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셋" sheetId="1" state="visible" r:id="rId3"/>
    <sheet name="라벨정의" sheetId="2" state="visible" r:id="rId4"/>
    <sheet name="1단계_검증" sheetId="3" state="visible" r:id="rId5"/>
    <sheet name="추가변수정의" sheetId="4" state="visible" r:id="rId6"/>
    <sheet name="성능비교" sheetId="5" state="visible" r:id="rId7"/>
    <sheet name="성능비교_연도별" sheetId="6" state="visible" r:id="rId8"/>
    <sheet name="시도_소아과개폐업" sheetId="7" state="visible" r:id="rId9"/>
    <sheet name="검증" sheetId="8" state="visible" r:id="rId10"/>
    <sheet name="시군구_병원급" sheetId="9" state="visible" r:id="rId11"/>
  </sheets>
  <definedNames>
    <definedName function="false" hidden="true" localSheetId="0" name="_xlnm._FilterDatabase" vbProcedure="false">데이터셋!$A$1:$AS$2291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<sst xmlns="http://schemas.openxmlformats.org/spreadsheetml/2006/main" count="20912" uniqueCount="694">
  <si>
    <t xml:space="preserve">시군구코드</t>
  </si>
  <si>
    <t xml:space="preserve">시도</t>
  </si>
  <si>
    <t xml:space="preserve">시군구</t>
  </si>
  <si>
    <t xml:space="preserve">기준연도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</si>
  <si>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</si>
  <si>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</si>
  <si>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</si>
  <si>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</si>
  <si>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</si>
  <si>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</si>
  <si>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</si>
  <si>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</si>
  <si>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</si>
  <si>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t xml:space="preserve">정원 충족률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</si>
  <si>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</t>
    </r>
  </si>
  <si>
    <t xml:space="preserve">출생아/0~5세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</si>
  <si>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</si>
  <si>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t xml:space="preserve">출생아 3년 변화율</t>
  </si>
  <si>
    <t xml:space="preserve">소아과 3년 변화(곳)</t>
  </si>
  <si>
    <t xml:space="preserve">어린이집 1년 변화율</t>
  </si>
  <si>
    <t xml:space="preserve">정원 1년 변화율</t>
  </si>
  <si>
    <t xml:space="preserve">소아과 0곳(현재 공백)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</si>
  <si>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후 어린이집 감소율</t>
    </r>
  </si>
  <si>
    <t xml:space="preserve">어린이집 위험</t>
  </si>
  <si>
    <t xml:space="preserve">소아과 위험</t>
  </si>
  <si>
    <t xml:space="preserve">공백 위험(최종)</t>
  </si>
  <si>
    <t xml:space="preserve">고위험(둘 다)</t>
  </si>
  <si>
    <t xml:space="preserve">용도</t>
  </si>
  <si>
    <t xml:space="preserve">국공립 수</t>
  </si>
  <si>
    <t xml:space="preserve">민간 수</t>
  </si>
  <si>
    <t xml:space="preserve">가정 수</t>
  </si>
  <si>
    <t xml:space="preserve">직장 수</t>
  </si>
  <si>
    <t xml:space="preserve">법인 수</t>
  </si>
  <si>
    <t xml:space="preserve">협동 수</t>
  </si>
  <si>
    <t xml:space="preserve">국공립 비율</t>
  </si>
  <si>
    <t xml:space="preserve">민간 비율</t>
  </si>
  <si>
    <t xml:space="preserve">가정 비율</t>
  </si>
  <si>
    <t xml:space="preserve">직장 비율</t>
  </si>
  <si>
    <t xml:space="preserve">법인 비율</t>
  </si>
  <si>
    <t xml:space="preserve">휴지 수</t>
  </si>
  <si>
    <t xml:space="preserve">휴지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</si>
  <si>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</si>
  <si>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</si>
  <si>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폐원율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</si>
  <si>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신규율</t>
    </r>
  </si>
  <si>
    <t xml:space="preserve">시도 소아과 개업(t)</t>
  </si>
  <si>
    <t xml:space="preserve">시도 소아과 폐업(t)</t>
  </si>
  <si>
    <t xml:space="preserve">시도 소아과 순증(t)</t>
  </si>
  <si>
    <t xml:space="preserve">시도 소아과 폐업률(t)</t>
  </si>
  <si>
    <t xml:space="preserve">시도 소아과 3년 누적 폐업</t>
  </si>
  <si>
    <t xml:space="preserve">소아청소년과 진료 병원 수</t>
  </si>
  <si>
    <t xml:space="preserve">종합병원 수</t>
  </si>
  <si>
    <t xml:space="preserve">병원 수(종합병원·병원)</t>
  </si>
  <si>
    <t xml:space="preserve">병원급 의료기관 수</t>
  </si>
  <si>
    <t xml:space="preserve">소아과 의원+병원 수</t>
  </si>
  <si>
    <r>
      <rPr>
        <b val="true"/>
        <sz val="11"/>
        <rFont val="Arial"/>
        <family val="0"/>
        <charset val="1"/>
      </rPr>
      <t xml:space="preserve">0~5</t>
    </r>
    <r>
      <rPr>
        <b val="true"/>
        <sz val="11"/>
        <rFont val="Noto Sans CJK SC"/>
        <family val="2"/>
      </rPr>
      <t xml:space="preserve">세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천명당 소아과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의원</t>
    </r>
    <r>
      <rPr>
        <b val="true"/>
        <sz val="11"/>
        <rFont val="Arial"/>
        <family val="0"/>
        <charset val="1"/>
      </rPr>
      <t xml:space="preserve">+</t>
    </r>
    <r>
      <rPr>
        <b val="true"/>
        <sz val="11"/>
        <rFont val="Noto Sans CJK SC"/>
        <family val="2"/>
      </rPr>
      <t xml:space="preserve">병원</t>
    </r>
    <r>
      <rPr>
        <b val="true"/>
        <sz val="11"/>
        <rFont val="Arial"/>
        <family val="0"/>
        <charset val="1"/>
      </rPr>
      <t xml:space="preserve">)</t>
    </r>
  </si>
  <si>
    <t xml:space="preserve">소아과 진료 병원 3년 변화(곳)</t>
  </si>
  <si>
    <t xml:space="preserve">소아과 진료 병원 0곳</t>
  </si>
  <si>
    <t xml:space="preserve">소아과 의원·병원 모두 0곳</t>
  </si>
  <si>
    <t xml:space="preserve">기타 수(직장+법인+협동)</t>
  </si>
  <si>
    <t xml:space="preserve">기타 비율</t>
  </si>
  <si>
    <t xml:space="preserve">폐원+휴지 수(문 닫은 시설)</t>
  </si>
  <si>
    <t xml:space="preserve">11110</t>
  </si>
  <si>
    <t xml:space="preserve">서울특별시</t>
  </si>
  <si>
    <t xml:space="preserve">종로구</t>
  </si>
  <si>
    <t xml:space="preserve">학습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</si>
  <si>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</si>
  <si>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</si>
  <si>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</si>
  <si>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</si>
  <si>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</si>
  <si>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</si>
  <si>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</si>
  <si>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</si>
  <si>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</si>
  <si>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</si>
  <si>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</si>
  <si>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</si>
  <si>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</si>
  <si>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</si>
  <si>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</si>
  <si>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</si>
  <si>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</si>
  <si>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</si>
  <si>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</si>
  <si>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</si>
  <si>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</si>
  <si>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</si>
  <si>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</si>
  <si>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</si>
  <si>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</si>
  <si>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</si>
  <si>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</si>
  <si>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</si>
  <si>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</si>
  <si>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</si>
  <si>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</si>
  <si>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</si>
  <si>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</si>
  <si>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</si>
  <si>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</si>
  <si>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</si>
  <si>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</si>
  <si>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</si>
  <si>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</si>
  <si>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</si>
  <si>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</si>
  <si>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</si>
  <si>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</si>
  <si>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</si>
  <si>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</si>
  <si>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</si>
  <si>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</si>
  <si>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</si>
  <si>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</si>
  <si>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</si>
  <si>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</si>
  <si>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</si>
  <si>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</si>
  <si>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</si>
  <si>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</si>
  <si>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</si>
  <si>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</si>
  <si>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</si>
  <si>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</si>
  <si>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</si>
  <si>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</si>
  <si>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</si>
  <si>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</si>
  <si>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</si>
  <si>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</si>
  <si>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</si>
  <si>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</si>
  <si>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</si>
  <si>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</si>
  <si>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</si>
  <si>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</si>
  <si>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</si>
  <si>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</si>
  <si>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</si>
  <si>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</si>
  <si>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</si>
  <si>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</si>
  <si>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</si>
  <si>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</si>
  <si>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</si>
  <si>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</si>
  <si>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</si>
  <si>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</si>
  <si>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</si>
  <si>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</si>
  <si>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</si>
  <si>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</si>
  <si>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</si>
  <si>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</si>
  <si>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</si>
  <si>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</si>
  <si>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</si>
  <si>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</si>
  <si>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</si>
  <si>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</si>
  <si>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</si>
  <si>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</si>
  <si>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</si>
  <si>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</si>
  <si>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</si>
  <si>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</si>
  <si>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</si>
  <si>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</si>
  <si>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</si>
  <si>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</si>
  <si>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</si>
  <si>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</si>
  <si>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</si>
  <si>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</si>
  <si>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</si>
  <si>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</si>
  <si>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</si>
  <si>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</si>
  <si>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</si>
  <si>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</si>
  <si>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</si>
  <si>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</si>
  <si>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</si>
  <si>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</si>
  <si>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</si>
  <si>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</si>
  <si>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</si>
  <si>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</si>
  <si>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</si>
  <si>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</si>
  <si>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</si>
  <si>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</si>
  <si>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</si>
  <si>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</si>
  <si>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</si>
  <si>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</si>
  <si>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</si>
  <si>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</si>
  <si>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</si>
  <si>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</si>
  <si>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</si>
  <si>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</si>
  <si>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</si>
  <si>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</si>
  <si>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</si>
  <si>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</si>
  <si>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</si>
  <si>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</si>
  <si>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</si>
  <si>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</si>
  <si>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</si>
  <si>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</si>
  <si>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</si>
  <si>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</si>
  <si>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</si>
  <si>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</si>
  <si>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</si>
  <si>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</si>
  <si>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</si>
  <si>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</si>
  <si>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</si>
  <si>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</si>
  <si>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</si>
  <si>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</si>
  <si>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</si>
  <si>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</si>
  <si>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</si>
  <si>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</si>
  <si>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</si>
  <si>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</si>
  <si>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</si>
  <si>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</si>
  <si>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</si>
  <si>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</si>
  <si>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</si>
  <si>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</si>
  <si>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</si>
  <si>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</si>
  <si>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</si>
  <si>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</si>
  <si>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</si>
  <si>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</si>
  <si>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</si>
  <si>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</si>
  <si>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</si>
  <si>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</si>
  <si>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</si>
  <si>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</si>
  <si>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</si>
  <si>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</si>
  <si>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</si>
  <si>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</si>
  <si>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</si>
  <si>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</si>
  <si>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</si>
  <si>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</si>
  <si>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</si>
  <si>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</si>
  <si>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</si>
  <si>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</si>
  <si>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</si>
  <si>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</si>
  <si>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</si>
  <si>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</si>
  <si>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</si>
  <si>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</si>
  <si>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</si>
  <si>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</si>
  <si>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</si>
  <si>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</si>
  <si>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</si>
  <si>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</si>
  <si>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</si>
  <si>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</si>
  <si>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</si>
  <si>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</si>
  <si>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</si>
  <si>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</si>
  <si>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</si>
  <si>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</si>
  <si>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</si>
  <si>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</si>
  <si>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</si>
  <si>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</si>
  <si>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</si>
  <si>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</si>
  <si>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</si>
  <si>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</si>
  <si>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</si>
  <si>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</si>
  <si>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</si>
  <si>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</si>
  <si>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</si>
  <si>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</si>
  <si>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</si>
  <si>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</si>
  <si>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</si>
  <si>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</si>
  <si>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</si>
  <si>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</si>
  <si>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</si>
  <si>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</si>
  <si>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</si>
  <si>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</si>
  <si>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</si>
  <si>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</si>
  <si>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</si>
  <si>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</si>
  <si>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</si>
  <si>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</si>
  <si>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</si>
  <si>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</si>
  <si>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</si>
  <si>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</si>
  <si>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</si>
  <si>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</si>
  <si>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</si>
  <si>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</si>
  <si>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</si>
  <si>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</si>
  <si>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</si>
  <si>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</si>
  <si>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</si>
  <si>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</si>
  <si>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</si>
  <si>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</si>
  <si>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</si>
  <si>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</si>
  <si>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</si>
  <si>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</si>
  <si>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</si>
  <si>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</si>
  <si>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</si>
  <si>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</si>
  <si>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</si>
  <si>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</si>
  <si>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</si>
  <si>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</si>
  <si>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</si>
  <si>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</si>
  <si>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</si>
  <si>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</si>
  <si>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</si>
  <si>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</si>
  <si>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</si>
  <si>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</si>
  <si>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</si>
  <si>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</si>
  <si>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</si>
  <si>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</si>
  <si>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</si>
  <si>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</si>
  <si>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</si>
  <si>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</si>
  <si>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</si>
  <si>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</si>
  <si>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</si>
  <si>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</si>
  <si>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</si>
  <si>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</si>
  <si>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</si>
  <si>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</si>
  <si>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</si>
  <si>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</si>
  <si>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</si>
  <si>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</si>
  <si>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</si>
  <si>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</si>
  <si>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</si>
  <si>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</si>
  <si>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</si>
  <si>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</si>
  <si>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</si>
  <si>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</si>
  <si>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</si>
  <si>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</si>
  <si>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</si>
  <si>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</si>
  <si>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</si>
  <si>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</si>
  <si>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</si>
  <si>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</si>
  <si>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</si>
  <si>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</si>
  <si>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</si>
  <si>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</si>
  <si>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</si>
  <si>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</si>
  <si>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</si>
  <si>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</si>
  <si>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</si>
  <si>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</si>
  <si>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</si>
  <si>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</si>
  <si>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</si>
  <si>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</si>
  <si>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</si>
  <si>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</si>
  <si>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</si>
  <si>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</si>
  <si>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</si>
  <si>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</si>
  <si>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</si>
  <si>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</si>
  <si>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</si>
  <si>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</si>
  <si>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</si>
  <si>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</si>
  <si>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</si>
  <si>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</si>
  <si>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</si>
  <si>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</si>
  <si>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</si>
  <si>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</si>
  <si>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</si>
  <si>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</si>
  <si>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</si>
  <si>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</si>
  <si>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</si>
  <si>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</si>
  <si>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</si>
  <si>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</si>
  <si>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</si>
  <si>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</si>
  <si>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</si>
  <si>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</si>
  <si>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</si>
  <si>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</si>
  <si>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</si>
  <si>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</si>
  <si>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</si>
  <si>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</si>
  <si>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</si>
  <si>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</si>
  <si>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</si>
  <si>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</si>
  <si>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</si>
  <si>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</si>
  <si>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</si>
  <si>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</si>
  <si>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</si>
  <si>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</si>
  <si>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</si>
  <si>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</si>
  <si>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</si>
  <si>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</si>
  <si>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</si>
  <si>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</si>
  <si>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</si>
  <si>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</si>
  <si>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</si>
  <si>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</si>
  <si>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</si>
  <si>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</si>
  <si>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</si>
  <si>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</si>
  <si>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</si>
  <si>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</si>
  <si>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</si>
  <si>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</si>
  <si>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</si>
  <si>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</si>
  <si>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</si>
  <si>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</si>
  <si>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</si>
  <si>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</si>
  <si>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</si>
  <si>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</si>
  <si>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</si>
  <si>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</si>
  <si>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</si>
  <si>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</si>
  <si>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</si>
  <si>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</si>
  <si>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</si>
  <si>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</si>
  <si>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</si>
  <si>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</si>
  <si>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</si>
  <si>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</si>
  <si>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</si>
  <si>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</si>
  <si>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</si>
  <si>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</si>
  <si>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</si>
  <si>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</si>
  <si>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</si>
  <si>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</si>
  <si>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</si>
  <si>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</si>
  <si>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</si>
  <si>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</si>
  <si>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</si>
  <si>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</si>
  <si>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</si>
  <si>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</si>
  <si>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</si>
  <si>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</si>
  <si>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</si>
  <si>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</si>
  <si>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</si>
  <si>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</si>
  <si>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</si>
  <si>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</si>
  <si>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</si>
  <si>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</si>
  <si>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</si>
  <si>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</si>
  <si>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</si>
  <si>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</si>
  <si>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</si>
  <si>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</si>
  <si>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</si>
  <si>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</si>
  <si>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검증</t>
  </si>
  <si>
    <t xml:space="preserve">예측(라벨 없음)</t>
  </si>
  <si>
    <t xml:space="preserve">항목</t>
  </si>
  <si>
    <t xml:space="preserve">정의</t>
  </si>
  <si>
    <t xml:space="preserve">예측 구조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</si>
  <si>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년의 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예측</t>
    </r>
    <r>
      <rPr>
        <sz val="10"/>
        <rFont val="Arial"/>
        <family val="0"/>
        <charset val="1"/>
      </rPr>
      <t xml:space="preserve">. t=2016~2022</t>
    </r>
    <r>
      <rPr>
        <sz val="10"/>
        <rFont val="Noto Sans CJK SC"/>
        <family val="2"/>
      </rPr>
      <t xml:space="preserve">는 라벨 있음</t>
    </r>
    <r>
      <rPr>
        <sz val="10"/>
        <rFont val="Arial"/>
        <family val="0"/>
        <charset val="1"/>
      </rPr>
      <t xml:space="preserve">, 2023~2025</t>
    </r>
    <r>
      <rPr>
        <sz val="10"/>
        <rFont val="Noto Sans CJK SC"/>
        <family val="2"/>
      </rPr>
      <t xml:space="preserve">는 라벨 없이 예측 대상</t>
    </r>
    <r>
      <rPr>
        <sz val="10"/>
        <rFont val="Arial"/>
        <family val="0"/>
        <charset val="1"/>
      </rPr>
      <t xml:space="preserve">(→2026~2028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</si>
  <si>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t→t+3</t>
    </r>
    <r>
      <rPr>
        <sz val="10"/>
        <rFont val="Noto Sans CJK SC"/>
        <family val="2"/>
      </rPr>
      <t xml:space="preserve">년 어린이집 수 감소율이 그 해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 하위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가장 많이 감소한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기준선은 </t>
    </r>
    <r>
      <rPr>
        <sz val="10"/>
        <rFont val="Arial"/>
        <family val="0"/>
        <charset val="1"/>
      </rPr>
      <t xml:space="preserve">-17%~-23%. </t>
    </r>
    <r>
      <rPr>
        <sz val="10"/>
        <rFont val="Noto Sans CJK SC"/>
        <family val="2"/>
      </rPr>
      <t xml:space="preserve">해마다 비율을 고정해 기간별 기준율 차이로 인한 왜곡을 막음</t>
    </r>
  </si>
  <si>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 소아청소년과 의원 수가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년보다 줄었고</t>
    </r>
    <r>
      <rPr>
        <sz val="10"/>
        <rFont val="Arial"/>
        <family val="0"/>
        <charset val="1"/>
      </rPr>
      <t xml:space="preserve">, t+3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의원 수가 그 해 전국 시군구 중앙값 미만</t>
    </r>
  </si>
  <si>
    <t xml:space="preserve">어린이집 위험 또는 소아과 위험 (메인 라벨, 연도별 23~28%)</t>
  </si>
  <si>
    <t xml:space="preserve">둘 다 해당. 연도별 2~9곳뿐이라 학습 라벨이 아닌 결과 지도 강조용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</si>
  <si>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년에 이미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새로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곳이 되는 지역은 연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곳이라 라벨로 쓰지 않고 설명변수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표시용으로 둠</t>
    </r>
  </si>
  <si>
    <t xml:space="preserve">쓰지 않은 기준</t>
  </si>
  <si>
    <t xml:space="preserve">정원 부족(0~5세 대비 정원): 2016 0.68→2025 0.89로 오히려 개선, 실제 문제는 폐원에 따른 접근성 저하라 제외</t>
  </si>
  <si>
    <t xml:space="preserve">용도 구분</t>
  </si>
  <si>
    <t xml:space="preserve">학습 2016~2020 / 검증 2021~2022 / 예측 2023~2025. 성능 평가 시에는 그 시점에 알 수 있는 라벨만 써야 함(예: 2022 평가 시 학습은 t≤2019)</t>
  </si>
  <si>
    <t xml:space="preserve">결측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</si>
  <si>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변화율은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자료가 없어 비어 있음</t>
    </r>
  </si>
  <si>
    <r>
      <rPr>
        <b val="true"/>
        <sz val="11"/>
        <rFont val="Arial"/>
        <family val="0"/>
        <charset val="1"/>
      </rPr>
      <t xml:space="preserve">v3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시도 소아과</t>
    </r>
    <r>
      <rPr>
        <b val="true"/>
        <sz val="11"/>
        <rFont val="Arial"/>
        <family val="0"/>
        <charset val="1"/>
      </rPr>
      <t xml:space="preserve">)</t>
    </r>
  </si>
  <si>
    <t xml:space="preserve">시도 소아과 개업·폐업·순증·폐업률·3년 누적 폐업 (t년, 시도 단위 값을 소속 시군구에 동일 부여). 시도_소아과개폐업 시트 SUMIFS 참조</t>
  </si>
  <si>
    <t xml:space="preserve">주의</t>
  </si>
  <si>
    <t xml:space="preserve">시도 소아과 변수는 같은 시도 시군구끼리 값이 같아 시군구 간 구분력은 없음. 시도 추세 통제용</t>
  </si>
  <si>
    <r>
      <rPr>
        <b val="true"/>
        <sz val="11"/>
        <rFont val="Arial"/>
        <family val="0"/>
        <charset val="1"/>
      </rPr>
      <t xml:space="preserve">v3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시군구 병원급</t>
    </r>
    <r>
      <rPr>
        <b val="true"/>
        <sz val="11"/>
        <rFont val="Arial"/>
        <family val="0"/>
        <charset val="1"/>
      </rPr>
      <t xml:space="preserve">)</t>
    </r>
  </si>
  <si>
    <t xml:space="preserve">시군구 병원급: 소아과 진료 병원 수, 종합병원 수, 병원 수, 병원급 의료기관 수, 소아과 의원+병원 수, 0~5세 1천명당 소아과(의원+병원), 소아과 진료 병원 3년 변화, 소아과 진료 병원 0곳, 소아과 의원·병원 모두 0곳. 시군구_병원급 시트 SUMIFS 참조</t>
  </si>
  <si>
    <r>
      <rPr>
        <b val="true"/>
        <sz val="11"/>
        <rFont val="Arial"/>
        <family val="0"/>
        <charset val="1"/>
      </rPr>
      <t xml:space="preserve">v3 </t>
    </r>
    <r>
      <rPr>
        <b val="true"/>
        <sz val="11"/>
        <rFont val="Noto Sans CJK SC"/>
        <family val="2"/>
      </rPr>
      <t xml:space="preserve">추가 열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유형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폐원</t>
    </r>
    <r>
      <rPr>
        <b val="true"/>
        <sz val="11"/>
        <rFont val="Arial"/>
        <family val="0"/>
        <charset val="1"/>
      </rPr>
      <t xml:space="preserve">)</t>
    </r>
  </si>
  <si>
    <t xml:space="preserve">기타 수 = 직장+법인+협동, 기타 비율 = 기타÷어린이집 수, 폐원+휴지 수 = 1년 폐원 수 + 12월 말 휴지 수(2016은 폐원 자료 없어 빈칸). 휴지 수는 연말 재고라 그해 새로 휴지된 수와 다를 수 있음</t>
  </si>
  <si>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단계 추가변수 — 전국 합계 검증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노란 머리글 열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이번에 추가</t>
    </r>
    <r>
      <rPr>
        <b val="true"/>
        <sz val="12"/>
        <rFont val="Arial"/>
        <family val="0"/>
        <charset val="1"/>
      </rPr>
      <t xml:space="preserve">)</t>
    </r>
  </si>
  <si>
    <t xml:space="preserve">파란 글씨 = KOSIS 보육통계 전국 어린이집 수(직접 입력), 검정 = 데이터셋 시트에서 계산하는 수식</t>
  </si>
  <si>
    <t xml:space="preserve">연도</t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</si>
  <si>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어린이집 수</t>
    </r>
  </si>
  <si>
    <t xml:space="preserve">유형별 합(국공립+민간+가정+직장+법인+협동)</t>
  </si>
  <si>
    <t xml:space="preserve">차이</t>
  </si>
  <si>
    <t xml:space="preserve">기존 어린이집 수 열 합</t>
  </si>
  <si>
    <t xml:space="preserve">국공립</t>
  </si>
  <si>
    <t xml:space="preserve">민간</t>
  </si>
  <si>
    <t xml:space="preserve">가정</t>
  </si>
  <si>
    <t xml:space="preserve">직장</t>
  </si>
  <si>
    <t xml:space="preserve">법인</t>
  </si>
  <si>
    <t xml:space="preserve">협동</t>
  </si>
  <si>
    <t xml:space="preserve">휴지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</si>
  <si>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</si>
  <si>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</t>
    </r>
  </si>
  <si>
    <t xml:space="preserve">신규−폐원</t>
  </si>
  <si>
    <t xml:space="preserve">어린이집 수 전년 대비 증감</t>
  </si>
  <si>
    <t xml:space="preserve">자료 없음</t>
  </si>
  <si>
    <r>
      <rPr>
        <i val="true"/>
        <sz val="9"/>
        <rFont val="Arial"/>
        <family val="0"/>
        <charset val="1"/>
      </rPr>
      <t xml:space="preserve">KOSIS </t>
    </r>
    <r>
      <rPr>
        <i val="true"/>
        <sz val="9"/>
        <rFont val="Noto Sans CJK SC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보건복지부 「보육통계」 어린이집 현황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매년 </t>
    </r>
    <r>
      <rPr>
        <i val="true"/>
        <sz val="9"/>
        <rFont val="Arial"/>
        <family val="0"/>
        <charset val="1"/>
      </rPr>
      <t xml:space="preserve">12</t>
    </r>
    <r>
      <rPr>
        <i val="true"/>
        <sz val="9"/>
        <rFont val="Noto Sans CJK SC"/>
        <family val="2"/>
      </rPr>
      <t xml:space="preserve">월 말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전국 어린이집 수</t>
    </r>
    <r>
      <rPr>
        <i val="true"/>
        <sz val="9"/>
        <rFont val="Arial"/>
        <family val="0"/>
        <charset val="1"/>
      </rPr>
      <t xml:space="preserve">.</t>
    </r>
  </si>
  <si>
    <t xml:space="preserve">신규−폐원과 전년 대비 증감의 작은 차이는 휴지 시설 증감(목록에는 있으나 운영 수에서 빠짐)과 같은 이름 중복 시설 때문.</t>
  </si>
  <si>
    <t xml:space="preserve">출처</t>
  </si>
  <si>
    <t xml:space="preserve">어린이집정보공개포털 「어린이집 기본정보」 월별 시설 목록(매년 12월 말, 2016~2025). 시설 하나하나를 받아 시군구별로 집계</t>
  </si>
  <si>
    <t xml:space="preserve">국공립·민간·가정·직장·협동 수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</si>
  <si>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운영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시설의 유형별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법인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사회복지법인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법인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단체등</t>
    </r>
  </si>
  <si>
    <t xml:space="preserve">○○ 비율</t>
  </si>
  <si>
    <t xml:space="preserve">해당 유형 수 ÷ 운영 시설 수</t>
  </si>
  <si>
    <t xml:space="preserve">휴지 수 / 휴지 비율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</si>
  <si>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휴지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일시 운영중단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상태 시설 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휴지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</si>
  <si>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수</t>
    </r>
  </si>
  <si>
    <t xml:space="preserve">전년 12월 목록에 있었는데 올해 12월 목록에서 사라진 시설 수. 같은 시설 판정 = (어린이집명+인가일자) 또는 (주소+인가일자) 일치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</si>
  <si>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수</t>
    </r>
  </si>
  <si>
    <t xml:space="preserve">올해 12월 목록에 새로 나타난 시설 수(같은 판정 기준)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</si>
  <si>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신규율</t>
    </r>
  </si>
  <si>
    <t xml:space="preserve">폐원(신규) 수 ÷ 전년 12월 목록 시설 수(운영+휴지)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</si>
  <si>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빈칸</t>
    </r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</si>
  <si>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시설 목록이 없어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포털 제공은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월부터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신규 계열은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년이 비어 있음</t>
    </r>
  </si>
  <si>
    <t xml:space="preserve">한계</t>
  </si>
  <si>
    <t xml:space="preserve">폐원 수는 목록 비교로 만든 추정치. 이름과 주소가 동시에 바뀌면 폐원+신규로 잘못 잡힐 수 있음. 전국 기준 (폐원−신규)는 목록 순감소와 일치함</t>
  </si>
  <si>
    <r>
      <rPr>
        <sz val="10"/>
        <rFont val="Arial"/>
        <family val="0"/>
        <charset val="1"/>
      </rPr>
      <t xml:space="preserve">v1_1 </t>
    </r>
    <r>
      <rPr>
        <sz val="10"/>
        <rFont val="Noto Sans CJK SC"/>
        <family val="2"/>
      </rPr>
      <t xml:space="preserve">대비</t>
    </r>
  </si>
  <si>
    <r>
      <rPr>
        <sz val="10"/>
        <rFont val="Arial"/>
        <family val="0"/>
        <charset val="1"/>
      </rPr>
      <t xml:space="preserve">v1_1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"1</t>
    </r>
    <r>
      <rPr>
        <sz val="10"/>
        <rFont val="Noto Sans CJK SC"/>
        <family val="2"/>
      </rPr>
      <t xml:space="preserve">년 증감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순감소</t>
    </r>
    <r>
      <rPr>
        <sz val="10"/>
        <rFont val="Arial"/>
        <family val="0"/>
        <charset val="1"/>
      </rPr>
      <t xml:space="preserve">" 3</t>
    </r>
    <r>
      <rPr>
        <sz val="10"/>
        <rFont val="Noto Sans CJK SC"/>
        <family val="2"/>
      </rPr>
      <t xml:space="preserve">열은 기존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과 같은 정보라 넣지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대신 실제 폐원 수와 신규 수를 따로 넣음</t>
    </r>
  </si>
  <si>
    <t xml:space="preserve">라벨</t>
  </si>
  <si>
    <t xml:space="preserve">모델</t>
  </si>
  <si>
    <t xml:space="preserve">AUC v1</t>
  </si>
  <si>
    <t xml:space="preserve">AUC v2</t>
  </si>
  <si>
    <t xml:space="preserve">PR-AUC v1</t>
  </si>
  <si>
    <t xml:space="preserve">PR-AUC v2</t>
  </si>
  <si>
    <t xml:space="preserve">상위k적중률 v1</t>
  </si>
  <si>
    <t xml:space="preserve">상위k적중률 v2</t>
  </si>
  <si>
    <t xml:space="preserve">GBM</t>
  </si>
  <si>
    <t xml:space="preserve">랜덤포레스트</t>
  </si>
  <si>
    <t xml:space="preserve">로지스틱</t>
  </si>
  <si>
    <r>
      <rPr>
        <i val="true"/>
        <sz val="9"/>
        <rFont val="Arial"/>
        <family val="0"/>
        <charset val="1"/>
      </rPr>
      <t xml:space="preserve">v1 = </t>
    </r>
    <r>
      <rPr>
        <i val="true"/>
        <sz val="9"/>
        <rFont val="Noto Sans CJK SC"/>
        <family val="2"/>
      </rPr>
      <t xml:space="preserve">기존 변수만</t>
    </r>
    <r>
      <rPr>
        <i val="true"/>
        <sz val="9"/>
        <rFont val="Arial"/>
        <family val="0"/>
        <charset val="1"/>
      </rPr>
      <t xml:space="preserve">, v2 = 1</t>
    </r>
    <r>
      <rPr>
        <i val="true"/>
        <sz val="9"/>
        <rFont val="Noto Sans CJK SC"/>
        <family val="2"/>
      </rPr>
      <t xml:space="preserve">단계 변수 추가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평가</t>
    </r>
    <r>
      <rPr>
        <i val="true"/>
        <sz val="9"/>
        <rFont val="Arial"/>
        <family val="0"/>
        <charset val="1"/>
      </rPr>
      <t xml:space="preserve">: 2017→2020, 2018→2021, 2019→2022 (</t>
    </r>
    <r>
      <rPr>
        <i val="true"/>
        <sz val="9"/>
        <rFont val="Noto Sans CJK SC"/>
        <family val="2"/>
      </rPr>
      <t xml:space="preserve">그 시점에 알 수 있는 라벨만 학습</t>
    </r>
    <r>
      <rPr>
        <i val="true"/>
        <sz val="9"/>
        <rFont val="Arial"/>
        <family val="0"/>
        <charset val="1"/>
      </rPr>
      <t xml:space="preserve">) 3</t>
    </r>
    <r>
      <rPr>
        <i val="true"/>
        <sz val="9"/>
        <rFont val="Noto Sans CJK SC"/>
        <family val="2"/>
      </rPr>
      <t xml:space="preserve">회 평균</t>
    </r>
    <r>
      <rPr>
        <i val="true"/>
        <sz val="9"/>
        <rFont val="Arial"/>
        <family val="0"/>
        <charset val="1"/>
      </rPr>
      <t xml:space="preserve">.</t>
    </r>
  </si>
  <si>
    <t xml:space="preserve">평가연도</t>
  </si>
  <si>
    <t xml:space="preserve">변수셋</t>
  </si>
  <si>
    <t xml:space="preserve">AUC</t>
  </si>
  <si>
    <t xml:space="preserve">PR-AUC</t>
  </si>
  <si>
    <t xml:space="preserve">상위k적중률</t>
  </si>
  <si>
    <t xml:space="preserve">기준율</t>
  </si>
  <si>
    <t xml:space="preserve">v1</t>
  </si>
  <si>
    <t xml:space="preserve">v2</t>
  </si>
  <si>
    <t xml:space="preserve">시도×연도 소아청소년과 개업·폐업 (LOCALDATA 인허가, 사용자 제공 파일 「소아관련 의료기관 개폐업 2009-2025」)</t>
  </si>
  <si>
    <t xml:space="preserve">파란 글씨=원자료, 검정=수식. 진료과목 키워드 집계라 일반·가정의학과 의원의 소아과 병기분이 포함됨 → 심평원 표시과목 기준 폐업(2017년 전국 125곳)의 약 3배. 절대값보다 시도·연도 간 상대 비교용.</t>
  </si>
  <si>
    <t xml:space="preserve">소아청소년과 개업</t>
  </si>
  <si>
    <t xml:space="preserve">소아청소년과 폐업</t>
  </si>
  <si>
    <t xml:space="preserve">전년 말 소아과 의원 수(KOSIS, 패널 합)</t>
  </si>
  <si>
    <t xml:space="preserve">순증(개업-폐업)</t>
  </si>
  <si>
    <t xml:space="preserve">폐업률(폐업/전년 말 의원)</t>
  </si>
  <si>
    <r>
      <rPr>
        <b val="true"/>
        <sz val="11"/>
        <rFont val="Arial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년 누적 폐업</t>
    </r>
    <r>
      <rPr>
        <b val="true"/>
        <sz val="11"/>
        <rFont val="Arial"/>
        <family val="0"/>
        <charset val="1"/>
      </rPr>
      <t xml:space="preserve">(t-2~t)</t>
    </r>
  </si>
  <si>
    <t xml:space="preserve">전국·시도 합계 검증</t>
  </si>
  <si>
    <t xml:space="preserve">① 전국 어린이집 수: 데이터셋 시군구 합 vs 보육통계(KOSIS) 공표값</t>
  </si>
  <si>
    <t xml:space="preserve">데이터셋 합(수식)</t>
  </si>
  <si>
    <t xml:space="preserve">보육통계 전국 공표값</t>
  </si>
  <si>
    <t xml:space="preserve">보건복지부 보육통계 12월말 (2016~18: 2018 보육통계·KICCE RR1901 / 2019~25: 세계일보·뉴시스 2026-08-05 인용 / 사용자 제공 시도별 어린이집 수 파일 전국 공표값과 동일)</t>
  </si>
  <si>
    <t xml:space="preserve">② 시도별 어린이집 수: 데이터셋 시군구 합 vs 사용자 제공 「시도별 어린이집 현황」 원자료 (광주·전남은 합산 비교)</t>
  </si>
  <si>
    <r>
      <rPr>
        <b val="true"/>
        <sz val="11"/>
        <rFont val="Arial"/>
        <family val="0"/>
        <charset val="1"/>
      </rPr>
      <t xml:space="preserve">2016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</si>
  <si>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2017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</si>
  <si>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2018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</si>
  <si>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2019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</si>
  <si>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2020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</si>
  <si>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2021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</si>
  <si>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2022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</si>
  <si>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2023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</si>
  <si>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2024 </t>
    </r>
    <r>
      <rPr>
        <b val="true"/>
        <sz val="11"/>
        <rFont val="Noto Sans CJK SC"/>
        <family val="2"/>
      </rPr>
      <t xml:space="preserve">차이</t>
    </r>
  </si>
  <si>
    <r>
      <rPr>
        <b val="true"/>
        <sz val="11"/>
        <rFont val="Arial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차이</t>
    </r>
  </si>
  <si>
    <t xml:space="preserve">비고</t>
  </si>
  <si>
    <t xml:space="preserve">대구·경북: 군위군은 데이터셋에서 전 기간 대구로 집계(2023 편입 기준 통일) → 2016~2022 대구 +군위, 경북 −군위만큼 차이 나는 것이 정상</t>
  </si>
  <si>
    <t xml:space="preserve">군위군 6곳 내외(대구로 이동분)</t>
  </si>
  <si>
    <t xml:space="preserve">광주광역시+전라남도</t>
  </si>
  <si>
    <t xml:space="preserve">↓ 아래 블록 = 사용자 제공 시도별 어린이집 수 원자료(포털, 12월말)</t>
  </si>
  <si>
    <t xml:space="preserve">서울 (포털 공표값)</t>
  </si>
  <si>
    <t xml:space="preserve">부산 (포털 공표값)</t>
  </si>
  <si>
    <t xml:space="preserve">대구 (포털 공표값)</t>
  </si>
  <si>
    <t xml:space="preserve">인천 (포털 공표값)</t>
  </si>
  <si>
    <t xml:space="preserve">대전 (포털 공표값)</t>
  </si>
  <si>
    <t xml:space="preserve">울산 (포털 공표값)</t>
  </si>
  <si>
    <t xml:space="preserve">세종 (포털 공표값)</t>
  </si>
  <si>
    <t xml:space="preserve">경기 (포털 공표값)</t>
  </si>
  <si>
    <t xml:space="preserve">강원 (포털 공표값)</t>
  </si>
  <si>
    <t xml:space="preserve">충북 (포털 공표값)</t>
  </si>
  <si>
    <t xml:space="preserve">충남 (포털 공표값)</t>
  </si>
  <si>
    <t xml:space="preserve">전북 (포털 공표값)</t>
  </si>
  <si>
    <t xml:space="preserve">경북 (포털 공표값)</t>
  </si>
  <si>
    <t xml:space="preserve">경남 (포털 공표값)</t>
  </si>
  <si>
    <t xml:space="preserve">제주 (포털 공표값)</t>
  </si>
  <si>
    <t xml:space="preserve">전남광주(합계) (포털 공표값)</t>
  </si>
  <si>
    <t xml:space="preserve">③ 소아청소년과 폐업: LOCALDATA 키워드 집계 vs 심평원 표시과목 기준 (전국)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</si>
  <si>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폐업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</si>
  <si>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폐업</t>
  </si>
  <si>
    <t xml:space="preserve">배율</t>
  </si>
  <si>
    <r>
      <rPr>
        <b val="true"/>
        <sz val="11"/>
        <rFont val="Arial"/>
        <family val="0"/>
        <charset val="1"/>
      </rPr>
      <t xml:space="preserve">LOCALDATA </t>
    </r>
    <r>
      <rPr>
        <b val="true"/>
        <sz val="11"/>
        <rFont val="Noto Sans CJK SC"/>
        <family val="2"/>
      </rPr>
      <t xml:space="preserve">개업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수식</t>
    </r>
    <r>
      <rPr>
        <b val="true"/>
        <sz val="11"/>
        <rFont val="Arial"/>
        <family val="0"/>
        <charset val="1"/>
      </rPr>
      <t xml:space="preserve">)</t>
    </r>
  </si>
  <si>
    <t xml:space="preserve">심평원 개업</t>
  </si>
  <si>
    <t xml:space="preserve">심평원 수치 출처: 메디파나(idxno=312847), 메디게이트 뉴스 등 심평원 개폐업 현황 인용 보도. 2023·2024는 미확보.</t>
  </si>
  <si>
    <t xml:space="preserve">④ 출생아수: 데이터셋(통계청 출생통계) vs 행안부 주민등록 출생등록 (전국, 참고)</t>
  </si>
  <si>
    <t xml:space="preserve">통계청 출생(수식)</t>
  </si>
  <si>
    <t xml:space="preserve">주민등록 출생등록</t>
  </si>
  <si>
    <t xml:space="preserve">차이율</t>
  </si>
  <si>
    <t xml:space="preserve">개념 차이: 통계청=출생신고 기준 연간 출생(발생), 주민등록=해당 연도 주민등록 출생등록. 1~2% 차이는 정상이며 모델 입력은 통계청 값 유지.</t>
  </si>
  <si>
    <t xml:space="preserve">⑤ 병원급 변수: 데이터셋 시군구 합 vs 제공 패널 전국 합 (연결 오류 점검)</t>
  </si>
  <si>
    <t xml:space="preserve">소아과 진료 병원(데이터셋 합)</t>
  </si>
  <si>
    <t xml:space="preserve">소아과 진료 병원(패널 합)</t>
  </si>
  <si>
    <t xml:space="preserve">병원급 전체(데이터셋 합)</t>
  </si>
  <si>
    <t xml:space="preserve">병원급 전체(패널 합)</t>
  </si>
  <si>
    <t xml:space="preserve">병원 수는 지방행정 인허가 기록을 재구성한 값이라 KOSIS·심평원 공식 병원 수와 정의(상급종합 분류, 휴업 처리, 진료과목 시점)가 달라 공식값과 직접 비교하지 않음. 소아과 의원(DT_HIRA4G)은 KOSIS 전국값과 일치 확인됨(패널 자료범위 시트).</t>
  </si>
  <si>
    <t xml:space="preserve">⑥ 유형별 어린이집 수: 데이터셋 시군구 합 vs 보건복지부 「보육통계」 공표값 (빈칸 = 공표값 미확보)</t>
  </si>
  <si>
    <t xml:space="preserve">국공립 데이터셋</t>
  </si>
  <si>
    <t xml:space="preserve">민간 데이터셋</t>
  </si>
  <si>
    <t xml:space="preserve">가정 데이터셋</t>
  </si>
  <si>
    <t xml:space="preserve">직장 데이터셋</t>
  </si>
  <si>
    <t xml:space="preserve">법인(사회복지+법인단체) 데이터셋</t>
  </si>
  <si>
    <t xml:space="preserve">협동 데이터셋</t>
  </si>
  <si>
    <t xml:space="preserve">국공립 공표</t>
  </si>
  <si>
    <t xml:space="preserve">민간 공표</t>
  </si>
  <si>
    <t xml:space="preserve">가정 공표</t>
  </si>
  <si>
    <t xml:space="preserve">직장 공표</t>
  </si>
  <si>
    <t xml:space="preserve">법인(사회복지+법인단체) 공표</t>
  </si>
  <si>
    <t xml:space="preserve">협동 공표</t>
  </si>
  <si>
    <t xml:space="preserve">국공립 차이</t>
  </si>
  <si>
    <t xml:space="preserve">민간 차이</t>
  </si>
  <si>
    <t xml:space="preserve">가정 차이</t>
  </si>
  <si>
    <t xml:space="preserve">직장 차이</t>
  </si>
  <si>
    <t xml:space="preserve">법인(사회복지+법인단체) 차이</t>
  </si>
  <si>
    <t xml:space="preserve">협동 차이</t>
  </si>
  <si>
    <r>
      <rPr>
        <sz val="11"/>
        <rFont val="Arial"/>
        <family val="0"/>
        <charset val="1"/>
      </rPr>
      <t xml:space="preserve">2018 </t>
    </r>
    <r>
      <rPr>
        <sz val="11"/>
        <rFont val="Noto Sans CJK SC"/>
        <family val="2"/>
      </rPr>
      <t xml:space="preserve">보육통계</t>
    </r>
    <r>
      <rPr>
        <sz val="11"/>
        <rFont val="Arial"/>
        <family val="0"/>
        <charset val="1"/>
      </rPr>
      <t xml:space="preserve">(KICCE)·</t>
    </r>
    <r>
      <rPr>
        <sz val="11"/>
        <rFont val="Noto Sans CJK SC"/>
        <family val="2"/>
      </rPr>
      <t xml:space="preserve">육아정책연구소 </t>
    </r>
    <r>
      <rPr>
        <sz val="11"/>
        <rFont val="Arial"/>
        <family val="0"/>
        <charset val="1"/>
      </rPr>
      <t xml:space="preserve">RR1901</t>
    </r>
  </si>
  <si>
    <t xml:space="preserve">동일</t>
  </si>
  <si>
    <t xml:space="preserve">유형별 공표값 미확보(총계만 ①에서 검증)</t>
  </si>
  <si>
    <t xml:space="preserve">육아정책연구소 GR2303(보건복지부 인용)</t>
  </si>
  <si>
    <t xml:space="preserve">보건복지부 2023 어린이집 현황 인용 보도(데이터솜 2024-01-17)</t>
  </si>
  <si>
    <t xml:space="preserve">신아일보 2026-10-11(보건복지부 인용)</t>
  </si>
  <si>
    <t xml:space="preserve">신아일보 2026-10-11 / 민간은 2026.6월 7,346+감소 307로 도출</t>
  </si>
  <si>
    <t xml:space="preserve">법인 = 사회복지법인 + 법인·단체등. 2025 민간은 도출값. 확보된 공표값 30개 칸 모두 차이 0이면 통과.</t>
  </si>
  <si>
    <t xml:space="preserve">시군구×연도 병원급 의료기관 수 (사용자 제공 「시군구 통합 패널 2010-2026 병원 추가」, 원자료: 지방행정 인허가 「병원」 전국 8,319건)</t>
  </si>
  <si>
    <r>
      <rPr>
        <i val="true"/>
        <sz val="11"/>
        <rFont val="Arial"/>
        <family val="0"/>
        <charset val="1"/>
      </rPr>
      <t xml:space="preserve">12</t>
    </r>
    <r>
      <rPr>
        <i val="true"/>
        <sz val="11"/>
        <rFont val="Noto Sans CJK SC"/>
        <family val="2"/>
      </rPr>
      <t xml:space="preserve">월 </t>
    </r>
    <r>
      <rPr>
        <i val="true"/>
        <sz val="11"/>
        <rFont val="Arial"/>
        <family val="0"/>
        <charset val="1"/>
      </rPr>
      <t xml:space="preserve">31</t>
    </r>
    <r>
      <rPr>
        <i val="true"/>
        <sz val="11"/>
        <rFont val="Noto Sans CJK SC"/>
        <family val="2"/>
      </rPr>
      <t xml:space="preserve">일 기준 영업 중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휴업 제외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시설</t>
    </r>
    <r>
      <rPr>
        <i val="true"/>
        <sz val="11"/>
        <rFont val="Arial"/>
        <family val="0"/>
        <charset val="1"/>
      </rPr>
      <t xml:space="preserve">. </t>
    </r>
    <r>
      <rPr>
        <i val="true"/>
        <sz val="11"/>
        <rFont val="Noto Sans CJK SC"/>
        <family val="2"/>
      </rPr>
      <t xml:space="preserve">소아청소년과 진료 병원 </t>
    </r>
    <r>
      <rPr>
        <i val="true"/>
        <sz val="11"/>
        <rFont val="Arial"/>
        <family val="0"/>
        <charset val="1"/>
      </rPr>
      <t xml:space="preserve">= </t>
    </r>
    <r>
      <rPr>
        <i val="true"/>
        <sz val="11"/>
        <rFont val="Noto Sans CJK SC"/>
        <family val="2"/>
      </rPr>
      <t xml:space="preserve">진료과목에 소아청소년과 포함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한방</t>
    </r>
    <r>
      <rPr>
        <i val="true"/>
        <sz val="11"/>
        <rFont val="Arial"/>
        <family val="0"/>
        <charset val="1"/>
      </rPr>
      <t xml:space="preserve">·</t>
    </r>
    <r>
      <rPr>
        <i val="true"/>
        <sz val="11"/>
        <rFont val="Noto Sans CJK SC"/>
        <family val="2"/>
      </rPr>
      <t xml:space="preserve">치과 제외</t>
    </r>
    <r>
      <rPr>
        <i val="true"/>
        <sz val="11"/>
        <rFont val="Arial"/>
        <family val="0"/>
        <charset val="1"/>
      </rPr>
      <t xml:space="preserve">). </t>
    </r>
    <r>
      <rPr>
        <i val="true"/>
        <sz val="11"/>
        <rFont val="Noto Sans CJK SC"/>
        <family val="2"/>
      </rPr>
      <t xml:space="preserve">진료과목은 현재</t>
    </r>
    <r>
      <rPr>
        <i val="true"/>
        <sz val="11"/>
        <rFont val="Arial"/>
        <family val="0"/>
        <charset val="1"/>
      </rPr>
      <t xml:space="preserve">(</t>
    </r>
    <r>
      <rPr>
        <i val="true"/>
        <sz val="11"/>
        <rFont val="Noto Sans CJK SC"/>
        <family val="2"/>
      </rPr>
      <t xml:space="preserve">폐업 시설은 마지막</t>
    </r>
    <r>
      <rPr>
        <i val="true"/>
        <sz val="11"/>
        <rFont val="Arial"/>
        <family val="0"/>
        <charset val="1"/>
      </rPr>
      <t xml:space="preserve">) </t>
    </r>
    <r>
      <rPr>
        <i val="true"/>
        <sz val="11"/>
        <rFont val="Noto Sans CJK SC"/>
        <family val="2"/>
      </rPr>
      <t xml:space="preserve">기록 기준 → 과거 연도 진료과목 변화는 반영 안 됨</t>
    </r>
    <r>
      <rPr>
        <i val="true"/>
        <sz val="11"/>
        <rFont val="Arial"/>
        <family val="0"/>
        <charset val="1"/>
      </rPr>
      <t xml:space="preserve">.</t>
    </r>
  </si>
  <si>
    <t xml:space="preserve">병원급 의료기관 수(요양·정신·한방·치과 포함)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</si>
</sst>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"/>
    <numFmt numFmtId="167" formatCode="0.0%"/>
    <numFmt numFmtId="168" formatCode="General"/>
    <numFmt numFmtId="169" formatCode="#,##0;\-#,##0;0"/>
    <numFmt numFmtId="170" formatCode="0.000"/>
    <numFmt numFmtId="171" formatCode="0.0\x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0"/>
      <name val="Noto Sans CJK SC"/>
      <family val="2"/>
    </font>
    <font>
      <sz val="11"/>
      <name val="Noto Sans CJK SC"/>
      <family val="2"/>
      <charset val="1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i val="true"/>
      <sz val="9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808080"/>
      <name val="Noto Sans CJK SC"/>
      <family val="2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i val="true"/>
      <sz val="11"/>
      <name val="Noto Sans CJK SC"/>
      <family val="2"/>
      <charset val="1"/>
    </font>
    <font>
      <sz val="11"/>
      <color rgb="FF0000FF"/>
      <name val="Arial"/>
      <family val="0"/>
      <charset val="1"/>
    </font>
    <font>
      <sz val="11"/>
      <color rgb="FF0000FF"/>
      <name val="Noto Sans CJK SC"/>
      <family val="2"/>
      <charset val="1"/>
    </font>
    <font>
      <sz val="11"/>
      <name val="Noto Sans CJK SC"/>
      <family val="2"/>
    </font>
    <font>
      <i val="true"/>
      <sz val="11"/>
      <name val="Arial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6F0"/>
        <bgColor rgb="FFDDEBF7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DDE6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2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5" min="3" style="1" width="12"/>
    <col collapsed="false" customWidth="true" hidden="false" outlineLevel="0" max="62" min="46" style="1" width="14"/>
  </cols>
  <sheetData>
    <row r="1" customFormat="false" ht="4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7" t="s">
        <v>55</v>
      </c>
      <c r="BE1" s="6" t="s">
        <v>56</v>
      </c>
      <c r="BF1" s="6" t="s">
        <v>57</v>
      </c>
      <c r="BG1" s="6" t="s">
        <v>58</v>
      </c>
      <c r="BH1" s="8" t="s">
        <v>59</v>
      </c>
      <c r="BI1" s="8" t="s">
        <v>60</v>
      </c>
      <c r="BJ1" s="8" t="s">
        <v>61</v>
      </c>
    </row>
    <row r="2" customFormat="false" ht="15" hidden="false" customHeight="true" outlineLevel="0" collapsed="false">
      <c r="A2" s="9" t="s">
        <v>62</v>
      </c>
      <c r="B2" s="10" t="s">
        <v>63</v>
      </c>
      <c r="C2" s="10" t="s">
        <v>64</v>
      </c>
      <c r="D2" s="9" t="n">
        <v>2016</v>
      </c>
      <c r="E2" s="11" t="n">
        <v>5133</v>
      </c>
      <c r="F2" s="11" t="n">
        <v>764</v>
      </c>
      <c r="G2" s="11" t="n">
        <v>846</v>
      </c>
      <c r="H2" s="11" t="n">
        <v>81</v>
      </c>
      <c r="I2" s="11" t="n">
        <v>4939</v>
      </c>
      <c r="J2" s="11" t="n">
        <v>3901</v>
      </c>
      <c r="K2" s="11" t="n">
        <v>4</v>
      </c>
      <c r="L2" s="12" t="n">
        <v>15.7802454704851</v>
      </c>
      <c r="M2" s="12" t="n">
        <v>0.779271381258523</v>
      </c>
      <c r="N2" s="13" t="n">
        <v>0.78983599919012</v>
      </c>
      <c r="O2" s="13" t="n">
        <v>0.962205338008962</v>
      </c>
      <c r="P2" s="13" t="n">
        <v>0.164815897136178</v>
      </c>
      <c r="Q2" s="13" t="n">
        <v>-0.0784560143626571</v>
      </c>
      <c r="R2" s="13" t="n">
        <v>-0.0309278350515464</v>
      </c>
      <c r="S2" s="11" t="n">
        <v>0</v>
      </c>
      <c r="T2" s="13"/>
      <c r="U2" s="13"/>
      <c r="V2" s="11" t="n">
        <v>0</v>
      </c>
      <c r="W2" s="13" t="n">
        <v>-0.0493827160493827</v>
      </c>
      <c r="X2" s="11" t="n">
        <v>0</v>
      </c>
      <c r="Y2" s="11" t="n">
        <v>0</v>
      </c>
      <c r="Z2" s="11" t="n">
        <v>0</v>
      </c>
      <c r="AA2" s="11" t="n">
        <v>0</v>
      </c>
      <c r="AB2" s="10" t="s">
        <v>65</v>
      </c>
      <c r="AC2" s="11" t="n">
        <v>28</v>
      </c>
      <c r="AD2" s="11" t="n">
        <v>16</v>
      </c>
      <c r="AE2" s="11" t="n">
        <v>7</v>
      </c>
      <c r="AF2" s="11" t="n">
        <v>25</v>
      </c>
      <c r="AG2" s="11" t="n">
        <v>5</v>
      </c>
      <c r="AH2" s="11" t="n">
        <v>0</v>
      </c>
      <c r="AI2" s="13" t="n">
        <v>0.345679012345679</v>
      </c>
      <c r="AJ2" s="13" t="n">
        <v>0.197530864197531</v>
      </c>
      <c r="AK2" s="13" t="n">
        <v>0.0864197530864198</v>
      </c>
      <c r="AL2" s="13" t="n">
        <v>0.308641975308642</v>
      </c>
      <c r="AM2" s="13" t="n">
        <v>0.0617283950617284</v>
      </c>
      <c r="AN2" s="11" t="n">
        <v>0</v>
      </c>
      <c r="AO2" s="13" t="n">
        <v>0</v>
      </c>
      <c r="AP2" s="11"/>
      <c r="AQ2" s="11"/>
      <c r="AR2" s="13"/>
      <c r="AS2" s="13"/>
      <c r="AT2" s="14" t="n">
        <f aca="false">SUMIFS(시도_소아과개폐업!$C$5:$C$293,시도_소아과개폐업!$A$5:$A$293,$D2,시도_소아과개폐업!$B$5:$B$293,$B2)</f>
        <v>175</v>
      </c>
      <c r="AU2" s="14" t="n">
        <f aca="false">SUMIFS(시도_소아과개폐업!$D$5:$D$293,시도_소아과개폐업!$A$5:$A$293,$D2,시도_소아과개폐업!$B$5:$B$293,$B2)</f>
        <v>91</v>
      </c>
      <c r="AV2" s="14" t="n">
        <f aca="false">SUMIFS(시도_소아과개폐업!$F$5:$F$293,시도_소아과개폐업!$A$5:$A$293,$D2,시도_소아과개폐업!$B$5:$B$293,$B2)</f>
        <v>84</v>
      </c>
      <c r="AW2" s="15" t="n">
        <f aca="false">SUMIFS(시도_소아과개폐업!$G$5:$G$293,시도_소아과개폐업!$A$5:$A$293,$D2,시도_소아과개폐업!$B$5:$B$293,$B2)</f>
        <v>0.175337186897881</v>
      </c>
      <c r="AX2" s="14" t="n">
        <f aca="false">SUMIFS(시도_소아과개폐업!$H$5:$H$293,시도_소아과개폐업!$A$5:$A$293,$D2,시도_소아과개폐업!$B$5:$B$293,$B2)</f>
        <v>298</v>
      </c>
      <c r="AY2" s="14" t="n">
        <f aca="false">SUMIFS(시군구_병원급!$E$5:$E$3668,시군구_병원급!$A$5:$A$3668,$A2,시군구_병원급!$D$5:$D$3668,$D2)</f>
        <v>5</v>
      </c>
      <c r="AZ2" s="14" t="n">
        <f aca="false">SUMIFS(시군구_병원급!$F$5:$F$3668,시군구_병원급!$A$5:$A$3668,$A2,시군구_병원급!$D$5:$D$3668,$D2)</f>
        <v>4</v>
      </c>
      <c r="BA2" s="14" t="n">
        <f aca="false">SUMIFS(시군구_병원급!$G$5:$G$3668,시군구_병원급!$A$5:$A$3668,$A2,시군구_병원급!$D$5:$D$3668,$D2)</f>
        <v>6</v>
      </c>
      <c r="BB2" s="14" t="n">
        <f aca="false">SUMIFS(시군구_병원급!$H$5:$H$3668,시군구_병원급!$A$5:$A$3668,$A2,시군구_병원급!$D$5:$D$3668,$D2)</f>
        <v>8</v>
      </c>
      <c r="BC2" s="16" t="n">
        <f aca="false">K2+AY2</f>
        <v>9</v>
      </c>
      <c r="BD2" s="17" t="n">
        <f aca="false">IF(E2=0,"",(K2+AY2)/E2*1000)</f>
        <v>1.75336060783168</v>
      </c>
      <c r="BE2" s="16" t="n">
        <f aca="false">AY2-SUMIFS(시군구_병원급!$E$5:$E$3668,시군구_병원급!$A$5:$A$3668,$A2,시군구_병원급!$D$5:$D$3668,$D2-3)</f>
        <v>0</v>
      </c>
      <c r="BF2" s="16" t="n">
        <f aca="false">IF(AY2=0,1,0)</f>
        <v>0</v>
      </c>
      <c r="BG2" s="16" t="n">
        <f aca="false">IF(K2+AY2=0,1,0)</f>
        <v>0</v>
      </c>
      <c r="BH2" s="16" t="n">
        <f aca="false">AF2+AG2+AH2</f>
        <v>30</v>
      </c>
      <c r="BI2" s="18" t="n">
        <f aca="false">IF(H2=0,"",BH2/H2)</f>
        <v>0.37037037037037</v>
      </c>
      <c r="BJ2" s="16" t="str">
        <f aca="false">IF(AP2="","",AP2+AN2)</f>
        <v/>
      </c>
    </row>
    <row r="3" customFormat="false" ht="15" hidden="false" customHeight="true" outlineLevel="0" collapsed="false">
      <c r="A3" s="9" t="s">
        <v>66</v>
      </c>
      <c r="B3" s="10" t="s">
        <v>63</v>
      </c>
      <c r="C3" s="10" t="s">
        <v>67</v>
      </c>
      <c r="D3" s="9" t="n">
        <v>2016</v>
      </c>
      <c r="E3" s="11" t="n">
        <v>5085</v>
      </c>
      <c r="F3" s="11" t="n">
        <v>851</v>
      </c>
      <c r="G3" s="11" t="n">
        <v>959</v>
      </c>
      <c r="H3" s="11" t="n">
        <v>67</v>
      </c>
      <c r="I3" s="11" t="n">
        <v>4136</v>
      </c>
      <c r="J3" s="11" t="n">
        <v>3446</v>
      </c>
      <c r="K3" s="11" t="n">
        <v>5</v>
      </c>
      <c r="L3" s="12" t="n">
        <v>13.1760078662734</v>
      </c>
      <c r="M3" s="12" t="n">
        <v>0.983284169124877</v>
      </c>
      <c r="N3" s="13" t="n">
        <v>0.833172147001934</v>
      </c>
      <c r="O3" s="13" t="n">
        <v>0.813372664700098</v>
      </c>
      <c r="P3" s="13" t="n">
        <v>0.188593903638151</v>
      </c>
      <c r="Q3" s="13" t="n">
        <v>-0.0990432317505315</v>
      </c>
      <c r="R3" s="13" t="n">
        <v>-0.0616438356164384</v>
      </c>
      <c r="S3" s="11" t="n">
        <v>1</v>
      </c>
      <c r="T3" s="13"/>
      <c r="U3" s="13"/>
      <c r="V3" s="11" t="n">
        <v>0</v>
      </c>
      <c r="W3" s="13" t="n">
        <v>0.0298507462686568</v>
      </c>
      <c r="X3" s="11" t="n">
        <v>0</v>
      </c>
      <c r="Y3" s="11" t="n">
        <v>0</v>
      </c>
      <c r="Z3" s="11" t="n">
        <v>0</v>
      </c>
      <c r="AA3" s="11" t="n">
        <v>0</v>
      </c>
      <c r="AB3" s="10" t="s">
        <v>65</v>
      </c>
      <c r="AC3" s="11" t="n">
        <v>19</v>
      </c>
      <c r="AD3" s="11" t="n">
        <v>8</v>
      </c>
      <c r="AE3" s="11" t="n">
        <v>15</v>
      </c>
      <c r="AF3" s="11" t="n">
        <v>18</v>
      </c>
      <c r="AG3" s="11" t="n">
        <v>7</v>
      </c>
      <c r="AH3" s="11" t="n">
        <v>0</v>
      </c>
      <c r="AI3" s="13" t="n">
        <v>0.283582089552239</v>
      </c>
      <c r="AJ3" s="13" t="n">
        <v>0.119402985074627</v>
      </c>
      <c r="AK3" s="13" t="n">
        <v>0.223880597014925</v>
      </c>
      <c r="AL3" s="13" t="n">
        <v>0.26865671641791</v>
      </c>
      <c r="AM3" s="13" t="n">
        <v>0.104477611940299</v>
      </c>
      <c r="AN3" s="11" t="n">
        <v>2</v>
      </c>
      <c r="AO3" s="13" t="n">
        <v>0.0289855072463768</v>
      </c>
      <c r="AP3" s="11"/>
      <c r="AQ3" s="11"/>
      <c r="AR3" s="13"/>
      <c r="AS3" s="13"/>
      <c r="AT3" s="14" t="n">
        <f aca="false">SUMIFS(시도_소아과개폐업!$C$5:$C$293,시도_소아과개폐업!$A$5:$A$293,$D3,시도_소아과개폐업!$B$5:$B$293,$B3)</f>
        <v>175</v>
      </c>
      <c r="AU3" s="14" t="n">
        <f aca="false">SUMIFS(시도_소아과개폐업!$D$5:$D$293,시도_소아과개폐업!$A$5:$A$293,$D3,시도_소아과개폐업!$B$5:$B$293,$B3)</f>
        <v>91</v>
      </c>
      <c r="AV3" s="14" t="n">
        <f aca="false">SUMIFS(시도_소아과개폐업!$F$5:$F$293,시도_소아과개폐업!$A$5:$A$293,$D3,시도_소아과개폐업!$B$5:$B$293,$B3)</f>
        <v>84</v>
      </c>
      <c r="AW3" s="15" t="n">
        <f aca="false">SUMIFS(시도_소아과개폐업!$G$5:$G$293,시도_소아과개폐업!$A$5:$A$293,$D3,시도_소아과개폐업!$B$5:$B$293,$B3)</f>
        <v>0.175337186897881</v>
      </c>
      <c r="AX3" s="14" t="n">
        <f aca="false">SUMIFS(시도_소아과개폐업!$H$5:$H$293,시도_소아과개폐업!$A$5:$A$293,$D3,시도_소아과개폐업!$B$5:$B$293,$B3)</f>
        <v>298</v>
      </c>
      <c r="AY3" s="14" t="n">
        <f aca="false">SUMIFS(시군구_병원급!$E$5:$E$3668,시군구_병원급!$A$5:$A$3668,$A3,시군구_병원급!$D$5:$D$3668,$D3)</f>
        <v>4</v>
      </c>
      <c r="AZ3" s="14" t="n">
        <f aca="false">SUMIFS(시군구_병원급!$F$5:$F$3668,시군구_병원급!$A$5:$A$3668,$A3,시군구_병원급!$D$5:$D$3668,$D3)</f>
        <v>2</v>
      </c>
      <c r="BA3" s="14" t="n">
        <f aca="false">SUMIFS(시군구_병원급!$G$5:$G$3668,시군구_병원급!$A$5:$A$3668,$A3,시군구_병원급!$D$5:$D$3668,$D3)</f>
        <v>6</v>
      </c>
      <c r="BB3" s="14" t="n">
        <f aca="false">SUMIFS(시군구_병원급!$H$5:$H$3668,시군구_병원급!$A$5:$A$3668,$A3,시군구_병원급!$D$5:$D$3668,$D3)</f>
        <v>14</v>
      </c>
      <c r="BC3" s="16" t="n">
        <f aca="false">K3+AY3</f>
        <v>9</v>
      </c>
      <c r="BD3" s="17" t="n">
        <f aca="false">IF(E3=0,"",(K3+AY3)/E3*1000)</f>
        <v>1.76991150442478</v>
      </c>
      <c r="BE3" s="16" t="n">
        <f aca="false">AY3-SUMIFS(시군구_병원급!$E$5:$E$3668,시군구_병원급!$A$5:$A$3668,$A3,시군구_병원급!$D$5:$D$3668,$D3-3)</f>
        <v>0</v>
      </c>
      <c r="BF3" s="16" t="n">
        <f aca="false">IF(AY3=0,1,0)</f>
        <v>0</v>
      </c>
      <c r="BG3" s="16" t="n">
        <f aca="false">IF(K3+AY3=0,1,0)</f>
        <v>0</v>
      </c>
      <c r="BH3" s="16" t="n">
        <f aca="false">AF3+AG3+AH3</f>
        <v>25</v>
      </c>
      <c r="BI3" s="18" t="n">
        <f aca="false">IF(H3=0,"",BH3/H3)</f>
        <v>0.373134328358209</v>
      </c>
      <c r="BJ3" s="16" t="str">
        <f aca="false">IF(AP3="","",AP3+AN3)</f>
        <v/>
      </c>
    </row>
    <row r="4" customFormat="false" ht="15" hidden="false" customHeight="true" outlineLevel="0" collapsed="false">
      <c r="A4" s="9" t="s">
        <v>68</v>
      </c>
      <c r="B4" s="10" t="s">
        <v>63</v>
      </c>
      <c r="C4" s="10" t="s">
        <v>69</v>
      </c>
      <c r="D4" s="9" t="n">
        <v>2016</v>
      </c>
      <c r="E4" s="11" t="n">
        <v>9965</v>
      </c>
      <c r="F4" s="11" t="n">
        <v>1577</v>
      </c>
      <c r="G4" s="11" t="n">
        <v>1708</v>
      </c>
      <c r="H4" s="11" t="n">
        <v>125</v>
      </c>
      <c r="I4" s="11" t="n">
        <v>5363</v>
      </c>
      <c r="J4" s="11" t="n">
        <v>4830</v>
      </c>
      <c r="K4" s="11" t="n">
        <v>9</v>
      </c>
      <c r="L4" s="12" t="n">
        <v>12.5439036628199</v>
      </c>
      <c r="M4" s="12" t="n">
        <v>0.903161063723031</v>
      </c>
      <c r="N4" s="13" t="n">
        <v>0.900615327242215</v>
      </c>
      <c r="O4" s="13" t="n">
        <v>0.538183642749624</v>
      </c>
      <c r="P4" s="13" t="n">
        <v>0.171399899648771</v>
      </c>
      <c r="Q4" s="13" t="n">
        <v>-0.109631879914224</v>
      </c>
      <c r="R4" s="13" t="n">
        <v>-0.197745420385157</v>
      </c>
      <c r="S4" s="11" t="n">
        <v>0</v>
      </c>
      <c r="T4" s="13"/>
      <c r="U4" s="13"/>
      <c r="V4" s="11" t="n">
        <v>0</v>
      </c>
      <c r="W4" s="13" t="n">
        <v>-0.048</v>
      </c>
      <c r="X4" s="11" t="n">
        <v>0</v>
      </c>
      <c r="Y4" s="11" t="n">
        <v>0</v>
      </c>
      <c r="Z4" s="11" t="n">
        <v>0</v>
      </c>
      <c r="AA4" s="11" t="n">
        <v>0</v>
      </c>
      <c r="AB4" s="10" t="s">
        <v>65</v>
      </c>
      <c r="AC4" s="11" t="n">
        <v>22</v>
      </c>
      <c r="AD4" s="11" t="n">
        <v>32</v>
      </c>
      <c r="AE4" s="11" t="n">
        <v>51</v>
      </c>
      <c r="AF4" s="11" t="n">
        <v>8</v>
      </c>
      <c r="AG4" s="11" t="n">
        <v>11</v>
      </c>
      <c r="AH4" s="11" t="n">
        <v>1</v>
      </c>
      <c r="AI4" s="13" t="n">
        <v>0.176</v>
      </c>
      <c r="AJ4" s="13" t="n">
        <v>0.256</v>
      </c>
      <c r="AK4" s="13" t="n">
        <v>0.408</v>
      </c>
      <c r="AL4" s="13" t="n">
        <v>0.064</v>
      </c>
      <c r="AM4" s="13" t="n">
        <v>0.088</v>
      </c>
      <c r="AN4" s="11" t="n">
        <v>3</v>
      </c>
      <c r="AO4" s="13" t="n">
        <v>0.0234375</v>
      </c>
      <c r="AP4" s="11"/>
      <c r="AQ4" s="11"/>
      <c r="AR4" s="13"/>
      <c r="AS4" s="13"/>
      <c r="AT4" s="14" t="n">
        <f aca="false">SUMIFS(시도_소아과개폐업!$C$5:$C$293,시도_소아과개폐업!$A$5:$A$293,$D4,시도_소아과개폐업!$B$5:$B$293,$B4)</f>
        <v>175</v>
      </c>
      <c r="AU4" s="14" t="n">
        <f aca="false">SUMIFS(시도_소아과개폐업!$D$5:$D$293,시도_소아과개폐업!$A$5:$A$293,$D4,시도_소아과개폐업!$B$5:$B$293,$B4)</f>
        <v>91</v>
      </c>
      <c r="AV4" s="14" t="n">
        <f aca="false">SUMIFS(시도_소아과개폐업!$F$5:$F$293,시도_소아과개폐업!$A$5:$A$293,$D4,시도_소아과개폐업!$B$5:$B$293,$B4)</f>
        <v>84</v>
      </c>
      <c r="AW4" s="15" t="n">
        <f aca="false">SUMIFS(시도_소아과개폐업!$G$5:$G$293,시도_소아과개폐업!$A$5:$A$293,$D4,시도_소아과개폐업!$B$5:$B$293,$B4)</f>
        <v>0.175337186897881</v>
      </c>
      <c r="AX4" s="14" t="n">
        <f aca="false">SUMIFS(시도_소아과개폐업!$H$5:$H$293,시도_소아과개폐업!$A$5:$A$293,$D4,시도_소아과개폐업!$B$5:$B$293,$B4)</f>
        <v>298</v>
      </c>
      <c r="AY4" s="14" t="n">
        <f aca="false">SUMIFS(시군구_병원급!$E$5:$E$3668,시군구_병원급!$A$5:$A$3668,$A4,시군구_병원급!$D$5:$D$3668,$D4)</f>
        <v>2</v>
      </c>
      <c r="AZ4" s="14" t="n">
        <f aca="false">SUMIFS(시군구_병원급!$F$5:$F$3668,시군구_병원급!$A$5:$A$3668,$A4,시군구_병원급!$D$5:$D$3668,$D4)</f>
        <v>1</v>
      </c>
      <c r="BA4" s="14" t="n">
        <f aca="false">SUMIFS(시군구_병원급!$G$5:$G$3668,시군구_병원급!$A$5:$A$3668,$A4,시군구_병원급!$D$5:$D$3668,$D4)</f>
        <v>3</v>
      </c>
      <c r="BB4" s="14" t="n">
        <f aca="false">SUMIFS(시군구_병원급!$H$5:$H$3668,시군구_병원급!$A$5:$A$3668,$A4,시군구_병원급!$D$5:$D$3668,$D4)</f>
        <v>3</v>
      </c>
      <c r="BC4" s="16" t="n">
        <f aca="false">K4+AY4</f>
        <v>11</v>
      </c>
      <c r="BD4" s="17" t="n">
        <f aca="false">IF(E4=0,"",(K4+AY4)/E4*1000)</f>
        <v>1.10386352232815</v>
      </c>
      <c r="BE4" s="16" t="n">
        <f aca="false">AY4-SUMIFS(시군구_병원급!$E$5:$E$3668,시군구_병원급!$A$5:$A$3668,$A4,시군구_병원급!$D$5:$D$3668,$D4-3)</f>
        <v>0</v>
      </c>
      <c r="BF4" s="16" t="n">
        <f aca="false">IF(AY4=0,1,0)</f>
        <v>0</v>
      </c>
      <c r="BG4" s="16" t="n">
        <f aca="false">IF(K4+AY4=0,1,0)</f>
        <v>0</v>
      </c>
      <c r="BH4" s="16" t="n">
        <f aca="false">AF4+AG4+AH4</f>
        <v>20</v>
      </c>
      <c r="BI4" s="18" t="n">
        <f aca="false">IF(H4=0,"",BH4/H4)</f>
        <v>0.16</v>
      </c>
      <c r="BJ4" s="16" t="str">
        <f aca="false">IF(AP4="","",AP4+AN4)</f>
        <v/>
      </c>
    </row>
    <row r="5" customFormat="false" ht="15" hidden="false" customHeight="true" outlineLevel="0" collapsed="false">
      <c r="A5" s="9" t="s">
        <v>70</v>
      </c>
      <c r="B5" s="10" t="s">
        <v>63</v>
      </c>
      <c r="C5" s="10" t="s">
        <v>71</v>
      </c>
      <c r="D5" s="9" t="n">
        <v>2016</v>
      </c>
      <c r="E5" s="11" t="n">
        <v>14817</v>
      </c>
      <c r="F5" s="11" t="n">
        <v>2470</v>
      </c>
      <c r="G5" s="11" t="n">
        <v>2531</v>
      </c>
      <c r="H5" s="11" t="n">
        <v>189</v>
      </c>
      <c r="I5" s="11" t="n">
        <v>8133</v>
      </c>
      <c r="J5" s="11" t="n">
        <v>7049</v>
      </c>
      <c r="K5" s="11" t="n">
        <v>20</v>
      </c>
      <c r="L5" s="12" t="n">
        <v>12.7556185462644</v>
      </c>
      <c r="M5" s="12" t="n">
        <v>1.34980090436661</v>
      </c>
      <c r="N5" s="13" t="n">
        <v>0.866715849010205</v>
      </c>
      <c r="O5" s="13" t="n">
        <v>0.54889653776068</v>
      </c>
      <c r="P5" s="13" t="n">
        <v>0.170817304447594</v>
      </c>
      <c r="Q5" s="13" t="n">
        <v>-0.00643733655200163</v>
      </c>
      <c r="R5" s="13" t="n">
        <v>-0.108174770965469</v>
      </c>
      <c r="S5" s="11" t="n">
        <v>1</v>
      </c>
      <c r="T5" s="13"/>
      <c r="U5" s="13"/>
      <c r="V5" s="11" t="n">
        <v>0</v>
      </c>
      <c r="W5" s="13" t="n">
        <v>-0.0529100529100529</v>
      </c>
      <c r="X5" s="11" t="n">
        <v>0</v>
      </c>
      <c r="Y5" s="11" t="n">
        <v>0</v>
      </c>
      <c r="Z5" s="11" t="n">
        <v>0</v>
      </c>
      <c r="AA5" s="11" t="n">
        <v>0</v>
      </c>
      <c r="AB5" s="10" t="s">
        <v>65</v>
      </c>
      <c r="AC5" s="11" t="n">
        <v>64</v>
      </c>
      <c r="AD5" s="11" t="n">
        <v>43</v>
      </c>
      <c r="AE5" s="11" t="n">
        <v>74</v>
      </c>
      <c r="AF5" s="11" t="n">
        <v>5</v>
      </c>
      <c r="AG5" s="11" t="n">
        <v>3</v>
      </c>
      <c r="AH5" s="11" t="n">
        <v>0</v>
      </c>
      <c r="AI5" s="13" t="n">
        <v>0.338624338624339</v>
      </c>
      <c r="AJ5" s="13" t="n">
        <v>0.227513227513228</v>
      </c>
      <c r="AK5" s="13" t="n">
        <v>0.391534391534392</v>
      </c>
      <c r="AL5" s="13" t="n">
        <v>0.0264550264550265</v>
      </c>
      <c r="AM5" s="13" t="n">
        <v>0.0158730158730159</v>
      </c>
      <c r="AN5" s="11" t="n">
        <v>4</v>
      </c>
      <c r="AO5" s="13" t="n">
        <v>0.0207253886010363</v>
      </c>
      <c r="AP5" s="11"/>
      <c r="AQ5" s="11"/>
      <c r="AR5" s="13"/>
      <c r="AS5" s="13"/>
      <c r="AT5" s="14" t="n">
        <f aca="false">SUMIFS(시도_소아과개폐업!$C$5:$C$293,시도_소아과개폐업!$A$5:$A$293,$D5,시도_소아과개폐업!$B$5:$B$293,$B5)</f>
        <v>175</v>
      </c>
      <c r="AU5" s="14" t="n">
        <f aca="false">SUMIFS(시도_소아과개폐업!$D$5:$D$293,시도_소아과개폐업!$A$5:$A$293,$D5,시도_소아과개폐업!$B$5:$B$293,$B5)</f>
        <v>91</v>
      </c>
      <c r="AV5" s="14" t="n">
        <f aca="false">SUMIFS(시도_소아과개폐업!$F$5:$F$293,시도_소아과개폐업!$A$5:$A$293,$D5,시도_소아과개폐업!$B$5:$B$293,$B5)</f>
        <v>84</v>
      </c>
      <c r="AW5" s="15" t="n">
        <f aca="false">SUMIFS(시도_소아과개폐업!$G$5:$G$293,시도_소아과개폐업!$A$5:$A$293,$D5,시도_소아과개폐업!$B$5:$B$293,$B5)</f>
        <v>0.175337186897881</v>
      </c>
      <c r="AX5" s="14" t="n">
        <f aca="false">SUMIFS(시도_소아과개폐업!$H$5:$H$293,시도_소아과개폐업!$A$5:$A$293,$D5,시도_소아과개폐업!$B$5:$B$293,$B5)</f>
        <v>298</v>
      </c>
      <c r="AY5" s="14" t="n">
        <f aca="false">SUMIFS(시군구_병원급!$E$5:$E$3668,시군구_병원급!$A$5:$A$3668,$A5,시군구_병원급!$D$5:$D$3668,$D5)</f>
        <v>5</v>
      </c>
      <c r="AZ5" s="14" t="n">
        <f aca="false">SUMIFS(시군구_병원급!$F$5:$F$3668,시군구_병원급!$A$5:$A$3668,$A5,시군구_병원급!$D$5:$D$3668,$D5)</f>
        <v>2</v>
      </c>
      <c r="BA5" s="14" t="n">
        <f aca="false">SUMIFS(시군구_병원급!$G$5:$G$3668,시군구_병원급!$A$5:$A$3668,$A5,시군구_병원급!$D$5:$D$3668,$D5)</f>
        <v>7</v>
      </c>
      <c r="BB5" s="14" t="n">
        <f aca="false">SUMIFS(시군구_병원급!$H$5:$H$3668,시군구_병원급!$A$5:$A$3668,$A5,시군구_병원급!$D$5:$D$3668,$D5)</f>
        <v>10</v>
      </c>
      <c r="BC5" s="16" t="n">
        <f aca="false">K5+AY5</f>
        <v>25</v>
      </c>
      <c r="BD5" s="17" t="n">
        <f aca="false">IF(E5=0,"",(K5+AY5)/E5*1000)</f>
        <v>1.68725113045826</v>
      </c>
      <c r="BE5" s="16" t="n">
        <f aca="false">AY5-SUMIFS(시군구_병원급!$E$5:$E$3668,시군구_병원급!$A$5:$A$3668,$A5,시군구_병원급!$D$5:$D$3668,$D5-3)</f>
        <v>0</v>
      </c>
      <c r="BF5" s="16" t="n">
        <f aca="false">IF(AY5=0,1,0)</f>
        <v>0</v>
      </c>
      <c r="BG5" s="16" t="n">
        <f aca="false">IF(K5+AY5=0,1,0)</f>
        <v>0</v>
      </c>
      <c r="BH5" s="16" t="n">
        <f aca="false">AF5+AG5+AH5</f>
        <v>8</v>
      </c>
      <c r="BI5" s="18" t="n">
        <f aca="false">IF(H5=0,"",BH5/H5)</f>
        <v>0.0423280423280423</v>
      </c>
      <c r="BJ5" s="16" t="str">
        <f aca="false">IF(AP5="","",AP5+AN5)</f>
        <v/>
      </c>
    </row>
    <row r="6" customFormat="false" ht="15" hidden="false" customHeight="true" outlineLevel="0" collapsed="false">
      <c r="A6" s="9" t="s">
        <v>72</v>
      </c>
      <c r="B6" s="10" t="s">
        <v>63</v>
      </c>
      <c r="C6" s="10" t="s">
        <v>73</v>
      </c>
      <c r="D6" s="9" t="n">
        <v>2016</v>
      </c>
      <c r="E6" s="11" t="n">
        <v>15162</v>
      </c>
      <c r="F6" s="11" t="n">
        <v>2553</v>
      </c>
      <c r="G6" s="11" t="n">
        <v>2767</v>
      </c>
      <c r="H6" s="11" t="n">
        <v>217</v>
      </c>
      <c r="I6" s="11" t="n">
        <v>9297</v>
      </c>
      <c r="J6" s="11" t="n">
        <v>8046</v>
      </c>
      <c r="K6" s="11" t="n">
        <v>20</v>
      </c>
      <c r="L6" s="12" t="n">
        <v>14.3120960295476</v>
      </c>
      <c r="M6" s="12" t="n">
        <v>1.31908719166337</v>
      </c>
      <c r="N6" s="13" t="n">
        <v>0.865440464666021</v>
      </c>
      <c r="O6" s="13" t="n">
        <v>0.613177681044717</v>
      </c>
      <c r="P6" s="13" t="n">
        <v>0.182495712966627</v>
      </c>
      <c r="Q6" s="13" t="n">
        <v>-0.079025693980441</v>
      </c>
      <c r="R6" s="13" t="n">
        <v>-0.0745819397993311</v>
      </c>
      <c r="S6" s="11" t="n">
        <v>-1</v>
      </c>
      <c r="T6" s="13"/>
      <c r="U6" s="13"/>
      <c r="V6" s="11" t="n">
        <v>0</v>
      </c>
      <c r="W6" s="13" t="n">
        <v>-0.133640552995392</v>
      </c>
      <c r="X6" s="11" t="n">
        <v>0</v>
      </c>
      <c r="Y6" s="11" t="n">
        <v>0</v>
      </c>
      <c r="Z6" s="11" t="n">
        <v>0</v>
      </c>
      <c r="AA6" s="11" t="n">
        <v>0</v>
      </c>
      <c r="AB6" s="10" t="s">
        <v>65</v>
      </c>
      <c r="AC6" s="11" t="n">
        <v>29</v>
      </c>
      <c r="AD6" s="11" t="n">
        <v>108</v>
      </c>
      <c r="AE6" s="11" t="n">
        <v>71</v>
      </c>
      <c r="AF6" s="11" t="n">
        <v>3</v>
      </c>
      <c r="AG6" s="11" t="n">
        <v>4</v>
      </c>
      <c r="AH6" s="11" t="n">
        <v>2</v>
      </c>
      <c r="AI6" s="13" t="n">
        <v>0.133640552995392</v>
      </c>
      <c r="AJ6" s="13" t="n">
        <v>0.497695852534562</v>
      </c>
      <c r="AK6" s="13" t="n">
        <v>0.327188940092166</v>
      </c>
      <c r="AL6" s="13" t="n">
        <v>0.0138248847926267</v>
      </c>
      <c r="AM6" s="13" t="n">
        <v>0.0184331797235023</v>
      </c>
      <c r="AN6" s="11" t="n">
        <v>23</v>
      </c>
      <c r="AO6" s="13" t="n">
        <v>0.0958333333333333</v>
      </c>
      <c r="AP6" s="11"/>
      <c r="AQ6" s="11"/>
      <c r="AR6" s="13"/>
      <c r="AS6" s="13"/>
      <c r="AT6" s="14" t="n">
        <f aca="false">SUMIFS(시도_소아과개폐업!$C$5:$C$293,시도_소아과개폐업!$A$5:$A$293,$D6,시도_소아과개폐업!$B$5:$B$293,$B6)</f>
        <v>175</v>
      </c>
      <c r="AU6" s="14" t="n">
        <f aca="false">SUMIFS(시도_소아과개폐업!$D$5:$D$293,시도_소아과개폐업!$A$5:$A$293,$D6,시도_소아과개폐업!$B$5:$B$293,$B6)</f>
        <v>91</v>
      </c>
      <c r="AV6" s="14" t="n">
        <f aca="false">SUMIFS(시도_소아과개폐업!$F$5:$F$293,시도_소아과개폐업!$A$5:$A$293,$D6,시도_소아과개폐업!$B$5:$B$293,$B6)</f>
        <v>84</v>
      </c>
      <c r="AW6" s="15" t="n">
        <f aca="false">SUMIFS(시도_소아과개폐업!$G$5:$G$293,시도_소아과개폐업!$A$5:$A$293,$D6,시도_소아과개폐업!$B$5:$B$293,$B6)</f>
        <v>0.175337186897881</v>
      </c>
      <c r="AX6" s="14" t="n">
        <f aca="false">SUMIFS(시도_소아과개폐업!$H$5:$H$293,시도_소아과개폐업!$A$5:$A$293,$D6,시도_소아과개폐업!$B$5:$B$293,$B6)</f>
        <v>298</v>
      </c>
      <c r="AY6" s="14" t="n">
        <f aca="false">SUMIFS(시군구_병원급!$E$5:$E$3668,시군구_병원급!$A$5:$A$3668,$A6,시군구_병원급!$D$5:$D$3668,$D6)</f>
        <v>2</v>
      </c>
      <c r="AZ6" s="14" t="n">
        <f aca="false">SUMIFS(시군구_병원급!$F$5:$F$3668,시군구_병원급!$A$5:$A$3668,$A6,시군구_병원급!$D$5:$D$3668,$D6)</f>
        <v>2</v>
      </c>
      <c r="BA6" s="14" t="n">
        <f aca="false">SUMIFS(시군구_병원급!$G$5:$G$3668,시군구_병원급!$A$5:$A$3668,$A6,시군구_병원급!$D$5:$D$3668,$D6)</f>
        <v>6</v>
      </c>
      <c r="BB6" s="14" t="n">
        <f aca="false">SUMIFS(시군구_병원급!$H$5:$H$3668,시군구_병원급!$A$5:$A$3668,$A6,시군구_병원급!$D$5:$D$3668,$D6)</f>
        <v>10</v>
      </c>
      <c r="BC6" s="16" t="n">
        <f aca="false">K6+AY6</f>
        <v>22</v>
      </c>
      <c r="BD6" s="17" t="n">
        <f aca="false">IF(E6=0,"",(K6+AY6)/E6*1000)</f>
        <v>1.45099591082971</v>
      </c>
      <c r="BE6" s="16" t="n">
        <f aca="false">AY6-SUMIFS(시군구_병원급!$E$5:$E$3668,시군구_병원급!$A$5:$A$3668,$A6,시군구_병원급!$D$5:$D$3668,$D6-3)</f>
        <v>-1</v>
      </c>
      <c r="BF6" s="16" t="n">
        <f aca="false">IF(AY6=0,1,0)</f>
        <v>0</v>
      </c>
      <c r="BG6" s="16" t="n">
        <f aca="false">IF(K6+AY6=0,1,0)</f>
        <v>0</v>
      </c>
      <c r="BH6" s="16" t="n">
        <f aca="false">AF6+AG6+AH6</f>
        <v>9</v>
      </c>
      <c r="BI6" s="18" t="n">
        <f aca="false">IF(H6=0,"",BH6/H6)</f>
        <v>0.0414746543778802</v>
      </c>
      <c r="BJ6" s="16" t="str">
        <f aca="false">IF(AP6="","",AP6+AN6)</f>
        <v/>
      </c>
    </row>
    <row r="7" customFormat="false" ht="15" hidden="false" customHeight="true" outlineLevel="0" collapsed="false">
      <c r="A7" s="9" t="s">
        <v>74</v>
      </c>
      <c r="B7" s="10" t="s">
        <v>63</v>
      </c>
      <c r="C7" s="10" t="s">
        <v>75</v>
      </c>
      <c r="D7" s="9" t="n">
        <v>2016</v>
      </c>
      <c r="E7" s="11" t="n">
        <v>15044</v>
      </c>
      <c r="F7" s="11" t="n">
        <v>2241</v>
      </c>
      <c r="G7" s="11" t="n">
        <v>2383</v>
      </c>
      <c r="H7" s="11" t="n">
        <v>231</v>
      </c>
      <c r="I7" s="11" t="n">
        <v>9566</v>
      </c>
      <c r="J7" s="11" t="n">
        <v>8364</v>
      </c>
      <c r="K7" s="11" t="n">
        <v>17</v>
      </c>
      <c r="L7" s="12" t="n">
        <v>15.3549587875565</v>
      </c>
      <c r="M7" s="12" t="n">
        <v>1.13001861207126</v>
      </c>
      <c r="N7" s="13" t="n">
        <v>0.874346644365461</v>
      </c>
      <c r="O7" s="13" t="n">
        <v>0.635868120180803</v>
      </c>
      <c r="P7" s="13" t="n">
        <v>0.158402020739165</v>
      </c>
      <c r="Q7" s="13" t="n">
        <v>-0.0893462469733656</v>
      </c>
      <c r="R7" s="13" t="n">
        <v>-0.101093926820068</v>
      </c>
      <c r="S7" s="11" t="n">
        <v>1</v>
      </c>
      <c r="T7" s="13"/>
      <c r="U7" s="13"/>
      <c r="V7" s="11" t="n">
        <v>0</v>
      </c>
      <c r="W7" s="13" t="n">
        <v>-0.0692640692640693</v>
      </c>
      <c r="X7" s="11" t="n">
        <v>0</v>
      </c>
      <c r="Y7" s="11" t="n">
        <v>0</v>
      </c>
      <c r="Z7" s="11" t="n">
        <v>0</v>
      </c>
      <c r="AA7" s="11" t="n">
        <v>0</v>
      </c>
      <c r="AB7" s="10" t="s">
        <v>65</v>
      </c>
      <c r="AC7" s="11" t="n">
        <v>48</v>
      </c>
      <c r="AD7" s="11" t="n">
        <v>73</v>
      </c>
      <c r="AE7" s="11" t="n">
        <v>99</v>
      </c>
      <c r="AF7" s="11" t="n">
        <v>8</v>
      </c>
      <c r="AG7" s="11" t="n">
        <v>3</v>
      </c>
      <c r="AH7" s="11" t="n">
        <v>0</v>
      </c>
      <c r="AI7" s="13" t="n">
        <v>0.207792207792208</v>
      </c>
      <c r="AJ7" s="13" t="n">
        <v>0.316017316017316</v>
      </c>
      <c r="AK7" s="13" t="n">
        <v>0.428571428571429</v>
      </c>
      <c r="AL7" s="13" t="n">
        <v>0.0346320346320346</v>
      </c>
      <c r="AM7" s="13" t="n">
        <v>0.012987012987013</v>
      </c>
      <c r="AN7" s="11" t="n">
        <v>9</v>
      </c>
      <c r="AO7" s="13" t="n">
        <v>0.0375</v>
      </c>
      <c r="AP7" s="11"/>
      <c r="AQ7" s="11"/>
      <c r="AR7" s="13"/>
      <c r="AS7" s="13"/>
      <c r="AT7" s="14" t="n">
        <f aca="false">SUMIFS(시도_소아과개폐업!$C$5:$C$293,시도_소아과개폐업!$A$5:$A$293,$D7,시도_소아과개폐업!$B$5:$B$293,$B7)</f>
        <v>175</v>
      </c>
      <c r="AU7" s="14" t="n">
        <f aca="false">SUMIFS(시도_소아과개폐업!$D$5:$D$293,시도_소아과개폐업!$A$5:$A$293,$D7,시도_소아과개폐업!$B$5:$B$293,$B7)</f>
        <v>91</v>
      </c>
      <c r="AV7" s="14" t="n">
        <f aca="false">SUMIFS(시도_소아과개폐업!$F$5:$F$293,시도_소아과개폐업!$A$5:$A$293,$D7,시도_소아과개폐업!$B$5:$B$293,$B7)</f>
        <v>84</v>
      </c>
      <c r="AW7" s="15" t="n">
        <f aca="false">SUMIFS(시도_소아과개폐업!$G$5:$G$293,시도_소아과개폐업!$A$5:$A$293,$D7,시도_소아과개폐업!$B$5:$B$293,$B7)</f>
        <v>0.175337186897881</v>
      </c>
      <c r="AX7" s="14" t="n">
        <f aca="false">SUMIFS(시도_소아과개폐업!$H$5:$H$293,시도_소아과개폐업!$A$5:$A$293,$D7,시도_소아과개폐업!$B$5:$B$293,$B7)</f>
        <v>298</v>
      </c>
      <c r="AY7" s="14" t="n">
        <f aca="false">SUMIFS(시군구_병원급!$E$5:$E$3668,시군구_병원급!$A$5:$A$3668,$A7,시군구_병원급!$D$5:$D$3668,$D7)</f>
        <v>8</v>
      </c>
      <c r="AZ7" s="14" t="n">
        <f aca="false">SUMIFS(시군구_병원급!$F$5:$F$3668,시군구_병원급!$A$5:$A$3668,$A7,시군구_병원급!$D$5:$D$3668,$D7)</f>
        <v>5</v>
      </c>
      <c r="BA7" s="14" t="n">
        <f aca="false">SUMIFS(시군구_병원급!$G$5:$G$3668,시군구_병원급!$A$5:$A$3668,$A7,시군구_병원급!$D$5:$D$3668,$D7)</f>
        <v>19</v>
      </c>
      <c r="BB7" s="14" t="n">
        <f aca="false">SUMIFS(시군구_병원급!$H$5:$H$3668,시군구_병원급!$A$5:$A$3668,$A7,시군구_병원급!$D$5:$D$3668,$D7)</f>
        <v>33</v>
      </c>
      <c r="BC7" s="16" t="n">
        <f aca="false">K7+AY7</f>
        <v>25</v>
      </c>
      <c r="BD7" s="17" t="n">
        <f aca="false">IF(E7=0,"",(K7+AY7)/E7*1000)</f>
        <v>1.66179207657538</v>
      </c>
      <c r="BE7" s="16" t="n">
        <f aca="false">AY7-SUMIFS(시군구_병원급!$E$5:$E$3668,시군구_병원급!$A$5:$A$3668,$A7,시군구_병원급!$D$5:$D$3668,$D7-3)</f>
        <v>1</v>
      </c>
      <c r="BF7" s="16" t="n">
        <f aca="false">IF(AY7=0,1,0)</f>
        <v>0</v>
      </c>
      <c r="BG7" s="16" t="n">
        <f aca="false">IF(K7+AY7=0,1,0)</f>
        <v>0</v>
      </c>
      <c r="BH7" s="16" t="n">
        <f aca="false">AF7+AG7+AH7</f>
        <v>11</v>
      </c>
      <c r="BI7" s="18" t="n">
        <f aca="false">IF(H7=0,"",BH7/H7)</f>
        <v>0.0476190476190476</v>
      </c>
      <c r="BJ7" s="16" t="str">
        <f aca="false">IF(AP7="","",AP7+AN7)</f>
        <v/>
      </c>
    </row>
    <row r="8" customFormat="false" ht="15" hidden="false" customHeight="true" outlineLevel="0" collapsed="false">
      <c r="A8" s="9" t="s">
        <v>76</v>
      </c>
      <c r="B8" s="10" t="s">
        <v>63</v>
      </c>
      <c r="C8" s="10" t="s">
        <v>77</v>
      </c>
      <c r="D8" s="9" t="n">
        <v>2016</v>
      </c>
      <c r="E8" s="11" t="n">
        <v>18040</v>
      </c>
      <c r="F8" s="11" t="n">
        <v>2843</v>
      </c>
      <c r="G8" s="11" t="n">
        <v>3085</v>
      </c>
      <c r="H8" s="11" t="n">
        <v>260</v>
      </c>
      <c r="I8" s="11" t="n">
        <v>11966</v>
      </c>
      <c r="J8" s="11" t="n">
        <v>10558</v>
      </c>
      <c r="K8" s="11" t="n">
        <v>19</v>
      </c>
      <c r="L8" s="12" t="n">
        <v>14.4124168514412</v>
      </c>
      <c r="M8" s="12" t="n">
        <v>1.05321507760532</v>
      </c>
      <c r="N8" s="13" t="n">
        <v>0.882333277619923</v>
      </c>
      <c r="O8" s="13" t="n">
        <v>0.66330376940133</v>
      </c>
      <c r="P8" s="13" t="n">
        <v>0.171008869179601</v>
      </c>
      <c r="Q8" s="13" t="n">
        <v>-0.0380205833733269</v>
      </c>
      <c r="R8" s="13" t="n">
        <v>-0.0551301684532926</v>
      </c>
      <c r="S8" s="11" t="n">
        <v>0</v>
      </c>
      <c r="T8" s="13"/>
      <c r="U8" s="13"/>
      <c r="V8" s="11" t="n">
        <v>0</v>
      </c>
      <c r="W8" s="13" t="n">
        <v>-0.115384615384615</v>
      </c>
      <c r="X8" s="11" t="n">
        <v>0</v>
      </c>
      <c r="Y8" s="11" t="n">
        <v>0</v>
      </c>
      <c r="Z8" s="11" t="n">
        <v>0</v>
      </c>
      <c r="AA8" s="11" t="n">
        <v>0</v>
      </c>
      <c r="AB8" s="10" t="s">
        <v>65</v>
      </c>
      <c r="AC8" s="11" t="n">
        <v>34</v>
      </c>
      <c r="AD8" s="11" t="n">
        <v>107</v>
      </c>
      <c r="AE8" s="11" t="n">
        <v>112</v>
      </c>
      <c r="AF8" s="11" t="n">
        <v>2</v>
      </c>
      <c r="AG8" s="11" t="n">
        <v>5</v>
      </c>
      <c r="AH8" s="11" t="n">
        <v>0</v>
      </c>
      <c r="AI8" s="13" t="n">
        <v>0.130769230769231</v>
      </c>
      <c r="AJ8" s="13" t="n">
        <v>0.411538461538462</v>
      </c>
      <c r="AK8" s="13" t="n">
        <v>0.430769230769231</v>
      </c>
      <c r="AL8" s="13" t="n">
        <v>0.00769230769230769</v>
      </c>
      <c r="AM8" s="13" t="n">
        <v>0.0192307692307692</v>
      </c>
      <c r="AN8" s="11" t="n">
        <v>3</v>
      </c>
      <c r="AO8" s="13" t="n">
        <v>0.0114068441064639</v>
      </c>
      <c r="AP8" s="11"/>
      <c r="AQ8" s="11"/>
      <c r="AR8" s="13"/>
      <c r="AS8" s="13"/>
      <c r="AT8" s="14" t="n">
        <f aca="false">SUMIFS(시도_소아과개폐업!$C$5:$C$293,시도_소아과개폐업!$A$5:$A$293,$D8,시도_소아과개폐업!$B$5:$B$293,$B8)</f>
        <v>175</v>
      </c>
      <c r="AU8" s="14" t="n">
        <f aca="false">SUMIFS(시도_소아과개폐업!$D$5:$D$293,시도_소아과개폐업!$A$5:$A$293,$D8,시도_소아과개폐업!$B$5:$B$293,$B8)</f>
        <v>91</v>
      </c>
      <c r="AV8" s="14" t="n">
        <f aca="false">SUMIFS(시도_소아과개폐업!$F$5:$F$293,시도_소아과개폐업!$A$5:$A$293,$D8,시도_소아과개폐업!$B$5:$B$293,$B8)</f>
        <v>84</v>
      </c>
      <c r="AW8" s="15" t="n">
        <f aca="false">SUMIFS(시도_소아과개폐업!$G$5:$G$293,시도_소아과개폐업!$A$5:$A$293,$D8,시도_소아과개폐업!$B$5:$B$293,$B8)</f>
        <v>0.175337186897881</v>
      </c>
      <c r="AX8" s="14" t="n">
        <f aca="false">SUMIFS(시도_소아과개폐업!$H$5:$H$293,시도_소아과개폐업!$A$5:$A$293,$D8,시도_소아과개폐업!$B$5:$B$293,$B8)</f>
        <v>298</v>
      </c>
      <c r="AY8" s="14" t="n">
        <f aca="false">SUMIFS(시군구_병원급!$E$5:$E$3668,시군구_병원급!$A$5:$A$3668,$A8,시군구_병원급!$D$5:$D$3668,$D8)</f>
        <v>6</v>
      </c>
      <c r="AZ8" s="14" t="n">
        <f aca="false">SUMIFS(시군구_병원급!$F$5:$F$3668,시군구_병원급!$A$5:$A$3668,$A8,시군구_병원급!$D$5:$D$3668,$D8)</f>
        <v>3</v>
      </c>
      <c r="BA8" s="14" t="n">
        <f aca="false">SUMIFS(시군구_병원급!$G$5:$G$3668,시군구_병원급!$A$5:$A$3668,$A8,시군구_병원급!$D$5:$D$3668,$D8)</f>
        <v>16</v>
      </c>
      <c r="BB8" s="14" t="n">
        <f aca="false">SUMIFS(시군구_병원급!$H$5:$H$3668,시군구_병원급!$A$5:$A$3668,$A8,시군구_병원급!$D$5:$D$3668,$D8)</f>
        <v>20</v>
      </c>
      <c r="BC8" s="16" t="n">
        <f aca="false">K8+AY8</f>
        <v>25</v>
      </c>
      <c r="BD8" s="17" t="n">
        <f aca="false">IF(E8=0,"",(K8+AY8)/E8*1000)</f>
        <v>1.38580931263858</v>
      </c>
      <c r="BE8" s="16" t="n">
        <f aca="false">AY8-SUMIFS(시군구_병원급!$E$5:$E$3668,시군구_병원급!$A$5:$A$3668,$A8,시군구_병원급!$D$5:$D$3668,$D8-3)</f>
        <v>0</v>
      </c>
      <c r="BF8" s="16" t="n">
        <f aca="false">IF(AY8=0,1,0)</f>
        <v>0</v>
      </c>
      <c r="BG8" s="16" t="n">
        <f aca="false">IF(K8+AY8=0,1,0)</f>
        <v>0</v>
      </c>
      <c r="BH8" s="16" t="n">
        <f aca="false">AF8+AG8+AH8</f>
        <v>7</v>
      </c>
      <c r="BI8" s="18" t="n">
        <f aca="false">IF(H8=0,"",BH8/H8)</f>
        <v>0.0269230769230769</v>
      </c>
      <c r="BJ8" s="16" t="str">
        <f aca="false">IF(AP8="","",AP8+AN8)</f>
        <v/>
      </c>
    </row>
    <row r="9" customFormat="false" ht="15" hidden="false" customHeight="true" outlineLevel="0" collapsed="false">
      <c r="A9" s="9" t="s">
        <v>78</v>
      </c>
      <c r="B9" s="10" t="s">
        <v>63</v>
      </c>
      <c r="C9" s="10" t="s">
        <v>79</v>
      </c>
      <c r="D9" s="9" t="n">
        <v>2016</v>
      </c>
      <c r="E9" s="11" t="n">
        <v>20369</v>
      </c>
      <c r="F9" s="11" t="n">
        <v>2921</v>
      </c>
      <c r="G9" s="11" t="n">
        <v>3060</v>
      </c>
      <c r="H9" s="11" t="n">
        <v>310</v>
      </c>
      <c r="I9" s="11" t="n">
        <v>12033</v>
      </c>
      <c r="J9" s="11" t="n">
        <v>10493</v>
      </c>
      <c r="K9" s="11" t="n">
        <v>21</v>
      </c>
      <c r="L9" s="12" t="n">
        <v>15.2192056556532</v>
      </c>
      <c r="M9" s="12" t="n">
        <v>1.03097844764102</v>
      </c>
      <c r="N9" s="13" t="n">
        <v>0.872018615474113</v>
      </c>
      <c r="O9" s="13" t="n">
        <v>0.590750650498306</v>
      </c>
      <c r="P9" s="13" t="n">
        <v>0.150228288084835</v>
      </c>
      <c r="Q9" s="13" t="n">
        <v>-0.146883900150779</v>
      </c>
      <c r="R9" s="13" t="n">
        <v>-0.201252936570086</v>
      </c>
      <c r="S9" s="11" t="n">
        <v>-4</v>
      </c>
      <c r="T9" s="13"/>
      <c r="U9" s="13"/>
      <c r="V9" s="11" t="n">
        <v>0</v>
      </c>
      <c r="W9" s="13" t="n">
        <v>-0.138709677419355</v>
      </c>
      <c r="X9" s="11" t="n">
        <v>0</v>
      </c>
      <c r="Y9" s="11" t="n">
        <v>0</v>
      </c>
      <c r="Z9" s="11" t="n">
        <v>0</v>
      </c>
      <c r="AA9" s="11" t="n">
        <v>0</v>
      </c>
      <c r="AB9" s="10" t="s">
        <v>65</v>
      </c>
      <c r="AC9" s="11" t="n">
        <v>54</v>
      </c>
      <c r="AD9" s="11" t="n">
        <v>100</v>
      </c>
      <c r="AE9" s="11" t="n">
        <v>128</v>
      </c>
      <c r="AF9" s="11" t="n">
        <v>5</v>
      </c>
      <c r="AG9" s="11" t="n">
        <v>22</v>
      </c>
      <c r="AH9" s="11" t="n">
        <v>1</v>
      </c>
      <c r="AI9" s="13" t="n">
        <v>0.174193548387097</v>
      </c>
      <c r="AJ9" s="13" t="n">
        <v>0.32258064516129</v>
      </c>
      <c r="AK9" s="13" t="n">
        <v>0.412903225806452</v>
      </c>
      <c r="AL9" s="13" t="n">
        <v>0.0161290322580645</v>
      </c>
      <c r="AM9" s="13" t="n">
        <v>0.0709677419354839</v>
      </c>
      <c r="AN9" s="11" t="n">
        <v>6</v>
      </c>
      <c r="AO9" s="13" t="n">
        <v>0.0189873417721519</v>
      </c>
      <c r="AP9" s="11"/>
      <c r="AQ9" s="11"/>
      <c r="AR9" s="13"/>
      <c r="AS9" s="13"/>
      <c r="AT9" s="14" t="n">
        <f aca="false">SUMIFS(시도_소아과개폐업!$C$5:$C$293,시도_소아과개폐업!$A$5:$A$293,$D9,시도_소아과개폐업!$B$5:$B$293,$B9)</f>
        <v>175</v>
      </c>
      <c r="AU9" s="14" t="n">
        <f aca="false">SUMIFS(시도_소아과개폐업!$D$5:$D$293,시도_소아과개폐업!$A$5:$A$293,$D9,시도_소아과개폐업!$B$5:$B$293,$B9)</f>
        <v>91</v>
      </c>
      <c r="AV9" s="14" t="n">
        <f aca="false">SUMIFS(시도_소아과개폐업!$F$5:$F$293,시도_소아과개폐업!$A$5:$A$293,$D9,시도_소아과개폐업!$B$5:$B$293,$B9)</f>
        <v>84</v>
      </c>
      <c r="AW9" s="15" t="n">
        <f aca="false">SUMIFS(시도_소아과개폐업!$G$5:$G$293,시도_소아과개폐업!$A$5:$A$293,$D9,시도_소아과개폐업!$B$5:$B$293,$B9)</f>
        <v>0.175337186897881</v>
      </c>
      <c r="AX9" s="14" t="n">
        <f aca="false">SUMIFS(시도_소아과개폐업!$H$5:$H$293,시도_소아과개폐업!$A$5:$A$293,$D9,시도_소아과개폐업!$B$5:$B$293,$B9)</f>
        <v>298</v>
      </c>
      <c r="AY9" s="14" t="n">
        <f aca="false">SUMIFS(시군구_병원급!$E$5:$E$3668,시군구_병원급!$A$5:$A$3668,$A9,시군구_병원급!$D$5:$D$3668,$D9)</f>
        <v>5</v>
      </c>
      <c r="AZ9" s="14" t="n">
        <f aca="false">SUMIFS(시군구_병원급!$F$5:$F$3668,시군구_병원급!$A$5:$A$3668,$A9,시군구_병원급!$D$5:$D$3668,$D9)</f>
        <v>1</v>
      </c>
      <c r="BA9" s="14" t="n">
        <f aca="false">SUMIFS(시군구_병원급!$G$5:$G$3668,시군구_병원급!$A$5:$A$3668,$A9,시군구_병원급!$D$5:$D$3668,$D9)</f>
        <v>6</v>
      </c>
      <c r="BB9" s="14" t="n">
        <f aca="false">SUMIFS(시군구_병원급!$H$5:$H$3668,시군구_병원급!$A$5:$A$3668,$A9,시군구_병원급!$D$5:$D$3668,$D9)</f>
        <v>13</v>
      </c>
      <c r="BC9" s="16" t="n">
        <f aca="false">K9+AY9</f>
        <v>26</v>
      </c>
      <c r="BD9" s="17" t="n">
        <f aca="false">IF(E9=0,"",(K9+AY9)/E9*1000)</f>
        <v>1.27644950660317</v>
      </c>
      <c r="BE9" s="16" t="n">
        <f aca="false">AY9-SUMIFS(시군구_병원급!$E$5:$E$3668,시군구_병원급!$A$5:$A$3668,$A9,시군구_병원급!$D$5:$D$3668,$D9-3)</f>
        <v>0</v>
      </c>
      <c r="BF9" s="16" t="n">
        <f aca="false">IF(AY9=0,1,0)</f>
        <v>0</v>
      </c>
      <c r="BG9" s="16" t="n">
        <f aca="false">IF(K9+AY9=0,1,0)</f>
        <v>0</v>
      </c>
      <c r="BH9" s="16" t="n">
        <f aca="false">AF9+AG9+AH9</f>
        <v>28</v>
      </c>
      <c r="BI9" s="18" t="n">
        <f aca="false">IF(H9=0,"",BH9/H9)</f>
        <v>0.0903225806451613</v>
      </c>
      <c r="BJ9" s="16" t="str">
        <f aca="false">IF(AP9="","",AP9+AN9)</f>
        <v/>
      </c>
    </row>
    <row r="10" customFormat="false" ht="15" hidden="false" customHeight="true" outlineLevel="0" collapsed="false">
      <c r="A10" s="9" t="s">
        <v>80</v>
      </c>
      <c r="B10" s="10" t="s">
        <v>63</v>
      </c>
      <c r="C10" s="10" t="s">
        <v>81</v>
      </c>
      <c r="D10" s="9" t="n">
        <v>2016</v>
      </c>
      <c r="E10" s="11" t="n">
        <v>12743</v>
      </c>
      <c r="F10" s="11" t="n">
        <v>1855</v>
      </c>
      <c r="G10" s="11" t="n">
        <v>1965</v>
      </c>
      <c r="H10" s="11" t="n">
        <v>182</v>
      </c>
      <c r="I10" s="11" t="n">
        <v>9017</v>
      </c>
      <c r="J10" s="11" t="n">
        <v>7947</v>
      </c>
      <c r="K10" s="11" t="n">
        <v>12</v>
      </c>
      <c r="L10" s="12" t="n">
        <v>14.2823510947187</v>
      </c>
      <c r="M10" s="12" t="n">
        <v>0.94169347877266</v>
      </c>
      <c r="N10" s="13" t="n">
        <v>0.881335255628258</v>
      </c>
      <c r="O10" s="13" t="n">
        <v>0.707604174841089</v>
      </c>
      <c r="P10" s="13" t="n">
        <v>0.154202307149023</v>
      </c>
      <c r="Q10" s="13" t="n">
        <v>-0.153570242444371</v>
      </c>
      <c r="R10" s="13" t="n">
        <v>-0.211160176635889</v>
      </c>
      <c r="S10" s="11" t="n">
        <v>-1</v>
      </c>
      <c r="T10" s="13"/>
      <c r="U10" s="13"/>
      <c r="V10" s="11" t="n">
        <v>0</v>
      </c>
      <c r="W10" s="13" t="n">
        <v>-0.159340659340659</v>
      </c>
      <c r="X10" s="11" t="n">
        <v>0</v>
      </c>
      <c r="Y10" s="11" t="n">
        <v>0</v>
      </c>
      <c r="Z10" s="11" t="n">
        <v>0</v>
      </c>
      <c r="AA10" s="11" t="n">
        <v>0</v>
      </c>
      <c r="AB10" s="10" t="s">
        <v>65</v>
      </c>
      <c r="AC10" s="11" t="n">
        <v>35</v>
      </c>
      <c r="AD10" s="11" t="n">
        <v>79</v>
      </c>
      <c r="AE10" s="11" t="n">
        <v>60</v>
      </c>
      <c r="AF10" s="11" t="n">
        <v>2</v>
      </c>
      <c r="AG10" s="11" t="n">
        <v>5</v>
      </c>
      <c r="AH10" s="11" t="n">
        <v>1</v>
      </c>
      <c r="AI10" s="13" t="n">
        <v>0.192307692307692</v>
      </c>
      <c r="AJ10" s="13" t="n">
        <v>0.434065934065934</v>
      </c>
      <c r="AK10" s="13" t="n">
        <v>0.32967032967033</v>
      </c>
      <c r="AL10" s="13" t="n">
        <v>0.010989010989011</v>
      </c>
      <c r="AM10" s="13" t="n">
        <v>0.0274725274725275</v>
      </c>
      <c r="AN10" s="11" t="n">
        <v>8</v>
      </c>
      <c r="AO10" s="13" t="n">
        <v>0.0421052631578947</v>
      </c>
      <c r="AP10" s="11"/>
      <c r="AQ10" s="11"/>
      <c r="AR10" s="13"/>
      <c r="AS10" s="13"/>
      <c r="AT10" s="14" t="n">
        <f aca="false">SUMIFS(시도_소아과개폐업!$C$5:$C$293,시도_소아과개폐업!$A$5:$A$293,$D10,시도_소아과개폐업!$B$5:$B$293,$B10)</f>
        <v>175</v>
      </c>
      <c r="AU10" s="14" t="n">
        <f aca="false">SUMIFS(시도_소아과개폐업!$D$5:$D$293,시도_소아과개폐업!$A$5:$A$293,$D10,시도_소아과개폐업!$B$5:$B$293,$B10)</f>
        <v>91</v>
      </c>
      <c r="AV10" s="14" t="n">
        <f aca="false">SUMIFS(시도_소아과개폐업!$F$5:$F$293,시도_소아과개폐업!$A$5:$A$293,$D10,시도_소아과개폐업!$B$5:$B$293,$B10)</f>
        <v>84</v>
      </c>
      <c r="AW10" s="15" t="n">
        <f aca="false">SUMIFS(시도_소아과개폐업!$G$5:$G$293,시도_소아과개폐업!$A$5:$A$293,$D10,시도_소아과개폐업!$B$5:$B$293,$B10)</f>
        <v>0.175337186897881</v>
      </c>
      <c r="AX10" s="14" t="n">
        <f aca="false">SUMIFS(시도_소아과개폐업!$H$5:$H$293,시도_소아과개폐업!$A$5:$A$293,$D10,시도_소아과개폐업!$B$5:$B$293,$B10)</f>
        <v>298</v>
      </c>
      <c r="AY10" s="14" t="n">
        <f aca="false">SUMIFS(시군구_병원급!$E$5:$E$3668,시군구_병원급!$A$5:$A$3668,$A10,시군구_병원급!$D$5:$D$3668,$D10)</f>
        <v>2</v>
      </c>
      <c r="AZ10" s="14" t="n">
        <f aca="false">SUMIFS(시군구_병원급!$F$5:$F$3668,시군구_병원급!$A$5:$A$3668,$A10,시군구_병원급!$D$5:$D$3668,$D10)</f>
        <v>2</v>
      </c>
      <c r="BA10" s="14" t="n">
        <f aca="false">SUMIFS(시군구_병원급!$G$5:$G$3668,시군구_병원급!$A$5:$A$3668,$A10,시군구_병원급!$D$5:$D$3668,$D10)</f>
        <v>10</v>
      </c>
      <c r="BB10" s="14" t="n">
        <f aca="false">SUMIFS(시군구_병원급!$H$5:$H$3668,시군구_병원급!$A$5:$A$3668,$A10,시군구_병원급!$D$5:$D$3668,$D10)</f>
        <v>15</v>
      </c>
      <c r="BC10" s="16" t="n">
        <f aca="false">K10+AY10</f>
        <v>14</v>
      </c>
      <c r="BD10" s="17" t="n">
        <f aca="false">IF(E10=0,"",(K10+AY10)/E10*1000)</f>
        <v>1.09864239190144</v>
      </c>
      <c r="BE10" s="16" t="n">
        <f aca="false">AY10-SUMIFS(시군구_병원급!$E$5:$E$3668,시군구_병원급!$A$5:$A$3668,$A10,시군구_병원급!$D$5:$D$3668,$D10-3)</f>
        <v>0</v>
      </c>
      <c r="BF10" s="16" t="n">
        <f aca="false">IF(AY10=0,1,0)</f>
        <v>0</v>
      </c>
      <c r="BG10" s="16" t="n">
        <f aca="false">IF(K10+AY10=0,1,0)</f>
        <v>0</v>
      </c>
      <c r="BH10" s="16" t="n">
        <f aca="false">AF10+AG10+AH10</f>
        <v>8</v>
      </c>
      <c r="BI10" s="18" t="n">
        <f aca="false">IF(H10=0,"",BH10/H10)</f>
        <v>0.043956043956044</v>
      </c>
      <c r="BJ10" s="16" t="str">
        <f aca="false">IF(AP10="","",AP10+AN10)</f>
        <v/>
      </c>
    </row>
    <row r="11" customFormat="false" ht="15" hidden="false" customHeight="true" outlineLevel="0" collapsed="false">
      <c r="A11" s="9" t="s">
        <v>82</v>
      </c>
      <c r="B11" s="10" t="s">
        <v>63</v>
      </c>
      <c r="C11" s="10" t="s">
        <v>83</v>
      </c>
      <c r="D11" s="9" t="n">
        <v>2016</v>
      </c>
      <c r="E11" s="11" t="n">
        <v>14705</v>
      </c>
      <c r="F11" s="11" t="n">
        <v>2179</v>
      </c>
      <c r="G11" s="11" t="n">
        <v>2249</v>
      </c>
      <c r="H11" s="11" t="n">
        <v>265</v>
      </c>
      <c r="I11" s="11" t="n">
        <v>10543</v>
      </c>
      <c r="J11" s="11" t="n">
        <v>9044</v>
      </c>
      <c r="K11" s="11" t="n">
        <v>17</v>
      </c>
      <c r="L11" s="12" t="n">
        <v>18.0210812648759</v>
      </c>
      <c r="M11" s="12" t="n">
        <v>1.15606936416185</v>
      </c>
      <c r="N11" s="13" t="n">
        <v>0.857820354737741</v>
      </c>
      <c r="O11" s="13" t="n">
        <v>0.716967018021081</v>
      </c>
      <c r="P11" s="13" t="n">
        <v>0.152941176470588</v>
      </c>
      <c r="Q11" s="13" t="n">
        <v>-0.086248679550115</v>
      </c>
      <c r="R11" s="13" t="n">
        <v>-0.111067193675889</v>
      </c>
      <c r="S11" s="11" t="n">
        <v>1</v>
      </c>
      <c r="T11" s="13"/>
      <c r="U11" s="13"/>
      <c r="V11" s="11" t="n">
        <v>0</v>
      </c>
      <c r="W11" s="13" t="n">
        <v>-0.135849056603774</v>
      </c>
      <c r="X11" s="11" t="n">
        <v>0</v>
      </c>
      <c r="Y11" s="11" t="n">
        <v>0</v>
      </c>
      <c r="Z11" s="11" t="n">
        <v>0</v>
      </c>
      <c r="AA11" s="11" t="n">
        <v>0</v>
      </c>
      <c r="AB11" s="10" t="s">
        <v>65</v>
      </c>
      <c r="AC11" s="11" t="n">
        <v>32</v>
      </c>
      <c r="AD11" s="11" t="n">
        <v>80</v>
      </c>
      <c r="AE11" s="11" t="n">
        <v>146</v>
      </c>
      <c r="AF11" s="11" t="n">
        <v>2</v>
      </c>
      <c r="AG11" s="11" t="n">
        <v>3</v>
      </c>
      <c r="AH11" s="11" t="n">
        <v>2</v>
      </c>
      <c r="AI11" s="13" t="n">
        <v>0.120754716981132</v>
      </c>
      <c r="AJ11" s="13" t="n">
        <v>0.30188679245283</v>
      </c>
      <c r="AK11" s="13" t="n">
        <v>0.550943396226415</v>
      </c>
      <c r="AL11" s="13" t="n">
        <v>0.00754716981132076</v>
      </c>
      <c r="AM11" s="13" t="n">
        <v>0.0113207547169811</v>
      </c>
      <c r="AN11" s="11" t="n">
        <v>13</v>
      </c>
      <c r="AO11" s="13" t="n">
        <v>0.0467625899280576</v>
      </c>
      <c r="AP11" s="11"/>
      <c r="AQ11" s="11"/>
      <c r="AR11" s="13"/>
      <c r="AS11" s="13"/>
      <c r="AT11" s="14" t="n">
        <f aca="false">SUMIFS(시도_소아과개폐업!$C$5:$C$293,시도_소아과개폐업!$A$5:$A$293,$D11,시도_소아과개폐업!$B$5:$B$293,$B11)</f>
        <v>175</v>
      </c>
      <c r="AU11" s="14" t="n">
        <f aca="false">SUMIFS(시도_소아과개폐업!$D$5:$D$293,시도_소아과개폐업!$A$5:$A$293,$D11,시도_소아과개폐업!$B$5:$B$293,$B11)</f>
        <v>91</v>
      </c>
      <c r="AV11" s="14" t="n">
        <f aca="false">SUMIFS(시도_소아과개폐업!$F$5:$F$293,시도_소아과개폐업!$A$5:$A$293,$D11,시도_소아과개폐업!$B$5:$B$293,$B11)</f>
        <v>84</v>
      </c>
      <c r="AW11" s="15" t="n">
        <f aca="false">SUMIFS(시도_소아과개폐업!$G$5:$G$293,시도_소아과개폐업!$A$5:$A$293,$D11,시도_소아과개폐업!$B$5:$B$293,$B11)</f>
        <v>0.175337186897881</v>
      </c>
      <c r="AX11" s="14" t="n">
        <f aca="false">SUMIFS(시도_소아과개폐업!$H$5:$H$293,시도_소아과개폐업!$A$5:$A$293,$D11,시도_소아과개폐업!$B$5:$B$293,$B11)</f>
        <v>298</v>
      </c>
      <c r="AY11" s="14" t="n">
        <f aca="false">SUMIFS(시군구_병원급!$E$5:$E$3668,시군구_병원급!$A$5:$A$3668,$A11,시군구_병원급!$D$5:$D$3668,$D11)</f>
        <v>3</v>
      </c>
      <c r="AZ11" s="14" t="n">
        <f aca="false">SUMIFS(시군구_병원급!$F$5:$F$3668,시군구_병원급!$A$5:$A$3668,$A11,시군구_병원급!$D$5:$D$3668,$D11)</f>
        <v>1</v>
      </c>
      <c r="BA11" s="14" t="n">
        <f aca="false">SUMIFS(시군구_병원급!$G$5:$G$3668,시군구_병원급!$A$5:$A$3668,$A11,시군구_병원급!$D$5:$D$3668,$D11)</f>
        <v>6</v>
      </c>
      <c r="BB11" s="14" t="n">
        <f aca="false">SUMIFS(시군구_병원급!$H$5:$H$3668,시군구_병원급!$A$5:$A$3668,$A11,시군구_병원급!$D$5:$D$3668,$D11)</f>
        <v>20</v>
      </c>
      <c r="BC11" s="16" t="n">
        <f aca="false">K11+AY11</f>
        <v>20</v>
      </c>
      <c r="BD11" s="17" t="n">
        <f aca="false">IF(E11=0,"",(K11+AY11)/E11*1000)</f>
        <v>1.36008160489629</v>
      </c>
      <c r="BE11" s="16" t="n">
        <f aca="false">AY11-SUMIFS(시군구_병원급!$E$5:$E$3668,시군구_병원급!$A$5:$A$3668,$A11,시군구_병원급!$D$5:$D$3668,$D11-3)</f>
        <v>0</v>
      </c>
      <c r="BF11" s="16" t="n">
        <f aca="false">IF(AY11=0,1,0)</f>
        <v>0</v>
      </c>
      <c r="BG11" s="16" t="n">
        <f aca="false">IF(K11+AY11=0,1,0)</f>
        <v>0</v>
      </c>
      <c r="BH11" s="16" t="n">
        <f aca="false">AF11+AG11+AH11</f>
        <v>7</v>
      </c>
      <c r="BI11" s="18" t="n">
        <f aca="false">IF(H11=0,"",BH11/H11)</f>
        <v>0.0264150943396226</v>
      </c>
      <c r="BJ11" s="16" t="str">
        <f aca="false">IF(AP11="","",AP11+AN11)</f>
        <v/>
      </c>
    </row>
    <row r="12" customFormat="false" ht="15" hidden="false" customHeight="true" outlineLevel="0" collapsed="false">
      <c r="A12" s="9" t="s">
        <v>84</v>
      </c>
      <c r="B12" s="10" t="s">
        <v>63</v>
      </c>
      <c r="C12" s="10" t="s">
        <v>85</v>
      </c>
      <c r="D12" s="9" t="n">
        <v>2016</v>
      </c>
      <c r="E12" s="11" t="n">
        <v>25224</v>
      </c>
      <c r="F12" s="11" t="n">
        <v>3935</v>
      </c>
      <c r="G12" s="11" t="n">
        <v>4176</v>
      </c>
      <c r="H12" s="11" t="n">
        <v>494</v>
      </c>
      <c r="I12" s="11" t="n">
        <v>14436</v>
      </c>
      <c r="J12" s="11" t="n">
        <v>12748</v>
      </c>
      <c r="K12" s="11" t="n">
        <v>33</v>
      </c>
      <c r="L12" s="12" t="n">
        <v>19.5845226768157</v>
      </c>
      <c r="M12" s="12" t="n">
        <v>1.30827783063749</v>
      </c>
      <c r="N12" s="13" t="n">
        <v>0.883070102521474</v>
      </c>
      <c r="O12" s="13" t="n">
        <v>0.572312083729781</v>
      </c>
      <c r="P12" s="13" t="n">
        <v>0.165556612749762</v>
      </c>
      <c r="Q12" s="13" t="n">
        <v>-0.1014213957465</v>
      </c>
      <c r="R12" s="13" t="n">
        <v>-0.105398457583548</v>
      </c>
      <c r="S12" s="11" t="n">
        <v>-2</v>
      </c>
      <c r="T12" s="13"/>
      <c r="U12" s="13"/>
      <c r="V12" s="11" t="n">
        <v>0</v>
      </c>
      <c r="W12" s="13" t="n">
        <v>-0.180161943319838</v>
      </c>
      <c r="X12" s="11" t="n">
        <v>1</v>
      </c>
      <c r="Y12" s="11" t="n">
        <v>0</v>
      </c>
      <c r="Z12" s="11" t="n">
        <v>1</v>
      </c>
      <c r="AA12" s="11" t="n">
        <v>0</v>
      </c>
      <c r="AB12" s="10" t="s">
        <v>65</v>
      </c>
      <c r="AC12" s="11" t="n">
        <v>47</v>
      </c>
      <c r="AD12" s="11" t="n">
        <v>79</v>
      </c>
      <c r="AE12" s="11" t="n">
        <v>356</v>
      </c>
      <c r="AF12" s="11" t="n">
        <v>6</v>
      </c>
      <c r="AG12" s="11" t="n">
        <v>5</v>
      </c>
      <c r="AH12" s="11" t="n">
        <v>1</v>
      </c>
      <c r="AI12" s="13" t="n">
        <v>0.0951417004048583</v>
      </c>
      <c r="AJ12" s="13" t="n">
        <v>0.159919028340081</v>
      </c>
      <c r="AK12" s="13" t="n">
        <v>0.720647773279352</v>
      </c>
      <c r="AL12" s="13" t="n">
        <v>0.0121457489878543</v>
      </c>
      <c r="AM12" s="13" t="n">
        <v>0.0101214574898785</v>
      </c>
      <c r="AN12" s="11" t="n">
        <v>24</v>
      </c>
      <c r="AO12" s="13" t="n">
        <v>0.0463320463320463</v>
      </c>
      <c r="AP12" s="11"/>
      <c r="AQ12" s="11"/>
      <c r="AR12" s="13"/>
      <c r="AS12" s="13"/>
      <c r="AT12" s="14" t="n">
        <f aca="false">SUMIFS(시도_소아과개폐업!$C$5:$C$293,시도_소아과개폐업!$A$5:$A$293,$D12,시도_소아과개폐업!$B$5:$B$293,$B12)</f>
        <v>175</v>
      </c>
      <c r="AU12" s="14" t="n">
        <f aca="false">SUMIFS(시도_소아과개폐업!$D$5:$D$293,시도_소아과개폐업!$A$5:$A$293,$D12,시도_소아과개폐업!$B$5:$B$293,$B12)</f>
        <v>91</v>
      </c>
      <c r="AV12" s="14" t="n">
        <f aca="false">SUMIFS(시도_소아과개폐업!$F$5:$F$293,시도_소아과개폐업!$A$5:$A$293,$D12,시도_소아과개폐업!$B$5:$B$293,$B12)</f>
        <v>84</v>
      </c>
      <c r="AW12" s="15" t="n">
        <f aca="false">SUMIFS(시도_소아과개폐업!$G$5:$G$293,시도_소아과개폐업!$A$5:$A$293,$D12,시도_소아과개폐업!$B$5:$B$293,$B12)</f>
        <v>0.175337186897881</v>
      </c>
      <c r="AX12" s="14" t="n">
        <f aca="false">SUMIFS(시도_소아과개폐업!$H$5:$H$293,시도_소아과개폐업!$A$5:$A$293,$D12,시도_소아과개폐업!$B$5:$B$293,$B12)</f>
        <v>298</v>
      </c>
      <c r="AY12" s="14" t="n">
        <f aca="false">SUMIFS(시군구_병원급!$E$5:$E$3668,시군구_병원급!$A$5:$A$3668,$A12,시군구_병원급!$D$5:$D$3668,$D12)</f>
        <v>8</v>
      </c>
      <c r="AZ12" s="14" t="n">
        <f aca="false">SUMIFS(시군구_병원급!$F$5:$F$3668,시군구_병원급!$A$5:$A$3668,$A12,시군구_병원급!$D$5:$D$3668,$D12)</f>
        <v>3</v>
      </c>
      <c r="BA12" s="14" t="n">
        <f aca="false">SUMIFS(시군구_병원급!$G$5:$G$3668,시군구_병원급!$A$5:$A$3668,$A12,시군구_병원급!$D$5:$D$3668,$D12)</f>
        <v>10</v>
      </c>
      <c r="BB12" s="14" t="n">
        <f aca="false">SUMIFS(시군구_병원급!$H$5:$H$3668,시군구_병원급!$A$5:$A$3668,$A12,시군구_병원급!$D$5:$D$3668,$D12)</f>
        <v>21</v>
      </c>
      <c r="BC12" s="16" t="n">
        <f aca="false">K12+AY12</f>
        <v>41</v>
      </c>
      <c r="BD12" s="17" t="n">
        <f aca="false">IF(E12=0,"",(K12+AY12)/E12*1000)</f>
        <v>1.62543609261021</v>
      </c>
      <c r="BE12" s="16" t="n">
        <f aca="false">AY12-SUMIFS(시군구_병원급!$E$5:$E$3668,시군구_병원급!$A$5:$A$3668,$A12,시군구_병원급!$D$5:$D$3668,$D12-3)</f>
        <v>-1</v>
      </c>
      <c r="BF12" s="16" t="n">
        <f aca="false">IF(AY12=0,1,0)</f>
        <v>0</v>
      </c>
      <c r="BG12" s="16" t="n">
        <f aca="false">IF(K12+AY12=0,1,0)</f>
        <v>0</v>
      </c>
      <c r="BH12" s="16" t="n">
        <f aca="false">AF12+AG12+AH12</f>
        <v>12</v>
      </c>
      <c r="BI12" s="18" t="n">
        <f aca="false">IF(H12=0,"",BH12/H12)</f>
        <v>0.0242914979757085</v>
      </c>
      <c r="BJ12" s="16" t="str">
        <f aca="false">IF(AP12="","",AP12+AN12)</f>
        <v/>
      </c>
    </row>
    <row r="13" customFormat="false" ht="15" hidden="false" customHeight="true" outlineLevel="0" collapsed="false">
      <c r="A13" s="9" t="s">
        <v>86</v>
      </c>
      <c r="B13" s="10" t="s">
        <v>63</v>
      </c>
      <c r="C13" s="10" t="s">
        <v>87</v>
      </c>
      <c r="D13" s="9" t="n">
        <v>2016</v>
      </c>
      <c r="E13" s="11" t="n">
        <v>22077</v>
      </c>
      <c r="F13" s="11" t="n">
        <v>3338</v>
      </c>
      <c r="G13" s="11" t="n">
        <v>3522</v>
      </c>
      <c r="H13" s="11" t="n">
        <v>314</v>
      </c>
      <c r="I13" s="11" t="n">
        <v>15002</v>
      </c>
      <c r="J13" s="11" t="n">
        <v>12746</v>
      </c>
      <c r="K13" s="11" t="n">
        <v>28</v>
      </c>
      <c r="L13" s="12" t="n">
        <v>14.222946958373</v>
      </c>
      <c r="M13" s="12" t="n">
        <v>1.26828826380396</v>
      </c>
      <c r="N13" s="13" t="n">
        <v>0.849620050659912</v>
      </c>
      <c r="O13" s="13" t="n">
        <v>0.679530733342393</v>
      </c>
      <c r="P13" s="13" t="n">
        <v>0.159532545182769</v>
      </c>
      <c r="Q13" s="13" t="n">
        <v>-0.130895205101961</v>
      </c>
      <c r="R13" s="13" t="n">
        <v>-0.15275439018523</v>
      </c>
      <c r="S13" s="11" t="n">
        <v>-1</v>
      </c>
      <c r="T13" s="13"/>
      <c r="U13" s="13"/>
      <c r="V13" s="11" t="n">
        <v>0</v>
      </c>
      <c r="W13" s="13" t="n">
        <v>-0.162420382165605</v>
      </c>
      <c r="X13" s="11" t="n">
        <v>0</v>
      </c>
      <c r="Y13" s="11" t="n">
        <v>0</v>
      </c>
      <c r="Z13" s="11" t="n">
        <v>0</v>
      </c>
      <c r="AA13" s="11" t="n">
        <v>0</v>
      </c>
      <c r="AB13" s="10" t="s">
        <v>65</v>
      </c>
      <c r="AC13" s="11" t="n">
        <v>32</v>
      </c>
      <c r="AD13" s="11" t="n">
        <v>177</v>
      </c>
      <c r="AE13" s="11" t="n">
        <v>94</v>
      </c>
      <c r="AF13" s="11" t="n">
        <v>2</v>
      </c>
      <c r="AG13" s="11" t="n">
        <v>8</v>
      </c>
      <c r="AH13" s="11" t="n">
        <v>1</v>
      </c>
      <c r="AI13" s="13" t="n">
        <v>0.101910828025478</v>
      </c>
      <c r="AJ13" s="13" t="n">
        <v>0.563694267515924</v>
      </c>
      <c r="AK13" s="13" t="n">
        <v>0.299363057324841</v>
      </c>
      <c r="AL13" s="13" t="n">
        <v>0.00636942675159236</v>
      </c>
      <c r="AM13" s="13" t="n">
        <v>0.0254777070063694</v>
      </c>
      <c r="AN13" s="11" t="n">
        <v>3</v>
      </c>
      <c r="AO13" s="13" t="n">
        <v>0.00946372239747634</v>
      </c>
      <c r="AP13" s="11"/>
      <c r="AQ13" s="11"/>
      <c r="AR13" s="13"/>
      <c r="AS13" s="13"/>
      <c r="AT13" s="14" t="n">
        <f aca="false">SUMIFS(시도_소아과개폐업!$C$5:$C$293,시도_소아과개폐업!$A$5:$A$293,$D13,시도_소아과개폐업!$B$5:$B$293,$B13)</f>
        <v>175</v>
      </c>
      <c r="AU13" s="14" t="n">
        <f aca="false">SUMIFS(시도_소아과개폐업!$D$5:$D$293,시도_소아과개폐업!$A$5:$A$293,$D13,시도_소아과개폐업!$B$5:$B$293,$B13)</f>
        <v>91</v>
      </c>
      <c r="AV13" s="14" t="n">
        <f aca="false">SUMIFS(시도_소아과개폐업!$F$5:$F$293,시도_소아과개폐업!$A$5:$A$293,$D13,시도_소아과개폐업!$B$5:$B$293,$B13)</f>
        <v>84</v>
      </c>
      <c r="AW13" s="15" t="n">
        <f aca="false">SUMIFS(시도_소아과개폐업!$G$5:$G$293,시도_소아과개폐업!$A$5:$A$293,$D13,시도_소아과개폐업!$B$5:$B$293,$B13)</f>
        <v>0.175337186897881</v>
      </c>
      <c r="AX13" s="14" t="n">
        <f aca="false">SUMIFS(시도_소아과개폐업!$H$5:$H$293,시도_소아과개폐업!$A$5:$A$293,$D13,시도_소아과개폐업!$B$5:$B$293,$B13)</f>
        <v>298</v>
      </c>
      <c r="AY13" s="14" t="n">
        <f aca="false">SUMIFS(시군구_병원급!$E$5:$E$3668,시군구_병원급!$A$5:$A$3668,$A13,시군구_병원급!$D$5:$D$3668,$D13)</f>
        <v>10</v>
      </c>
      <c r="AZ13" s="14" t="n">
        <f aca="false">SUMIFS(시군구_병원급!$F$5:$F$3668,시군구_병원급!$A$5:$A$3668,$A13,시군구_병원급!$D$5:$D$3668,$D13)</f>
        <v>2</v>
      </c>
      <c r="BA13" s="14" t="n">
        <f aca="false">SUMIFS(시군구_병원급!$G$5:$G$3668,시군구_병원급!$A$5:$A$3668,$A13,시군구_병원급!$D$5:$D$3668,$D13)</f>
        <v>14</v>
      </c>
      <c r="BB13" s="14" t="n">
        <f aca="false">SUMIFS(시군구_병원급!$H$5:$H$3668,시군구_병원급!$A$5:$A$3668,$A13,시군구_병원급!$D$5:$D$3668,$D13)</f>
        <v>25</v>
      </c>
      <c r="BC13" s="16" t="n">
        <f aca="false">K13+AY13</f>
        <v>38</v>
      </c>
      <c r="BD13" s="17" t="n">
        <f aca="false">IF(E13=0,"",(K13+AY13)/E13*1000)</f>
        <v>1.72124835801966</v>
      </c>
      <c r="BE13" s="16" t="n">
        <f aca="false">AY13-SUMIFS(시군구_병원급!$E$5:$E$3668,시군구_병원급!$A$5:$A$3668,$A13,시군구_병원급!$D$5:$D$3668,$D13-3)</f>
        <v>0</v>
      </c>
      <c r="BF13" s="16" t="n">
        <f aca="false">IF(AY13=0,1,0)</f>
        <v>0</v>
      </c>
      <c r="BG13" s="16" t="n">
        <f aca="false">IF(K13+AY13=0,1,0)</f>
        <v>0</v>
      </c>
      <c r="BH13" s="16" t="n">
        <f aca="false">AF13+AG13+AH13</f>
        <v>11</v>
      </c>
      <c r="BI13" s="18" t="n">
        <f aca="false">IF(H13=0,"",BH13/H13)</f>
        <v>0.035031847133758</v>
      </c>
      <c r="BJ13" s="16" t="str">
        <f aca="false">IF(AP13="","",AP13+AN13)</f>
        <v/>
      </c>
    </row>
    <row r="14" customFormat="false" ht="15" hidden="false" customHeight="true" outlineLevel="0" collapsed="false">
      <c r="A14" s="9" t="s">
        <v>88</v>
      </c>
      <c r="B14" s="10" t="s">
        <v>63</v>
      </c>
      <c r="C14" s="10" t="s">
        <v>89</v>
      </c>
      <c r="D14" s="9" t="n">
        <v>2016</v>
      </c>
      <c r="E14" s="11" t="n">
        <v>13600</v>
      </c>
      <c r="F14" s="11" t="n">
        <v>2215</v>
      </c>
      <c r="G14" s="11" t="n">
        <v>2201</v>
      </c>
      <c r="H14" s="11" t="n">
        <v>159</v>
      </c>
      <c r="I14" s="11" t="n">
        <v>7311</v>
      </c>
      <c r="J14" s="11" t="n">
        <v>6421</v>
      </c>
      <c r="K14" s="11" t="n">
        <v>13</v>
      </c>
      <c r="L14" s="12" t="n">
        <v>11.6911764705882</v>
      </c>
      <c r="M14" s="12" t="n">
        <v>0.955882352941177</v>
      </c>
      <c r="N14" s="13" t="n">
        <v>0.878265627137191</v>
      </c>
      <c r="O14" s="13" t="n">
        <v>0.537573529411765</v>
      </c>
      <c r="P14" s="13" t="n">
        <v>0.161838235294118</v>
      </c>
      <c r="Q14" s="13" t="n">
        <v>-0.0278770550393138</v>
      </c>
      <c r="R14" s="13" t="n">
        <v>-0.0665818490245971</v>
      </c>
      <c r="S14" s="11" t="n">
        <v>-1</v>
      </c>
      <c r="T14" s="13"/>
      <c r="U14" s="13"/>
      <c r="V14" s="11" t="n">
        <v>0</v>
      </c>
      <c r="W14" s="13" t="n">
        <v>-0.0628930817610063</v>
      </c>
      <c r="X14" s="11" t="n">
        <v>0</v>
      </c>
      <c r="Y14" s="11" t="n">
        <v>0</v>
      </c>
      <c r="Z14" s="11" t="n">
        <v>0</v>
      </c>
      <c r="AA14" s="11" t="n">
        <v>0</v>
      </c>
      <c r="AB14" s="10" t="s">
        <v>65</v>
      </c>
      <c r="AC14" s="11" t="n">
        <v>37</v>
      </c>
      <c r="AD14" s="11" t="n">
        <v>54</v>
      </c>
      <c r="AE14" s="11" t="n">
        <v>59</v>
      </c>
      <c r="AF14" s="11" t="n">
        <v>5</v>
      </c>
      <c r="AG14" s="11" t="n">
        <v>3</v>
      </c>
      <c r="AH14" s="11" t="n">
        <v>1</v>
      </c>
      <c r="AI14" s="13" t="n">
        <v>0.232704402515723</v>
      </c>
      <c r="AJ14" s="13" t="n">
        <v>0.339622641509434</v>
      </c>
      <c r="AK14" s="13" t="n">
        <v>0.371069182389937</v>
      </c>
      <c r="AL14" s="13" t="n">
        <v>0.0314465408805031</v>
      </c>
      <c r="AM14" s="13" t="n">
        <v>0.0188679245283019</v>
      </c>
      <c r="AN14" s="11" t="n">
        <v>3</v>
      </c>
      <c r="AO14" s="13" t="n">
        <v>0.0185185185185185</v>
      </c>
      <c r="AP14" s="11"/>
      <c r="AQ14" s="11"/>
      <c r="AR14" s="13"/>
      <c r="AS14" s="13"/>
      <c r="AT14" s="14" t="n">
        <f aca="false">SUMIFS(시도_소아과개폐업!$C$5:$C$293,시도_소아과개폐업!$A$5:$A$293,$D14,시도_소아과개폐업!$B$5:$B$293,$B14)</f>
        <v>175</v>
      </c>
      <c r="AU14" s="14" t="n">
        <f aca="false">SUMIFS(시도_소아과개폐업!$D$5:$D$293,시도_소아과개폐업!$A$5:$A$293,$D14,시도_소아과개폐업!$B$5:$B$293,$B14)</f>
        <v>91</v>
      </c>
      <c r="AV14" s="14" t="n">
        <f aca="false">SUMIFS(시도_소아과개폐업!$F$5:$F$293,시도_소아과개폐업!$A$5:$A$293,$D14,시도_소아과개폐업!$B$5:$B$293,$B14)</f>
        <v>84</v>
      </c>
      <c r="AW14" s="15" t="n">
        <f aca="false">SUMIFS(시도_소아과개폐업!$G$5:$G$293,시도_소아과개폐업!$A$5:$A$293,$D14,시도_소아과개폐업!$B$5:$B$293,$B14)</f>
        <v>0.175337186897881</v>
      </c>
      <c r="AX14" s="14" t="n">
        <f aca="false">SUMIFS(시도_소아과개폐업!$H$5:$H$293,시도_소아과개폐업!$A$5:$A$293,$D14,시도_소아과개폐업!$B$5:$B$293,$B14)</f>
        <v>298</v>
      </c>
      <c r="AY14" s="14" t="n">
        <f aca="false">SUMIFS(시군구_병원급!$E$5:$E$3668,시군구_병원급!$A$5:$A$3668,$A14,시군구_병원급!$D$5:$D$3668,$D14)</f>
        <v>3</v>
      </c>
      <c r="AZ14" s="14" t="n">
        <f aca="false">SUMIFS(시군구_병원급!$F$5:$F$3668,시군구_병원급!$A$5:$A$3668,$A14,시군구_병원급!$D$5:$D$3668,$D14)</f>
        <v>2</v>
      </c>
      <c r="BA14" s="14" t="n">
        <f aca="false">SUMIFS(시군구_병원급!$G$5:$G$3668,시군구_병원급!$A$5:$A$3668,$A14,시군구_병원급!$D$5:$D$3668,$D14)</f>
        <v>7</v>
      </c>
      <c r="BB14" s="14" t="n">
        <f aca="false">SUMIFS(시군구_병원급!$H$5:$H$3668,시군구_병원급!$A$5:$A$3668,$A14,시군구_병원급!$D$5:$D$3668,$D14)</f>
        <v>13</v>
      </c>
      <c r="BC14" s="16" t="n">
        <f aca="false">K14+AY14</f>
        <v>16</v>
      </c>
      <c r="BD14" s="17" t="n">
        <f aca="false">IF(E14=0,"",(K14+AY14)/E14*1000)</f>
        <v>1.17647058823529</v>
      </c>
      <c r="BE14" s="16" t="n">
        <f aca="false">AY14-SUMIFS(시군구_병원급!$E$5:$E$3668,시군구_병원급!$A$5:$A$3668,$A14,시군구_병원급!$D$5:$D$3668,$D14-3)</f>
        <v>0</v>
      </c>
      <c r="BF14" s="16" t="n">
        <f aca="false">IF(AY14=0,1,0)</f>
        <v>0</v>
      </c>
      <c r="BG14" s="16" t="n">
        <f aca="false">IF(K14+AY14=0,1,0)</f>
        <v>0</v>
      </c>
      <c r="BH14" s="16" t="n">
        <f aca="false">AF14+AG14+AH14</f>
        <v>9</v>
      </c>
      <c r="BI14" s="18" t="n">
        <f aca="false">IF(H14=0,"",BH14/H14)</f>
        <v>0.0566037735849057</v>
      </c>
      <c r="BJ14" s="16" t="str">
        <f aca="false">IF(AP14="","",AP14+AN14)</f>
        <v/>
      </c>
    </row>
    <row r="15" customFormat="false" ht="15" hidden="false" customHeight="true" outlineLevel="0" collapsed="false">
      <c r="A15" s="9" t="s">
        <v>90</v>
      </c>
      <c r="B15" s="10" t="s">
        <v>63</v>
      </c>
      <c r="C15" s="10" t="s">
        <v>91</v>
      </c>
      <c r="D15" s="9" t="n">
        <v>2016</v>
      </c>
      <c r="E15" s="11" t="n">
        <v>18497</v>
      </c>
      <c r="F15" s="11" t="n">
        <v>3261</v>
      </c>
      <c r="G15" s="11" t="n">
        <v>3392</v>
      </c>
      <c r="H15" s="11" t="n">
        <v>228</v>
      </c>
      <c r="I15" s="11" t="n">
        <v>9703</v>
      </c>
      <c r="J15" s="11" t="n">
        <v>8442</v>
      </c>
      <c r="K15" s="11" t="n">
        <v>24</v>
      </c>
      <c r="L15" s="12" t="n">
        <v>12.3263231875439</v>
      </c>
      <c r="M15" s="12" t="n">
        <v>1.29750770395199</v>
      </c>
      <c r="N15" s="13" t="n">
        <v>0.870040193754509</v>
      </c>
      <c r="O15" s="13" t="n">
        <v>0.524571552143591</v>
      </c>
      <c r="P15" s="13" t="n">
        <v>0.183381088825215</v>
      </c>
      <c r="Q15" s="13" t="n">
        <v>-0.0430936368339369</v>
      </c>
      <c r="R15" s="13" t="n">
        <v>0.0216867469879518</v>
      </c>
      <c r="S15" s="11" t="n">
        <v>2</v>
      </c>
      <c r="T15" s="13"/>
      <c r="U15" s="13"/>
      <c r="V15" s="11" t="n">
        <v>0</v>
      </c>
      <c r="W15" s="13" t="n">
        <v>-0.0833333333333334</v>
      </c>
      <c r="X15" s="11" t="n">
        <v>0</v>
      </c>
      <c r="Y15" s="11" t="n">
        <v>0</v>
      </c>
      <c r="Z15" s="11" t="n">
        <v>0</v>
      </c>
      <c r="AA15" s="11" t="n">
        <v>0</v>
      </c>
      <c r="AB15" s="10" t="s">
        <v>65</v>
      </c>
      <c r="AC15" s="11" t="n">
        <v>49</v>
      </c>
      <c r="AD15" s="11" t="n">
        <v>58</v>
      </c>
      <c r="AE15" s="11" t="n">
        <v>96</v>
      </c>
      <c r="AF15" s="11" t="n">
        <v>10</v>
      </c>
      <c r="AG15" s="11" t="n">
        <v>11</v>
      </c>
      <c r="AH15" s="11" t="n">
        <v>4</v>
      </c>
      <c r="AI15" s="13" t="n">
        <v>0.214912280701754</v>
      </c>
      <c r="AJ15" s="13" t="n">
        <v>0.254385964912281</v>
      </c>
      <c r="AK15" s="13" t="n">
        <v>0.421052631578947</v>
      </c>
      <c r="AL15" s="13" t="n">
        <v>0.043859649122807</v>
      </c>
      <c r="AM15" s="13" t="n">
        <v>0.0482456140350877</v>
      </c>
      <c r="AN15" s="11" t="n">
        <v>7</v>
      </c>
      <c r="AO15" s="13" t="n">
        <v>0.0297872340425532</v>
      </c>
      <c r="AP15" s="11"/>
      <c r="AQ15" s="11"/>
      <c r="AR15" s="13"/>
      <c r="AS15" s="13"/>
      <c r="AT15" s="14" t="n">
        <f aca="false">SUMIFS(시도_소아과개폐업!$C$5:$C$293,시도_소아과개폐업!$A$5:$A$293,$D15,시도_소아과개폐업!$B$5:$B$293,$B15)</f>
        <v>175</v>
      </c>
      <c r="AU15" s="14" t="n">
        <f aca="false">SUMIFS(시도_소아과개폐업!$D$5:$D$293,시도_소아과개폐업!$A$5:$A$293,$D15,시도_소아과개폐업!$B$5:$B$293,$B15)</f>
        <v>91</v>
      </c>
      <c r="AV15" s="14" t="n">
        <f aca="false">SUMIFS(시도_소아과개폐업!$F$5:$F$293,시도_소아과개폐업!$A$5:$A$293,$D15,시도_소아과개폐업!$B$5:$B$293,$B15)</f>
        <v>84</v>
      </c>
      <c r="AW15" s="15" t="n">
        <f aca="false">SUMIFS(시도_소아과개폐업!$G$5:$G$293,시도_소아과개폐업!$A$5:$A$293,$D15,시도_소아과개폐업!$B$5:$B$293,$B15)</f>
        <v>0.175337186897881</v>
      </c>
      <c r="AX15" s="14" t="n">
        <f aca="false">SUMIFS(시도_소아과개폐업!$H$5:$H$293,시도_소아과개폐업!$A$5:$A$293,$D15,시도_소아과개폐업!$B$5:$B$293,$B15)</f>
        <v>298</v>
      </c>
      <c r="AY15" s="14" t="n">
        <f aca="false">SUMIFS(시군구_병원급!$E$5:$E$3668,시군구_병원급!$A$5:$A$3668,$A15,시군구_병원급!$D$5:$D$3668,$D15)</f>
        <v>2</v>
      </c>
      <c r="AZ15" s="14" t="n">
        <f aca="false">SUMIFS(시군구_병원급!$F$5:$F$3668,시군구_병원급!$A$5:$A$3668,$A15,시군구_병원급!$D$5:$D$3668,$D15)</f>
        <v>0</v>
      </c>
      <c r="BA15" s="14" t="n">
        <f aca="false">SUMIFS(시군구_병원급!$G$5:$G$3668,시군구_병원급!$A$5:$A$3668,$A15,시군구_병원급!$D$5:$D$3668,$D15)</f>
        <v>2</v>
      </c>
      <c r="BB15" s="14" t="n">
        <f aca="false">SUMIFS(시군구_병원급!$H$5:$H$3668,시군구_병원급!$A$5:$A$3668,$A15,시군구_병원급!$D$5:$D$3668,$D15)</f>
        <v>8</v>
      </c>
      <c r="BC15" s="16" t="n">
        <f aca="false">K15+AY15</f>
        <v>26</v>
      </c>
      <c r="BD15" s="17" t="n">
        <f aca="false">IF(E15=0,"",(K15+AY15)/E15*1000)</f>
        <v>1.40563334594799</v>
      </c>
      <c r="BE15" s="16" t="n">
        <f aca="false">AY15-SUMIFS(시군구_병원급!$E$5:$E$3668,시군구_병원급!$A$5:$A$3668,$A15,시군구_병원급!$D$5:$D$3668,$D15-3)</f>
        <v>1</v>
      </c>
      <c r="BF15" s="16" t="n">
        <f aca="false">IF(AY15=0,1,0)</f>
        <v>0</v>
      </c>
      <c r="BG15" s="16" t="n">
        <f aca="false">IF(K15+AY15=0,1,0)</f>
        <v>0</v>
      </c>
      <c r="BH15" s="16" t="n">
        <f aca="false">AF15+AG15+AH15</f>
        <v>25</v>
      </c>
      <c r="BI15" s="18" t="n">
        <f aca="false">IF(H15=0,"",BH15/H15)</f>
        <v>0.109649122807018</v>
      </c>
      <c r="BJ15" s="16" t="str">
        <f aca="false">IF(AP15="","",AP15+AN15)</f>
        <v/>
      </c>
    </row>
    <row r="16" customFormat="false" ht="15" hidden="false" customHeight="true" outlineLevel="0" collapsed="false">
      <c r="A16" s="9" t="s">
        <v>92</v>
      </c>
      <c r="B16" s="10" t="s">
        <v>63</v>
      </c>
      <c r="C16" s="10" t="s">
        <v>93</v>
      </c>
      <c r="D16" s="9" t="n">
        <v>2016</v>
      </c>
      <c r="E16" s="11" t="n">
        <v>21013</v>
      </c>
      <c r="F16" s="11" t="n">
        <v>3152</v>
      </c>
      <c r="G16" s="11" t="n">
        <v>3334</v>
      </c>
      <c r="H16" s="11" t="n">
        <v>342</v>
      </c>
      <c r="I16" s="11" t="n">
        <v>13292</v>
      </c>
      <c r="J16" s="11" t="n">
        <v>11667</v>
      </c>
      <c r="K16" s="11" t="n">
        <v>27</v>
      </c>
      <c r="L16" s="12" t="n">
        <v>16.2756388902108</v>
      </c>
      <c r="M16" s="12" t="n">
        <v>1.28491885975349</v>
      </c>
      <c r="N16" s="13" t="n">
        <v>0.877746012639182</v>
      </c>
      <c r="O16" s="13" t="n">
        <v>0.632560795697901</v>
      </c>
      <c r="P16" s="13" t="n">
        <v>0.158663684385856</v>
      </c>
      <c r="Q16" s="13" t="n">
        <v>-0.0553407660492717</v>
      </c>
      <c r="R16" s="13" t="n">
        <v>-0.060050747110234</v>
      </c>
      <c r="S16" s="11" t="n">
        <v>-1</v>
      </c>
      <c r="T16" s="13"/>
      <c r="U16" s="13"/>
      <c r="V16" s="11" t="n">
        <v>0</v>
      </c>
      <c r="W16" s="13" t="n">
        <v>-0.125730994152047</v>
      </c>
      <c r="X16" s="11" t="n">
        <v>0</v>
      </c>
      <c r="Y16" s="11" t="n">
        <v>0</v>
      </c>
      <c r="Z16" s="11" t="n">
        <v>0</v>
      </c>
      <c r="AA16" s="11" t="n">
        <v>0</v>
      </c>
      <c r="AB16" s="10" t="s">
        <v>65</v>
      </c>
      <c r="AC16" s="11" t="n">
        <v>56</v>
      </c>
      <c r="AD16" s="11" t="n">
        <v>92</v>
      </c>
      <c r="AE16" s="11" t="n">
        <v>185</v>
      </c>
      <c r="AF16" s="11" t="n">
        <v>5</v>
      </c>
      <c r="AG16" s="11" t="n">
        <v>3</v>
      </c>
      <c r="AH16" s="11" t="n">
        <v>1</v>
      </c>
      <c r="AI16" s="13" t="n">
        <v>0.16374269005848</v>
      </c>
      <c r="AJ16" s="13" t="n">
        <v>0.269005847953216</v>
      </c>
      <c r="AK16" s="13" t="n">
        <v>0.54093567251462</v>
      </c>
      <c r="AL16" s="13" t="n">
        <v>0.0146198830409357</v>
      </c>
      <c r="AM16" s="13" t="n">
        <v>0.0087719298245614</v>
      </c>
      <c r="AN16" s="11" t="n">
        <v>7</v>
      </c>
      <c r="AO16" s="13" t="n">
        <v>0.0200573065902579</v>
      </c>
      <c r="AP16" s="11"/>
      <c r="AQ16" s="11"/>
      <c r="AR16" s="13"/>
      <c r="AS16" s="13"/>
      <c r="AT16" s="14" t="n">
        <f aca="false">SUMIFS(시도_소아과개폐업!$C$5:$C$293,시도_소아과개폐업!$A$5:$A$293,$D16,시도_소아과개폐업!$B$5:$B$293,$B16)</f>
        <v>175</v>
      </c>
      <c r="AU16" s="14" t="n">
        <f aca="false">SUMIFS(시도_소아과개폐업!$D$5:$D$293,시도_소아과개폐업!$A$5:$A$293,$D16,시도_소아과개폐업!$B$5:$B$293,$B16)</f>
        <v>91</v>
      </c>
      <c r="AV16" s="14" t="n">
        <f aca="false">SUMIFS(시도_소아과개폐업!$F$5:$F$293,시도_소아과개폐업!$A$5:$A$293,$D16,시도_소아과개폐업!$B$5:$B$293,$B16)</f>
        <v>84</v>
      </c>
      <c r="AW16" s="15" t="n">
        <f aca="false">SUMIFS(시도_소아과개폐업!$G$5:$G$293,시도_소아과개폐업!$A$5:$A$293,$D16,시도_소아과개폐업!$B$5:$B$293,$B16)</f>
        <v>0.175337186897881</v>
      </c>
      <c r="AX16" s="14" t="n">
        <f aca="false">SUMIFS(시도_소아과개폐업!$H$5:$H$293,시도_소아과개폐업!$A$5:$A$293,$D16,시도_소아과개폐업!$B$5:$B$293,$B16)</f>
        <v>298</v>
      </c>
      <c r="AY16" s="14" t="n">
        <f aca="false">SUMIFS(시군구_병원급!$E$5:$E$3668,시군구_병원급!$A$5:$A$3668,$A16,시군구_병원급!$D$5:$D$3668,$D16)</f>
        <v>4</v>
      </c>
      <c r="AZ16" s="14" t="n">
        <f aca="false">SUMIFS(시군구_병원급!$F$5:$F$3668,시군구_병원급!$A$5:$A$3668,$A16,시군구_병원급!$D$5:$D$3668,$D16)</f>
        <v>3</v>
      </c>
      <c r="BA16" s="14" t="n">
        <f aca="false">SUMIFS(시군구_병원급!$G$5:$G$3668,시군구_병원급!$A$5:$A$3668,$A16,시군구_병원급!$D$5:$D$3668,$D16)</f>
        <v>7</v>
      </c>
      <c r="BB16" s="14" t="n">
        <f aca="false">SUMIFS(시군구_병원급!$H$5:$H$3668,시군구_병원급!$A$5:$A$3668,$A16,시군구_병원급!$D$5:$D$3668,$D16)</f>
        <v>17</v>
      </c>
      <c r="BC16" s="16" t="n">
        <f aca="false">K16+AY16</f>
        <v>31</v>
      </c>
      <c r="BD16" s="17" t="n">
        <f aca="false">IF(E16=0,"",(K16+AY16)/E16*1000)</f>
        <v>1.4752772093466</v>
      </c>
      <c r="BE16" s="16" t="n">
        <f aca="false">AY16-SUMIFS(시군구_병원급!$E$5:$E$3668,시군구_병원급!$A$5:$A$3668,$A16,시군구_병원급!$D$5:$D$3668,$D16-3)</f>
        <v>-2</v>
      </c>
      <c r="BF16" s="16" t="n">
        <f aca="false">IF(AY16=0,1,0)</f>
        <v>0</v>
      </c>
      <c r="BG16" s="16" t="n">
        <f aca="false">IF(K16+AY16=0,1,0)</f>
        <v>0</v>
      </c>
      <c r="BH16" s="16" t="n">
        <f aca="false">AF16+AG16+AH16</f>
        <v>9</v>
      </c>
      <c r="BI16" s="18" t="n">
        <f aca="false">IF(H16=0,"",BH16/H16)</f>
        <v>0.0263157894736842</v>
      </c>
      <c r="BJ16" s="16" t="str">
        <f aca="false">IF(AP16="","",AP16+AN16)</f>
        <v/>
      </c>
    </row>
    <row r="17" customFormat="false" ht="15" hidden="false" customHeight="true" outlineLevel="0" collapsed="false">
      <c r="A17" s="9" t="s">
        <v>94</v>
      </c>
      <c r="B17" s="10" t="s">
        <v>63</v>
      </c>
      <c r="C17" s="10" t="s">
        <v>95</v>
      </c>
      <c r="D17" s="9" t="n">
        <v>2016</v>
      </c>
      <c r="E17" s="11" t="n">
        <v>31809</v>
      </c>
      <c r="F17" s="11" t="n">
        <v>5255</v>
      </c>
      <c r="G17" s="11" t="n">
        <v>5456</v>
      </c>
      <c r="H17" s="11" t="n">
        <v>438</v>
      </c>
      <c r="I17" s="11" t="n">
        <v>17685</v>
      </c>
      <c r="J17" s="11" t="n">
        <v>15707</v>
      </c>
      <c r="K17" s="11" t="n">
        <v>31</v>
      </c>
      <c r="L17" s="12" t="n">
        <v>13.7696878242007</v>
      </c>
      <c r="M17" s="12" t="n">
        <v>0.974566946461693</v>
      </c>
      <c r="N17" s="13" t="n">
        <v>0.88815380265762</v>
      </c>
      <c r="O17" s="13" t="n">
        <v>0.555974724134679</v>
      </c>
      <c r="P17" s="13" t="n">
        <v>0.171523782577258</v>
      </c>
      <c r="Q17" s="13" t="n">
        <v>0.0591349515532913</v>
      </c>
      <c r="R17" s="13" t="n">
        <v>0.0444104134762635</v>
      </c>
      <c r="S17" s="11" t="n">
        <v>6</v>
      </c>
      <c r="T17" s="13"/>
      <c r="U17" s="13"/>
      <c r="V17" s="11" t="n">
        <v>0</v>
      </c>
      <c r="W17" s="13" t="n">
        <v>-0.0662100456621004</v>
      </c>
      <c r="X17" s="11" t="n">
        <v>0</v>
      </c>
      <c r="Y17" s="11" t="n">
        <v>0</v>
      </c>
      <c r="Z17" s="11" t="n">
        <v>0</v>
      </c>
      <c r="AA17" s="11" t="n">
        <v>0</v>
      </c>
      <c r="AB17" s="10" t="s">
        <v>65</v>
      </c>
      <c r="AC17" s="11" t="n">
        <v>64</v>
      </c>
      <c r="AD17" s="11" t="n">
        <v>149</v>
      </c>
      <c r="AE17" s="11" t="n">
        <v>211</v>
      </c>
      <c r="AF17" s="11" t="n">
        <v>7</v>
      </c>
      <c r="AG17" s="11" t="n">
        <v>6</v>
      </c>
      <c r="AH17" s="11" t="n">
        <v>1</v>
      </c>
      <c r="AI17" s="13" t="n">
        <v>0.146118721461187</v>
      </c>
      <c r="AJ17" s="13" t="n">
        <v>0.340182648401827</v>
      </c>
      <c r="AK17" s="13" t="n">
        <v>0.481735159817352</v>
      </c>
      <c r="AL17" s="13" t="n">
        <v>0.0159817351598174</v>
      </c>
      <c r="AM17" s="13" t="n">
        <v>0.0136986301369863</v>
      </c>
      <c r="AN17" s="11" t="n">
        <v>13</v>
      </c>
      <c r="AO17" s="13" t="n">
        <v>0.0288248337028825</v>
      </c>
      <c r="AP17" s="11"/>
      <c r="AQ17" s="11"/>
      <c r="AR17" s="13"/>
      <c r="AS17" s="13"/>
      <c r="AT17" s="14" t="n">
        <f aca="false">SUMIFS(시도_소아과개폐업!$C$5:$C$293,시도_소아과개폐업!$A$5:$A$293,$D17,시도_소아과개폐업!$B$5:$B$293,$B17)</f>
        <v>175</v>
      </c>
      <c r="AU17" s="14" t="n">
        <f aca="false">SUMIFS(시도_소아과개폐업!$D$5:$D$293,시도_소아과개폐업!$A$5:$A$293,$D17,시도_소아과개폐업!$B$5:$B$293,$B17)</f>
        <v>91</v>
      </c>
      <c r="AV17" s="14" t="n">
        <f aca="false">SUMIFS(시도_소아과개폐업!$F$5:$F$293,시도_소아과개폐업!$A$5:$A$293,$D17,시도_소아과개폐업!$B$5:$B$293,$B17)</f>
        <v>84</v>
      </c>
      <c r="AW17" s="15" t="n">
        <f aca="false">SUMIFS(시도_소아과개폐업!$G$5:$G$293,시도_소아과개폐업!$A$5:$A$293,$D17,시도_소아과개폐업!$B$5:$B$293,$B17)</f>
        <v>0.175337186897881</v>
      </c>
      <c r="AX17" s="14" t="n">
        <f aca="false">SUMIFS(시도_소아과개폐업!$H$5:$H$293,시도_소아과개폐업!$A$5:$A$293,$D17,시도_소아과개폐업!$B$5:$B$293,$B17)</f>
        <v>298</v>
      </c>
      <c r="AY17" s="14" t="n">
        <f aca="false">SUMIFS(시군구_병원급!$E$5:$E$3668,시군구_병원급!$A$5:$A$3668,$A17,시군구_병원급!$D$5:$D$3668,$D17)</f>
        <v>7</v>
      </c>
      <c r="AZ17" s="14" t="n">
        <f aca="false">SUMIFS(시군구_병원급!$F$5:$F$3668,시군구_병원급!$A$5:$A$3668,$A17,시군구_병원급!$D$5:$D$3668,$D17)</f>
        <v>3</v>
      </c>
      <c r="BA17" s="14" t="n">
        <f aca="false">SUMIFS(시군구_병원급!$G$5:$G$3668,시군구_병원급!$A$5:$A$3668,$A17,시군구_병원급!$D$5:$D$3668,$D17)</f>
        <v>18</v>
      </c>
      <c r="BB17" s="14" t="n">
        <f aca="false">SUMIFS(시군구_병원급!$H$5:$H$3668,시군구_병원급!$A$5:$A$3668,$A17,시군구_병원급!$D$5:$D$3668,$D17)</f>
        <v>29</v>
      </c>
      <c r="BC17" s="16" t="n">
        <f aca="false">K17+AY17</f>
        <v>38</v>
      </c>
      <c r="BD17" s="17" t="n">
        <f aca="false">IF(E17=0,"",(K17+AY17)/E17*1000)</f>
        <v>1.19463045050143</v>
      </c>
      <c r="BE17" s="16" t="n">
        <f aca="false">AY17-SUMIFS(시군구_병원급!$E$5:$E$3668,시군구_병원급!$A$5:$A$3668,$A17,시군구_병원급!$D$5:$D$3668,$D17-3)</f>
        <v>0</v>
      </c>
      <c r="BF17" s="16" t="n">
        <f aca="false">IF(AY17=0,1,0)</f>
        <v>0</v>
      </c>
      <c r="BG17" s="16" t="n">
        <f aca="false">IF(K17+AY17=0,1,0)</f>
        <v>0</v>
      </c>
      <c r="BH17" s="16" t="n">
        <f aca="false">AF17+AG17+AH17</f>
        <v>14</v>
      </c>
      <c r="BI17" s="18" t="n">
        <f aca="false">IF(H17=0,"",BH17/H17)</f>
        <v>0.0319634703196347</v>
      </c>
      <c r="BJ17" s="16" t="str">
        <f aca="false">IF(AP17="","",AP17+AN17)</f>
        <v/>
      </c>
    </row>
    <row r="18" customFormat="false" ht="15" hidden="false" customHeight="true" outlineLevel="0" collapsed="false">
      <c r="A18" s="9" t="s">
        <v>96</v>
      </c>
      <c r="B18" s="10" t="s">
        <v>63</v>
      </c>
      <c r="C18" s="10" t="s">
        <v>97</v>
      </c>
      <c r="D18" s="9" t="n">
        <v>2016</v>
      </c>
      <c r="E18" s="11" t="n">
        <v>22548</v>
      </c>
      <c r="F18" s="11" t="n">
        <v>3462</v>
      </c>
      <c r="G18" s="11" t="n">
        <v>3736</v>
      </c>
      <c r="H18" s="11" t="n">
        <v>356</v>
      </c>
      <c r="I18" s="11" t="n">
        <v>13994</v>
      </c>
      <c r="J18" s="11" t="n">
        <v>12836</v>
      </c>
      <c r="K18" s="11" t="n">
        <v>21</v>
      </c>
      <c r="L18" s="12" t="n">
        <v>15.788540003548</v>
      </c>
      <c r="M18" s="12" t="n">
        <v>0.931346460883449</v>
      </c>
      <c r="N18" s="13" t="n">
        <v>0.917250250107189</v>
      </c>
      <c r="O18" s="13" t="n">
        <v>0.620631541600142</v>
      </c>
      <c r="P18" s="13" t="n">
        <v>0.165690970374313</v>
      </c>
      <c r="Q18" s="13" t="n">
        <v>-0.097719087635054</v>
      </c>
      <c r="R18" s="13" t="n">
        <v>-0.163831692032229</v>
      </c>
      <c r="S18" s="11" t="n">
        <v>-2</v>
      </c>
      <c r="T18" s="13"/>
      <c r="U18" s="13"/>
      <c r="V18" s="11" t="n">
        <v>0</v>
      </c>
      <c r="W18" s="13" t="n">
        <v>-0.106741573033708</v>
      </c>
      <c r="X18" s="11" t="n">
        <v>0</v>
      </c>
      <c r="Y18" s="11" t="n">
        <v>0</v>
      </c>
      <c r="Z18" s="11" t="n">
        <v>0</v>
      </c>
      <c r="AA18" s="11" t="n">
        <v>0</v>
      </c>
      <c r="AB18" s="10" t="s">
        <v>65</v>
      </c>
      <c r="AC18" s="11" t="n">
        <v>50</v>
      </c>
      <c r="AD18" s="11" t="n">
        <v>100</v>
      </c>
      <c r="AE18" s="11" t="n">
        <v>180</v>
      </c>
      <c r="AF18" s="11" t="n">
        <v>8</v>
      </c>
      <c r="AG18" s="11" t="n">
        <v>12</v>
      </c>
      <c r="AH18" s="11" t="n">
        <v>6</v>
      </c>
      <c r="AI18" s="13" t="n">
        <v>0.140449438202247</v>
      </c>
      <c r="AJ18" s="13" t="n">
        <v>0.280898876404494</v>
      </c>
      <c r="AK18" s="13" t="n">
        <v>0.50561797752809</v>
      </c>
      <c r="AL18" s="13" t="n">
        <v>0.0224719101123596</v>
      </c>
      <c r="AM18" s="13" t="n">
        <v>0.0337078651685393</v>
      </c>
      <c r="AN18" s="11" t="n">
        <v>9</v>
      </c>
      <c r="AO18" s="13" t="n">
        <v>0.0246575342465753</v>
      </c>
      <c r="AP18" s="11"/>
      <c r="AQ18" s="11"/>
      <c r="AR18" s="13"/>
      <c r="AS18" s="13"/>
      <c r="AT18" s="14" t="n">
        <f aca="false">SUMIFS(시도_소아과개폐업!$C$5:$C$293,시도_소아과개폐업!$A$5:$A$293,$D18,시도_소아과개폐업!$B$5:$B$293,$B18)</f>
        <v>175</v>
      </c>
      <c r="AU18" s="14" t="n">
        <f aca="false">SUMIFS(시도_소아과개폐업!$D$5:$D$293,시도_소아과개폐업!$A$5:$A$293,$D18,시도_소아과개폐업!$B$5:$B$293,$B18)</f>
        <v>91</v>
      </c>
      <c r="AV18" s="14" t="n">
        <f aca="false">SUMIFS(시도_소아과개폐업!$F$5:$F$293,시도_소아과개폐업!$A$5:$A$293,$D18,시도_소아과개폐업!$B$5:$B$293,$B18)</f>
        <v>84</v>
      </c>
      <c r="AW18" s="15" t="n">
        <f aca="false">SUMIFS(시도_소아과개폐업!$G$5:$G$293,시도_소아과개폐업!$A$5:$A$293,$D18,시도_소아과개폐업!$B$5:$B$293,$B18)</f>
        <v>0.175337186897881</v>
      </c>
      <c r="AX18" s="14" t="n">
        <f aca="false">SUMIFS(시도_소아과개폐업!$H$5:$H$293,시도_소아과개폐업!$A$5:$A$293,$D18,시도_소아과개폐업!$B$5:$B$293,$B18)</f>
        <v>298</v>
      </c>
      <c r="AY18" s="14" t="n">
        <f aca="false">SUMIFS(시군구_병원급!$E$5:$E$3668,시군구_병원급!$A$5:$A$3668,$A18,시군구_병원급!$D$5:$D$3668,$D18)</f>
        <v>5</v>
      </c>
      <c r="AZ18" s="14" t="n">
        <f aca="false">SUMIFS(시군구_병원급!$F$5:$F$3668,시군구_병원급!$A$5:$A$3668,$A18,시군구_병원급!$D$5:$D$3668,$D18)</f>
        <v>2</v>
      </c>
      <c r="BA18" s="14" t="n">
        <f aca="false">SUMIFS(시군구_병원급!$G$5:$G$3668,시군구_병원급!$A$5:$A$3668,$A18,시군구_병원급!$D$5:$D$3668,$D18)</f>
        <v>11</v>
      </c>
      <c r="BB18" s="14" t="n">
        <f aca="false">SUMIFS(시군구_병원급!$H$5:$H$3668,시군구_병원급!$A$5:$A$3668,$A18,시군구_병원급!$D$5:$D$3668,$D18)</f>
        <v>19</v>
      </c>
      <c r="BC18" s="16" t="n">
        <f aca="false">K18+AY18</f>
        <v>26</v>
      </c>
      <c r="BD18" s="17" t="n">
        <f aca="false">IF(E18=0,"",(K18+AY18)/E18*1000)</f>
        <v>1.15309561823665</v>
      </c>
      <c r="BE18" s="16" t="n">
        <f aca="false">AY18-SUMIFS(시군구_병원급!$E$5:$E$3668,시군구_병원급!$A$5:$A$3668,$A18,시군구_병원급!$D$5:$D$3668,$D18-3)</f>
        <v>0</v>
      </c>
      <c r="BF18" s="16" t="n">
        <f aca="false">IF(AY18=0,1,0)</f>
        <v>0</v>
      </c>
      <c r="BG18" s="16" t="n">
        <f aca="false">IF(K18+AY18=0,1,0)</f>
        <v>0</v>
      </c>
      <c r="BH18" s="16" t="n">
        <f aca="false">AF18+AG18+AH18</f>
        <v>26</v>
      </c>
      <c r="BI18" s="18" t="n">
        <f aca="false">IF(H18=0,"",BH18/H18)</f>
        <v>0.0730337078651685</v>
      </c>
      <c r="BJ18" s="16" t="str">
        <f aca="false">IF(AP18="","",AP18+AN18)</f>
        <v/>
      </c>
    </row>
    <row r="19" customFormat="false" ht="15" hidden="false" customHeight="true" outlineLevel="0" collapsed="false">
      <c r="A19" s="9" t="s">
        <v>98</v>
      </c>
      <c r="B19" s="10" t="s">
        <v>63</v>
      </c>
      <c r="C19" s="10" t="s">
        <v>99</v>
      </c>
      <c r="D19" s="9" t="n">
        <v>2016</v>
      </c>
      <c r="E19" s="11" t="n">
        <v>9891</v>
      </c>
      <c r="F19" s="11" t="n">
        <v>1552</v>
      </c>
      <c r="G19" s="11" t="n">
        <v>1595</v>
      </c>
      <c r="H19" s="11" t="n">
        <v>174</v>
      </c>
      <c r="I19" s="11" t="n">
        <v>8346</v>
      </c>
      <c r="J19" s="11" t="n">
        <v>7045</v>
      </c>
      <c r="K19" s="11" t="n">
        <v>10</v>
      </c>
      <c r="L19" s="12" t="n">
        <v>17.5917500758265</v>
      </c>
      <c r="M19" s="12" t="n">
        <v>1.01102011930037</v>
      </c>
      <c r="N19" s="13" t="n">
        <v>0.844116942247783</v>
      </c>
      <c r="O19" s="13" t="n">
        <v>0.843797391568092</v>
      </c>
      <c r="P19" s="13" t="n">
        <v>0.16125770902841</v>
      </c>
      <c r="Q19" s="13" t="n">
        <v>-0.0631748437204016</v>
      </c>
      <c r="R19" s="13" t="n">
        <v>-0.082806210465785</v>
      </c>
      <c r="S19" s="11" t="n">
        <v>1</v>
      </c>
      <c r="T19" s="13"/>
      <c r="U19" s="13"/>
      <c r="V19" s="11" t="n">
        <v>0</v>
      </c>
      <c r="W19" s="13" t="n">
        <v>-0.0977011494252874</v>
      </c>
      <c r="X19" s="11" t="n">
        <v>0</v>
      </c>
      <c r="Y19" s="11" t="n">
        <v>0</v>
      </c>
      <c r="Z19" s="11" t="n">
        <v>0</v>
      </c>
      <c r="AA19" s="11" t="n">
        <v>0</v>
      </c>
      <c r="AB19" s="10" t="s">
        <v>65</v>
      </c>
      <c r="AC19" s="11" t="n">
        <v>42</v>
      </c>
      <c r="AD19" s="11" t="n">
        <v>55</v>
      </c>
      <c r="AE19" s="11" t="n">
        <v>56</v>
      </c>
      <c r="AF19" s="11" t="n">
        <v>6</v>
      </c>
      <c r="AG19" s="11" t="n">
        <v>14</v>
      </c>
      <c r="AH19" s="11" t="n">
        <v>1</v>
      </c>
      <c r="AI19" s="13" t="n">
        <v>0.241379310344828</v>
      </c>
      <c r="AJ19" s="13" t="n">
        <v>0.316091954022989</v>
      </c>
      <c r="AK19" s="13" t="n">
        <v>0.32183908045977</v>
      </c>
      <c r="AL19" s="13" t="n">
        <v>0.0344827586206897</v>
      </c>
      <c r="AM19" s="13" t="n">
        <v>0.0804597701149425</v>
      </c>
      <c r="AN19" s="11" t="n">
        <v>14</v>
      </c>
      <c r="AO19" s="13" t="n">
        <v>0.074468085106383</v>
      </c>
      <c r="AP19" s="11"/>
      <c r="AQ19" s="11"/>
      <c r="AR19" s="13"/>
      <c r="AS19" s="13"/>
      <c r="AT19" s="14" t="n">
        <f aca="false">SUMIFS(시도_소아과개폐업!$C$5:$C$293,시도_소아과개폐업!$A$5:$A$293,$D19,시도_소아과개폐업!$B$5:$B$293,$B19)</f>
        <v>175</v>
      </c>
      <c r="AU19" s="14" t="n">
        <f aca="false">SUMIFS(시도_소아과개폐업!$D$5:$D$293,시도_소아과개폐업!$A$5:$A$293,$D19,시도_소아과개폐업!$B$5:$B$293,$B19)</f>
        <v>91</v>
      </c>
      <c r="AV19" s="14" t="n">
        <f aca="false">SUMIFS(시도_소아과개폐업!$F$5:$F$293,시도_소아과개폐업!$A$5:$A$293,$D19,시도_소아과개폐업!$B$5:$B$293,$B19)</f>
        <v>84</v>
      </c>
      <c r="AW19" s="15" t="n">
        <f aca="false">SUMIFS(시도_소아과개폐업!$G$5:$G$293,시도_소아과개폐업!$A$5:$A$293,$D19,시도_소아과개폐업!$B$5:$B$293,$B19)</f>
        <v>0.175337186897881</v>
      </c>
      <c r="AX19" s="14" t="n">
        <f aca="false">SUMIFS(시도_소아과개폐업!$H$5:$H$293,시도_소아과개폐업!$A$5:$A$293,$D19,시도_소아과개폐업!$B$5:$B$293,$B19)</f>
        <v>298</v>
      </c>
      <c r="AY19" s="14" t="n">
        <f aca="false">SUMIFS(시군구_병원급!$E$5:$E$3668,시군구_병원급!$A$5:$A$3668,$A19,시군구_병원급!$D$5:$D$3668,$D19)</f>
        <v>1</v>
      </c>
      <c r="AZ19" s="14" t="n">
        <f aca="false">SUMIFS(시군구_병원급!$F$5:$F$3668,시군구_병원급!$A$5:$A$3668,$A19,시군구_병원급!$D$5:$D$3668,$D19)</f>
        <v>1</v>
      </c>
      <c r="BA19" s="14" t="n">
        <f aca="false">SUMIFS(시군구_병원급!$G$5:$G$3668,시군구_병원급!$A$5:$A$3668,$A19,시군구_병원급!$D$5:$D$3668,$D19)</f>
        <v>7</v>
      </c>
      <c r="BB19" s="14" t="n">
        <f aca="false">SUMIFS(시군구_병원급!$H$5:$H$3668,시군구_병원급!$A$5:$A$3668,$A19,시군구_병원급!$D$5:$D$3668,$D19)</f>
        <v>12</v>
      </c>
      <c r="BC19" s="16" t="n">
        <f aca="false">K19+AY19</f>
        <v>11</v>
      </c>
      <c r="BD19" s="17" t="n">
        <f aca="false">IF(E19=0,"",(K19+AY19)/E19*1000)</f>
        <v>1.11212213123041</v>
      </c>
      <c r="BE19" s="16" t="n">
        <f aca="false">AY19-SUMIFS(시군구_병원급!$E$5:$E$3668,시군구_병원급!$A$5:$A$3668,$A19,시군구_병원급!$D$5:$D$3668,$D19-3)</f>
        <v>0</v>
      </c>
      <c r="BF19" s="16" t="n">
        <f aca="false">IF(AY19=0,1,0)</f>
        <v>0</v>
      </c>
      <c r="BG19" s="16" t="n">
        <f aca="false">IF(K19+AY19=0,1,0)</f>
        <v>0</v>
      </c>
      <c r="BH19" s="16" t="n">
        <f aca="false">AF19+AG19+AH19</f>
        <v>21</v>
      </c>
      <c r="BI19" s="18" t="n">
        <f aca="false">IF(H19=0,"",BH19/H19)</f>
        <v>0.120689655172414</v>
      </c>
      <c r="BJ19" s="16" t="str">
        <f aca="false">IF(AP19="","",AP19+AN19)</f>
        <v/>
      </c>
    </row>
    <row r="20" customFormat="false" ht="15" hidden="false" customHeight="true" outlineLevel="0" collapsed="false">
      <c r="A20" s="9" t="s">
        <v>100</v>
      </c>
      <c r="B20" s="10" t="s">
        <v>63</v>
      </c>
      <c r="C20" s="10" t="s">
        <v>101</v>
      </c>
      <c r="D20" s="9" t="n">
        <v>2016</v>
      </c>
      <c r="E20" s="11" t="n">
        <v>17901</v>
      </c>
      <c r="F20" s="11" t="n">
        <v>3001</v>
      </c>
      <c r="G20" s="11" t="n">
        <v>3282</v>
      </c>
      <c r="H20" s="11" t="n">
        <v>266</v>
      </c>
      <c r="I20" s="11" t="n">
        <v>12052</v>
      </c>
      <c r="J20" s="11" t="n">
        <v>10273</v>
      </c>
      <c r="K20" s="11" t="n">
        <v>20</v>
      </c>
      <c r="L20" s="12" t="n">
        <v>14.8595050555835</v>
      </c>
      <c r="M20" s="12" t="n">
        <v>1.1172560192168</v>
      </c>
      <c r="N20" s="13" t="n">
        <v>0.85238964487222</v>
      </c>
      <c r="O20" s="13" t="n">
        <v>0.673258477180046</v>
      </c>
      <c r="P20" s="13" t="n">
        <v>0.183341712753478</v>
      </c>
      <c r="Q20" s="13" t="n">
        <v>-0.0899801738599969</v>
      </c>
      <c r="R20" s="13" t="n">
        <v>-0.0481438515081206</v>
      </c>
      <c r="S20" s="11" t="n">
        <v>-1</v>
      </c>
      <c r="T20" s="13"/>
      <c r="U20" s="13"/>
      <c r="V20" s="11" t="n">
        <v>0</v>
      </c>
      <c r="W20" s="13" t="n">
        <v>-0.0676691729323309</v>
      </c>
      <c r="X20" s="11" t="n">
        <v>0</v>
      </c>
      <c r="Y20" s="11" t="n">
        <v>0</v>
      </c>
      <c r="Z20" s="11" t="n">
        <v>0</v>
      </c>
      <c r="AA20" s="11" t="n">
        <v>0</v>
      </c>
      <c r="AB20" s="10" t="s">
        <v>65</v>
      </c>
      <c r="AC20" s="11" t="n">
        <v>41</v>
      </c>
      <c r="AD20" s="11" t="n">
        <v>83</v>
      </c>
      <c r="AE20" s="11" t="n">
        <v>109</v>
      </c>
      <c r="AF20" s="11" t="n">
        <v>28</v>
      </c>
      <c r="AG20" s="11" t="n">
        <v>5</v>
      </c>
      <c r="AH20" s="11" t="n">
        <v>0</v>
      </c>
      <c r="AI20" s="13" t="n">
        <v>0.154135338345865</v>
      </c>
      <c r="AJ20" s="13" t="n">
        <v>0.31203007518797</v>
      </c>
      <c r="AK20" s="13" t="n">
        <v>0.409774436090226</v>
      </c>
      <c r="AL20" s="13" t="n">
        <v>0.105263157894737</v>
      </c>
      <c r="AM20" s="13" t="n">
        <v>0.018796992481203</v>
      </c>
      <c r="AN20" s="11" t="n">
        <v>7</v>
      </c>
      <c r="AO20" s="13" t="n">
        <v>0.0256410256410256</v>
      </c>
      <c r="AP20" s="11"/>
      <c r="AQ20" s="11"/>
      <c r="AR20" s="13"/>
      <c r="AS20" s="13"/>
      <c r="AT20" s="14" t="n">
        <f aca="false">SUMIFS(시도_소아과개폐업!$C$5:$C$293,시도_소아과개폐업!$A$5:$A$293,$D20,시도_소아과개폐업!$B$5:$B$293,$B20)</f>
        <v>175</v>
      </c>
      <c r="AU20" s="14" t="n">
        <f aca="false">SUMIFS(시도_소아과개폐업!$D$5:$D$293,시도_소아과개폐업!$A$5:$A$293,$D20,시도_소아과개폐업!$B$5:$B$293,$B20)</f>
        <v>91</v>
      </c>
      <c r="AV20" s="14" t="n">
        <f aca="false">SUMIFS(시도_소아과개폐업!$F$5:$F$293,시도_소아과개폐업!$A$5:$A$293,$D20,시도_소아과개폐업!$B$5:$B$293,$B20)</f>
        <v>84</v>
      </c>
      <c r="AW20" s="15" t="n">
        <f aca="false">SUMIFS(시도_소아과개폐업!$G$5:$G$293,시도_소아과개폐업!$A$5:$A$293,$D20,시도_소아과개폐업!$B$5:$B$293,$B20)</f>
        <v>0.175337186897881</v>
      </c>
      <c r="AX20" s="14" t="n">
        <f aca="false">SUMIFS(시도_소아과개폐업!$H$5:$H$293,시도_소아과개폐업!$A$5:$A$293,$D20,시도_소아과개폐업!$B$5:$B$293,$B20)</f>
        <v>298</v>
      </c>
      <c r="AY20" s="14" t="n">
        <f aca="false">SUMIFS(시군구_병원급!$E$5:$E$3668,시군구_병원급!$A$5:$A$3668,$A20,시군구_병원급!$D$5:$D$3668,$D20)</f>
        <v>10</v>
      </c>
      <c r="AZ20" s="14" t="n">
        <f aca="false">SUMIFS(시군구_병원급!$F$5:$F$3668,시군구_병원급!$A$5:$A$3668,$A20,시군구_병원급!$D$5:$D$3668,$D20)</f>
        <v>7</v>
      </c>
      <c r="BA20" s="14" t="n">
        <f aca="false">SUMIFS(시군구_병원급!$G$5:$G$3668,시군구_병원급!$A$5:$A$3668,$A20,시군구_병원급!$D$5:$D$3668,$D20)</f>
        <v>17</v>
      </c>
      <c r="BB20" s="14" t="n">
        <f aca="false">SUMIFS(시군구_병원급!$H$5:$H$3668,시군구_병원급!$A$5:$A$3668,$A20,시군구_병원급!$D$5:$D$3668,$D20)</f>
        <v>32</v>
      </c>
      <c r="BC20" s="16" t="n">
        <f aca="false">K20+AY20</f>
        <v>30</v>
      </c>
      <c r="BD20" s="17" t="n">
        <f aca="false">IF(E20=0,"",(K20+AY20)/E20*1000)</f>
        <v>1.67588402882521</v>
      </c>
      <c r="BE20" s="16" t="n">
        <f aca="false">AY20-SUMIFS(시군구_병원급!$E$5:$E$3668,시군구_병원급!$A$5:$A$3668,$A20,시군구_병원급!$D$5:$D$3668,$D20-3)</f>
        <v>-1</v>
      </c>
      <c r="BF20" s="16" t="n">
        <f aca="false">IF(AY20=0,1,0)</f>
        <v>0</v>
      </c>
      <c r="BG20" s="16" t="n">
        <f aca="false">IF(K20+AY20=0,1,0)</f>
        <v>0</v>
      </c>
      <c r="BH20" s="16" t="n">
        <f aca="false">AF20+AG20+AH20</f>
        <v>33</v>
      </c>
      <c r="BI20" s="18" t="n">
        <f aca="false">IF(H20=0,"",BH20/H20)</f>
        <v>0.12406015037594</v>
      </c>
      <c r="BJ20" s="16" t="str">
        <f aca="false">IF(AP20="","",AP20+AN20)</f>
        <v/>
      </c>
    </row>
    <row r="21" customFormat="false" ht="15" hidden="false" customHeight="true" outlineLevel="0" collapsed="false">
      <c r="A21" s="9" t="s">
        <v>102</v>
      </c>
      <c r="B21" s="10" t="s">
        <v>63</v>
      </c>
      <c r="C21" s="10" t="s">
        <v>103</v>
      </c>
      <c r="D21" s="9" t="n">
        <v>2016</v>
      </c>
      <c r="E21" s="11" t="n">
        <v>18825</v>
      </c>
      <c r="F21" s="11" t="n">
        <v>2976</v>
      </c>
      <c r="G21" s="11" t="n">
        <v>3184</v>
      </c>
      <c r="H21" s="11" t="n">
        <v>235</v>
      </c>
      <c r="I21" s="11" t="n">
        <v>9999</v>
      </c>
      <c r="J21" s="11" t="n">
        <v>8826</v>
      </c>
      <c r="K21" s="11" t="n">
        <v>18</v>
      </c>
      <c r="L21" s="12" t="n">
        <v>12.4833997343958</v>
      </c>
      <c r="M21" s="12" t="n">
        <v>0.956175298804781</v>
      </c>
      <c r="N21" s="13" t="n">
        <v>0.882688268826883</v>
      </c>
      <c r="O21" s="13" t="n">
        <v>0.531155378486056</v>
      </c>
      <c r="P21" s="13" t="n">
        <v>0.169136786188579</v>
      </c>
      <c r="Q21" s="13" t="n">
        <v>-0.0759829185686939</v>
      </c>
      <c r="R21" s="13" t="n">
        <v>-0.142241379310345</v>
      </c>
      <c r="S21" s="11" t="n">
        <v>-2</v>
      </c>
      <c r="T21" s="13"/>
      <c r="U21" s="13"/>
      <c r="V21" s="11" t="n">
        <v>0</v>
      </c>
      <c r="W21" s="13" t="n">
        <v>-0.0680851063829787</v>
      </c>
      <c r="X21" s="11" t="n">
        <v>0</v>
      </c>
      <c r="Y21" s="11" t="n">
        <v>0</v>
      </c>
      <c r="Z21" s="11" t="n">
        <v>0</v>
      </c>
      <c r="AA21" s="11" t="n">
        <v>0</v>
      </c>
      <c r="AB21" s="10" t="s">
        <v>65</v>
      </c>
      <c r="AC21" s="11" t="n">
        <v>44</v>
      </c>
      <c r="AD21" s="11" t="n">
        <v>79</v>
      </c>
      <c r="AE21" s="11" t="n">
        <v>99</v>
      </c>
      <c r="AF21" s="11" t="n">
        <v>7</v>
      </c>
      <c r="AG21" s="11" t="n">
        <v>5</v>
      </c>
      <c r="AH21" s="11" t="n">
        <v>1</v>
      </c>
      <c r="AI21" s="13" t="n">
        <v>0.187234042553192</v>
      </c>
      <c r="AJ21" s="13" t="n">
        <v>0.336170212765957</v>
      </c>
      <c r="AK21" s="13" t="n">
        <v>0.421276595744681</v>
      </c>
      <c r="AL21" s="13" t="n">
        <v>0.0297872340425532</v>
      </c>
      <c r="AM21" s="13" t="n">
        <v>0.0212765957446809</v>
      </c>
      <c r="AN21" s="11" t="n">
        <v>8</v>
      </c>
      <c r="AO21" s="13" t="n">
        <v>0.0329218106995885</v>
      </c>
      <c r="AP21" s="11"/>
      <c r="AQ21" s="11"/>
      <c r="AR21" s="13"/>
      <c r="AS21" s="13"/>
      <c r="AT21" s="14" t="n">
        <f aca="false">SUMIFS(시도_소아과개폐업!$C$5:$C$293,시도_소아과개폐업!$A$5:$A$293,$D21,시도_소아과개폐업!$B$5:$B$293,$B21)</f>
        <v>175</v>
      </c>
      <c r="AU21" s="14" t="n">
        <f aca="false">SUMIFS(시도_소아과개폐업!$D$5:$D$293,시도_소아과개폐업!$A$5:$A$293,$D21,시도_소아과개폐업!$B$5:$B$293,$B21)</f>
        <v>91</v>
      </c>
      <c r="AV21" s="14" t="n">
        <f aca="false">SUMIFS(시도_소아과개폐업!$F$5:$F$293,시도_소아과개폐업!$A$5:$A$293,$D21,시도_소아과개폐업!$B$5:$B$293,$B21)</f>
        <v>84</v>
      </c>
      <c r="AW21" s="15" t="n">
        <f aca="false">SUMIFS(시도_소아과개폐업!$G$5:$G$293,시도_소아과개폐업!$A$5:$A$293,$D21,시도_소아과개폐업!$B$5:$B$293,$B21)</f>
        <v>0.175337186897881</v>
      </c>
      <c r="AX21" s="14" t="n">
        <f aca="false">SUMIFS(시도_소아과개폐업!$H$5:$H$293,시도_소아과개폐업!$A$5:$A$293,$D21,시도_소아과개폐업!$B$5:$B$293,$B21)</f>
        <v>298</v>
      </c>
      <c r="AY21" s="14" t="n">
        <f aca="false">SUMIFS(시군구_병원급!$E$5:$E$3668,시군구_병원급!$A$5:$A$3668,$A21,시군구_병원급!$D$5:$D$3668,$D21)</f>
        <v>4</v>
      </c>
      <c r="AZ21" s="14" t="n">
        <f aca="false">SUMIFS(시군구_병원급!$F$5:$F$3668,시군구_병원급!$A$5:$A$3668,$A21,시군구_병원급!$D$5:$D$3668,$D21)</f>
        <v>2</v>
      </c>
      <c r="BA21" s="14" t="n">
        <f aca="false">SUMIFS(시군구_병원급!$G$5:$G$3668,시군구_병원급!$A$5:$A$3668,$A21,시군구_병원급!$D$5:$D$3668,$D21)</f>
        <v>8</v>
      </c>
      <c r="BB21" s="14" t="n">
        <f aca="false">SUMIFS(시군구_병원급!$H$5:$H$3668,시군구_병원급!$A$5:$A$3668,$A21,시군구_병원급!$D$5:$D$3668,$D21)</f>
        <v>12</v>
      </c>
      <c r="BC21" s="16" t="n">
        <f aca="false">K21+AY21</f>
        <v>22</v>
      </c>
      <c r="BD21" s="17" t="n">
        <f aca="false">IF(E21=0,"",(K21+AY21)/E21*1000)</f>
        <v>1.16865869853918</v>
      </c>
      <c r="BE21" s="16" t="n">
        <f aca="false">AY21-SUMIFS(시군구_병원급!$E$5:$E$3668,시군구_병원급!$A$5:$A$3668,$A21,시군구_병원급!$D$5:$D$3668,$D21-3)</f>
        <v>0</v>
      </c>
      <c r="BF21" s="16" t="n">
        <f aca="false">IF(AY21=0,1,0)</f>
        <v>0</v>
      </c>
      <c r="BG21" s="16" t="n">
        <f aca="false">IF(K21+AY21=0,1,0)</f>
        <v>0</v>
      </c>
      <c r="BH21" s="16" t="n">
        <f aca="false">AF21+AG21+AH21</f>
        <v>13</v>
      </c>
      <c r="BI21" s="18" t="n">
        <f aca="false">IF(H21=0,"",BH21/H21)</f>
        <v>0.0553191489361702</v>
      </c>
      <c r="BJ21" s="16" t="str">
        <f aca="false">IF(AP21="","",AP21+AN21)</f>
        <v/>
      </c>
    </row>
    <row r="22" customFormat="false" ht="15" hidden="false" customHeight="true" outlineLevel="0" collapsed="false">
      <c r="A22" s="9" t="s">
        <v>104</v>
      </c>
      <c r="B22" s="10" t="s">
        <v>63</v>
      </c>
      <c r="C22" s="10" t="s">
        <v>105</v>
      </c>
      <c r="D22" s="9" t="n">
        <v>2016</v>
      </c>
      <c r="E22" s="11" t="n">
        <v>19627</v>
      </c>
      <c r="F22" s="11" t="n">
        <v>3256</v>
      </c>
      <c r="G22" s="11" t="n">
        <v>3561</v>
      </c>
      <c r="H22" s="11" t="n">
        <v>281</v>
      </c>
      <c r="I22" s="11" t="n">
        <v>11827</v>
      </c>
      <c r="J22" s="11" t="n">
        <v>10521</v>
      </c>
      <c r="K22" s="11" t="n">
        <v>22</v>
      </c>
      <c r="L22" s="12" t="n">
        <v>14.3170122790034</v>
      </c>
      <c r="M22" s="12" t="n">
        <v>1.12090487593621</v>
      </c>
      <c r="N22" s="13" t="n">
        <v>0.889574701953158</v>
      </c>
      <c r="O22" s="13" t="n">
        <v>0.60258827125898</v>
      </c>
      <c r="P22" s="13" t="n">
        <v>0.181433739236766</v>
      </c>
      <c r="Q22" s="13" t="n">
        <v>-0.11653763053655</v>
      </c>
      <c r="R22" s="13" t="n">
        <v>-0.139855072463768</v>
      </c>
      <c r="S22" s="11" t="n">
        <v>-3</v>
      </c>
      <c r="T22" s="13"/>
      <c r="U22" s="13"/>
      <c r="V22" s="11" t="n">
        <v>0</v>
      </c>
      <c r="W22" s="13" t="n">
        <v>-0.106761565836299</v>
      </c>
      <c r="X22" s="11" t="n">
        <v>0</v>
      </c>
      <c r="Y22" s="11" t="n">
        <v>0</v>
      </c>
      <c r="Z22" s="11" t="n">
        <v>0</v>
      </c>
      <c r="AA22" s="11" t="n">
        <v>0</v>
      </c>
      <c r="AB22" s="10" t="s">
        <v>65</v>
      </c>
      <c r="AC22" s="11" t="n">
        <v>51</v>
      </c>
      <c r="AD22" s="11" t="n">
        <v>96</v>
      </c>
      <c r="AE22" s="11" t="n">
        <v>116</v>
      </c>
      <c r="AF22" s="11" t="n">
        <v>5</v>
      </c>
      <c r="AG22" s="11" t="n">
        <v>12</v>
      </c>
      <c r="AH22" s="11" t="n">
        <v>1</v>
      </c>
      <c r="AI22" s="13" t="n">
        <v>0.181494661921708</v>
      </c>
      <c r="AJ22" s="13" t="n">
        <v>0.341637010676157</v>
      </c>
      <c r="AK22" s="13" t="n">
        <v>0.412811387900356</v>
      </c>
      <c r="AL22" s="13" t="n">
        <v>0.0177935943060498</v>
      </c>
      <c r="AM22" s="13" t="n">
        <v>0.0427046263345196</v>
      </c>
      <c r="AN22" s="11" t="n">
        <v>9</v>
      </c>
      <c r="AO22" s="13" t="n">
        <v>0.0310344827586207</v>
      </c>
      <c r="AP22" s="11"/>
      <c r="AQ22" s="11"/>
      <c r="AR22" s="13"/>
      <c r="AS22" s="13"/>
      <c r="AT22" s="14" t="n">
        <f aca="false">SUMIFS(시도_소아과개폐업!$C$5:$C$293,시도_소아과개폐업!$A$5:$A$293,$D22,시도_소아과개폐업!$B$5:$B$293,$B22)</f>
        <v>175</v>
      </c>
      <c r="AU22" s="14" t="n">
        <f aca="false">SUMIFS(시도_소아과개폐업!$D$5:$D$293,시도_소아과개폐업!$A$5:$A$293,$D22,시도_소아과개폐업!$B$5:$B$293,$B22)</f>
        <v>91</v>
      </c>
      <c r="AV22" s="14" t="n">
        <f aca="false">SUMIFS(시도_소아과개폐업!$F$5:$F$293,시도_소아과개폐업!$A$5:$A$293,$D22,시도_소아과개폐업!$B$5:$B$293,$B22)</f>
        <v>84</v>
      </c>
      <c r="AW22" s="15" t="n">
        <f aca="false">SUMIFS(시도_소아과개폐업!$G$5:$G$293,시도_소아과개폐업!$A$5:$A$293,$D22,시도_소아과개폐업!$B$5:$B$293,$B22)</f>
        <v>0.175337186897881</v>
      </c>
      <c r="AX22" s="14" t="n">
        <f aca="false">SUMIFS(시도_소아과개폐업!$H$5:$H$293,시도_소아과개폐업!$A$5:$A$293,$D22,시도_소아과개폐업!$B$5:$B$293,$B22)</f>
        <v>298</v>
      </c>
      <c r="AY22" s="14" t="n">
        <f aca="false">SUMIFS(시군구_병원급!$E$5:$E$3668,시군구_병원급!$A$5:$A$3668,$A22,시군구_병원급!$D$5:$D$3668,$D22)</f>
        <v>4</v>
      </c>
      <c r="AZ22" s="14" t="n">
        <f aca="false">SUMIFS(시군구_병원급!$F$5:$F$3668,시군구_병원급!$A$5:$A$3668,$A22,시군구_병원급!$D$5:$D$3668,$D22)</f>
        <v>1</v>
      </c>
      <c r="BA22" s="14" t="n">
        <f aca="false">SUMIFS(시군구_병원급!$G$5:$G$3668,시군구_병원급!$A$5:$A$3668,$A22,시군구_병원급!$D$5:$D$3668,$D22)</f>
        <v>11</v>
      </c>
      <c r="BB22" s="14" t="n">
        <f aca="false">SUMIFS(시군구_병원급!$H$5:$H$3668,시군구_병원급!$A$5:$A$3668,$A22,시군구_병원급!$D$5:$D$3668,$D22)</f>
        <v>14</v>
      </c>
      <c r="BC22" s="16" t="n">
        <f aca="false">K22+AY22</f>
        <v>26</v>
      </c>
      <c r="BD22" s="17" t="n">
        <f aca="false">IF(E22=0,"",(K22+AY22)/E22*1000)</f>
        <v>1.32470576247007</v>
      </c>
      <c r="BE22" s="16" t="n">
        <f aca="false">AY22-SUMIFS(시군구_병원급!$E$5:$E$3668,시군구_병원급!$A$5:$A$3668,$A22,시군구_병원급!$D$5:$D$3668,$D22-3)</f>
        <v>0</v>
      </c>
      <c r="BF22" s="16" t="n">
        <f aca="false">IF(AY22=0,1,0)</f>
        <v>0</v>
      </c>
      <c r="BG22" s="16" t="n">
        <f aca="false">IF(K22+AY22=0,1,0)</f>
        <v>0</v>
      </c>
      <c r="BH22" s="16" t="n">
        <f aca="false">AF22+AG22+AH22</f>
        <v>18</v>
      </c>
      <c r="BI22" s="18" t="n">
        <f aca="false">IF(H22=0,"",BH22/H22)</f>
        <v>0.0640569395017794</v>
      </c>
      <c r="BJ22" s="16" t="str">
        <f aca="false">IF(AP22="","",AP22+AN22)</f>
        <v/>
      </c>
    </row>
    <row r="23" customFormat="false" ht="15" hidden="false" customHeight="true" outlineLevel="0" collapsed="false">
      <c r="A23" s="9" t="s">
        <v>106</v>
      </c>
      <c r="B23" s="10" t="s">
        <v>63</v>
      </c>
      <c r="C23" s="10" t="s">
        <v>107</v>
      </c>
      <c r="D23" s="9" t="n">
        <v>2016</v>
      </c>
      <c r="E23" s="11" t="n">
        <v>23469</v>
      </c>
      <c r="F23" s="11" t="n">
        <v>3305</v>
      </c>
      <c r="G23" s="11" t="n">
        <v>3629</v>
      </c>
      <c r="H23" s="11" t="n">
        <v>201</v>
      </c>
      <c r="I23" s="11" t="n">
        <v>9953</v>
      </c>
      <c r="J23" s="11" t="n">
        <v>8810</v>
      </c>
      <c r="K23" s="11" t="n">
        <v>31</v>
      </c>
      <c r="L23" s="12" t="n">
        <v>8.56448932634539</v>
      </c>
      <c r="M23" s="12" t="n">
        <v>1.32089138864033</v>
      </c>
      <c r="N23" s="13" t="n">
        <v>0.885160253189993</v>
      </c>
      <c r="O23" s="13" t="n">
        <v>0.424091354552814</v>
      </c>
      <c r="P23" s="13" t="n">
        <v>0.154629511270186</v>
      </c>
      <c r="Q23" s="13" t="n">
        <v>-0.0343167510183928</v>
      </c>
      <c r="R23" s="13" t="n">
        <v>-0.110757167360941</v>
      </c>
      <c r="S23" s="11" t="n">
        <v>2</v>
      </c>
      <c r="T23" s="13"/>
      <c r="U23" s="13"/>
      <c r="V23" s="11" t="n">
        <v>0</v>
      </c>
      <c r="W23" s="13" t="n">
        <v>-0.0597014925373134</v>
      </c>
      <c r="X23" s="11" t="n">
        <v>0</v>
      </c>
      <c r="Y23" s="11" t="n">
        <v>0</v>
      </c>
      <c r="Z23" s="11" t="n">
        <v>0</v>
      </c>
      <c r="AA23" s="11" t="n">
        <v>0</v>
      </c>
      <c r="AB23" s="10" t="s">
        <v>65</v>
      </c>
      <c r="AC23" s="11" t="n">
        <v>48</v>
      </c>
      <c r="AD23" s="11" t="n">
        <v>47</v>
      </c>
      <c r="AE23" s="11" t="n">
        <v>83</v>
      </c>
      <c r="AF23" s="11" t="n">
        <v>20</v>
      </c>
      <c r="AG23" s="11" t="n">
        <v>1</v>
      </c>
      <c r="AH23" s="11" t="n">
        <v>2</v>
      </c>
      <c r="AI23" s="13" t="n">
        <v>0.238805970149254</v>
      </c>
      <c r="AJ23" s="13" t="n">
        <v>0.233830845771144</v>
      </c>
      <c r="AK23" s="13" t="n">
        <v>0.412935323383085</v>
      </c>
      <c r="AL23" s="13" t="n">
        <v>0.0995024875621891</v>
      </c>
      <c r="AM23" s="13" t="n">
        <v>0.00497512437810945</v>
      </c>
      <c r="AN23" s="11" t="n">
        <v>2</v>
      </c>
      <c r="AO23" s="13" t="n">
        <v>0.00985221674876847</v>
      </c>
      <c r="AP23" s="11"/>
      <c r="AQ23" s="11"/>
      <c r="AR23" s="13"/>
      <c r="AS23" s="13"/>
      <c r="AT23" s="14" t="n">
        <f aca="false">SUMIFS(시도_소아과개폐업!$C$5:$C$293,시도_소아과개폐업!$A$5:$A$293,$D23,시도_소아과개폐업!$B$5:$B$293,$B23)</f>
        <v>175</v>
      </c>
      <c r="AU23" s="14" t="n">
        <f aca="false">SUMIFS(시도_소아과개폐업!$D$5:$D$293,시도_소아과개폐업!$A$5:$A$293,$D23,시도_소아과개폐업!$B$5:$B$293,$B23)</f>
        <v>91</v>
      </c>
      <c r="AV23" s="14" t="n">
        <f aca="false">SUMIFS(시도_소아과개폐업!$F$5:$F$293,시도_소아과개폐업!$A$5:$A$293,$D23,시도_소아과개폐업!$B$5:$B$293,$B23)</f>
        <v>84</v>
      </c>
      <c r="AW23" s="15" t="n">
        <f aca="false">SUMIFS(시도_소아과개폐업!$G$5:$G$293,시도_소아과개폐업!$A$5:$A$293,$D23,시도_소아과개폐업!$B$5:$B$293,$B23)</f>
        <v>0.175337186897881</v>
      </c>
      <c r="AX23" s="14" t="n">
        <f aca="false">SUMIFS(시도_소아과개폐업!$H$5:$H$293,시도_소아과개폐업!$A$5:$A$293,$D23,시도_소아과개폐업!$B$5:$B$293,$B23)</f>
        <v>298</v>
      </c>
      <c r="AY23" s="14" t="n">
        <f aca="false">SUMIFS(시군구_병원급!$E$5:$E$3668,시군구_병원급!$A$5:$A$3668,$A23,시군구_병원급!$D$5:$D$3668,$D23)</f>
        <v>5</v>
      </c>
      <c r="AZ23" s="14" t="n">
        <f aca="false">SUMIFS(시군구_병원급!$F$5:$F$3668,시군구_병원급!$A$5:$A$3668,$A23,시군구_병원급!$D$5:$D$3668,$D23)</f>
        <v>2</v>
      </c>
      <c r="BA23" s="14" t="n">
        <f aca="false">SUMIFS(시군구_병원급!$G$5:$G$3668,시군구_병원급!$A$5:$A$3668,$A23,시군구_병원급!$D$5:$D$3668,$D23)</f>
        <v>13</v>
      </c>
      <c r="BB23" s="14" t="n">
        <f aca="false">SUMIFS(시군구_병원급!$H$5:$H$3668,시군구_병원급!$A$5:$A$3668,$A23,시군구_병원급!$D$5:$D$3668,$D23)</f>
        <v>29</v>
      </c>
      <c r="BC23" s="16" t="n">
        <f aca="false">K23+AY23</f>
        <v>36</v>
      </c>
      <c r="BD23" s="17" t="n">
        <f aca="false">IF(E23=0,"",(K23+AY23)/E23*1000)</f>
        <v>1.53393838680813</v>
      </c>
      <c r="BE23" s="16" t="n">
        <f aca="false">AY23-SUMIFS(시군구_병원급!$E$5:$E$3668,시군구_병원급!$A$5:$A$3668,$A23,시군구_병원급!$D$5:$D$3668,$D23-3)</f>
        <v>0</v>
      </c>
      <c r="BF23" s="16" t="n">
        <f aca="false">IF(AY23=0,1,0)</f>
        <v>0</v>
      </c>
      <c r="BG23" s="16" t="n">
        <f aca="false">IF(K23+AY23=0,1,0)</f>
        <v>0</v>
      </c>
      <c r="BH23" s="16" t="n">
        <f aca="false">AF23+AG23+AH23</f>
        <v>23</v>
      </c>
      <c r="BI23" s="18" t="n">
        <f aca="false">IF(H23=0,"",BH23/H23)</f>
        <v>0.114427860696517</v>
      </c>
      <c r="BJ23" s="16" t="str">
        <f aca="false">IF(AP23="","",AP23+AN23)</f>
        <v/>
      </c>
    </row>
    <row r="24" customFormat="false" ht="15" hidden="false" customHeight="true" outlineLevel="0" collapsed="false">
      <c r="A24" s="9" t="s">
        <v>108</v>
      </c>
      <c r="B24" s="10" t="s">
        <v>63</v>
      </c>
      <c r="C24" s="10" t="s">
        <v>109</v>
      </c>
      <c r="D24" s="9" t="n">
        <v>2016</v>
      </c>
      <c r="E24" s="11" t="n">
        <v>24694</v>
      </c>
      <c r="F24" s="11" t="n">
        <v>3632</v>
      </c>
      <c r="G24" s="11" t="n">
        <v>4122</v>
      </c>
      <c r="H24" s="11" t="n">
        <v>243</v>
      </c>
      <c r="I24" s="11" t="n">
        <v>11794</v>
      </c>
      <c r="J24" s="11" t="n">
        <v>10219</v>
      </c>
      <c r="K24" s="11" t="n">
        <v>30</v>
      </c>
      <c r="L24" s="12" t="n">
        <v>9.84044707216328</v>
      </c>
      <c r="M24" s="12" t="n">
        <v>1.21487000890905</v>
      </c>
      <c r="N24" s="13" t="n">
        <v>0.866457520773275</v>
      </c>
      <c r="O24" s="13" t="n">
        <v>0.47760589616911</v>
      </c>
      <c r="P24" s="13" t="n">
        <v>0.166923139224103</v>
      </c>
      <c r="Q24" s="13" t="n">
        <v>-0.0128717620722737</v>
      </c>
      <c r="R24" s="13" t="n">
        <v>-0.0942649967040211</v>
      </c>
      <c r="S24" s="11" t="n">
        <v>2</v>
      </c>
      <c r="T24" s="13"/>
      <c r="U24" s="13"/>
      <c r="V24" s="11" t="n">
        <v>0</v>
      </c>
      <c r="W24" s="13" t="n">
        <v>-0.17283950617284</v>
      </c>
      <c r="X24" s="11" t="n">
        <v>1</v>
      </c>
      <c r="Y24" s="11" t="n">
        <v>0</v>
      </c>
      <c r="Z24" s="11" t="n">
        <v>1</v>
      </c>
      <c r="AA24" s="11" t="n">
        <v>0</v>
      </c>
      <c r="AB24" s="10" t="s">
        <v>65</v>
      </c>
      <c r="AC24" s="11" t="n">
        <v>53</v>
      </c>
      <c r="AD24" s="11" t="n">
        <v>75</v>
      </c>
      <c r="AE24" s="11" t="n">
        <v>90</v>
      </c>
      <c r="AF24" s="11" t="n">
        <v>24</v>
      </c>
      <c r="AG24" s="11" t="n">
        <v>0</v>
      </c>
      <c r="AH24" s="11" t="n">
        <v>1</v>
      </c>
      <c r="AI24" s="13" t="n">
        <v>0.218106995884774</v>
      </c>
      <c r="AJ24" s="13" t="n">
        <v>0.308641975308642</v>
      </c>
      <c r="AK24" s="13" t="n">
        <v>0.37037037037037</v>
      </c>
      <c r="AL24" s="13" t="n">
        <v>0.0987654320987654</v>
      </c>
      <c r="AM24" s="13" t="n">
        <v>0</v>
      </c>
      <c r="AN24" s="11" t="n">
        <v>4</v>
      </c>
      <c r="AO24" s="13" t="n">
        <v>0.0161943319838057</v>
      </c>
      <c r="AP24" s="11"/>
      <c r="AQ24" s="11"/>
      <c r="AR24" s="13"/>
      <c r="AS24" s="13"/>
      <c r="AT24" s="14" t="n">
        <f aca="false">SUMIFS(시도_소아과개폐업!$C$5:$C$293,시도_소아과개폐업!$A$5:$A$293,$D24,시도_소아과개폐업!$B$5:$B$293,$B24)</f>
        <v>175</v>
      </c>
      <c r="AU24" s="14" t="n">
        <f aca="false">SUMIFS(시도_소아과개폐업!$D$5:$D$293,시도_소아과개폐업!$A$5:$A$293,$D24,시도_소아과개폐업!$B$5:$B$293,$B24)</f>
        <v>91</v>
      </c>
      <c r="AV24" s="14" t="n">
        <f aca="false">SUMIFS(시도_소아과개폐업!$F$5:$F$293,시도_소아과개폐업!$A$5:$A$293,$D24,시도_소아과개폐업!$B$5:$B$293,$B24)</f>
        <v>84</v>
      </c>
      <c r="AW24" s="15" t="n">
        <f aca="false">SUMIFS(시도_소아과개폐업!$G$5:$G$293,시도_소아과개폐업!$A$5:$A$293,$D24,시도_소아과개폐업!$B$5:$B$293,$B24)</f>
        <v>0.175337186897881</v>
      </c>
      <c r="AX24" s="14" t="n">
        <f aca="false">SUMIFS(시도_소아과개폐업!$H$5:$H$293,시도_소아과개폐업!$A$5:$A$293,$D24,시도_소아과개폐업!$B$5:$B$293,$B24)</f>
        <v>298</v>
      </c>
      <c r="AY24" s="14" t="n">
        <f aca="false">SUMIFS(시군구_병원급!$E$5:$E$3668,시군구_병원급!$A$5:$A$3668,$A24,시군구_병원급!$D$5:$D$3668,$D24)</f>
        <v>10</v>
      </c>
      <c r="AZ24" s="14" t="n">
        <f aca="false">SUMIFS(시군구_병원급!$F$5:$F$3668,시군구_병원급!$A$5:$A$3668,$A24,시군구_병원급!$D$5:$D$3668,$D24)</f>
        <v>5</v>
      </c>
      <c r="BA24" s="14" t="n">
        <f aca="false">SUMIFS(시군구_병원급!$G$5:$G$3668,시군구_병원급!$A$5:$A$3668,$A24,시군구_병원급!$D$5:$D$3668,$D24)</f>
        <v>40</v>
      </c>
      <c r="BB24" s="14" t="n">
        <f aca="false">SUMIFS(시군구_병원급!$H$5:$H$3668,시군구_병원급!$A$5:$A$3668,$A24,시군구_병원급!$D$5:$D$3668,$D24)</f>
        <v>67</v>
      </c>
      <c r="BC24" s="16" t="n">
        <f aca="false">K24+AY24</f>
        <v>40</v>
      </c>
      <c r="BD24" s="17" t="n">
        <f aca="false">IF(E24=0,"",(K24+AY24)/E24*1000)</f>
        <v>1.6198266785454</v>
      </c>
      <c r="BE24" s="16" t="n">
        <f aca="false">AY24-SUMIFS(시군구_병원급!$E$5:$E$3668,시군구_병원급!$A$5:$A$3668,$A24,시군구_병원급!$D$5:$D$3668,$D24-3)</f>
        <v>1</v>
      </c>
      <c r="BF24" s="16" t="n">
        <f aca="false">IF(AY24=0,1,0)</f>
        <v>0</v>
      </c>
      <c r="BG24" s="16" t="n">
        <f aca="false">IF(K24+AY24=0,1,0)</f>
        <v>0</v>
      </c>
      <c r="BH24" s="16" t="n">
        <f aca="false">AF24+AG24+AH24</f>
        <v>25</v>
      </c>
      <c r="BI24" s="18" t="n">
        <f aca="false">IF(H24=0,"",BH24/H24)</f>
        <v>0.102880658436214</v>
      </c>
      <c r="BJ24" s="16" t="str">
        <f aca="false">IF(AP24="","",AP24+AN24)</f>
        <v/>
      </c>
    </row>
    <row r="25" customFormat="false" ht="15" hidden="false" customHeight="true" outlineLevel="0" collapsed="false">
      <c r="A25" s="9" t="s">
        <v>110</v>
      </c>
      <c r="B25" s="10" t="s">
        <v>63</v>
      </c>
      <c r="C25" s="10" t="s">
        <v>111</v>
      </c>
      <c r="D25" s="9" t="n">
        <v>2016</v>
      </c>
      <c r="E25" s="11" t="n">
        <v>32806</v>
      </c>
      <c r="F25" s="11" t="n">
        <v>5151</v>
      </c>
      <c r="G25" s="11" t="n">
        <v>5500</v>
      </c>
      <c r="H25" s="11" t="n">
        <v>421</v>
      </c>
      <c r="I25" s="11" t="n">
        <v>16448</v>
      </c>
      <c r="J25" s="11" t="n">
        <v>14917</v>
      </c>
      <c r="K25" s="11" t="n">
        <v>43</v>
      </c>
      <c r="L25" s="12" t="n">
        <v>12.8330183503018</v>
      </c>
      <c r="M25" s="12" t="n">
        <v>1.31073584100469</v>
      </c>
      <c r="N25" s="13" t="n">
        <v>0.906918774319066</v>
      </c>
      <c r="O25" s="13" t="n">
        <v>0.501371700298726</v>
      </c>
      <c r="P25" s="13" t="n">
        <v>0.167652258733159</v>
      </c>
      <c r="Q25" s="13" t="n">
        <v>-0.0557250590063899</v>
      </c>
      <c r="R25" s="13" t="n">
        <v>-0.0776454804628542</v>
      </c>
      <c r="S25" s="11" t="n">
        <v>2</v>
      </c>
      <c r="T25" s="13"/>
      <c r="U25" s="13"/>
      <c r="V25" s="11" t="n">
        <v>0</v>
      </c>
      <c r="W25" s="13" t="n">
        <v>-0.0617577197149644</v>
      </c>
      <c r="X25" s="11" t="n">
        <v>0</v>
      </c>
      <c r="Y25" s="11" t="n">
        <v>0</v>
      </c>
      <c r="Z25" s="11" t="n">
        <v>0</v>
      </c>
      <c r="AA25" s="11" t="n">
        <v>0</v>
      </c>
      <c r="AB25" s="10" t="s">
        <v>65</v>
      </c>
      <c r="AC25" s="11" t="n">
        <v>46</v>
      </c>
      <c r="AD25" s="11" t="n">
        <v>149</v>
      </c>
      <c r="AE25" s="11" t="n">
        <v>204</v>
      </c>
      <c r="AF25" s="11" t="n">
        <v>13</v>
      </c>
      <c r="AG25" s="11" t="n">
        <v>8</v>
      </c>
      <c r="AH25" s="11" t="n">
        <v>1</v>
      </c>
      <c r="AI25" s="13" t="n">
        <v>0.109263657957245</v>
      </c>
      <c r="AJ25" s="13" t="n">
        <v>0.353919239904988</v>
      </c>
      <c r="AK25" s="13" t="n">
        <v>0.484560570071259</v>
      </c>
      <c r="AL25" s="13" t="n">
        <v>0.0308788598574822</v>
      </c>
      <c r="AM25" s="13" t="n">
        <v>0.0190023752969121</v>
      </c>
      <c r="AN25" s="11" t="n">
        <v>35</v>
      </c>
      <c r="AO25" s="13" t="n">
        <v>0.0767543859649123</v>
      </c>
      <c r="AP25" s="11"/>
      <c r="AQ25" s="11"/>
      <c r="AR25" s="13"/>
      <c r="AS25" s="13"/>
      <c r="AT25" s="14" t="n">
        <f aca="false">SUMIFS(시도_소아과개폐업!$C$5:$C$293,시도_소아과개폐업!$A$5:$A$293,$D25,시도_소아과개폐업!$B$5:$B$293,$B25)</f>
        <v>175</v>
      </c>
      <c r="AU25" s="14" t="n">
        <f aca="false">SUMIFS(시도_소아과개폐업!$D$5:$D$293,시도_소아과개폐업!$A$5:$A$293,$D25,시도_소아과개폐업!$B$5:$B$293,$B25)</f>
        <v>91</v>
      </c>
      <c r="AV25" s="14" t="n">
        <f aca="false">SUMIFS(시도_소아과개폐업!$F$5:$F$293,시도_소아과개폐업!$A$5:$A$293,$D25,시도_소아과개폐업!$B$5:$B$293,$B25)</f>
        <v>84</v>
      </c>
      <c r="AW25" s="15" t="n">
        <f aca="false">SUMIFS(시도_소아과개폐업!$G$5:$G$293,시도_소아과개폐업!$A$5:$A$293,$D25,시도_소아과개폐업!$B$5:$B$293,$B25)</f>
        <v>0.175337186897881</v>
      </c>
      <c r="AX25" s="14" t="n">
        <f aca="false">SUMIFS(시도_소아과개폐업!$H$5:$H$293,시도_소아과개폐업!$A$5:$A$293,$D25,시도_소아과개폐업!$B$5:$B$293,$B25)</f>
        <v>298</v>
      </c>
      <c r="AY25" s="14" t="n">
        <f aca="false">SUMIFS(시군구_병원급!$E$5:$E$3668,시군구_병원급!$A$5:$A$3668,$A25,시군구_병원급!$D$5:$D$3668,$D25)</f>
        <v>4</v>
      </c>
      <c r="AZ25" s="14" t="n">
        <f aca="false">SUMIFS(시군구_병원급!$F$5:$F$3668,시군구_병원급!$A$5:$A$3668,$A25,시군구_병원급!$D$5:$D$3668,$D25)</f>
        <v>2</v>
      </c>
      <c r="BA25" s="14" t="n">
        <f aca="false">SUMIFS(시군구_병원급!$G$5:$G$3668,시군구_병원급!$A$5:$A$3668,$A25,시군구_병원급!$D$5:$D$3668,$D25)</f>
        <v>17</v>
      </c>
      <c r="BB25" s="14" t="n">
        <f aca="false">SUMIFS(시군구_병원급!$H$5:$H$3668,시군구_병원급!$A$5:$A$3668,$A25,시군구_병원급!$D$5:$D$3668,$D25)</f>
        <v>30</v>
      </c>
      <c r="BC25" s="16" t="n">
        <f aca="false">K25+AY25</f>
        <v>47</v>
      </c>
      <c r="BD25" s="17" t="n">
        <f aca="false">IF(E25=0,"",(K25+AY25)/E25*1000)</f>
        <v>1.43266475644699</v>
      </c>
      <c r="BE25" s="16" t="n">
        <f aca="false">AY25-SUMIFS(시군구_병원급!$E$5:$E$3668,시군구_병원급!$A$5:$A$3668,$A25,시군구_병원급!$D$5:$D$3668,$D25-3)</f>
        <v>-3</v>
      </c>
      <c r="BF25" s="16" t="n">
        <f aca="false">IF(AY25=0,1,0)</f>
        <v>0</v>
      </c>
      <c r="BG25" s="16" t="n">
        <f aca="false">IF(K25+AY25=0,1,0)</f>
        <v>0</v>
      </c>
      <c r="BH25" s="16" t="n">
        <f aca="false">AF25+AG25+AH25</f>
        <v>22</v>
      </c>
      <c r="BI25" s="18" t="n">
        <f aca="false">IF(H25=0,"",BH25/H25)</f>
        <v>0.0522565320665083</v>
      </c>
      <c r="BJ25" s="16" t="str">
        <f aca="false">IF(AP25="","",AP25+AN25)</f>
        <v/>
      </c>
    </row>
    <row r="26" customFormat="false" ht="15" hidden="false" customHeight="true" outlineLevel="0" collapsed="false">
      <c r="A26" s="9" t="s">
        <v>112</v>
      </c>
      <c r="B26" s="10" t="s">
        <v>63</v>
      </c>
      <c r="C26" s="10" t="s">
        <v>113</v>
      </c>
      <c r="D26" s="9" t="n">
        <v>2016</v>
      </c>
      <c r="E26" s="11" t="n">
        <v>20395</v>
      </c>
      <c r="F26" s="11" t="n">
        <v>3053</v>
      </c>
      <c r="G26" s="11" t="n">
        <v>3293</v>
      </c>
      <c r="H26" s="11" t="n">
        <v>289</v>
      </c>
      <c r="I26" s="11" t="n">
        <v>13396</v>
      </c>
      <c r="J26" s="11" t="n">
        <v>11694</v>
      </c>
      <c r="K26" s="11" t="n">
        <v>25</v>
      </c>
      <c r="L26" s="12" t="n">
        <v>14.1701397401324</v>
      </c>
      <c r="M26" s="12" t="n">
        <v>1.22579063495955</v>
      </c>
      <c r="N26" s="13" t="n">
        <v>0.872947148402508</v>
      </c>
      <c r="O26" s="13" t="n">
        <v>0.656827653836725</v>
      </c>
      <c r="P26" s="13" t="n">
        <v>0.161461142436872</v>
      </c>
      <c r="Q26" s="13" t="n">
        <v>-0.168399592252803</v>
      </c>
      <c r="R26" s="13" t="n">
        <v>-0.190909090909091</v>
      </c>
      <c r="S26" s="11" t="n">
        <v>-3</v>
      </c>
      <c r="T26" s="13"/>
      <c r="U26" s="13"/>
      <c r="V26" s="11" t="n">
        <v>0</v>
      </c>
      <c r="W26" s="13" t="n">
        <v>-0.100346020761246</v>
      </c>
      <c r="X26" s="11" t="n">
        <v>0</v>
      </c>
      <c r="Y26" s="11" t="n">
        <v>0</v>
      </c>
      <c r="Z26" s="11" t="n">
        <v>0</v>
      </c>
      <c r="AA26" s="11" t="n">
        <v>0</v>
      </c>
      <c r="AB26" s="10" t="s">
        <v>65</v>
      </c>
      <c r="AC26" s="11" t="n">
        <v>46</v>
      </c>
      <c r="AD26" s="11" t="n">
        <v>115</v>
      </c>
      <c r="AE26" s="11" t="n">
        <v>123</v>
      </c>
      <c r="AF26" s="11" t="n">
        <v>2</v>
      </c>
      <c r="AG26" s="11" t="n">
        <v>3</v>
      </c>
      <c r="AH26" s="11" t="n">
        <v>0</v>
      </c>
      <c r="AI26" s="13" t="n">
        <v>0.15916955017301</v>
      </c>
      <c r="AJ26" s="13" t="n">
        <v>0.397923875432526</v>
      </c>
      <c r="AK26" s="13" t="n">
        <v>0.42560553633218</v>
      </c>
      <c r="AL26" s="13" t="n">
        <v>0.0069204152249135</v>
      </c>
      <c r="AM26" s="13" t="n">
        <v>0.0103806228373702</v>
      </c>
      <c r="AN26" s="11" t="n">
        <v>1</v>
      </c>
      <c r="AO26" s="13" t="n">
        <v>0.00344827586206897</v>
      </c>
      <c r="AP26" s="11"/>
      <c r="AQ26" s="11"/>
      <c r="AR26" s="13"/>
      <c r="AS26" s="13"/>
      <c r="AT26" s="14" t="n">
        <f aca="false">SUMIFS(시도_소아과개폐업!$C$5:$C$293,시도_소아과개폐업!$A$5:$A$293,$D26,시도_소아과개폐업!$B$5:$B$293,$B26)</f>
        <v>175</v>
      </c>
      <c r="AU26" s="14" t="n">
        <f aca="false">SUMIFS(시도_소아과개폐업!$D$5:$D$293,시도_소아과개폐업!$A$5:$A$293,$D26,시도_소아과개폐업!$B$5:$B$293,$B26)</f>
        <v>91</v>
      </c>
      <c r="AV26" s="14" t="n">
        <f aca="false">SUMIFS(시도_소아과개폐업!$F$5:$F$293,시도_소아과개폐업!$A$5:$A$293,$D26,시도_소아과개폐업!$B$5:$B$293,$B26)</f>
        <v>84</v>
      </c>
      <c r="AW26" s="15" t="n">
        <f aca="false">SUMIFS(시도_소아과개폐업!$G$5:$G$293,시도_소아과개폐업!$A$5:$A$293,$D26,시도_소아과개폐업!$B$5:$B$293,$B26)</f>
        <v>0.175337186897881</v>
      </c>
      <c r="AX26" s="14" t="n">
        <f aca="false">SUMIFS(시도_소아과개폐업!$H$5:$H$293,시도_소아과개폐업!$A$5:$A$293,$D26,시도_소아과개폐업!$B$5:$B$293,$B26)</f>
        <v>298</v>
      </c>
      <c r="AY26" s="14" t="n">
        <f aca="false">SUMIFS(시군구_병원급!$E$5:$E$3668,시군구_병원급!$A$5:$A$3668,$A26,시군구_병원급!$D$5:$D$3668,$D26)</f>
        <v>8</v>
      </c>
      <c r="AZ26" s="14" t="n">
        <f aca="false">SUMIFS(시군구_병원급!$F$5:$F$3668,시군구_병원급!$A$5:$A$3668,$A26,시군구_병원급!$D$5:$D$3668,$D26)</f>
        <v>3</v>
      </c>
      <c r="BA26" s="14" t="n">
        <f aca="false">SUMIFS(시군구_병원급!$G$5:$G$3668,시군구_병원급!$A$5:$A$3668,$A26,시군구_병원급!$D$5:$D$3668,$D26)</f>
        <v>19</v>
      </c>
      <c r="BB26" s="14" t="n">
        <f aca="false">SUMIFS(시군구_병원급!$H$5:$H$3668,시군구_병원급!$A$5:$A$3668,$A26,시군구_병원급!$D$5:$D$3668,$D26)</f>
        <v>33</v>
      </c>
      <c r="BC26" s="16" t="n">
        <f aca="false">K26+AY26</f>
        <v>33</v>
      </c>
      <c r="BD26" s="17" t="n">
        <f aca="false">IF(E26=0,"",(K26+AY26)/E26*1000)</f>
        <v>1.6180436381466</v>
      </c>
      <c r="BE26" s="16" t="n">
        <f aca="false">AY26-SUMIFS(시군구_병원급!$E$5:$E$3668,시군구_병원급!$A$5:$A$3668,$A26,시군구_병원급!$D$5:$D$3668,$D26-3)</f>
        <v>1</v>
      </c>
      <c r="BF26" s="16" t="n">
        <f aca="false">IF(AY26=0,1,0)</f>
        <v>0</v>
      </c>
      <c r="BG26" s="16" t="n">
        <f aca="false">IF(K26+AY26=0,1,0)</f>
        <v>0</v>
      </c>
      <c r="BH26" s="16" t="n">
        <f aca="false">AF26+AG26+AH26</f>
        <v>5</v>
      </c>
      <c r="BI26" s="18" t="n">
        <f aca="false">IF(H26=0,"",BH26/H26)</f>
        <v>0.0173010380622837</v>
      </c>
      <c r="BJ26" s="16" t="str">
        <f aca="false">IF(AP26="","",AP26+AN26)</f>
        <v/>
      </c>
    </row>
    <row r="27" customFormat="false" ht="15" hidden="false" customHeight="true" outlineLevel="0" collapsed="false">
      <c r="A27" s="9" t="s">
        <v>114</v>
      </c>
      <c r="B27" s="10" t="s">
        <v>115</v>
      </c>
      <c r="C27" s="10" t="s">
        <v>67</v>
      </c>
      <c r="D27" s="9" t="n">
        <v>2016</v>
      </c>
      <c r="E27" s="11" t="n">
        <v>1261</v>
      </c>
      <c r="F27" s="11" t="n">
        <v>188</v>
      </c>
      <c r="G27" s="11" t="n">
        <v>211</v>
      </c>
      <c r="H27" s="11" t="n">
        <v>14</v>
      </c>
      <c r="I27" s="11" t="n">
        <v>955</v>
      </c>
      <c r="J27" s="11" t="n">
        <v>876</v>
      </c>
      <c r="K27" s="11" t="n">
        <v>2</v>
      </c>
      <c r="L27" s="12" t="n">
        <v>11.1022997620936</v>
      </c>
      <c r="M27" s="12" t="n">
        <v>1.58604282315623</v>
      </c>
      <c r="N27" s="13" t="n">
        <v>0.917277486910995</v>
      </c>
      <c r="O27" s="13" t="n">
        <v>0.757335448057098</v>
      </c>
      <c r="P27" s="13" t="n">
        <v>0.167327517842982</v>
      </c>
      <c r="Q27" s="13" t="n">
        <v>-0.138072453861928</v>
      </c>
      <c r="R27" s="13" t="n">
        <v>-0.206766917293233</v>
      </c>
      <c r="S27" s="11" t="n">
        <v>0</v>
      </c>
      <c r="T27" s="13"/>
      <c r="U27" s="13"/>
      <c r="V27" s="11" t="n">
        <v>0</v>
      </c>
      <c r="W27" s="13" t="n">
        <v>-0.0714285714285714</v>
      </c>
      <c r="X27" s="11" t="n">
        <v>0</v>
      </c>
      <c r="Y27" s="11" t="n">
        <v>0</v>
      </c>
      <c r="Z27" s="11" t="n">
        <v>0</v>
      </c>
      <c r="AA27" s="11" t="n">
        <v>0</v>
      </c>
      <c r="AB27" s="10" t="s">
        <v>65</v>
      </c>
      <c r="AC27" s="11" t="n">
        <v>4</v>
      </c>
      <c r="AD27" s="11" t="n">
        <v>5</v>
      </c>
      <c r="AE27" s="11" t="n">
        <v>2</v>
      </c>
      <c r="AF27" s="11" t="n">
        <v>2</v>
      </c>
      <c r="AG27" s="11" t="n">
        <v>1</v>
      </c>
      <c r="AH27" s="11" t="n">
        <v>0</v>
      </c>
      <c r="AI27" s="13" t="n">
        <v>0.285714285714286</v>
      </c>
      <c r="AJ27" s="13" t="n">
        <v>0.357142857142857</v>
      </c>
      <c r="AK27" s="13" t="n">
        <v>0.142857142857143</v>
      </c>
      <c r="AL27" s="13" t="n">
        <v>0.142857142857143</v>
      </c>
      <c r="AM27" s="13" t="n">
        <v>0.0714285714285714</v>
      </c>
      <c r="AN27" s="11" t="n">
        <v>0</v>
      </c>
      <c r="AO27" s="13" t="n">
        <v>0</v>
      </c>
      <c r="AP27" s="11"/>
      <c r="AQ27" s="11"/>
      <c r="AR27" s="13"/>
      <c r="AS27" s="13"/>
      <c r="AT27" s="14" t="n">
        <f aca="false">SUMIFS(시도_소아과개폐업!$C$5:$C$293,시도_소아과개폐업!$A$5:$A$293,$D27,시도_소아과개폐업!$B$5:$B$293,$B27)</f>
        <v>52</v>
      </c>
      <c r="AU27" s="14" t="n">
        <f aca="false">SUMIFS(시도_소아과개폐업!$D$5:$D$293,시도_소아과개폐업!$A$5:$A$293,$D27,시도_소아과개폐업!$B$5:$B$293,$B27)</f>
        <v>40</v>
      </c>
      <c r="AV27" s="14" t="n">
        <f aca="false">SUMIFS(시도_소아과개폐업!$F$5:$F$293,시도_소아과개폐업!$A$5:$A$293,$D27,시도_소아과개폐업!$B$5:$B$293,$B27)</f>
        <v>12</v>
      </c>
      <c r="AW27" s="15" t="n">
        <f aca="false">SUMIFS(시도_소아과개폐업!$G$5:$G$293,시도_소아과개폐업!$A$5:$A$293,$D27,시도_소아과개폐업!$B$5:$B$293,$B27)</f>
        <v>0.25974025974026</v>
      </c>
      <c r="AX27" s="14" t="n">
        <f aca="false">SUMIFS(시도_소아과개폐업!$H$5:$H$293,시도_소아과개폐업!$A$5:$A$293,$D27,시도_소아과개폐업!$B$5:$B$293,$B27)</f>
        <v>118</v>
      </c>
      <c r="AY27" s="14" t="n">
        <f aca="false">SUMIFS(시군구_병원급!$E$5:$E$3668,시군구_병원급!$A$5:$A$3668,$A27,시군구_병원급!$D$5:$D$3668,$D27)</f>
        <v>4</v>
      </c>
      <c r="AZ27" s="14" t="n">
        <f aca="false">SUMIFS(시군구_병원급!$F$5:$F$3668,시군구_병원급!$A$5:$A$3668,$A27,시군구_병원급!$D$5:$D$3668,$D27)</f>
        <v>1</v>
      </c>
      <c r="BA27" s="14" t="n">
        <f aca="false">SUMIFS(시군구_병원급!$G$5:$G$3668,시군구_병원급!$A$5:$A$3668,$A27,시군구_병원급!$D$5:$D$3668,$D27)</f>
        <v>4</v>
      </c>
      <c r="BB27" s="14" t="n">
        <f aca="false">SUMIFS(시군구_병원급!$H$5:$H$3668,시군구_병원급!$A$5:$A$3668,$A27,시군구_병원급!$D$5:$D$3668,$D27)</f>
        <v>11</v>
      </c>
      <c r="BC27" s="16" t="n">
        <f aca="false">K27+AY27</f>
        <v>6</v>
      </c>
      <c r="BD27" s="17" t="n">
        <f aca="false">IF(E27=0,"",(K27+AY27)/E27*1000)</f>
        <v>4.75812846946868</v>
      </c>
      <c r="BE27" s="16" t="n">
        <f aca="false">AY27-SUMIFS(시군구_병원급!$E$5:$E$3668,시군구_병원급!$A$5:$A$3668,$A27,시군구_병원급!$D$5:$D$3668,$D27-3)</f>
        <v>0</v>
      </c>
      <c r="BF27" s="16" t="n">
        <f aca="false">IF(AY27=0,1,0)</f>
        <v>0</v>
      </c>
      <c r="BG27" s="16" t="n">
        <f aca="false">IF(K27+AY27=0,1,0)</f>
        <v>0</v>
      </c>
      <c r="BH27" s="16" t="n">
        <f aca="false">AF27+AG27+AH27</f>
        <v>3</v>
      </c>
      <c r="BI27" s="18" t="n">
        <f aca="false">IF(H27=0,"",BH27/H27)</f>
        <v>0.214285714285714</v>
      </c>
      <c r="BJ27" s="16" t="str">
        <f aca="false">IF(AP27="","",AP27+AN27)</f>
        <v/>
      </c>
    </row>
    <row r="28" customFormat="false" ht="15" hidden="false" customHeight="true" outlineLevel="0" collapsed="false">
      <c r="A28" s="9" t="s">
        <v>116</v>
      </c>
      <c r="B28" s="10" t="s">
        <v>115</v>
      </c>
      <c r="C28" s="10" t="s">
        <v>117</v>
      </c>
      <c r="D28" s="9" t="n">
        <v>2016</v>
      </c>
      <c r="E28" s="11" t="n">
        <v>3542</v>
      </c>
      <c r="F28" s="11" t="n">
        <v>542</v>
      </c>
      <c r="G28" s="11" t="n">
        <v>574</v>
      </c>
      <c r="H28" s="11" t="n">
        <v>45</v>
      </c>
      <c r="I28" s="11" t="n">
        <v>2221</v>
      </c>
      <c r="J28" s="11" t="n">
        <v>1747</v>
      </c>
      <c r="K28" s="11" t="n">
        <v>2</v>
      </c>
      <c r="L28" s="12" t="n">
        <v>12.7046866177301</v>
      </c>
      <c r="M28" s="12" t="n">
        <v>0.564652738565782</v>
      </c>
      <c r="N28" s="13" t="n">
        <v>0.786582620441243</v>
      </c>
      <c r="O28" s="13" t="n">
        <v>0.627046866177301</v>
      </c>
      <c r="P28" s="13" t="n">
        <v>0.16205533596838</v>
      </c>
      <c r="Q28" s="13" t="n">
        <v>-0.0314465408805031</v>
      </c>
      <c r="R28" s="13" t="n">
        <v>-0.0171232876712328</v>
      </c>
      <c r="S28" s="11" t="n">
        <v>-1</v>
      </c>
      <c r="T28" s="13"/>
      <c r="U28" s="13"/>
      <c r="V28" s="11" t="n">
        <v>0</v>
      </c>
      <c r="W28" s="13" t="n">
        <v>-0.155555555555556</v>
      </c>
      <c r="X28" s="11" t="n">
        <v>0</v>
      </c>
      <c r="Y28" s="11" t="n">
        <v>0</v>
      </c>
      <c r="Z28" s="11" t="n">
        <v>0</v>
      </c>
      <c r="AA28" s="11" t="n">
        <v>0</v>
      </c>
      <c r="AB28" s="10" t="s">
        <v>65</v>
      </c>
      <c r="AC28" s="11" t="n">
        <v>12</v>
      </c>
      <c r="AD28" s="11" t="n">
        <v>19</v>
      </c>
      <c r="AE28" s="11" t="n">
        <v>9</v>
      </c>
      <c r="AF28" s="11" t="n">
        <v>0</v>
      </c>
      <c r="AG28" s="11" t="n">
        <v>5</v>
      </c>
      <c r="AH28" s="11" t="n">
        <v>0</v>
      </c>
      <c r="AI28" s="13" t="n">
        <v>0.266666666666667</v>
      </c>
      <c r="AJ28" s="13" t="n">
        <v>0.422222222222222</v>
      </c>
      <c r="AK28" s="13" t="n">
        <v>0.2</v>
      </c>
      <c r="AL28" s="13" t="n">
        <v>0</v>
      </c>
      <c r="AM28" s="13" t="n">
        <v>0.111111111111111</v>
      </c>
      <c r="AN28" s="11" t="n">
        <v>1</v>
      </c>
      <c r="AO28" s="13" t="n">
        <v>0.0217391304347826</v>
      </c>
      <c r="AP28" s="11"/>
      <c r="AQ28" s="11"/>
      <c r="AR28" s="13"/>
      <c r="AS28" s="13"/>
      <c r="AT28" s="14" t="n">
        <f aca="false">SUMIFS(시도_소아과개폐업!$C$5:$C$293,시도_소아과개폐업!$A$5:$A$293,$D28,시도_소아과개폐업!$B$5:$B$293,$B28)</f>
        <v>52</v>
      </c>
      <c r="AU28" s="14" t="n">
        <f aca="false">SUMIFS(시도_소아과개폐업!$D$5:$D$293,시도_소아과개폐업!$A$5:$A$293,$D28,시도_소아과개폐업!$B$5:$B$293,$B28)</f>
        <v>40</v>
      </c>
      <c r="AV28" s="14" t="n">
        <f aca="false">SUMIFS(시도_소아과개폐업!$F$5:$F$293,시도_소아과개폐업!$A$5:$A$293,$D28,시도_소아과개폐업!$B$5:$B$293,$B28)</f>
        <v>12</v>
      </c>
      <c r="AW28" s="15" t="n">
        <f aca="false">SUMIFS(시도_소아과개폐업!$G$5:$G$293,시도_소아과개폐업!$A$5:$A$293,$D28,시도_소아과개폐업!$B$5:$B$293,$B28)</f>
        <v>0.25974025974026</v>
      </c>
      <c r="AX28" s="14" t="n">
        <f aca="false">SUMIFS(시도_소아과개폐업!$H$5:$H$293,시도_소아과개폐업!$A$5:$A$293,$D28,시도_소아과개폐업!$B$5:$B$293,$B28)</f>
        <v>118</v>
      </c>
      <c r="AY28" s="14" t="n">
        <f aca="false">SUMIFS(시군구_병원급!$E$5:$E$3668,시군구_병원급!$A$5:$A$3668,$A28,시군구_병원급!$D$5:$D$3668,$D28)</f>
        <v>4</v>
      </c>
      <c r="AZ28" s="14" t="n">
        <f aca="false">SUMIFS(시군구_병원급!$F$5:$F$3668,시군구_병원급!$A$5:$A$3668,$A28,시군구_병원급!$D$5:$D$3668,$D28)</f>
        <v>4</v>
      </c>
      <c r="BA28" s="14" t="n">
        <f aca="false">SUMIFS(시군구_병원급!$G$5:$G$3668,시군구_병원급!$A$5:$A$3668,$A28,시군구_병원급!$D$5:$D$3668,$D28)</f>
        <v>6</v>
      </c>
      <c r="BB28" s="14" t="n">
        <f aca="false">SUMIFS(시군구_병원급!$H$5:$H$3668,시군구_병원급!$A$5:$A$3668,$A28,시군구_병원급!$D$5:$D$3668,$D28)</f>
        <v>13</v>
      </c>
      <c r="BC28" s="16" t="n">
        <f aca="false">K28+AY28</f>
        <v>6</v>
      </c>
      <c r="BD28" s="17" t="n">
        <f aca="false">IF(E28=0,"",(K28+AY28)/E28*1000)</f>
        <v>1.69395821569735</v>
      </c>
      <c r="BE28" s="16" t="n">
        <f aca="false">AY28-SUMIFS(시군구_병원급!$E$5:$E$3668,시군구_병원급!$A$5:$A$3668,$A28,시군구_병원급!$D$5:$D$3668,$D28-3)</f>
        <v>0</v>
      </c>
      <c r="BF28" s="16" t="n">
        <f aca="false">IF(AY28=0,1,0)</f>
        <v>0</v>
      </c>
      <c r="BG28" s="16" t="n">
        <f aca="false">IF(K28+AY28=0,1,0)</f>
        <v>0</v>
      </c>
      <c r="BH28" s="16" t="n">
        <f aca="false">AF28+AG28+AH28</f>
        <v>5</v>
      </c>
      <c r="BI28" s="18" t="n">
        <f aca="false">IF(H28=0,"",BH28/H28)</f>
        <v>0.111111111111111</v>
      </c>
      <c r="BJ28" s="16" t="str">
        <f aca="false">IF(AP28="","",AP28+AN28)</f>
        <v/>
      </c>
    </row>
    <row r="29" customFormat="false" ht="15" hidden="false" customHeight="true" outlineLevel="0" collapsed="false">
      <c r="A29" s="9" t="s">
        <v>118</v>
      </c>
      <c r="B29" s="10" t="s">
        <v>115</v>
      </c>
      <c r="C29" s="10" t="s">
        <v>119</v>
      </c>
      <c r="D29" s="9" t="n">
        <v>2016</v>
      </c>
      <c r="E29" s="11" t="n">
        <v>2717</v>
      </c>
      <c r="F29" s="11" t="n">
        <v>408</v>
      </c>
      <c r="G29" s="11" t="n">
        <v>436</v>
      </c>
      <c r="H29" s="11" t="n">
        <v>38</v>
      </c>
      <c r="I29" s="11" t="n">
        <v>2224</v>
      </c>
      <c r="J29" s="11" t="n">
        <v>1667</v>
      </c>
      <c r="K29" s="11" t="n">
        <v>2</v>
      </c>
      <c r="L29" s="12" t="n">
        <v>13.986013986014</v>
      </c>
      <c r="M29" s="12" t="n">
        <v>0.736105999263894</v>
      </c>
      <c r="N29" s="13" t="n">
        <v>0.74955035971223</v>
      </c>
      <c r="O29" s="13" t="n">
        <v>0.81854987118145</v>
      </c>
      <c r="P29" s="13" t="n">
        <v>0.160471107839529</v>
      </c>
      <c r="Q29" s="13" t="n">
        <v>-0.149076103977451</v>
      </c>
      <c r="R29" s="13" t="n">
        <v>-0.210144927536232</v>
      </c>
      <c r="S29" s="11" t="n">
        <v>0</v>
      </c>
      <c r="T29" s="13"/>
      <c r="U29" s="13"/>
      <c r="V29" s="11" t="n">
        <v>0</v>
      </c>
      <c r="W29" s="13" t="n">
        <v>0</v>
      </c>
      <c r="X29" s="11" t="n">
        <v>0</v>
      </c>
      <c r="Y29" s="11" t="n">
        <v>1</v>
      </c>
      <c r="Z29" s="11" t="n">
        <v>1</v>
      </c>
      <c r="AA29" s="11" t="n">
        <v>0</v>
      </c>
      <c r="AB29" s="10" t="s">
        <v>65</v>
      </c>
      <c r="AC29" s="11" t="n">
        <v>9</v>
      </c>
      <c r="AD29" s="11" t="n">
        <v>11</v>
      </c>
      <c r="AE29" s="11" t="n">
        <v>7</v>
      </c>
      <c r="AF29" s="11" t="n">
        <v>7</v>
      </c>
      <c r="AG29" s="11" t="n">
        <v>4</v>
      </c>
      <c r="AH29" s="11" t="n">
        <v>0</v>
      </c>
      <c r="AI29" s="13" t="n">
        <v>0.236842105263158</v>
      </c>
      <c r="AJ29" s="13" t="n">
        <v>0.289473684210526</v>
      </c>
      <c r="AK29" s="13" t="n">
        <v>0.18421052631579</v>
      </c>
      <c r="AL29" s="13" t="n">
        <v>0.18421052631579</v>
      </c>
      <c r="AM29" s="13" t="n">
        <v>0.105263157894737</v>
      </c>
      <c r="AN29" s="11" t="n">
        <v>3</v>
      </c>
      <c r="AO29" s="13" t="n">
        <v>0.0731707317073171</v>
      </c>
      <c r="AP29" s="11"/>
      <c r="AQ29" s="11"/>
      <c r="AR29" s="13"/>
      <c r="AS29" s="13"/>
      <c r="AT29" s="14" t="n">
        <f aca="false">SUMIFS(시도_소아과개폐업!$C$5:$C$293,시도_소아과개폐업!$A$5:$A$293,$D29,시도_소아과개폐업!$B$5:$B$293,$B29)</f>
        <v>52</v>
      </c>
      <c r="AU29" s="14" t="n">
        <f aca="false">SUMIFS(시도_소아과개폐업!$D$5:$D$293,시도_소아과개폐업!$A$5:$A$293,$D29,시도_소아과개폐업!$B$5:$B$293,$B29)</f>
        <v>40</v>
      </c>
      <c r="AV29" s="14" t="n">
        <f aca="false">SUMIFS(시도_소아과개폐업!$F$5:$F$293,시도_소아과개폐업!$A$5:$A$293,$D29,시도_소아과개폐업!$B$5:$B$293,$B29)</f>
        <v>12</v>
      </c>
      <c r="AW29" s="15" t="n">
        <f aca="false">SUMIFS(시도_소아과개폐업!$G$5:$G$293,시도_소아과개폐업!$A$5:$A$293,$D29,시도_소아과개폐업!$B$5:$B$293,$B29)</f>
        <v>0.25974025974026</v>
      </c>
      <c r="AX29" s="14" t="n">
        <f aca="false">SUMIFS(시도_소아과개폐업!$H$5:$H$293,시도_소아과개폐업!$A$5:$A$293,$D29,시도_소아과개폐업!$B$5:$B$293,$B29)</f>
        <v>118</v>
      </c>
      <c r="AY29" s="14" t="n">
        <f aca="false">SUMIFS(시군구_병원급!$E$5:$E$3668,시군구_병원급!$A$5:$A$3668,$A29,시군구_병원급!$D$5:$D$3668,$D29)</f>
        <v>6</v>
      </c>
      <c r="AZ29" s="14" t="n">
        <f aca="false">SUMIFS(시군구_병원급!$F$5:$F$3668,시군구_병원급!$A$5:$A$3668,$A29,시군구_병원급!$D$5:$D$3668,$D29)</f>
        <v>3</v>
      </c>
      <c r="BA29" s="14" t="n">
        <f aca="false">SUMIFS(시군구_병원급!$G$5:$G$3668,시군구_병원급!$A$5:$A$3668,$A29,시군구_병원급!$D$5:$D$3668,$D29)</f>
        <v>9</v>
      </c>
      <c r="BB29" s="14" t="n">
        <f aca="false">SUMIFS(시군구_병원급!$H$5:$H$3668,시군구_병원급!$A$5:$A$3668,$A29,시군구_병원급!$D$5:$D$3668,$D29)</f>
        <v>16</v>
      </c>
      <c r="BC29" s="16" t="n">
        <f aca="false">K29+AY29</f>
        <v>8</v>
      </c>
      <c r="BD29" s="17" t="n">
        <f aca="false">IF(E29=0,"",(K29+AY29)/E29*1000)</f>
        <v>2.94442399705558</v>
      </c>
      <c r="BE29" s="16" t="n">
        <f aca="false">AY29-SUMIFS(시군구_병원급!$E$5:$E$3668,시군구_병원급!$A$5:$A$3668,$A29,시군구_병원급!$D$5:$D$3668,$D29-3)</f>
        <v>1</v>
      </c>
      <c r="BF29" s="16" t="n">
        <f aca="false">IF(AY29=0,1,0)</f>
        <v>0</v>
      </c>
      <c r="BG29" s="16" t="n">
        <f aca="false">IF(K29+AY29=0,1,0)</f>
        <v>0</v>
      </c>
      <c r="BH29" s="16" t="n">
        <f aca="false">AF29+AG29+AH29</f>
        <v>11</v>
      </c>
      <c r="BI29" s="18" t="n">
        <f aca="false">IF(H29=0,"",BH29/H29)</f>
        <v>0.289473684210526</v>
      </c>
      <c r="BJ29" s="16" t="str">
        <f aca="false">IF(AP29="","",AP29+AN29)</f>
        <v/>
      </c>
    </row>
    <row r="30" customFormat="false" ht="15" hidden="false" customHeight="true" outlineLevel="0" collapsed="false">
      <c r="A30" s="9" t="s">
        <v>120</v>
      </c>
      <c r="B30" s="10" t="s">
        <v>115</v>
      </c>
      <c r="C30" s="10" t="s">
        <v>121</v>
      </c>
      <c r="D30" s="9" t="n">
        <v>2016</v>
      </c>
      <c r="E30" s="11" t="n">
        <v>3963</v>
      </c>
      <c r="F30" s="11" t="n">
        <v>593</v>
      </c>
      <c r="G30" s="11" t="n">
        <v>619</v>
      </c>
      <c r="H30" s="11" t="n">
        <v>49</v>
      </c>
      <c r="I30" s="11" t="n">
        <v>2861</v>
      </c>
      <c r="J30" s="11" t="n">
        <v>2292</v>
      </c>
      <c r="K30" s="11" t="n">
        <v>4</v>
      </c>
      <c r="L30" s="12" t="n">
        <v>12.3643704264446</v>
      </c>
      <c r="M30" s="12" t="n">
        <v>1.00933636134242</v>
      </c>
      <c r="N30" s="13" t="n">
        <v>0.801118490038448</v>
      </c>
      <c r="O30" s="13" t="n">
        <v>0.721927832450164</v>
      </c>
      <c r="P30" s="13" t="n">
        <v>0.156194801917739</v>
      </c>
      <c r="Q30" s="13" t="n">
        <v>-0.136601307189542</v>
      </c>
      <c r="R30" s="13" t="n">
        <v>-0.0950292397660819</v>
      </c>
      <c r="S30" s="11" t="n">
        <v>0</v>
      </c>
      <c r="T30" s="13"/>
      <c r="U30" s="13"/>
      <c r="V30" s="11" t="n">
        <v>0</v>
      </c>
      <c r="W30" s="13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0" t="s">
        <v>65</v>
      </c>
      <c r="AC30" s="11" t="n">
        <v>12</v>
      </c>
      <c r="AD30" s="11" t="n">
        <v>18</v>
      </c>
      <c r="AE30" s="11" t="n">
        <v>10</v>
      </c>
      <c r="AF30" s="11" t="n">
        <v>1</v>
      </c>
      <c r="AG30" s="11" t="n">
        <v>8</v>
      </c>
      <c r="AH30" s="11" t="n">
        <v>0</v>
      </c>
      <c r="AI30" s="13" t="n">
        <v>0.244897959183674</v>
      </c>
      <c r="AJ30" s="13" t="n">
        <v>0.36734693877551</v>
      </c>
      <c r="AK30" s="13" t="n">
        <v>0.204081632653061</v>
      </c>
      <c r="AL30" s="13" t="n">
        <v>0.0204081632653061</v>
      </c>
      <c r="AM30" s="13" t="n">
        <v>0.163265306122449</v>
      </c>
      <c r="AN30" s="11" t="n">
        <v>6</v>
      </c>
      <c r="AO30" s="13" t="n">
        <v>0.109090909090909</v>
      </c>
      <c r="AP30" s="11"/>
      <c r="AQ30" s="11"/>
      <c r="AR30" s="13"/>
      <c r="AS30" s="13"/>
      <c r="AT30" s="14" t="n">
        <f aca="false">SUMIFS(시도_소아과개폐업!$C$5:$C$293,시도_소아과개폐업!$A$5:$A$293,$D30,시도_소아과개폐업!$B$5:$B$293,$B30)</f>
        <v>52</v>
      </c>
      <c r="AU30" s="14" t="n">
        <f aca="false">SUMIFS(시도_소아과개폐업!$D$5:$D$293,시도_소아과개폐업!$A$5:$A$293,$D30,시도_소아과개폐업!$B$5:$B$293,$B30)</f>
        <v>40</v>
      </c>
      <c r="AV30" s="14" t="n">
        <f aca="false">SUMIFS(시도_소아과개폐업!$F$5:$F$293,시도_소아과개폐업!$A$5:$A$293,$D30,시도_소아과개폐업!$B$5:$B$293,$B30)</f>
        <v>12</v>
      </c>
      <c r="AW30" s="15" t="n">
        <f aca="false">SUMIFS(시도_소아과개폐업!$G$5:$G$293,시도_소아과개폐업!$A$5:$A$293,$D30,시도_소아과개폐업!$B$5:$B$293,$B30)</f>
        <v>0.25974025974026</v>
      </c>
      <c r="AX30" s="14" t="n">
        <f aca="false">SUMIFS(시도_소아과개폐업!$H$5:$H$293,시도_소아과개폐업!$A$5:$A$293,$D30,시도_소아과개폐업!$B$5:$B$293,$B30)</f>
        <v>118</v>
      </c>
      <c r="AY30" s="14" t="n">
        <f aca="false">SUMIFS(시군구_병원급!$E$5:$E$3668,시군구_병원급!$A$5:$A$3668,$A30,시군구_병원급!$D$5:$D$3668,$D30)</f>
        <v>5</v>
      </c>
      <c r="AZ30" s="14" t="n">
        <f aca="false">SUMIFS(시군구_병원급!$F$5:$F$3668,시군구_병원급!$A$5:$A$3668,$A30,시군구_병원급!$D$5:$D$3668,$D30)</f>
        <v>2</v>
      </c>
      <c r="BA30" s="14" t="n">
        <f aca="false">SUMIFS(시군구_병원급!$G$5:$G$3668,시군구_병원급!$A$5:$A$3668,$A30,시군구_병원급!$D$5:$D$3668,$D30)</f>
        <v>3</v>
      </c>
      <c r="BB30" s="14" t="n">
        <f aca="false">SUMIFS(시군구_병원급!$H$5:$H$3668,시군구_병원급!$A$5:$A$3668,$A30,시군구_병원급!$D$5:$D$3668,$D30)</f>
        <v>8</v>
      </c>
      <c r="BC30" s="16" t="n">
        <f aca="false">K30+AY30</f>
        <v>9</v>
      </c>
      <c r="BD30" s="17" t="n">
        <f aca="false">IF(E30=0,"",(K30+AY30)/E30*1000)</f>
        <v>2.27100681302044</v>
      </c>
      <c r="BE30" s="16" t="n">
        <f aca="false">AY30-SUMIFS(시군구_병원급!$E$5:$E$3668,시군구_병원급!$A$5:$A$3668,$A30,시군구_병원급!$D$5:$D$3668,$D30-3)</f>
        <v>1</v>
      </c>
      <c r="BF30" s="16" t="n">
        <f aca="false">IF(AY30=0,1,0)</f>
        <v>0</v>
      </c>
      <c r="BG30" s="16" t="n">
        <f aca="false">IF(K30+AY30=0,1,0)</f>
        <v>0</v>
      </c>
      <c r="BH30" s="16" t="n">
        <f aca="false">AF30+AG30+AH30</f>
        <v>9</v>
      </c>
      <c r="BI30" s="18" t="n">
        <f aca="false">IF(H30=0,"",BH30/H30)</f>
        <v>0.183673469387755</v>
      </c>
      <c r="BJ30" s="16" t="str">
        <f aca="false">IF(AP30="","",AP30+AN30)</f>
        <v/>
      </c>
    </row>
    <row r="31" customFormat="false" ht="15" hidden="false" customHeight="true" outlineLevel="0" collapsed="false">
      <c r="A31" s="9" t="s">
        <v>122</v>
      </c>
      <c r="B31" s="10" t="s">
        <v>115</v>
      </c>
      <c r="C31" s="10" t="s">
        <v>123</v>
      </c>
      <c r="D31" s="9" t="n">
        <v>2016</v>
      </c>
      <c r="E31" s="11" t="n">
        <v>15991</v>
      </c>
      <c r="F31" s="11" t="n">
        <v>2498</v>
      </c>
      <c r="G31" s="11" t="n">
        <v>2692</v>
      </c>
      <c r="H31" s="11" t="n">
        <v>173</v>
      </c>
      <c r="I31" s="11" t="n">
        <v>7532</v>
      </c>
      <c r="J31" s="11" t="n">
        <v>6421</v>
      </c>
      <c r="K31" s="11" t="n">
        <v>22</v>
      </c>
      <c r="L31" s="12" t="n">
        <v>10.8185854543181</v>
      </c>
      <c r="M31" s="12" t="n">
        <v>1.37577387280345</v>
      </c>
      <c r="N31" s="13" t="n">
        <v>0.852496016994158</v>
      </c>
      <c r="O31" s="13" t="n">
        <v>0.471014945907073</v>
      </c>
      <c r="P31" s="13" t="n">
        <v>0.168344693890313</v>
      </c>
      <c r="Q31" s="13" t="n">
        <v>-0.0856015553522416</v>
      </c>
      <c r="R31" s="13" t="n">
        <v>-0.123127035830619</v>
      </c>
      <c r="S31" s="11" t="n">
        <v>-1</v>
      </c>
      <c r="T31" s="13"/>
      <c r="U31" s="13"/>
      <c r="V31" s="11" t="n">
        <v>0</v>
      </c>
      <c r="W31" s="13" t="n">
        <v>-0.0520231213872833</v>
      </c>
      <c r="X31" s="11" t="n">
        <v>0</v>
      </c>
      <c r="Y31" s="11" t="n">
        <v>0</v>
      </c>
      <c r="Z31" s="11" t="n">
        <v>0</v>
      </c>
      <c r="AA31" s="11" t="n">
        <v>0</v>
      </c>
      <c r="AB31" s="10" t="s">
        <v>65</v>
      </c>
      <c r="AC31" s="11" t="n">
        <v>20</v>
      </c>
      <c r="AD31" s="11" t="n">
        <v>71</v>
      </c>
      <c r="AE31" s="11" t="n">
        <v>61</v>
      </c>
      <c r="AF31" s="11" t="n">
        <v>8</v>
      </c>
      <c r="AG31" s="11" t="n">
        <v>11</v>
      </c>
      <c r="AH31" s="11" t="n">
        <v>2</v>
      </c>
      <c r="AI31" s="13" t="n">
        <v>0.115606936416185</v>
      </c>
      <c r="AJ31" s="13" t="n">
        <v>0.410404624277457</v>
      </c>
      <c r="AK31" s="13" t="n">
        <v>0.352601156069364</v>
      </c>
      <c r="AL31" s="13" t="n">
        <v>0.046242774566474</v>
      </c>
      <c r="AM31" s="13" t="n">
        <v>0.0635838150289017</v>
      </c>
      <c r="AN31" s="11" t="n">
        <v>1</v>
      </c>
      <c r="AO31" s="13" t="n">
        <v>0.00574712643678161</v>
      </c>
      <c r="AP31" s="11"/>
      <c r="AQ31" s="11"/>
      <c r="AR31" s="13"/>
      <c r="AS31" s="13"/>
      <c r="AT31" s="14" t="n">
        <f aca="false">SUMIFS(시도_소아과개폐업!$C$5:$C$293,시도_소아과개폐업!$A$5:$A$293,$D31,시도_소아과개폐업!$B$5:$B$293,$B31)</f>
        <v>52</v>
      </c>
      <c r="AU31" s="14" t="n">
        <f aca="false">SUMIFS(시도_소아과개폐업!$D$5:$D$293,시도_소아과개폐업!$A$5:$A$293,$D31,시도_소아과개폐업!$B$5:$B$293,$B31)</f>
        <v>40</v>
      </c>
      <c r="AV31" s="14" t="n">
        <f aca="false">SUMIFS(시도_소아과개폐업!$F$5:$F$293,시도_소아과개폐업!$A$5:$A$293,$D31,시도_소아과개폐업!$B$5:$B$293,$B31)</f>
        <v>12</v>
      </c>
      <c r="AW31" s="15" t="n">
        <f aca="false">SUMIFS(시도_소아과개폐업!$G$5:$G$293,시도_소아과개폐업!$A$5:$A$293,$D31,시도_소아과개폐업!$B$5:$B$293,$B31)</f>
        <v>0.25974025974026</v>
      </c>
      <c r="AX31" s="14" t="n">
        <f aca="false">SUMIFS(시도_소아과개폐업!$H$5:$H$293,시도_소아과개폐업!$A$5:$A$293,$D31,시도_소아과개폐업!$B$5:$B$293,$B31)</f>
        <v>118</v>
      </c>
      <c r="AY31" s="14" t="n">
        <f aca="false">SUMIFS(시군구_병원급!$E$5:$E$3668,시군구_병원급!$A$5:$A$3668,$A31,시군구_병원급!$D$5:$D$3668,$D31)</f>
        <v>13</v>
      </c>
      <c r="AZ31" s="14" t="n">
        <f aca="false">SUMIFS(시군구_병원급!$F$5:$F$3668,시군구_병원급!$A$5:$A$3668,$A31,시군구_병원급!$D$5:$D$3668,$D31)</f>
        <v>4</v>
      </c>
      <c r="BA31" s="14" t="n">
        <f aca="false">SUMIFS(시군구_병원급!$G$5:$G$3668,시군구_병원급!$A$5:$A$3668,$A31,시군구_병원급!$D$5:$D$3668,$D31)</f>
        <v>21</v>
      </c>
      <c r="BB31" s="14" t="n">
        <f aca="false">SUMIFS(시군구_병원급!$H$5:$H$3668,시군구_병원급!$A$5:$A$3668,$A31,시군구_병원급!$D$5:$D$3668,$D31)</f>
        <v>39</v>
      </c>
      <c r="BC31" s="16" t="n">
        <f aca="false">K31+AY31</f>
        <v>35</v>
      </c>
      <c r="BD31" s="17" t="n">
        <f aca="false">IF(E31=0,"",(K31+AY31)/E31*1000)</f>
        <v>2.18873116127822</v>
      </c>
      <c r="BE31" s="16" t="n">
        <f aca="false">AY31-SUMIFS(시군구_병원급!$E$5:$E$3668,시군구_병원급!$A$5:$A$3668,$A31,시군구_병원급!$D$5:$D$3668,$D31-3)</f>
        <v>2</v>
      </c>
      <c r="BF31" s="16" t="n">
        <f aca="false">IF(AY31=0,1,0)</f>
        <v>0</v>
      </c>
      <c r="BG31" s="16" t="n">
        <f aca="false">IF(K31+AY31=0,1,0)</f>
        <v>0</v>
      </c>
      <c r="BH31" s="16" t="n">
        <f aca="false">AF31+AG31+AH31</f>
        <v>21</v>
      </c>
      <c r="BI31" s="18" t="n">
        <f aca="false">IF(H31=0,"",BH31/H31)</f>
        <v>0.121387283236994</v>
      </c>
      <c r="BJ31" s="16" t="str">
        <f aca="false">IF(AP31="","",AP31+AN31)</f>
        <v/>
      </c>
    </row>
    <row r="32" customFormat="false" ht="15" hidden="false" customHeight="true" outlineLevel="0" collapsed="false">
      <c r="A32" s="9" t="s">
        <v>124</v>
      </c>
      <c r="B32" s="10" t="s">
        <v>115</v>
      </c>
      <c r="C32" s="10" t="s">
        <v>125</v>
      </c>
      <c r="D32" s="9" t="n">
        <v>2016</v>
      </c>
      <c r="E32" s="11" t="n">
        <v>11538</v>
      </c>
      <c r="F32" s="11" t="n">
        <v>1689</v>
      </c>
      <c r="G32" s="11" t="n">
        <v>1737</v>
      </c>
      <c r="H32" s="11" t="n">
        <v>124</v>
      </c>
      <c r="I32" s="11" t="n">
        <v>6205</v>
      </c>
      <c r="J32" s="11" t="n">
        <v>5254</v>
      </c>
      <c r="K32" s="11" t="n">
        <v>10</v>
      </c>
      <c r="L32" s="12" t="n">
        <v>10.7470965505287</v>
      </c>
      <c r="M32" s="12" t="n">
        <v>0.866701334720056</v>
      </c>
      <c r="N32" s="13" t="n">
        <v>0.846736502820306</v>
      </c>
      <c r="O32" s="13" t="n">
        <v>0.537788178193794</v>
      </c>
      <c r="P32" s="13" t="n">
        <v>0.150546021840874</v>
      </c>
      <c r="Q32" s="13" t="n">
        <v>0.0111296117781088</v>
      </c>
      <c r="R32" s="13" t="n">
        <v>-0.0214084507042254</v>
      </c>
      <c r="S32" s="11" t="n">
        <v>1</v>
      </c>
      <c r="T32" s="13"/>
      <c r="U32" s="13"/>
      <c r="V32" s="11" t="n">
        <v>0</v>
      </c>
      <c r="W32" s="13" t="n">
        <v>0.0161290322580645</v>
      </c>
      <c r="X32" s="11" t="n">
        <v>0</v>
      </c>
      <c r="Y32" s="11" t="n">
        <v>0</v>
      </c>
      <c r="Z32" s="11" t="n">
        <v>0</v>
      </c>
      <c r="AA32" s="11" t="n">
        <v>0</v>
      </c>
      <c r="AB32" s="10" t="s">
        <v>65</v>
      </c>
      <c r="AC32" s="11" t="n">
        <v>11</v>
      </c>
      <c r="AD32" s="11" t="n">
        <v>60</v>
      </c>
      <c r="AE32" s="11" t="n">
        <v>45</v>
      </c>
      <c r="AF32" s="11" t="n">
        <v>2</v>
      </c>
      <c r="AG32" s="11" t="n">
        <v>5</v>
      </c>
      <c r="AH32" s="11" t="n">
        <v>1</v>
      </c>
      <c r="AI32" s="13" t="n">
        <v>0.0887096774193548</v>
      </c>
      <c r="AJ32" s="13" t="n">
        <v>0.483870967741936</v>
      </c>
      <c r="AK32" s="13" t="n">
        <v>0.362903225806452</v>
      </c>
      <c r="AL32" s="13" t="n">
        <v>0.0161290322580645</v>
      </c>
      <c r="AM32" s="13" t="n">
        <v>0.0403225806451613</v>
      </c>
      <c r="AN32" s="11" t="n">
        <v>0</v>
      </c>
      <c r="AO32" s="13" t="n">
        <v>0</v>
      </c>
      <c r="AP32" s="11"/>
      <c r="AQ32" s="11"/>
      <c r="AR32" s="13"/>
      <c r="AS32" s="13"/>
      <c r="AT32" s="14" t="n">
        <f aca="false">SUMIFS(시도_소아과개폐업!$C$5:$C$293,시도_소아과개폐업!$A$5:$A$293,$D32,시도_소아과개폐업!$B$5:$B$293,$B32)</f>
        <v>52</v>
      </c>
      <c r="AU32" s="14" t="n">
        <f aca="false">SUMIFS(시도_소아과개폐업!$D$5:$D$293,시도_소아과개폐업!$A$5:$A$293,$D32,시도_소아과개폐업!$B$5:$B$293,$B32)</f>
        <v>40</v>
      </c>
      <c r="AV32" s="14" t="n">
        <f aca="false">SUMIFS(시도_소아과개폐업!$F$5:$F$293,시도_소아과개폐업!$A$5:$A$293,$D32,시도_소아과개폐업!$B$5:$B$293,$B32)</f>
        <v>12</v>
      </c>
      <c r="AW32" s="15" t="n">
        <f aca="false">SUMIFS(시도_소아과개폐업!$G$5:$G$293,시도_소아과개폐업!$A$5:$A$293,$D32,시도_소아과개폐업!$B$5:$B$293,$B32)</f>
        <v>0.25974025974026</v>
      </c>
      <c r="AX32" s="14" t="n">
        <f aca="false">SUMIFS(시도_소아과개폐업!$H$5:$H$293,시도_소아과개폐업!$A$5:$A$293,$D32,시도_소아과개폐업!$B$5:$B$293,$B32)</f>
        <v>118</v>
      </c>
      <c r="AY32" s="14" t="n">
        <f aca="false">SUMIFS(시군구_병원급!$E$5:$E$3668,시군구_병원급!$A$5:$A$3668,$A32,시군구_병원급!$D$5:$D$3668,$D32)</f>
        <v>14</v>
      </c>
      <c r="AZ32" s="14" t="n">
        <f aca="false">SUMIFS(시군구_병원급!$F$5:$F$3668,시군구_병원급!$A$5:$A$3668,$A32,시군구_병원급!$D$5:$D$3668,$D32)</f>
        <v>3</v>
      </c>
      <c r="BA32" s="14" t="n">
        <f aca="false">SUMIFS(시군구_병원급!$G$5:$G$3668,시군구_병원급!$A$5:$A$3668,$A32,시군구_병원급!$D$5:$D$3668,$D32)</f>
        <v>19</v>
      </c>
      <c r="BB32" s="14" t="n">
        <f aca="false">SUMIFS(시군구_병원급!$H$5:$H$3668,시군구_병원급!$A$5:$A$3668,$A32,시군구_병원급!$D$5:$D$3668,$D32)</f>
        <v>41</v>
      </c>
      <c r="BC32" s="16" t="n">
        <f aca="false">K32+AY32</f>
        <v>24</v>
      </c>
      <c r="BD32" s="17" t="n">
        <f aca="false">IF(E32=0,"",(K32+AY32)/E32*1000)</f>
        <v>2.08008320332813</v>
      </c>
      <c r="BE32" s="16" t="n">
        <f aca="false">AY32-SUMIFS(시군구_병원급!$E$5:$E$3668,시군구_병원급!$A$5:$A$3668,$A32,시군구_병원급!$D$5:$D$3668,$D32-3)</f>
        <v>2</v>
      </c>
      <c r="BF32" s="16" t="n">
        <f aca="false">IF(AY32=0,1,0)</f>
        <v>0</v>
      </c>
      <c r="BG32" s="16" t="n">
        <f aca="false">IF(K32+AY32=0,1,0)</f>
        <v>0</v>
      </c>
      <c r="BH32" s="16" t="n">
        <f aca="false">AF32+AG32+AH32</f>
        <v>8</v>
      </c>
      <c r="BI32" s="18" t="n">
        <f aca="false">IF(H32=0,"",BH32/H32)</f>
        <v>0.0645161290322581</v>
      </c>
      <c r="BJ32" s="16" t="str">
        <f aca="false">IF(AP32="","",AP32+AN32)</f>
        <v/>
      </c>
    </row>
    <row r="33" customFormat="false" ht="15" hidden="false" customHeight="true" outlineLevel="0" collapsed="false">
      <c r="A33" s="9" t="s">
        <v>126</v>
      </c>
      <c r="B33" s="10" t="s">
        <v>115</v>
      </c>
      <c r="C33" s="10" t="s">
        <v>127</v>
      </c>
      <c r="D33" s="9" t="n">
        <v>2016</v>
      </c>
      <c r="E33" s="11" t="n">
        <v>11704</v>
      </c>
      <c r="F33" s="11" t="n">
        <v>1623</v>
      </c>
      <c r="G33" s="11" t="n">
        <v>1718</v>
      </c>
      <c r="H33" s="11" t="n">
        <v>146</v>
      </c>
      <c r="I33" s="11" t="n">
        <v>6989</v>
      </c>
      <c r="J33" s="11" t="n">
        <v>5638</v>
      </c>
      <c r="K33" s="11" t="n">
        <v>10</v>
      </c>
      <c r="L33" s="12" t="n">
        <v>12.4743677375256</v>
      </c>
      <c r="M33" s="12" t="n">
        <v>0.854408749145591</v>
      </c>
      <c r="N33" s="13" t="n">
        <v>0.806696236943769</v>
      </c>
      <c r="O33" s="13" t="n">
        <v>0.597146274777854</v>
      </c>
      <c r="P33" s="13" t="n">
        <v>0.146787423103213</v>
      </c>
      <c r="Q33" s="13" t="n">
        <v>-0.111381064459798</v>
      </c>
      <c r="R33" s="13" t="n">
        <v>-0.162359824475865</v>
      </c>
      <c r="S33" s="11" t="n">
        <v>-1</v>
      </c>
      <c r="T33" s="13"/>
      <c r="U33" s="13"/>
      <c r="V33" s="11" t="n">
        <v>0</v>
      </c>
      <c r="W33" s="13" t="n">
        <v>-0.0273972602739726</v>
      </c>
      <c r="X33" s="11" t="n">
        <v>0</v>
      </c>
      <c r="Y33" s="11" t="n">
        <v>0</v>
      </c>
      <c r="Z33" s="11" t="n">
        <v>0</v>
      </c>
      <c r="AA33" s="11" t="n">
        <v>0</v>
      </c>
      <c r="AB33" s="10" t="s">
        <v>65</v>
      </c>
      <c r="AC33" s="11" t="n">
        <v>12</v>
      </c>
      <c r="AD33" s="11" t="n">
        <v>55</v>
      </c>
      <c r="AE33" s="11" t="n">
        <v>66</v>
      </c>
      <c r="AF33" s="11" t="n">
        <v>4</v>
      </c>
      <c r="AG33" s="11" t="n">
        <v>8</v>
      </c>
      <c r="AH33" s="11" t="n">
        <v>1</v>
      </c>
      <c r="AI33" s="13" t="n">
        <v>0.0821917808219178</v>
      </c>
      <c r="AJ33" s="13" t="n">
        <v>0.376712328767123</v>
      </c>
      <c r="AK33" s="13" t="n">
        <v>0.452054794520548</v>
      </c>
      <c r="AL33" s="13" t="n">
        <v>0.0273972602739726</v>
      </c>
      <c r="AM33" s="13" t="n">
        <v>0.0547945205479452</v>
      </c>
      <c r="AN33" s="11" t="n">
        <v>3</v>
      </c>
      <c r="AO33" s="13" t="n">
        <v>0.0201342281879195</v>
      </c>
      <c r="AP33" s="11"/>
      <c r="AQ33" s="11"/>
      <c r="AR33" s="13"/>
      <c r="AS33" s="13"/>
      <c r="AT33" s="14" t="n">
        <f aca="false">SUMIFS(시도_소아과개폐업!$C$5:$C$293,시도_소아과개폐업!$A$5:$A$293,$D33,시도_소아과개폐업!$B$5:$B$293,$B33)</f>
        <v>52</v>
      </c>
      <c r="AU33" s="14" t="n">
        <f aca="false">SUMIFS(시도_소아과개폐업!$D$5:$D$293,시도_소아과개폐업!$A$5:$A$293,$D33,시도_소아과개폐업!$B$5:$B$293,$B33)</f>
        <v>40</v>
      </c>
      <c r="AV33" s="14" t="n">
        <f aca="false">SUMIFS(시도_소아과개폐업!$F$5:$F$293,시도_소아과개폐업!$A$5:$A$293,$D33,시도_소아과개폐업!$B$5:$B$293,$B33)</f>
        <v>12</v>
      </c>
      <c r="AW33" s="15" t="n">
        <f aca="false">SUMIFS(시도_소아과개폐업!$G$5:$G$293,시도_소아과개폐업!$A$5:$A$293,$D33,시도_소아과개폐업!$B$5:$B$293,$B33)</f>
        <v>0.25974025974026</v>
      </c>
      <c r="AX33" s="14" t="n">
        <f aca="false">SUMIFS(시도_소아과개폐업!$H$5:$H$293,시도_소아과개폐업!$A$5:$A$293,$D33,시도_소아과개폐업!$B$5:$B$293,$B33)</f>
        <v>118</v>
      </c>
      <c r="AY33" s="14" t="n">
        <f aca="false">SUMIFS(시군구_병원급!$E$5:$E$3668,시군구_병원급!$A$5:$A$3668,$A33,시군구_병원급!$D$5:$D$3668,$D33)</f>
        <v>5</v>
      </c>
      <c r="AZ33" s="14" t="n">
        <f aca="false">SUMIFS(시군구_병원급!$F$5:$F$3668,시군구_병원급!$A$5:$A$3668,$A33,시군구_병원급!$D$5:$D$3668,$D33)</f>
        <v>1</v>
      </c>
      <c r="BA33" s="14" t="n">
        <f aca="false">SUMIFS(시군구_병원급!$G$5:$G$3668,시군구_병원급!$A$5:$A$3668,$A33,시군구_병원급!$D$5:$D$3668,$D33)</f>
        <v>6</v>
      </c>
      <c r="BB33" s="14" t="n">
        <f aca="false">SUMIFS(시군구_병원급!$H$5:$H$3668,시군구_병원급!$A$5:$A$3668,$A33,시군구_병원급!$D$5:$D$3668,$D33)</f>
        <v>18</v>
      </c>
      <c r="BC33" s="16" t="n">
        <f aca="false">K33+AY33</f>
        <v>15</v>
      </c>
      <c r="BD33" s="17" t="n">
        <f aca="false">IF(E33=0,"",(K33+AY33)/E33*1000)</f>
        <v>1.28161312371839</v>
      </c>
      <c r="BE33" s="16" t="n">
        <f aca="false">AY33-SUMIFS(시군구_병원급!$E$5:$E$3668,시군구_병원급!$A$5:$A$3668,$A33,시군구_병원급!$D$5:$D$3668,$D33-3)</f>
        <v>2</v>
      </c>
      <c r="BF33" s="16" t="n">
        <f aca="false">IF(AY33=0,1,0)</f>
        <v>0</v>
      </c>
      <c r="BG33" s="16" t="n">
        <f aca="false">IF(K33+AY33=0,1,0)</f>
        <v>0</v>
      </c>
      <c r="BH33" s="16" t="n">
        <f aca="false">AF33+AG33+AH33</f>
        <v>13</v>
      </c>
      <c r="BI33" s="18" t="n">
        <f aca="false">IF(H33=0,"",BH33/H33)</f>
        <v>0.089041095890411</v>
      </c>
      <c r="BJ33" s="16" t="str">
        <f aca="false">IF(AP33="","",AP33+AN33)</f>
        <v/>
      </c>
    </row>
    <row r="34" customFormat="false" ht="15" hidden="false" customHeight="true" outlineLevel="0" collapsed="false">
      <c r="A34" s="9" t="s">
        <v>128</v>
      </c>
      <c r="B34" s="10" t="s">
        <v>115</v>
      </c>
      <c r="C34" s="10" t="s">
        <v>129</v>
      </c>
      <c r="D34" s="9" t="n">
        <v>2016</v>
      </c>
      <c r="E34" s="11" t="n">
        <v>14685</v>
      </c>
      <c r="F34" s="11" t="n">
        <v>2321</v>
      </c>
      <c r="G34" s="11" t="n">
        <v>2417</v>
      </c>
      <c r="H34" s="11" t="n">
        <v>210</v>
      </c>
      <c r="I34" s="11" t="n">
        <v>8721</v>
      </c>
      <c r="J34" s="11" t="n">
        <v>7145</v>
      </c>
      <c r="K34" s="11" t="n">
        <v>14</v>
      </c>
      <c r="L34" s="12" t="n">
        <v>14.3003064351379</v>
      </c>
      <c r="M34" s="12" t="n">
        <v>0.953353762342526</v>
      </c>
      <c r="N34" s="13" t="n">
        <v>0.819286779039101</v>
      </c>
      <c r="O34" s="13" t="n">
        <v>0.593871297242084</v>
      </c>
      <c r="P34" s="13" t="n">
        <v>0.164589717398706</v>
      </c>
      <c r="Q34" s="13" t="n">
        <v>0.0315397583590897</v>
      </c>
      <c r="R34" s="13" t="n">
        <v>0.00498960498960499</v>
      </c>
      <c r="S34" s="11" t="n">
        <v>-1</v>
      </c>
      <c r="T34" s="13"/>
      <c r="U34" s="13"/>
      <c r="V34" s="11" t="n">
        <v>0</v>
      </c>
      <c r="W34" s="13" t="n">
        <v>-0.166666666666667</v>
      </c>
      <c r="X34" s="11" t="n">
        <v>0</v>
      </c>
      <c r="Y34" s="11" t="n">
        <v>0</v>
      </c>
      <c r="Z34" s="11" t="n">
        <v>0</v>
      </c>
      <c r="AA34" s="11" t="n">
        <v>0</v>
      </c>
      <c r="AB34" s="10" t="s">
        <v>65</v>
      </c>
      <c r="AC34" s="11" t="n">
        <v>8</v>
      </c>
      <c r="AD34" s="11" t="n">
        <v>85</v>
      </c>
      <c r="AE34" s="11" t="n">
        <v>105</v>
      </c>
      <c r="AF34" s="11" t="n">
        <v>1</v>
      </c>
      <c r="AG34" s="11" t="n">
        <v>8</v>
      </c>
      <c r="AH34" s="11" t="n">
        <v>3</v>
      </c>
      <c r="AI34" s="13" t="n">
        <v>0.0380952380952381</v>
      </c>
      <c r="AJ34" s="13" t="n">
        <v>0.404761904761905</v>
      </c>
      <c r="AK34" s="13" t="n">
        <v>0.5</v>
      </c>
      <c r="AL34" s="13" t="n">
        <v>0.00476190476190476</v>
      </c>
      <c r="AM34" s="13" t="n">
        <v>0.0380952380952381</v>
      </c>
      <c r="AN34" s="11" t="n">
        <v>3</v>
      </c>
      <c r="AO34" s="13" t="n">
        <v>0.0140845070422535</v>
      </c>
      <c r="AP34" s="11"/>
      <c r="AQ34" s="11"/>
      <c r="AR34" s="13"/>
      <c r="AS34" s="13"/>
      <c r="AT34" s="14" t="n">
        <f aca="false">SUMIFS(시도_소아과개폐업!$C$5:$C$293,시도_소아과개폐업!$A$5:$A$293,$D34,시도_소아과개폐업!$B$5:$B$293,$B34)</f>
        <v>52</v>
      </c>
      <c r="AU34" s="14" t="n">
        <f aca="false">SUMIFS(시도_소아과개폐업!$D$5:$D$293,시도_소아과개폐업!$A$5:$A$293,$D34,시도_소아과개폐업!$B$5:$B$293,$B34)</f>
        <v>40</v>
      </c>
      <c r="AV34" s="14" t="n">
        <f aca="false">SUMIFS(시도_소아과개폐업!$F$5:$F$293,시도_소아과개폐업!$A$5:$A$293,$D34,시도_소아과개폐업!$B$5:$B$293,$B34)</f>
        <v>12</v>
      </c>
      <c r="AW34" s="15" t="n">
        <f aca="false">SUMIFS(시도_소아과개폐업!$G$5:$G$293,시도_소아과개폐업!$A$5:$A$293,$D34,시도_소아과개폐업!$B$5:$B$293,$B34)</f>
        <v>0.25974025974026</v>
      </c>
      <c r="AX34" s="14" t="n">
        <f aca="false">SUMIFS(시도_소아과개폐업!$H$5:$H$293,시도_소아과개폐업!$A$5:$A$293,$D34,시도_소아과개폐업!$B$5:$B$293,$B34)</f>
        <v>118</v>
      </c>
      <c r="AY34" s="14" t="n">
        <f aca="false">SUMIFS(시군구_병원급!$E$5:$E$3668,시군구_병원급!$A$5:$A$3668,$A34,시군구_병원급!$D$5:$D$3668,$D34)</f>
        <v>8</v>
      </c>
      <c r="AZ34" s="14" t="n">
        <f aca="false">SUMIFS(시군구_병원급!$F$5:$F$3668,시군구_병원급!$A$5:$A$3668,$A34,시군구_병원급!$D$5:$D$3668,$D34)</f>
        <v>2</v>
      </c>
      <c r="BA34" s="14" t="n">
        <f aca="false">SUMIFS(시군구_병원급!$G$5:$G$3668,시군구_병원급!$A$5:$A$3668,$A34,시군구_병원급!$D$5:$D$3668,$D34)</f>
        <v>10</v>
      </c>
      <c r="BB34" s="14" t="n">
        <f aca="false">SUMIFS(시군구_병원급!$H$5:$H$3668,시군구_병원급!$A$5:$A$3668,$A34,시군구_병원급!$D$5:$D$3668,$D34)</f>
        <v>30</v>
      </c>
      <c r="BC34" s="16" t="n">
        <f aca="false">K34+AY34</f>
        <v>22</v>
      </c>
      <c r="BD34" s="17" t="n">
        <f aca="false">IF(E34=0,"",(K34+AY34)/E34*1000)</f>
        <v>1.49812734082397</v>
      </c>
      <c r="BE34" s="16" t="n">
        <f aca="false">AY34-SUMIFS(시군구_병원급!$E$5:$E$3668,시군구_병원급!$A$5:$A$3668,$A34,시군구_병원급!$D$5:$D$3668,$D34-3)</f>
        <v>1</v>
      </c>
      <c r="BF34" s="16" t="n">
        <f aca="false">IF(AY34=0,1,0)</f>
        <v>0</v>
      </c>
      <c r="BG34" s="16" t="n">
        <f aca="false">IF(K34+AY34=0,1,0)</f>
        <v>0</v>
      </c>
      <c r="BH34" s="16" t="n">
        <f aca="false">AF34+AG34+AH34</f>
        <v>12</v>
      </c>
      <c r="BI34" s="18" t="n">
        <f aca="false">IF(H34=0,"",BH34/H34)</f>
        <v>0.0571428571428571</v>
      </c>
      <c r="BJ34" s="16" t="str">
        <f aca="false">IF(AP34="","",AP34+AN34)</f>
        <v/>
      </c>
    </row>
    <row r="35" customFormat="false" ht="15" hidden="false" customHeight="true" outlineLevel="0" collapsed="false">
      <c r="A35" s="9" t="s">
        <v>130</v>
      </c>
      <c r="B35" s="10" t="s">
        <v>115</v>
      </c>
      <c r="C35" s="10" t="s">
        <v>131</v>
      </c>
      <c r="D35" s="9" t="n">
        <v>2016</v>
      </c>
      <c r="E35" s="11" t="n">
        <v>19450</v>
      </c>
      <c r="F35" s="11" t="n">
        <v>2746</v>
      </c>
      <c r="G35" s="11" t="n">
        <v>2845</v>
      </c>
      <c r="H35" s="11" t="n">
        <v>228</v>
      </c>
      <c r="I35" s="11" t="n">
        <v>10266</v>
      </c>
      <c r="J35" s="11" t="n">
        <v>8557</v>
      </c>
      <c r="K35" s="11" t="n">
        <v>26</v>
      </c>
      <c r="L35" s="12" t="n">
        <v>11.7223650385604</v>
      </c>
      <c r="M35" s="12" t="n">
        <v>1.33676092544987</v>
      </c>
      <c r="N35" s="13" t="n">
        <v>0.833528151178648</v>
      </c>
      <c r="O35" s="13" t="n">
        <v>0.527814910025707</v>
      </c>
      <c r="P35" s="13" t="n">
        <v>0.146272493573265</v>
      </c>
      <c r="Q35" s="13" t="n">
        <v>-0.0494110747275304</v>
      </c>
      <c r="R35" s="13" t="n">
        <v>-0.0962515883100381</v>
      </c>
      <c r="S35" s="11" t="n">
        <v>0</v>
      </c>
      <c r="T35" s="13"/>
      <c r="U35" s="13"/>
      <c r="V35" s="11" t="n">
        <v>0</v>
      </c>
      <c r="W35" s="13" t="n">
        <v>-0.0877192982456141</v>
      </c>
      <c r="X35" s="11" t="n">
        <v>0</v>
      </c>
      <c r="Y35" s="11" t="n">
        <v>0</v>
      </c>
      <c r="Z35" s="11" t="n">
        <v>0</v>
      </c>
      <c r="AA35" s="11" t="n">
        <v>0</v>
      </c>
      <c r="AB35" s="10" t="s">
        <v>65</v>
      </c>
      <c r="AC35" s="11" t="n">
        <v>13</v>
      </c>
      <c r="AD35" s="11" t="n">
        <v>100</v>
      </c>
      <c r="AE35" s="11" t="n">
        <v>97</v>
      </c>
      <c r="AF35" s="11" t="n">
        <v>2</v>
      </c>
      <c r="AG35" s="11" t="n">
        <v>15</v>
      </c>
      <c r="AH35" s="11" t="n">
        <v>1</v>
      </c>
      <c r="AI35" s="13" t="n">
        <v>0.0570175438596491</v>
      </c>
      <c r="AJ35" s="13" t="n">
        <v>0.43859649122807</v>
      </c>
      <c r="AK35" s="13" t="n">
        <v>0.425438596491228</v>
      </c>
      <c r="AL35" s="13" t="n">
        <v>0.0087719298245614</v>
      </c>
      <c r="AM35" s="13" t="n">
        <v>0.0657894736842105</v>
      </c>
      <c r="AN35" s="11" t="n">
        <v>10</v>
      </c>
      <c r="AO35" s="13" t="n">
        <v>0.0420168067226891</v>
      </c>
      <c r="AP35" s="11"/>
      <c r="AQ35" s="11"/>
      <c r="AR35" s="13"/>
      <c r="AS35" s="13"/>
      <c r="AT35" s="14" t="n">
        <f aca="false">SUMIFS(시도_소아과개폐업!$C$5:$C$293,시도_소아과개폐업!$A$5:$A$293,$D35,시도_소아과개폐업!$B$5:$B$293,$B35)</f>
        <v>52</v>
      </c>
      <c r="AU35" s="14" t="n">
        <f aca="false">SUMIFS(시도_소아과개폐업!$D$5:$D$293,시도_소아과개폐업!$A$5:$A$293,$D35,시도_소아과개폐업!$B$5:$B$293,$B35)</f>
        <v>40</v>
      </c>
      <c r="AV35" s="14" t="n">
        <f aca="false">SUMIFS(시도_소아과개폐업!$F$5:$F$293,시도_소아과개폐업!$A$5:$A$293,$D35,시도_소아과개폐업!$B$5:$B$293,$B35)</f>
        <v>12</v>
      </c>
      <c r="AW35" s="15" t="n">
        <f aca="false">SUMIFS(시도_소아과개폐업!$G$5:$G$293,시도_소아과개폐업!$A$5:$A$293,$D35,시도_소아과개폐업!$B$5:$B$293,$B35)</f>
        <v>0.25974025974026</v>
      </c>
      <c r="AX35" s="14" t="n">
        <f aca="false">SUMIFS(시도_소아과개폐업!$H$5:$H$293,시도_소아과개폐업!$A$5:$A$293,$D35,시도_소아과개폐업!$B$5:$B$293,$B35)</f>
        <v>118</v>
      </c>
      <c r="AY35" s="14" t="n">
        <f aca="false">SUMIFS(시군구_병원급!$E$5:$E$3668,시군구_병원급!$A$5:$A$3668,$A35,시군구_병원급!$D$5:$D$3668,$D35)</f>
        <v>13</v>
      </c>
      <c r="AZ35" s="14" t="n">
        <f aca="false">SUMIFS(시군구_병원급!$F$5:$F$3668,시군구_병원급!$A$5:$A$3668,$A35,시군구_병원급!$D$5:$D$3668,$D35)</f>
        <v>2</v>
      </c>
      <c r="BA35" s="14" t="n">
        <f aca="false">SUMIFS(시군구_병원급!$G$5:$G$3668,시군구_병원급!$A$5:$A$3668,$A35,시군구_병원급!$D$5:$D$3668,$D35)</f>
        <v>16</v>
      </c>
      <c r="BB35" s="14" t="n">
        <f aca="false">SUMIFS(시군구_병원급!$H$5:$H$3668,시군구_병원급!$A$5:$A$3668,$A35,시군구_병원급!$D$5:$D$3668,$D35)</f>
        <v>39</v>
      </c>
      <c r="BC35" s="16" t="n">
        <f aca="false">K35+AY35</f>
        <v>39</v>
      </c>
      <c r="BD35" s="17" t="n">
        <f aca="false">IF(E35=0,"",(K35+AY35)/E35*1000)</f>
        <v>2.00514138817481</v>
      </c>
      <c r="BE35" s="16" t="n">
        <f aca="false">AY35-SUMIFS(시군구_병원급!$E$5:$E$3668,시군구_병원급!$A$5:$A$3668,$A35,시군구_병원급!$D$5:$D$3668,$D35-3)</f>
        <v>0</v>
      </c>
      <c r="BF35" s="16" t="n">
        <f aca="false">IF(AY35=0,1,0)</f>
        <v>0</v>
      </c>
      <c r="BG35" s="16" t="n">
        <f aca="false">IF(K35+AY35=0,1,0)</f>
        <v>0</v>
      </c>
      <c r="BH35" s="16" t="n">
        <f aca="false">AF35+AG35+AH35</f>
        <v>18</v>
      </c>
      <c r="BI35" s="18" t="n">
        <f aca="false">IF(H35=0,"",BH35/H35)</f>
        <v>0.0789473684210526</v>
      </c>
      <c r="BJ35" s="16" t="str">
        <f aca="false">IF(AP35="","",AP35+AN35)</f>
        <v/>
      </c>
    </row>
    <row r="36" customFormat="false" ht="15" hidden="false" customHeight="true" outlineLevel="0" collapsed="false">
      <c r="A36" s="9" t="s">
        <v>132</v>
      </c>
      <c r="B36" s="10" t="s">
        <v>115</v>
      </c>
      <c r="C36" s="10" t="s">
        <v>133</v>
      </c>
      <c r="D36" s="9" t="n">
        <v>2016</v>
      </c>
      <c r="E36" s="11" t="n">
        <v>15595</v>
      </c>
      <c r="F36" s="11" t="n">
        <v>2304</v>
      </c>
      <c r="G36" s="11" t="n">
        <v>2398</v>
      </c>
      <c r="H36" s="11" t="n">
        <v>205</v>
      </c>
      <c r="I36" s="11" t="n">
        <v>9836</v>
      </c>
      <c r="J36" s="11" t="n">
        <v>8379</v>
      </c>
      <c r="K36" s="11" t="n">
        <v>15</v>
      </c>
      <c r="L36" s="12" t="n">
        <v>13.1452388586085</v>
      </c>
      <c r="M36" s="12" t="n">
        <v>0.961846745751844</v>
      </c>
      <c r="N36" s="13" t="n">
        <v>0.851870679137861</v>
      </c>
      <c r="O36" s="13" t="n">
        <v>0.630714972747676</v>
      </c>
      <c r="P36" s="13" t="n">
        <v>0.153767233087528</v>
      </c>
      <c r="Q36" s="13" t="n">
        <v>-0.101049112289601</v>
      </c>
      <c r="R36" s="13" t="n">
        <v>-0.1588916169765</v>
      </c>
      <c r="S36" s="11" t="n">
        <v>0</v>
      </c>
      <c r="T36" s="13"/>
      <c r="U36" s="13"/>
      <c r="V36" s="11" t="n">
        <v>0</v>
      </c>
      <c r="W36" s="13" t="n">
        <v>-0.0878048780487805</v>
      </c>
      <c r="X36" s="11" t="n">
        <v>0</v>
      </c>
      <c r="Y36" s="11" t="n">
        <v>0</v>
      </c>
      <c r="Z36" s="11" t="n">
        <v>0</v>
      </c>
      <c r="AA36" s="11" t="n">
        <v>0</v>
      </c>
      <c r="AB36" s="10" t="s">
        <v>65</v>
      </c>
      <c r="AC36" s="11" t="n">
        <v>18</v>
      </c>
      <c r="AD36" s="11" t="n">
        <v>78</v>
      </c>
      <c r="AE36" s="11" t="n">
        <v>90</v>
      </c>
      <c r="AF36" s="11" t="n">
        <v>3</v>
      </c>
      <c r="AG36" s="11" t="n">
        <v>16</v>
      </c>
      <c r="AH36" s="11" t="n">
        <v>0</v>
      </c>
      <c r="AI36" s="13" t="n">
        <v>0.0878048780487805</v>
      </c>
      <c r="AJ36" s="13" t="n">
        <v>0.380487804878049</v>
      </c>
      <c r="AK36" s="13" t="n">
        <v>0.439024390243902</v>
      </c>
      <c r="AL36" s="13" t="n">
        <v>0.0146341463414634</v>
      </c>
      <c r="AM36" s="13" t="n">
        <v>0.0780487804878049</v>
      </c>
      <c r="AN36" s="11" t="n">
        <v>4</v>
      </c>
      <c r="AO36" s="13" t="n">
        <v>0.0191387559808612</v>
      </c>
      <c r="AP36" s="11"/>
      <c r="AQ36" s="11"/>
      <c r="AR36" s="13"/>
      <c r="AS36" s="13"/>
      <c r="AT36" s="14" t="n">
        <f aca="false">SUMIFS(시도_소아과개폐업!$C$5:$C$293,시도_소아과개폐업!$A$5:$A$293,$D36,시도_소아과개폐업!$B$5:$B$293,$B36)</f>
        <v>52</v>
      </c>
      <c r="AU36" s="14" t="n">
        <f aca="false">SUMIFS(시도_소아과개폐업!$D$5:$D$293,시도_소아과개폐업!$A$5:$A$293,$D36,시도_소아과개폐업!$B$5:$B$293,$B36)</f>
        <v>40</v>
      </c>
      <c r="AV36" s="14" t="n">
        <f aca="false">SUMIFS(시도_소아과개폐업!$F$5:$F$293,시도_소아과개폐업!$A$5:$A$293,$D36,시도_소아과개폐업!$B$5:$B$293,$B36)</f>
        <v>12</v>
      </c>
      <c r="AW36" s="15" t="n">
        <f aca="false">SUMIFS(시도_소아과개폐업!$G$5:$G$293,시도_소아과개폐업!$A$5:$A$293,$D36,시도_소아과개폐업!$B$5:$B$293,$B36)</f>
        <v>0.25974025974026</v>
      </c>
      <c r="AX36" s="14" t="n">
        <f aca="false">SUMIFS(시도_소아과개폐업!$H$5:$H$293,시도_소아과개폐업!$A$5:$A$293,$D36,시도_소아과개폐업!$B$5:$B$293,$B36)</f>
        <v>118</v>
      </c>
      <c r="AY36" s="14" t="n">
        <f aca="false">SUMIFS(시군구_병원급!$E$5:$E$3668,시군구_병원급!$A$5:$A$3668,$A36,시군구_병원급!$D$5:$D$3668,$D36)</f>
        <v>21</v>
      </c>
      <c r="AZ36" s="14" t="n">
        <f aca="false">SUMIFS(시군구_병원급!$F$5:$F$3668,시군구_병원급!$A$5:$A$3668,$A36,시군구_병원급!$D$5:$D$3668,$D36)</f>
        <v>0</v>
      </c>
      <c r="BA36" s="14" t="n">
        <f aca="false">SUMIFS(시군구_병원급!$G$5:$G$3668,시군구_병원급!$A$5:$A$3668,$A36,시군구_병원급!$D$5:$D$3668,$D36)</f>
        <v>18</v>
      </c>
      <c r="BB36" s="14" t="n">
        <f aca="false">SUMIFS(시군구_병원급!$H$5:$H$3668,시군구_병원급!$A$5:$A$3668,$A36,시군구_병원급!$D$5:$D$3668,$D36)</f>
        <v>46</v>
      </c>
      <c r="BC36" s="16" t="n">
        <f aca="false">K36+AY36</f>
        <v>36</v>
      </c>
      <c r="BD36" s="17" t="n">
        <f aca="false">IF(E36=0,"",(K36+AY36)/E36*1000)</f>
        <v>2.30843218980442</v>
      </c>
      <c r="BE36" s="16" t="n">
        <f aca="false">AY36-SUMIFS(시군구_병원급!$E$5:$E$3668,시군구_병원급!$A$5:$A$3668,$A36,시군구_병원급!$D$5:$D$3668,$D36-3)</f>
        <v>3</v>
      </c>
      <c r="BF36" s="16" t="n">
        <f aca="false">IF(AY36=0,1,0)</f>
        <v>0</v>
      </c>
      <c r="BG36" s="16" t="n">
        <f aca="false">IF(K36+AY36=0,1,0)</f>
        <v>0</v>
      </c>
      <c r="BH36" s="16" t="n">
        <f aca="false">AF36+AG36+AH36</f>
        <v>19</v>
      </c>
      <c r="BI36" s="18" t="n">
        <f aca="false">IF(H36=0,"",BH36/H36)</f>
        <v>0.0926829268292683</v>
      </c>
      <c r="BJ36" s="16" t="str">
        <f aca="false">IF(AP36="","",AP36+AN36)</f>
        <v/>
      </c>
    </row>
    <row r="37" customFormat="false" ht="15" hidden="false" customHeight="true" outlineLevel="0" collapsed="false">
      <c r="A37" s="9" t="s">
        <v>134</v>
      </c>
      <c r="B37" s="10" t="s">
        <v>115</v>
      </c>
      <c r="C37" s="10" t="s">
        <v>135</v>
      </c>
      <c r="D37" s="9" t="n">
        <v>2016</v>
      </c>
      <c r="E37" s="11" t="n">
        <v>8937</v>
      </c>
      <c r="F37" s="11" t="n">
        <v>1205</v>
      </c>
      <c r="G37" s="11" t="n">
        <v>1275</v>
      </c>
      <c r="H37" s="11" t="n">
        <v>114</v>
      </c>
      <c r="I37" s="11" t="n">
        <v>5327</v>
      </c>
      <c r="J37" s="11" t="n">
        <v>4432</v>
      </c>
      <c r="K37" s="11" t="n">
        <v>8</v>
      </c>
      <c r="L37" s="12" t="n">
        <v>12.7559583752937</v>
      </c>
      <c r="M37" s="12" t="n">
        <v>0.895154973704823</v>
      </c>
      <c r="N37" s="13" t="n">
        <v>0.831987985733058</v>
      </c>
      <c r="O37" s="13" t="n">
        <v>0.596061318115699</v>
      </c>
      <c r="P37" s="13" t="n">
        <v>0.142665323934206</v>
      </c>
      <c r="Q37" s="13" t="n">
        <v>-0.0791344667697064</v>
      </c>
      <c r="R37" s="13" t="n">
        <v>-0.176356589147287</v>
      </c>
      <c r="S37" s="11" t="n">
        <v>-1</v>
      </c>
      <c r="T37" s="13"/>
      <c r="U37" s="13"/>
      <c r="V37" s="11" t="n">
        <v>0</v>
      </c>
      <c r="W37" s="13" t="n">
        <v>-0.149122807017544</v>
      </c>
      <c r="X37" s="11" t="n">
        <v>0</v>
      </c>
      <c r="Y37" s="11" t="n">
        <v>1</v>
      </c>
      <c r="Z37" s="11" t="n">
        <v>1</v>
      </c>
      <c r="AA37" s="11" t="n">
        <v>0</v>
      </c>
      <c r="AB37" s="10" t="s">
        <v>65</v>
      </c>
      <c r="AC37" s="11" t="n">
        <v>5</v>
      </c>
      <c r="AD37" s="11" t="n">
        <v>63</v>
      </c>
      <c r="AE37" s="11" t="n">
        <v>35</v>
      </c>
      <c r="AF37" s="11" t="n">
        <v>2</v>
      </c>
      <c r="AG37" s="11" t="n">
        <v>8</v>
      </c>
      <c r="AH37" s="11" t="n">
        <v>1</v>
      </c>
      <c r="AI37" s="13" t="n">
        <v>0.043859649122807</v>
      </c>
      <c r="AJ37" s="13" t="n">
        <v>0.552631578947369</v>
      </c>
      <c r="AK37" s="13" t="n">
        <v>0.307017543859649</v>
      </c>
      <c r="AL37" s="13" t="n">
        <v>0.0175438596491228</v>
      </c>
      <c r="AM37" s="13" t="n">
        <v>0.0701754385964912</v>
      </c>
      <c r="AN37" s="11" t="n">
        <v>2</v>
      </c>
      <c r="AO37" s="13" t="n">
        <v>0.0172413793103448</v>
      </c>
      <c r="AP37" s="11"/>
      <c r="AQ37" s="11"/>
      <c r="AR37" s="13"/>
      <c r="AS37" s="13"/>
      <c r="AT37" s="14" t="n">
        <f aca="false">SUMIFS(시도_소아과개폐업!$C$5:$C$293,시도_소아과개폐업!$A$5:$A$293,$D37,시도_소아과개폐업!$B$5:$B$293,$B37)</f>
        <v>52</v>
      </c>
      <c r="AU37" s="14" t="n">
        <f aca="false">SUMIFS(시도_소아과개폐업!$D$5:$D$293,시도_소아과개폐업!$A$5:$A$293,$D37,시도_소아과개폐업!$B$5:$B$293,$B37)</f>
        <v>40</v>
      </c>
      <c r="AV37" s="14" t="n">
        <f aca="false">SUMIFS(시도_소아과개폐업!$F$5:$F$293,시도_소아과개폐업!$A$5:$A$293,$D37,시도_소아과개폐업!$B$5:$B$293,$B37)</f>
        <v>12</v>
      </c>
      <c r="AW37" s="15" t="n">
        <f aca="false">SUMIFS(시도_소아과개폐업!$G$5:$G$293,시도_소아과개폐업!$A$5:$A$293,$D37,시도_소아과개폐업!$B$5:$B$293,$B37)</f>
        <v>0.25974025974026</v>
      </c>
      <c r="AX37" s="14" t="n">
        <f aca="false">SUMIFS(시도_소아과개폐업!$H$5:$H$293,시도_소아과개폐업!$A$5:$A$293,$D37,시도_소아과개폐업!$B$5:$B$293,$B37)</f>
        <v>118</v>
      </c>
      <c r="AY37" s="14" t="n">
        <f aca="false">SUMIFS(시군구_병원급!$E$5:$E$3668,시군구_병원급!$A$5:$A$3668,$A37,시군구_병원급!$D$5:$D$3668,$D37)</f>
        <v>12</v>
      </c>
      <c r="AZ37" s="14" t="n">
        <f aca="false">SUMIFS(시군구_병원급!$F$5:$F$3668,시군구_병원급!$A$5:$A$3668,$A37,시군구_병원급!$D$5:$D$3668,$D37)</f>
        <v>1</v>
      </c>
      <c r="BA37" s="14" t="n">
        <f aca="false">SUMIFS(시군구_병원급!$G$5:$G$3668,시군구_병원급!$A$5:$A$3668,$A37,시군구_병원급!$D$5:$D$3668,$D37)</f>
        <v>11</v>
      </c>
      <c r="BB37" s="14" t="n">
        <f aca="false">SUMIFS(시군구_병원급!$H$5:$H$3668,시군구_병원급!$A$5:$A$3668,$A37,시군구_병원급!$D$5:$D$3668,$D37)</f>
        <v>35</v>
      </c>
      <c r="BC37" s="16" t="n">
        <f aca="false">K37+AY37</f>
        <v>20</v>
      </c>
      <c r="BD37" s="17" t="n">
        <f aca="false">IF(E37=0,"",(K37+AY37)/E37*1000)</f>
        <v>2.23788743426206</v>
      </c>
      <c r="BE37" s="16" t="n">
        <f aca="false">AY37-SUMIFS(시군구_병원급!$E$5:$E$3668,시군구_병원급!$A$5:$A$3668,$A37,시군구_병원급!$D$5:$D$3668,$D37-3)</f>
        <v>0</v>
      </c>
      <c r="BF37" s="16" t="n">
        <f aca="false">IF(AY37=0,1,0)</f>
        <v>0</v>
      </c>
      <c r="BG37" s="16" t="n">
        <f aca="false">IF(K37+AY37=0,1,0)</f>
        <v>0</v>
      </c>
      <c r="BH37" s="16" t="n">
        <f aca="false">AF37+AG37+AH37</f>
        <v>11</v>
      </c>
      <c r="BI37" s="18" t="n">
        <f aca="false">IF(H37=0,"",BH37/H37)</f>
        <v>0.0964912280701754</v>
      </c>
      <c r="BJ37" s="16" t="str">
        <f aca="false">IF(AP37="","",AP37+AN37)</f>
        <v/>
      </c>
    </row>
    <row r="38" customFormat="false" ht="15" hidden="false" customHeight="true" outlineLevel="0" collapsed="false">
      <c r="A38" s="9" t="s">
        <v>136</v>
      </c>
      <c r="B38" s="10" t="s">
        <v>115</v>
      </c>
      <c r="C38" s="10" t="s">
        <v>95</v>
      </c>
      <c r="D38" s="9" t="n">
        <v>2016</v>
      </c>
      <c r="E38" s="11" t="n">
        <v>10523</v>
      </c>
      <c r="F38" s="11" t="n">
        <v>1666</v>
      </c>
      <c r="G38" s="11" t="n">
        <v>1601</v>
      </c>
      <c r="H38" s="11" t="n">
        <v>91</v>
      </c>
      <c r="I38" s="11" t="n">
        <v>4250</v>
      </c>
      <c r="J38" s="11" t="n">
        <v>3687</v>
      </c>
      <c r="K38" s="11" t="n">
        <v>5</v>
      </c>
      <c r="L38" s="12" t="n">
        <v>8.64772403307042</v>
      </c>
      <c r="M38" s="12" t="n">
        <v>0.475149672146726</v>
      </c>
      <c r="N38" s="13" t="n">
        <v>0.867529411764706</v>
      </c>
      <c r="O38" s="13" t="n">
        <v>0.403877221324717</v>
      </c>
      <c r="P38" s="13" t="n">
        <v>0.152142925021382</v>
      </c>
      <c r="Q38" s="13" t="n">
        <v>1.28066753359341</v>
      </c>
      <c r="R38" s="13" t="n">
        <v>1.35441176470588</v>
      </c>
      <c r="S38" s="11" t="n">
        <v>3</v>
      </c>
      <c r="T38" s="13"/>
      <c r="U38" s="13"/>
      <c r="V38" s="11" t="n">
        <v>0</v>
      </c>
      <c r="W38" s="13" t="n">
        <v>0.472527472527473</v>
      </c>
      <c r="X38" s="11" t="n">
        <v>0</v>
      </c>
      <c r="Y38" s="11" t="n">
        <v>0</v>
      </c>
      <c r="Z38" s="11" t="n">
        <v>0</v>
      </c>
      <c r="AA38" s="11" t="n">
        <v>0</v>
      </c>
      <c r="AB38" s="10" t="s">
        <v>65</v>
      </c>
      <c r="AC38" s="11" t="n">
        <v>6</v>
      </c>
      <c r="AD38" s="11" t="n">
        <v>26</v>
      </c>
      <c r="AE38" s="11" t="n">
        <v>50</v>
      </c>
      <c r="AF38" s="11" t="n">
        <v>3</v>
      </c>
      <c r="AG38" s="11" t="n">
        <v>5</v>
      </c>
      <c r="AH38" s="11" t="n">
        <v>1</v>
      </c>
      <c r="AI38" s="13" t="n">
        <v>0.0659340659340659</v>
      </c>
      <c r="AJ38" s="13" t="n">
        <v>0.285714285714286</v>
      </c>
      <c r="AK38" s="13" t="n">
        <v>0.54945054945055</v>
      </c>
      <c r="AL38" s="13" t="n">
        <v>0.032967032967033</v>
      </c>
      <c r="AM38" s="13" t="n">
        <v>0.0549450549450549</v>
      </c>
      <c r="AN38" s="11" t="n">
        <v>2</v>
      </c>
      <c r="AO38" s="13" t="n">
        <v>0.021505376344086</v>
      </c>
      <c r="AP38" s="11"/>
      <c r="AQ38" s="11"/>
      <c r="AR38" s="13"/>
      <c r="AS38" s="13"/>
      <c r="AT38" s="14" t="n">
        <f aca="false">SUMIFS(시도_소아과개폐업!$C$5:$C$293,시도_소아과개폐업!$A$5:$A$293,$D38,시도_소아과개폐업!$B$5:$B$293,$B38)</f>
        <v>52</v>
      </c>
      <c r="AU38" s="14" t="n">
        <f aca="false">SUMIFS(시도_소아과개폐업!$D$5:$D$293,시도_소아과개폐업!$A$5:$A$293,$D38,시도_소아과개폐업!$B$5:$B$293,$B38)</f>
        <v>40</v>
      </c>
      <c r="AV38" s="14" t="n">
        <f aca="false">SUMIFS(시도_소아과개폐업!$F$5:$F$293,시도_소아과개폐업!$A$5:$A$293,$D38,시도_소아과개폐업!$B$5:$B$293,$B38)</f>
        <v>12</v>
      </c>
      <c r="AW38" s="15" t="n">
        <f aca="false">SUMIFS(시도_소아과개폐업!$G$5:$G$293,시도_소아과개폐업!$A$5:$A$293,$D38,시도_소아과개폐업!$B$5:$B$293,$B38)</f>
        <v>0.25974025974026</v>
      </c>
      <c r="AX38" s="14" t="n">
        <f aca="false">SUMIFS(시도_소아과개폐업!$H$5:$H$293,시도_소아과개폐업!$A$5:$A$293,$D38,시도_소아과개폐업!$B$5:$B$293,$B38)</f>
        <v>118</v>
      </c>
      <c r="AY38" s="14" t="n">
        <f aca="false">SUMIFS(시군구_병원급!$E$5:$E$3668,시군구_병원급!$A$5:$A$3668,$A38,시군구_병원급!$D$5:$D$3668,$D38)</f>
        <v>2</v>
      </c>
      <c r="AZ38" s="14" t="n">
        <f aca="false">SUMIFS(시군구_병원급!$F$5:$F$3668,시군구_병원급!$A$5:$A$3668,$A38,시군구_병원급!$D$5:$D$3668,$D38)</f>
        <v>0</v>
      </c>
      <c r="BA38" s="14" t="n">
        <f aca="false">SUMIFS(시군구_병원급!$G$5:$G$3668,시군구_병원급!$A$5:$A$3668,$A38,시군구_병원급!$D$5:$D$3668,$D38)</f>
        <v>3</v>
      </c>
      <c r="BB38" s="14" t="n">
        <f aca="false">SUMIFS(시군구_병원급!$H$5:$H$3668,시군구_병원급!$A$5:$A$3668,$A38,시군구_병원급!$D$5:$D$3668,$D38)</f>
        <v>5</v>
      </c>
      <c r="BC38" s="16" t="n">
        <f aca="false">K38+AY38</f>
        <v>7</v>
      </c>
      <c r="BD38" s="17" t="n">
        <f aca="false">IF(E38=0,"",(K38+AY38)/E38*1000)</f>
        <v>0.665209541005417</v>
      </c>
      <c r="BE38" s="16" t="n">
        <f aca="false">AY38-SUMIFS(시군구_병원급!$E$5:$E$3668,시군구_병원급!$A$5:$A$3668,$A38,시군구_병원급!$D$5:$D$3668,$D38-3)</f>
        <v>1</v>
      </c>
      <c r="BF38" s="16" t="n">
        <f aca="false">IF(AY38=0,1,0)</f>
        <v>0</v>
      </c>
      <c r="BG38" s="16" t="n">
        <f aca="false">IF(K38+AY38=0,1,0)</f>
        <v>0</v>
      </c>
      <c r="BH38" s="16" t="n">
        <f aca="false">AF38+AG38+AH38</f>
        <v>9</v>
      </c>
      <c r="BI38" s="18" t="n">
        <f aca="false">IF(H38=0,"",BH38/H38)</f>
        <v>0.0989010989010989</v>
      </c>
      <c r="BJ38" s="16" t="str">
        <f aca="false">IF(AP38="","",AP38+AN38)</f>
        <v/>
      </c>
    </row>
    <row r="39" customFormat="false" ht="15" hidden="false" customHeight="true" outlineLevel="0" collapsed="false">
      <c r="A39" s="9" t="s">
        <v>137</v>
      </c>
      <c r="B39" s="10" t="s">
        <v>115</v>
      </c>
      <c r="C39" s="10" t="s">
        <v>138</v>
      </c>
      <c r="D39" s="9" t="n">
        <v>2016</v>
      </c>
      <c r="E39" s="11" t="n">
        <v>9392</v>
      </c>
      <c r="F39" s="11" t="n">
        <v>1405</v>
      </c>
      <c r="G39" s="11" t="n">
        <v>1478</v>
      </c>
      <c r="H39" s="11" t="n">
        <v>100</v>
      </c>
      <c r="I39" s="11" t="n">
        <v>4839</v>
      </c>
      <c r="J39" s="11" t="n">
        <v>4208</v>
      </c>
      <c r="K39" s="11" t="n">
        <v>11</v>
      </c>
      <c r="L39" s="12" t="n">
        <v>10.6473594548552</v>
      </c>
      <c r="M39" s="12" t="n">
        <v>1.17120954003407</v>
      </c>
      <c r="N39" s="13" t="n">
        <v>0.869601157263898</v>
      </c>
      <c r="O39" s="13" t="n">
        <v>0.515225724020443</v>
      </c>
      <c r="P39" s="13" t="n">
        <v>0.15736797274276</v>
      </c>
      <c r="Q39" s="13" t="n">
        <v>0.0178823019399588</v>
      </c>
      <c r="R39" s="13" t="n">
        <v>-0.0107095046854083</v>
      </c>
      <c r="S39" s="11" t="n">
        <v>-3</v>
      </c>
      <c r="T39" s="13"/>
      <c r="U39" s="13"/>
      <c r="V39" s="11" t="n">
        <v>0</v>
      </c>
      <c r="W39" s="13" t="n">
        <v>0.01</v>
      </c>
      <c r="X39" s="11" t="n">
        <v>0</v>
      </c>
      <c r="Y39" s="11" t="n">
        <v>0</v>
      </c>
      <c r="Z39" s="11" t="n">
        <v>0</v>
      </c>
      <c r="AA39" s="11" t="n">
        <v>0</v>
      </c>
      <c r="AB39" s="10" t="s">
        <v>65</v>
      </c>
      <c r="AC39" s="11" t="n">
        <v>7</v>
      </c>
      <c r="AD39" s="11" t="n">
        <v>52</v>
      </c>
      <c r="AE39" s="11" t="n">
        <v>29</v>
      </c>
      <c r="AF39" s="11" t="n">
        <v>3</v>
      </c>
      <c r="AG39" s="11" t="n">
        <v>9</v>
      </c>
      <c r="AH39" s="11" t="n">
        <v>0</v>
      </c>
      <c r="AI39" s="13" t="n">
        <v>0.07</v>
      </c>
      <c r="AJ39" s="13" t="n">
        <v>0.52</v>
      </c>
      <c r="AK39" s="13" t="n">
        <v>0.29</v>
      </c>
      <c r="AL39" s="13" t="n">
        <v>0.03</v>
      </c>
      <c r="AM39" s="13" t="n">
        <v>0.09</v>
      </c>
      <c r="AN39" s="11" t="n">
        <v>1</v>
      </c>
      <c r="AO39" s="13" t="n">
        <v>0.0099009900990099</v>
      </c>
      <c r="AP39" s="11"/>
      <c r="AQ39" s="11"/>
      <c r="AR39" s="13"/>
      <c r="AS39" s="13"/>
      <c r="AT39" s="14" t="n">
        <f aca="false">SUMIFS(시도_소아과개폐업!$C$5:$C$293,시도_소아과개폐업!$A$5:$A$293,$D39,시도_소아과개폐업!$B$5:$B$293,$B39)</f>
        <v>52</v>
      </c>
      <c r="AU39" s="14" t="n">
        <f aca="false">SUMIFS(시도_소아과개폐업!$D$5:$D$293,시도_소아과개폐업!$A$5:$A$293,$D39,시도_소아과개폐업!$B$5:$B$293,$B39)</f>
        <v>40</v>
      </c>
      <c r="AV39" s="14" t="n">
        <f aca="false">SUMIFS(시도_소아과개폐업!$F$5:$F$293,시도_소아과개폐업!$A$5:$A$293,$D39,시도_소아과개폐업!$B$5:$B$293,$B39)</f>
        <v>12</v>
      </c>
      <c r="AW39" s="15" t="n">
        <f aca="false">SUMIFS(시도_소아과개폐업!$G$5:$G$293,시도_소아과개폐업!$A$5:$A$293,$D39,시도_소아과개폐업!$B$5:$B$293,$B39)</f>
        <v>0.25974025974026</v>
      </c>
      <c r="AX39" s="14" t="n">
        <f aca="false">SUMIFS(시도_소아과개폐업!$H$5:$H$293,시도_소아과개폐업!$A$5:$A$293,$D39,시도_소아과개폐업!$B$5:$B$293,$B39)</f>
        <v>118</v>
      </c>
      <c r="AY39" s="14" t="n">
        <f aca="false">SUMIFS(시군구_병원급!$E$5:$E$3668,시군구_병원급!$A$5:$A$3668,$A39,시군구_병원급!$D$5:$D$3668,$D39)</f>
        <v>10</v>
      </c>
      <c r="AZ39" s="14" t="n">
        <f aca="false">SUMIFS(시군구_병원급!$F$5:$F$3668,시군구_병원급!$A$5:$A$3668,$A39,시군구_병원급!$D$5:$D$3668,$D39)</f>
        <v>1</v>
      </c>
      <c r="BA39" s="14" t="n">
        <f aca="false">SUMIFS(시군구_병원급!$G$5:$G$3668,시군구_병원급!$A$5:$A$3668,$A39,시군구_병원급!$D$5:$D$3668,$D39)</f>
        <v>13</v>
      </c>
      <c r="BB39" s="14" t="n">
        <f aca="false">SUMIFS(시군구_병원급!$H$5:$H$3668,시군구_병원급!$A$5:$A$3668,$A39,시군구_병원급!$D$5:$D$3668,$D39)</f>
        <v>34</v>
      </c>
      <c r="BC39" s="16" t="n">
        <f aca="false">K39+AY39</f>
        <v>21</v>
      </c>
      <c r="BD39" s="17" t="n">
        <f aca="false">IF(E39=0,"",(K39+AY39)/E39*1000)</f>
        <v>2.23594548551959</v>
      </c>
      <c r="BE39" s="16" t="n">
        <f aca="false">AY39-SUMIFS(시군구_병원급!$E$5:$E$3668,시군구_병원급!$A$5:$A$3668,$A39,시군구_병원급!$D$5:$D$3668,$D39-3)</f>
        <v>1</v>
      </c>
      <c r="BF39" s="16" t="n">
        <f aca="false">IF(AY39=0,1,0)</f>
        <v>0</v>
      </c>
      <c r="BG39" s="16" t="n">
        <f aca="false">IF(K39+AY39=0,1,0)</f>
        <v>0</v>
      </c>
      <c r="BH39" s="16" t="n">
        <f aca="false">AF39+AG39+AH39</f>
        <v>12</v>
      </c>
      <c r="BI39" s="18" t="n">
        <f aca="false">IF(H39=0,"",BH39/H39)</f>
        <v>0.12</v>
      </c>
      <c r="BJ39" s="16" t="str">
        <f aca="false">IF(AP39="","",AP39+AN39)</f>
        <v/>
      </c>
    </row>
    <row r="40" customFormat="false" ht="15" hidden="false" customHeight="true" outlineLevel="0" collapsed="false">
      <c r="A40" s="9" t="s">
        <v>139</v>
      </c>
      <c r="B40" s="10" t="s">
        <v>115</v>
      </c>
      <c r="C40" s="10" t="s">
        <v>140</v>
      </c>
      <c r="D40" s="9" t="n">
        <v>2016</v>
      </c>
      <c r="E40" s="11" t="n">
        <v>7226</v>
      </c>
      <c r="F40" s="11" t="n">
        <v>1177</v>
      </c>
      <c r="G40" s="11" t="n">
        <v>1263</v>
      </c>
      <c r="H40" s="11" t="n">
        <v>81</v>
      </c>
      <c r="I40" s="11" t="n">
        <v>3950</v>
      </c>
      <c r="J40" s="11" t="n">
        <v>3430</v>
      </c>
      <c r="K40" s="11" t="n">
        <v>3</v>
      </c>
      <c r="L40" s="12" t="n">
        <v>11.20952117354</v>
      </c>
      <c r="M40" s="12" t="n">
        <v>0.415167450871852</v>
      </c>
      <c r="N40" s="13" t="n">
        <v>0.868354430379747</v>
      </c>
      <c r="O40" s="13" t="n">
        <v>0.546637143647938</v>
      </c>
      <c r="P40" s="13" t="n">
        <v>0.17478549681705</v>
      </c>
      <c r="Q40" s="13" t="n">
        <v>0.0409104004609622</v>
      </c>
      <c r="R40" s="13" t="n">
        <v>0.0703389830508474</v>
      </c>
      <c r="S40" s="11" t="n">
        <v>-1</v>
      </c>
      <c r="T40" s="13"/>
      <c r="U40" s="13"/>
      <c r="V40" s="11" t="n">
        <v>0</v>
      </c>
      <c r="W40" s="13" t="n">
        <v>-0.0617283950617285</v>
      </c>
      <c r="X40" s="11" t="n">
        <v>0</v>
      </c>
      <c r="Y40" s="11" t="n">
        <v>0</v>
      </c>
      <c r="Z40" s="11" t="n">
        <v>0</v>
      </c>
      <c r="AA40" s="11" t="n">
        <v>0</v>
      </c>
      <c r="AB40" s="10" t="s">
        <v>65</v>
      </c>
      <c r="AC40" s="11" t="n">
        <v>4</v>
      </c>
      <c r="AD40" s="11" t="n">
        <v>48</v>
      </c>
      <c r="AE40" s="11" t="n">
        <v>21</v>
      </c>
      <c r="AF40" s="11" t="n">
        <v>1</v>
      </c>
      <c r="AG40" s="11" t="n">
        <v>7</v>
      </c>
      <c r="AH40" s="11" t="n">
        <v>0</v>
      </c>
      <c r="AI40" s="13" t="n">
        <v>0.0493827160493827</v>
      </c>
      <c r="AJ40" s="13" t="n">
        <v>0.592592592592593</v>
      </c>
      <c r="AK40" s="13" t="n">
        <v>0.259259259259259</v>
      </c>
      <c r="AL40" s="13" t="n">
        <v>0.0123456790123457</v>
      </c>
      <c r="AM40" s="13" t="n">
        <v>0.0864197530864198</v>
      </c>
      <c r="AN40" s="11" t="n">
        <v>0</v>
      </c>
      <c r="AO40" s="13" t="n">
        <v>0</v>
      </c>
      <c r="AP40" s="11"/>
      <c r="AQ40" s="11"/>
      <c r="AR40" s="13"/>
      <c r="AS40" s="13"/>
      <c r="AT40" s="14" t="n">
        <f aca="false">SUMIFS(시도_소아과개폐업!$C$5:$C$293,시도_소아과개폐업!$A$5:$A$293,$D40,시도_소아과개폐업!$B$5:$B$293,$B40)</f>
        <v>52</v>
      </c>
      <c r="AU40" s="14" t="n">
        <f aca="false">SUMIFS(시도_소아과개폐업!$D$5:$D$293,시도_소아과개폐업!$A$5:$A$293,$D40,시도_소아과개폐업!$B$5:$B$293,$B40)</f>
        <v>40</v>
      </c>
      <c r="AV40" s="14" t="n">
        <f aca="false">SUMIFS(시도_소아과개폐업!$F$5:$F$293,시도_소아과개폐업!$A$5:$A$293,$D40,시도_소아과개폐업!$B$5:$B$293,$B40)</f>
        <v>12</v>
      </c>
      <c r="AW40" s="15" t="n">
        <f aca="false">SUMIFS(시도_소아과개폐업!$G$5:$G$293,시도_소아과개폐업!$A$5:$A$293,$D40,시도_소아과개폐업!$B$5:$B$293,$B40)</f>
        <v>0.25974025974026</v>
      </c>
      <c r="AX40" s="14" t="n">
        <f aca="false">SUMIFS(시도_소아과개폐업!$H$5:$H$293,시도_소아과개폐업!$A$5:$A$293,$D40,시도_소아과개폐업!$B$5:$B$293,$B40)</f>
        <v>118</v>
      </c>
      <c r="AY40" s="14" t="n">
        <f aca="false">SUMIFS(시군구_병원급!$E$5:$E$3668,시군구_병원급!$A$5:$A$3668,$A40,시군구_병원급!$D$5:$D$3668,$D40)</f>
        <v>9</v>
      </c>
      <c r="AZ40" s="14" t="n">
        <f aca="false">SUMIFS(시군구_병원급!$F$5:$F$3668,시군구_병원급!$A$5:$A$3668,$A40,시군구_병원급!$D$5:$D$3668,$D40)</f>
        <v>3</v>
      </c>
      <c r="BA40" s="14" t="n">
        <f aca="false">SUMIFS(시군구_병원급!$G$5:$G$3668,시군구_병원급!$A$5:$A$3668,$A40,시군구_병원급!$D$5:$D$3668,$D40)</f>
        <v>12</v>
      </c>
      <c r="BB40" s="14" t="n">
        <f aca="false">SUMIFS(시군구_병원급!$H$5:$H$3668,시군구_병원급!$A$5:$A$3668,$A40,시군구_병원급!$D$5:$D$3668,$D40)</f>
        <v>24</v>
      </c>
      <c r="BC40" s="16" t="n">
        <f aca="false">K40+AY40</f>
        <v>12</v>
      </c>
      <c r="BD40" s="17" t="n">
        <f aca="false">IF(E40=0,"",(K40+AY40)/E40*1000)</f>
        <v>1.66066980348741</v>
      </c>
      <c r="BE40" s="16" t="n">
        <f aca="false">AY40-SUMIFS(시군구_병원급!$E$5:$E$3668,시군구_병원급!$A$5:$A$3668,$A40,시군구_병원급!$D$5:$D$3668,$D40-3)</f>
        <v>1</v>
      </c>
      <c r="BF40" s="16" t="n">
        <f aca="false">IF(AY40=0,1,0)</f>
        <v>0</v>
      </c>
      <c r="BG40" s="16" t="n">
        <f aca="false">IF(K40+AY40=0,1,0)</f>
        <v>0</v>
      </c>
      <c r="BH40" s="16" t="n">
        <f aca="false">AF40+AG40+AH40</f>
        <v>8</v>
      </c>
      <c r="BI40" s="18" t="n">
        <f aca="false">IF(H40=0,"",BH40/H40)</f>
        <v>0.0987654320987654</v>
      </c>
      <c r="BJ40" s="16" t="str">
        <f aca="false">IF(AP40="","",AP40+AN40)</f>
        <v/>
      </c>
    </row>
    <row r="41" customFormat="false" ht="15" hidden="false" customHeight="true" outlineLevel="0" collapsed="false">
      <c r="A41" s="9" t="s">
        <v>141</v>
      </c>
      <c r="B41" s="10" t="s">
        <v>115</v>
      </c>
      <c r="C41" s="10" t="s">
        <v>142</v>
      </c>
      <c r="D41" s="9" t="n">
        <v>2016</v>
      </c>
      <c r="E41" s="11" t="n">
        <v>10449</v>
      </c>
      <c r="F41" s="11" t="n">
        <v>1624</v>
      </c>
      <c r="G41" s="11" t="n">
        <v>1682</v>
      </c>
      <c r="H41" s="11" t="n">
        <v>139</v>
      </c>
      <c r="I41" s="11" t="n">
        <v>6140</v>
      </c>
      <c r="J41" s="11" t="n">
        <v>4925</v>
      </c>
      <c r="K41" s="11" t="n">
        <v>7</v>
      </c>
      <c r="L41" s="12" t="n">
        <v>13.3027083931477</v>
      </c>
      <c r="M41" s="12" t="n">
        <v>0.669920566561393</v>
      </c>
      <c r="N41" s="13" t="n">
        <v>0.802117263843648</v>
      </c>
      <c r="O41" s="13" t="n">
        <v>0.587616039812422</v>
      </c>
      <c r="P41" s="13" t="n">
        <v>0.160972341850895</v>
      </c>
      <c r="Q41" s="13" t="n">
        <v>-0.0815680759426914</v>
      </c>
      <c r="R41" s="13" t="n">
        <v>-0.175490196078431</v>
      </c>
      <c r="S41" s="11" t="n">
        <v>-3</v>
      </c>
      <c r="T41" s="13"/>
      <c r="U41" s="13"/>
      <c r="V41" s="11" t="n">
        <v>0</v>
      </c>
      <c r="W41" s="13" t="n">
        <v>-0.107913669064748</v>
      </c>
      <c r="X41" s="11" t="n">
        <v>0</v>
      </c>
      <c r="Y41" s="11" t="n">
        <v>0</v>
      </c>
      <c r="Z41" s="11" t="n">
        <v>0</v>
      </c>
      <c r="AA41" s="11" t="n">
        <v>0</v>
      </c>
      <c r="AB41" s="10" t="s">
        <v>65</v>
      </c>
      <c r="AC41" s="11" t="n">
        <v>11</v>
      </c>
      <c r="AD41" s="11" t="n">
        <v>60</v>
      </c>
      <c r="AE41" s="11" t="n">
        <v>62</v>
      </c>
      <c r="AF41" s="11" t="n">
        <v>1</v>
      </c>
      <c r="AG41" s="11" t="n">
        <v>5</v>
      </c>
      <c r="AH41" s="11" t="n">
        <v>0</v>
      </c>
      <c r="AI41" s="13" t="n">
        <v>0.079136690647482</v>
      </c>
      <c r="AJ41" s="13" t="n">
        <v>0.431654676258993</v>
      </c>
      <c r="AK41" s="13" t="n">
        <v>0.446043165467626</v>
      </c>
      <c r="AL41" s="13" t="n">
        <v>0.00719424460431655</v>
      </c>
      <c r="AM41" s="13" t="n">
        <v>0.0359712230215827</v>
      </c>
      <c r="AN41" s="11" t="n">
        <v>2</v>
      </c>
      <c r="AO41" s="13" t="n">
        <v>0.0141843971631206</v>
      </c>
      <c r="AP41" s="11"/>
      <c r="AQ41" s="11"/>
      <c r="AR41" s="13"/>
      <c r="AS41" s="13"/>
      <c r="AT41" s="14" t="n">
        <f aca="false">SUMIFS(시도_소아과개폐업!$C$5:$C$293,시도_소아과개폐업!$A$5:$A$293,$D41,시도_소아과개폐업!$B$5:$B$293,$B41)</f>
        <v>52</v>
      </c>
      <c r="AU41" s="14" t="n">
        <f aca="false">SUMIFS(시도_소아과개폐업!$D$5:$D$293,시도_소아과개폐업!$A$5:$A$293,$D41,시도_소아과개폐업!$B$5:$B$293,$B41)</f>
        <v>40</v>
      </c>
      <c r="AV41" s="14" t="n">
        <f aca="false">SUMIFS(시도_소아과개폐업!$F$5:$F$293,시도_소아과개폐업!$A$5:$A$293,$D41,시도_소아과개폐업!$B$5:$B$293,$B41)</f>
        <v>12</v>
      </c>
      <c r="AW41" s="15" t="n">
        <f aca="false">SUMIFS(시도_소아과개폐업!$G$5:$G$293,시도_소아과개폐업!$A$5:$A$293,$D41,시도_소아과개폐업!$B$5:$B$293,$B41)</f>
        <v>0.25974025974026</v>
      </c>
      <c r="AX41" s="14" t="n">
        <f aca="false">SUMIFS(시도_소아과개폐업!$H$5:$H$293,시도_소아과개폐업!$A$5:$A$293,$D41,시도_소아과개폐업!$B$5:$B$293,$B41)</f>
        <v>118</v>
      </c>
      <c r="AY41" s="14" t="n">
        <f aca="false">SUMIFS(시군구_병원급!$E$5:$E$3668,시군구_병원급!$A$5:$A$3668,$A41,시군구_병원급!$D$5:$D$3668,$D41)</f>
        <v>9</v>
      </c>
      <c r="AZ41" s="14" t="n">
        <f aca="false">SUMIFS(시군구_병원급!$F$5:$F$3668,시군구_병원급!$A$5:$A$3668,$A41,시군구_병원급!$D$5:$D$3668,$D41)</f>
        <v>2</v>
      </c>
      <c r="BA41" s="14" t="n">
        <f aca="false">SUMIFS(시군구_병원급!$G$5:$G$3668,시군구_병원급!$A$5:$A$3668,$A41,시군구_병원급!$D$5:$D$3668,$D41)</f>
        <v>9</v>
      </c>
      <c r="BB41" s="14" t="n">
        <f aca="false">SUMIFS(시군구_병원급!$H$5:$H$3668,시군구_병원급!$A$5:$A$3668,$A41,시군구_병원급!$D$5:$D$3668,$D41)</f>
        <v>30</v>
      </c>
      <c r="BC41" s="16" t="n">
        <f aca="false">K41+AY41</f>
        <v>16</v>
      </c>
      <c r="BD41" s="17" t="n">
        <f aca="false">IF(E41=0,"",(K41+AY41)/E41*1000)</f>
        <v>1.53124700928319</v>
      </c>
      <c r="BE41" s="16" t="n">
        <f aca="false">AY41-SUMIFS(시군구_병원급!$E$5:$E$3668,시군구_병원급!$A$5:$A$3668,$A41,시군구_병원급!$D$5:$D$3668,$D41-3)</f>
        <v>0</v>
      </c>
      <c r="BF41" s="16" t="n">
        <f aca="false">IF(AY41=0,1,0)</f>
        <v>0</v>
      </c>
      <c r="BG41" s="16" t="n">
        <f aca="false">IF(K41+AY41=0,1,0)</f>
        <v>0</v>
      </c>
      <c r="BH41" s="16" t="n">
        <f aca="false">AF41+AG41+AH41</f>
        <v>6</v>
      </c>
      <c r="BI41" s="18" t="n">
        <f aca="false">IF(H41=0,"",BH41/H41)</f>
        <v>0.0431654676258993</v>
      </c>
      <c r="BJ41" s="16" t="str">
        <f aca="false">IF(AP41="","",AP41+AN41)</f>
        <v/>
      </c>
    </row>
    <row r="42" customFormat="false" ht="15" hidden="false" customHeight="true" outlineLevel="0" collapsed="false">
      <c r="A42" s="9" t="s">
        <v>143</v>
      </c>
      <c r="B42" s="10" t="s">
        <v>115</v>
      </c>
      <c r="C42" s="10" t="s">
        <v>144</v>
      </c>
      <c r="D42" s="9" t="n">
        <v>2016</v>
      </c>
      <c r="E42" s="11" t="n">
        <v>13042</v>
      </c>
      <c r="F42" s="11" t="n">
        <v>1917</v>
      </c>
      <c r="G42" s="11" t="n">
        <v>1960</v>
      </c>
      <c r="H42" s="11" t="n">
        <v>180</v>
      </c>
      <c r="I42" s="11" t="n">
        <v>7342</v>
      </c>
      <c r="J42" s="11" t="n">
        <v>6348</v>
      </c>
      <c r="K42" s="11" t="n">
        <v>7</v>
      </c>
      <c r="L42" s="12" t="n">
        <v>13.8015641772734</v>
      </c>
      <c r="M42" s="12" t="n">
        <v>0.536727495782855</v>
      </c>
      <c r="N42" s="13" t="n">
        <v>0.86461454644511</v>
      </c>
      <c r="O42" s="13" t="n">
        <v>0.562950467719675</v>
      </c>
      <c r="P42" s="13" t="n">
        <v>0.1502836988192</v>
      </c>
      <c r="Q42" s="13" t="n">
        <v>0.232470232470233</v>
      </c>
      <c r="R42" s="13" t="n">
        <v>0.304058549567532</v>
      </c>
      <c r="S42" s="11" t="n">
        <v>-1</v>
      </c>
      <c r="T42" s="13"/>
      <c r="U42" s="13"/>
      <c r="V42" s="11" t="n">
        <v>0</v>
      </c>
      <c r="W42" s="13" t="n">
        <v>-0.0222222222222223</v>
      </c>
      <c r="X42" s="11" t="n">
        <v>0</v>
      </c>
      <c r="Y42" s="11" t="n">
        <v>1</v>
      </c>
      <c r="Z42" s="11" t="n">
        <v>1</v>
      </c>
      <c r="AA42" s="11" t="n">
        <v>0</v>
      </c>
      <c r="AB42" s="10" t="s">
        <v>65</v>
      </c>
      <c r="AC42" s="11" t="n">
        <v>11</v>
      </c>
      <c r="AD42" s="11" t="n">
        <v>53</v>
      </c>
      <c r="AE42" s="11" t="n">
        <v>106</v>
      </c>
      <c r="AF42" s="11" t="n">
        <v>2</v>
      </c>
      <c r="AG42" s="11" t="n">
        <v>5</v>
      </c>
      <c r="AH42" s="11" t="n">
        <v>3</v>
      </c>
      <c r="AI42" s="13" t="n">
        <v>0.0611111111111111</v>
      </c>
      <c r="AJ42" s="13" t="n">
        <v>0.294444444444445</v>
      </c>
      <c r="AK42" s="13" t="n">
        <v>0.588888888888889</v>
      </c>
      <c r="AL42" s="13" t="n">
        <v>0.0111111111111111</v>
      </c>
      <c r="AM42" s="13" t="n">
        <v>0.0277777777777778</v>
      </c>
      <c r="AN42" s="11" t="n">
        <v>2</v>
      </c>
      <c r="AO42" s="13" t="n">
        <v>0.010989010989011</v>
      </c>
      <c r="AP42" s="11"/>
      <c r="AQ42" s="11"/>
      <c r="AR42" s="13"/>
      <c r="AS42" s="13"/>
      <c r="AT42" s="14" t="n">
        <f aca="false">SUMIFS(시도_소아과개폐업!$C$5:$C$293,시도_소아과개폐업!$A$5:$A$293,$D42,시도_소아과개폐업!$B$5:$B$293,$B42)</f>
        <v>52</v>
      </c>
      <c r="AU42" s="14" t="n">
        <f aca="false">SUMIFS(시도_소아과개폐업!$D$5:$D$293,시도_소아과개폐업!$A$5:$A$293,$D42,시도_소아과개폐업!$B$5:$B$293,$B42)</f>
        <v>40</v>
      </c>
      <c r="AV42" s="14" t="n">
        <f aca="false">SUMIFS(시도_소아과개폐업!$F$5:$F$293,시도_소아과개폐업!$A$5:$A$293,$D42,시도_소아과개폐업!$B$5:$B$293,$B42)</f>
        <v>12</v>
      </c>
      <c r="AW42" s="15" t="n">
        <f aca="false">SUMIFS(시도_소아과개폐업!$G$5:$G$293,시도_소아과개폐업!$A$5:$A$293,$D42,시도_소아과개폐업!$B$5:$B$293,$B42)</f>
        <v>0.25974025974026</v>
      </c>
      <c r="AX42" s="14" t="n">
        <f aca="false">SUMIFS(시도_소아과개폐업!$H$5:$H$293,시도_소아과개폐업!$A$5:$A$293,$D42,시도_소아과개폐업!$B$5:$B$293,$B42)</f>
        <v>118</v>
      </c>
      <c r="AY42" s="14" t="n">
        <f aca="false">SUMIFS(시군구_병원급!$E$5:$E$3668,시군구_병원급!$A$5:$A$3668,$A42,시군구_병원급!$D$5:$D$3668,$D42)</f>
        <v>6</v>
      </c>
      <c r="AZ42" s="14" t="n">
        <f aca="false">SUMIFS(시군구_병원급!$F$5:$F$3668,시군구_병원급!$A$5:$A$3668,$A42,시군구_병원급!$D$5:$D$3668,$D42)</f>
        <v>1</v>
      </c>
      <c r="BA42" s="14" t="n">
        <f aca="false">SUMIFS(시군구_병원급!$G$5:$G$3668,시군구_병원급!$A$5:$A$3668,$A42,시군구_병원급!$D$5:$D$3668,$D42)</f>
        <v>5</v>
      </c>
      <c r="BB42" s="14" t="n">
        <f aca="false">SUMIFS(시군구_병원급!$H$5:$H$3668,시군구_병원급!$A$5:$A$3668,$A42,시군구_병원급!$D$5:$D$3668,$D42)</f>
        <v>13</v>
      </c>
      <c r="BC42" s="16" t="n">
        <f aca="false">K42+AY42</f>
        <v>13</v>
      </c>
      <c r="BD42" s="17" t="n">
        <f aca="false">IF(E42=0,"",(K42+AY42)/E42*1000)</f>
        <v>0.996779635025303</v>
      </c>
      <c r="BE42" s="16" t="n">
        <f aca="false">AY42-SUMIFS(시군구_병원급!$E$5:$E$3668,시군구_병원급!$A$5:$A$3668,$A42,시군구_병원급!$D$5:$D$3668,$D42-3)</f>
        <v>2</v>
      </c>
      <c r="BF42" s="16" t="n">
        <f aca="false">IF(AY42=0,1,0)</f>
        <v>0</v>
      </c>
      <c r="BG42" s="16" t="n">
        <f aca="false">IF(K42+AY42=0,1,0)</f>
        <v>0</v>
      </c>
      <c r="BH42" s="16" t="n">
        <f aca="false">AF42+AG42+AH42</f>
        <v>10</v>
      </c>
      <c r="BI42" s="18" t="n">
        <f aca="false">IF(H42=0,"",BH42/H42)</f>
        <v>0.0555555555555556</v>
      </c>
      <c r="BJ42" s="16" t="str">
        <f aca="false">IF(AP42="","",AP42+AN42)</f>
        <v/>
      </c>
    </row>
    <row r="43" customFormat="false" ht="15" hidden="false" customHeight="true" outlineLevel="0" collapsed="false">
      <c r="A43" s="9" t="s">
        <v>145</v>
      </c>
      <c r="B43" s="10" t="s">
        <v>146</v>
      </c>
      <c r="C43" s="10" t="s">
        <v>67</v>
      </c>
      <c r="D43" s="9" t="n">
        <v>2016</v>
      </c>
      <c r="E43" s="11" t="n">
        <v>3595</v>
      </c>
      <c r="F43" s="11" t="n">
        <v>642</v>
      </c>
      <c r="G43" s="11" t="n">
        <v>700</v>
      </c>
      <c r="H43" s="11" t="n">
        <v>41</v>
      </c>
      <c r="I43" s="11" t="n">
        <v>2064</v>
      </c>
      <c r="J43" s="11" t="n">
        <v>1594</v>
      </c>
      <c r="K43" s="11" t="n">
        <v>3</v>
      </c>
      <c r="L43" s="12" t="n">
        <v>11.4047287899861</v>
      </c>
      <c r="M43" s="12" t="n">
        <v>0.834492350486787</v>
      </c>
      <c r="N43" s="13" t="n">
        <v>0.772286821705426</v>
      </c>
      <c r="O43" s="13" t="n">
        <v>0.57413073713491</v>
      </c>
      <c r="P43" s="13" t="n">
        <v>0.19471488178025</v>
      </c>
      <c r="Q43" s="13" t="n">
        <v>0.186077202243484</v>
      </c>
      <c r="R43" s="13" t="n">
        <v>0.388888888888889</v>
      </c>
      <c r="S43" s="11" t="n">
        <v>-2</v>
      </c>
      <c r="T43" s="13"/>
      <c r="U43" s="13"/>
      <c r="V43" s="11" t="n">
        <v>0</v>
      </c>
      <c r="W43" s="13" t="n">
        <v>-0.121951219512195</v>
      </c>
      <c r="X43" s="11" t="n">
        <v>0</v>
      </c>
      <c r="Y43" s="11" t="n">
        <v>0</v>
      </c>
      <c r="Z43" s="11" t="n">
        <v>0</v>
      </c>
      <c r="AA43" s="11" t="n">
        <v>0</v>
      </c>
      <c r="AB43" s="10" t="s">
        <v>65</v>
      </c>
      <c r="AC43" s="11" t="n">
        <v>3</v>
      </c>
      <c r="AD43" s="11" t="n">
        <v>20</v>
      </c>
      <c r="AE43" s="11" t="n">
        <v>11</v>
      </c>
      <c r="AF43" s="11" t="n">
        <v>3</v>
      </c>
      <c r="AG43" s="11" t="n">
        <v>4</v>
      </c>
      <c r="AH43" s="11" t="n">
        <v>0</v>
      </c>
      <c r="AI43" s="13" t="n">
        <v>0.0731707317073171</v>
      </c>
      <c r="AJ43" s="13" t="n">
        <v>0.487804878048781</v>
      </c>
      <c r="AK43" s="13" t="n">
        <v>0.268292682926829</v>
      </c>
      <c r="AL43" s="13" t="n">
        <v>0.0731707317073171</v>
      </c>
      <c r="AM43" s="13" t="n">
        <v>0.0975609756097561</v>
      </c>
      <c r="AN43" s="11" t="n">
        <v>1</v>
      </c>
      <c r="AO43" s="13" t="n">
        <v>0.0238095238095238</v>
      </c>
      <c r="AP43" s="11"/>
      <c r="AQ43" s="11"/>
      <c r="AR43" s="13"/>
      <c r="AS43" s="13"/>
      <c r="AT43" s="14" t="n">
        <f aca="false">SUMIFS(시도_소아과개폐업!$C$5:$C$293,시도_소아과개폐업!$A$5:$A$293,$D43,시도_소아과개폐업!$B$5:$B$293,$B43)</f>
        <v>53</v>
      </c>
      <c r="AU43" s="14" t="n">
        <f aca="false">SUMIFS(시도_소아과개폐업!$D$5:$D$293,시도_소아과개폐업!$A$5:$A$293,$D43,시도_소아과개폐업!$B$5:$B$293,$B43)</f>
        <v>23</v>
      </c>
      <c r="AV43" s="14" t="n">
        <f aca="false">SUMIFS(시도_소아과개폐업!$F$5:$F$293,시도_소아과개폐업!$A$5:$A$293,$D43,시도_소아과개폐업!$B$5:$B$293,$B43)</f>
        <v>30</v>
      </c>
      <c r="AW43" s="15" t="n">
        <f aca="false">SUMIFS(시도_소아과개폐업!$G$5:$G$293,시도_소아과개폐업!$A$5:$A$293,$D43,시도_소아과개폐업!$B$5:$B$293,$B43)</f>
        <v>0.211009174311927</v>
      </c>
      <c r="AX43" s="14" t="n">
        <f aca="false">SUMIFS(시도_소아과개폐업!$H$5:$H$293,시도_소아과개폐업!$A$5:$A$293,$D43,시도_소아과개폐업!$B$5:$B$293,$B43)</f>
        <v>63</v>
      </c>
      <c r="AY43" s="14" t="n">
        <f aca="false">SUMIFS(시군구_병원급!$E$5:$E$3668,시군구_병원급!$A$5:$A$3668,$A43,시군구_병원급!$D$5:$D$3668,$D43)</f>
        <v>6</v>
      </c>
      <c r="AZ43" s="14" t="n">
        <f aca="false">SUMIFS(시군구_병원급!$F$5:$F$3668,시군구_병원급!$A$5:$A$3668,$A43,시군구_병원급!$D$5:$D$3668,$D43)</f>
        <v>3</v>
      </c>
      <c r="BA43" s="14" t="n">
        <f aca="false">SUMIFS(시군구_병원급!$G$5:$G$3668,시군구_병원급!$A$5:$A$3668,$A43,시군구_병원급!$D$5:$D$3668,$D43)</f>
        <v>16</v>
      </c>
      <c r="BB43" s="14" t="n">
        <f aca="false">SUMIFS(시군구_병원급!$H$5:$H$3668,시군구_병원급!$A$5:$A$3668,$A43,시군구_병원급!$D$5:$D$3668,$D43)</f>
        <v>25</v>
      </c>
      <c r="BC43" s="16" t="n">
        <f aca="false">K43+AY43</f>
        <v>9</v>
      </c>
      <c r="BD43" s="17" t="n">
        <f aca="false">IF(E43=0,"",(K43+AY43)/E43*1000)</f>
        <v>2.50347705146036</v>
      </c>
      <c r="BE43" s="16" t="n">
        <f aca="false">AY43-SUMIFS(시군구_병원급!$E$5:$E$3668,시군구_병원급!$A$5:$A$3668,$A43,시군구_병원급!$D$5:$D$3668,$D43-3)</f>
        <v>0</v>
      </c>
      <c r="BF43" s="16" t="n">
        <f aca="false">IF(AY43=0,1,0)</f>
        <v>0</v>
      </c>
      <c r="BG43" s="16" t="n">
        <f aca="false">IF(K43+AY43=0,1,0)</f>
        <v>0</v>
      </c>
      <c r="BH43" s="16" t="n">
        <f aca="false">AF43+AG43+AH43</f>
        <v>7</v>
      </c>
      <c r="BI43" s="18" t="n">
        <f aca="false">IF(H43=0,"",BH43/H43)</f>
        <v>0.170731707317073</v>
      </c>
      <c r="BJ43" s="16" t="str">
        <f aca="false">IF(AP43="","",AP43+AN43)</f>
        <v/>
      </c>
    </row>
    <row r="44" customFormat="false" ht="15" hidden="false" customHeight="true" outlineLevel="0" collapsed="false">
      <c r="A44" s="9" t="s">
        <v>147</v>
      </c>
      <c r="B44" s="10" t="s">
        <v>146</v>
      </c>
      <c r="C44" s="10" t="s">
        <v>119</v>
      </c>
      <c r="D44" s="9" t="n">
        <v>2016</v>
      </c>
      <c r="E44" s="11" t="n">
        <v>18489</v>
      </c>
      <c r="F44" s="11" t="n">
        <v>2723</v>
      </c>
      <c r="G44" s="11" t="n">
        <v>2806</v>
      </c>
      <c r="H44" s="11" t="n">
        <v>215</v>
      </c>
      <c r="I44" s="11" t="n">
        <v>11462</v>
      </c>
      <c r="J44" s="11" t="n">
        <v>8858</v>
      </c>
      <c r="K44" s="11" t="n">
        <v>21</v>
      </c>
      <c r="L44" s="12" t="n">
        <v>11.6285358862026</v>
      </c>
      <c r="M44" s="12" t="n">
        <v>1.13581048190816</v>
      </c>
      <c r="N44" s="13" t="n">
        <v>0.772814517536207</v>
      </c>
      <c r="O44" s="13" t="n">
        <v>0.61993617826816</v>
      </c>
      <c r="P44" s="13" t="n">
        <v>0.1517659148683</v>
      </c>
      <c r="Q44" s="13" t="n">
        <v>0.0194640494044993</v>
      </c>
      <c r="R44" s="13" t="n">
        <v>-0.0334137099552188</v>
      </c>
      <c r="S44" s="11" t="n">
        <v>4</v>
      </c>
      <c r="T44" s="13"/>
      <c r="U44" s="13"/>
      <c r="V44" s="11" t="n">
        <v>0</v>
      </c>
      <c r="W44" s="13" t="n">
        <v>-0.0325581395348837</v>
      </c>
      <c r="X44" s="11" t="n">
        <v>0</v>
      </c>
      <c r="Y44" s="11" t="n">
        <v>0</v>
      </c>
      <c r="Z44" s="11" t="n">
        <v>0</v>
      </c>
      <c r="AA44" s="11" t="n">
        <v>0</v>
      </c>
      <c r="AB44" s="10" t="s">
        <v>65</v>
      </c>
      <c r="AC44" s="11" t="n">
        <v>15</v>
      </c>
      <c r="AD44" s="11" t="n">
        <v>106</v>
      </c>
      <c r="AE44" s="11" t="n">
        <v>64</v>
      </c>
      <c r="AF44" s="11" t="n">
        <v>7</v>
      </c>
      <c r="AG44" s="11" t="n">
        <v>22</v>
      </c>
      <c r="AH44" s="11" t="n">
        <v>1</v>
      </c>
      <c r="AI44" s="13" t="n">
        <v>0.0697674418604651</v>
      </c>
      <c r="AJ44" s="13" t="n">
        <v>0.493023255813954</v>
      </c>
      <c r="AK44" s="13" t="n">
        <v>0.297674418604651</v>
      </c>
      <c r="AL44" s="13" t="n">
        <v>0.0325581395348837</v>
      </c>
      <c r="AM44" s="13" t="n">
        <v>0.102325581395349</v>
      </c>
      <c r="AN44" s="11" t="n">
        <v>3</v>
      </c>
      <c r="AO44" s="13" t="n">
        <v>0.0137614678899083</v>
      </c>
      <c r="AP44" s="11"/>
      <c r="AQ44" s="11"/>
      <c r="AR44" s="13"/>
      <c r="AS44" s="13"/>
      <c r="AT44" s="14" t="n">
        <f aca="false">SUMIFS(시도_소아과개폐업!$C$5:$C$293,시도_소아과개폐업!$A$5:$A$293,$D44,시도_소아과개폐업!$B$5:$B$293,$B44)</f>
        <v>53</v>
      </c>
      <c r="AU44" s="14" t="n">
        <f aca="false">SUMIFS(시도_소아과개폐업!$D$5:$D$293,시도_소아과개폐업!$A$5:$A$293,$D44,시도_소아과개폐업!$B$5:$B$293,$B44)</f>
        <v>23</v>
      </c>
      <c r="AV44" s="14" t="n">
        <f aca="false">SUMIFS(시도_소아과개폐업!$F$5:$F$293,시도_소아과개폐업!$A$5:$A$293,$D44,시도_소아과개폐업!$B$5:$B$293,$B44)</f>
        <v>30</v>
      </c>
      <c r="AW44" s="15" t="n">
        <f aca="false">SUMIFS(시도_소아과개폐업!$G$5:$G$293,시도_소아과개폐업!$A$5:$A$293,$D44,시도_소아과개폐업!$B$5:$B$293,$B44)</f>
        <v>0.211009174311927</v>
      </c>
      <c r="AX44" s="14" t="n">
        <f aca="false">SUMIFS(시도_소아과개폐업!$H$5:$H$293,시도_소아과개폐업!$A$5:$A$293,$D44,시도_소아과개폐업!$B$5:$B$293,$B44)</f>
        <v>63</v>
      </c>
      <c r="AY44" s="14" t="n">
        <f aca="false">SUMIFS(시군구_병원급!$E$5:$E$3668,시군구_병원급!$A$5:$A$3668,$A44,시군구_병원급!$D$5:$D$3668,$D44)</f>
        <v>5</v>
      </c>
      <c r="AZ44" s="14" t="n">
        <f aca="false">SUMIFS(시군구_병원급!$F$5:$F$3668,시군구_병원급!$A$5:$A$3668,$A44,시군구_병원급!$D$5:$D$3668,$D44)</f>
        <v>2</v>
      </c>
      <c r="BA44" s="14" t="n">
        <f aca="false">SUMIFS(시군구_병원급!$G$5:$G$3668,시군구_병원급!$A$5:$A$3668,$A44,시군구_병원급!$D$5:$D$3668,$D44)</f>
        <v>8</v>
      </c>
      <c r="BB44" s="14" t="n">
        <f aca="false">SUMIFS(시군구_병원급!$H$5:$H$3668,시군구_병원급!$A$5:$A$3668,$A44,시군구_병원급!$D$5:$D$3668,$D44)</f>
        <v>20</v>
      </c>
      <c r="BC44" s="16" t="n">
        <f aca="false">K44+AY44</f>
        <v>26</v>
      </c>
      <c r="BD44" s="17" t="n">
        <f aca="false">IF(E44=0,"",(K44+AY44)/E44*1000)</f>
        <v>1.40624154902915</v>
      </c>
      <c r="BE44" s="16" t="n">
        <f aca="false">AY44-SUMIFS(시군구_병원급!$E$5:$E$3668,시군구_병원급!$A$5:$A$3668,$A44,시군구_병원급!$D$5:$D$3668,$D44-3)</f>
        <v>1</v>
      </c>
      <c r="BF44" s="16" t="n">
        <f aca="false">IF(AY44=0,1,0)</f>
        <v>0</v>
      </c>
      <c r="BG44" s="16" t="n">
        <f aca="false">IF(K44+AY44=0,1,0)</f>
        <v>0</v>
      </c>
      <c r="BH44" s="16" t="n">
        <f aca="false">AF44+AG44+AH44</f>
        <v>30</v>
      </c>
      <c r="BI44" s="18" t="n">
        <f aca="false">IF(H44=0,"",BH44/H44)</f>
        <v>0.13953488372093</v>
      </c>
      <c r="BJ44" s="16" t="str">
        <f aca="false">IF(AP44="","",AP44+AN44)</f>
        <v/>
      </c>
    </row>
    <row r="45" customFormat="false" ht="15" hidden="false" customHeight="true" outlineLevel="0" collapsed="false">
      <c r="A45" s="9" t="s">
        <v>148</v>
      </c>
      <c r="B45" s="10" t="s">
        <v>146</v>
      </c>
      <c r="C45" s="10" t="s">
        <v>117</v>
      </c>
      <c r="D45" s="9" t="n">
        <v>2016</v>
      </c>
      <c r="E45" s="11" t="n">
        <v>6747</v>
      </c>
      <c r="F45" s="11" t="n">
        <v>1014</v>
      </c>
      <c r="G45" s="11" t="n">
        <v>1113</v>
      </c>
      <c r="H45" s="11" t="n">
        <v>121</v>
      </c>
      <c r="I45" s="11" t="n">
        <v>6469</v>
      </c>
      <c r="J45" s="11" t="n">
        <v>4966</v>
      </c>
      <c r="K45" s="11" t="n">
        <v>5</v>
      </c>
      <c r="L45" s="12" t="n">
        <v>17.9338965466133</v>
      </c>
      <c r="M45" s="12" t="n">
        <v>0.741070105231955</v>
      </c>
      <c r="N45" s="13" t="n">
        <v>0.767661153192147</v>
      </c>
      <c r="O45" s="13" t="n">
        <v>0.958796502149103</v>
      </c>
      <c r="P45" s="13" t="n">
        <v>0.164962205424633</v>
      </c>
      <c r="Q45" s="13" t="n">
        <v>-0.135554131966688</v>
      </c>
      <c r="R45" s="13" t="n">
        <v>-0.199280575539568</v>
      </c>
      <c r="S45" s="11" t="n">
        <v>-2</v>
      </c>
      <c r="T45" s="13"/>
      <c r="U45" s="13"/>
      <c r="V45" s="11" t="n">
        <v>0</v>
      </c>
      <c r="W45" s="13" t="n">
        <v>-0.289256198347108</v>
      </c>
      <c r="X45" s="11" t="n">
        <v>1</v>
      </c>
      <c r="Y45" s="11" t="n">
        <v>1</v>
      </c>
      <c r="Z45" s="11" t="n">
        <v>1</v>
      </c>
      <c r="AA45" s="11" t="n">
        <v>1</v>
      </c>
      <c r="AB45" s="10" t="s">
        <v>65</v>
      </c>
      <c r="AC45" s="11" t="n">
        <v>6</v>
      </c>
      <c r="AD45" s="11" t="n">
        <v>69</v>
      </c>
      <c r="AE45" s="11" t="n">
        <v>36</v>
      </c>
      <c r="AF45" s="11" t="n">
        <v>1</v>
      </c>
      <c r="AG45" s="11" t="n">
        <v>9</v>
      </c>
      <c r="AH45" s="11" t="n">
        <v>0</v>
      </c>
      <c r="AI45" s="13" t="n">
        <v>0.0495867768595041</v>
      </c>
      <c r="AJ45" s="13" t="n">
        <v>0.570247933884298</v>
      </c>
      <c r="AK45" s="13" t="n">
        <v>0.297520661157025</v>
      </c>
      <c r="AL45" s="13" t="n">
        <v>0.00826446280991736</v>
      </c>
      <c r="AM45" s="13" t="n">
        <v>0.0743801652892562</v>
      </c>
      <c r="AN45" s="11" t="n">
        <v>11</v>
      </c>
      <c r="AO45" s="13" t="n">
        <v>0.0833333333333333</v>
      </c>
      <c r="AP45" s="11"/>
      <c r="AQ45" s="11"/>
      <c r="AR45" s="13"/>
      <c r="AS45" s="13"/>
      <c r="AT45" s="14" t="n">
        <f aca="false">SUMIFS(시도_소아과개폐업!$C$5:$C$293,시도_소아과개폐업!$A$5:$A$293,$D45,시도_소아과개폐업!$B$5:$B$293,$B45)</f>
        <v>53</v>
      </c>
      <c r="AU45" s="14" t="n">
        <f aca="false">SUMIFS(시도_소아과개폐업!$D$5:$D$293,시도_소아과개폐업!$A$5:$A$293,$D45,시도_소아과개폐업!$B$5:$B$293,$B45)</f>
        <v>23</v>
      </c>
      <c r="AV45" s="14" t="n">
        <f aca="false">SUMIFS(시도_소아과개폐업!$F$5:$F$293,시도_소아과개폐업!$A$5:$A$293,$D45,시도_소아과개폐업!$B$5:$B$293,$B45)</f>
        <v>30</v>
      </c>
      <c r="AW45" s="15" t="n">
        <f aca="false">SUMIFS(시도_소아과개폐업!$G$5:$G$293,시도_소아과개폐업!$A$5:$A$293,$D45,시도_소아과개폐업!$B$5:$B$293,$B45)</f>
        <v>0.211009174311927</v>
      </c>
      <c r="AX45" s="14" t="n">
        <f aca="false">SUMIFS(시도_소아과개폐업!$H$5:$H$293,시도_소아과개폐업!$A$5:$A$293,$D45,시도_소아과개폐업!$B$5:$B$293,$B45)</f>
        <v>63</v>
      </c>
      <c r="AY45" s="14" t="n">
        <f aca="false">SUMIFS(시군구_병원급!$E$5:$E$3668,시군구_병원급!$A$5:$A$3668,$A45,시군구_병원급!$D$5:$D$3668,$D45)</f>
        <v>8</v>
      </c>
      <c r="AZ45" s="14" t="n">
        <f aca="false">SUMIFS(시군구_병원급!$F$5:$F$3668,시군구_병원급!$A$5:$A$3668,$A45,시군구_병원급!$D$5:$D$3668,$D45)</f>
        <v>2</v>
      </c>
      <c r="BA45" s="14" t="n">
        <f aca="false">SUMIFS(시군구_병원급!$G$5:$G$3668,시군구_병원급!$A$5:$A$3668,$A45,시군구_병원급!$D$5:$D$3668,$D45)</f>
        <v>10</v>
      </c>
      <c r="BB45" s="14" t="n">
        <f aca="false">SUMIFS(시군구_병원급!$H$5:$H$3668,시군구_병원급!$A$5:$A$3668,$A45,시군구_병원급!$D$5:$D$3668,$D45)</f>
        <v>20</v>
      </c>
      <c r="BC45" s="16" t="n">
        <f aca="false">K45+AY45</f>
        <v>13</v>
      </c>
      <c r="BD45" s="17" t="n">
        <f aca="false">IF(E45=0,"",(K45+AY45)/E45*1000)</f>
        <v>1.92678227360308</v>
      </c>
      <c r="BE45" s="16" t="n">
        <f aca="false">AY45-SUMIFS(시군구_병원급!$E$5:$E$3668,시군구_병원급!$A$5:$A$3668,$A45,시군구_병원급!$D$5:$D$3668,$D45-3)</f>
        <v>-1</v>
      </c>
      <c r="BF45" s="16" t="n">
        <f aca="false">IF(AY45=0,1,0)</f>
        <v>0</v>
      </c>
      <c r="BG45" s="16" t="n">
        <f aca="false">IF(K45+AY45=0,1,0)</f>
        <v>0</v>
      </c>
      <c r="BH45" s="16" t="n">
        <f aca="false">AF45+AG45+AH45</f>
        <v>10</v>
      </c>
      <c r="BI45" s="18" t="n">
        <f aca="false">IF(H45=0,"",BH45/H45)</f>
        <v>0.0826446280991736</v>
      </c>
      <c r="BJ45" s="16" t="str">
        <f aca="false">IF(AP45="","",AP45+AN45)</f>
        <v/>
      </c>
    </row>
    <row r="46" customFormat="false" ht="15" hidden="false" customHeight="true" outlineLevel="0" collapsed="false">
      <c r="A46" s="9" t="s">
        <v>149</v>
      </c>
      <c r="B46" s="10" t="s">
        <v>146</v>
      </c>
      <c r="C46" s="10" t="s">
        <v>127</v>
      </c>
      <c r="D46" s="9" t="n">
        <v>2016</v>
      </c>
      <c r="E46" s="11" t="n">
        <v>5259</v>
      </c>
      <c r="F46" s="11" t="n">
        <v>803</v>
      </c>
      <c r="G46" s="11" t="n">
        <v>879</v>
      </c>
      <c r="H46" s="11" t="n">
        <v>57</v>
      </c>
      <c r="I46" s="11" t="n">
        <v>3824</v>
      </c>
      <c r="J46" s="11" t="n">
        <v>2882</v>
      </c>
      <c r="K46" s="11" t="n">
        <v>5</v>
      </c>
      <c r="L46" s="12" t="n">
        <v>10.8385624643468</v>
      </c>
      <c r="M46" s="12" t="n">
        <v>0.950751093363757</v>
      </c>
      <c r="N46" s="13" t="n">
        <v>0.753661087866109</v>
      </c>
      <c r="O46" s="13" t="n">
        <v>0.727134436204602</v>
      </c>
      <c r="P46" s="13" t="n">
        <v>0.167142042213349</v>
      </c>
      <c r="Q46" s="13" t="n">
        <v>-0.135459477231629</v>
      </c>
      <c r="R46" s="13" t="n">
        <v>-0.195054945054945</v>
      </c>
      <c r="S46" s="11" t="n">
        <v>1</v>
      </c>
      <c r="T46" s="13"/>
      <c r="U46" s="13"/>
      <c r="V46" s="11" t="n">
        <v>0</v>
      </c>
      <c r="W46" s="13" t="n">
        <v>-0.12280701754386</v>
      </c>
      <c r="X46" s="11" t="n">
        <v>0</v>
      </c>
      <c r="Y46" s="11" t="n">
        <v>0</v>
      </c>
      <c r="Z46" s="11" t="n">
        <v>0</v>
      </c>
      <c r="AA46" s="11" t="n">
        <v>0</v>
      </c>
      <c r="AB46" s="10" t="s">
        <v>65</v>
      </c>
      <c r="AC46" s="11" t="n">
        <v>1</v>
      </c>
      <c r="AD46" s="11" t="n">
        <v>28</v>
      </c>
      <c r="AE46" s="11" t="n">
        <v>8</v>
      </c>
      <c r="AF46" s="11" t="n">
        <v>1</v>
      </c>
      <c r="AG46" s="11" t="n">
        <v>18</v>
      </c>
      <c r="AH46" s="11" t="n">
        <v>1</v>
      </c>
      <c r="AI46" s="13" t="n">
        <v>0.0175438596491228</v>
      </c>
      <c r="AJ46" s="13" t="n">
        <v>0.491228070175439</v>
      </c>
      <c r="AK46" s="13" t="n">
        <v>0.140350877192982</v>
      </c>
      <c r="AL46" s="13" t="n">
        <v>0.0175438596491228</v>
      </c>
      <c r="AM46" s="13" t="n">
        <v>0.315789473684211</v>
      </c>
      <c r="AN46" s="11" t="n">
        <v>1</v>
      </c>
      <c r="AO46" s="13" t="n">
        <v>0.0172413793103448</v>
      </c>
      <c r="AP46" s="11"/>
      <c r="AQ46" s="11"/>
      <c r="AR46" s="13"/>
      <c r="AS46" s="13"/>
      <c r="AT46" s="14" t="n">
        <f aca="false">SUMIFS(시도_소아과개폐업!$C$5:$C$293,시도_소아과개폐업!$A$5:$A$293,$D46,시도_소아과개폐업!$B$5:$B$293,$B46)</f>
        <v>53</v>
      </c>
      <c r="AU46" s="14" t="n">
        <f aca="false">SUMIFS(시도_소아과개폐업!$D$5:$D$293,시도_소아과개폐업!$A$5:$A$293,$D46,시도_소아과개폐업!$B$5:$B$293,$B46)</f>
        <v>23</v>
      </c>
      <c r="AV46" s="14" t="n">
        <f aca="false">SUMIFS(시도_소아과개폐업!$F$5:$F$293,시도_소아과개폐업!$A$5:$A$293,$D46,시도_소아과개폐업!$B$5:$B$293,$B46)</f>
        <v>30</v>
      </c>
      <c r="AW46" s="15" t="n">
        <f aca="false">SUMIFS(시도_소아과개폐업!$G$5:$G$293,시도_소아과개폐업!$A$5:$A$293,$D46,시도_소아과개폐업!$B$5:$B$293,$B46)</f>
        <v>0.211009174311927</v>
      </c>
      <c r="AX46" s="14" t="n">
        <f aca="false">SUMIFS(시도_소아과개폐업!$H$5:$H$293,시도_소아과개폐업!$A$5:$A$293,$D46,시도_소아과개폐업!$B$5:$B$293,$B46)</f>
        <v>63</v>
      </c>
      <c r="AY46" s="14" t="n">
        <f aca="false">SUMIFS(시군구_병원급!$E$5:$E$3668,시군구_병원급!$A$5:$A$3668,$A46,시군구_병원급!$D$5:$D$3668,$D46)</f>
        <v>7</v>
      </c>
      <c r="AZ46" s="14" t="n">
        <f aca="false">SUMIFS(시군구_병원급!$F$5:$F$3668,시군구_병원급!$A$5:$A$3668,$A46,시군구_병원급!$D$5:$D$3668,$D46)</f>
        <v>4</v>
      </c>
      <c r="BA46" s="14" t="n">
        <f aca="false">SUMIFS(시군구_병원급!$G$5:$G$3668,시군구_병원급!$A$5:$A$3668,$A46,시군구_병원급!$D$5:$D$3668,$D46)</f>
        <v>11</v>
      </c>
      <c r="BB46" s="14" t="n">
        <f aca="false">SUMIFS(시군구_병원급!$H$5:$H$3668,시군구_병원급!$A$5:$A$3668,$A46,시군구_병원급!$D$5:$D$3668,$D46)</f>
        <v>20</v>
      </c>
      <c r="BC46" s="16" t="n">
        <f aca="false">K46+AY46</f>
        <v>12</v>
      </c>
      <c r="BD46" s="17" t="n">
        <f aca="false">IF(E46=0,"",(K46+AY46)/E46*1000)</f>
        <v>2.28180262407302</v>
      </c>
      <c r="BE46" s="16" t="n">
        <f aca="false">AY46-SUMIFS(시군구_병원급!$E$5:$E$3668,시군구_병원급!$A$5:$A$3668,$A46,시군구_병원급!$D$5:$D$3668,$D46-3)</f>
        <v>0</v>
      </c>
      <c r="BF46" s="16" t="n">
        <f aca="false">IF(AY46=0,1,0)</f>
        <v>0</v>
      </c>
      <c r="BG46" s="16" t="n">
        <f aca="false">IF(K46+AY46=0,1,0)</f>
        <v>0</v>
      </c>
      <c r="BH46" s="16" t="n">
        <f aca="false">AF46+AG46+AH46</f>
        <v>20</v>
      </c>
      <c r="BI46" s="18" t="n">
        <f aca="false">IF(H46=0,"",BH46/H46)</f>
        <v>0.350877192982456</v>
      </c>
      <c r="BJ46" s="16" t="str">
        <f aca="false">IF(AP46="","",AP46+AN46)</f>
        <v/>
      </c>
    </row>
    <row r="47" customFormat="false" ht="15" hidden="false" customHeight="true" outlineLevel="0" collapsed="false">
      <c r="A47" s="9" t="s">
        <v>150</v>
      </c>
      <c r="B47" s="10" t="s">
        <v>146</v>
      </c>
      <c r="C47" s="10" t="s">
        <v>129</v>
      </c>
      <c r="D47" s="9" t="n">
        <v>2016</v>
      </c>
      <c r="E47" s="11" t="n">
        <v>23292</v>
      </c>
      <c r="F47" s="11" t="n">
        <v>3474</v>
      </c>
      <c r="G47" s="11" t="n">
        <v>3575</v>
      </c>
      <c r="H47" s="11" t="n">
        <v>315</v>
      </c>
      <c r="I47" s="11" t="n">
        <v>15158</v>
      </c>
      <c r="J47" s="11" t="n">
        <v>11235</v>
      </c>
      <c r="K47" s="11" t="n">
        <v>24</v>
      </c>
      <c r="L47" s="12" t="n">
        <v>13.5239567233385</v>
      </c>
      <c r="M47" s="12" t="n">
        <v>1.03039670273055</v>
      </c>
      <c r="N47" s="13" t="n">
        <v>0.741192769494656</v>
      </c>
      <c r="O47" s="13" t="n">
        <v>0.650781384166237</v>
      </c>
      <c r="P47" s="13" t="n">
        <v>0.153486175510905</v>
      </c>
      <c r="Q47" s="13" t="n">
        <v>-0.057538237436271</v>
      </c>
      <c r="R47" s="13" t="n">
        <v>-0.0587151132174829</v>
      </c>
      <c r="S47" s="11" t="n">
        <v>1</v>
      </c>
      <c r="T47" s="13"/>
      <c r="U47" s="13"/>
      <c r="V47" s="11" t="n">
        <v>0</v>
      </c>
      <c r="W47" s="13" t="n">
        <v>-0.168253968253968</v>
      </c>
      <c r="X47" s="11" t="n">
        <v>0</v>
      </c>
      <c r="Y47" s="11" t="n">
        <v>0</v>
      </c>
      <c r="Z47" s="11" t="n">
        <v>0</v>
      </c>
      <c r="AA47" s="11" t="n">
        <v>0</v>
      </c>
      <c r="AB47" s="10" t="s">
        <v>65</v>
      </c>
      <c r="AC47" s="11" t="n">
        <v>7</v>
      </c>
      <c r="AD47" s="11" t="n">
        <v>130</v>
      </c>
      <c r="AE47" s="11" t="n">
        <v>148</v>
      </c>
      <c r="AF47" s="11" t="n">
        <v>2</v>
      </c>
      <c r="AG47" s="11" t="n">
        <v>27</v>
      </c>
      <c r="AH47" s="11" t="n">
        <v>1</v>
      </c>
      <c r="AI47" s="13" t="n">
        <v>0.0222222222222222</v>
      </c>
      <c r="AJ47" s="13" t="n">
        <v>0.412698412698413</v>
      </c>
      <c r="AK47" s="13" t="n">
        <v>0.46984126984127</v>
      </c>
      <c r="AL47" s="13" t="n">
        <v>0.00634920634920635</v>
      </c>
      <c r="AM47" s="13" t="n">
        <v>0.0857142857142857</v>
      </c>
      <c r="AN47" s="11" t="n">
        <v>14</v>
      </c>
      <c r="AO47" s="13" t="n">
        <v>0.0425531914893617</v>
      </c>
      <c r="AP47" s="11"/>
      <c r="AQ47" s="11"/>
      <c r="AR47" s="13"/>
      <c r="AS47" s="13"/>
      <c r="AT47" s="14" t="n">
        <f aca="false">SUMIFS(시도_소아과개폐업!$C$5:$C$293,시도_소아과개폐업!$A$5:$A$293,$D47,시도_소아과개폐업!$B$5:$B$293,$B47)</f>
        <v>53</v>
      </c>
      <c r="AU47" s="14" t="n">
        <f aca="false">SUMIFS(시도_소아과개폐업!$D$5:$D$293,시도_소아과개폐업!$A$5:$A$293,$D47,시도_소아과개폐업!$B$5:$B$293,$B47)</f>
        <v>23</v>
      </c>
      <c r="AV47" s="14" t="n">
        <f aca="false">SUMIFS(시도_소아과개폐업!$F$5:$F$293,시도_소아과개폐업!$A$5:$A$293,$D47,시도_소아과개폐업!$B$5:$B$293,$B47)</f>
        <v>30</v>
      </c>
      <c r="AW47" s="15" t="n">
        <f aca="false">SUMIFS(시도_소아과개폐업!$G$5:$G$293,시도_소아과개폐업!$A$5:$A$293,$D47,시도_소아과개폐업!$B$5:$B$293,$B47)</f>
        <v>0.211009174311927</v>
      </c>
      <c r="AX47" s="14" t="n">
        <f aca="false">SUMIFS(시도_소아과개폐업!$H$5:$H$293,시도_소아과개폐업!$A$5:$A$293,$D47,시도_소아과개폐업!$B$5:$B$293,$B47)</f>
        <v>63</v>
      </c>
      <c r="AY47" s="14" t="n">
        <f aca="false">SUMIFS(시군구_병원급!$E$5:$E$3668,시군구_병원급!$A$5:$A$3668,$A47,시군구_병원급!$D$5:$D$3668,$D47)</f>
        <v>12</v>
      </c>
      <c r="AZ47" s="14" t="n">
        <f aca="false">SUMIFS(시군구_병원급!$F$5:$F$3668,시군구_병원급!$A$5:$A$3668,$A47,시군구_병원급!$D$5:$D$3668,$D47)</f>
        <v>2</v>
      </c>
      <c r="BA47" s="14" t="n">
        <f aca="false">SUMIFS(시군구_병원급!$G$5:$G$3668,시군구_병원급!$A$5:$A$3668,$A47,시군구_병원급!$D$5:$D$3668,$D47)</f>
        <v>17</v>
      </c>
      <c r="BB47" s="14" t="n">
        <f aca="false">SUMIFS(시군구_병원급!$H$5:$H$3668,시군구_병원급!$A$5:$A$3668,$A47,시군구_병원급!$D$5:$D$3668,$D47)</f>
        <v>32</v>
      </c>
      <c r="BC47" s="16" t="n">
        <f aca="false">K47+AY47</f>
        <v>36</v>
      </c>
      <c r="BD47" s="17" t="n">
        <f aca="false">IF(E47=0,"",(K47+AY47)/E47*1000)</f>
        <v>1.54559505409583</v>
      </c>
      <c r="BE47" s="16" t="n">
        <f aca="false">AY47-SUMIFS(시군구_병원급!$E$5:$E$3668,시군구_병원급!$A$5:$A$3668,$A47,시군구_병원급!$D$5:$D$3668,$D47-3)</f>
        <v>-2</v>
      </c>
      <c r="BF47" s="16" t="n">
        <f aca="false">IF(AY47=0,1,0)</f>
        <v>0</v>
      </c>
      <c r="BG47" s="16" t="n">
        <f aca="false">IF(K47+AY47=0,1,0)</f>
        <v>0</v>
      </c>
      <c r="BH47" s="16" t="n">
        <f aca="false">AF47+AG47+AH47</f>
        <v>30</v>
      </c>
      <c r="BI47" s="18" t="n">
        <f aca="false">IF(H47=0,"",BH47/H47)</f>
        <v>0.0952380952380952</v>
      </c>
      <c r="BJ47" s="16" t="str">
        <f aca="false">IF(AP47="","",AP47+AN47)</f>
        <v/>
      </c>
    </row>
    <row r="48" customFormat="false" ht="15" hidden="false" customHeight="true" outlineLevel="0" collapsed="false">
      <c r="A48" s="9" t="s">
        <v>151</v>
      </c>
      <c r="B48" s="10" t="s">
        <v>146</v>
      </c>
      <c r="C48" s="10" t="s">
        <v>152</v>
      </c>
      <c r="D48" s="9" t="n">
        <v>2016</v>
      </c>
      <c r="E48" s="11" t="n">
        <v>17936</v>
      </c>
      <c r="F48" s="11" t="n">
        <v>2292</v>
      </c>
      <c r="G48" s="11" t="n">
        <v>2400</v>
      </c>
      <c r="H48" s="11" t="n">
        <v>206</v>
      </c>
      <c r="I48" s="11" t="n">
        <v>11022</v>
      </c>
      <c r="J48" s="11" t="n">
        <v>8252</v>
      </c>
      <c r="K48" s="11" t="n">
        <v>24</v>
      </c>
      <c r="L48" s="12" t="n">
        <v>11.4852809991079</v>
      </c>
      <c r="M48" s="12" t="n">
        <v>1.33809099018733</v>
      </c>
      <c r="N48" s="13" t="n">
        <v>0.748684449283252</v>
      </c>
      <c r="O48" s="13" t="n">
        <v>0.614518287243533</v>
      </c>
      <c r="P48" s="13" t="n">
        <v>0.133809099018733</v>
      </c>
      <c r="Q48" s="13" t="n">
        <v>-0.0845710202623385</v>
      </c>
      <c r="R48" s="13" t="n">
        <v>-0.0888382687927107</v>
      </c>
      <c r="S48" s="11" t="n">
        <v>0</v>
      </c>
      <c r="T48" s="13"/>
      <c r="U48" s="13"/>
      <c r="V48" s="11" t="n">
        <v>0</v>
      </c>
      <c r="W48" s="13" t="n">
        <v>-0.135922330097087</v>
      </c>
      <c r="X48" s="11" t="n">
        <v>0</v>
      </c>
      <c r="Y48" s="11" t="n">
        <v>0</v>
      </c>
      <c r="Z48" s="11" t="n">
        <v>0</v>
      </c>
      <c r="AA48" s="11" t="n">
        <v>0</v>
      </c>
      <c r="AB48" s="10" t="s">
        <v>65</v>
      </c>
      <c r="AC48" s="11" t="n">
        <v>4</v>
      </c>
      <c r="AD48" s="11" t="n">
        <v>98</v>
      </c>
      <c r="AE48" s="11" t="n">
        <v>64</v>
      </c>
      <c r="AF48" s="11" t="n">
        <v>6</v>
      </c>
      <c r="AG48" s="11" t="n">
        <v>33</v>
      </c>
      <c r="AH48" s="11" t="n">
        <v>1</v>
      </c>
      <c r="AI48" s="13" t="n">
        <v>0.0194174757281553</v>
      </c>
      <c r="AJ48" s="13" t="n">
        <v>0.475728155339806</v>
      </c>
      <c r="AK48" s="13" t="n">
        <v>0.310679611650485</v>
      </c>
      <c r="AL48" s="13" t="n">
        <v>0.029126213592233</v>
      </c>
      <c r="AM48" s="13" t="n">
        <v>0.160194174757282</v>
      </c>
      <c r="AN48" s="11" t="n">
        <v>5</v>
      </c>
      <c r="AO48" s="13" t="n">
        <v>0.023696682464455</v>
      </c>
      <c r="AP48" s="11"/>
      <c r="AQ48" s="11"/>
      <c r="AR48" s="13"/>
      <c r="AS48" s="13"/>
      <c r="AT48" s="14" t="n">
        <f aca="false">SUMIFS(시도_소아과개폐업!$C$5:$C$293,시도_소아과개폐업!$A$5:$A$293,$D48,시도_소아과개폐업!$B$5:$B$293,$B48)</f>
        <v>53</v>
      </c>
      <c r="AU48" s="14" t="n">
        <f aca="false">SUMIFS(시도_소아과개폐업!$D$5:$D$293,시도_소아과개폐업!$A$5:$A$293,$D48,시도_소아과개폐업!$B$5:$B$293,$B48)</f>
        <v>23</v>
      </c>
      <c r="AV48" s="14" t="n">
        <f aca="false">SUMIFS(시도_소아과개폐업!$F$5:$F$293,시도_소아과개폐업!$A$5:$A$293,$D48,시도_소아과개폐업!$B$5:$B$293,$B48)</f>
        <v>30</v>
      </c>
      <c r="AW48" s="15" t="n">
        <f aca="false">SUMIFS(시도_소아과개폐업!$G$5:$G$293,시도_소아과개폐업!$A$5:$A$293,$D48,시도_소아과개폐업!$B$5:$B$293,$B48)</f>
        <v>0.211009174311927</v>
      </c>
      <c r="AX48" s="14" t="n">
        <f aca="false">SUMIFS(시도_소아과개폐업!$H$5:$H$293,시도_소아과개폐업!$A$5:$A$293,$D48,시도_소아과개폐업!$B$5:$B$293,$B48)</f>
        <v>63</v>
      </c>
      <c r="AY48" s="14" t="n">
        <f aca="false">SUMIFS(시군구_병원급!$E$5:$E$3668,시군구_병원급!$A$5:$A$3668,$A48,시군구_병원급!$D$5:$D$3668,$D48)</f>
        <v>12</v>
      </c>
      <c r="AZ48" s="14" t="n">
        <f aca="false">SUMIFS(시군구_병원급!$F$5:$F$3668,시군구_병원급!$A$5:$A$3668,$A48,시군구_병원급!$D$5:$D$3668,$D48)</f>
        <v>1</v>
      </c>
      <c r="BA48" s="14" t="n">
        <f aca="false">SUMIFS(시군구_병원급!$G$5:$G$3668,시군구_병원급!$A$5:$A$3668,$A48,시군구_병원급!$D$5:$D$3668,$D48)</f>
        <v>17</v>
      </c>
      <c r="BB48" s="14" t="n">
        <f aca="false">SUMIFS(시군구_병원급!$H$5:$H$3668,시군구_병원급!$A$5:$A$3668,$A48,시군구_병원급!$D$5:$D$3668,$D48)</f>
        <v>33</v>
      </c>
      <c r="BC48" s="16" t="n">
        <f aca="false">K48+AY48</f>
        <v>36</v>
      </c>
      <c r="BD48" s="17" t="n">
        <f aca="false">IF(E48=0,"",(K48+AY48)/E48*1000)</f>
        <v>2.007136485281</v>
      </c>
      <c r="BE48" s="16" t="n">
        <f aca="false">AY48-SUMIFS(시군구_병원급!$E$5:$E$3668,시군구_병원급!$A$5:$A$3668,$A48,시군구_병원급!$D$5:$D$3668,$D48-3)</f>
        <v>-1</v>
      </c>
      <c r="BF48" s="16" t="n">
        <f aca="false">IF(AY48=0,1,0)</f>
        <v>0</v>
      </c>
      <c r="BG48" s="16" t="n">
        <f aca="false">IF(K48+AY48=0,1,0)</f>
        <v>0</v>
      </c>
      <c r="BH48" s="16" t="n">
        <f aca="false">AF48+AG48+AH48</f>
        <v>40</v>
      </c>
      <c r="BI48" s="18" t="n">
        <f aca="false">IF(H48=0,"",BH48/H48)</f>
        <v>0.194174757281553</v>
      </c>
      <c r="BJ48" s="16" t="str">
        <f aca="false">IF(AP48="","",AP48+AN48)</f>
        <v/>
      </c>
    </row>
    <row r="49" customFormat="false" ht="15" hidden="false" customHeight="true" outlineLevel="0" collapsed="false">
      <c r="A49" s="9" t="s">
        <v>153</v>
      </c>
      <c r="B49" s="10" t="s">
        <v>146</v>
      </c>
      <c r="C49" s="10" t="s">
        <v>154</v>
      </c>
      <c r="D49" s="9" t="n">
        <v>2016</v>
      </c>
      <c r="E49" s="11" t="n">
        <v>29408</v>
      </c>
      <c r="F49" s="11" t="n">
        <v>4285</v>
      </c>
      <c r="G49" s="11" t="n">
        <v>4504</v>
      </c>
      <c r="H49" s="11" t="n">
        <v>374</v>
      </c>
      <c r="I49" s="11" t="n">
        <v>17316</v>
      </c>
      <c r="J49" s="11" t="n">
        <v>14352</v>
      </c>
      <c r="K49" s="11" t="n">
        <v>22</v>
      </c>
      <c r="L49" s="12" t="n">
        <v>12.7176278563656</v>
      </c>
      <c r="M49" s="12" t="n">
        <v>0.748095756256801</v>
      </c>
      <c r="N49" s="13" t="n">
        <v>0.828828828828829</v>
      </c>
      <c r="O49" s="13" t="n">
        <v>0.588819368879217</v>
      </c>
      <c r="P49" s="13" t="n">
        <v>0.153155603917301</v>
      </c>
      <c r="Q49" s="13" t="n">
        <v>-0.0864243553898726</v>
      </c>
      <c r="R49" s="13" t="n">
        <v>-0.11634294683147</v>
      </c>
      <c r="S49" s="11" t="n">
        <v>0</v>
      </c>
      <c r="T49" s="13"/>
      <c r="U49" s="13"/>
      <c r="V49" s="11" t="n">
        <v>0</v>
      </c>
      <c r="W49" s="13" t="n">
        <v>-0.163101604278075</v>
      </c>
      <c r="X49" s="11" t="n">
        <v>0</v>
      </c>
      <c r="Y49" s="11" t="n">
        <v>0</v>
      </c>
      <c r="Z49" s="11" t="n">
        <v>0</v>
      </c>
      <c r="AA49" s="11" t="n">
        <v>0</v>
      </c>
      <c r="AB49" s="10" t="s">
        <v>65</v>
      </c>
      <c r="AC49" s="11" t="n">
        <v>9</v>
      </c>
      <c r="AD49" s="11" t="n">
        <v>164</v>
      </c>
      <c r="AE49" s="11" t="n">
        <v>170</v>
      </c>
      <c r="AF49" s="11" t="n">
        <v>4</v>
      </c>
      <c r="AG49" s="11" t="n">
        <v>27</v>
      </c>
      <c r="AH49" s="11" t="n">
        <v>0</v>
      </c>
      <c r="AI49" s="13" t="n">
        <v>0.0240641711229947</v>
      </c>
      <c r="AJ49" s="13" t="n">
        <v>0.438502673796791</v>
      </c>
      <c r="AK49" s="13" t="n">
        <v>0.454545454545455</v>
      </c>
      <c r="AL49" s="13" t="n">
        <v>0.0106951871657754</v>
      </c>
      <c r="AM49" s="13" t="n">
        <v>0.072192513368984</v>
      </c>
      <c r="AN49" s="11" t="n">
        <v>6</v>
      </c>
      <c r="AO49" s="13" t="n">
        <v>0.0157894736842105</v>
      </c>
      <c r="AP49" s="11"/>
      <c r="AQ49" s="11"/>
      <c r="AR49" s="13"/>
      <c r="AS49" s="13"/>
      <c r="AT49" s="14" t="n">
        <f aca="false">SUMIFS(시도_소아과개폐업!$C$5:$C$293,시도_소아과개폐업!$A$5:$A$293,$D49,시도_소아과개폐업!$B$5:$B$293,$B49)</f>
        <v>53</v>
      </c>
      <c r="AU49" s="14" t="n">
        <f aca="false">SUMIFS(시도_소아과개폐업!$D$5:$D$293,시도_소아과개폐업!$A$5:$A$293,$D49,시도_소아과개폐업!$B$5:$B$293,$B49)</f>
        <v>23</v>
      </c>
      <c r="AV49" s="14" t="n">
        <f aca="false">SUMIFS(시도_소아과개폐업!$F$5:$F$293,시도_소아과개폐업!$A$5:$A$293,$D49,시도_소아과개폐업!$B$5:$B$293,$B49)</f>
        <v>30</v>
      </c>
      <c r="AW49" s="15" t="n">
        <f aca="false">SUMIFS(시도_소아과개폐업!$G$5:$G$293,시도_소아과개폐업!$A$5:$A$293,$D49,시도_소아과개폐업!$B$5:$B$293,$B49)</f>
        <v>0.211009174311927</v>
      </c>
      <c r="AX49" s="14" t="n">
        <f aca="false">SUMIFS(시도_소아과개폐업!$H$5:$H$293,시도_소아과개폐업!$A$5:$A$293,$D49,시도_소아과개폐업!$B$5:$B$293,$B49)</f>
        <v>63</v>
      </c>
      <c r="AY49" s="14" t="n">
        <f aca="false">SUMIFS(시군구_병원급!$E$5:$E$3668,시군구_병원급!$A$5:$A$3668,$A49,시군구_병원급!$D$5:$D$3668,$D49)</f>
        <v>21</v>
      </c>
      <c r="AZ49" s="14" t="n">
        <f aca="false">SUMIFS(시군구_병원급!$F$5:$F$3668,시군구_병원급!$A$5:$A$3668,$A49,시군구_병원급!$D$5:$D$3668,$D49)</f>
        <v>5</v>
      </c>
      <c r="BA49" s="14" t="n">
        <f aca="false">SUMIFS(시군구_병원급!$G$5:$G$3668,시군구_병원급!$A$5:$A$3668,$A49,시군구_병원급!$D$5:$D$3668,$D49)</f>
        <v>31</v>
      </c>
      <c r="BB49" s="14" t="n">
        <f aca="false">SUMIFS(시군구_병원급!$H$5:$H$3668,시군구_병원급!$A$5:$A$3668,$A49,시군구_병원급!$D$5:$D$3668,$D49)</f>
        <v>55</v>
      </c>
      <c r="BC49" s="16" t="n">
        <f aca="false">K49+AY49</f>
        <v>43</v>
      </c>
      <c r="BD49" s="17" t="n">
        <f aca="false">IF(E49=0,"",(K49+AY49)/E49*1000)</f>
        <v>1.46218715995647</v>
      </c>
      <c r="BE49" s="16" t="n">
        <f aca="false">AY49-SUMIFS(시군구_병원급!$E$5:$E$3668,시군구_병원급!$A$5:$A$3668,$A49,시군구_병원급!$D$5:$D$3668,$D49-3)</f>
        <v>2</v>
      </c>
      <c r="BF49" s="16" t="n">
        <f aca="false">IF(AY49=0,1,0)</f>
        <v>0</v>
      </c>
      <c r="BG49" s="16" t="n">
        <f aca="false">IF(K49+AY49=0,1,0)</f>
        <v>0</v>
      </c>
      <c r="BH49" s="16" t="n">
        <f aca="false">AF49+AG49+AH49</f>
        <v>31</v>
      </c>
      <c r="BI49" s="18" t="n">
        <f aca="false">IF(H49=0,"",BH49/H49)</f>
        <v>0.0828877005347594</v>
      </c>
      <c r="BJ49" s="16" t="str">
        <f aca="false">IF(AP49="","",AP49+AN49)</f>
        <v/>
      </c>
    </row>
    <row r="50" customFormat="false" ht="15" hidden="false" customHeight="true" outlineLevel="0" collapsed="false">
      <c r="A50" s="9" t="s">
        <v>155</v>
      </c>
      <c r="B50" s="10" t="s">
        <v>146</v>
      </c>
      <c r="C50" s="10" t="s">
        <v>156</v>
      </c>
      <c r="D50" s="9" t="n">
        <v>2016</v>
      </c>
      <c r="E50" s="11" t="n">
        <v>16030</v>
      </c>
      <c r="F50" s="11" t="n">
        <v>2528</v>
      </c>
      <c r="G50" s="11" t="n">
        <v>2321</v>
      </c>
      <c r="H50" s="11" t="n">
        <v>154</v>
      </c>
      <c r="I50" s="11" t="n">
        <v>7940</v>
      </c>
      <c r="J50" s="11" t="n">
        <v>6567</v>
      </c>
      <c r="K50" s="11" t="n">
        <v>11</v>
      </c>
      <c r="L50" s="12" t="n">
        <v>9.60698689956332</v>
      </c>
      <c r="M50" s="12" t="n">
        <v>0.686213349968809</v>
      </c>
      <c r="N50" s="13" t="n">
        <v>0.827078085642317</v>
      </c>
      <c r="O50" s="13" t="n">
        <v>0.495321272613849</v>
      </c>
      <c r="P50" s="13" t="n">
        <v>0.144791016843419</v>
      </c>
      <c r="Q50" s="13" t="n">
        <v>0.316524310118266</v>
      </c>
      <c r="R50" s="13" t="n">
        <v>0.207596253902185</v>
      </c>
      <c r="S50" s="11" t="n">
        <v>-1</v>
      </c>
      <c r="T50" s="13"/>
      <c r="U50" s="13"/>
      <c r="V50" s="11" t="n">
        <v>0</v>
      </c>
      <c r="W50" s="13" t="n">
        <v>0.227272727272727</v>
      </c>
      <c r="X50" s="11" t="n">
        <v>0</v>
      </c>
      <c r="Y50" s="11" t="n">
        <v>0</v>
      </c>
      <c r="Z50" s="11" t="n">
        <v>0</v>
      </c>
      <c r="AA50" s="11" t="n">
        <v>0</v>
      </c>
      <c r="AB50" s="10" t="s">
        <v>65</v>
      </c>
      <c r="AC50" s="11" t="n">
        <v>9</v>
      </c>
      <c r="AD50" s="11" t="n">
        <v>74</v>
      </c>
      <c r="AE50" s="11" t="n">
        <v>57</v>
      </c>
      <c r="AF50" s="11" t="n">
        <v>0</v>
      </c>
      <c r="AG50" s="11" t="n">
        <v>13</v>
      </c>
      <c r="AH50" s="11" t="n">
        <v>1</v>
      </c>
      <c r="AI50" s="13" t="n">
        <v>0.0584415584415584</v>
      </c>
      <c r="AJ50" s="13" t="n">
        <v>0.480519480519481</v>
      </c>
      <c r="AK50" s="13" t="n">
        <v>0.37012987012987</v>
      </c>
      <c r="AL50" s="13" t="n">
        <v>0</v>
      </c>
      <c r="AM50" s="13" t="n">
        <v>0.0844155844155844</v>
      </c>
      <c r="AN50" s="11" t="n">
        <v>8</v>
      </c>
      <c r="AO50" s="13" t="n">
        <v>0.0493827160493827</v>
      </c>
      <c r="AP50" s="11"/>
      <c r="AQ50" s="11"/>
      <c r="AR50" s="13"/>
      <c r="AS50" s="13"/>
      <c r="AT50" s="14" t="n">
        <f aca="false">SUMIFS(시도_소아과개폐업!$C$5:$C$293,시도_소아과개폐업!$A$5:$A$293,$D50,시도_소아과개폐업!$B$5:$B$293,$B50)</f>
        <v>53</v>
      </c>
      <c r="AU50" s="14" t="n">
        <f aca="false">SUMIFS(시도_소아과개폐업!$D$5:$D$293,시도_소아과개폐업!$A$5:$A$293,$D50,시도_소아과개폐업!$B$5:$B$293,$B50)</f>
        <v>23</v>
      </c>
      <c r="AV50" s="14" t="n">
        <f aca="false">SUMIFS(시도_소아과개폐업!$F$5:$F$293,시도_소아과개폐업!$A$5:$A$293,$D50,시도_소아과개폐업!$B$5:$B$293,$B50)</f>
        <v>30</v>
      </c>
      <c r="AW50" s="15" t="n">
        <f aca="false">SUMIFS(시도_소아과개폐업!$G$5:$G$293,시도_소아과개폐업!$A$5:$A$293,$D50,시도_소아과개폐업!$B$5:$B$293,$B50)</f>
        <v>0.211009174311927</v>
      </c>
      <c r="AX50" s="14" t="n">
        <f aca="false">SUMIFS(시도_소아과개폐업!$H$5:$H$293,시도_소아과개폐업!$A$5:$A$293,$D50,시도_소아과개폐업!$B$5:$B$293,$B50)</f>
        <v>63</v>
      </c>
      <c r="AY50" s="14" t="n">
        <f aca="false">SUMIFS(시군구_병원급!$E$5:$E$3668,시군구_병원급!$A$5:$A$3668,$A50,시군구_병원급!$D$5:$D$3668,$D50)</f>
        <v>6</v>
      </c>
      <c r="AZ50" s="14" t="n">
        <f aca="false">SUMIFS(시군구_병원급!$F$5:$F$3668,시군구_병원급!$A$5:$A$3668,$A50,시군구_병원급!$D$5:$D$3668,$D50)</f>
        <v>0</v>
      </c>
      <c r="BA50" s="14" t="n">
        <f aca="false">SUMIFS(시군구_병원급!$G$5:$G$3668,시군구_병원급!$A$5:$A$3668,$A50,시군구_병원급!$D$5:$D$3668,$D50)</f>
        <v>6</v>
      </c>
      <c r="BB50" s="14" t="n">
        <f aca="false">SUMIFS(시군구_병원급!$H$5:$H$3668,시군구_병원급!$A$5:$A$3668,$A50,시군구_병원급!$D$5:$D$3668,$D50)</f>
        <v>17</v>
      </c>
      <c r="BC50" s="16" t="n">
        <f aca="false">K50+AY50</f>
        <v>17</v>
      </c>
      <c r="BD50" s="17" t="n">
        <f aca="false">IF(E50=0,"",(K50+AY50)/E50*1000)</f>
        <v>1.06051154086089</v>
      </c>
      <c r="BE50" s="16" t="n">
        <f aca="false">AY50-SUMIFS(시군구_병원급!$E$5:$E$3668,시군구_병원급!$A$5:$A$3668,$A50,시군구_병원급!$D$5:$D$3668,$D50-3)</f>
        <v>2</v>
      </c>
      <c r="BF50" s="16" t="n">
        <f aca="false">IF(AY50=0,1,0)</f>
        <v>0</v>
      </c>
      <c r="BG50" s="16" t="n">
        <f aca="false">IF(K50+AY50=0,1,0)</f>
        <v>0</v>
      </c>
      <c r="BH50" s="16" t="n">
        <f aca="false">AF50+AG50+AH50</f>
        <v>14</v>
      </c>
      <c r="BI50" s="18" t="n">
        <f aca="false">IF(H50=0,"",BH50/H50)</f>
        <v>0.0909090909090909</v>
      </c>
      <c r="BJ50" s="16" t="str">
        <f aca="false">IF(AP50="","",AP50+AN50)</f>
        <v/>
      </c>
    </row>
    <row r="51" customFormat="false" ht="15" hidden="false" customHeight="true" outlineLevel="0" collapsed="false">
      <c r="A51" s="9" t="s">
        <v>157</v>
      </c>
      <c r="B51" s="10" t="s">
        <v>146</v>
      </c>
      <c r="C51" s="10" t="s">
        <v>158</v>
      </c>
      <c r="D51" s="9" t="n">
        <v>2016</v>
      </c>
      <c r="E51" s="11" t="n">
        <v>569</v>
      </c>
      <c r="F51" s="11" t="n">
        <v>94</v>
      </c>
      <c r="G51" s="11" t="n">
        <v>101</v>
      </c>
      <c r="H51" s="11" t="n">
        <v>6</v>
      </c>
      <c r="I51" s="11" t="n">
        <v>354</v>
      </c>
      <c r="J51" s="11" t="n">
        <v>215</v>
      </c>
      <c r="K51" s="11" t="n">
        <v>0</v>
      </c>
      <c r="L51" s="12" t="n">
        <v>10.5448154657294</v>
      </c>
      <c r="M51" s="12" t="n">
        <v>0</v>
      </c>
      <c r="N51" s="13" t="n">
        <v>0.607344632768362</v>
      </c>
      <c r="O51" s="13" t="n">
        <v>0.622144112478032</v>
      </c>
      <c r="P51" s="13" t="n">
        <v>0.177504393673111</v>
      </c>
      <c r="Q51" s="13" t="n">
        <v>-0.0563847429519071</v>
      </c>
      <c r="R51" s="13" t="n">
        <v>0.0202020202020201</v>
      </c>
      <c r="S51" s="11" t="n">
        <v>0</v>
      </c>
      <c r="T51" s="13"/>
      <c r="U51" s="13"/>
      <c r="V51" s="11" t="n">
        <v>1</v>
      </c>
      <c r="W51" s="13" t="n">
        <v>-0.166666666666667</v>
      </c>
      <c r="X51" s="11" t="n">
        <v>0</v>
      </c>
      <c r="Y51" s="11" t="n">
        <v>0</v>
      </c>
      <c r="Z51" s="11" t="n">
        <v>0</v>
      </c>
      <c r="AA51" s="11" t="n">
        <v>0</v>
      </c>
      <c r="AB51" s="10" t="s">
        <v>65</v>
      </c>
      <c r="AC51" s="11" t="n">
        <v>1</v>
      </c>
      <c r="AD51" s="11" t="n">
        <v>3</v>
      </c>
      <c r="AE51" s="11" t="n">
        <v>0</v>
      </c>
      <c r="AF51" s="11" t="n">
        <v>0</v>
      </c>
      <c r="AG51" s="11" t="n">
        <v>2</v>
      </c>
      <c r="AH51" s="11" t="n">
        <v>0</v>
      </c>
      <c r="AI51" s="13" t="n">
        <v>0.166666666666667</v>
      </c>
      <c r="AJ51" s="13" t="n">
        <v>0.5</v>
      </c>
      <c r="AK51" s="13" t="n">
        <v>0</v>
      </c>
      <c r="AL51" s="13" t="n">
        <v>0</v>
      </c>
      <c r="AM51" s="13" t="n">
        <v>0.333333333333333</v>
      </c>
      <c r="AN51" s="11" t="n">
        <v>0</v>
      </c>
      <c r="AO51" s="13" t="n">
        <v>0</v>
      </c>
      <c r="AP51" s="11"/>
      <c r="AQ51" s="11"/>
      <c r="AR51" s="13"/>
      <c r="AS51" s="13"/>
      <c r="AT51" s="14" t="n">
        <f aca="false">SUMIFS(시도_소아과개폐업!$C$5:$C$293,시도_소아과개폐업!$A$5:$A$293,$D51,시도_소아과개폐업!$B$5:$B$293,$B51)</f>
        <v>53</v>
      </c>
      <c r="AU51" s="14" t="n">
        <f aca="false">SUMIFS(시도_소아과개폐업!$D$5:$D$293,시도_소아과개폐업!$A$5:$A$293,$D51,시도_소아과개폐업!$B$5:$B$293,$B51)</f>
        <v>23</v>
      </c>
      <c r="AV51" s="14" t="n">
        <f aca="false">SUMIFS(시도_소아과개폐업!$F$5:$F$293,시도_소아과개폐업!$A$5:$A$293,$D51,시도_소아과개폐업!$B$5:$B$293,$B51)</f>
        <v>30</v>
      </c>
      <c r="AW51" s="15" t="n">
        <f aca="false">SUMIFS(시도_소아과개폐업!$G$5:$G$293,시도_소아과개폐업!$A$5:$A$293,$D51,시도_소아과개폐업!$B$5:$B$293,$B51)</f>
        <v>0.211009174311927</v>
      </c>
      <c r="AX51" s="14" t="n">
        <f aca="false">SUMIFS(시도_소아과개폐업!$H$5:$H$293,시도_소아과개폐업!$A$5:$A$293,$D51,시도_소아과개폐업!$B$5:$B$293,$B51)</f>
        <v>63</v>
      </c>
      <c r="AY51" s="14" t="n">
        <f aca="false">SUMIFS(시군구_병원급!$E$5:$E$3668,시군구_병원급!$A$5:$A$3668,$A51,시군구_병원급!$D$5:$D$3668,$D51)</f>
        <v>0</v>
      </c>
      <c r="AZ51" s="14" t="n">
        <f aca="false">SUMIFS(시군구_병원급!$F$5:$F$3668,시군구_병원급!$A$5:$A$3668,$A51,시군구_병원급!$D$5:$D$3668,$D51)</f>
        <v>0</v>
      </c>
      <c r="BA51" s="14" t="n">
        <f aca="false">SUMIFS(시군구_병원급!$G$5:$G$3668,시군구_병원급!$A$5:$A$3668,$A51,시군구_병원급!$D$5:$D$3668,$D51)</f>
        <v>1</v>
      </c>
      <c r="BB51" s="14" t="n">
        <f aca="false">SUMIFS(시군구_병원급!$H$5:$H$3668,시군구_병원급!$A$5:$A$3668,$A51,시군구_병원급!$D$5:$D$3668,$D51)</f>
        <v>1</v>
      </c>
      <c r="BC51" s="16" t="n">
        <f aca="false">K51+AY51</f>
        <v>0</v>
      </c>
      <c r="BD51" s="17" t="n">
        <f aca="false">IF(E51=0,"",(K51+AY51)/E51*1000)</f>
        <v>0</v>
      </c>
      <c r="BE51" s="16" t="n">
        <f aca="false">AY51-SUMIFS(시군구_병원급!$E$5:$E$3668,시군구_병원급!$A$5:$A$3668,$A51,시군구_병원급!$D$5:$D$3668,$D51-3)</f>
        <v>0</v>
      </c>
      <c r="BF51" s="16" t="n">
        <f aca="false">IF(AY51=0,1,0)</f>
        <v>1</v>
      </c>
      <c r="BG51" s="16" t="n">
        <f aca="false">IF(K51+AY51=0,1,0)</f>
        <v>1</v>
      </c>
      <c r="BH51" s="16" t="n">
        <f aca="false">AF51+AG51+AH51</f>
        <v>2</v>
      </c>
      <c r="BI51" s="18" t="n">
        <f aca="false">IF(H51=0,"",BH51/H51)</f>
        <v>0.333333333333333</v>
      </c>
      <c r="BJ51" s="16" t="str">
        <f aca="false">IF(AP51="","",AP51+AN51)</f>
        <v/>
      </c>
    </row>
    <row r="52" customFormat="false" ht="15" hidden="false" customHeight="true" outlineLevel="0" collapsed="false">
      <c r="A52" s="9" t="s">
        <v>159</v>
      </c>
      <c r="B52" s="10" t="s">
        <v>160</v>
      </c>
      <c r="C52" s="10" t="s">
        <v>67</v>
      </c>
      <c r="D52" s="9" t="n">
        <v>2016</v>
      </c>
      <c r="E52" s="11" t="n">
        <v>6642</v>
      </c>
      <c r="F52" s="11" t="n">
        <v>904</v>
      </c>
      <c r="G52" s="11" t="n">
        <v>915</v>
      </c>
      <c r="H52" s="11" t="n">
        <v>116</v>
      </c>
      <c r="I52" s="11" t="n">
        <v>4170</v>
      </c>
      <c r="J52" s="11" t="n">
        <v>3649</v>
      </c>
      <c r="K52" s="11" t="n">
        <v>3</v>
      </c>
      <c r="L52" s="12" t="n">
        <v>17.4646190906354</v>
      </c>
      <c r="M52" s="12" t="n">
        <v>0.4516711833785</v>
      </c>
      <c r="N52" s="13" t="n">
        <v>0.875059952038369</v>
      </c>
      <c r="O52" s="13" t="n">
        <v>0.627822944896116</v>
      </c>
      <c r="P52" s="13" t="n">
        <v>0.137759710930443</v>
      </c>
      <c r="Q52" s="13" t="n">
        <v>0.0248418453942292</v>
      </c>
      <c r="R52" s="13" t="n">
        <v>-0.0213903743315508</v>
      </c>
      <c r="S52" s="11" t="n">
        <v>-1</v>
      </c>
      <c r="T52" s="13"/>
      <c r="U52" s="13"/>
      <c r="V52" s="11" t="n">
        <v>0</v>
      </c>
      <c r="W52" s="13" t="n">
        <v>-0.0948275862068966</v>
      </c>
      <c r="X52" s="11" t="n">
        <v>0</v>
      </c>
      <c r="Y52" s="11" t="n">
        <v>0</v>
      </c>
      <c r="Z52" s="11" t="n">
        <v>0</v>
      </c>
      <c r="AA52" s="11" t="n">
        <v>0</v>
      </c>
      <c r="AB52" s="10" t="s">
        <v>65</v>
      </c>
      <c r="AC52" s="11" t="n">
        <v>14</v>
      </c>
      <c r="AD52" s="11" t="n">
        <v>20</v>
      </c>
      <c r="AE52" s="11" t="n">
        <v>70</v>
      </c>
      <c r="AF52" s="11" t="n">
        <v>10</v>
      </c>
      <c r="AG52" s="11" t="n">
        <v>2</v>
      </c>
      <c r="AH52" s="11" t="n">
        <v>0</v>
      </c>
      <c r="AI52" s="13" t="n">
        <v>0.120689655172414</v>
      </c>
      <c r="AJ52" s="13" t="n">
        <v>0.172413793103448</v>
      </c>
      <c r="AK52" s="13" t="n">
        <v>0.603448275862069</v>
      </c>
      <c r="AL52" s="13" t="n">
        <v>0.0862068965517241</v>
      </c>
      <c r="AM52" s="13" t="n">
        <v>0.0172413793103448</v>
      </c>
      <c r="AN52" s="11" t="n">
        <v>2</v>
      </c>
      <c r="AO52" s="13" t="n">
        <v>0.0169491525423729</v>
      </c>
      <c r="AP52" s="11"/>
      <c r="AQ52" s="11"/>
      <c r="AR52" s="13"/>
      <c r="AS52" s="13"/>
      <c r="AT52" s="14" t="n">
        <f aca="false">SUMIFS(시도_소아과개폐업!$C$5:$C$293,시도_소아과개폐업!$A$5:$A$293,$D52,시도_소아과개폐업!$B$5:$B$293,$B52)</f>
        <v>42</v>
      </c>
      <c r="AU52" s="14" t="n">
        <f aca="false">SUMIFS(시도_소아과개폐업!$D$5:$D$293,시도_소아과개폐업!$A$5:$A$293,$D52,시도_소아과개폐업!$B$5:$B$293,$B52)</f>
        <v>33</v>
      </c>
      <c r="AV52" s="14" t="n">
        <f aca="false">SUMIFS(시도_소아과개폐업!$F$5:$F$293,시도_소아과개폐업!$A$5:$A$293,$D52,시도_소아과개폐업!$B$5:$B$293,$B52)</f>
        <v>9</v>
      </c>
      <c r="AW52" s="15" t="n">
        <f aca="false">SUMIFS(시도_소아과개폐업!$G$5:$G$293,시도_소아과개폐업!$A$5:$A$293,$D52,시도_소아과개폐업!$B$5:$B$293,$B52)</f>
        <v>0.224489795918367</v>
      </c>
      <c r="AX52" s="14" t="n">
        <f aca="false">SUMIFS(시도_소아과개폐업!$H$5:$H$293,시도_소아과개폐업!$A$5:$A$293,$D52,시도_소아과개폐업!$B$5:$B$293,$B52)</f>
        <v>102</v>
      </c>
      <c r="AY52" s="14" t="n">
        <f aca="false">SUMIFS(시군구_병원급!$E$5:$E$3668,시군구_병원급!$A$5:$A$3668,$A52,시군구_병원급!$D$5:$D$3668,$D52)</f>
        <v>1</v>
      </c>
      <c r="AZ52" s="14" t="n">
        <f aca="false">SUMIFS(시군구_병원급!$F$5:$F$3668,시군구_병원급!$A$5:$A$3668,$A52,시군구_병원급!$D$5:$D$3668,$D52)</f>
        <v>2</v>
      </c>
      <c r="BA52" s="14" t="n">
        <f aca="false">SUMIFS(시군구_병원급!$G$5:$G$3668,시군구_병원급!$A$5:$A$3668,$A52,시군구_병원급!$D$5:$D$3668,$D52)</f>
        <v>3</v>
      </c>
      <c r="BB52" s="14" t="n">
        <f aca="false">SUMIFS(시군구_병원급!$H$5:$H$3668,시군구_병원급!$A$5:$A$3668,$A52,시군구_병원급!$D$5:$D$3668,$D52)</f>
        <v>7</v>
      </c>
      <c r="BC52" s="16" t="n">
        <f aca="false">K52+AY52</f>
        <v>4</v>
      </c>
      <c r="BD52" s="17" t="n">
        <f aca="false">IF(E52=0,"",(K52+AY52)/E52*1000)</f>
        <v>0.602228244504667</v>
      </c>
      <c r="BE52" s="16" t="n">
        <f aca="false">AY52-SUMIFS(시군구_병원급!$E$5:$E$3668,시군구_병원급!$A$5:$A$3668,$A52,시군구_병원급!$D$5:$D$3668,$D52-3)</f>
        <v>0</v>
      </c>
      <c r="BF52" s="16" t="n">
        <f aca="false">IF(AY52=0,1,0)</f>
        <v>0</v>
      </c>
      <c r="BG52" s="16" t="n">
        <f aca="false">IF(K52+AY52=0,1,0)</f>
        <v>0</v>
      </c>
      <c r="BH52" s="16" t="n">
        <f aca="false">AF52+AG52+AH52</f>
        <v>12</v>
      </c>
      <c r="BI52" s="18" t="n">
        <f aca="false">IF(H52=0,"",BH52/H52)</f>
        <v>0.103448275862069</v>
      </c>
      <c r="BJ52" s="16" t="str">
        <f aca="false">IF(AP52="","",AP52+AN52)</f>
        <v/>
      </c>
    </row>
    <row r="53" customFormat="false" ht="15" hidden="false" customHeight="true" outlineLevel="0" collapsed="false">
      <c r="A53" s="9" t="s">
        <v>161</v>
      </c>
      <c r="B53" s="10" t="s">
        <v>160</v>
      </c>
      <c r="C53" s="10" t="s">
        <v>119</v>
      </c>
      <c r="D53" s="9" t="n">
        <v>2016</v>
      </c>
      <c r="E53" s="11" t="n">
        <v>3467</v>
      </c>
      <c r="F53" s="11" t="n">
        <v>514</v>
      </c>
      <c r="G53" s="11" t="n">
        <v>527</v>
      </c>
      <c r="H53" s="11" t="n">
        <v>66</v>
      </c>
      <c r="I53" s="11" t="n">
        <v>2532</v>
      </c>
      <c r="J53" s="11" t="n">
        <v>2016</v>
      </c>
      <c r="K53" s="11" t="n">
        <v>1</v>
      </c>
      <c r="L53" s="12" t="n">
        <v>19.0366310931641</v>
      </c>
      <c r="M53" s="12" t="n">
        <v>0.288433804441881</v>
      </c>
      <c r="N53" s="13" t="n">
        <v>0.796208530805687</v>
      </c>
      <c r="O53" s="13" t="n">
        <v>0.730314392846842</v>
      </c>
      <c r="P53" s="13" t="n">
        <v>0.152004614940871</v>
      </c>
      <c r="Q53" s="13" t="n">
        <v>-0.148157248157248</v>
      </c>
      <c r="R53" s="13" t="n">
        <v>-0.186728395061728</v>
      </c>
      <c r="S53" s="11" t="n">
        <v>-1</v>
      </c>
      <c r="T53" s="13"/>
      <c r="U53" s="13"/>
      <c r="V53" s="11" t="n">
        <v>0</v>
      </c>
      <c r="W53" s="13" t="n">
        <v>-0.242424242424242</v>
      </c>
      <c r="X53" s="11" t="n">
        <v>1</v>
      </c>
      <c r="Y53" s="11" t="n">
        <v>0</v>
      </c>
      <c r="Z53" s="11" t="n">
        <v>1</v>
      </c>
      <c r="AA53" s="11" t="n">
        <v>0</v>
      </c>
      <c r="AB53" s="10" t="s">
        <v>65</v>
      </c>
      <c r="AC53" s="11" t="n">
        <v>9</v>
      </c>
      <c r="AD53" s="11" t="n">
        <v>20</v>
      </c>
      <c r="AE53" s="11" t="n">
        <v>34</v>
      </c>
      <c r="AF53" s="11" t="n">
        <v>3</v>
      </c>
      <c r="AG53" s="11" t="n">
        <v>0</v>
      </c>
      <c r="AH53" s="11" t="n">
        <v>0</v>
      </c>
      <c r="AI53" s="13" t="n">
        <v>0.136363636363636</v>
      </c>
      <c r="AJ53" s="13" t="n">
        <v>0.303030303030303</v>
      </c>
      <c r="AK53" s="13" t="n">
        <v>0.515151515151515</v>
      </c>
      <c r="AL53" s="13" t="n">
        <v>0.0454545454545455</v>
      </c>
      <c r="AM53" s="13" t="n">
        <v>0</v>
      </c>
      <c r="AN53" s="11" t="n">
        <v>0</v>
      </c>
      <c r="AO53" s="13" t="n">
        <v>0</v>
      </c>
      <c r="AP53" s="11"/>
      <c r="AQ53" s="11"/>
      <c r="AR53" s="13"/>
      <c r="AS53" s="13"/>
      <c r="AT53" s="14" t="n">
        <f aca="false">SUMIFS(시도_소아과개폐업!$C$5:$C$293,시도_소아과개폐업!$A$5:$A$293,$D53,시도_소아과개폐업!$B$5:$B$293,$B53)</f>
        <v>42</v>
      </c>
      <c r="AU53" s="14" t="n">
        <f aca="false">SUMIFS(시도_소아과개폐업!$D$5:$D$293,시도_소아과개폐업!$A$5:$A$293,$D53,시도_소아과개폐업!$B$5:$B$293,$B53)</f>
        <v>33</v>
      </c>
      <c r="AV53" s="14" t="n">
        <f aca="false">SUMIFS(시도_소아과개폐업!$F$5:$F$293,시도_소아과개폐업!$A$5:$A$293,$D53,시도_소아과개폐업!$B$5:$B$293,$B53)</f>
        <v>9</v>
      </c>
      <c r="AW53" s="15" t="n">
        <f aca="false">SUMIFS(시도_소아과개폐업!$G$5:$G$293,시도_소아과개폐업!$A$5:$A$293,$D53,시도_소아과개폐업!$B$5:$B$293,$B53)</f>
        <v>0.224489795918367</v>
      </c>
      <c r="AX53" s="14" t="n">
        <f aca="false">SUMIFS(시도_소아과개폐업!$H$5:$H$293,시도_소아과개폐업!$A$5:$A$293,$D53,시도_소아과개폐업!$B$5:$B$293,$B53)</f>
        <v>102</v>
      </c>
      <c r="AY53" s="14" t="n">
        <f aca="false">SUMIFS(시군구_병원급!$E$5:$E$3668,시군구_병원급!$A$5:$A$3668,$A53,시군구_병원급!$D$5:$D$3668,$D53)</f>
        <v>0</v>
      </c>
      <c r="AZ53" s="14" t="n">
        <f aca="false">SUMIFS(시군구_병원급!$F$5:$F$3668,시군구_병원급!$A$5:$A$3668,$A53,시군구_병원급!$D$5:$D$3668,$D53)</f>
        <v>2</v>
      </c>
      <c r="BA53" s="14" t="n">
        <f aca="false">SUMIFS(시군구_병원급!$G$5:$G$3668,시군구_병원급!$A$5:$A$3668,$A53,시군구_병원급!$D$5:$D$3668,$D53)</f>
        <v>2</v>
      </c>
      <c r="BB53" s="14" t="n">
        <f aca="false">SUMIFS(시군구_병원급!$H$5:$H$3668,시군구_병원급!$A$5:$A$3668,$A53,시군구_병원급!$D$5:$D$3668,$D53)</f>
        <v>2</v>
      </c>
      <c r="BC53" s="16" t="n">
        <f aca="false">K53+AY53</f>
        <v>1</v>
      </c>
      <c r="BD53" s="17" t="n">
        <f aca="false">IF(E53=0,"",(K53+AY53)/E53*1000)</f>
        <v>0.288433804441881</v>
      </c>
      <c r="BE53" s="16" t="n">
        <f aca="false">AY53-SUMIFS(시군구_병원급!$E$5:$E$3668,시군구_병원급!$A$5:$A$3668,$A53,시군구_병원급!$D$5:$D$3668,$D53-3)</f>
        <v>0</v>
      </c>
      <c r="BF53" s="16" t="n">
        <f aca="false">IF(AY53=0,1,0)</f>
        <v>1</v>
      </c>
      <c r="BG53" s="16" t="n">
        <f aca="false">IF(K53+AY53=0,1,0)</f>
        <v>0</v>
      </c>
      <c r="BH53" s="16" t="n">
        <f aca="false">AF53+AG53+AH53</f>
        <v>3</v>
      </c>
      <c r="BI53" s="18" t="n">
        <f aca="false">IF(H53=0,"",BH53/H53)</f>
        <v>0.0454545454545455</v>
      </c>
      <c r="BJ53" s="16" t="str">
        <f aca="false">IF(AP53="","",AP53+AN53)</f>
        <v/>
      </c>
    </row>
    <row r="54" customFormat="false" ht="15" hidden="false" customHeight="true" outlineLevel="0" collapsed="false">
      <c r="A54" s="9" t="s">
        <v>162</v>
      </c>
      <c r="B54" s="10" t="s">
        <v>160</v>
      </c>
      <c r="C54" s="10" t="s">
        <v>163</v>
      </c>
      <c r="D54" s="9" t="n">
        <v>2016</v>
      </c>
      <c r="E54" s="11" t="n">
        <v>20341</v>
      </c>
      <c r="F54" s="11" t="n">
        <v>3051</v>
      </c>
      <c r="G54" s="11" t="n">
        <v>2998</v>
      </c>
      <c r="H54" s="11" t="n">
        <v>251</v>
      </c>
      <c r="I54" s="11" t="n">
        <v>12292</v>
      </c>
      <c r="J54" s="11" t="n">
        <v>10780</v>
      </c>
      <c r="K54" s="11" t="n">
        <v>16</v>
      </c>
      <c r="L54" s="12" t="n">
        <v>12.3396096553758</v>
      </c>
      <c r="M54" s="12" t="n">
        <v>0.78658866329089</v>
      </c>
      <c r="N54" s="13" t="n">
        <v>0.876993166287016</v>
      </c>
      <c r="O54" s="13" t="n">
        <v>0.604296740573227</v>
      </c>
      <c r="P54" s="13" t="n">
        <v>0.147387050784131</v>
      </c>
      <c r="Q54" s="13" t="n">
        <v>-0.0172005604677007</v>
      </c>
      <c r="R54" s="13" t="n">
        <v>-0.118235294117647</v>
      </c>
      <c r="S54" s="11" t="n">
        <v>-1</v>
      </c>
      <c r="T54" s="13"/>
      <c r="U54" s="13"/>
      <c r="V54" s="11" t="n">
        <v>0</v>
      </c>
      <c r="W54" s="13" t="n">
        <v>-0.099601593625498</v>
      </c>
      <c r="X54" s="11" t="n">
        <v>0</v>
      </c>
      <c r="Y54" s="11" t="n">
        <v>0</v>
      </c>
      <c r="Z54" s="11" t="n">
        <v>0</v>
      </c>
      <c r="AA54" s="11" t="n">
        <v>0</v>
      </c>
      <c r="AB54" s="10" t="s">
        <v>65</v>
      </c>
      <c r="AC54" s="11" t="n">
        <v>18</v>
      </c>
      <c r="AD54" s="11" t="n">
        <v>119</v>
      </c>
      <c r="AE54" s="11" t="n">
        <v>100</v>
      </c>
      <c r="AF54" s="11" t="n">
        <v>7</v>
      </c>
      <c r="AG54" s="11" t="n">
        <v>4</v>
      </c>
      <c r="AH54" s="11" t="n">
        <v>3</v>
      </c>
      <c r="AI54" s="13" t="n">
        <v>0.0717131474103586</v>
      </c>
      <c r="AJ54" s="13" t="n">
        <v>0.474103585657371</v>
      </c>
      <c r="AK54" s="13" t="n">
        <v>0.398406374501992</v>
      </c>
      <c r="AL54" s="13" t="n">
        <v>0.0278884462151394</v>
      </c>
      <c r="AM54" s="13" t="n">
        <v>0.0159362549800797</v>
      </c>
      <c r="AN54" s="11" t="n">
        <v>0</v>
      </c>
      <c r="AO54" s="13" t="n">
        <v>0</v>
      </c>
      <c r="AP54" s="11"/>
      <c r="AQ54" s="11"/>
      <c r="AR54" s="13"/>
      <c r="AS54" s="13"/>
      <c r="AT54" s="14" t="n">
        <f aca="false">SUMIFS(시도_소아과개폐업!$C$5:$C$293,시도_소아과개폐업!$A$5:$A$293,$D54,시도_소아과개폐업!$B$5:$B$293,$B54)</f>
        <v>42</v>
      </c>
      <c r="AU54" s="14" t="n">
        <f aca="false">SUMIFS(시도_소아과개폐업!$D$5:$D$293,시도_소아과개폐업!$A$5:$A$293,$D54,시도_소아과개폐업!$B$5:$B$293,$B54)</f>
        <v>33</v>
      </c>
      <c r="AV54" s="14" t="n">
        <f aca="false">SUMIFS(시도_소아과개폐업!$F$5:$F$293,시도_소아과개폐업!$A$5:$A$293,$D54,시도_소아과개폐업!$B$5:$B$293,$B54)</f>
        <v>9</v>
      </c>
      <c r="AW54" s="15" t="n">
        <f aca="false">SUMIFS(시도_소아과개폐업!$G$5:$G$293,시도_소아과개폐업!$A$5:$A$293,$D54,시도_소아과개폐업!$B$5:$B$293,$B54)</f>
        <v>0.224489795918367</v>
      </c>
      <c r="AX54" s="14" t="n">
        <f aca="false">SUMIFS(시도_소아과개폐업!$H$5:$H$293,시도_소아과개폐업!$A$5:$A$293,$D54,시도_소아과개폐업!$B$5:$B$293,$B54)</f>
        <v>102</v>
      </c>
      <c r="AY54" s="14" t="n">
        <f aca="false">SUMIFS(시군구_병원급!$E$5:$E$3668,시군구_병원급!$A$5:$A$3668,$A54,시군구_병원급!$D$5:$D$3668,$D54)</f>
        <v>10</v>
      </c>
      <c r="AZ54" s="14" t="n">
        <f aca="false">SUMIFS(시군구_병원급!$F$5:$F$3668,시군구_병원급!$A$5:$A$3668,$A54,시군구_병원급!$D$5:$D$3668,$D54)</f>
        <v>2</v>
      </c>
      <c r="BA54" s="14" t="n">
        <f aca="false">SUMIFS(시군구_병원급!$G$5:$G$3668,시군구_병원급!$A$5:$A$3668,$A54,시군구_병원급!$D$5:$D$3668,$D54)</f>
        <v>10</v>
      </c>
      <c r="BB54" s="14" t="n">
        <f aca="false">SUMIFS(시군구_병원급!$H$5:$H$3668,시군구_병원급!$A$5:$A$3668,$A54,시군구_병원급!$D$5:$D$3668,$D54)</f>
        <v>33</v>
      </c>
      <c r="BC54" s="16" t="n">
        <f aca="false">K54+AY54</f>
        <v>26</v>
      </c>
      <c r="BD54" s="17" t="n">
        <f aca="false">IF(E54=0,"",(K54+AY54)/E54*1000)</f>
        <v>1.2782065778477</v>
      </c>
      <c r="BE54" s="16" t="n">
        <f aca="false">AY54-SUMIFS(시군구_병원급!$E$5:$E$3668,시군구_병원급!$A$5:$A$3668,$A54,시군구_병원급!$D$5:$D$3668,$D54-3)</f>
        <v>3</v>
      </c>
      <c r="BF54" s="16" t="n">
        <f aca="false">IF(AY54=0,1,0)</f>
        <v>0</v>
      </c>
      <c r="BG54" s="16" t="n">
        <f aca="false">IF(K54+AY54=0,1,0)</f>
        <v>0</v>
      </c>
      <c r="BH54" s="16" t="n">
        <f aca="false">AF54+AG54+AH54</f>
        <v>14</v>
      </c>
      <c r="BI54" s="18" t="n">
        <f aca="false">IF(H54=0,"",BH54/H54)</f>
        <v>0.0557768924302789</v>
      </c>
      <c r="BJ54" s="16" t="str">
        <f aca="false">IF(AP54="","",AP54+AN54)</f>
        <v/>
      </c>
    </row>
    <row r="55" customFormat="false" ht="15" hidden="false" customHeight="true" outlineLevel="0" collapsed="false">
      <c r="A55" s="9" t="s">
        <v>164</v>
      </c>
      <c r="B55" s="10" t="s">
        <v>160</v>
      </c>
      <c r="C55" s="10" t="s">
        <v>165</v>
      </c>
      <c r="D55" s="9" t="n">
        <v>2016</v>
      </c>
      <c r="E55" s="11" t="n">
        <v>18798</v>
      </c>
      <c r="F55" s="11" t="n">
        <v>2527</v>
      </c>
      <c r="G55" s="11" t="n">
        <v>2542</v>
      </c>
      <c r="H55" s="11" t="n">
        <v>252</v>
      </c>
      <c r="I55" s="11" t="n">
        <v>9473</v>
      </c>
      <c r="J55" s="11" t="n">
        <v>8560</v>
      </c>
      <c r="K55" s="11" t="n">
        <v>20</v>
      </c>
      <c r="L55" s="12" t="n">
        <v>13.405681455474</v>
      </c>
      <c r="M55" s="12" t="n">
        <v>1.06394297265667</v>
      </c>
      <c r="N55" s="13" t="n">
        <v>0.90362081705901</v>
      </c>
      <c r="O55" s="13" t="n">
        <v>0.50393658899883</v>
      </c>
      <c r="P55" s="13" t="n">
        <v>0.135227151824662</v>
      </c>
      <c r="Q55" s="13" t="n">
        <v>0.131864161849711</v>
      </c>
      <c r="R55" s="13" t="n">
        <v>0.0184294871794872</v>
      </c>
      <c r="S55" s="11" t="n">
        <v>6</v>
      </c>
      <c r="T55" s="13"/>
      <c r="U55" s="13"/>
      <c r="V55" s="11" t="n">
        <v>0</v>
      </c>
      <c r="W55" s="13" t="n">
        <v>0.103174603174603</v>
      </c>
      <c r="X55" s="11" t="n">
        <v>0</v>
      </c>
      <c r="Y55" s="11" t="n">
        <v>0</v>
      </c>
      <c r="Z55" s="11" t="n">
        <v>0</v>
      </c>
      <c r="AA55" s="11" t="n">
        <v>0</v>
      </c>
      <c r="AB55" s="10" t="s">
        <v>65</v>
      </c>
      <c r="AC55" s="11" t="n">
        <v>15</v>
      </c>
      <c r="AD55" s="11" t="n">
        <v>68</v>
      </c>
      <c r="AE55" s="11" t="n">
        <v>160</v>
      </c>
      <c r="AF55" s="11" t="n">
        <v>8</v>
      </c>
      <c r="AG55" s="11" t="n">
        <v>1</v>
      </c>
      <c r="AH55" s="11" t="n">
        <v>0</v>
      </c>
      <c r="AI55" s="13" t="n">
        <v>0.0595238095238095</v>
      </c>
      <c r="AJ55" s="13" t="n">
        <v>0.26984126984127</v>
      </c>
      <c r="AK55" s="13" t="n">
        <v>0.634920634920635</v>
      </c>
      <c r="AL55" s="13" t="n">
        <v>0.0317460317460317</v>
      </c>
      <c r="AM55" s="13" t="n">
        <v>0.00396825396825397</v>
      </c>
      <c r="AN55" s="11" t="n">
        <v>0</v>
      </c>
      <c r="AO55" s="13" t="n">
        <v>0</v>
      </c>
      <c r="AP55" s="11"/>
      <c r="AQ55" s="11"/>
      <c r="AR55" s="13"/>
      <c r="AS55" s="13"/>
      <c r="AT55" s="14" t="n">
        <f aca="false">SUMIFS(시도_소아과개폐업!$C$5:$C$293,시도_소아과개폐업!$A$5:$A$293,$D55,시도_소아과개폐업!$B$5:$B$293,$B55)</f>
        <v>42</v>
      </c>
      <c r="AU55" s="14" t="n">
        <f aca="false">SUMIFS(시도_소아과개폐업!$D$5:$D$293,시도_소아과개폐업!$A$5:$A$293,$D55,시도_소아과개폐업!$B$5:$B$293,$B55)</f>
        <v>33</v>
      </c>
      <c r="AV55" s="14" t="n">
        <f aca="false">SUMIFS(시도_소아과개폐업!$F$5:$F$293,시도_소아과개폐업!$A$5:$A$293,$D55,시도_소아과개폐업!$B$5:$B$293,$B55)</f>
        <v>9</v>
      </c>
      <c r="AW55" s="15" t="n">
        <f aca="false">SUMIFS(시도_소아과개폐업!$G$5:$G$293,시도_소아과개폐업!$A$5:$A$293,$D55,시도_소아과개폐업!$B$5:$B$293,$B55)</f>
        <v>0.224489795918367</v>
      </c>
      <c r="AX55" s="14" t="n">
        <f aca="false">SUMIFS(시도_소아과개폐업!$H$5:$H$293,시도_소아과개폐업!$A$5:$A$293,$D55,시도_소아과개폐업!$B$5:$B$293,$B55)</f>
        <v>102</v>
      </c>
      <c r="AY55" s="14" t="n">
        <f aca="false">SUMIFS(시군구_병원급!$E$5:$E$3668,시군구_병원급!$A$5:$A$3668,$A55,시군구_병원급!$D$5:$D$3668,$D55)</f>
        <v>1</v>
      </c>
      <c r="AZ55" s="14" t="n">
        <f aca="false">SUMIFS(시군구_병원급!$F$5:$F$3668,시군구_병원급!$A$5:$A$3668,$A55,시군구_병원급!$D$5:$D$3668,$D55)</f>
        <v>2</v>
      </c>
      <c r="BA55" s="14" t="n">
        <f aca="false">SUMIFS(시군구_병원급!$G$5:$G$3668,시군구_병원급!$A$5:$A$3668,$A55,시군구_병원급!$D$5:$D$3668,$D55)</f>
        <v>7</v>
      </c>
      <c r="BB55" s="14" t="n">
        <f aca="false">SUMIFS(시군구_병원급!$H$5:$H$3668,시군구_병원급!$A$5:$A$3668,$A55,시군구_병원급!$D$5:$D$3668,$D55)</f>
        <v>12</v>
      </c>
      <c r="BC55" s="16" t="n">
        <f aca="false">K55+AY55</f>
        <v>21</v>
      </c>
      <c r="BD55" s="17" t="n">
        <f aca="false">IF(E55=0,"",(K55+AY55)/E55*1000)</f>
        <v>1.1171401212895</v>
      </c>
      <c r="BE55" s="16" t="n">
        <f aca="false">AY55-SUMIFS(시군구_병원급!$E$5:$E$3668,시군구_병원급!$A$5:$A$3668,$A55,시군구_병원급!$D$5:$D$3668,$D55-3)</f>
        <v>0</v>
      </c>
      <c r="BF55" s="16" t="n">
        <f aca="false">IF(AY55=0,1,0)</f>
        <v>0</v>
      </c>
      <c r="BG55" s="16" t="n">
        <f aca="false">IF(K55+AY55=0,1,0)</f>
        <v>0</v>
      </c>
      <c r="BH55" s="16" t="n">
        <f aca="false">AF55+AG55+AH55</f>
        <v>9</v>
      </c>
      <c r="BI55" s="18" t="n">
        <f aca="false">IF(H55=0,"",BH55/H55)</f>
        <v>0.0357142857142857</v>
      </c>
      <c r="BJ55" s="16" t="str">
        <f aca="false">IF(AP55="","",AP55+AN55)</f>
        <v/>
      </c>
    </row>
    <row r="56" customFormat="false" ht="15" hidden="false" customHeight="true" outlineLevel="0" collapsed="false">
      <c r="A56" s="9" t="s">
        <v>166</v>
      </c>
      <c r="B56" s="10" t="s">
        <v>160</v>
      </c>
      <c r="C56" s="10" t="s">
        <v>167</v>
      </c>
      <c r="D56" s="9" t="n">
        <v>2016</v>
      </c>
      <c r="E56" s="11" t="n">
        <v>30627</v>
      </c>
      <c r="F56" s="11" t="n">
        <v>4357</v>
      </c>
      <c r="G56" s="11" t="n">
        <v>4521</v>
      </c>
      <c r="H56" s="11" t="n">
        <v>388</v>
      </c>
      <c r="I56" s="11" t="n">
        <v>17164</v>
      </c>
      <c r="J56" s="11" t="n">
        <v>14667</v>
      </c>
      <c r="K56" s="11" t="n">
        <v>31</v>
      </c>
      <c r="L56" s="12" t="n">
        <v>12.668560420544</v>
      </c>
      <c r="M56" s="12" t="n">
        <v>1.01217879648676</v>
      </c>
      <c r="N56" s="13" t="n">
        <v>0.854521090654859</v>
      </c>
      <c r="O56" s="13" t="n">
        <v>0.560420543964476</v>
      </c>
      <c r="P56" s="13" t="n">
        <v>0.147614849642472</v>
      </c>
      <c r="Q56" s="13" t="n">
        <v>-0.00819300518134714</v>
      </c>
      <c r="R56" s="13" t="n">
        <v>-0.0378804000851245</v>
      </c>
      <c r="S56" s="11" t="n">
        <v>4</v>
      </c>
      <c r="T56" s="13"/>
      <c r="U56" s="13"/>
      <c r="V56" s="11" t="n">
        <v>0</v>
      </c>
      <c r="W56" s="13" t="n">
        <v>-0.0644329896907216</v>
      </c>
      <c r="X56" s="11" t="n">
        <v>0</v>
      </c>
      <c r="Y56" s="11" t="n">
        <v>0</v>
      </c>
      <c r="Z56" s="11" t="n">
        <v>0</v>
      </c>
      <c r="AA56" s="11" t="n">
        <v>0</v>
      </c>
      <c r="AB56" s="10" t="s">
        <v>65</v>
      </c>
      <c r="AC56" s="11" t="n">
        <v>32</v>
      </c>
      <c r="AD56" s="11" t="n">
        <v>152</v>
      </c>
      <c r="AE56" s="11" t="n">
        <v>193</v>
      </c>
      <c r="AF56" s="11" t="n">
        <v>6</v>
      </c>
      <c r="AG56" s="11" t="n">
        <v>5</v>
      </c>
      <c r="AH56" s="11" t="n">
        <v>0</v>
      </c>
      <c r="AI56" s="13" t="n">
        <v>0.0824742268041237</v>
      </c>
      <c r="AJ56" s="13" t="n">
        <v>0.391752577319588</v>
      </c>
      <c r="AK56" s="13" t="n">
        <v>0.497422680412371</v>
      </c>
      <c r="AL56" s="13" t="n">
        <v>0.0154639175257732</v>
      </c>
      <c r="AM56" s="13" t="n">
        <v>0.0128865979381443</v>
      </c>
      <c r="AN56" s="11" t="n">
        <v>2</v>
      </c>
      <c r="AO56" s="13" t="n">
        <v>0.00512820512820513</v>
      </c>
      <c r="AP56" s="11"/>
      <c r="AQ56" s="11"/>
      <c r="AR56" s="13"/>
      <c r="AS56" s="13"/>
      <c r="AT56" s="14" t="n">
        <f aca="false">SUMIFS(시도_소아과개폐업!$C$5:$C$293,시도_소아과개폐업!$A$5:$A$293,$D56,시도_소아과개폐업!$B$5:$B$293,$B56)</f>
        <v>42</v>
      </c>
      <c r="AU56" s="14" t="n">
        <f aca="false">SUMIFS(시도_소아과개폐업!$D$5:$D$293,시도_소아과개폐업!$A$5:$A$293,$D56,시도_소아과개폐업!$B$5:$B$293,$B56)</f>
        <v>33</v>
      </c>
      <c r="AV56" s="14" t="n">
        <f aca="false">SUMIFS(시도_소아과개폐업!$F$5:$F$293,시도_소아과개폐업!$A$5:$A$293,$D56,시도_소아과개폐업!$B$5:$B$293,$B56)</f>
        <v>9</v>
      </c>
      <c r="AW56" s="15" t="n">
        <f aca="false">SUMIFS(시도_소아과개폐업!$G$5:$G$293,시도_소아과개폐업!$A$5:$A$293,$D56,시도_소아과개폐업!$B$5:$B$293,$B56)</f>
        <v>0.224489795918367</v>
      </c>
      <c r="AX56" s="14" t="n">
        <f aca="false">SUMIFS(시도_소아과개폐업!$H$5:$H$293,시도_소아과개폐업!$A$5:$A$293,$D56,시도_소아과개폐업!$B$5:$B$293,$B56)</f>
        <v>102</v>
      </c>
      <c r="AY56" s="14" t="n">
        <f aca="false">SUMIFS(시군구_병원급!$E$5:$E$3668,시군구_병원급!$A$5:$A$3668,$A56,시군구_병원급!$D$5:$D$3668,$D56)</f>
        <v>13</v>
      </c>
      <c r="AZ56" s="14" t="n">
        <f aca="false">SUMIFS(시군구_병원급!$F$5:$F$3668,시군구_병원급!$A$5:$A$3668,$A56,시군구_병원급!$D$5:$D$3668,$D56)</f>
        <v>1</v>
      </c>
      <c r="BA56" s="14" t="n">
        <f aca="false">SUMIFS(시군구_병원급!$G$5:$G$3668,시군구_병원급!$A$5:$A$3668,$A56,시군구_병원급!$D$5:$D$3668,$D56)</f>
        <v>14</v>
      </c>
      <c r="BB56" s="14" t="n">
        <f aca="false">SUMIFS(시군구_병원급!$H$5:$H$3668,시군구_병원급!$A$5:$A$3668,$A56,시군구_병원급!$D$5:$D$3668,$D56)</f>
        <v>32</v>
      </c>
      <c r="BC56" s="16" t="n">
        <f aca="false">K56+AY56</f>
        <v>44</v>
      </c>
      <c r="BD56" s="17" t="n">
        <f aca="false">IF(E56=0,"",(K56+AY56)/E56*1000)</f>
        <v>1.43664087243282</v>
      </c>
      <c r="BE56" s="16" t="n">
        <f aca="false">AY56-SUMIFS(시군구_병원급!$E$5:$E$3668,시군구_병원급!$A$5:$A$3668,$A56,시군구_병원급!$D$5:$D$3668,$D56-3)</f>
        <v>4</v>
      </c>
      <c r="BF56" s="16" t="n">
        <f aca="false">IF(AY56=0,1,0)</f>
        <v>0</v>
      </c>
      <c r="BG56" s="16" t="n">
        <f aca="false">IF(K56+AY56=0,1,0)</f>
        <v>0</v>
      </c>
      <c r="BH56" s="16" t="n">
        <f aca="false">AF56+AG56+AH56</f>
        <v>11</v>
      </c>
      <c r="BI56" s="18" t="n">
        <f aca="false">IF(H56=0,"",BH56/H56)</f>
        <v>0.0283505154639175</v>
      </c>
      <c r="BJ56" s="16" t="str">
        <f aca="false">IF(AP56="","",AP56+AN56)</f>
        <v/>
      </c>
    </row>
    <row r="57" customFormat="false" ht="15" hidden="false" customHeight="true" outlineLevel="0" collapsed="false">
      <c r="A57" s="9" t="s">
        <v>168</v>
      </c>
      <c r="B57" s="10" t="s">
        <v>160</v>
      </c>
      <c r="C57" s="10" t="s">
        <v>169</v>
      </c>
      <c r="D57" s="9" t="n">
        <v>2016</v>
      </c>
      <c r="E57" s="11" t="n">
        <v>27596</v>
      </c>
      <c r="F57" s="11" t="n">
        <v>4278</v>
      </c>
      <c r="G57" s="11" t="n">
        <v>4537</v>
      </c>
      <c r="H57" s="11" t="n">
        <v>399</v>
      </c>
      <c r="I57" s="11" t="n">
        <v>16416</v>
      </c>
      <c r="J57" s="11" t="n">
        <v>14426</v>
      </c>
      <c r="K57" s="11" t="n">
        <v>27</v>
      </c>
      <c r="L57" s="12" t="n">
        <v>14.4586171908972</v>
      </c>
      <c r="M57" s="12" t="n">
        <v>0.978402667053196</v>
      </c>
      <c r="N57" s="13" t="n">
        <v>0.878776803118908</v>
      </c>
      <c r="O57" s="13" t="n">
        <v>0.594868821568343</v>
      </c>
      <c r="P57" s="13" t="n">
        <v>0.164407885200754</v>
      </c>
      <c r="Q57" s="13" t="n">
        <v>-0.0567727381481354</v>
      </c>
      <c r="R57" s="13" t="n">
        <v>-0.0691423881821912</v>
      </c>
      <c r="S57" s="11" t="n">
        <v>0</v>
      </c>
      <c r="T57" s="13"/>
      <c r="U57" s="13"/>
      <c r="V57" s="11" t="n">
        <v>0</v>
      </c>
      <c r="W57" s="13" t="n">
        <v>-0.140350877192982</v>
      </c>
      <c r="X57" s="11" t="n">
        <v>0</v>
      </c>
      <c r="Y57" s="11" t="n">
        <v>0</v>
      </c>
      <c r="Z57" s="11" t="n">
        <v>0</v>
      </c>
      <c r="AA57" s="11" t="n">
        <v>0</v>
      </c>
      <c r="AB57" s="10" t="s">
        <v>65</v>
      </c>
      <c r="AC57" s="11" t="n">
        <v>17</v>
      </c>
      <c r="AD57" s="11" t="n">
        <v>132</v>
      </c>
      <c r="AE57" s="11" t="n">
        <v>229</v>
      </c>
      <c r="AF57" s="11" t="n">
        <v>8</v>
      </c>
      <c r="AG57" s="11" t="n">
        <v>12</v>
      </c>
      <c r="AH57" s="11" t="n">
        <v>1</v>
      </c>
      <c r="AI57" s="13" t="n">
        <v>0.0426065162907268</v>
      </c>
      <c r="AJ57" s="13" t="n">
        <v>0.330827067669173</v>
      </c>
      <c r="AK57" s="13" t="n">
        <v>0.573934837092732</v>
      </c>
      <c r="AL57" s="13" t="n">
        <v>0.0200501253132832</v>
      </c>
      <c r="AM57" s="13" t="n">
        <v>0.0300751879699248</v>
      </c>
      <c r="AN57" s="11" t="n">
        <v>8</v>
      </c>
      <c r="AO57" s="13" t="n">
        <v>0.0196560196560197</v>
      </c>
      <c r="AP57" s="11"/>
      <c r="AQ57" s="11"/>
      <c r="AR57" s="13"/>
      <c r="AS57" s="13"/>
      <c r="AT57" s="14" t="n">
        <f aca="false">SUMIFS(시도_소아과개폐업!$C$5:$C$293,시도_소아과개폐업!$A$5:$A$293,$D57,시도_소아과개폐업!$B$5:$B$293,$B57)</f>
        <v>42</v>
      </c>
      <c r="AU57" s="14" t="n">
        <f aca="false">SUMIFS(시도_소아과개폐업!$D$5:$D$293,시도_소아과개폐업!$A$5:$A$293,$D57,시도_소아과개폐업!$B$5:$B$293,$B57)</f>
        <v>33</v>
      </c>
      <c r="AV57" s="14" t="n">
        <f aca="false">SUMIFS(시도_소아과개폐업!$F$5:$F$293,시도_소아과개폐업!$A$5:$A$293,$D57,시도_소아과개폐업!$B$5:$B$293,$B57)</f>
        <v>9</v>
      </c>
      <c r="AW57" s="15" t="n">
        <f aca="false">SUMIFS(시도_소아과개폐업!$G$5:$G$293,시도_소아과개폐업!$A$5:$A$293,$D57,시도_소아과개폐업!$B$5:$B$293,$B57)</f>
        <v>0.224489795918367</v>
      </c>
      <c r="AX57" s="14" t="n">
        <f aca="false">SUMIFS(시도_소아과개폐업!$H$5:$H$293,시도_소아과개폐업!$A$5:$A$293,$D57,시도_소아과개폐업!$B$5:$B$293,$B57)</f>
        <v>102</v>
      </c>
      <c r="AY57" s="14" t="n">
        <f aca="false">SUMIFS(시군구_병원급!$E$5:$E$3668,시군구_병원급!$A$5:$A$3668,$A57,시군구_병원급!$D$5:$D$3668,$D57)</f>
        <v>12</v>
      </c>
      <c r="AZ57" s="14" t="n">
        <f aca="false">SUMIFS(시군구_병원급!$F$5:$F$3668,시군구_병원급!$A$5:$A$3668,$A57,시군구_병원급!$D$5:$D$3668,$D57)</f>
        <v>5</v>
      </c>
      <c r="BA57" s="14" t="n">
        <f aca="false">SUMIFS(시군구_병원급!$G$5:$G$3668,시군구_병원급!$A$5:$A$3668,$A57,시군구_병원급!$D$5:$D$3668,$D57)</f>
        <v>15</v>
      </c>
      <c r="BB57" s="14" t="n">
        <f aca="false">SUMIFS(시군구_병원급!$H$5:$H$3668,시군구_병원급!$A$5:$A$3668,$A57,시군구_병원급!$D$5:$D$3668,$D57)</f>
        <v>32</v>
      </c>
      <c r="BC57" s="16" t="n">
        <f aca="false">K57+AY57</f>
        <v>39</v>
      </c>
      <c r="BD57" s="17" t="n">
        <f aca="false">IF(E57=0,"",(K57+AY57)/E57*1000)</f>
        <v>1.41324829685462</v>
      </c>
      <c r="BE57" s="16" t="n">
        <f aca="false">AY57-SUMIFS(시군구_병원급!$E$5:$E$3668,시군구_병원급!$A$5:$A$3668,$A57,시군구_병원급!$D$5:$D$3668,$D57-3)</f>
        <v>0</v>
      </c>
      <c r="BF57" s="16" t="n">
        <f aca="false">IF(AY57=0,1,0)</f>
        <v>0</v>
      </c>
      <c r="BG57" s="16" t="n">
        <f aca="false">IF(K57+AY57=0,1,0)</f>
        <v>0</v>
      </c>
      <c r="BH57" s="16" t="n">
        <f aca="false">AF57+AG57+AH57</f>
        <v>21</v>
      </c>
      <c r="BI57" s="18" t="n">
        <f aca="false">IF(H57=0,"",BH57/H57)</f>
        <v>0.0526315789473684</v>
      </c>
      <c r="BJ57" s="16" t="str">
        <f aca="false">IF(AP57="","",AP57+AN57)</f>
        <v/>
      </c>
    </row>
    <row r="58" customFormat="false" ht="15" hidden="false" customHeight="true" outlineLevel="0" collapsed="false">
      <c r="A58" s="9" t="s">
        <v>170</v>
      </c>
      <c r="B58" s="10" t="s">
        <v>160</v>
      </c>
      <c r="C58" s="10" t="s">
        <v>171</v>
      </c>
      <c r="D58" s="9" t="n">
        <v>2016</v>
      </c>
      <c r="E58" s="11" t="n">
        <v>15827</v>
      </c>
      <c r="F58" s="11" t="n">
        <v>2346</v>
      </c>
      <c r="G58" s="11" t="n">
        <v>2455</v>
      </c>
      <c r="H58" s="11" t="n">
        <v>273</v>
      </c>
      <c r="I58" s="11" t="n">
        <v>12082</v>
      </c>
      <c r="J58" s="11" t="n">
        <v>9635</v>
      </c>
      <c r="K58" s="11" t="n">
        <v>17</v>
      </c>
      <c r="L58" s="12" t="n">
        <v>17.2490048651039</v>
      </c>
      <c r="M58" s="12" t="n">
        <v>1.07411385606874</v>
      </c>
      <c r="N58" s="13" t="n">
        <v>0.797467306737295</v>
      </c>
      <c r="O58" s="13" t="n">
        <v>0.763379035824856</v>
      </c>
      <c r="P58" s="13" t="n">
        <v>0.155114677449927</v>
      </c>
      <c r="Q58" s="13" t="n">
        <v>-0.16046042860174</v>
      </c>
      <c r="R58" s="13" t="n">
        <v>-0.180847514180848</v>
      </c>
      <c r="S58" s="11" t="n">
        <v>-2</v>
      </c>
      <c r="T58" s="13"/>
      <c r="U58" s="13"/>
      <c r="V58" s="11" t="n">
        <v>0</v>
      </c>
      <c r="W58" s="13" t="n">
        <v>-0.201465201465201</v>
      </c>
      <c r="X58" s="11" t="n">
        <v>1</v>
      </c>
      <c r="Y58" s="11" t="n">
        <v>0</v>
      </c>
      <c r="Z58" s="11" t="n">
        <v>1</v>
      </c>
      <c r="AA58" s="11" t="n">
        <v>0</v>
      </c>
      <c r="AB58" s="10" t="s">
        <v>65</v>
      </c>
      <c r="AC58" s="11" t="n">
        <v>14</v>
      </c>
      <c r="AD58" s="11" t="n">
        <v>117</v>
      </c>
      <c r="AE58" s="11" t="n">
        <v>135</v>
      </c>
      <c r="AF58" s="11" t="n">
        <v>5</v>
      </c>
      <c r="AG58" s="11" t="n">
        <v>1</v>
      </c>
      <c r="AH58" s="11" t="n">
        <v>1</v>
      </c>
      <c r="AI58" s="13" t="n">
        <v>0.0512820512820513</v>
      </c>
      <c r="AJ58" s="13" t="n">
        <v>0.428571428571429</v>
      </c>
      <c r="AK58" s="13" t="n">
        <v>0.494505494505495</v>
      </c>
      <c r="AL58" s="13" t="n">
        <v>0.0183150183150183</v>
      </c>
      <c r="AM58" s="13" t="n">
        <v>0.00366300366300366</v>
      </c>
      <c r="AN58" s="11" t="n">
        <v>14</v>
      </c>
      <c r="AO58" s="13" t="n">
        <v>0.0487804878048781</v>
      </c>
      <c r="AP58" s="11"/>
      <c r="AQ58" s="11"/>
      <c r="AR58" s="13"/>
      <c r="AS58" s="13"/>
      <c r="AT58" s="14" t="n">
        <f aca="false">SUMIFS(시도_소아과개폐업!$C$5:$C$293,시도_소아과개폐업!$A$5:$A$293,$D58,시도_소아과개폐업!$B$5:$B$293,$B58)</f>
        <v>42</v>
      </c>
      <c r="AU58" s="14" t="n">
        <f aca="false">SUMIFS(시도_소아과개폐업!$D$5:$D$293,시도_소아과개폐업!$A$5:$A$293,$D58,시도_소아과개폐업!$B$5:$B$293,$B58)</f>
        <v>33</v>
      </c>
      <c r="AV58" s="14" t="n">
        <f aca="false">SUMIFS(시도_소아과개폐업!$F$5:$F$293,시도_소아과개폐업!$A$5:$A$293,$D58,시도_소아과개폐업!$B$5:$B$293,$B58)</f>
        <v>9</v>
      </c>
      <c r="AW58" s="15" t="n">
        <f aca="false">SUMIFS(시도_소아과개폐업!$G$5:$G$293,시도_소아과개폐업!$A$5:$A$293,$D58,시도_소아과개폐업!$B$5:$B$293,$B58)</f>
        <v>0.224489795918367</v>
      </c>
      <c r="AX58" s="14" t="n">
        <f aca="false">SUMIFS(시도_소아과개폐업!$H$5:$H$293,시도_소아과개폐업!$A$5:$A$293,$D58,시도_소아과개폐업!$B$5:$B$293,$B58)</f>
        <v>102</v>
      </c>
      <c r="AY58" s="14" t="n">
        <f aca="false">SUMIFS(시군구_병원급!$E$5:$E$3668,시군구_병원급!$A$5:$A$3668,$A58,시군구_병원급!$D$5:$D$3668,$D58)</f>
        <v>6</v>
      </c>
      <c r="AZ58" s="14" t="n">
        <f aca="false">SUMIFS(시군구_병원급!$F$5:$F$3668,시군구_병원급!$A$5:$A$3668,$A58,시군구_병원급!$D$5:$D$3668,$D58)</f>
        <v>1</v>
      </c>
      <c r="BA58" s="14" t="n">
        <f aca="false">SUMIFS(시군구_병원급!$G$5:$G$3668,시군구_병원급!$A$5:$A$3668,$A58,시군구_병원급!$D$5:$D$3668,$D58)</f>
        <v>8</v>
      </c>
      <c r="BB58" s="14" t="n">
        <f aca="false">SUMIFS(시군구_병원급!$H$5:$H$3668,시군구_병원급!$A$5:$A$3668,$A58,시군구_병원급!$D$5:$D$3668,$D58)</f>
        <v>25</v>
      </c>
      <c r="BC58" s="16" t="n">
        <f aca="false">K58+AY58</f>
        <v>23</v>
      </c>
      <c r="BD58" s="17" t="n">
        <f aca="false">IF(E58=0,"",(K58+AY58)/E58*1000)</f>
        <v>1.45321286409301</v>
      </c>
      <c r="BE58" s="16" t="n">
        <f aca="false">AY58-SUMIFS(시군구_병원급!$E$5:$E$3668,시군구_병원급!$A$5:$A$3668,$A58,시군구_병원급!$D$5:$D$3668,$D58-3)</f>
        <v>-1</v>
      </c>
      <c r="BF58" s="16" t="n">
        <f aca="false">IF(AY58=0,1,0)</f>
        <v>0</v>
      </c>
      <c r="BG58" s="16" t="n">
        <f aca="false">IF(K58+AY58=0,1,0)</f>
        <v>0</v>
      </c>
      <c r="BH58" s="16" t="n">
        <f aca="false">AF58+AG58+AH58</f>
        <v>7</v>
      </c>
      <c r="BI58" s="18" t="n">
        <f aca="false">IF(H58=0,"",BH58/H58)</f>
        <v>0.0256410256410256</v>
      </c>
      <c r="BJ58" s="16" t="str">
        <f aca="false">IF(AP58="","",AP58+AN58)</f>
        <v/>
      </c>
    </row>
    <row r="59" customFormat="false" ht="15" hidden="false" customHeight="true" outlineLevel="0" collapsed="false">
      <c r="A59" s="9" t="s">
        <v>172</v>
      </c>
      <c r="B59" s="10" t="s">
        <v>160</v>
      </c>
      <c r="C59" s="10" t="s">
        <v>117</v>
      </c>
      <c r="D59" s="9" t="n">
        <v>2016</v>
      </c>
      <c r="E59" s="11" t="n">
        <v>32692</v>
      </c>
      <c r="F59" s="11" t="n">
        <v>4598</v>
      </c>
      <c r="G59" s="11" t="n">
        <v>4717</v>
      </c>
      <c r="H59" s="11" t="n">
        <v>455</v>
      </c>
      <c r="I59" s="11" t="n">
        <v>18675</v>
      </c>
      <c r="J59" s="11" t="n">
        <v>16145</v>
      </c>
      <c r="K59" s="11" t="n">
        <v>32</v>
      </c>
      <c r="L59" s="12" t="n">
        <v>13.9177780496758</v>
      </c>
      <c r="M59" s="12" t="n">
        <v>0.978832741955218</v>
      </c>
      <c r="N59" s="13" t="n">
        <v>0.864524765729585</v>
      </c>
      <c r="O59" s="13" t="n">
        <v>0.571240670500428</v>
      </c>
      <c r="P59" s="13" t="n">
        <v>0.144286063868836</v>
      </c>
      <c r="Q59" s="13" t="n">
        <v>-0.0341241468963276</v>
      </c>
      <c r="R59" s="13" t="n">
        <v>-0.079070675517376</v>
      </c>
      <c r="S59" s="11" t="n">
        <v>6</v>
      </c>
      <c r="T59" s="13"/>
      <c r="U59" s="13"/>
      <c r="V59" s="11" t="n">
        <v>0</v>
      </c>
      <c r="W59" s="13" t="n">
        <v>-0.0417582417582417</v>
      </c>
      <c r="X59" s="11" t="n">
        <v>0</v>
      </c>
      <c r="Y59" s="11" t="n">
        <v>0</v>
      </c>
      <c r="Z59" s="11" t="n">
        <v>0</v>
      </c>
      <c r="AA59" s="11" t="n">
        <v>0</v>
      </c>
      <c r="AB59" s="10" t="s">
        <v>65</v>
      </c>
      <c r="AC59" s="11" t="n">
        <v>17</v>
      </c>
      <c r="AD59" s="11" t="n">
        <v>171</v>
      </c>
      <c r="AE59" s="11" t="n">
        <v>254</v>
      </c>
      <c r="AF59" s="11" t="n">
        <v>8</v>
      </c>
      <c r="AG59" s="11" t="n">
        <v>4</v>
      </c>
      <c r="AH59" s="11" t="n">
        <v>1</v>
      </c>
      <c r="AI59" s="13" t="n">
        <v>0.0373626373626374</v>
      </c>
      <c r="AJ59" s="13" t="n">
        <v>0.375824175824176</v>
      </c>
      <c r="AK59" s="13" t="n">
        <v>0.558241758241758</v>
      </c>
      <c r="AL59" s="13" t="n">
        <v>0.0175824175824176</v>
      </c>
      <c r="AM59" s="13" t="n">
        <v>0.00879120879120879</v>
      </c>
      <c r="AN59" s="11" t="n">
        <v>12</v>
      </c>
      <c r="AO59" s="13" t="n">
        <v>0.0256959314775161</v>
      </c>
      <c r="AP59" s="11"/>
      <c r="AQ59" s="11"/>
      <c r="AR59" s="13"/>
      <c r="AS59" s="13"/>
      <c r="AT59" s="14" t="n">
        <f aca="false">SUMIFS(시도_소아과개폐업!$C$5:$C$293,시도_소아과개폐업!$A$5:$A$293,$D59,시도_소아과개폐업!$B$5:$B$293,$B59)</f>
        <v>42</v>
      </c>
      <c r="AU59" s="14" t="n">
        <f aca="false">SUMIFS(시도_소아과개폐업!$D$5:$D$293,시도_소아과개폐업!$A$5:$A$293,$D59,시도_소아과개폐업!$B$5:$B$293,$B59)</f>
        <v>33</v>
      </c>
      <c r="AV59" s="14" t="n">
        <f aca="false">SUMIFS(시도_소아과개폐업!$F$5:$F$293,시도_소아과개폐업!$A$5:$A$293,$D59,시도_소아과개폐업!$B$5:$B$293,$B59)</f>
        <v>9</v>
      </c>
      <c r="AW59" s="15" t="n">
        <f aca="false">SUMIFS(시도_소아과개폐업!$G$5:$G$293,시도_소아과개폐업!$A$5:$A$293,$D59,시도_소아과개폐업!$B$5:$B$293,$B59)</f>
        <v>0.224489795918367</v>
      </c>
      <c r="AX59" s="14" t="n">
        <f aca="false">SUMIFS(시도_소아과개폐업!$H$5:$H$293,시도_소아과개폐업!$A$5:$A$293,$D59,시도_소아과개폐업!$B$5:$B$293,$B59)</f>
        <v>102</v>
      </c>
      <c r="AY59" s="14" t="n">
        <f aca="false">SUMIFS(시군구_병원급!$E$5:$E$3668,시군구_병원급!$A$5:$A$3668,$A59,시군구_병원급!$D$5:$D$3668,$D59)</f>
        <v>3</v>
      </c>
      <c r="AZ59" s="14" t="n">
        <f aca="false">SUMIFS(시군구_병원급!$F$5:$F$3668,시군구_병원급!$A$5:$A$3668,$A59,시군구_병원급!$D$5:$D$3668,$D59)</f>
        <v>6</v>
      </c>
      <c r="BA59" s="14" t="n">
        <f aca="false">SUMIFS(시군구_병원급!$G$5:$G$3668,시군구_병원급!$A$5:$A$3668,$A59,시군구_병원급!$D$5:$D$3668,$D59)</f>
        <v>12</v>
      </c>
      <c r="BB59" s="14" t="n">
        <f aca="false">SUMIFS(시군구_병원급!$H$5:$H$3668,시군구_병원급!$A$5:$A$3668,$A59,시군구_병원급!$D$5:$D$3668,$D59)</f>
        <v>28</v>
      </c>
      <c r="BC59" s="16" t="n">
        <f aca="false">K59+AY59</f>
        <v>35</v>
      </c>
      <c r="BD59" s="17" t="n">
        <f aca="false">IF(E59=0,"",(K59+AY59)/E59*1000)</f>
        <v>1.07059831151352</v>
      </c>
      <c r="BE59" s="16" t="n">
        <f aca="false">AY59-SUMIFS(시군구_병원급!$E$5:$E$3668,시군구_병원급!$A$5:$A$3668,$A59,시군구_병원급!$D$5:$D$3668,$D59-3)</f>
        <v>1</v>
      </c>
      <c r="BF59" s="16" t="n">
        <f aca="false">IF(AY59=0,1,0)</f>
        <v>0</v>
      </c>
      <c r="BG59" s="16" t="n">
        <f aca="false">IF(K59+AY59=0,1,0)</f>
        <v>0</v>
      </c>
      <c r="BH59" s="16" t="n">
        <f aca="false">AF59+AG59+AH59</f>
        <v>13</v>
      </c>
      <c r="BI59" s="18" t="n">
        <f aca="false">IF(H59=0,"",BH59/H59)</f>
        <v>0.0285714285714286</v>
      </c>
      <c r="BJ59" s="16" t="str">
        <f aca="false">IF(AP59="","",AP59+AN59)</f>
        <v/>
      </c>
    </row>
    <row r="60" customFormat="false" ht="15" hidden="false" customHeight="true" outlineLevel="0" collapsed="false">
      <c r="A60" s="9" t="s">
        <v>173</v>
      </c>
      <c r="B60" s="10" t="s">
        <v>160</v>
      </c>
      <c r="C60" s="10" t="s">
        <v>174</v>
      </c>
      <c r="D60" s="9" t="n">
        <v>2016</v>
      </c>
      <c r="E60" s="11" t="n">
        <v>1962</v>
      </c>
      <c r="F60" s="11" t="n">
        <v>275</v>
      </c>
      <c r="G60" s="11" t="n">
        <v>276</v>
      </c>
      <c r="H60" s="11" t="n">
        <v>20</v>
      </c>
      <c r="I60" s="11" t="n">
        <v>1108</v>
      </c>
      <c r="J60" s="11" t="n">
        <v>913</v>
      </c>
      <c r="K60" s="11" t="n">
        <v>1</v>
      </c>
      <c r="L60" s="12" t="n">
        <v>10.1936799184506</v>
      </c>
      <c r="M60" s="12" t="n">
        <v>0.509683995922528</v>
      </c>
      <c r="N60" s="13" t="n">
        <v>0.824007220216607</v>
      </c>
      <c r="O60" s="13" t="n">
        <v>0.564729867482161</v>
      </c>
      <c r="P60" s="13" t="n">
        <v>0.140672782874618</v>
      </c>
      <c r="Q60" s="13" t="n">
        <v>-0.0287128712871287</v>
      </c>
      <c r="R60" s="13" t="n">
        <v>0.0337078651685394</v>
      </c>
      <c r="S60" s="11" t="n">
        <v>0</v>
      </c>
      <c r="T60" s="13"/>
      <c r="U60" s="13"/>
      <c r="V60" s="11" t="n">
        <v>0</v>
      </c>
      <c r="W60" s="13" t="n">
        <v>-0.2</v>
      </c>
      <c r="X60" s="11" t="n">
        <v>1</v>
      </c>
      <c r="Y60" s="11" t="n">
        <v>0</v>
      </c>
      <c r="Z60" s="11" t="n">
        <v>1</v>
      </c>
      <c r="AA60" s="11" t="n">
        <v>0</v>
      </c>
      <c r="AB60" s="10" t="s">
        <v>65</v>
      </c>
      <c r="AC60" s="11" t="n">
        <v>6</v>
      </c>
      <c r="AD60" s="11" t="n">
        <v>7</v>
      </c>
      <c r="AE60" s="11" t="n">
        <v>5</v>
      </c>
      <c r="AF60" s="11" t="n">
        <v>1</v>
      </c>
      <c r="AG60" s="11" t="n">
        <v>1</v>
      </c>
      <c r="AH60" s="11" t="n">
        <v>0</v>
      </c>
      <c r="AI60" s="13" t="n">
        <v>0.3</v>
      </c>
      <c r="AJ60" s="13" t="n">
        <v>0.35</v>
      </c>
      <c r="AK60" s="13" t="n">
        <v>0.25</v>
      </c>
      <c r="AL60" s="13" t="n">
        <v>0.05</v>
      </c>
      <c r="AM60" s="13" t="n">
        <v>0.05</v>
      </c>
      <c r="AN60" s="11" t="n">
        <v>2</v>
      </c>
      <c r="AO60" s="13" t="n">
        <v>0.0909090909090909</v>
      </c>
      <c r="AP60" s="11"/>
      <c r="AQ60" s="11"/>
      <c r="AR60" s="13"/>
      <c r="AS60" s="13"/>
      <c r="AT60" s="14" t="n">
        <f aca="false">SUMIFS(시도_소아과개폐업!$C$5:$C$293,시도_소아과개폐업!$A$5:$A$293,$D60,시도_소아과개폐업!$B$5:$B$293,$B60)</f>
        <v>42</v>
      </c>
      <c r="AU60" s="14" t="n">
        <f aca="false">SUMIFS(시도_소아과개폐업!$D$5:$D$293,시도_소아과개폐업!$A$5:$A$293,$D60,시도_소아과개폐업!$B$5:$B$293,$B60)</f>
        <v>33</v>
      </c>
      <c r="AV60" s="14" t="n">
        <f aca="false">SUMIFS(시도_소아과개폐업!$F$5:$F$293,시도_소아과개폐업!$A$5:$A$293,$D60,시도_소아과개폐업!$B$5:$B$293,$B60)</f>
        <v>9</v>
      </c>
      <c r="AW60" s="15" t="n">
        <f aca="false">SUMIFS(시도_소아과개폐업!$G$5:$G$293,시도_소아과개폐업!$A$5:$A$293,$D60,시도_소아과개폐업!$B$5:$B$293,$B60)</f>
        <v>0.224489795918367</v>
      </c>
      <c r="AX60" s="14" t="n">
        <f aca="false">SUMIFS(시도_소아과개폐업!$H$5:$H$293,시도_소아과개폐업!$A$5:$A$293,$D60,시도_소아과개폐업!$B$5:$B$293,$B60)</f>
        <v>102</v>
      </c>
      <c r="AY60" s="14" t="n">
        <f aca="false">SUMIFS(시군구_병원급!$E$5:$E$3668,시군구_병원급!$A$5:$A$3668,$A60,시군구_병원급!$D$5:$D$3668,$D60)</f>
        <v>2</v>
      </c>
      <c r="AZ60" s="14" t="n">
        <f aca="false">SUMIFS(시군구_병원급!$F$5:$F$3668,시군구_병원급!$A$5:$A$3668,$A60,시군구_병원급!$D$5:$D$3668,$D60)</f>
        <v>0</v>
      </c>
      <c r="BA60" s="14" t="n">
        <f aca="false">SUMIFS(시군구_병원급!$G$5:$G$3668,시군구_병원급!$A$5:$A$3668,$A60,시군구_병원급!$D$5:$D$3668,$D60)</f>
        <v>1</v>
      </c>
      <c r="BB60" s="14" t="n">
        <f aca="false">SUMIFS(시군구_병원급!$H$5:$H$3668,시군구_병원급!$A$5:$A$3668,$A60,시군구_병원급!$D$5:$D$3668,$D60)</f>
        <v>6</v>
      </c>
      <c r="BC60" s="16" t="n">
        <f aca="false">K60+AY60</f>
        <v>3</v>
      </c>
      <c r="BD60" s="17" t="n">
        <f aca="false">IF(E60=0,"",(K60+AY60)/E60*1000)</f>
        <v>1.52905198776758</v>
      </c>
      <c r="BE60" s="16" t="n">
        <f aca="false">AY60-SUMIFS(시군구_병원급!$E$5:$E$3668,시군구_병원급!$A$5:$A$3668,$A60,시군구_병원급!$D$5:$D$3668,$D60-3)</f>
        <v>0</v>
      </c>
      <c r="BF60" s="16" t="n">
        <f aca="false">IF(AY60=0,1,0)</f>
        <v>0</v>
      </c>
      <c r="BG60" s="16" t="n">
        <f aca="false">IF(K60+AY60=0,1,0)</f>
        <v>0</v>
      </c>
      <c r="BH60" s="16" t="n">
        <f aca="false">AF60+AG60+AH60</f>
        <v>2</v>
      </c>
      <c r="BI60" s="18" t="n">
        <f aca="false">IF(H60=0,"",BH60/H60)</f>
        <v>0.1</v>
      </c>
      <c r="BJ60" s="16" t="str">
        <f aca="false">IF(AP60="","",AP60+AN60)</f>
        <v/>
      </c>
    </row>
    <row r="61" customFormat="false" ht="15" hidden="false" customHeight="true" outlineLevel="0" collapsed="false">
      <c r="A61" s="9" t="s">
        <v>175</v>
      </c>
      <c r="B61" s="10" t="s">
        <v>160</v>
      </c>
      <c r="C61" s="10" t="s">
        <v>176</v>
      </c>
      <c r="D61" s="9" t="n">
        <v>2016</v>
      </c>
      <c r="E61" s="11" t="n">
        <v>746</v>
      </c>
      <c r="F61" s="11" t="n">
        <v>111</v>
      </c>
      <c r="G61" s="11" t="n">
        <v>121</v>
      </c>
      <c r="H61" s="11" t="n">
        <v>11</v>
      </c>
      <c r="I61" s="11" t="n">
        <v>402</v>
      </c>
      <c r="J61" s="11" t="n">
        <v>304</v>
      </c>
      <c r="K61" s="11" t="n">
        <v>0</v>
      </c>
      <c r="L61" s="12" t="n">
        <v>14.745308310992</v>
      </c>
      <c r="M61" s="12" t="n">
        <v>0</v>
      </c>
      <c r="N61" s="13" t="n">
        <v>0.756218905472637</v>
      </c>
      <c r="O61" s="13" t="n">
        <v>0.53887399463807</v>
      </c>
      <c r="P61" s="13" t="n">
        <v>0.162198391420912</v>
      </c>
      <c r="Q61" s="13" t="n">
        <v>-0.0880195599022005</v>
      </c>
      <c r="R61" s="13" t="n">
        <v>-0.00819672131147542</v>
      </c>
      <c r="S61" s="11" t="n">
        <v>0</v>
      </c>
      <c r="T61" s="13"/>
      <c r="U61" s="13"/>
      <c r="V61" s="11" t="n">
        <v>1</v>
      </c>
      <c r="W61" s="13" t="n">
        <v>0.272727272727273</v>
      </c>
      <c r="X61" s="11" t="n">
        <v>0</v>
      </c>
      <c r="Y61" s="11" t="n">
        <v>0</v>
      </c>
      <c r="Z61" s="11" t="n">
        <v>0</v>
      </c>
      <c r="AA61" s="11" t="n">
        <v>0</v>
      </c>
      <c r="AB61" s="10" t="s">
        <v>65</v>
      </c>
      <c r="AC61" s="11" t="n">
        <v>8</v>
      </c>
      <c r="AD61" s="11" t="n">
        <v>2</v>
      </c>
      <c r="AE61" s="11" t="n">
        <v>1</v>
      </c>
      <c r="AF61" s="11" t="n">
        <v>0</v>
      </c>
      <c r="AG61" s="11" t="n">
        <v>0</v>
      </c>
      <c r="AH61" s="11" t="n">
        <v>0</v>
      </c>
      <c r="AI61" s="13" t="n">
        <v>0.727272727272727</v>
      </c>
      <c r="AJ61" s="13" t="n">
        <v>0.181818181818182</v>
      </c>
      <c r="AK61" s="13" t="n">
        <v>0.0909090909090909</v>
      </c>
      <c r="AL61" s="13" t="n">
        <v>0</v>
      </c>
      <c r="AM61" s="13" t="n">
        <v>0</v>
      </c>
      <c r="AN61" s="11" t="n">
        <v>0</v>
      </c>
      <c r="AO61" s="13" t="n">
        <v>0</v>
      </c>
      <c r="AP61" s="11"/>
      <c r="AQ61" s="11"/>
      <c r="AR61" s="13"/>
      <c r="AS61" s="13"/>
      <c r="AT61" s="14" t="n">
        <f aca="false">SUMIFS(시도_소아과개폐업!$C$5:$C$293,시도_소아과개폐업!$A$5:$A$293,$D61,시도_소아과개폐업!$B$5:$B$293,$B61)</f>
        <v>42</v>
      </c>
      <c r="AU61" s="14" t="n">
        <f aca="false">SUMIFS(시도_소아과개폐업!$D$5:$D$293,시도_소아과개폐업!$A$5:$A$293,$D61,시도_소아과개폐업!$B$5:$B$293,$B61)</f>
        <v>33</v>
      </c>
      <c r="AV61" s="14" t="n">
        <f aca="false">SUMIFS(시도_소아과개폐업!$F$5:$F$293,시도_소아과개폐업!$A$5:$A$293,$D61,시도_소아과개폐업!$B$5:$B$293,$B61)</f>
        <v>9</v>
      </c>
      <c r="AW61" s="15" t="n">
        <f aca="false">SUMIFS(시도_소아과개폐업!$G$5:$G$293,시도_소아과개폐업!$A$5:$A$293,$D61,시도_소아과개폐업!$B$5:$B$293,$B61)</f>
        <v>0.224489795918367</v>
      </c>
      <c r="AX61" s="14" t="n">
        <f aca="false">SUMIFS(시도_소아과개폐업!$H$5:$H$293,시도_소아과개폐업!$A$5:$A$293,$D61,시도_소아과개폐업!$B$5:$B$293,$B61)</f>
        <v>102</v>
      </c>
      <c r="AY61" s="14" t="n">
        <f aca="false">SUMIFS(시군구_병원급!$E$5:$E$3668,시군구_병원급!$A$5:$A$3668,$A61,시군구_병원급!$D$5:$D$3668,$D61)</f>
        <v>1</v>
      </c>
      <c r="AZ61" s="14" t="n">
        <f aca="false">SUMIFS(시군구_병원급!$F$5:$F$3668,시군구_병원급!$A$5:$A$3668,$A61,시군구_병원급!$D$5:$D$3668,$D61)</f>
        <v>0</v>
      </c>
      <c r="BA61" s="14" t="n">
        <f aca="false">SUMIFS(시군구_병원급!$G$5:$G$3668,시군구_병원급!$A$5:$A$3668,$A61,시군구_병원급!$D$5:$D$3668,$D61)</f>
        <v>1</v>
      </c>
      <c r="BB61" s="14" t="n">
        <f aca="false">SUMIFS(시군구_병원급!$H$5:$H$3668,시군구_병원급!$A$5:$A$3668,$A61,시군구_병원급!$D$5:$D$3668,$D61)</f>
        <v>1</v>
      </c>
      <c r="BC61" s="16" t="n">
        <f aca="false">K61+AY61</f>
        <v>1</v>
      </c>
      <c r="BD61" s="17" t="n">
        <f aca="false">IF(E61=0,"",(K61+AY61)/E61*1000)</f>
        <v>1.34048257372654</v>
      </c>
      <c r="BE61" s="16" t="n">
        <f aca="false">AY61-SUMIFS(시군구_병원급!$E$5:$E$3668,시군구_병원급!$A$5:$A$3668,$A61,시군구_병원급!$D$5:$D$3668,$D61-3)</f>
        <v>0</v>
      </c>
      <c r="BF61" s="16" t="n">
        <f aca="false">IF(AY61=0,1,0)</f>
        <v>0</v>
      </c>
      <c r="BG61" s="16" t="n">
        <f aca="false">IF(K61+AY61=0,1,0)</f>
        <v>0</v>
      </c>
      <c r="BH61" s="16" t="n">
        <f aca="false">AF61+AG61+AH61</f>
        <v>0</v>
      </c>
      <c r="BI61" s="18" t="n">
        <f aca="false">IF(H61=0,"",BH61/H61)</f>
        <v>0</v>
      </c>
      <c r="BJ61" s="16" t="str">
        <f aca="false">IF(AP61="","",AP61+AN61)</f>
        <v/>
      </c>
    </row>
    <row r="62" customFormat="false" ht="15" hidden="false" customHeight="true" outlineLevel="0" collapsed="false">
      <c r="A62" s="9" t="s">
        <v>177</v>
      </c>
      <c r="B62" s="10" t="s">
        <v>178</v>
      </c>
      <c r="C62" s="10" t="s">
        <v>119</v>
      </c>
      <c r="D62" s="9" t="n">
        <v>2016</v>
      </c>
      <c r="E62" s="11" t="n">
        <v>3931</v>
      </c>
      <c r="F62" s="11" t="n">
        <v>548</v>
      </c>
      <c r="G62" s="11" t="n">
        <v>559</v>
      </c>
      <c r="H62" s="11" t="n">
        <v>46</v>
      </c>
      <c r="I62" s="11" t="n">
        <v>3118</v>
      </c>
      <c r="J62" s="11" t="n">
        <v>2249</v>
      </c>
      <c r="K62" s="11" t="n">
        <v>2</v>
      </c>
      <c r="L62" s="12" t="n">
        <v>11.7018570338336</v>
      </c>
      <c r="M62" s="12" t="n">
        <v>0.508776392775375</v>
      </c>
      <c r="N62" s="13" t="n">
        <v>0.721295702373316</v>
      </c>
      <c r="O62" s="13" t="n">
        <v>0.79318239633681</v>
      </c>
      <c r="P62" s="13" t="n">
        <v>0.142203001780717</v>
      </c>
      <c r="Q62" s="13" t="n">
        <v>-0.0921478060046189</v>
      </c>
      <c r="R62" s="13" t="n">
        <v>-0.318292682926829</v>
      </c>
      <c r="S62" s="11" t="n">
        <v>-1</v>
      </c>
      <c r="T62" s="13"/>
      <c r="U62" s="13"/>
      <c r="V62" s="11" t="n">
        <v>0</v>
      </c>
      <c r="W62" s="13" t="n">
        <v>0.152173913043478</v>
      </c>
      <c r="X62" s="11" t="n">
        <v>0</v>
      </c>
      <c r="Y62" s="11" t="n">
        <v>0</v>
      </c>
      <c r="Z62" s="11" t="n">
        <v>0</v>
      </c>
      <c r="AA62" s="11" t="n">
        <v>0</v>
      </c>
      <c r="AB62" s="10" t="s">
        <v>65</v>
      </c>
      <c r="AC62" s="11" t="n">
        <v>2</v>
      </c>
      <c r="AD62" s="11" t="n">
        <v>18</v>
      </c>
      <c r="AE62" s="11" t="n">
        <v>9</v>
      </c>
      <c r="AF62" s="11" t="n">
        <v>5</v>
      </c>
      <c r="AG62" s="11" t="n">
        <v>12</v>
      </c>
      <c r="AH62" s="11" t="n">
        <v>0</v>
      </c>
      <c r="AI62" s="13" t="n">
        <v>0.0434782608695652</v>
      </c>
      <c r="AJ62" s="13" t="n">
        <v>0.391304347826087</v>
      </c>
      <c r="AK62" s="13" t="n">
        <v>0.195652173913044</v>
      </c>
      <c r="AL62" s="13" t="n">
        <v>0.108695652173913</v>
      </c>
      <c r="AM62" s="13" t="n">
        <v>0.260869565217391</v>
      </c>
      <c r="AN62" s="11" t="n">
        <v>3</v>
      </c>
      <c r="AO62" s="13" t="n">
        <v>0.0612244897959184</v>
      </c>
      <c r="AP62" s="11"/>
      <c r="AQ62" s="11"/>
      <c r="AR62" s="13"/>
      <c r="AS62" s="13"/>
      <c r="AT62" s="14" t="n">
        <f aca="false">SUMIFS(시도_소아과개폐업!$C$5:$C$293,시도_소아과개폐업!$A$5:$A$293,$D62,시도_소아과개폐업!$B$5:$B$293,$B62)</f>
        <v>30</v>
      </c>
      <c r="AU62" s="14" t="n">
        <f aca="false">SUMIFS(시도_소아과개폐업!$D$5:$D$293,시도_소아과개폐업!$A$5:$A$293,$D62,시도_소아과개폐업!$B$5:$B$293,$B62)</f>
        <v>26</v>
      </c>
      <c r="AV62" s="14" t="n">
        <f aca="false">SUMIFS(시도_소아과개폐업!$F$5:$F$293,시도_소아과개폐업!$A$5:$A$293,$D62,시도_소아과개폐업!$B$5:$B$293,$B62)</f>
        <v>4</v>
      </c>
      <c r="AW62" s="15" t="n">
        <f aca="false">SUMIFS(시도_소아과개폐업!$G$5:$G$293,시도_소아과개폐업!$A$5:$A$293,$D62,시도_소아과개폐업!$B$5:$B$293,$B62)</f>
        <v>0.509803921568627</v>
      </c>
      <c r="AX62" s="14" t="n">
        <f aca="false">SUMIFS(시도_소아과개폐업!$H$5:$H$293,시도_소아과개폐업!$A$5:$A$293,$D62,시도_소아과개폐업!$B$5:$B$293,$B62)</f>
        <v>79</v>
      </c>
      <c r="AY62" s="14" t="n">
        <f aca="false">SUMIFS(시군구_병원급!$E$5:$E$3668,시군구_병원급!$A$5:$A$3668,$A62,시군구_병원급!$D$5:$D$3668,$D62)</f>
        <v>5</v>
      </c>
      <c r="AZ62" s="14" t="n">
        <f aca="false">SUMIFS(시군구_병원급!$F$5:$F$3668,시군구_병원급!$A$5:$A$3668,$A62,시군구_병원급!$D$5:$D$3668,$D62)</f>
        <v>3</v>
      </c>
      <c r="BA62" s="14" t="n">
        <f aca="false">SUMIFS(시군구_병원급!$G$5:$G$3668,시군구_병원급!$A$5:$A$3668,$A62,시군구_병원급!$D$5:$D$3668,$D62)</f>
        <v>14</v>
      </c>
      <c r="BB62" s="14" t="n">
        <f aca="false">SUMIFS(시군구_병원급!$H$5:$H$3668,시군구_병원급!$A$5:$A$3668,$A62,시군구_병원급!$D$5:$D$3668,$D62)</f>
        <v>34</v>
      </c>
      <c r="BC62" s="16" t="n">
        <f aca="false">K62+AY62</f>
        <v>7</v>
      </c>
      <c r="BD62" s="17" t="n">
        <f aca="false">IF(E62=0,"",(K62+AY62)/E62*1000)</f>
        <v>1.78071737471381</v>
      </c>
      <c r="BE62" s="16" t="n">
        <f aca="false">AY62-SUMIFS(시군구_병원급!$E$5:$E$3668,시군구_병원급!$A$5:$A$3668,$A62,시군구_병원급!$D$5:$D$3668,$D62-3)</f>
        <v>0</v>
      </c>
      <c r="BF62" s="16" t="n">
        <f aca="false">IF(AY62=0,1,0)</f>
        <v>0</v>
      </c>
      <c r="BG62" s="16" t="n">
        <f aca="false">IF(K62+AY62=0,1,0)</f>
        <v>0</v>
      </c>
      <c r="BH62" s="16" t="n">
        <f aca="false">AF62+AG62+AH62</f>
        <v>17</v>
      </c>
      <c r="BI62" s="18" t="n">
        <f aca="false">IF(H62=0,"",BH62/H62)</f>
        <v>0.369565217391304</v>
      </c>
      <c r="BJ62" s="16" t="str">
        <f aca="false">IF(AP62="","",AP62+AN62)</f>
        <v/>
      </c>
    </row>
    <row r="63" customFormat="false" ht="15" hidden="false" customHeight="true" outlineLevel="0" collapsed="false">
      <c r="A63" s="9" t="s">
        <v>179</v>
      </c>
      <c r="B63" s="10" t="s">
        <v>178</v>
      </c>
      <c r="C63" s="10" t="s">
        <v>117</v>
      </c>
      <c r="D63" s="9" t="n">
        <v>2016</v>
      </c>
      <c r="E63" s="11" t="n">
        <v>15210</v>
      </c>
      <c r="F63" s="11" t="n">
        <v>2154</v>
      </c>
      <c r="G63" s="11" t="n">
        <v>2205</v>
      </c>
      <c r="H63" s="11" t="n">
        <v>256</v>
      </c>
      <c r="I63" s="11" t="n">
        <v>10695</v>
      </c>
      <c r="J63" s="11" t="n">
        <v>8196</v>
      </c>
      <c r="K63" s="11" t="n">
        <v>7</v>
      </c>
      <c r="L63" s="12" t="n">
        <v>16.8310322156476</v>
      </c>
      <c r="M63" s="12" t="n">
        <v>0.460223537146614</v>
      </c>
      <c r="N63" s="13" t="n">
        <v>0.766339410939692</v>
      </c>
      <c r="O63" s="13" t="n">
        <v>0.703155818540434</v>
      </c>
      <c r="P63" s="13" t="n">
        <v>0.144970414201183</v>
      </c>
      <c r="Q63" s="13" t="n">
        <v>-0.110318203088442</v>
      </c>
      <c r="R63" s="13" t="n">
        <v>-0.153875671527245</v>
      </c>
      <c r="S63" s="11" t="n">
        <v>-2</v>
      </c>
      <c r="T63" s="13"/>
      <c r="U63" s="13"/>
      <c r="V63" s="11" t="n">
        <v>0</v>
      </c>
      <c r="W63" s="13" t="n">
        <v>-0.1171875</v>
      </c>
      <c r="X63" s="11" t="n">
        <v>0</v>
      </c>
      <c r="Y63" s="11" t="n">
        <v>0</v>
      </c>
      <c r="Z63" s="11" t="n">
        <v>0</v>
      </c>
      <c r="AA63" s="11" t="n">
        <v>0</v>
      </c>
      <c r="AB63" s="10" t="s">
        <v>65</v>
      </c>
      <c r="AC63" s="11" t="n">
        <v>10</v>
      </c>
      <c r="AD63" s="11" t="n">
        <v>73</v>
      </c>
      <c r="AE63" s="11" t="n">
        <v>146</v>
      </c>
      <c r="AF63" s="11" t="n">
        <v>6</v>
      </c>
      <c r="AG63" s="11" t="n">
        <v>19</v>
      </c>
      <c r="AH63" s="11" t="n">
        <v>2</v>
      </c>
      <c r="AI63" s="13" t="n">
        <v>0.0390625</v>
      </c>
      <c r="AJ63" s="13" t="n">
        <v>0.28515625</v>
      </c>
      <c r="AK63" s="13" t="n">
        <v>0.5703125</v>
      </c>
      <c r="AL63" s="13" t="n">
        <v>0.0234375</v>
      </c>
      <c r="AM63" s="13" t="n">
        <v>0.07421875</v>
      </c>
      <c r="AN63" s="11" t="n">
        <v>10</v>
      </c>
      <c r="AO63" s="13" t="n">
        <v>0.037593984962406</v>
      </c>
      <c r="AP63" s="11"/>
      <c r="AQ63" s="11"/>
      <c r="AR63" s="13"/>
      <c r="AS63" s="13"/>
      <c r="AT63" s="14" t="n">
        <f aca="false">SUMIFS(시도_소아과개폐업!$C$5:$C$293,시도_소아과개폐업!$A$5:$A$293,$D63,시도_소아과개폐업!$B$5:$B$293,$B63)</f>
        <v>30</v>
      </c>
      <c r="AU63" s="14" t="n">
        <f aca="false">SUMIFS(시도_소아과개폐업!$D$5:$D$293,시도_소아과개폐업!$A$5:$A$293,$D63,시도_소아과개폐업!$B$5:$B$293,$B63)</f>
        <v>26</v>
      </c>
      <c r="AV63" s="14" t="n">
        <f aca="false">SUMIFS(시도_소아과개폐업!$F$5:$F$293,시도_소아과개폐업!$A$5:$A$293,$D63,시도_소아과개폐업!$B$5:$B$293,$B63)</f>
        <v>4</v>
      </c>
      <c r="AW63" s="15" t="n">
        <f aca="false">SUMIFS(시도_소아과개폐업!$G$5:$G$293,시도_소아과개폐업!$A$5:$A$293,$D63,시도_소아과개폐업!$B$5:$B$293,$B63)</f>
        <v>0.509803921568627</v>
      </c>
      <c r="AX63" s="14" t="n">
        <f aca="false">SUMIFS(시도_소아과개폐업!$H$5:$H$293,시도_소아과개폐업!$A$5:$A$293,$D63,시도_소아과개폐업!$B$5:$B$293,$B63)</f>
        <v>79</v>
      </c>
      <c r="AY63" s="14" t="n">
        <f aca="false">SUMIFS(시군구_병원급!$E$5:$E$3668,시군구_병원급!$A$5:$A$3668,$A63,시군구_병원급!$D$5:$D$3668,$D63)</f>
        <v>9</v>
      </c>
      <c r="AZ63" s="14" t="n">
        <f aca="false">SUMIFS(시군구_병원급!$F$5:$F$3668,시군구_병원급!$A$5:$A$3668,$A63,시군구_병원급!$D$5:$D$3668,$D63)</f>
        <v>5</v>
      </c>
      <c r="BA63" s="14" t="n">
        <f aca="false">SUMIFS(시군구_병원급!$G$5:$G$3668,시군구_병원급!$A$5:$A$3668,$A63,시군구_병원급!$D$5:$D$3668,$D63)</f>
        <v>31</v>
      </c>
      <c r="BB63" s="14" t="n">
        <f aca="false">SUMIFS(시군구_병원급!$H$5:$H$3668,시군구_병원급!$A$5:$A$3668,$A63,시군구_병원급!$D$5:$D$3668,$D63)</f>
        <v>80</v>
      </c>
      <c r="BC63" s="16" t="n">
        <f aca="false">K63+AY63</f>
        <v>16</v>
      </c>
      <c r="BD63" s="17" t="n">
        <f aca="false">IF(E63=0,"",(K63+AY63)/E63*1000)</f>
        <v>1.05193951347798</v>
      </c>
      <c r="BE63" s="16" t="n">
        <f aca="false">AY63-SUMIFS(시군구_병원급!$E$5:$E$3668,시군구_병원급!$A$5:$A$3668,$A63,시군구_병원급!$D$5:$D$3668,$D63-3)</f>
        <v>0</v>
      </c>
      <c r="BF63" s="16" t="n">
        <f aca="false">IF(AY63=0,1,0)</f>
        <v>0</v>
      </c>
      <c r="BG63" s="16" t="n">
        <f aca="false">IF(K63+AY63=0,1,0)</f>
        <v>0</v>
      </c>
      <c r="BH63" s="16" t="n">
        <f aca="false">AF63+AG63+AH63</f>
        <v>27</v>
      </c>
      <c r="BI63" s="18" t="n">
        <f aca="false">IF(H63=0,"",BH63/H63)</f>
        <v>0.10546875</v>
      </c>
      <c r="BJ63" s="16" t="str">
        <f aca="false">IF(AP63="","",AP63+AN63)</f>
        <v/>
      </c>
    </row>
    <row r="64" customFormat="false" ht="15" hidden="false" customHeight="true" outlineLevel="0" collapsed="false">
      <c r="A64" s="9" t="s">
        <v>180</v>
      </c>
      <c r="B64" s="10" t="s">
        <v>178</v>
      </c>
      <c r="C64" s="10" t="s">
        <v>127</v>
      </c>
      <c r="D64" s="9" t="n">
        <v>2016</v>
      </c>
      <c r="E64" s="11" t="n">
        <v>10628</v>
      </c>
      <c r="F64" s="11" t="n">
        <v>1373</v>
      </c>
      <c r="G64" s="11" t="n">
        <v>1416</v>
      </c>
      <c r="H64" s="11" t="n">
        <v>149</v>
      </c>
      <c r="I64" s="11" t="n">
        <v>7431</v>
      </c>
      <c r="J64" s="11" t="n">
        <v>6000</v>
      </c>
      <c r="K64" s="11" t="n">
        <v>9</v>
      </c>
      <c r="L64" s="12" t="n">
        <v>14.0195709446745</v>
      </c>
      <c r="M64" s="12" t="n">
        <v>0.846819721490403</v>
      </c>
      <c r="N64" s="13" t="n">
        <v>0.80742834073476</v>
      </c>
      <c r="O64" s="13" t="n">
        <v>0.699190816710576</v>
      </c>
      <c r="P64" s="13" t="n">
        <v>0.13323296951449</v>
      </c>
      <c r="Q64" s="13" t="n">
        <v>0.0212357067358509</v>
      </c>
      <c r="R64" s="13" t="n">
        <v>-0.0288065843621399</v>
      </c>
      <c r="S64" s="11" t="n">
        <v>0</v>
      </c>
      <c r="T64" s="13"/>
      <c r="U64" s="13"/>
      <c r="V64" s="11" t="n">
        <v>0</v>
      </c>
      <c r="W64" s="13" t="n">
        <v>-0.0604026845637584</v>
      </c>
      <c r="X64" s="11" t="n">
        <v>0</v>
      </c>
      <c r="Y64" s="11" t="n">
        <v>0</v>
      </c>
      <c r="Z64" s="11" t="n">
        <v>0</v>
      </c>
      <c r="AA64" s="11" t="n">
        <v>0</v>
      </c>
      <c r="AB64" s="10" t="s">
        <v>65</v>
      </c>
      <c r="AC64" s="11" t="n">
        <v>3</v>
      </c>
      <c r="AD64" s="11" t="n">
        <v>60</v>
      </c>
      <c r="AE64" s="11" t="n">
        <v>61</v>
      </c>
      <c r="AF64" s="11" t="n">
        <v>0</v>
      </c>
      <c r="AG64" s="11" t="n">
        <v>22</v>
      </c>
      <c r="AH64" s="11" t="n">
        <v>3</v>
      </c>
      <c r="AI64" s="13" t="n">
        <v>0.0201342281879195</v>
      </c>
      <c r="AJ64" s="13" t="n">
        <v>0.402684563758389</v>
      </c>
      <c r="AK64" s="13" t="n">
        <v>0.409395973154362</v>
      </c>
      <c r="AL64" s="13" t="n">
        <v>0</v>
      </c>
      <c r="AM64" s="13" t="n">
        <v>0.147651006711409</v>
      </c>
      <c r="AN64" s="11" t="n">
        <v>1</v>
      </c>
      <c r="AO64" s="13" t="n">
        <v>0.00666666666666667</v>
      </c>
      <c r="AP64" s="11"/>
      <c r="AQ64" s="11"/>
      <c r="AR64" s="13"/>
      <c r="AS64" s="13"/>
      <c r="AT64" s="14" t="n">
        <f aca="false">SUMIFS(시도_소아과개폐업!$C$5:$C$293,시도_소아과개폐업!$A$5:$A$293,$D64,시도_소아과개폐업!$B$5:$B$293,$B64)</f>
        <v>30</v>
      </c>
      <c r="AU64" s="14" t="n">
        <f aca="false">SUMIFS(시도_소아과개폐업!$D$5:$D$293,시도_소아과개폐업!$A$5:$A$293,$D64,시도_소아과개폐업!$B$5:$B$293,$B64)</f>
        <v>26</v>
      </c>
      <c r="AV64" s="14" t="n">
        <f aca="false">SUMIFS(시도_소아과개폐업!$F$5:$F$293,시도_소아과개폐업!$A$5:$A$293,$D64,시도_소아과개폐업!$B$5:$B$293,$B64)</f>
        <v>4</v>
      </c>
      <c r="AW64" s="15" t="n">
        <f aca="false">SUMIFS(시도_소아과개폐업!$G$5:$G$293,시도_소아과개폐업!$A$5:$A$293,$D64,시도_소아과개폐업!$B$5:$B$293,$B64)</f>
        <v>0.509803921568627</v>
      </c>
      <c r="AX64" s="14" t="n">
        <f aca="false">SUMIFS(시도_소아과개폐업!$H$5:$H$293,시도_소아과개폐업!$A$5:$A$293,$D64,시도_소아과개폐업!$B$5:$B$293,$B64)</f>
        <v>79</v>
      </c>
      <c r="AY64" s="14" t="n">
        <f aca="false">SUMIFS(시군구_병원급!$E$5:$E$3668,시군구_병원급!$A$5:$A$3668,$A64,시군구_병원급!$D$5:$D$3668,$D64)</f>
        <v>5</v>
      </c>
      <c r="AZ64" s="14" t="n">
        <f aca="false">SUMIFS(시군구_병원급!$F$5:$F$3668,시군구_병원급!$A$5:$A$3668,$A64,시군구_병원급!$D$5:$D$3668,$D64)</f>
        <v>4</v>
      </c>
      <c r="BA64" s="14" t="n">
        <f aca="false">SUMIFS(시군구_병원급!$G$5:$G$3668,시군구_병원급!$A$5:$A$3668,$A64,시군구_병원급!$D$5:$D$3668,$D64)</f>
        <v>19</v>
      </c>
      <c r="BB64" s="14" t="n">
        <f aca="false">SUMIFS(시군구_병원급!$H$5:$H$3668,시군구_병원급!$A$5:$A$3668,$A64,시군구_병원급!$D$5:$D$3668,$D64)</f>
        <v>56</v>
      </c>
      <c r="BC64" s="16" t="n">
        <f aca="false">K64+AY64</f>
        <v>14</v>
      </c>
      <c r="BD64" s="17" t="n">
        <f aca="false">IF(E64=0,"",(K64+AY64)/E64*1000)</f>
        <v>1.3172751223184</v>
      </c>
      <c r="BE64" s="16" t="n">
        <f aca="false">AY64-SUMIFS(시군구_병원급!$E$5:$E$3668,시군구_병원급!$A$5:$A$3668,$A64,시군구_병원급!$D$5:$D$3668,$D64-3)</f>
        <v>0</v>
      </c>
      <c r="BF64" s="16" t="n">
        <f aca="false">IF(AY64=0,1,0)</f>
        <v>0</v>
      </c>
      <c r="BG64" s="16" t="n">
        <f aca="false">IF(K64+AY64=0,1,0)</f>
        <v>0</v>
      </c>
      <c r="BH64" s="16" t="n">
        <f aca="false">AF64+AG64+AH64</f>
        <v>25</v>
      </c>
      <c r="BI64" s="18" t="n">
        <f aca="false">IF(H64=0,"",BH64/H64)</f>
        <v>0.167785234899329</v>
      </c>
      <c r="BJ64" s="16" t="str">
        <f aca="false">IF(AP64="","",AP64+AN64)</f>
        <v/>
      </c>
    </row>
    <row r="65" customFormat="false" ht="15" hidden="false" customHeight="true" outlineLevel="0" collapsed="false">
      <c r="A65" s="9" t="s">
        <v>181</v>
      </c>
      <c r="B65" s="10" t="s">
        <v>178</v>
      </c>
      <c r="C65" s="10" t="s">
        <v>129</v>
      </c>
      <c r="D65" s="9" t="n">
        <v>2016</v>
      </c>
      <c r="E65" s="11" t="n">
        <v>22513</v>
      </c>
      <c r="F65" s="11" t="n">
        <v>3286</v>
      </c>
      <c r="G65" s="11" t="n">
        <v>3437</v>
      </c>
      <c r="H65" s="11" t="n">
        <v>338</v>
      </c>
      <c r="I65" s="11" t="n">
        <v>17367</v>
      </c>
      <c r="J65" s="11" t="n">
        <v>13168</v>
      </c>
      <c r="K65" s="11" t="n">
        <v>12</v>
      </c>
      <c r="L65" s="12" t="n">
        <v>15.0135477279794</v>
      </c>
      <c r="M65" s="12" t="n">
        <v>0.533025363123529</v>
      </c>
      <c r="N65" s="13" t="n">
        <v>0.758219611907641</v>
      </c>
      <c r="O65" s="13" t="n">
        <v>0.771420956780527</v>
      </c>
      <c r="P65" s="13" t="n">
        <v>0.152667347754631</v>
      </c>
      <c r="Q65" s="13" t="n">
        <v>-0.0359696826960133</v>
      </c>
      <c r="R65" s="13" t="n">
        <v>-0.0149039839495557</v>
      </c>
      <c r="S65" s="11" t="n">
        <v>-5</v>
      </c>
      <c r="T65" s="13"/>
      <c r="U65" s="13"/>
      <c r="V65" s="11" t="n">
        <v>0</v>
      </c>
      <c r="W65" s="13" t="n">
        <v>-0.0946745562130178</v>
      </c>
      <c r="X65" s="11" t="n">
        <v>0</v>
      </c>
      <c r="Y65" s="11" t="n">
        <v>0</v>
      </c>
      <c r="Z65" s="11" t="n">
        <v>0</v>
      </c>
      <c r="AA65" s="11" t="n">
        <v>0</v>
      </c>
      <c r="AB65" s="10" t="s">
        <v>65</v>
      </c>
      <c r="AC65" s="11" t="n">
        <v>13</v>
      </c>
      <c r="AD65" s="11" t="n">
        <v>118</v>
      </c>
      <c r="AE65" s="11" t="n">
        <v>153</v>
      </c>
      <c r="AF65" s="11" t="n">
        <v>9</v>
      </c>
      <c r="AG65" s="11" t="n">
        <v>44</v>
      </c>
      <c r="AH65" s="11" t="n">
        <v>1</v>
      </c>
      <c r="AI65" s="13" t="n">
        <v>0.0384615384615385</v>
      </c>
      <c r="AJ65" s="13" t="n">
        <v>0.349112426035503</v>
      </c>
      <c r="AK65" s="13" t="n">
        <v>0.452662721893491</v>
      </c>
      <c r="AL65" s="13" t="n">
        <v>0.0266272189349112</v>
      </c>
      <c r="AM65" s="13" t="n">
        <v>0.130177514792899</v>
      </c>
      <c r="AN65" s="11" t="n">
        <v>6</v>
      </c>
      <c r="AO65" s="13" t="n">
        <v>0.0174418604651163</v>
      </c>
      <c r="AP65" s="11"/>
      <c r="AQ65" s="11"/>
      <c r="AR65" s="13"/>
      <c r="AS65" s="13"/>
      <c r="AT65" s="14" t="n">
        <f aca="false">SUMIFS(시도_소아과개폐업!$C$5:$C$293,시도_소아과개폐업!$A$5:$A$293,$D65,시도_소아과개폐업!$B$5:$B$293,$B65)</f>
        <v>30</v>
      </c>
      <c r="AU65" s="14" t="n">
        <f aca="false">SUMIFS(시도_소아과개폐업!$D$5:$D$293,시도_소아과개폐업!$A$5:$A$293,$D65,시도_소아과개폐업!$B$5:$B$293,$B65)</f>
        <v>26</v>
      </c>
      <c r="AV65" s="14" t="n">
        <f aca="false">SUMIFS(시도_소아과개폐업!$F$5:$F$293,시도_소아과개폐업!$A$5:$A$293,$D65,시도_소아과개폐업!$B$5:$B$293,$B65)</f>
        <v>4</v>
      </c>
      <c r="AW65" s="15" t="n">
        <f aca="false">SUMIFS(시도_소아과개폐업!$G$5:$G$293,시도_소아과개폐업!$A$5:$A$293,$D65,시도_소아과개폐업!$B$5:$B$293,$B65)</f>
        <v>0.509803921568627</v>
      </c>
      <c r="AX65" s="14" t="n">
        <f aca="false">SUMIFS(시도_소아과개폐업!$H$5:$H$293,시도_소아과개폐업!$A$5:$A$293,$D65,시도_소아과개폐업!$B$5:$B$293,$B65)</f>
        <v>79</v>
      </c>
      <c r="AY65" s="14" t="n">
        <f aca="false">SUMIFS(시군구_병원급!$E$5:$E$3668,시군구_병원급!$A$5:$A$3668,$A65,시군구_병원급!$D$5:$D$3668,$D65)</f>
        <v>16</v>
      </c>
      <c r="AZ65" s="14" t="n">
        <f aca="false">SUMIFS(시군구_병원급!$F$5:$F$3668,시군구_병원급!$A$5:$A$3668,$A65,시군구_병원급!$D$5:$D$3668,$D65)</f>
        <v>6</v>
      </c>
      <c r="BA65" s="14" t="n">
        <f aca="false">SUMIFS(시군구_병원급!$G$5:$G$3668,시군구_병원급!$A$5:$A$3668,$A65,시군구_병원급!$D$5:$D$3668,$D65)</f>
        <v>39</v>
      </c>
      <c r="BB65" s="14" t="n">
        <f aca="false">SUMIFS(시군구_병원급!$H$5:$H$3668,시군구_병원급!$A$5:$A$3668,$A65,시군구_병원급!$D$5:$D$3668,$D65)</f>
        <v>120</v>
      </c>
      <c r="BC65" s="16" t="n">
        <f aca="false">K65+AY65</f>
        <v>28</v>
      </c>
      <c r="BD65" s="17" t="n">
        <f aca="false">IF(E65=0,"",(K65+AY65)/E65*1000)</f>
        <v>1.24372584728823</v>
      </c>
      <c r="BE65" s="16" t="n">
        <f aca="false">AY65-SUMIFS(시군구_병원급!$E$5:$E$3668,시군구_병원급!$A$5:$A$3668,$A65,시군구_병원급!$D$5:$D$3668,$D65-3)</f>
        <v>4</v>
      </c>
      <c r="BF65" s="16" t="n">
        <f aca="false">IF(AY65=0,1,0)</f>
        <v>0</v>
      </c>
      <c r="BG65" s="16" t="n">
        <f aca="false">IF(K65+AY65=0,1,0)</f>
        <v>0</v>
      </c>
      <c r="BH65" s="16" t="n">
        <f aca="false">AF65+AG65+AH65</f>
        <v>54</v>
      </c>
      <c r="BI65" s="18" t="n">
        <f aca="false">IF(H65=0,"",BH65/H65)</f>
        <v>0.159763313609467</v>
      </c>
      <c r="BJ65" s="16" t="str">
        <f aca="false">IF(AP65="","",AP65+AN65)</f>
        <v/>
      </c>
    </row>
    <row r="66" customFormat="false" ht="15" hidden="false" customHeight="true" outlineLevel="0" collapsed="false">
      <c r="A66" s="9" t="s">
        <v>182</v>
      </c>
      <c r="B66" s="10" t="s">
        <v>178</v>
      </c>
      <c r="C66" s="10" t="s">
        <v>183</v>
      </c>
      <c r="D66" s="9" t="n">
        <v>2016</v>
      </c>
      <c r="E66" s="11" t="n">
        <v>27773</v>
      </c>
      <c r="F66" s="11" t="n">
        <v>3875</v>
      </c>
      <c r="G66" s="11" t="n">
        <v>3963</v>
      </c>
      <c r="H66" s="11" t="n">
        <v>449</v>
      </c>
      <c r="I66" s="11" t="n">
        <v>23917</v>
      </c>
      <c r="J66" s="11" t="n">
        <v>17577</v>
      </c>
      <c r="K66" s="11" t="n">
        <v>16</v>
      </c>
      <c r="L66" s="12" t="n">
        <v>16.166780686278</v>
      </c>
      <c r="M66" s="12" t="n">
        <v>0.576099089043315</v>
      </c>
      <c r="N66" s="13" t="n">
        <v>0.734916586528411</v>
      </c>
      <c r="O66" s="13" t="n">
        <v>0.861160119540561</v>
      </c>
      <c r="P66" s="13" t="n">
        <v>0.142692543117416</v>
      </c>
      <c r="Q66" s="13" t="n">
        <v>-0.0936296586384701</v>
      </c>
      <c r="R66" s="13" t="n">
        <v>-0.0902203856749312</v>
      </c>
      <c r="S66" s="11" t="n">
        <v>-4</v>
      </c>
      <c r="T66" s="13"/>
      <c r="U66" s="13"/>
      <c r="V66" s="11" t="n">
        <v>0</v>
      </c>
      <c r="W66" s="13" t="n">
        <v>-0.115812917594655</v>
      </c>
      <c r="X66" s="11" t="n">
        <v>0</v>
      </c>
      <c r="Y66" s="11" t="n">
        <v>0</v>
      </c>
      <c r="Z66" s="11" t="n">
        <v>0</v>
      </c>
      <c r="AA66" s="11" t="n">
        <v>0</v>
      </c>
      <c r="AB66" s="10" t="s">
        <v>65</v>
      </c>
      <c r="AC66" s="11" t="n">
        <v>5</v>
      </c>
      <c r="AD66" s="11" t="n">
        <v>150</v>
      </c>
      <c r="AE66" s="11" t="n">
        <v>251</v>
      </c>
      <c r="AF66" s="11" t="n">
        <v>6</v>
      </c>
      <c r="AG66" s="11" t="n">
        <v>33</v>
      </c>
      <c r="AH66" s="11" t="n">
        <v>4</v>
      </c>
      <c r="AI66" s="13" t="n">
        <v>0.0111358574610245</v>
      </c>
      <c r="AJ66" s="13" t="n">
        <v>0.334075723830735</v>
      </c>
      <c r="AK66" s="13" t="n">
        <v>0.55902004454343</v>
      </c>
      <c r="AL66" s="13" t="n">
        <v>0.0133630289532294</v>
      </c>
      <c r="AM66" s="13" t="n">
        <v>0.0734966592427617</v>
      </c>
      <c r="AN66" s="11" t="n">
        <v>11</v>
      </c>
      <c r="AO66" s="13" t="n">
        <v>0.0239130434782609</v>
      </c>
      <c r="AP66" s="11"/>
      <c r="AQ66" s="11"/>
      <c r="AR66" s="13"/>
      <c r="AS66" s="13"/>
      <c r="AT66" s="14" t="n">
        <f aca="false">SUMIFS(시도_소아과개폐업!$C$5:$C$293,시도_소아과개폐업!$A$5:$A$293,$D66,시도_소아과개폐업!$B$5:$B$293,$B66)</f>
        <v>30</v>
      </c>
      <c r="AU66" s="14" t="n">
        <f aca="false">SUMIFS(시도_소아과개폐업!$D$5:$D$293,시도_소아과개폐업!$A$5:$A$293,$D66,시도_소아과개폐업!$B$5:$B$293,$B66)</f>
        <v>26</v>
      </c>
      <c r="AV66" s="14" t="n">
        <f aca="false">SUMIFS(시도_소아과개폐업!$F$5:$F$293,시도_소아과개폐업!$A$5:$A$293,$D66,시도_소아과개폐업!$B$5:$B$293,$B66)</f>
        <v>4</v>
      </c>
      <c r="AW66" s="15" t="n">
        <f aca="false">SUMIFS(시도_소아과개폐업!$G$5:$G$293,시도_소아과개폐업!$A$5:$A$293,$D66,시도_소아과개폐업!$B$5:$B$293,$B66)</f>
        <v>0.509803921568627</v>
      </c>
      <c r="AX66" s="14" t="n">
        <f aca="false">SUMIFS(시도_소아과개폐업!$H$5:$H$293,시도_소아과개폐업!$A$5:$A$293,$D66,시도_소아과개폐업!$B$5:$B$293,$B66)</f>
        <v>79</v>
      </c>
      <c r="AY66" s="14" t="n">
        <f aca="false">SUMIFS(시군구_병원급!$E$5:$E$3668,시군구_병원급!$A$5:$A$3668,$A66,시군구_병원급!$D$5:$D$3668,$D66)</f>
        <v>16</v>
      </c>
      <c r="AZ66" s="14" t="n">
        <f aca="false">SUMIFS(시군구_병원급!$F$5:$F$3668,시군구_병원급!$A$5:$A$3668,$A66,시군구_병원급!$D$5:$D$3668,$D66)</f>
        <v>7</v>
      </c>
      <c r="BA66" s="14" t="n">
        <f aca="false">SUMIFS(시군구_병원급!$G$5:$G$3668,시군구_병원급!$A$5:$A$3668,$A66,시군구_병원급!$D$5:$D$3668,$D66)</f>
        <v>27</v>
      </c>
      <c r="BB66" s="14" t="n">
        <f aca="false">SUMIFS(시군구_병원급!$H$5:$H$3668,시군구_병원급!$A$5:$A$3668,$A66,시군구_병원급!$D$5:$D$3668,$D66)</f>
        <v>82</v>
      </c>
      <c r="BC66" s="16" t="n">
        <f aca="false">K66+AY66</f>
        <v>32</v>
      </c>
      <c r="BD66" s="17" t="n">
        <f aca="false">IF(E66=0,"",(K66+AY66)/E66*1000)</f>
        <v>1.15219817808663</v>
      </c>
      <c r="BE66" s="16" t="n">
        <f aca="false">AY66-SUMIFS(시군구_병원급!$E$5:$E$3668,시군구_병원급!$A$5:$A$3668,$A66,시군구_병원급!$D$5:$D$3668,$D66-3)</f>
        <v>2</v>
      </c>
      <c r="BF66" s="16" t="n">
        <f aca="false">IF(AY66=0,1,0)</f>
        <v>0</v>
      </c>
      <c r="BG66" s="16" t="n">
        <f aca="false">IF(K66+AY66=0,1,0)</f>
        <v>0</v>
      </c>
      <c r="BH66" s="16" t="n">
        <f aca="false">AF66+AG66+AH66</f>
        <v>43</v>
      </c>
      <c r="BI66" s="18" t="n">
        <f aca="false">IF(H66=0,"",BH66/H66)</f>
        <v>0.0957683741648107</v>
      </c>
      <c r="BJ66" s="16" t="str">
        <f aca="false">IF(AP66="","",AP66+AN66)</f>
        <v/>
      </c>
    </row>
    <row r="67" customFormat="false" ht="15" hidden="false" customHeight="true" outlineLevel="0" collapsed="false">
      <c r="A67" s="9" t="s">
        <v>184</v>
      </c>
      <c r="B67" s="10" t="s">
        <v>185</v>
      </c>
      <c r="C67" s="10" t="s">
        <v>119</v>
      </c>
      <c r="D67" s="9" t="n">
        <v>2016</v>
      </c>
      <c r="E67" s="11" t="n">
        <v>11617</v>
      </c>
      <c r="F67" s="11" t="n">
        <v>1591</v>
      </c>
      <c r="G67" s="11" t="n">
        <v>1666</v>
      </c>
      <c r="H67" s="11" t="n">
        <v>220</v>
      </c>
      <c r="I67" s="11" t="n">
        <v>9116</v>
      </c>
      <c r="J67" s="11" t="n">
        <v>7057</v>
      </c>
      <c r="K67" s="11" t="n">
        <v>7</v>
      </c>
      <c r="L67" s="12" t="n">
        <v>18.9377636222777</v>
      </c>
      <c r="M67" s="12" t="n">
        <v>0.602565206163381</v>
      </c>
      <c r="N67" s="13" t="n">
        <v>0.774133391838526</v>
      </c>
      <c r="O67" s="13" t="n">
        <v>0.784712059912198</v>
      </c>
      <c r="P67" s="13" t="n">
        <v>0.143410519066885</v>
      </c>
      <c r="Q67" s="13" t="n">
        <v>-0.194215162655199</v>
      </c>
      <c r="R67" s="13" t="n">
        <v>-0.26283185840708</v>
      </c>
      <c r="S67" s="11" t="n">
        <v>-2</v>
      </c>
      <c r="T67" s="13"/>
      <c r="U67" s="13"/>
      <c r="V67" s="11" t="n">
        <v>0</v>
      </c>
      <c r="W67" s="13" t="n">
        <v>-0.181818181818182</v>
      </c>
      <c r="X67" s="11" t="n">
        <v>1</v>
      </c>
      <c r="Y67" s="11" t="n">
        <v>1</v>
      </c>
      <c r="Z67" s="11" t="n">
        <v>1</v>
      </c>
      <c r="AA67" s="11" t="n">
        <v>1</v>
      </c>
      <c r="AB67" s="10" t="s">
        <v>65</v>
      </c>
      <c r="AC67" s="11" t="n">
        <v>5</v>
      </c>
      <c r="AD67" s="11" t="n">
        <v>91</v>
      </c>
      <c r="AE67" s="11" t="n">
        <v>106</v>
      </c>
      <c r="AF67" s="11" t="n">
        <v>4</v>
      </c>
      <c r="AG67" s="11" t="n">
        <v>12</v>
      </c>
      <c r="AH67" s="11" t="n">
        <v>2</v>
      </c>
      <c r="AI67" s="13" t="n">
        <v>0.0227272727272727</v>
      </c>
      <c r="AJ67" s="13" t="n">
        <v>0.413636363636364</v>
      </c>
      <c r="AK67" s="13" t="n">
        <v>0.481818181818182</v>
      </c>
      <c r="AL67" s="13" t="n">
        <v>0.0181818181818182</v>
      </c>
      <c r="AM67" s="13" t="n">
        <v>0.0545454545454545</v>
      </c>
      <c r="AN67" s="11" t="n">
        <v>4</v>
      </c>
      <c r="AO67" s="13" t="n">
        <v>0.0178571428571429</v>
      </c>
      <c r="AP67" s="11"/>
      <c r="AQ67" s="11"/>
      <c r="AR67" s="13"/>
      <c r="AS67" s="13"/>
      <c r="AT67" s="14" t="n">
        <f aca="false">SUMIFS(시도_소아과개폐업!$C$5:$C$293,시도_소아과개폐업!$A$5:$A$293,$D67,시도_소아과개폐업!$B$5:$B$293,$B67)</f>
        <v>26</v>
      </c>
      <c r="AU67" s="14" t="n">
        <f aca="false">SUMIFS(시도_소아과개폐업!$D$5:$D$293,시도_소아과개폐업!$A$5:$A$293,$D67,시도_소아과개폐업!$B$5:$B$293,$B67)</f>
        <v>13</v>
      </c>
      <c r="AV67" s="14" t="n">
        <f aca="false">SUMIFS(시도_소아과개폐업!$F$5:$F$293,시도_소아과개폐업!$A$5:$A$293,$D67,시도_소아과개폐업!$B$5:$B$293,$B67)</f>
        <v>13</v>
      </c>
      <c r="AW67" s="15" t="n">
        <f aca="false">SUMIFS(시도_소아과개폐업!$G$5:$G$293,시도_소아과개폐업!$A$5:$A$293,$D67,시도_소아과개폐업!$B$5:$B$293,$B67)</f>
        <v>0.194029850746269</v>
      </c>
      <c r="AX67" s="14" t="n">
        <f aca="false">SUMIFS(시도_소아과개폐업!$H$5:$H$293,시도_소아과개폐업!$A$5:$A$293,$D67,시도_소아과개폐업!$B$5:$B$293,$B67)</f>
        <v>42</v>
      </c>
      <c r="AY67" s="14" t="n">
        <f aca="false">SUMIFS(시군구_병원급!$E$5:$E$3668,시군구_병원급!$A$5:$A$3668,$A67,시군구_병원급!$D$5:$D$3668,$D67)</f>
        <v>1</v>
      </c>
      <c r="AZ67" s="14" t="n">
        <f aca="false">SUMIFS(시군구_병원급!$F$5:$F$3668,시군구_병원급!$A$5:$A$3668,$A67,시군구_병원급!$D$5:$D$3668,$D67)</f>
        <v>1</v>
      </c>
      <c r="BA67" s="14" t="n">
        <f aca="false">SUMIFS(시군구_병원급!$G$5:$G$3668,시군구_병원급!$A$5:$A$3668,$A67,시군구_병원급!$D$5:$D$3668,$D67)</f>
        <v>3</v>
      </c>
      <c r="BB67" s="14" t="n">
        <f aca="false">SUMIFS(시군구_병원급!$H$5:$H$3668,시군구_병원급!$A$5:$A$3668,$A67,시군구_병원급!$D$5:$D$3668,$D67)</f>
        <v>21</v>
      </c>
      <c r="BC67" s="16" t="n">
        <f aca="false">K67+AY67</f>
        <v>8</v>
      </c>
      <c r="BD67" s="17" t="n">
        <f aca="false">IF(E67=0,"",(K67+AY67)/E67*1000)</f>
        <v>0.688645949901007</v>
      </c>
      <c r="BE67" s="16" t="n">
        <f aca="false">AY67-SUMIFS(시군구_병원급!$E$5:$E$3668,시군구_병원급!$A$5:$A$3668,$A67,시군구_병원급!$D$5:$D$3668,$D67-3)</f>
        <v>0</v>
      </c>
      <c r="BF67" s="16" t="n">
        <f aca="false">IF(AY67=0,1,0)</f>
        <v>0</v>
      </c>
      <c r="BG67" s="16" t="n">
        <f aca="false">IF(K67+AY67=0,1,0)</f>
        <v>0</v>
      </c>
      <c r="BH67" s="16" t="n">
        <f aca="false">AF67+AG67+AH67</f>
        <v>18</v>
      </c>
      <c r="BI67" s="18" t="n">
        <f aca="false">IF(H67=0,"",BH67/H67)</f>
        <v>0.0818181818181818</v>
      </c>
      <c r="BJ67" s="16" t="str">
        <f aca="false">IF(AP67="","",AP67+AN67)</f>
        <v/>
      </c>
    </row>
    <row r="68" customFormat="false" ht="15" hidden="false" customHeight="true" outlineLevel="0" collapsed="false">
      <c r="A68" s="9" t="s">
        <v>186</v>
      </c>
      <c r="B68" s="10" t="s">
        <v>185</v>
      </c>
      <c r="C68" s="10" t="s">
        <v>67</v>
      </c>
      <c r="D68" s="9" t="n">
        <v>2016</v>
      </c>
      <c r="E68" s="11" t="n">
        <v>11800</v>
      </c>
      <c r="F68" s="11" t="n">
        <v>1622</v>
      </c>
      <c r="G68" s="11" t="n">
        <v>1689</v>
      </c>
      <c r="H68" s="11" t="n">
        <v>212</v>
      </c>
      <c r="I68" s="11" t="n">
        <v>7766</v>
      </c>
      <c r="J68" s="11" t="n">
        <v>6370</v>
      </c>
      <c r="K68" s="11" t="n">
        <v>9</v>
      </c>
      <c r="L68" s="12" t="n">
        <v>17.9661016949153</v>
      </c>
      <c r="M68" s="12" t="n">
        <v>0.76271186440678</v>
      </c>
      <c r="N68" s="13" t="n">
        <v>0.82024208086531</v>
      </c>
      <c r="O68" s="13" t="n">
        <v>0.658135593220339</v>
      </c>
      <c r="P68" s="13" t="n">
        <v>0.143135593220339</v>
      </c>
      <c r="Q68" s="13" t="n">
        <v>-0.153454336752995</v>
      </c>
      <c r="R68" s="13" t="n">
        <v>-0.188370975492552</v>
      </c>
      <c r="S68" s="11" t="n">
        <v>-2</v>
      </c>
      <c r="T68" s="13"/>
      <c r="U68" s="13"/>
      <c r="V68" s="11" t="n">
        <v>0</v>
      </c>
      <c r="W68" s="13" t="n">
        <v>-0.183962264150943</v>
      </c>
      <c r="X68" s="11" t="n">
        <v>1</v>
      </c>
      <c r="Y68" s="11" t="n">
        <v>0</v>
      </c>
      <c r="Z68" s="11" t="n">
        <v>1</v>
      </c>
      <c r="AA68" s="11" t="n">
        <v>0</v>
      </c>
      <c r="AB68" s="10" t="s">
        <v>65</v>
      </c>
      <c r="AC68" s="11" t="n">
        <v>5</v>
      </c>
      <c r="AD68" s="11" t="n">
        <v>80</v>
      </c>
      <c r="AE68" s="11" t="n">
        <v>114</v>
      </c>
      <c r="AF68" s="11" t="n">
        <v>3</v>
      </c>
      <c r="AG68" s="11" t="n">
        <v>8</v>
      </c>
      <c r="AH68" s="11" t="n">
        <v>2</v>
      </c>
      <c r="AI68" s="13" t="n">
        <v>0.0235849056603774</v>
      </c>
      <c r="AJ68" s="13" t="n">
        <v>0.377358490566038</v>
      </c>
      <c r="AK68" s="13" t="n">
        <v>0.537735849056604</v>
      </c>
      <c r="AL68" s="13" t="n">
        <v>0.0141509433962264</v>
      </c>
      <c r="AM68" s="13" t="n">
        <v>0.0377358490566038</v>
      </c>
      <c r="AN68" s="11" t="n">
        <v>6</v>
      </c>
      <c r="AO68" s="13" t="n">
        <v>0.0275229357798165</v>
      </c>
      <c r="AP68" s="11"/>
      <c r="AQ68" s="11"/>
      <c r="AR68" s="13"/>
      <c r="AS68" s="13"/>
      <c r="AT68" s="14" t="n">
        <f aca="false">SUMIFS(시도_소아과개폐업!$C$5:$C$293,시도_소아과개폐업!$A$5:$A$293,$D68,시도_소아과개폐업!$B$5:$B$293,$B68)</f>
        <v>26</v>
      </c>
      <c r="AU68" s="14" t="n">
        <f aca="false">SUMIFS(시도_소아과개폐업!$D$5:$D$293,시도_소아과개폐업!$A$5:$A$293,$D68,시도_소아과개폐업!$B$5:$B$293,$B68)</f>
        <v>13</v>
      </c>
      <c r="AV68" s="14" t="n">
        <f aca="false">SUMIFS(시도_소아과개폐업!$F$5:$F$293,시도_소아과개폐업!$A$5:$A$293,$D68,시도_소아과개폐업!$B$5:$B$293,$B68)</f>
        <v>13</v>
      </c>
      <c r="AW68" s="15" t="n">
        <f aca="false">SUMIFS(시도_소아과개폐업!$G$5:$G$293,시도_소아과개폐업!$A$5:$A$293,$D68,시도_소아과개폐업!$B$5:$B$293,$B68)</f>
        <v>0.194029850746269</v>
      </c>
      <c r="AX68" s="14" t="n">
        <f aca="false">SUMIFS(시도_소아과개폐업!$H$5:$H$293,시도_소아과개폐업!$A$5:$A$293,$D68,시도_소아과개폐업!$B$5:$B$293,$B68)</f>
        <v>42</v>
      </c>
      <c r="AY68" s="14" t="n">
        <f aca="false">SUMIFS(시군구_병원급!$E$5:$E$3668,시군구_병원급!$A$5:$A$3668,$A68,시군구_병원급!$D$5:$D$3668,$D68)</f>
        <v>2</v>
      </c>
      <c r="AZ68" s="14" t="n">
        <f aca="false">SUMIFS(시군구_병원급!$F$5:$F$3668,시군구_병원급!$A$5:$A$3668,$A68,시군구_병원급!$D$5:$D$3668,$D68)</f>
        <v>3</v>
      </c>
      <c r="BA68" s="14" t="n">
        <f aca="false">SUMIFS(시군구_병원급!$G$5:$G$3668,시군구_병원급!$A$5:$A$3668,$A68,시군구_병원급!$D$5:$D$3668,$D68)</f>
        <v>9</v>
      </c>
      <c r="BB68" s="14" t="n">
        <f aca="false">SUMIFS(시군구_병원급!$H$5:$H$3668,시군구_병원급!$A$5:$A$3668,$A68,시군구_병원급!$D$5:$D$3668,$D68)</f>
        <v>28</v>
      </c>
      <c r="BC68" s="16" t="n">
        <f aca="false">K68+AY68</f>
        <v>11</v>
      </c>
      <c r="BD68" s="17" t="n">
        <f aca="false">IF(E68=0,"",(K68+AY68)/E68*1000)</f>
        <v>0.932203389830509</v>
      </c>
      <c r="BE68" s="16" t="n">
        <f aca="false">AY68-SUMIFS(시군구_병원급!$E$5:$E$3668,시군구_병원급!$A$5:$A$3668,$A68,시군구_병원급!$D$5:$D$3668,$D68-3)</f>
        <v>-1</v>
      </c>
      <c r="BF68" s="16" t="n">
        <f aca="false">IF(AY68=0,1,0)</f>
        <v>0</v>
      </c>
      <c r="BG68" s="16" t="n">
        <f aca="false">IF(K68+AY68=0,1,0)</f>
        <v>0</v>
      </c>
      <c r="BH68" s="16" t="n">
        <f aca="false">AF68+AG68+AH68</f>
        <v>13</v>
      </c>
      <c r="BI68" s="18" t="n">
        <f aca="false">IF(H68=0,"",BH68/H68)</f>
        <v>0.0613207547169811</v>
      </c>
      <c r="BJ68" s="16" t="str">
        <f aca="false">IF(AP68="","",AP68+AN68)</f>
        <v/>
      </c>
    </row>
    <row r="69" customFormat="false" ht="15" hidden="false" customHeight="true" outlineLevel="0" collapsed="false">
      <c r="A69" s="9" t="s">
        <v>187</v>
      </c>
      <c r="B69" s="10" t="s">
        <v>185</v>
      </c>
      <c r="C69" s="10" t="s">
        <v>117</v>
      </c>
      <c r="D69" s="9" t="n">
        <v>2016</v>
      </c>
      <c r="E69" s="11" t="n">
        <v>26333</v>
      </c>
      <c r="F69" s="11" t="n">
        <v>3969</v>
      </c>
      <c r="G69" s="11" t="n">
        <v>4069</v>
      </c>
      <c r="H69" s="11" t="n">
        <v>518</v>
      </c>
      <c r="I69" s="11" t="n">
        <v>16258</v>
      </c>
      <c r="J69" s="11" t="n">
        <v>13618</v>
      </c>
      <c r="K69" s="11" t="n">
        <v>21</v>
      </c>
      <c r="L69" s="12" t="n">
        <v>19.6711350776592</v>
      </c>
      <c r="M69" s="12" t="n">
        <v>0.797478449094292</v>
      </c>
      <c r="N69" s="13" t="n">
        <v>0.837618403247632</v>
      </c>
      <c r="O69" s="13" t="n">
        <v>0.617400220255953</v>
      </c>
      <c r="P69" s="13" t="n">
        <v>0.15452094330308</v>
      </c>
      <c r="Q69" s="13" t="n">
        <v>-0.0430279463604317</v>
      </c>
      <c r="R69" s="13" t="n">
        <v>-0.0965808170515098</v>
      </c>
      <c r="S69" s="11" t="n">
        <v>-1</v>
      </c>
      <c r="T69" s="13"/>
      <c r="U69" s="13"/>
      <c r="V69" s="11" t="n">
        <v>0</v>
      </c>
      <c r="W69" s="13" t="n">
        <v>-0.181467181467181</v>
      </c>
      <c r="X69" s="11" t="n">
        <v>1</v>
      </c>
      <c r="Y69" s="11" t="n">
        <v>0</v>
      </c>
      <c r="Z69" s="11" t="n">
        <v>1</v>
      </c>
      <c r="AA69" s="11" t="n">
        <v>0</v>
      </c>
      <c r="AB69" s="10" t="s">
        <v>65</v>
      </c>
      <c r="AC69" s="11" t="n">
        <v>10</v>
      </c>
      <c r="AD69" s="11" t="n">
        <v>107</v>
      </c>
      <c r="AE69" s="11" t="n">
        <v>376</v>
      </c>
      <c r="AF69" s="11" t="n">
        <v>13</v>
      </c>
      <c r="AG69" s="11" t="n">
        <v>10</v>
      </c>
      <c r="AH69" s="11" t="n">
        <v>2</v>
      </c>
      <c r="AI69" s="13" t="n">
        <v>0.0193050193050193</v>
      </c>
      <c r="AJ69" s="13" t="n">
        <v>0.206563706563707</v>
      </c>
      <c r="AK69" s="13" t="n">
        <v>0.725868725868726</v>
      </c>
      <c r="AL69" s="13" t="n">
        <v>0.0250965250965251</v>
      </c>
      <c r="AM69" s="13" t="n">
        <v>0.0193050193050193</v>
      </c>
      <c r="AN69" s="11" t="n">
        <v>8</v>
      </c>
      <c r="AO69" s="13" t="n">
        <v>0.0152091254752852</v>
      </c>
      <c r="AP69" s="11"/>
      <c r="AQ69" s="11"/>
      <c r="AR69" s="13"/>
      <c r="AS69" s="13"/>
      <c r="AT69" s="14" t="n">
        <f aca="false">SUMIFS(시도_소아과개폐업!$C$5:$C$293,시도_소아과개폐업!$A$5:$A$293,$D69,시도_소아과개폐업!$B$5:$B$293,$B69)</f>
        <v>26</v>
      </c>
      <c r="AU69" s="14" t="n">
        <f aca="false">SUMIFS(시도_소아과개폐업!$D$5:$D$293,시도_소아과개폐업!$A$5:$A$293,$D69,시도_소아과개폐업!$B$5:$B$293,$B69)</f>
        <v>13</v>
      </c>
      <c r="AV69" s="14" t="n">
        <f aca="false">SUMIFS(시도_소아과개폐업!$F$5:$F$293,시도_소아과개폐업!$A$5:$A$293,$D69,시도_소아과개폐업!$B$5:$B$293,$B69)</f>
        <v>13</v>
      </c>
      <c r="AW69" s="15" t="n">
        <f aca="false">SUMIFS(시도_소아과개폐업!$G$5:$G$293,시도_소아과개폐업!$A$5:$A$293,$D69,시도_소아과개폐업!$B$5:$B$293,$B69)</f>
        <v>0.194029850746269</v>
      </c>
      <c r="AX69" s="14" t="n">
        <f aca="false">SUMIFS(시도_소아과개폐업!$H$5:$H$293,시도_소아과개폐업!$A$5:$A$293,$D69,시도_소아과개폐업!$B$5:$B$293,$B69)</f>
        <v>42</v>
      </c>
      <c r="AY69" s="14" t="n">
        <f aca="false">SUMIFS(시군구_병원급!$E$5:$E$3668,시군구_병원급!$A$5:$A$3668,$A69,시군구_병원급!$D$5:$D$3668,$D69)</f>
        <v>7</v>
      </c>
      <c r="AZ69" s="14" t="n">
        <f aca="false">SUMIFS(시군구_병원급!$F$5:$F$3668,시군구_병원급!$A$5:$A$3668,$A69,시군구_병원급!$D$5:$D$3668,$D69)</f>
        <v>3</v>
      </c>
      <c r="BA69" s="14" t="n">
        <f aca="false">SUMIFS(시군구_병원급!$G$5:$G$3668,시군구_병원급!$A$5:$A$3668,$A69,시군구_병원급!$D$5:$D$3668,$D69)</f>
        <v>22</v>
      </c>
      <c r="BB69" s="14" t="n">
        <f aca="false">SUMIFS(시군구_병원급!$H$5:$H$3668,시군구_병원급!$A$5:$A$3668,$A69,시군구_병원급!$D$5:$D$3668,$D69)</f>
        <v>42</v>
      </c>
      <c r="BC69" s="16" t="n">
        <f aca="false">K69+AY69</f>
        <v>28</v>
      </c>
      <c r="BD69" s="17" t="n">
        <f aca="false">IF(E69=0,"",(K69+AY69)/E69*1000)</f>
        <v>1.06330459879239</v>
      </c>
      <c r="BE69" s="16" t="n">
        <f aca="false">AY69-SUMIFS(시군구_병원급!$E$5:$E$3668,시군구_병원급!$A$5:$A$3668,$A69,시군구_병원급!$D$5:$D$3668,$D69-3)</f>
        <v>0</v>
      </c>
      <c r="BF69" s="16" t="n">
        <f aca="false">IF(AY69=0,1,0)</f>
        <v>0</v>
      </c>
      <c r="BG69" s="16" t="n">
        <f aca="false">IF(K69+AY69=0,1,0)</f>
        <v>0</v>
      </c>
      <c r="BH69" s="16" t="n">
        <f aca="false">AF69+AG69+AH69</f>
        <v>25</v>
      </c>
      <c r="BI69" s="18" t="n">
        <f aca="false">IF(H69=0,"",BH69/H69)</f>
        <v>0.0482625482625483</v>
      </c>
      <c r="BJ69" s="16" t="str">
        <f aca="false">IF(AP69="","",AP69+AN69)</f>
        <v/>
      </c>
    </row>
    <row r="70" customFormat="false" ht="15" hidden="false" customHeight="true" outlineLevel="0" collapsed="false">
      <c r="A70" s="9" t="s">
        <v>188</v>
      </c>
      <c r="B70" s="10" t="s">
        <v>185</v>
      </c>
      <c r="C70" s="10" t="s">
        <v>189</v>
      </c>
      <c r="D70" s="9" t="n">
        <v>2016</v>
      </c>
      <c r="E70" s="11" t="n">
        <v>24302</v>
      </c>
      <c r="F70" s="11" t="n">
        <v>3631</v>
      </c>
      <c r="G70" s="11" t="n">
        <v>3647</v>
      </c>
      <c r="H70" s="11" t="n">
        <v>451</v>
      </c>
      <c r="I70" s="11" t="n">
        <v>14437</v>
      </c>
      <c r="J70" s="11" t="n">
        <v>12050</v>
      </c>
      <c r="K70" s="11" t="n">
        <v>20</v>
      </c>
      <c r="L70" s="12" t="n">
        <v>18.5581433626862</v>
      </c>
      <c r="M70" s="12" t="n">
        <v>0.822977532713357</v>
      </c>
      <c r="N70" s="13" t="n">
        <v>0.834660940638637</v>
      </c>
      <c r="O70" s="13" t="n">
        <v>0.594066331989137</v>
      </c>
      <c r="P70" s="13" t="n">
        <v>0.150069953090281</v>
      </c>
      <c r="Q70" s="13" t="n">
        <v>0.0588184036249564</v>
      </c>
      <c r="R70" s="13" t="n">
        <v>0.0528290993071594</v>
      </c>
      <c r="S70" s="11" t="n">
        <v>1</v>
      </c>
      <c r="T70" s="13"/>
      <c r="U70" s="13"/>
      <c r="V70" s="11" t="n">
        <v>0</v>
      </c>
      <c r="W70" s="13" t="n">
        <v>-0.172949002217295</v>
      </c>
      <c r="X70" s="11" t="n">
        <v>1</v>
      </c>
      <c r="Y70" s="11" t="n">
        <v>0</v>
      </c>
      <c r="Z70" s="11" t="n">
        <v>1</v>
      </c>
      <c r="AA70" s="11" t="n">
        <v>0</v>
      </c>
      <c r="AB70" s="10" t="s">
        <v>65</v>
      </c>
      <c r="AC70" s="11" t="n">
        <v>4</v>
      </c>
      <c r="AD70" s="11" t="n">
        <v>100</v>
      </c>
      <c r="AE70" s="11" t="n">
        <v>308</v>
      </c>
      <c r="AF70" s="11" t="n">
        <v>24</v>
      </c>
      <c r="AG70" s="11" t="n">
        <v>13</v>
      </c>
      <c r="AH70" s="11" t="n">
        <v>2</v>
      </c>
      <c r="AI70" s="13" t="n">
        <v>0.00886917960088692</v>
      </c>
      <c r="AJ70" s="13" t="n">
        <v>0.221729490022173</v>
      </c>
      <c r="AK70" s="13" t="n">
        <v>0.682926829268293</v>
      </c>
      <c r="AL70" s="13" t="n">
        <v>0.0532150776053215</v>
      </c>
      <c r="AM70" s="13" t="n">
        <v>0.0288248337028825</v>
      </c>
      <c r="AN70" s="11" t="n">
        <v>18</v>
      </c>
      <c r="AO70" s="13" t="n">
        <v>0.0383795309168444</v>
      </c>
      <c r="AP70" s="11"/>
      <c r="AQ70" s="11"/>
      <c r="AR70" s="13"/>
      <c r="AS70" s="13"/>
      <c r="AT70" s="14" t="n">
        <f aca="false">SUMIFS(시도_소아과개폐업!$C$5:$C$293,시도_소아과개폐업!$A$5:$A$293,$D70,시도_소아과개폐업!$B$5:$B$293,$B70)</f>
        <v>26</v>
      </c>
      <c r="AU70" s="14" t="n">
        <f aca="false">SUMIFS(시도_소아과개폐업!$D$5:$D$293,시도_소아과개폐업!$A$5:$A$293,$D70,시도_소아과개폐업!$B$5:$B$293,$B70)</f>
        <v>13</v>
      </c>
      <c r="AV70" s="14" t="n">
        <f aca="false">SUMIFS(시도_소아과개폐업!$F$5:$F$293,시도_소아과개폐업!$A$5:$A$293,$D70,시도_소아과개폐업!$B$5:$B$293,$B70)</f>
        <v>13</v>
      </c>
      <c r="AW70" s="15" t="n">
        <f aca="false">SUMIFS(시도_소아과개폐업!$G$5:$G$293,시도_소아과개폐업!$A$5:$A$293,$D70,시도_소아과개폐업!$B$5:$B$293,$B70)</f>
        <v>0.194029850746269</v>
      </c>
      <c r="AX70" s="14" t="n">
        <f aca="false">SUMIFS(시도_소아과개폐업!$H$5:$H$293,시도_소아과개폐업!$A$5:$A$293,$D70,시도_소아과개폐업!$B$5:$B$293,$B70)</f>
        <v>42</v>
      </c>
      <c r="AY70" s="14" t="n">
        <f aca="false">SUMIFS(시군구_병원급!$E$5:$E$3668,시군구_병원급!$A$5:$A$3668,$A70,시군구_병원급!$D$5:$D$3668,$D70)</f>
        <v>3</v>
      </c>
      <c r="AZ70" s="14" t="n">
        <f aca="false">SUMIFS(시군구_병원급!$F$5:$F$3668,시군구_병원급!$A$5:$A$3668,$A70,시군구_병원급!$D$5:$D$3668,$D70)</f>
        <v>1</v>
      </c>
      <c r="BA70" s="14" t="n">
        <f aca="false">SUMIFS(시군구_병원급!$G$5:$G$3668,시군구_병원급!$A$5:$A$3668,$A70,시군구_병원급!$D$5:$D$3668,$D70)</f>
        <v>10</v>
      </c>
      <c r="BB70" s="14" t="n">
        <f aca="false">SUMIFS(시군구_병원급!$H$5:$H$3668,시군구_병원급!$A$5:$A$3668,$A70,시군구_병원급!$D$5:$D$3668,$D70)</f>
        <v>24</v>
      </c>
      <c r="BC70" s="16" t="n">
        <f aca="false">K70+AY70</f>
        <v>23</v>
      </c>
      <c r="BD70" s="17" t="n">
        <f aca="false">IF(E70=0,"",(K70+AY70)/E70*1000)</f>
        <v>0.946424162620361</v>
      </c>
      <c r="BE70" s="16" t="n">
        <f aca="false">AY70-SUMIFS(시군구_병원급!$E$5:$E$3668,시군구_병원급!$A$5:$A$3668,$A70,시군구_병원급!$D$5:$D$3668,$D70-3)</f>
        <v>1</v>
      </c>
      <c r="BF70" s="16" t="n">
        <f aca="false">IF(AY70=0,1,0)</f>
        <v>0</v>
      </c>
      <c r="BG70" s="16" t="n">
        <f aca="false">IF(K70+AY70=0,1,0)</f>
        <v>0</v>
      </c>
      <c r="BH70" s="16" t="n">
        <f aca="false">AF70+AG70+AH70</f>
        <v>39</v>
      </c>
      <c r="BI70" s="18" t="n">
        <f aca="false">IF(H70=0,"",BH70/H70)</f>
        <v>0.0864745011086475</v>
      </c>
      <c r="BJ70" s="16" t="str">
        <f aca="false">IF(AP70="","",AP70+AN70)</f>
        <v/>
      </c>
    </row>
    <row r="71" customFormat="false" ht="15" hidden="false" customHeight="true" outlineLevel="0" collapsed="false">
      <c r="A71" s="9" t="s">
        <v>190</v>
      </c>
      <c r="B71" s="10" t="s">
        <v>185</v>
      </c>
      <c r="C71" s="10" t="s">
        <v>191</v>
      </c>
      <c r="D71" s="9" t="n">
        <v>2016</v>
      </c>
      <c r="E71" s="11" t="n">
        <v>8989</v>
      </c>
      <c r="F71" s="11" t="n">
        <v>1284</v>
      </c>
      <c r="G71" s="11" t="n">
        <v>1365</v>
      </c>
      <c r="H71" s="11" t="n">
        <v>183</v>
      </c>
      <c r="I71" s="11" t="n">
        <v>6937</v>
      </c>
      <c r="J71" s="11" t="n">
        <v>5387</v>
      </c>
      <c r="K71" s="11" t="n">
        <v>7</v>
      </c>
      <c r="L71" s="12" t="n">
        <v>20.3582155968406</v>
      </c>
      <c r="M71" s="12" t="n">
        <v>0.778729558349093</v>
      </c>
      <c r="N71" s="13" t="n">
        <v>0.77656047282687</v>
      </c>
      <c r="O71" s="13" t="n">
        <v>0.771720992323952</v>
      </c>
      <c r="P71" s="13" t="n">
        <v>0.151852263878073</v>
      </c>
      <c r="Q71" s="13" t="n">
        <v>-0.168762714999075</v>
      </c>
      <c r="R71" s="13" t="n">
        <v>-0.237430167597765</v>
      </c>
      <c r="S71" s="11" t="n">
        <v>1</v>
      </c>
      <c r="T71" s="13"/>
      <c r="U71" s="13"/>
      <c r="V71" s="11" t="n">
        <v>0</v>
      </c>
      <c r="W71" s="13" t="n">
        <v>-0.245901639344262</v>
      </c>
      <c r="X71" s="11" t="n">
        <v>1</v>
      </c>
      <c r="Y71" s="11" t="n">
        <v>0</v>
      </c>
      <c r="Z71" s="11" t="n">
        <v>1</v>
      </c>
      <c r="AA71" s="11" t="n">
        <v>0</v>
      </c>
      <c r="AB71" s="10" t="s">
        <v>65</v>
      </c>
      <c r="AC71" s="11" t="n">
        <v>9</v>
      </c>
      <c r="AD71" s="11" t="n">
        <v>50</v>
      </c>
      <c r="AE71" s="11" t="n">
        <v>109</v>
      </c>
      <c r="AF71" s="11" t="n">
        <v>5</v>
      </c>
      <c r="AG71" s="11" t="n">
        <v>10</v>
      </c>
      <c r="AH71" s="11" t="n">
        <v>0</v>
      </c>
      <c r="AI71" s="13" t="n">
        <v>0.0491803278688525</v>
      </c>
      <c r="AJ71" s="13" t="n">
        <v>0.273224043715847</v>
      </c>
      <c r="AK71" s="13" t="n">
        <v>0.595628415300546</v>
      </c>
      <c r="AL71" s="13" t="n">
        <v>0.0273224043715847</v>
      </c>
      <c r="AM71" s="13" t="n">
        <v>0.0546448087431694</v>
      </c>
      <c r="AN71" s="11" t="n">
        <v>7</v>
      </c>
      <c r="AO71" s="13" t="n">
        <v>0.0368421052631579</v>
      </c>
      <c r="AP71" s="11"/>
      <c r="AQ71" s="11"/>
      <c r="AR71" s="13"/>
      <c r="AS71" s="13"/>
      <c r="AT71" s="14" t="n">
        <f aca="false">SUMIFS(시도_소아과개폐업!$C$5:$C$293,시도_소아과개폐업!$A$5:$A$293,$D71,시도_소아과개폐업!$B$5:$B$293,$B71)</f>
        <v>26</v>
      </c>
      <c r="AU71" s="14" t="n">
        <f aca="false">SUMIFS(시도_소아과개폐업!$D$5:$D$293,시도_소아과개폐업!$A$5:$A$293,$D71,시도_소아과개폐업!$B$5:$B$293,$B71)</f>
        <v>13</v>
      </c>
      <c r="AV71" s="14" t="n">
        <f aca="false">SUMIFS(시도_소아과개폐업!$F$5:$F$293,시도_소아과개폐업!$A$5:$A$293,$D71,시도_소아과개폐업!$B$5:$B$293,$B71)</f>
        <v>13</v>
      </c>
      <c r="AW71" s="15" t="n">
        <f aca="false">SUMIFS(시도_소아과개폐업!$G$5:$G$293,시도_소아과개폐업!$A$5:$A$293,$D71,시도_소아과개폐업!$B$5:$B$293,$B71)</f>
        <v>0.194029850746269</v>
      </c>
      <c r="AX71" s="14" t="n">
        <f aca="false">SUMIFS(시도_소아과개폐업!$H$5:$H$293,시도_소아과개폐업!$A$5:$A$293,$D71,시도_소아과개폐업!$B$5:$B$293,$B71)</f>
        <v>42</v>
      </c>
      <c r="AY71" s="14" t="n">
        <f aca="false">SUMIFS(시군구_병원급!$E$5:$E$3668,시군구_병원급!$A$5:$A$3668,$A71,시군구_병원급!$D$5:$D$3668,$D71)</f>
        <v>0</v>
      </c>
      <c r="AZ71" s="14" t="n">
        <f aca="false">SUMIFS(시군구_병원급!$F$5:$F$3668,시군구_병원급!$A$5:$A$3668,$A71,시군구_병원급!$D$5:$D$3668,$D71)</f>
        <v>2</v>
      </c>
      <c r="BA71" s="14" t="n">
        <f aca="false">SUMIFS(시군구_병원급!$G$5:$G$3668,시군구_병원급!$A$5:$A$3668,$A71,시군구_병원급!$D$5:$D$3668,$D71)</f>
        <v>6</v>
      </c>
      <c r="BB71" s="14" t="n">
        <f aca="false">SUMIFS(시군구_병원급!$H$5:$H$3668,시군구_병원급!$A$5:$A$3668,$A71,시군구_병원급!$D$5:$D$3668,$D71)</f>
        <v>13</v>
      </c>
      <c r="BC71" s="16" t="n">
        <f aca="false">K71+AY71</f>
        <v>7</v>
      </c>
      <c r="BD71" s="17" t="n">
        <f aca="false">IF(E71=0,"",(K71+AY71)/E71*1000)</f>
        <v>0.778729558349093</v>
      </c>
      <c r="BE71" s="16" t="n">
        <f aca="false">AY71-SUMIFS(시군구_병원급!$E$5:$E$3668,시군구_병원급!$A$5:$A$3668,$A71,시군구_병원급!$D$5:$D$3668,$D71-3)</f>
        <v>0</v>
      </c>
      <c r="BF71" s="16" t="n">
        <f aca="false">IF(AY71=0,1,0)</f>
        <v>1</v>
      </c>
      <c r="BG71" s="16" t="n">
        <f aca="false">IF(K71+AY71=0,1,0)</f>
        <v>0</v>
      </c>
      <c r="BH71" s="16" t="n">
        <f aca="false">AF71+AG71+AH71</f>
        <v>15</v>
      </c>
      <c r="BI71" s="18" t="n">
        <f aca="false">IF(H71=0,"",BH71/H71)</f>
        <v>0.0819672131147541</v>
      </c>
      <c r="BJ71" s="16" t="str">
        <f aca="false">IF(AP71="","",AP71+AN71)</f>
        <v/>
      </c>
    </row>
    <row r="72" customFormat="false" ht="15" hidden="false" customHeight="true" outlineLevel="0" collapsed="false">
      <c r="A72" s="9" t="s">
        <v>192</v>
      </c>
      <c r="B72" s="10" t="s">
        <v>193</v>
      </c>
      <c r="C72" s="10" t="s">
        <v>67</v>
      </c>
      <c r="D72" s="9" t="n">
        <v>2016</v>
      </c>
      <c r="E72" s="11" t="n">
        <v>13171</v>
      </c>
      <c r="F72" s="11" t="n">
        <v>1995</v>
      </c>
      <c r="G72" s="11" t="n">
        <v>2107</v>
      </c>
      <c r="H72" s="11" t="n">
        <v>144</v>
      </c>
      <c r="I72" s="11" t="n">
        <v>7054</v>
      </c>
      <c r="J72" s="11" t="n">
        <v>6284</v>
      </c>
      <c r="K72" s="11" t="n">
        <v>9</v>
      </c>
      <c r="L72" s="12" t="n">
        <v>10.9331106218207</v>
      </c>
      <c r="M72" s="12" t="n">
        <v>0.683319413863792</v>
      </c>
      <c r="N72" s="13" t="n">
        <v>0.890842075418203</v>
      </c>
      <c r="O72" s="13" t="n">
        <v>0.535570571710576</v>
      </c>
      <c r="P72" s="13" t="n">
        <v>0.159972667223445</v>
      </c>
      <c r="Q72" s="13" t="n">
        <v>0.13075206043956</v>
      </c>
      <c r="R72" s="13" t="n">
        <v>0.155787164015359</v>
      </c>
      <c r="S72" s="11" t="n">
        <v>0</v>
      </c>
      <c r="T72" s="13"/>
      <c r="U72" s="13"/>
      <c r="V72" s="11" t="n">
        <v>0</v>
      </c>
      <c r="W72" s="13" t="n">
        <v>-0.0625</v>
      </c>
      <c r="X72" s="11" t="n">
        <v>0</v>
      </c>
      <c r="Y72" s="11" t="n">
        <v>0</v>
      </c>
      <c r="Z72" s="11" t="n">
        <v>0</v>
      </c>
      <c r="AA72" s="11" t="n">
        <v>0</v>
      </c>
      <c r="AB72" s="10" t="s">
        <v>65</v>
      </c>
      <c r="AC72" s="11" t="n">
        <v>5</v>
      </c>
      <c r="AD72" s="11" t="n">
        <v>80</v>
      </c>
      <c r="AE72" s="11" t="n">
        <v>49</v>
      </c>
      <c r="AF72" s="11" t="n">
        <v>6</v>
      </c>
      <c r="AG72" s="11" t="n">
        <v>3</v>
      </c>
      <c r="AH72" s="11" t="n">
        <v>1</v>
      </c>
      <c r="AI72" s="13" t="n">
        <v>0.0347222222222222</v>
      </c>
      <c r="AJ72" s="13" t="n">
        <v>0.555555555555556</v>
      </c>
      <c r="AK72" s="13" t="n">
        <v>0.340277777777778</v>
      </c>
      <c r="AL72" s="13" t="n">
        <v>0.0416666666666667</v>
      </c>
      <c r="AM72" s="13" t="n">
        <v>0.0208333333333333</v>
      </c>
      <c r="AN72" s="11" t="n">
        <v>0</v>
      </c>
      <c r="AO72" s="13" t="n">
        <v>0</v>
      </c>
      <c r="AP72" s="11"/>
      <c r="AQ72" s="11"/>
      <c r="AR72" s="13"/>
      <c r="AS72" s="13"/>
      <c r="AT72" s="14" t="n">
        <f aca="false">SUMIFS(시도_소아과개폐업!$C$5:$C$293,시도_소아과개폐업!$A$5:$A$293,$D72,시도_소아과개폐업!$B$5:$B$293,$B72)</f>
        <v>13</v>
      </c>
      <c r="AU72" s="14" t="n">
        <f aca="false">SUMIFS(시도_소아과개폐업!$D$5:$D$293,시도_소아과개폐업!$A$5:$A$293,$D72,시도_소아과개폐업!$B$5:$B$293,$B72)</f>
        <v>11</v>
      </c>
      <c r="AV72" s="14" t="n">
        <f aca="false">SUMIFS(시도_소아과개폐업!$F$5:$F$293,시도_소아과개폐업!$A$5:$A$293,$D72,시도_소아과개폐업!$B$5:$B$293,$B72)</f>
        <v>2</v>
      </c>
      <c r="AW72" s="15" t="n">
        <f aca="false">SUMIFS(시도_소아과개폐업!$G$5:$G$293,시도_소아과개폐업!$A$5:$A$293,$D72,시도_소아과개폐업!$B$5:$B$293,$B72)</f>
        <v>0.275</v>
      </c>
      <c r="AX72" s="14" t="n">
        <f aca="false">SUMIFS(시도_소아과개폐업!$H$5:$H$293,시도_소아과개폐업!$A$5:$A$293,$D72,시도_소아과개폐업!$B$5:$B$293,$B72)</f>
        <v>28</v>
      </c>
      <c r="AY72" s="14" t="n">
        <f aca="false">SUMIFS(시군구_병원급!$E$5:$E$3668,시군구_병원급!$A$5:$A$3668,$A72,시군구_병원급!$D$5:$D$3668,$D72)</f>
        <v>9</v>
      </c>
      <c r="AZ72" s="14" t="n">
        <f aca="false">SUMIFS(시군구_병원급!$F$5:$F$3668,시군구_병원급!$A$5:$A$3668,$A72,시군구_병원급!$D$5:$D$3668,$D72)</f>
        <v>2</v>
      </c>
      <c r="BA72" s="14" t="n">
        <f aca="false">SUMIFS(시군구_병원급!$G$5:$G$3668,시군구_병원급!$A$5:$A$3668,$A72,시군구_병원급!$D$5:$D$3668,$D72)</f>
        <v>11</v>
      </c>
      <c r="BB72" s="14" t="n">
        <f aca="false">SUMIFS(시군구_병원급!$H$5:$H$3668,시군구_병원급!$A$5:$A$3668,$A72,시군구_병원급!$D$5:$D$3668,$D72)</f>
        <v>17</v>
      </c>
      <c r="BC72" s="16" t="n">
        <f aca="false">K72+AY72</f>
        <v>18</v>
      </c>
      <c r="BD72" s="17" t="n">
        <f aca="false">IF(E72=0,"",(K72+AY72)/E72*1000)</f>
        <v>1.36663882772758</v>
      </c>
      <c r="BE72" s="16" t="n">
        <f aca="false">AY72-SUMIFS(시군구_병원급!$E$5:$E$3668,시군구_병원급!$A$5:$A$3668,$A72,시군구_병원급!$D$5:$D$3668,$D72-3)</f>
        <v>3</v>
      </c>
      <c r="BF72" s="16" t="n">
        <f aca="false">IF(AY72=0,1,0)</f>
        <v>0</v>
      </c>
      <c r="BG72" s="16" t="n">
        <f aca="false">IF(K72+AY72=0,1,0)</f>
        <v>0</v>
      </c>
      <c r="BH72" s="16" t="n">
        <f aca="false">AF72+AG72+AH72</f>
        <v>10</v>
      </c>
      <c r="BI72" s="18" t="n">
        <f aca="false">IF(H72=0,"",BH72/H72)</f>
        <v>0.0694444444444445</v>
      </c>
      <c r="BJ72" s="16" t="str">
        <f aca="false">IF(AP72="","",AP72+AN72)</f>
        <v/>
      </c>
    </row>
    <row r="73" customFormat="false" ht="15" hidden="false" customHeight="true" outlineLevel="0" collapsed="false">
      <c r="A73" s="9" t="s">
        <v>194</v>
      </c>
      <c r="B73" s="10" t="s">
        <v>193</v>
      </c>
      <c r="C73" s="10" t="s">
        <v>127</v>
      </c>
      <c r="D73" s="9" t="n">
        <v>2016</v>
      </c>
      <c r="E73" s="11" t="n">
        <v>17221</v>
      </c>
      <c r="F73" s="11" t="n">
        <v>2710</v>
      </c>
      <c r="G73" s="11" t="n">
        <v>2840</v>
      </c>
      <c r="H73" s="11" t="n">
        <v>254</v>
      </c>
      <c r="I73" s="11" t="n">
        <v>9883</v>
      </c>
      <c r="J73" s="11" t="n">
        <v>8703</v>
      </c>
      <c r="K73" s="11" t="n">
        <v>10</v>
      </c>
      <c r="L73" s="12" t="n">
        <v>14.749433830788</v>
      </c>
      <c r="M73" s="12" t="n">
        <v>0.580686371290866</v>
      </c>
      <c r="N73" s="13" t="n">
        <v>0.880603055752302</v>
      </c>
      <c r="O73" s="13" t="n">
        <v>0.573892340746763</v>
      </c>
      <c r="P73" s="13" t="n">
        <v>0.164914929446606</v>
      </c>
      <c r="Q73" s="13" t="n">
        <v>-0.0532710280373832</v>
      </c>
      <c r="R73" s="13" t="n">
        <v>-0.0859349855165755</v>
      </c>
      <c r="S73" s="11" t="n">
        <v>1</v>
      </c>
      <c r="T73" s="13"/>
      <c r="U73" s="13"/>
      <c r="V73" s="11" t="n">
        <v>0</v>
      </c>
      <c r="W73" s="13" t="n">
        <v>-0.125984251968504</v>
      </c>
      <c r="X73" s="11" t="n">
        <v>0</v>
      </c>
      <c r="Y73" s="11" t="n">
        <v>0</v>
      </c>
      <c r="Z73" s="11" t="n">
        <v>0</v>
      </c>
      <c r="AA73" s="11" t="n">
        <v>0</v>
      </c>
      <c r="AB73" s="10" t="s">
        <v>65</v>
      </c>
      <c r="AC73" s="11" t="n">
        <v>11</v>
      </c>
      <c r="AD73" s="11" t="n">
        <v>118</v>
      </c>
      <c r="AE73" s="11" t="n">
        <v>115</v>
      </c>
      <c r="AF73" s="11" t="n">
        <v>8</v>
      </c>
      <c r="AG73" s="11" t="n">
        <v>1</v>
      </c>
      <c r="AH73" s="11" t="n">
        <v>1</v>
      </c>
      <c r="AI73" s="13" t="n">
        <v>0.0433070866141732</v>
      </c>
      <c r="AJ73" s="13" t="n">
        <v>0.464566929133858</v>
      </c>
      <c r="AK73" s="13" t="n">
        <v>0.452755905511811</v>
      </c>
      <c r="AL73" s="13" t="n">
        <v>0.031496062992126</v>
      </c>
      <c r="AM73" s="13" t="n">
        <v>0.00393700787401575</v>
      </c>
      <c r="AN73" s="11" t="n">
        <v>2</v>
      </c>
      <c r="AO73" s="13" t="n">
        <v>0.0078125</v>
      </c>
      <c r="AP73" s="11"/>
      <c r="AQ73" s="11"/>
      <c r="AR73" s="13"/>
      <c r="AS73" s="13"/>
      <c r="AT73" s="14" t="n">
        <f aca="false">SUMIFS(시도_소아과개폐업!$C$5:$C$293,시도_소아과개폐업!$A$5:$A$293,$D73,시도_소아과개폐업!$B$5:$B$293,$B73)</f>
        <v>13</v>
      </c>
      <c r="AU73" s="14" t="n">
        <f aca="false">SUMIFS(시도_소아과개폐업!$D$5:$D$293,시도_소아과개폐업!$A$5:$A$293,$D73,시도_소아과개폐업!$B$5:$B$293,$B73)</f>
        <v>11</v>
      </c>
      <c r="AV73" s="14" t="n">
        <f aca="false">SUMIFS(시도_소아과개폐업!$F$5:$F$293,시도_소아과개폐업!$A$5:$A$293,$D73,시도_소아과개폐업!$B$5:$B$293,$B73)</f>
        <v>2</v>
      </c>
      <c r="AW73" s="15" t="n">
        <f aca="false">SUMIFS(시도_소아과개폐업!$G$5:$G$293,시도_소아과개폐업!$A$5:$A$293,$D73,시도_소아과개폐업!$B$5:$B$293,$B73)</f>
        <v>0.275</v>
      </c>
      <c r="AX73" s="14" t="n">
        <f aca="false">SUMIFS(시도_소아과개폐업!$H$5:$H$293,시도_소아과개폐업!$A$5:$A$293,$D73,시도_소아과개폐업!$B$5:$B$293,$B73)</f>
        <v>28</v>
      </c>
      <c r="AY73" s="14" t="n">
        <f aca="false">SUMIFS(시군구_병원급!$E$5:$E$3668,시군구_병원급!$A$5:$A$3668,$A73,시군구_병원급!$D$5:$D$3668,$D73)</f>
        <v>11</v>
      </c>
      <c r="AZ73" s="14" t="n">
        <f aca="false">SUMIFS(시군구_병원급!$F$5:$F$3668,시군구_병원급!$A$5:$A$3668,$A73,시군구_병원급!$D$5:$D$3668,$D73)</f>
        <v>3</v>
      </c>
      <c r="BA73" s="14" t="n">
        <f aca="false">SUMIFS(시군구_병원급!$G$5:$G$3668,시군구_병원급!$A$5:$A$3668,$A73,시군구_병원급!$D$5:$D$3668,$D73)</f>
        <v>21</v>
      </c>
      <c r="BB73" s="14" t="n">
        <f aca="false">SUMIFS(시군구_병원급!$H$5:$H$3668,시군구_병원급!$A$5:$A$3668,$A73,시군구_병원급!$D$5:$D$3668,$D73)</f>
        <v>48</v>
      </c>
      <c r="BC73" s="16" t="n">
        <f aca="false">K73+AY73</f>
        <v>21</v>
      </c>
      <c r="BD73" s="17" t="n">
        <f aca="false">IF(E73=0,"",(K73+AY73)/E73*1000)</f>
        <v>1.21944137971082</v>
      </c>
      <c r="BE73" s="16" t="n">
        <f aca="false">AY73-SUMIFS(시군구_병원급!$E$5:$E$3668,시군구_병원급!$A$5:$A$3668,$A73,시군구_병원급!$D$5:$D$3668,$D73-3)</f>
        <v>2</v>
      </c>
      <c r="BF73" s="16" t="n">
        <f aca="false">IF(AY73=0,1,0)</f>
        <v>0</v>
      </c>
      <c r="BG73" s="16" t="n">
        <f aca="false">IF(K73+AY73=0,1,0)</f>
        <v>0</v>
      </c>
      <c r="BH73" s="16" t="n">
        <f aca="false">AF73+AG73+AH73</f>
        <v>10</v>
      </c>
      <c r="BI73" s="18" t="n">
        <f aca="false">IF(H73=0,"",BH73/H73)</f>
        <v>0.0393700787401575</v>
      </c>
      <c r="BJ73" s="16" t="str">
        <f aca="false">IF(AP73="","",AP73+AN73)</f>
        <v/>
      </c>
    </row>
    <row r="74" customFormat="false" ht="15" hidden="false" customHeight="true" outlineLevel="0" collapsed="false">
      <c r="A74" s="9" t="s">
        <v>195</v>
      </c>
      <c r="B74" s="10" t="s">
        <v>193</v>
      </c>
      <c r="C74" s="10" t="s">
        <v>119</v>
      </c>
      <c r="D74" s="9" t="n">
        <v>2016</v>
      </c>
      <c r="E74" s="11" t="n">
        <v>12388</v>
      </c>
      <c r="F74" s="11" t="n">
        <v>1957</v>
      </c>
      <c r="G74" s="11" t="n">
        <v>2013</v>
      </c>
      <c r="H74" s="11" t="n">
        <v>144</v>
      </c>
      <c r="I74" s="11" t="n">
        <v>6877</v>
      </c>
      <c r="J74" s="11" t="n">
        <v>6510</v>
      </c>
      <c r="K74" s="11" t="n">
        <v>6</v>
      </c>
      <c r="L74" s="12" t="n">
        <v>11.6241524055538</v>
      </c>
      <c r="M74" s="12" t="n">
        <v>0.48433968356474</v>
      </c>
      <c r="N74" s="13" t="n">
        <v>0.946633706558092</v>
      </c>
      <c r="O74" s="13" t="n">
        <v>0.555134000645786</v>
      </c>
      <c r="P74" s="13" t="n">
        <v>0.16249596383597</v>
      </c>
      <c r="Q74" s="13" t="n">
        <v>-0.0210983800869222</v>
      </c>
      <c r="R74" s="13" t="n">
        <v>-0.0936515083295813</v>
      </c>
      <c r="S74" s="11" t="n">
        <v>0</v>
      </c>
      <c r="T74" s="13"/>
      <c r="U74" s="13"/>
      <c r="V74" s="11" t="n">
        <v>0</v>
      </c>
      <c r="W74" s="13" t="n">
        <v>-0.0625</v>
      </c>
      <c r="X74" s="11" t="n">
        <v>0</v>
      </c>
      <c r="Y74" s="11" t="n">
        <v>1</v>
      </c>
      <c r="Z74" s="11" t="n">
        <v>1</v>
      </c>
      <c r="AA74" s="11" t="n">
        <v>0</v>
      </c>
      <c r="AB74" s="10" t="s">
        <v>65</v>
      </c>
      <c r="AC74" s="11" t="n">
        <v>6</v>
      </c>
      <c r="AD74" s="11" t="n">
        <v>78</v>
      </c>
      <c r="AE74" s="11" t="n">
        <v>55</v>
      </c>
      <c r="AF74" s="11" t="n">
        <v>5</v>
      </c>
      <c r="AG74" s="11" t="n">
        <v>0</v>
      </c>
      <c r="AH74" s="11" t="n">
        <v>0</v>
      </c>
      <c r="AI74" s="13" t="n">
        <v>0.0416666666666667</v>
      </c>
      <c r="AJ74" s="13" t="n">
        <v>0.541666666666667</v>
      </c>
      <c r="AK74" s="13" t="n">
        <v>0.381944444444444</v>
      </c>
      <c r="AL74" s="13" t="n">
        <v>0.0347222222222222</v>
      </c>
      <c r="AM74" s="13" t="n">
        <v>0</v>
      </c>
      <c r="AN74" s="11" t="n">
        <v>1</v>
      </c>
      <c r="AO74" s="13" t="n">
        <v>0.00689655172413793</v>
      </c>
      <c r="AP74" s="11"/>
      <c r="AQ74" s="11"/>
      <c r="AR74" s="13"/>
      <c r="AS74" s="13"/>
      <c r="AT74" s="14" t="n">
        <f aca="false">SUMIFS(시도_소아과개폐업!$C$5:$C$293,시도_소아과개폐업!$A$5:$A$293,$D74,시도_소아과개폐업!$B$5:$B$293,$B74)</f>
        <v>13</v>
      </c>
      <c r="AU74" s="14" t="n">
        <f aca="false">SUMIFS(시도_소아과개폐업!$D$5:$D$293,시도_소아과개폐업!$A$5:$A$293,$D74,시도_소아과개폐업!$B$5:$B$293,$B74)</f>
        <v>11</v>
      </c>
      <c r="AV74" s="14" t="n">
        <f aca="false">SUMIFS(시도_소아과개폐업!$F$5:$F$293,시도_소아과개폐업!$A$5:$A$293,$D74,시도_소아과개폐업!$B$5:$B$293,$B74)</f>
        <v>2</v>
      </c>
      <c r="AW74" s="15" t="n">
        <f aca="false">SUMIFS(시도_소아과개폐업!$G$5:$G$293,시도_소아과개폐업!$A$5:$A$293,$D74,시도_소아과개폐업!$B$5:$B$293,$B74)</f>
        <v>0.275</v>
      </c>
      <c r="AX74" s="14" t="n">
        <f aca="false">SUMIFS(시도_소아과개폐업!$H$5:$H$293,시도_소아과개폐업!$A$5:$A$293,$D74,시도_소아과개폐업!$B$5:$B$293,$B74)</f>
        <v>28</v>
      </c>
      <c r="AY74" s="14" t="n">
        <f aca="false">SUMIFS(시군구_병원급!$E$5:$E$3668,시군구_병원급!$A$5:$A$3668,$A74,시군구_병원급!$D$5:$D$3668,$D74)</f>
        <v>2</v>
      </c>
      <c r="AZ74" s="14" t="n">
        <f aca="false">SUMIFS(시군구_병원급!$F$5:$F$3668,시군구_병원급!$A$5:$A$3668,$A74,시군구_병원급!$D$5:$D$3668,$D74)</f>
        <v>1</v>
      </c>
      <c r="BA74" s="14" t="n">
        <f aca="false">SUMIFS(시군구_병원급!$G$5:$G$3668,시군구_병원급!$A$5:$A$3668,$A74,시군구_병원급!$D$5:$D$3668,$D74)</f>
        <v>3</v>
      </c>
      <c r="BB74" s="14" t="n">
        <f aca="false">SUMIFS(시군구_병원급!$H$5:$H$3668,시군구_병원급!$A$5:$A$3668,$A74,시군구_병원급!$D$5:$D$3668,$D74)</f>
        <v>8</v>
      </c>
      <c r="BC74" s="16" t="n">
        <f aca="false">K74+AY74</f>
        <v>8</v>
      </c>
      <c r="BD74" s="17" t="n">
        <f aca="false">IF(E74=0,"",(K74+AY74)/E74*1000)</f>
        <v>0.645786244752987</v>
      </c>
      <c r="BE74" s="16" t="n">
        <f aca="false">AY74-SUMIFS(시군구_병원급!$E$5:$E$3668,시군구_병원급!$A$5:$A$3668,$A74,시군구_병원급!$D$5:$D$3668,$D74-3)</f>
        <v>0</v>
      </c>
      <c r="BF74" s="16" t="n">
        <f aca="false">IF(AY74=0,1,0)</f>
        <v>0</v>
      </c>
      <c r="BG74" s="16" t="n">
        <f aca="false">IF(K74+AY74=0,1,0)</f>
        <v>0</v>
      </c>
      <c r="BH74" s="16" t="n">
        <f aca="false">AF74+AG74+AH74</f>
        <v>5</v>
      </c>
      <c r="BI74" s="18" t="n">
        <f aca="false">IF(H74=0,"",BH74/H74)</f>
        <v>0.0347222222222222</v>
      </c>
      <c r="BJ74" s="16" t="str">
        <f aca="false">IF(AP74="","",AP74+AN74)</f>
        <v/>
      </c>
    </row>
    <row r="75" customFormat="false" ht="15" hidden="false" customHeight="true" outlineLevel="0" collapsed="false">
      <c r="A75" s="9" t="s">
        <v>196</v>
      </c>
      <c r="B75" s="10" t="s">
        <v>193</v>
      </c>
      <c r="C75" s="10" t="s">
        <v>129</v>
      </c>
      <c r="D75" s="9" t="n">
        <v>2016</v>
      </c>
      <c r="E75" s="11" t="n">
        <v>14390</v>
      </c>
      <c r="F75" s="11" t="n">
        <v>2122</v>
      </c>
      <c r="G75" s="11" t="n">
        <v>2122</v>
      </c>
      <c r="H75" s="11" t="n">
        <v>195</v>
      </c>
      <c r="I75" s="11" t="n">
        <v>8371</v>
      </c>
      <c r="J75" s="11" t="n">
        <v>6933</v>
      </c>
      <c r="K75" s="11" t="n">
        <v>8</v>
      </c>
      <c r="L75" s="12" t="n">
        <v>13.5510771369006</v>
      </c>
      <c r="M75" s="12" t="n">
        <v>0.555941626129257</v>
      </c>
      <c r="N75" s="13" t="n">
        <v>0.828216461593597</v>
      </c>
      <c r="O75" s="13" t="n">
        <v>0.581723419041001</v>
      </c>
      <c r="P75" s="13" t="n">
        <v>0.147463516330785</v>
      </c>
      <c r="Q75" s="13" t="n">
        <v>0.021581712338492</v>
      </c>
      <c r="R75" s="13" t="n">
        <v>-0.0107226107226107</v>
      </c>
      <c r="S75" s="11" t="n">
        <v>-2</v>
      </c>
      <c r="T75" s="13"/>
      <c r="U75" s="13"/>
      <c r="V75" s="11" t="n">
        <v>0</v>
      </c>
      <c r="W75" s="13" t="n">
        <v>0.0769230769230769</v>
      </c>
      <c r="X75" s="11" t="n">
        <v>0</v>
      </c>
      <c r="Y75" s="11" t="n">
        <v>0</v>
      </c>
      <c r="Z75" s="11" t="n">
        <v>0</v>
      </c>
      <c r="AA75" s="11" t="n">
        <v>0</v>
      </c>
      <c r="AB75" s="10" t="s">
        <v>65</v>
      </c>
      <c r="AC75" s="11" t="n">
        <v>6</v>
      </c>
      <c r="AD75" s="11" t="n">
        <v>91</v>
      </c>
      <c r="AE75" s="11" t="n">
        <v>88</v>
      </c>
      <c r="AF75" s="11" t="n">
        <v>4</v>
      </c>
      <c r="AG75" s="11" t="n">
        <v>4</v>
      </c>
      <c r="AH75" s="11" t="n">
        <v>2</v>
      </c>
      <c r="AI75" s="13" t="n">
        <v>0.0307692307692308</v>
      </c>
      <c r="AJ75" s="13" t="n">
        <v>0.466666666666667</v>
      </c>
      <c r="AK75" s="13" t="n">
        <v>0.451282051282051</v>
      </c>
      <c r="AL75" s="13" t="n">
        <v>0.0205128205128205</v>
      </c>
      <c r="AM75" s="13" t="n">
        <v>0.0205128205128205</v>
      </c>
      <c r="AN75" s="11" t="n">
        <v>7</v>
      </c>
      <c r="AO75" s="13" t="n">
        <v>0.0346534653465347</v>
      </c>
      <c r="AP75" s="11"/>
      <c r="AQ75" s="11"/>
      <c r="AR75" s="13"/>
      <c r="AS75" s="13"/>
      <c r="AT75" s="14" t="n">
        <f aca="false">SUMIFS(시도_소아과개폐업!$C$5:$C$293,시도_소아과개폐업!$A$5:$A$293,$D75,시도_소아과개폐업!$B$5:$B$293,$B75)</f>
        <v>13</v>
      </c>
      <c r="AU75" s="14" t="n">
        <f aca="false">SUMIFS(시도_소아과개폐업!$D$5:$D$293,시도_소아과개폐업!$A$5:$A$293,$D75,시도_소아과개폐업!$B$5:$B$293,$B75)</f>
        <v>11</v>
      </c>
      <c r="AV75" s="14" t="n">
        <f aca="false">SUMIFS(시도_소아과개폐업!$F$5:$F$293,시도_소아과개폐업!$A$5:$A$293,$D75,시도_소아과개폐업!$B$5:$B$293,$B75)</f>
        <v>2</v>
      </c>
      <c r="AW75" s="15" t="n">
        <f aca="false">SUMIFS(시도_소아과개폐업!$G$5:$G$293,시도_소아과개폐업!$A$5:$A$293,$D75,시도_소아과개폐업!$B$5:$B$293,$B75)</f>
        <v>0.275</v>
      </c>
      <c r="AX75" s="14" t="n">
        <f aca="false">SUMIFS(시도_소아과개폐업!$H$5:$H$293,시도_소아과개폐업!$A$5:$A$293,$D75,시도_소아과개폐업!$B$5:$B$293,$B75)</f>
        <v>28</v>
      </c>
      <c r="AY75" s="14" t="n">
        <f aca="false">SUMIFS(시군구_병원급!$E$5:$E$3668,시군구_병원급!$A$5:$A$3668,$A75,시군구_병원급!$D$5:$D$3668,$D75)</f>
        <v>6</v>
      </c>
      <c r="AZ75" s="14" t="n">
        <f aca="false">SUMIFS(시군구_병원급!$F$5:$F$3668,시군구_병원급!$A$5:$A$3668,$A75,시군구_병원급!$D$5:$D$3668,$D75)</f>
        <v>2</v>
      </c>
      <c r="BA75" s="14" t="n">
        <f aca="false">SUMIFS(시군구_병원급!$G$5:$G$3668,시군구_병원급!$A$5:$A$3668,$A75,시군구_병원급!$D$5:$D$3668,$D75)</f>
        <v>4</v>
      </c>
      <c r="BB75" s="14" t="n">
        <f aca="false">SUMIFS(시군구_병원급!$H$5:$H$3668,시군구_병원급!$A$5:$A$3668,$A75,시군구_병원급!$D$5:$D$3668,$D75)</f>
        <v>9</v>
      </c>
      <c r="BC75" s="16" t="n">
        <f aca="false">K75+AY75</f>
        <v>14</v>
      </c>
      <c r="BD75" s="17" t="n">
        <f aca="false">IF(E75=0,"",(K75+AY75)/E75*1000)</f>
        <v>0.972897845726199</v>
      </c>
      <c r="BE75" s="16" t="n">
        <f aca="false">AY75-SUMIFS(시군구_병원급!$E$5:$E$3668,시군구_병원급!$A$5:$A$3668,$A75,시군구_병원급!$D$5:$D$3668,$D75-3)</f>
        <v>0</v>
      </c>
      <c r="BF75" s="16" t="n">
        <f aca="false">IF(AY75=0,1,0)</f>
        <v>0</v>
      </c>
      <c r="BG75" s="16" t="n">
        <f aca="false">IF(K75+AY75=0,1,0)</f>
        <v>0</v>
      </c>
      <c r="BH75" s="16" t="n">
        <f aca="false">AF75+AG75+AH75</f>
        <v>10</v>
      </c>
      <c r="BI75" s="18" t="n">
        <f aca="false">IF(H75=0,"",BH75/H75)</f>
        <v>0.0512820512820513</v>
      </c>
      <c r="BJ75" s="16" t="str">
        <f aca="false">IF(AP75="","",AP75+AN75)</f>
        <v/>
      </c>
    </row>
    <row r="76" customFormat="false" ht="15" hidden="false" customHeight="true" outlineLevel="0" collapsed="false">
      <c r="A76" s="9" t="s">
        <v>197</v>
      </c>
      <c r="B76" s="10" t="s">
        <v>193</v>
      </c>
      <c r="C76" s="10" t="s">
        <v>198</v>
      </c>
      <c r="D76" s="9" t="n">
        <v>2016</v>
      </c>
      <c r="E76" s="11" t="n">
        <v>12298</v>
      </c>
      <c r="F76" s="11" t="n">
        <v>1736</v>
      </c>
      <c r="G76" s="11" t="n">
        <v>1828</v>
      </c>
      <c r="H76" s="11" t="n">
        <v>158</v>
      </c>
      <c r="I76" s="11" t="n">
        <v>8072</v>
      </c>
      <c r="J76" s="11" t="n">
        <v>6329</v>
      </c>
      <c r="K76" s="11" t="n">
        <v>5</v>
      </c>
      <c r="L76" s="12" t="n">
        <v>12.8476174987803</v>
      </c>
      <c r="M76" s="12" t="n">
        <v>0.406570174012035</v>
      </c>
      <c r="N76" s="13" t="n">
        <v>0.784068384539148</v>
      </c>
      <c r="O76" s="13" t="n">
        <v>0.656366888925029</v>
      </c>
      <c r="P76" s="13" t="n">
        <v>0.1486420556188</v>
      </c>
      <c r="Q76" s="13" t="n">
        <v>-0.0536360138514813</v>
      </c>
      <c r="R76" s="13" t="n">
        <v>-0.101278269419862</v>
      </c>
      <c r="S76" s="11" t="n">
        <v>-1</v>
      </c>
      <c r="T76" s="13"/>
      <c r="U76" s="13"/>
      <c r="V76" s="11" t="n">
        <v>0</v>
      </c>
      <c r="W76" s="13" t="n">
        <v>-0.113924050632911</v>
      </c>
      <c r="X76" s="11" t="n">
        <v>0</v>
      </c>
      <c r="Y76" s="11" t="n">
        <v>0</v>
      </c>
      <c r="Z76" s="11" t="n">
        <v>0</v>
      </c>
      <c r="AA76" s="11" t="n">
        <v>0</v>
      </c>
      <c r="AB76" s="10" t="s">
        <v>65</v>
      </c>
      <c r="AC76" s="11" t="n">
        <v>8</v>
      </c>
      <c r="AD76" s="11" t="n">
        <v>93</v>
      </c>
      <c r="AE76" s="11" t="n">
        <v>40</v>
      </c>
      <c r="AF76" s="11" t="n">
        <v>7</v>
      </c>
      <c r="AG76" s="11" t="n">
        <v>10</v>
      </c>
      <c r="AH76" s="11" t="n">
        <v>0</v>
      </c>
      <c r="AI76" s="13" t="n">
        <v>0.0506329113924051</v>
      </c>
      <c r="AJ76" s="13" t="n">
        <v>0.588607594936709</v>
      </c>
      <c r="AK76" s="13" t="n">
        <v>0.253164556962025</v>
      </c>
      <c r="AL76" s="13" t="n">
        <v>0.0443037974683544</v>
      </c>
      <c r="AM76" s="13" t="n">
        <v>0.0632911392405063</v>
      </c>
      <c r="AN76" s="11" t="n">
        <v>1</v>
      </c>
      <c r="AO76" s="13" t="n">
        <v>0.00628930817610063</v>
      </c>
      <c r="AP76" s="11"/>
      <c r="AQ76" s="11"/>
      <c r="AR76" s="13"/>
      <c r="AS76" s="13"/>
      <c r="AT76" s="14" t="n">
        <f aca="false">SUMIFS(시도_소아과개폐업!$C$5:$C$293,시도_소아과개폐업!$A$5:$A$293,$D76,시도_소아과개폐업!$B$5:$B$293,$B76)</f>
        <v>13</v>
      </c>
      <c r="AU76" s="14" t="n">
        <f aca="false">SUMIFS(시도_소아과개폐업!$D$5:$D$293,시도_소아과개폐업!$A$5:$A$293,$D76,시도_소아과개폐업!$B$5:$B$293,$B76)</f>
        <v>11</v>
      </c>
      <c r="AV76" s="14" t="n">
        <f aca="false">SUMIFS(시도_소아과개폐업!$F$5:$F$293,시도_소아과개폐업!$A$5:$A$293,$D76,시도_소아과개폐업!$B$5:$B$293,$B76)</f>
        <v>2</v>
      </c>
      <c r="AW76" s="15" t="n">
        <f aca="false">SUMIFS(시도_소아과개폐업!$G$5:$G$293,시도_소아과개폐업!$A$5:$A$293,$D76,시도_소아과개폐업!$B$5:$B$293,$B76)</f>
        <v>0.275</v>
      </c>
      <c r="AX76" s="14" t="n">
        <f aca="false">SUMIFS(시도_소아과개폐업!$H$5:$H$293,시도_소아과개폐업!$A$5:$A$293,$D76,시도_소아과개폐업!$B$5:$B$293,$B76)</f>
        <v>28</v>
      </c>
      <c r="AY76" s="14" t="n">
        <f aca="false">SUMIFS(시군구_병원급!$E$5:$E$3668,시군구_병원급!$A$5:$A$3668,$A76,시군구_병원급!$D$5:$D$3668,$D76)</f>
        <v>4</v>
      </c>
      <c r="AZ76" s="14" t="n">
        <f aca="false">SUMIFS(시군구_병원급!$F$5:$F$3668,시군구_병원급!$A$5:$A$3668,$A76,시군구_병원급!$D$5:$D$3668,$D76)</f>
        <v>1</v>
      </c>
      <c r="BA76" s="14" t="n">
        <f aca="false">SUMIFS(시군구_병원급!$G$5:$G$3668,시군구_병원급!$A$5:$A$3668,$A76,시군구_병원급!$D$5:$D$3668,$D76)</f>
        <v>5</v>
      </c>
      <c r="BB76" s="14" t="n">
        <f aca="false">SUMIFS(시군구_병원급!$H$5:$H$3668,시군구_병원급!$A$5:$A$3668,$A76,시군구_병원급!$D$5:$D$3668,$D76)</f>
        <v>19</v>
      </c>
      <c r="BC76" s="16" t="n">
        <f aca="false">K76+AY76</f>
        <v>9</v>
      </c>
      <c r="BD76" s="17" t="n">
        <f aca="false">IF(E76=0,"",(K76+AY76)/E76*1000)</f>
        <v>0.731826313221662</v>
      </c>
      <c r="BE76" s="16" t="n">
        <f aca="false">AY76-SUMIFS(시군구_병원급!$E$5:$E$3668,시군구_병원급!$A$5:$A$3668,$A76,시군구_병원급!$D$5:$D$3668,$D76-3)</f>
        <v>0</v>
      </c>
      <c r="BF76" s="16" t="n">
        <f aca="false">IF(AY76=0,1,0)</f>
        <v>0</v>
      </c>
      <c r="BG76" s="16" t="n">
        <f aca="false">IF(K76+AY76=0,1,0)</f>
        <v>0</v>
      </c>
      <c r="BH76" s="16" t="n">
        <f aca="false">AF76+AG76+AH76</f>
        <v>17</v>
      </c>
      <c r="BI76" s="18" t="n">
        <f aca="false">IF(H76=0,"",BH76/H76)</f>
        <v>0.107594936708861</v>
      </c>
      <c r="BJ76" s="16" t="str">
        <f aca="false">IF(AP76="","",AP76+AN76)</f>
        <v/>
      </c>
    </row>
    <row r="77" customFormat="false" ht="15" hidden="false" customHeight="true" outlineLevel="0" collapsed="false">
      <c r="A77" s="9" t="s">
        <v>199</v>
      </c>
      <c r="B77" s="10" t="s">
        <v>200</v>
      </c>
      <c r="C77" s="10" t="s">
        <v>200</v>
      </c>
      <c r="D77" s="9" t="n">
        <v>2016</v>
      </c>
      <c r="E77" s="11" t="n">
        <v>20671</v>
      </c>
      <c r="F77" s="11" t="n">
        <v>3219</v>
      </c>
      <c r="G77" s="11" t="n">
        <v>3297</v>
      </c>
      <c r="H77" s="11" t="n">
        <v>250</v>
      </c>
      <c r="I77" s="11" t="n">
        <v>12587</v>
      </c>
      <c r="J77" s="11" t="n">
        <v>10846</v>
      </c>
      <c r="K77" s="11" t="n">
        <v>13</v>
      </c>
      <c r="L77" s="12" t="n">
        <v>12.0942383048716</v>
      </c>
      <c r="M77" s="12" t="n">
        <v>0.628900391853321</v>
      </c>
      <c r="N77" s="13" t="n">
        <v>0.861682688488123</v>
      </c>
      <c r="O77" s="13" t="n">
        <v>0.608920710173673</v>
      </c>
      <c r="P77" s="13" t="n">
        <v>0.159498814764646</v>
      </c>
      <c r="Q77" s="13" t="n">
        <v>1.56718827620467</v>
      </c>
      <c r="R77" s="13" t="n">
        <v>1.96759675967597</v>
      </c>
      <c r="S77" s="11" t="n">
        <v>9</v>
      </c>
      <c r="T77" s="13"/>
      <c r="U77" s="13"/>
      <c r="V77" s="11" t="n">
        <v>0</v>
      </c>
      <c r="W77" s="13" t="n">
        <v>0.436</v>
      </c>
      <c r="X77" s="11" t="n">
        <v>0</v>
      </c>
      <c r="Y77" s="11" t="n">
        <v>0</v>
      </c>
      <c r="Z77" s="11" t="n">
        <v>0</v>
      </c>
      <c r="AA77" s="11" t="n">
        <v>0</v>
      </c>
      <c r="AB77" s="10" t="s">
        <v>65</v>
      </c>
      <c r="AC77" s="11" t="n">
        <v>14</v>
      </c>
      <c r="AD77" s="11" t="n">
        <v>89</v>
      </c>
      <c r="AE77" s="11" t="n">
        <v>123</v>
      </c>
      <c r="AF77" s="11" t="n">
        <v>12</v>
      </c>
      <c r="AG77" s="11" t="n">
        <v>12</v>
      </c>
      <c r="AH77" s="11" t="n">
        <v>0</v>
      </c>
      <c r="AI77" s="13" t="n">
        <v>0.056</v>
      </c>
      <c r="AJ77" s="13" t="n">
        <v>0.356</v>
      </c>
      <c r="AK77" s="13" t="n">
        <v>0.492</v>
      </c>
      <c r="AL77" s="13" t="n">
        <v>0.048</v>
      </c>
      <c r="AM77" s="13" t="n">
        <v>0.048</v>
      </c>
      <c r="AN77" s="11" t="n">
        <v>1</v>
      </c>
      <c r="AO77" s="13" t="n">
        <v>0.00398406374501992</v>
      </c>
      <c r="AP77" s="11"/>
      <c r="AQ77" s="11"/>
      <c r="AR77" s="13"/>
      <c r="AS77" s="13"/>
      <c r="AT77" s="14" t="n">
        <f aca="false">SUMIFS(시도_소아과개폐업!$C$5:$C$293,시도_소아과개폐업!$A$5:$A$293,$D77,시도_소아과개폐업!$B$5:$B$293,$B77)</f>
        <v>11</v>
      </c>
      <c r="AU77" s="14" t="n">
        <f aca="false">SUMIFS(시도_소아과개폐업!$D$5:$D$293,시도_소아과개폐업!$A$5:$A$293,$D77,시도_소아과개폐업!$B$5:$B$293,$B77)</f>
        <v>1</v>
      </c>
      <c r="AV77" s="14" t="n">
        <f aca="false">SUMIFS(시도_소아과개폐업!$F$5:$F$293,시도_소아과개폐업!$A$5:$A$293,$D77,시도_소아과개폐업!$B$5:$B$293,$B77)</f>
        <v>10</v>
      </c>
      <c r="AW77" s="15" t="n">
        <f aca="false">SUMIFS(시도_소아과개폐업!$G$5:$G$293,시도_소아과개폐업!$A$5:$A$293,$D77,시도_소아과개폐업!$B$5:$B$293,$B77)</f>
        <v>0.0909090909090909</v>
      </c>
      <c r="AX77" s="14" t="n">
        <f aca="false">SUMIFS(시도_소아과개폐업!$H$5:$H$293,시도_소아과개폐업!$A$5:$A$293,$D77,시도_소아과개폐업!$B$5:$B$293,$B77)</f>
        <v>3</v>
      </c>
      <c r="AY77" s="14" t="n">
        <f aca="false">SUMIFS(시군구_병원급!$E$5:$E$3668,시군구_병원급!$A$5:$A$3668,$A77,시군구_병원급!$D$5:$D$3668,$D77)</f>
        <v>0</v>
      </c>
      <c r="AZ77" s="14" t="n">
        <f aca="false">SUMIFS(시군구_병원급!$F$5:$F$3668,시군구_병원급!$A$5:$A$3668,$A77,시군구_병원급!$D$5:$D$3668,$D77)</f>
        <v>0</v>
      </c>
      <c r="BA77" s="14" t="n">
        <f aca="false">SUMIFS(시군구_병원급!$G$5:$G$3668,시군구_병원급!$A$5:$A$3668,$A77,시군구_병원급!$D$5:$D$3668,$D77)</f>
        <v>1</v>
      </c>
      <c r="BB77" s="14" t="n">
        <f aca="false">SUMIFS(시군구_병원급!$H$5:$H$3668,시군구_병원급!$A$5:$A$3668,$A77,시군구_병원급!$D$5:$D$3668,$D77)</f>
        <v>8</v>
      </c>
      <c r="BC77" s="16" t="n">
        <f aca="false">K77+AY77</f>
        <v>13</v>
      </c>
      <c r="BD77" s="17" t="n">
        <f aca="false">IF(E77=0,"",(K77+AY77)/E77*1000)</f>
        <v>0.628900391853321</v>
      </c>
      <c r="BE77" s="16" t="n">
        <f aca="false">AY77-SUMIFS(시군구_병원급!$E$5:$E$3668,시군구_병원급!$A$5:$A$3668,$A77,시군구_병원급!$D$5:$D$3668,$D77-3)</f>
        <v>0</v>
      </c>
      <c r="BF77" s="16" t="n">
        <f aca="false">IF(AY77=0,1,0)</f>
        <v>1</v>
      </c>
      <c r="BG77" s="16" t="n">
        <f aca="false">IF(K77+AY77=0,1,0)</f>
        <v>0</v>
      </c>
      <c r="BH77" s="16" t="n">
        <f aca="false">AF77+AG77+AH77</f>
        <v>24</v>
      </c>
      <c r="BI77" s="18" t="n">
        <f aca="false">IF(H77=0,"",BH77/H77)</f>
        <v>0.096</v>
      </c>
      <c r="BJ77" s="16" t="str">
        <f aca="false">IF(AP77="","",AP77+AN77)</f>
        <v/>
      </c>
    </row>
    <row r="78" customFormat="false" ht="15" hidden="false" customHeight="true" outlineLevel="0" collapsed="false">
      <c r="A78" s="9" t="s">
        <v>201</v>
      </c>
      <c r="B78" s="10" t="s">
        <v>202</v>
      </c>
      <c r="C78" s="10" t="s">
        <v>203</v>
      </c>
      <c r="D78" s="9" t="n">
        <v>2016</v>
      </c>
      <c r="E78" s="11" t="n">
        <v>70161</v>
      </c>
      <c r="F78" s="11" t="n">
        <v>10595</v>
      </c>
      <c r="G78" s="11" t="n">
        <v>10940</v>
      </c>
      <c r="H78" s="11" t="n">
        <v>1187</v>
      </c>
      <c r="I78" s="11" t="n">
        <v>39797</v>
      </c>
      <c r="J78" s="11" t="n">
        <v>34456</v>
      </c>
      <c r="K78" s="11" t="n">
        <v>66</v>
      </c>
      <c r="L78" s="12" t="n">
        <v>16.918230926013</v>
      </c>
      <c r="M78" s="12" t="n">
        <v>0.940693547697439</v>
      </c>
      <c r="N78" s="13" t="n">
        <v>0.86579390406312</v>
      </c>
      <c r="O78" s="13" t="n">
        <v>0.567223956329015</v>
      </c>
      <c r="P78" s="13" t="n">
        <v>0.155927081997121</v>
      </c>
      <c r="Q78" s="13" t="n">
        <v>0.000199580880151595</v>
      </c>
      <c r="R78" s="13" t="n">
        <v>-0.0369718309859155</v>
      </c>
      <c r="S78" s="11" t="n">
        <v>3</v>
      </c>
      <c r="T78" s="13"/>
      <c r="U78" s="13"/>
      <c r="V78" s="11" t="n">
        <v>0</v>
      </c>
      <c r="W78" s="13" t="n">
        <v>-0.10530749789385</v>
      </c>
      <c r="X78" s="11" t="n">
        <v>0</v>
      </c>
      <c r="Y78" s="11" t="n">
        <v>0</v>
      </c>
      <c r="Z78" s="11" t="n">
        <v>0</v>
      </c>
      <c r="AA78" s="11" t="n">
        <v>0</v>
      </c>
      <c r="AB78" s="10" t="s">
        <v>65</v>
      </c>
      <c r="AC78" s="11" t="n">
        <v>37</v>
      </c>
      <c r="AD78" s="11" t="n">
        <v>367</v>
      </c>
      <c r="AE78" s="11" t="n">
        <v>746</v>
      </c>
      <c r="AF78" s="11" t="n">
        <v>21</v>
      </c>
      <c r="AG78" s="11" t="n">
        <v>12</v>
      </c>
      <c r="AH78" s="11" t="n">
        <v>4</v>
      </c>
      <c r="AI78" s="13" t="n">
        <v>0.0311710193765796</v>
      </c>
      <c r="AJ78" s="13" t="n">
        <v>0.309182813816344</v>
      </c>
      <c r="AK78" s="13" t="n">
        <v>0.628475147430497</v>
      </c>
      <c r="AL78" s="13" t="n">
        <v>0.0176916596461668</v>
      </c>
      <c r="AM78" s="13" t="n">
        <v>0.0101095197978096</v>
      </c>
      <c r="AN78" s="11" t="n">
        <v>7</v>
      </c>
      <c r="AO78" s="13" t="n">
        <v>0.00586264656616415</v>
      </c>
      <c r="AP78" s="11"/>
      <c r="AQ78" s="11"/>
      <c r="AR78" s="13"/>
      <c r="AS78" s="13"/>
      <c r="AT78" s="14" t="n">
        <f aca="false">SUMIFS(시도_소아과개폐업!$C$5:$C$293,시도_소아과개폐업!$A$5:$A$293,$D78,시도_소아과개폐업!$B$5:$B$293,$B78)</f>
        <v>223</v>
      </c>
      <c r="AU78" s="14" t="n">
        <f aca="false">SUMIFS(시도_소아과개폐업!$D$5:$D$293,시도_소아과개폐업!$A$5:$A$293,$D78,시도_소아과개폐업!$B$5:$B$293,$B78)</f>
        <v>107</v>
      </c>
      <c r="AV78" s="14" t="n">
        <f aca="false">SUMIFS(시도_소아과개폐업!$F$5:$F$293,시도_소아과개폐업!$A$5:$A$293,$D78,시도_소아과개폐업!$B$5:$B$293,$B78)</f>
        <v>116</v>
      </c>
      <c r="AW78" s="15" t="n">
        <f aca="false">SUMIFS(시도_소아과개폐업!$G$5:$G$293,시도_소아과개폐업!$A$5:$A$293,$D78,시도_소아과개폐업!$B$5:$B$293,$B78)</f>
        <v>0.167449139280125</v>
      </c>
      <c r="AX78" s="14" t="n">
        <f aca="false">SUMIFS(시도_소아과개폐업!$H$5:$H$293,시도_소아과개폐업!$A$5:$A$293,$D78,시도_소아과개폐업!$B$5:$B$293,$B78)</f>
        <v>350</v>
      </c>
      <c r="AY78" s="14" t="n">
        <f aca="false">SUMIFS(시군구_병원급!$E$5:$E$3668,시군구_병원급!$A$5:$A$3668,$A78,시군구_병원급!$D$5:$D$3668,$D78)</f>
        <v>18</v>
      </c>
      <c r="AZ78" s="14" t="n">
        <f aca="false">SUMIFS(시군구_병원급!$F$5:$F$3668,시군구_병원급!$A$5:$A$3668,$A78,시군구_병원급!$D$5:$D$3668,$D78)</f>
        <v>5</v>
      </c>
      <c r="BA78" s="14" t="n">
        <f aca="false">SUMIFS(시군구_병원급!$G$5:$G$3668,시군구_병원급!$A$5:$A$3668,$A78,시군구_병원급!$D$5:$D$3668,$D78)</f>
        <v>36</v>
      </c>
      <c r="BB78" s="14" t="n">
        <f aca="false">SUMIFS(시군구_병원급!$H$5:$H$3668,시군구_병원급!$A$5:$A$3668,$A78,시군구_병원급!$D$5:$D$3668,$D78)</f>
        <v>60</v>
      </c>
      <c r="BC78" s="16" t="n">
        <f aca="false">K78+AY78</f>
        <v>84</v>
      </c>
      <c r="BD78" s="17" t="n">
        <f aca="false">IF(E78=0,"",(K78+AY78)/E78*1000)</f>
        <v>1.1972463334331</v>
      </c>
      <c r="BE78" s="16" t="n">
        <f aca="false">AY78-SUMIFS(시군구_병원급!$E$5:$E$3668,시군구_병원급!$A$5:$A$3668,$A78,시군구_병원급!$D$5:$D$3668,$D78-3)</f>
        <v>0</v>
      </c>
      <c r="BF78" s="16" t="n">
        <f aca="false">IF(AY78=0,1,0)</f>
        <v>0</v>
      </c>
      <c r="BG78" s="16" t="n">
        <f aca="false">IF(K78+AY78=0,1,0)</f>
        <v>0</v>
      </c>
      <c r="BH78" s="16" t="n">
        <f aca="false">AF78+AG78+AH78</f>
        <v>37</v>
      </c>
      <c r="BI78" s="18" t="n">
        <f aca="false">IF(H78=0,"",BH78/H78)</f>
        <v>0.0311710193765796</v>
      </c>
      <c r="BJ78" s="16" t="str">
        <f aca="false">IF(AP78="","",AP78+AN78)</f>
        <v/>
      </c>
    </row>
    <row r="79" customFormat="false" ht="15" hidden="false" customHeight="true" outlineLevel="0" collapsed="false">
      <c r="A79" s="9" t="s">
        <v>204</v>
      </c>
      <c r="B79" s="10" t="s">
        <v>202</v>
      </c>
      <c r="C79" s="10" t="s">
        <v>205</v>
      </c>
      <c r="D79" s="9" t="n">
        <v>2016</v>
      </c>
      <c r="E79" s="11" t="n">
        <v>48903</v>
      </c>
      <c r="F79" s="11" t="n">
        <v>7587</v>
      </c>
      <c r="G79" s="11" t="n">
        <v>8312</v>
      </c>
      <c r="H79" s="11" t="n">
        <v>719</v>
      </c>
      <c r="I79" s="11" t="n">
        <v>27069</v>
      </c>
      <c r="J79" s="11" t="n">
        <v>23623</v>
      </c>
      <c r="K79" s="11" t="n">
        <v>67</v>
      </c>
      <c r="L79" s="12" t="n">
        <v>14.702574484183</v>
      </c>
      <c r="M79" s="12" t="n">
        <v>1.37005909657894</v>
      </c>
      <c r="N79" s="13" t="n">
        <v>0.872695703572352</v>
      </c>
      <c r="O79" s="13" t="n">
        <v>0.553524323661125</v>
      </c>
      <c r="P79" s="13" t="n">
        <v>0.169969122548719</v>
      </c>
      <c r="Q79" s="13" t="n">
        <v>-0.0508694977098051</v>
      </c>
      <c r="R79" s="13" t="n">
        <v>-0.0604724765457217</v>
      </c>
      <c r="S79" s="11" t="n">
        <v>6</v>
      </c>
      <c r="T79" s="13"/>
      <c r="U79" s="13"/>
      <c r="V79" s="11" t="n">
        <v>0</v>
      </c>
      <c r="W79" s="13" t="n">
        <v>-0.151599443671766</v>
      </c>
      <c r="X79" s="11" t="n">
        <v>0</v>
      </c>
      <c r="Y79" s="11" t="n">
        <v>0</v>
      </c>
      <c r="Z79" s="11" t="n">
        <v>0</v>
      </c>
      <c r="AA79" s="11" t="n">
        <v>0</v>
      </c>
      <c r="AB79" s="10" t="s">
        <v>65</v>
      </c>
      <c r="AC79" s="11" t="n">
        <v>61</v>
      </c>
      <c r="AD79" s="11" t="n">
        <v>196</v>
      </c>
      <c r="AE79" s="11" t="n">
        <v>406</v>
      </c>
      <c r="AF79" s="11" t="n">
        <v>42</v>
      </c>
      <c r="AG79" s="11" t="n">
        <v>9</v>
      </c>
      <c r="AH79" s="11" t="n">
        <v>5</v>
      </c>
      <c r="AI79" s="13" t="n">
        <v>0.0848400556328234</v>
      </c>
      <c r="AJ79" s="13" t="n">
        <v>0.272600834492351</v>
      </c>
      <c r="AK79" s="13" t="n">
        <v>0.564673157162726</v>
      </c>
      <c r="AL79" s="13" t="n">
        <v>0.0584144645340751</v>
      </c>
      <c r="AM79" s="13" t="n">
        <v>0.0125173852573018</v>
      </c>
      <c r="AN79" s="11" t="n">
        <v>8</v>
      </c>
      <c r="AO79" s="13" t="n">
        <v>0.0110041265474553</v>
      </c>
      <c r="AP79" s="11"/>
      <c r="AQ79" s="11"/>
      <c r="AR79" s="13"/>
      <c r="AS79" s="13"/>
      <c r="AT79" s="14" t="n">
        <f aca="false">SUMIFS(시도_소아과개폐업!$C$5:$C$293,시도_소아과개폐업!$A$5:$A$293,$D79,시도_소아과개폐업!$B$5:$B$293,$B79)</f>
        <v>223</v>
      </c>
      <c r="AU79" s="14" t="n">
        <f aca="false">SUMIFS(시도_소아과개폐업!$D$5:$D$293,시도_소아과개폐업!$A$5:$A$293,$D79,시도_소아과개폐업!$B$5:$B$293,$B79)</f>
        <v>107</v>
      </c>
      <c r="AV79" s="14" t="n">
        <f aca="false">SUMIFS(시도_소아과개폐업!$F$5:$F$293,시도_소아과개폐업!$A$5:$A$293,$D79,시도_소아과개폐업!$B$5:$B$293,$B79)</f>
        <v>116</v>
      </c>
      <c r="AW79" s="15" t="n">
        <f aca="false">SUMIFS(시도_소아과개폐업!$G$5:$G$293,시도_소아과개폐업!$A$5:$A$293,$D79,시도_소아과개폐업!$B$5:$B$293,$B79)</f>
        <v>0.167449139280125</v>
      </c>
      <c r="AX79" s="14" t="n">
        <f aca="false">SUMIFS(시도_소아과개폐업!$H$5:$H$293,시도_소아과개폐업!$A$5:$A$293,$D79,시도_소아과개폐업!$B$5:$B$293,$B79)</f>
        <v>350</v>
      </c>
      <c r="AY79" s="14" t="n">
        <f aca="false">SUMIFS(시군구_병원급!$E$5:$E$3668,시군구_병원급!$A$5:$A$3668,$A79,시군구_병원급!$D$5:$D$3668,$D79)</f>
        <v>13</v>
      </c>
      <c r="AZ79" s="14" t="n">
        <f aca="false">SUMIFS(시군구_병원급!$F$5:$F$3668,시군구_병원급!$A$5:$A$3668,$A79,시군구_병원급!$D$5:$D$3668,$D79)</f>
        <v>6</v>
      </c>
      <c r="BA79" s="14" t="n">
        <f aca="false">SUMIFS(시군구_병원급!$G$5:$G$3668,시군구_병원급!$A$5:$A$3668,$A79,시군구_병원급!$D$5:$D$3668,$D79)</f>
        <v>22</v>
      </c>
      <c r="BB79" s="14" t="n">
        <f aca="false">SUMIFS(시군구_병원급!$H$5:$H$3668,시군구_병원급!$A$5:$A$3668,$A79,시군구_병원급!$D$5:$D$3668,$D79)</f>
        <v>45</v>
      </c>
      <c r="BC79" s="16" t="n">
        <f aca="false">K79+AY79</f>
        <v>80</v>
      </c>
      <c r="BD79" s="17" t="n">
        <f aca="false">IF(E79=0,"",(K79+AY79)/E79*1000)</f>
        <v>1.63589145860172</v>
      </c>
      <c r="BE79" s="16" t="n">
        <f aca="false">AY79-SUMIFS(시군구_병원급!$E$5:$E$3668,시군구_병원급!$A$5:$A$3668,$A79,시군구_병원급!$D$5:$D$3668,$D79-3)</f>
        <v>0</v>
      </c>
      <c r="BF79" s="16" t="n">
        <f aca="false">IF(AY79=0,1,0)</f>
        <v>0</v>
      </c>
      <c r="BG79" s="16" t="n">
        <f aca="false">IF(K79+AY79=0,1,0)</f>
        <v>0</v>
      </c>
      <c r="BH79" s="16" t="n">
        <f aca="false">AF79+AG79+AH79</f>
        <v>56</v>
      </c>
      <c r="BI79" s="18" t="n">
        <f aca="false">IF(H79=0,"",BH79/H79)</f>
        <v>0.0778859527121001</v>
      </c>
      <c r="BJ79" s="16" t="str">
        <f aca="false">IF(AP79="","",AP79+AN79)</f>
        <v/>
      </c>
    </row>
    <row r="80" customFormat="false" ht="15" hidden="false" customHeight="true" outlineLevel="0" collapsed="false">
      <c r="A80" s="9" t="s">
        <v>206</v>
      </c>
      <c r="B80" s="10" t="s">
        <v>202</v>
      </c>
      <c r="C80" s="10" t="s">
        <v>207</v>
      </c>
      <c r="D80" s="9" t="n">
        <v>2016</v>
      </c>
      <c r="E80" s="11" t="n">
        <v>21404</v>
      </c>
      <c r="F80" s="11" t="n">
        <v>2949</v>
      </c>
      <c r="G80" s="11" t="n">
        <v>2967</v>
      </c>
      <c r="H80" s="11" t="n">
        <v>484</v>
      </c>
      <c r="I80" s="11" t="n">
        <v>16715</v>
      </c>
      <c r="J80" s="11" t="n">
        <v>13307</v>
      </c>
      <c r="K80" s="11" t="n">
        <v>21</v>
      </c>
      <c r="L80" s="12" t="n">
        <v>22.6125957764904</v>
      </c>
      <c r="M80" s="12" t="n">
        <v>0.98112502336012</v>
      </c>
      <c r="N80" s="13" t="n">
        <v>0.796111277295842</v>
      </c>
      <c r="O80" s="13" t="n">
        <v>0.780928798355448</v>
      </c>
      <c r="P80" s="13" t="n">
        <v>0.138618949729023</v>
      </c>
      <c r="Q80" s="13" t="n">
        <v>-0.053632223548658</v>
      </c>
      <c r="R80" s="13" t="n">
        <v>-0.0856702619414483</v>
      </c>
      <c r="S80" s="11" t="n">
        <v>3</v>
      </c>
      <c r="T80" s="13"/>
      <c r="U80" s="13"/>
      <c r="V80" s="11" t="n">
        <v>0</v>
      </c>
      <c r="W80" s="13" t="n">
        <v>-0.119834710743802</v>
      </c>
      <c r="X80" s="11" t="n">
        <v>0</v>
      </c>
      <c r="Y80" s="11" t="n">
        <v>0</v>
      </c>
      <c r="Z80" s="11" t="n">
        <v>0</v>
      </c>
      <c r="AA80" s="11" t="n">
        <v>0</v>
      </c>
      <c r="AB80" s="10" t="s">
        <v>65</v>
      </c>
      <c r="AC80" s="11" t="n">
        <v>12</v>
      </c>
      <c r="AD80" s="11" t="n">
        <v>149</v>
      </c>
      <c r="AE80" s="11" t="n">
        <v>312</v>
      </c>
      <c r="AF80" s="11" t="n">
        <v>5</v>
      </c>
      <c r="AG80" s="11" t="n">
        <v>5</v>
      </c>
      <c r="AH80" s="11" t="n">
        <v>1</v>
      </c>
      <c r="AI80" s="13" t="n">
        <v>0.0247933884297521</v>
      </c>
      <c r="AJ80" s="13" t="n">
        <v>0.307851239669422</v>
      </c>
      <c r="AK80" s="13" t="n">
        <v>0.644628099173554</v>
      </c>
      <c r="AL80" s="13" t="n">
        <v>0.0103305785123967</v>
      </c>
      <c r="AM80" s="13" t="n">
        <v>0.0103305785123967</v>
      </c>
      <c r="AN80" s="11" t="n">
        <v>53</v>
      </c>
      <c r="AO80" s="13" t="n">
        <v>0.0986964618249535</v>
      </c>
      <c r="AP80" s="11"/>
      <c r="AQ80" s="11"/>
      <c r="AR80" s="13"/>
      <c r="AS80" s="13"/>
      <c r="AT80" s="14" t="n">
        <f aca="false">SUMIFS(시도_소아과개폐업!$C$5:$C$293,시도_소아과개폐업!$A$5:$A$293,$D80,시도_소아과개폐업!$B$5:$B$293,$B80)</f>
        <v>223</v>
      </c>
      <c r="AU80" s="14" t="n">
        <f aca="false">SUMIFS(시도_소아과개폐업!$D$5:$D$293,시도_소아과개폐업!$A$5:$A$293,$D80,시도_소아과개폐업!$B$5:$B$293,$B80)</f>
        <v>107</v>
      </c>
      <c r="AV80" s="14" t="n">
        <f aca="false">SUMIFS(시도_소아과개폐업!$F$5:$F$293,시도_소아과개폐업!$A$5:$A$293,$D80,시도_소아과개폐업!$B$5:$B$293,$B80)</f>
        <v>116</v>
      </c>
      <c r="AW80" s="15" t="n">
        <f aca="false">SUMIFS(시도_소아과개폐업!$G$5:$G$293,시도_소아과개폐업!$A$5:$A$293,$D80,시도_소아과개폐업!$B$5:$B$293,$B80)</f>
        <v>0.167449139280125</v>
      </c>
      <c r="AX80" s="14" t="n">
        <f aca="false">SUMIFS(시도_소아과개폐업!$H$5:$H$293,시도_소아과개폐업!$A$5:$A$293,$D80,시도_소아과개폐업!$B$5:$B$293,$B80)</f>
        <v>350</v>
      </c>
      <c r="AY80" s="14" t="n">
        <f aca="false">SUMIFS(시군구_병원급!$E$5:$E$3668,시군구_병원급!$A$5:$A$3668,$A80,시군구_병원급!$D$5:$D$3668,$D80)</f>
        <v>10</v>
      </c>
      <c r="AZ80" s="14" t="n">
        <f aca="false">SUMIFS(시군구_병원급!$F$5:$F$3668,시군구_병원급!$A$5:$A$3668,$A80,시군구_병원급!$D$5:$D$3668,$D80)</f>
        <v>4</v>
      </c>
      <c r="BA80" s="14" t="n">
        <f aca="false">SUMIFS(시군구_병원급!$G$5:$G$3668,시군구_병원급!$A$5:$A$3668,$A80,시군구_병원급!$D$5:$D$3668,$D80)</f>
        <v>16</v>
      </c>
      <c r="BB80" s="14" t="n">
        <f aca="false">SUMIFS(시군구_병원급!$H$5:$H$3668,시군구_병원급!$A$5:$A$3668,$A80,시군구_병원급!$D$5:$D$3668,$D80)</f>
        <v>27</v>
      </c>
      <c r="BC80" s="16" t="n">
        <f aca="false">K80+AY80</f>
        <v>31</v>
      </c>
      <c r="BD80" s="17" t="n">
        <f aca="false">IF(E80=0,"",(K80+AY80)/E80*1000)</f>
        <v>1.44832741543637</v>
      </c>
      <c r="BE80" s="16" t="n">
        <f aca="false">AY80-SUMIFS(시군구_병원급!$E$5:$E$3668,시군구_병원급!$A$5:$A$3668,$A80,시군구_병원급!$D$5:$D$3668,$D80-3)</f>
        <v>-2</v>
      </c>
      <c r="BF80" s="16" t="n">
        <f aca="false">IF(AY80=0,1,0)</f>
        <v>0</v>
      </c>
      <c r="BG80" s="16" t="n">
        <f aca="false">IF(K80+AY80=0,1,0)</f>
        <v>0</v>
      </c>
      <c r="BH80" s="16" t="n">
        <f aca="false">AF80+AG80+AH80</f>
        <v>11</v>
      </c>
      <c r="BI80" s="18" t="n">
        <f aca="false">IF(H80=0,"",BH80/H80)</f>
        <v>0.0227272727272727</v>
      </c>
      <c r="BJ80" s="16" t="str">
        <f aca="false">IF(AP80="","",AP80+AN80)</f>
        <v/>
      </c>
    </row>
    <row r="81" customFormat="false" ht="15" hidden="false" customHeight="true" outlineLevel="0" collapsed="false">
      <c r="A81" s="9" t="s">
        <v>208</v>
      </c>
      <c r="B81" s="10" t="s">
        <v>202</v>
      </c>
      <c r="C81" s="10" t="s">
        <v>209</v>
      </c>
      <c r="D81" s="9" t="n">
        <v>2016</v>
      </c>
      <c r="E81" s="11" t="n">
        <v>29782</v>
      </c>
      <c r="F81" s="11" t="n">
        <v>4601</v>
      </c>
      <c r="G81" s="11" t="n">
        <v>4776</v>
      </c>
      <c r="H81" s="11" t="n">
        <v>516</v>
      </c>
      <c r="I81" s="11" t="n">
        <v>18387</v>
      </c>
      <c r="J81" s="11" t="n">
        <v>16155</v>
      </c>
      <c r="K81" s="11" t="n">
        <v>32</v>
      </c>
      <c r="L81" s="12" t="n">
        <v>17.3259015512726</v>
      </c>
      <c r="M81" s="12" t="n">
        <v>1.0744745148076</v>
      </c>
      <c r="N81" s="13" t="n">
        <v>0.87860988742046</v>
      </c>
      <c r="O81" s="13" t="n">
        <v>0.617386340742731</v>
      </c>
      <c r="P81" s="13" t="n">
        <v>0.160365321335035</v>
      </c>
      <c r="Q81" s="13" t="n">
        <v>-0.064165409753645</v>
      </c>
      <c r="R81" s="13" t="n">
        <v>-0.0783481281358549</v>
      </c>
      <c r="S81" s="11" t="n">
        <v>3</v>
      </c>
      <c r="T81" s="13"/>
      <c r="U81" s="13"/>
      <c r="V81" s="11" t="n">
        <v>0</v>
      </c>
      <c r="W81" s="13" t="n">
        <v>-0.135658914728682</v>
      </c>
      <c r="X81" s="11" t="n">
        <v>0</v>
      </c>
      <c r="Y81" s="11" t="n">
        <v>0</v>
      </c>
      <c r="Z81" s="11" t="n">
        <v>0</v>
      </c>
      <c r="AA81" s="11" t="n">
        <v>0</v>
      </c>
      <c r="AB81" s="10" t="s">
        <v>65</v>
      </c>
      <c r="AC81" s="11" t="n">
        <v>34</v>
      </c>
      <c r="AD81" s="11" t="n">
        <v>132</v>
      </c>
      <c r="AE81" s="11" t="n">
        <v>339</v>
      </c>
      <c r="AF81" s="11" t="n">
        <v>8</v>
      </c>
      <c r="AG81" s="11" t="n">
        <v>2</v>
      </c>
      <c r="AH81" s="11" t="n">
        <v>1</v>
      </c>
      <c r="AI81" s="13" t="n">
        <v>0.0658914728682171</v>
      </c>
      <c r="AJ81" s="13" t="n">
        <v>0.255813953488372</v>
      </c>
      <c r="AK81" s="13" t="n">
        <v>0.656976744186047</v>
      </c>
      <c r="AL81" s="13" t="n">
        <v>0.0155038759689923</v>
      </c>
      <c r="AM81" s="13" t="n">
        <v>0.00387596899224806</v>
      </c>
      <c r="AN81" s="11" t="n">
        <v>8</v>
      </c>
      <c r="AO81" s="13" t="n">
        <v>0.0152671755725191</v>
      </c>
      <c r="AP81" s="11"/>
      <c r="AQ81" s="11"/>
      <c r="AR81" s="13"/>
      <c r="AS81" s="13"/>
      <c r="AT81" s="14" t="n">
        <f aca="false">SUMIFS(시도_소아과개폐업!$C$5:$C$293,시도_소아과개폐업!$A$5:$A$293,$D81,시도_소아과개폐업!$B$5:$B$293,$B81)</f>
        <v>223</v>
      </c>
      <c r="AU81" s="14" t="n">
        <f aca="false">SUMIFS(시도_소아과개폐업!$D$5:$D$293,시도_소아과개폐업!$A$5:$A$293,$D81,시도_소아과개폐업!$B$5:$B$293,$B81)</f>
        <v>107</v>
      </c>
      <c r="AV81" s="14" t="n">
        <f aca="false">SUMIFS(시도_소아과개폐업!$F$5:$F$293,시도_소아과개폐업!$A$5:$A$293,$D81,시도_소아과개폐업!$B$5:$B$293,$B81)</f>
        <v>116</v>
      </c>
      <c r="AW81" s="15" t="n">
        <f aca="false">SUMIFS(시도_소아과개폐업!$G$5:$G$293,시도_소아과개폐업!$A$5:$A$293,$D81,시도_소아과개폐업!$B$5:$B$293,$B81)</f>
        <v>0.167449139280125</v>
      </c>
      <c r="AX81" s="14" t="n">
        <f aca="false">SUMIFS(시도_소아과개폐업!$H$5:$H$293,시도_소아과개폐업!$A$5:$A$293,$D81,시도_소아과개폐업!$B$5:$B$293,$B81)</f>
        <v>350</v>
      </c>
      <c r="AY81" s="14" t="n">
        <f aca="false">SUMIFS(시군구_병원급!$E$5:$E$3668,시군구_병원급!$A$5:$A$3668,$A81,시군구_병원급!$D$5:$D$3668,$D81)</f>
        <v>7</v>
      </c>
      <c r="AZ81" s="14" t="n">
        <f aca="false">SUMIFS(시군구_병원급!$F$5:$F$3668,시군구_병원급!$A$5:$A$3668,$A81,시군구_병원급!$D$5:$D$3668,$D81)</f>
        <v>3</v>
      </c>
      <c r="BA81" s="14" t="n">
        <f aca="false">SUMIFS(시군구_병원급!$G$5:$G$3668,시군구_병원급!$A$5:$A$3668,$A81,시군구_병원급!$D$5:$D$3668,$D81)</f>
        <v>17</v>
      </c>
      <c r="BB81" s="14" t="n">
        <f aca="false">SUMIFS(시군구_병원급!$H$5:$H$3668,시군구_병원급!$A$5:$A$3668,$A81,시군구_병원급!$D$5:$D$3668,$D81)</f>
        <v>28</v>
      </c>
      <c r="BC81" s="16" t="n">
        <f aca="false">K81+AY81</f>
        <v>39</v>
      </c>
      <c r="BD81" s="17" t="n">
        <f aca="false">IF(E81=0,"",(K81+AY81)/E81*1000)</f>
        <v>1.30951581492177</v>
      </c>
      <c r="BE81" s="16" t="n">
        <f aca="false">AY81-SUMIFS(시군구_병원급!$E$5:$E$3668,시군구_병원급!$A$5:$A$3668,$A81,시군구_병원급!$D$5:$D$3668,$D81-3)</f>
        <v>0</v>
      </c>
      <c r="BF81" s="16" t="n">
        <f aca="false">IF(AY81=0,1,0)</f>
        <v>0</v>
      </c>
      <c r="BG81" s="16" t="n">
        <f aca="false">IF(K81+AY81=0,1,0)</f>
        <v>0</v>
      </c>
      <c r="BH81" s="16" t="n">
        <f aca="false">AF81+AG81+AH81</f>
        <v>11</v>
      </c>
      <c r="BI81" s="18" t="n">
        <f aca="false">IF(H81=0,"",BH81/H81)</f>
        <v>0.0213178294573643</v>
      </c>
      <c r="BJ81" s="16" t="str">
        <f aca="false">IF(AP81="","",AP81+AN81)</f>
        <v/>
      </c>
    </row>
    <row r="82" customFormat="false" ht="15" hidden="false" customHeight="true" outlineLevel="0" collapsed="false">
      <c r="A82" s="9" t="s">
        <v>210</v>
      </c>
      <c r="B82" s="10" t="s">
        <v>202</v>
      </c>
      <c r="C82" s="10" t="s">
        <v>211</v>
      </c>
      <c r="D82" s="9" t="n">
        <v>2016</v>
      </c>
      <c r="E82" s="11" t="n">
        <v>41905</v>
      </c>
      <c r="F82" s="11" t="n">
        <v>6341</v>
      </c>
      <c r="G82" s="11" t="n">
        <v>6426</v>
      </c>
      <c r="H82" s="11" t="n">
        <v>604</v>
      </c>
      <c r="I82" s="11" t="n">
        <v>23216</v>
      </c>
      <c r="J82" s="11" t="n">
        <v>20588</v>
      </c>
      <c r="K82" s="11" t="n">
        <v>38</v>
      </c>
      <c r="L82" s="12" t="n">
        <v>14.4135544684405</v>
      </c>
      <c r="M82" s="12" t="n">
        <v>0.906813029471424</v>
      </c>
      <c r="N82" s="13" t="n">
        <v>0.886802205375603</v>
      </c>
      <c r="O82" s="13" t="n">
        <v>0.554015034005489</v>
      </c>
      <c r="P82" s="13" t="n">
        <v>0.153346855983773</v>
      </c>
      <c r="Q82" s="13" t="n">
        <v>-0.071953758249546</v>
      </c>
      <c r="R82" s="13" t="n">
        <v>-0.110095554632322</v>
      </c>
      <c r="S82" s="11" t="n">
        <v>-2</v>
      </c>
      <c r="T82" s="13"/>
      <c r="U82" s="13"/>
      <c r="V82" s="11" t="n">
        <v>0</v>
      </c>
      <c r="W82" s="13" t="n">
        <v>-0.0413907284768212</v>
      </c>
      <c r="X82" s="11" t="n">
        <v>0</v>
      </c>
      <c r="Y82" s="11" t="n">
        <v>0</v>
      </c>
      <c r="Z82" s="11" t="n">
        <v>0</v>
      </c>
      <c r="AA82" s="11" t="n">
        <v>0</v>
      </c>
      <c r="AB82" s="10" t="s">
        <v>65</v>
      </c>
      <c r="AC82" s="11" t="n">
        <v>31</v>
      </c>
      <c r="AD82" s="11" t="n">
        <v>247</v>
      </c>
      <c r="AE82" s="11" t="n">
        <v>295</v>
      </c>
      <c r="AF82" s="11" t="n">
        <v>11</v>
      </c>
      <c r="AG82" s="11" t="n">
        <v>17</v>
      </c>
      <c r="AH82" s="11" t="n">
        <v>3</v>
      </c>
      <c r="AI82" s="13" t="n">
        <v>0.0513245033112583</v>
      </c>
      <c r="AJ82" s="13" t="n">
        <v>0.408940397350993</v>
      </c>
      <c r="AK82" s="13" t="n">
        <v>0.48841059602649</v>
      </c>
      <c r="AL82" s="13" t="n">
        <v>0.0182119205298013</v>
      </c>
      <c r="AM82" s="13" t="n">
        <v>0.0281456953642384</v>
      </c>
      <c r="AN82" s="11" t="n">
        <v>9</v>
      </c>
      <c r="AO82" s="13" t="n">
        <v>0.0146818923327896</v>
      </c>
      <c r="AP82" s="11"/>
      <c r="AQ82" s="11"/>
      <c r="AR82" s="13"/>
      <c r="AS82" s="13"/>
      <c r="AT82" s="14" t="n">
        <f aca="false">SUMIFS(시도_소아과개폐업!$C$5:$C$293,시도_소아과개폐업!$A$5:$A$293,$D82,시도_소아과개폐업!$B$5:$B$293,$B82)</f>
        <v>223</v>
      </c>
      <c r="AU82" s="14" t="n">
        <f aca="false">SUMIFS(시도_소아과개폐업!$D$5:$D$293,시도_소아과개폐업!$A$5:$A$293,$D82,시도_소아과개폐업!$B$5:$B$293,$B82)</f>
        <v>107</v>
      </c>
      <c r="AV82" s="14" t="n">
        <f aca="false">SUMIFS(시도_소아과개폐업!$F$5:$F$293,시도_소아과개폐업!$A$5:$A$293,$D82,시도_소아과개폐업!$B$5:$B$293,$B82)</f>
        <v>116</v>
      </c>
      <c r="AW82" s="15" t="n">
        <f aca="false">SUMIFS(시도_소아과개폐업!$G$5:$G$293,시도_소아과개폐업!$A$5:$A$293,$D82,시도_소아과개폐업!$B$5:$B$293,$B82)</f>
        <v>0.167449139280125</v>
      </c>
      <c r="AX82" s="14" t="n">
        <f aca="false">SUMIFS(시도_소아과개폐업!$H$5:$H$293,시도_소아과개폐업!$A$5:$A$293,$D82,시도_소아과개폐업!$B$5:$B$293,$B82)</f>
        <v>350</v>
      </c>
      <c r="AY82" s="14" t="n">
        <f aca="false">SUMIFS(시군구_병원급!$E$5:$E$3668,시군구_병원급!$A$5:$A$3668,$A82,시군구_병원급!$D$5:$D$3668,$D82)</f>
        <v>22</v>
      </c>
      <c r="AZ82" s="14" t="n">
        <f aca="false">SUMIFS(시군구_병원급!$F$5:$F$3668,시군구_병원급!$A$5:$A$3668,$A82,시군구_병원급!$D$5:$D$3668,$D82)</f>
        <v>5</v>
      </c>
      <c r="BA82" s="14" t="n">
        <f aca="false">SUMIFS(시군구_병원급!$G$5:$G$3668,시군구_병원급!$A$5:$A$3668,$A82,시군구_병원급!$D$5:$D$3668,$D82)</f>
        <v>29</v>
      </c>
      <c r="BB82" s="14" t="n">
        <f aca="false">SUMIFS(시군구_병원급!$H$5:$H$3668,시군구_병원급!$A$5:$A$3668,$A82,시군구_병원급!$D$5:$D$3668,$D82)</f>
        <v>69</v>
      </c>
      <c r="BC82" s="16" t="n">
        <f aca="false">K82+AY82</f>
        <v>60</v>
      </c>
      <c r="BD82" s="17" t="n">
        <f aca="false">IF(E82=0,"",(K82+AY82)/E82*1000)</f>
        <v>1.43181004653383</v>
      </c>
      <c r="BE82" s="16" t="n">
        <f aca="false">AY82-SUMIFS(시군구_병원급!$E$5:$E$3668,시군구_병원급!$A$5:$A$3668,$A82,시군구_병원급!$D$5:$D$3668,$D82-3)</f>
        <v>0</v>
      </c>
      <c r="BF82" s="16" t="n">
        <f aca="false">IF(AY82=0,1,0)</f>
        <v>0</v>
      </c>
      <c r="BG82" s="16" t="n">
        <f aca="false">IF(K82+AY82=0,1,0)</f>
        <v>0</v>
      </c>
      <c r="BH82" s="16" t="n">
        <f aca="false">AF82+AG82+AH82</f>
        <v>31</v>
      </c>
      <c r="BI82" s="18" t="n">
        <f aca="false">IF(H82=0,"",BH82/H82)</f>
        <v>0.0513245033112583</v>
      </c>
      <c r="BJ82" s="16" t="str">
        <f aca="false">IF(AP82="","",AP82+AN82)</f>
        <v/>
      </c>
    </row>
    <row r="83" customFormat="false" ht="15" hidden="false" customHeight="true" outlineLevel="0" collapsed="false">
      <c r="A83" s="9" t="s">
        <v>212</v>
      </c>
      <c r="B83" s="10" t="s">
        <v>202</v>
      </c>
      <c r="C83" s="10" t="s">
        <v>213</v>
      </c>
      <c r="D83" s="9" t="n">
        <v>2016</v>
      </c>
      <c r="E83" s="11" t="n">
        <v>18923</v>
      </c>
      <c r="F83" s="11" t="n">
        <v>2769</v>
      </c>
      <c r="G83" s="11" t="n">
        <v>2905</v>
      </c>
      <c r="H83" s="11" t="n">
        <v>342</v>
      </c>
      <c r="I83" s="11" t="n">
        <v>11272</v>
      </c>
      <c r="J83" s="11" t="n">
        <v>10205</v>
      </c>
      <c r="K83" s="11" t="n">
        <v>20</v>
      </c>
      <c r="L83" s="12" t="n">
        <v>18.0732442001797</v>
      </c>
      <c r="M83" s="12" t="n">
        <v>1.05691486550758</v>
      </c>
      <c r="N83" s="13" t="n">
        <v>0.905340667139815</v>
      </c>
      <c r="O83" s="13" t="n">
        <v>0.595677218200074</v>
      </c>
      <c r="P83" s="13" t="n">
        <v>0.153516884214977</v>
      </c>
      <c r="Q83" s="13" t="n">
        <v>-0.163439434129089</v>
      </c>
      <c r="R83" s="13" t="n">
        <v>-0.202580290968982</v>
      </c>
      <c r="S83" s="11" t="n">
        <v>-5</v>
      </c>
      <c r="T83" s="13"/>
      <c r="U83" s="13"/>
      <c r="V83" s="11" t="n">
        <v>0</v>
      </c>
      <c r="W83" s="13" t="n">
        <v>-0.198830409356725</v>
      </c>
      <c r="X83" s="11" t="n">
        <v>1</v>
      </c>
      <c r="Y83" s="11" t="n">
        <v>0</v>
      </c>
      <c r="Z83" s="11" t="n">
        <v>1</v>
      </c>
      <c r="AA83" s="11" t="n">
        <v>0</v>
      </c>
      <c r="AB83" s="10" t="s">
        <v>65</v>
      </c>
      <c r="AC83" s="11" t="n">
        <v>25</v>
      </c>
      <c r="AD83" s="11" t="n">
        <v>90</v>
      </c>
      <c r="AE83" s="11" t="n">
        <v>214</v>
      </c>
      <c r="AF83" s="11" t="n">
        <v>3</v>
      </c>
      <c r="AG83" s="11" t="n">
        <v>6</v>
      </c>
      <c r="AH83" s="11" t="n">
        <v>4</v>
      </c>
      <c r="AI83" s="13" t="n">
        <v>0.0730994152046784</v>
      </c>
      <c r="AJ83" s="13" t="n">
        <v>0.263157894736842</v>
      </c>
      <c r="AK83" s="13" t="n">
        <v>0.625730994152047</v>
      </c>
      <c r="AL83" s="13" t="n">
        <v>0.0087719298245614</v>
      </c>
      <c r="AM83" s="13" t="n">
        <v>0.0175438596491228</v>
      </c>
      <c r="AN83" s="11" t="n">
        <v>3</v>
      </c>
      <c r="AO83" s="13" t="n">
        <v>0.00869565217391304</v>
      </c>
      <c r="AP83" s="11"/>
      <c r="AQ83" s="11"/>
      <c r="AR83" s="13"/>
      <c r="AS83" s="13"/>
      <c r="AT83" s="14" t="n">
        <f aca="false">SUMIFS(시도_소아과개폐업!$C$5:$C$293,시도_소아과개폐업!$A$5:$A$293,$D83,시도_소아과개폐업!$B$5:$B$293,$B83)</f>
        <v>223</v>
      </c>
      <c r="AU83" s="14" t="n">
        <f aca="false">SUMIFS(시도_소아과개폐업!$D$5:$D$293,시도_소아과개폐업!$A$5:$A$293,$D83,시도_소아과개폐업!$B$5:$B$293,$B83)</f>
        <v>107</v>
      </c>
      <c r="AV83" s="14" t="n">
        <f aca="false">SUMIFS(시도_소아과개폐업!$F$5:$F$293,시도_소아과개폐업!$A$5:$A$293,$D83,시도_소아과개폐업!$B$5:$B$293,$B83)</f>
        <v>116</v>
      </c>
      <c r="AW83" s="15" t="n">
        <f aca="false">SUMIFS(시도_소아과개폐업!$G$5:$G$293,시도_소아과개폐업!$A$5:$A$293,$D83,시도_소아과개폐업!$B$5:$B$293,$B83)</f>
        <v>0.167449139280125</v>
      </c>
      <c r="AX83" s="14" t="n">
        <f aca="false">SUMIFS(시도_소아과개폐업!$H$5:$H$293,시도_소아과개폐업!$A$5:$A$293,$D83,시도_소아과개폐업!$B$5:$B$293,$B83)</f>
        <v>350</v>
      </c>
      <c r="AY83" s="14" t="n">
        <f aca="false">SUMIFS(시군구_병원급!$E$5:$E$3668,시군구_병원급!$A$5:$A$3668,$A83,시군구_병원급!$D$5:$D$3668,$D83)</f>
        <v>4</v>
      </c>
      <c r="AZ83" s="14" t="n">
        <f aca="false">SUMIFS(시군구_병원급!$F$5:$F$3668,시군구_병원급!$A$5:$A$3668,$A83,시군구_병원급!$D$5:$D$3668,$D83)</f>
        <v>1</v>
      </c>
      <c r="BA83" s="14" t="n">
        <f aca="false">SUMIFS(시군구_병원급!$G$5:$G$3668,시군구_병원급!$A$5:$A$3668,$A83,시군구_병원급!$D$5:$D$3668,$D83)</f>
        <v>7</v>
      </c>
      <c r="BB83" s="14" t="n">
        <f aca="false">SUMIFS(시군구_병원급!$H$5:$H$3668,시군구_병원급!$A$5:$A$3668,$A83,시군구_병원급!$D$5:$D$3668,$D83)</f>
        <v>9</v>
      </c>
      <c r="BC83" s="16" t="n">
        <f aca="false">K83+AY83</f>
        <v>24</v>
      </c>
      <c r="BD83" s="17" t="n">
        <f aca="false">IF(E83=0,"",(K83+AY83)/E83*1000)</f>
        <v>1.2682978386091</v>
      </c>
      <c r="BE83" s="16" t="n">
        <f aca="false">AY83-SUMIFS(시군구_병원급!$E$5:$E$3668,시군구_병원급!$A$5:$A$3668,$A83,시군구_병원급!$D$5:$D$3668,$D83-3)</f>
        <v>1</v>
      </c>
      <c r="BF83" s="16" t="n">
        <f aca="false">IF(AY83=0,1,0)</f>
        <v>0</v>
      </c>
      <c r="BG83" s="16" t="n">
        <f aca="false">IF(K83+AY83=0,1,0)</f>
        <v>0</v>
      </c>
      <c r="BH83" s="16" t="n">
        <f aca="false">AF83+AG83+AH83</f>
        <v>13</v>
      </c>
      <c r="BI83" s="18" t="n">
        <f aca="false">IF(H83=0,"",BH83/H83)</f>
        <v>0.0380116959064327</v>
      </c>
      <c r="BJ83" s="16" t="str">
        <f aca="false">IF(AP83="","",AP83+AN83)</f>
        <v/>
      </c>
    </row>
    <row r="84" customFormat="false" ht="15" hidden="false" customHeight="true" outlineLevel="0" collapsed="false">
      <c r="A84" s="9" t="s">
        <v>214</v>
      </c>
      <c r="B84" s="10" t="s">
        <v>202</v>
      </c>
      <c r="C84" s="10" t="s">
        <v>215</v>
      </c>
      <c r="D84" s="9" t="n">
        <v>2016</v>
      </c>
      <c r="E84" s="11" t="n">
        <v>28143</v>
      </c>
      <c r="F84" s="11" t="n">
        <v>4152</v>
      </c>
      <c r="G84" s="11" t="n">
        <v>4179</v>
      </c>
      <c r="H84" s="11" t="n">
        <v>419</v>
      </c>
      <c r="I84" s="11" t="n">
        <v>18040</v>
      </c>
      <c r="J84" s="11" t="n">
        <v>14983</v>
      </c>
      <c r="K84" s="11" t="n">
        <v>19</v>
      </c>
      <c r="L84" s="12" t="n">
        <v>14.8882492982269</v>
      </c>
      <c r="M84" s="12" t="n">
        <v>0.675123476530576</v>
      </c>
      <c r="N84" s="13" t="n">
        <v>0.830543237250554</v>
      </c>
      <c r="O84" s="13" t="n">
        <v>0.641011974558505</v>
      </c>
      <c r="P84" s="13" t="n">
        <v>0.148491632022173</v>
      </c>
      <c r="Q84" s="13" t="n">
        <v>0.00759013282732446</v>
      </c>
      <c r="R84" s="13" t="n">
        <v>-0.0194744251525105</v>
      </c>
      <c r="S84" s="11" t="n">
        <v>4</v>
      </c>
      <c r="T84" s="13"/>
      <c r="U84" s="13"/>
      <c r="V84" s="11" t="n">
        <v>0</v>
      </c>
      <c r="W84" s="13" t="n">
        <v>0.00715990453460624</v>
      </c>
      <c r="X84" s="11" t="n">
        <v>0</v>
      </c>
      <c r="Y84" s="11" t="n">
        <v>0</v>
      </c>
      <c r="Z84" s="11" t="n">
        <v>0</v>
      </c>
      <c r="AA84" s="11" t="n">
        <v>0</v>
      </c>
      <c r="AB84" s="10" t="s">
        <v>65</v>
      </c>
      <c r="AC84" s="11" t="n">
        <v>18</v>
      </c>
      <c r="AD84" s="11" t="n">
        <v>185</v>
      </c>
      <c r="AE84" s="11" t="n">
        <v>199</v>
      </c>
      <c r="AF84" s="11" t="n">
        <v>9</v>
      </c>
      <c r="AG84" s="11" t="n">
        <v>7</v>
      </c>
      <c r="AH84" s="11" t="n">
        <v>1</v>
      </c>
      <c r="AI84" s="13" t="n">
        <v>0.0429594272076372</v>
      </c>
      <c r="AJ84" s="13" t="n">
        <v>0.441527446300716</v>
      </c>
      <c r="AK84" s="13" t="n">
        <v>0.474940334128878</v>
      </c>
      <c r="AL84" s="13" t="n">
        <v>0.0214797136038186</v>
      </c>
      <c r="AM84" s="13" t="n">
        <v>0.0167064439140812</v>
      </c>
      <c r="AN84" s="11" t="n">
        <v>10</v>
      </c>
      <c r="AO84" s="13" t="n">
        <v>0.0233100233100233</v>
      </c>
      <c r="AP84" s="11"/>
      <c r="AQ84" s="11"/>
      <c r="AR84" s="13"/>
      <c r="AS84" s="13"/>
      <c r="AT84" s="14" t="n">
        <f aca="false">SUMIFS(시도_소아과개폐업!$C$5:$C$293,시도_소아과개폐업!$A$5:$A$293,$D84,시도_소아과개폐업!$B$5:$B$293,$B84)</f>
        <v>223</v>
      </c>
      <c r="AU84" s="14" t="n">
        <f aca="false">SUMIFS(시도_소아과개폐업!$D$5:$D$293,시도_소아과개폐업!$A$5:$A$293,$D84,시도_소아과개폐업!$B$5:$B$293,$B84)</f>
        <v>107</v>
      </c>
      <c r="AV84" s="14" t="n">
        <f aca="false">SUMIFS(시도_소아과개폐업!$F$5:$F$293,시도_소아과개폐업!$A$5:$A$293,$D84,시도_소아과개폐업!$B$5:$B$293,$B84)</f>
        <v>116</v>
      </c>
      <c r="AW84" s="15" t="n">
        <f aca="false">SUMIFS(시도_소아과개폐업!$G$5:$G$293,시도_소아과개폐업!$A$5:$A$293,$D84,시도_소아과개폐업!$B$5:$B$293,$B84)</f>
        <v>0.167449139280125</v>
      </c>
      <c r="AX84" s="14" t="n">
        <f aca="false">SUMIFS(시도_소아과개폐업!$H$5:$H$293,시도_소아과개폐업!$A$5:$A$293,$D84,시도_소아과개폐업!$B$5:$B$293,$B84)</f>
        <v>350</v>
      </c>
      <c r="AY84" s="14" t="n">
        <f aca="false">SUMIFS(시군구_병원급!$E$5:$E$3668,시군구_병원급!$A$5:$A$3668,$A84,시군구_병원급!$D$5:$D$3668,$D84)</f>
        <v>10</v>
      </c>
      <c r="AZ84" s="14" t="n">
        <f aca="false">SUMIFS(시군구_병원급!$F$5:$F$3668,시군구_병원급!$A$5:$A$3668,$A84,시군구_병원급!$D$5:$D$3668,$D84)</f>
        <v>5</v>
      </c>
      <c r="BA84" s="14" t="n">
        <f aca="false">SUMIFS(시군구_병원급!$G$5:$G$3668,시군구_병원급!$A$5:$A$3668,$A84,시군구_병원급!$D$5:$D$3668,$D84)</f>
        <v>15</v>
      </c>
      <c r="BB84" s="14" t="n">
        <f aca="false">SUMIFS(시군구_병원급!$H$5:$H$3668,시군구_병원급!$A$5:$A$3668,$A84,시군구_병원급!$D$5:$D$3668,$D84)</f>
        <v>20</v>
      </c>
      <c r="BC84" s="16" t="n">
        <f aca="false">K84+AY84</f>
        <v>29</v>
      </c>
      <c r="BD84" s="17" t="n">
        <f aca="false">IF(E84=0,"",(K84+AY84)/E84*1000)</f>
        <v>1.03045162207298</v>
      </c>
      <c r="BE84" s="16" t="n">
        <f aca="false">AY84-SUMIFS(시군구_병원급!$E$5:$E$3668,시군구_병원급!$A$5:$A$3668,$A84,시군구_병원급!$D$5:$D$3668,$D84-3)</f>
        <v>0</v>
      </c>
      <c r="BF84" s="16" t="n">
        <f aca="false">IF(AY84=0,1,0)</f>
        <v>0</v>
      </c>
      <c r="BG84" s="16" t="n">
        <f aca="false">IF(K84+AY84=0,1,0)</f>
        <v>0</v>
      </c>
      <c r="BH84" s="16" t="n">
        <f aca="false">AF84+AG84+AH84</f>
        <v>17</v>
      </c>
      <c r="BI84" s="18" t="n">
        <f aca="false">IF(H84=0,"",BH84/H84)</f>
        <v>0.0405727923627685</v>
      </c>
      <c r="BJ84" s="16" t="str">
        <f aca="false">IF(AP84="","",AP84+AN84)</f>
        <v/>
      </c>
    </row>
    <row r="85" customFormat="false" ht="15" hidden="false" customHeight="true" outlineLevel="0" collapsed="false">
      <c r="A85" s="9" t="s">
        <v>216</v>
      </c>
      <c r="B85" s="10" t="s">
        <v>202</v>
      </c>
      <c r="C85" s="10" t="s">
        <v>217</v>
      </c>
      <c r="D85" s="9" t="n">
        <v>2016</v>
      </c>
      <c r="E85" s="11" t="n">
        <v>4878</v>
      </c>
      <c r="F85" s="11" t="n">
        <v>693</v>
      </c>
      <c r="G85" s="11" t="n">
        <v>714</v>
      </c>
      <c r="H85" s="11" t="n">
        <v>123</v>
      </c>
      <c r="I85" s="11" t="n">
        <v>4510</v>
      </c>
      <c r="J85" s="11" t="n">
        <v>3583</v>
      </c>
      <c r="K85" s="11" t="n">
        <v>6</v>
      </c>
      <c r="L85" s="12" t="n">
        <v>25.2152521525215</v>
      </c>
      <c r="M85" s="12" t="n">
        <v>1.230012300123</v>
      </c>
      <c r="N85" s="13" t="n">
        <v>0.794456762749446</v>
      </c>
      <c r="O85" s="13" t="n">
        <v>0.924559245592456</v>
      </c>
      <c r="P85" s="13" t="n">
        <v>0.146371463714637</v>
      </c>
      <c r="Q85" s="13" t="n">
        <v>-0.102979036410445</v>
      </c>
      <c r="R85" s="13" t="n">
        <v>-0.122850122850123</v>
      </c>
      <c r="S85" s="11" t="n">
        <v>0</v>
      </c>
      <c r="T85" s="13"/>
      <c r="U85" s="13"/>
      <c r="V85" s="11" t="n">
        <v>0</v>
      </c>
      <c r="W85" s="13" t="n">
        <v>-0.211382113821138</v>
      </c>
      <c r="X85" s="11" t="n">
        <v>1</v>
      </c>
      <c r="Y85" s="11" t="n">
        <v>0</v>
      </c>
      <c r="Z85" s="11" t="n">
        <v>1</v>
      </c>
      <c r="AA85" s="11" t="n">
        <v>0</v>
      </c>
      <c r="AB85" s="10" t="s">
        <v>65</v>
      </c>
      <c r="AC85" s="11" t="n">
        <v>8</v>
      </c>
      <c r="AD85" s="11" t="n">
        <v>46</v>
      </c>
      <c r="AE85" s="11" t="n">
        <v>66</v>
      </c>
      <c r="AF85" s="11" t="n">
        <v>0</v>
      </c>
      <c r="AG85" s="11" t="n">
        <v>3</v>
      </c>
      <c r="AH85" s="11" t="n">
        <v>0</v>
      </c>
      <c r="AI85" s="13" t="n">
        <v>0.0650406504065041</v>
      </c>
      <c r="AJ85" s="13" t="n">
        <v>0.373983739837398</v>
      </c>
      <c r="AK85" s="13" t="n">
        <v>0.536585365853659</v>
      </c>
      <c r="AL85" s="13" t="n">
        <v>0</v>
      </c>
      <c r="AM85" s="13" t="n">
        <v>0.024390243902439</v>
      </c>
      <c r="AN85" s="11" t="n">
        <v>1</v>
      </c>
      <c r="AO85" s="13" t="n">
        <v>0.00806451612903226</v>
      </c>
      <c r="AP85" s="11"/>
      <c r="AQ85" s="11"/>
      <c r="AR85" s="13"/>
      <c r="AS85" s="13"/>
      <c r="AT85" s="14" t="n">
        <f aca="false">SUMIFS(시도_소아과개폐업!$C$5:$C$293,시도_소아과개폐업!$A$5:$A$293,$D85,시도_소아과개폐업!$B$5:$B$293,$B85)</f>
        <v>223</v>
      </c>
      <c r="AU85" s="14" t="n">
        <f aca="false">SUMIFS(시도_소아과개폐업!$D$5:$D$293,시도_소아과개폐업!$A$5:$A$293,$D85,시도_소아과개폐업!$B$5:$B$293,$B85)</f>
        <v>107</v>
      </c>
      <c r="AV85" s="14" t="n">
        <f aca="false">SUMIFS(시도_소아과개폐업!$F$5:$F$293,시도_소아과개폐업!$A$5:$A$293,$D85,시도_소아과개폐업!$B$5:$B$293,$B85)</f>
        <v>116</v>
      </c>
      <c r="AW85" s="15" t="n">
        <f aca="false">SUMIFS(시도_소아과개폐업!$G$5:$G$293,시도_소아과개폐업!$A$5:$A$293,$D85,시도_소아과개폐업!$B$5:$B$293,$B85)</f>
        <v>0.167449139280125</v>
      </c>
      <c r="AX85" s="14" t="n">
        <f aca="false">SUMIFS(시도_소아과개폐업!$H$5:$H$293,시도_소아과개폐업!$A$5:$A$293,$D85,시도_소아과개폐업!$B$5:$B$293,$B85)</f>
        <v>350</v>
      </c>
      <c r="AY85" s="14" t="n">
        <f aca="false">SUMIFS(시군구_병원급!$E$5:$E$3668,시군구_병원급!$A$5:$A$3668,$A85,시군구_병원급!$D$5:$D$3668,$D85)</f>
        <v>3</v>
      </c>
      <c r="AZ85" s="14" t="n">
        <f aca="false">SUMIFS(시군구_병원급!$F$5:$F$3668,시군구_병원급!$A$5:$A$3668,$A85,시군구_병원급!$D$5:$D$3668,$D85)</f>
        <v>0</v>
      </c>
      <c r="BA85" s="14" t="n">
        <f aca="false">SUMIFS(시군구_병원급!$G$5:$G$3668,시군구_병원급!$A$5:$A$3668,$A85,시군구_병원급!$D$5:$D$3668,$D85)</f>
        <v>1</v>
      </c>
      <c r="BB85" s="14" t="n">
        <f aca="false">SUMIFS(시군구_병원급!$H$5:$H$3668,시군구_병원급!$A$5:$A$3668,$A85,시군구_병원급!$D$5:$D$3668,$D85)</f>
        <v>11</v>
      </c>
      <c r="BC85" s="16" t="n">
        <f aca="false">K85+AY85</f>
        <v>9</v>
      </c>
      <c r="BD85" s="17" t="n">
        <f aca="false">IF(E85=0,"",(K85+AY85)/E85*1000)</f>
        <v>1.8450184501845</v>
      </c>
      <c r="BE85" s="16" t="n">
        <f aca="false">AY85-SUMIFS(시군구_병원급!$E$5:$E$3668,시군구_병원급!$A$5:$A$3668,$A85,시군구_병원급!$D$5:$D$3668,$D85-3)</f>
        <v>-1</v>
      </c>
      <c r="BF85" s="16" t="n">
        <f aca="false">IF(AY85=0,1,0)</f>
        <v>0</v>
      </c>
      <c r="BG85" s="16" t="n">
        <f aca="false">IF(K85+AY85=0,1,0)</f>
        <v>0</v>
      </c>
      <c r="BH85" s="16" t="n">
        <f aca="false">AF85+AG85+AH85</f>
        <v>3</v>
      </c>
      <c r="BI85" s="18" t="n">
        <f aca="false">IF(H85=0,"",BH85/H85)</f>
        <v>0.024390243902439</v>
      </c>
      <c r="BJ85" s="16" t="str">
        <f aca="false">IF(AP85="","",AP85+AN85)</f>
        <v/>
      </c>
    </row>
    <row r="86" customFormat="false" ht="15" hidden="false" customHeight="true" outlineLevel="0" collapsed="false">
      <c r="A86" s="9" t="s">
        <v>218</v>
      </c>
      <c r="B86" s="10" t="s">
        <v>202</v>
      </c>
      <c r="C86" s="10" t="s">
        <v>219</v>
      </c>
      <c r="D86" s="9" t="n">
        <v>2016</v>
      </c>
      <c r="E86" s="11" t="n">
        <v>33891</v>
      </c>
      <c r="F86" s="11" t="n">
        <v>4905</v>
      </c>
      <c r="G86" s="11" t="n">
        <v>5131</v>
      </c>
      <c r="H86" s="11" t="n">
        <v>623</v>
      </c>
      <c r="I86" s="11" t="n">
        <v>25062</v>
      </c>
      <c r="J86" s="11" t="n">
        <v>20492</v>
      </c>
      <c r="K86" s="11" t="n">
        <v>26</v>
      </c>
      <c r="L86" s="12" t="n">
        <v>18.3824614204361</v>
      </c>
      <c r="M86" s="12" t="n">
        <v>0.767165324127349</v>
      </c>
      <c r="N86" s="13" t="n">
        <v>0.817652222488229</v>
      </c>
      <c r="O86" s="13" t="n">
        <v>0.739488359741524</v>
      </c>
      <c r="P86" s="13" t="n">
        <v>0.15139712608067</v>
      </c>
      <c r="Q86" s="13" t="n">
        <v>-0.132556949065779</v>
      </c>
      <c r="R86" s="13" t="n">
        <v>-0.16187520418164</v>
      </c>
      <c r="S86" s="11" t="n">
        <v>-2</v>
      </c>
      <c r="T86" s="13"/>
      <c r="U86" s="13"/>
      <c r="V86" s="11" t="n">
        <v>0</v>
      </c>
      <c r="W86" s="13" t="n">
        <v>-0.213483146067416</v>
      </c>
      <c r="X86" s="11" t="n">
        <v>1</v>
      </c>
      <c r="Y86" s="11" t="n">
        <v>0</v>
      </c>
      <c r="Z86" s="11" t="n">
        <v>1</v>
      </c>
      <c r="AA86" s="11" t="n">
        <v>0</v>
      </c>
      <c r="AB86" s="10" t="s">
        <v>65</v>
      </c>
      <c r="AC86" s="11" t="n">
        <v>21</v>
      </c>
      <c r="AD86" s="11" t="n">
        <v>229</v>
      </c>
      <c r="AE86" s="11" t="n">
        <v>353</v>
      </c>
      <c r="AF86" s="11" t="n">
        <v>9</v>
      </c>
      <c r="AG86" s="11" t="n">
        <v>7</v>
      </c>
      <c r="AH86" s="11" t="n">
        <v>4</v>
      </c>
      <c r="AI86" s="13" t="n">
        <v>0.0337078651685393</v>
      </c>
      <c r="AJ86" s="13" t="n">
        <v>0.367576243980738</v>
      </c>
      <c r="AK86" s="13" t="n">
        <v>0.56661316211878</v>
      </c>
      <c r="AL86" s="13" t="n">
        <v>0.014446227929374</v>
      </c>
      <c r="AM86" s="13" t="n">
        <v>0.0112359550561798</v>
      </c>
      <c r="AN86" s="11" t="n">
        <v>12</v>
      </c>
      <c r="AO86" s="13" t="n">
        <v>0.0188976377952756</v>
      </c>
      <c r="AP86" s="11"/>
      <c r="AQ86" s="11"/>
      <c r="AR86" s="13"/>
      <c r="AS86" s="13"/>
      <c r="AT86" s="14" t="n">
        <f aca="false">SUMIFS(시도_소아과개폐업!$C$5:$C$293,시도_소아과개폐업!$A$5:$A$293,$D86,시도_소아과개폐업!$B$5:$B$293,$B86)</f>
        <v>223</v>
      </c>
      <c r="AU86" s="14" t="n">
        <f aca="false">SUMIFS(시도_소아과개폐업!$D$5:$D$293,시도_소아과개폐업!$A$5:$A$293,$D86,시도_소아과개폐업!$B$5:$B$293,$B86)</f>
        <v>107</v>
      </c>
      <c r="AV86" s="14" t="n">
        <f aca="false">SUMIFS(시도_소아과개폐업!$F$5:$F$293,시도_소아과개폐업!$A$5:$A$293,$D86,시도_소아과개폐업!$B$5:$B$293,$B86)</f>
        <v>116</v>
      </c>
      <c r="AW86" s="15" t="n">
        <f aca="false">SUMIFS(시도_소아과개폐업!$G$5:$G$293,시도_소아과개폐업!$A$5:$A$293,$D86,시도_소아과개폐업!$B$5:$B$293,$B86)</f>
        <v>0.167449139280125</v>
      </c>
      <c r="AX86" s="14" t="n">
        <f aca="false">SUMIFS(시도_소아과개폐업!$H$5:$H$293,시도_소아과개폐업!$A$5:$A$293,$D86,시도_소아과개폐업!$B$5:$B$293,$B86)</f>
        <v>350</v>
      </c>
      <c r="AY86" s="14" t="n">
        <f aca="false">SUMIFS(시군구_병원급!$E$5:$E$3668,시군구_병원급!$A$5:$A$3668,$A86,시군구_병원급!$D$5:$D$3668,$D86)</f>
        <v>13</v>
      </c>
      <c r="AZ86" s="14" t="n">
        <f aca="false">SUMIFS(시군구_병원급!$F$5:$F$3668,시군구_병원급!$A$5:$A$3668,$A86,시군구_병원급!$D$5:$D$3668,$D86)</f>
        <v>5</v>
      </c>
      <c r="BA86" s="14" t="n">
        <f aca="false">SUMIFS(시군구_병원급!$G$5:$G$3668,시군구_병원급!$A$5:$A$3668,$A86,시군구_병원급!$D$5:$D$3668,$D86)</f>
        <v>22</v>
      </c>
      <c r="BB86" s="14" t="n">
        <f aca="false">SUMIFS(시군구_병원급!$H$5:$H$3668,시군구_병원급!$A$5:$A$3668,$A86,시군구_병원급!$D$5:$D$3668,$D86)</f>
        <v>60</v>
      </c>
      <c r="BC86" s="16" t="n">
        <f aca="false">K86+AY86</f>
        <v>39</v>
      </c>
      <c r="BD86" s="17" t="n">
        <f aca="false">IF(E86=0,"",(K86+AY86)/E86*1000)</f>
        <v>1.15074798619102</v>
      </c>
      <c r="BE86" s="16" t="n">
        <f aca="false">AY86-SUMIFS(시군구_병원급!$E$5:$E$3668,시군구_병원급!$A$5:$A$3668,$A86,시군구_병원급!$D$5:$D$3668,$D86-3)</f>
        <v>-5</v>
      </c>
      <c r="BF86" s="16" t="n">
        <f aca="false">IF(AY86=0,1,0)</f>
        <v>0</v>
      </c>
      <c r="BG86" s="16" t="n">
        <f aca="false">IF(K86+AY86=0,1,0)</f>
        <v>0</v>
      </c>
      <c r="BH86" s="16" t="n">
        <f aca="false">AF86+AG86+AH86</f>
        <v>20</v>
      </c>
      <c r="BI86" s="18" t="n">
        <f aca="false">IF(H86=0,"",BH86/H86)</f>
        <v>0.0321027287319422</v>
      </c>
      <c r="BJ86" s="16" t="str">
        <f aca="false">IF(AP86="","",AP86+AN86)</f>
        <v/>
      </c>
    </row>
    <row r="87" customFormat="false" ht="15" hidden="false" customHeight="true" outlineLevel="0" collapsed="false">
      <c r="A87" s="9" t="s">
        <v>220</v>
      </c>
      <c r="B87" s="10" t="s">
        <v>202</v>
      </c>
      <c r="C87" s="10" t="s">
        <v>221</v>
      </c>
      <c r="D87" s="9" t="n">
        <v>2016</v>
      </c>
      <c r="E87" s="11" t="n">
        <v>52997</v>
      </c>
      <c r="F87" s="11" t="n">
        <v>7360</v>
      </c>
      <c r="G87" s="11" t="n">
        <v>7507</v>
      </c>
      <c r="H87" s="11" t="n">
        <v>917</v>
      </c>
      <c r="I87" s="11" t="n">
        <v>33266</v>
      </c>
      <c r="J87" s="11" t="n">
        <v>27618</v>
      </c>
      <c r="K87" s="11" t="n">
        <v>55</v>
      </c>
      <c r="L87" s="12" t="n">
        <v>17.3028661999736</v>
      </c>
      <c r="M87" s="12" t="n">
        <v>1.03779459214673</v>
      </c>
      <c r="N87" s="13" t="n">
        <v>0.830217038417604</v>
      </c>
      <c r="O87" s="13" t="n">
        <v>0.627695907315508</v>
      </c>
      <c r="P87" s="13" t="n">
        <v>0.141649527331736</v>
      </c>
      <c r="Q87" s="13" t="n">
        <v>0.000471947443932752</v>
      </c>
      <c r="R87" s="13" t="n">
        <v>-0.00779804388051808</v>
      </c>
      <c r="S87" s="11" t="n">
        <v>0</v>
      </c>
      <c r="T87" s="13"/>
      <c r="U87" s="13"/>
      <c r="V87" s="11" t="n">
        <v>0</v>
      </c>
      <c r="W87" s="13" t="n">
        <v>-0.161395856052345</v>
      </c>
      <c r="X87" s="11" t="n">
        <v>0</v>
      </c>
      <c r="Y87" s="11" t="n">
        <v>0</v>
      </c>
      <c r="Z87" s="11" t="n">
        <v>0</v>
      </c>
      <c r="AA87" s="11" t="n">
        <v>0</v>
      </c>
      <c r="AB87" s="10" t="s">
        <v>65</v>
      </c>
      <c r="AC87" s="11" t="n">
        <v>50</v>
      </c>
      <c r="AD87" s="11" t="n">
        <v>226</v>
      </c>
      <c r="AE87" s="11" t="n">
        <v>603</v>
      </c>
      <c r="AF87" s="11" t="n">
        <v>23</v>
      </c>
      <c r="AG87" s="11" t="n">
        <v>6</v>
      </c>
      <c r="AH87" s="11" t="n">
        <v>9</v>
      </c>
      <c r="AI87" s="13" t="n">
        <v>0.054525627044711</v>
      </c>
      <c r="AJ87" s="13" t="n">
        <v>0.246455834242094</v>
      </c>
      <c r="AK87" s="13" t="n">
        <v>0.657579062159215</v>
      </c>
      <c r="AL87" s="13" t="n">
        <v>0.0250817884405671</v>
      </c>
      <c r="AM87" s="13" t="n">
        <v>0.00654307524536532</v>
      </c>
      <c r="AN87" s="11" t="n">
        <v>14</v>
      </c>
      <c r="AO87" s="13" t="n">
        <v>0.0150375939849624</v>
      </c>
      <c r="AP87" s="11"/>
      <c r="AQ87" s="11"/>
      <c r="AR87" s="13"/>
      <c r="AS87" s="13"/>
      <c r="AT87" s="14" t="n">
        <f aca="false">SUMIFS(시도_소아과개폐업!$C$5:$C$293,시도_소아과개폐업!$A$5:$A$293,$D87,시도_소아과개폐업!$B$5:$B$293,$B87)</f>
        <v>223</v>
      </c>
      <c r="AU87" s="14" t="n">
        <f aca="false">SUMIFS(시도_소아과개폐업!$D$5:$D$293,시도_소아과개폐업!$A$5:$A$293,$D87,시도_소아과개폐업!$B$5:$B$293,$B87)</f>
        <v>107</v>
      </c>
      <c r="AV87" s="14" t="n">
        <f aca="false">SUMIFS(시도_소아과개폐업!$F$5:$F$293,시도_소아과개폐업!$A$5:$A$293,$D87,시도_소아과개폐업!$B$5:$B$293,$B87)</f>
        <v>116</v>
      </c>
      <c r="AW87" s="15" t="n">
        <f aca="false">SUMIFS(시도_소아과개폐업!$G$5:$G$293,시도_소아과개폐업!$A$5:$A$293,$D87,시도_소아과개폐업!$B$5:$B$293,$B87)</f>
        <v>0.167449139280125</v>
      </c>
      <c r="AX87" s="14" t="n">
        <f aca="false">SUMIFS(시도_소아과개폐업!$H$5:$H$293,시도_소아과개폐업!$A$5:$A$293,$D87,시도_소아과개폐업!$B$5:$B$293,$B87)</f>
        <v>350</v>
      </c>
      <c r="AY87" s="14" t="n">
        <f aca="false">SUMIFS(시군구_병원급!$E$5:$E$3668,시군구_병원급!$A$5:$A$3668,$A87,시군구_병원급!$D$5:$D$3668,$D87)</f>
        <v>21</v>
      </c>
      <c r="AZ87" s="14" t="n">
        <f aca="false">SUMIFS(시군구_병원급!$F$5:$F$3668,시군구_병원급!$A$5:$A$3668,$A87,시군구_병원급!$D$5:$D$3668,$D87)</f>
        <v>6</v>
      </c>
      <c r="BA87" s="14" t="n">
        <f aca="false">SUMIFS(시군구_병원급!$G$5:$G$3668,시군구_병원급!$A$5:$A$3668,$A87,시군구_병원급!$D$5:$D$3668,$D87)</f>
        <v>27</v>
      </c>
      <c r="BB87" s="14" t="n">
        <f aca="false">SUMIFS(시군구_병원급!$H$5:$H$3668,시군구_병원급!$A$5:$A$3668,$A87,시군구_병원급!$D$5:$D$3668,$D87)</f>
        <v>67</v>
      </c>
      <c r="BC87" s="16" t="n">
        <f aca="false">K87+AY87</f>
        <v>76</v>
      </c>
      <c r="BD87" s="17" t="n">
        <f aca="false">IF(E87=0,"",(K87+AY87)/E87*1000)</f>
        <v>1.43404343642093</v>
      </c>
      <c r="BE87" s="16" t="n">
        <f aca="false">AY87-SUMIFS(시군구_병원급!$E$5:$E$3668,시군구_병원급!$A$5:$A$3668,$A87,시군구_병원급!$D$5:$D$3668,$D87-3)</f>
        <v>2</v>
      </c>
      <c r="BF87" s="16" t="n">
        <f aca="false">IF(AY87=0,1,0)</f>
        <v>0</v>
      </c>
      <c r="BG87" s="16" t="n">
        <f aca="false">IF(K87+AY87=0,1,0)</f>
        <v>0</v>
      </c>
      <c r="BH87" s="16" t="n">
        <f aca="false">AF87+AG87+AH87</f>
        <v>38</v>
      </c>
      <c r="BI87" s="18" t="n">
        <f aca="false">IF(H87=0,"",BH87/H87)</f>
        <v>0.0414394765539804</v>
      </c>
      <c r="BJ87" s="16" t="str">
        <f aca="false">IF(AP87="","",AP87+AN87)</f>
        <v/>
      </c>
    </row>
    <row r="88" customFormat="false" ht="15" hidden="false" customHeight="true" outlineLevel="0" collapsed="false">
      <c r="A88" s="9" t="s">
        <v>222</v>
      </c>
      <c r="B88" s="10" t="s">
        <v>202</v>
      </c>
      <c r="C88" s="10" t="s">
        <v>223</v>
      </c>
      <c r="D88" s="9" t="n">
        <v>2016</v>
      </c>
      <c r="E88" s="11" t="n">
        <v>2736</v>
      </c>
      <c r="F88" s="11" t="n">
        <v>359</v>
      </c>
      <c r="G88" s="11" t="n">
        <v>414</v>
      </c>
      <c r="H88" s="11" t="n">
        <v>50</v>
      </c>
      <c r="I88" s="11" t="n">
        <v>2762</v>
      </c>
      <c r="J88" s="11" t="n">
        <v>2262</v>
      </c>
      <c r="K88" s="11" t="n">
        <v>1</v>
      </c>
      <c r="L88" s="12" t="n">
        <v>18.2748538011696</v>
      </c>
      <c r="M88" s="12" t="n">
        <v>0.365497076023392</v>
      </c>
      <c r="N88" s="13" t="n">
        <v>0.818971759594497</v>
      </c>
      <c r="O88" s="13" t="n">
        <v>1.00950292397661</v>
      </c>
      <c r="P88" s="13" t="n">
        <v>0.151315789473684</v>
      </c>
      <c r="Q88" s="13" t="n">
        <v>-0.200701139351446</v>
      </c>
      <c r="R88" s="13" t="n">
        <v>-0.255395683453237</v>
      </c>
      <c r="S88" s="11" t="n">
        <v>0</v>
      </c>
      <c r="T88" s="13"/>
      <c r="U88" s="13"/>
      <c r="V88" s="11" t="n">
        <v>0</v>
      </c>
      <c r="W88" s="13" t="n">
        <v>-0.08</v>
      </c>
      <c r="X88" s="11" t="n">
        <v>0</v>
      </c>
      <c r="Y88" s="11" t="n">
        <v>0</v>
      </c>
      <c r="Z88" s="11" t="n">
        <v>0</v>
      </c>
      <c r="AA88" s="11" t="n">
        <v>0</v>
      </c>
      <c r="AB88" s="10" t="s">
        <v>65</v>
      </c>
      <c r="AC88" s="11" t="n">
        <v>8</v>
      </c>
      <c r="AD88" s="11" t="n">
        <v>6</v>
      </c>
      <c r="AE88" s="11" t="n">
        <v>20</v>
      </c>
      <c r="AF88" s="11" t="n">
        <v>9</v>
      </c>
      <c r="AG88" s="11" t="n">
        <v>1</v>
      </c>
      <c r="AH88" s="11" t="n">
        <v>6</v>
      </c>
      <c r="AI88" s="13" t="n">
        <v>0.16</v>
      </c>
      <c r="AJ88" s="13" t="n">
        <v>0.12</v>
      </c>
      <c r="AK88" s="13" t="n">
        <v>0.4</v>
      </c>
      <c r="AL88" s="13" t="n">
        <v>0.18</v>
      </c>
      <c r="AM88" s="13" t="n">
        <v>0.02</v>
      </c>
      <c r="AN88" s="11" t="n">
        <v>3</v>
      </c>
      <c r="AO88" s="13" t="n">
        <v>0.0566037735849057</v>
      </c>
      <c r="AP88" s="11"/>
      <c r="AQ88" s="11"/>
      <c r="AR88" s="13"/>
      <c r="AS88" s="13"/>
      <c r="AT88" s="14" t="n">
        <f aca="false">SUMIFS(시도_소아과개폐업!$C$5:$C$293,시도_소아과개폐업!$A$5:$A$293,$D88,시도_소아과개폐업!$B$5:$B$293,$B88)</f>
        <v>223</v>
      </c>
      <c r="AU88" s="14" t="n">
        <f aca="false">SUMIFS(시도_소아과개폐업!$D$5:$D$293,시도_소아과개폐업!$A$5:$A$293,$D88,시도_소아과개폐업!$B$5:$B$293,$B88)</f>
        <v>107</v>
      </c>
      <c r="AV88" s="14" t="n">
        <f aca="false">SUMIFS(시도_소아과개폐업!$F$5:$F$293,시도_소아과개폐업!$A$5:$A$293,$D88,시도_소아과개폐업!$B$5:$B$293,$B88)</f>
        <v>116</v>
      </c>
      <c r="AW88" s="15" t="n">
        <f aca="false">SUMIFS(시도_소아과개폐업!$G$5:$G$293,시도_소아과개폐업!$A$5:$A$293,$D88,시도_소아과개폐업!$B$5:$B$293,$B88)</f>
        <v>0.167449139280125</v>
      </c>
      <c r="AX88" s="14" t="n">
        <f aca="false">SUMIFS(시도_소아과개폐업!$H$5:$H$293,시도_소아과개폐업!$A$5:$A$293,$D88,시도_소아과개폐업!$B$5:$B$293,$B88)</f>
        <v>350</v>
      </c>
      <c r="AY88" s="14" t="n">
        <f aca="false">SUMIFS(시군구_병원급!$E$5:$E$3668,시군구_병원급!$A$5:$A$3668,$A88,시군구_병원급!$D$5:$D$3668,$D88)</f>
        <v>0</v>
      </c>
      <c r="AZ88" s="14" t="n">
        <f aca="false">SUMIFS(시군구_병원급!$F$5:$F$3668,시군구_병원급!$A$5:$A$3668,$A88,시군구_병원급!$D$5:$D$3668,$D88)</f>
        <v>0</v>
      </c>
      <c r="BA88" s="14" t="n">
        <f aca="false">SUMIFS(시군구_병원급!$G$5:$G$3668,시군구_병원급!$A$5:$A$3668,$A88,시군구_병원급!$D$5:$D$3668,$D88)</f>
        <v>0</v>
      </c>
      <c r="BB88" s="14" t="n">
        <f aca="false">SUMIFS(시군구_병원급!$H$5:$H$3668,시군구_병원급!$A$5:$A$3668,$A88,시군구_병원급!$D$5:$D$3668,$D88)</f>
        <v>1</v>
      </c>
      <c r="BC88" s="16" t="n">
        <f aca="false">K88+AY88</f>
        <v>1</v>
      </c>
      <c r="BD88" s="17" t="n">
        <f aca="false">IF(E88=0,"",(K88+AY88)/E88*1000)</f>
        <v>0.365497076023392</v>
      </c>
      <c r="BE88" s="16" t="n">
        <f aca="false">AY88-SUMIFS(시군구_병원급!$E$5:$E$3668,시군구_병원급!$A$5:$A$3668,$A88,시군구_병원급!$D$5:$D$3668,$D88-3)</f>
        <v>0</v>
      </c>
      <c r="BF88" s="16" t="n">
        <f aca="false">IF(AY88=0,1,0)</f>
        <v>1</v>
      </c>
      <c r="BG88" s="16" t="n">
        <f aca="false">IF(K88+AY88=0,1,0)</f>
        <v>0</v>
      </c>
      <c r="BH88" s="16" t="n">
        <f aca="false">AF88+AG88+AH88</f>
        <v>16</v>
      </c>
      <c r="BI88" s="18" t="n">
        <f aca="false">IF(H88=0,"",BH88/H88)</f>
        <v>0.32</v>
      </c>
      <c r="BJ88" s="16" t="str">
        <f aca="false">IF(AP88="","",AP88+AN88)</f>
        <v/>
      </c>
    </row>
    <row r="89" customFormat="false" ht="15" hidden="false" customHeight="true" outlineLevel="0" collapsed="false">
      <c r="A89" s="9" t="s">
        <v>224</v>
      </c>
      <c r="B89" s="10" t="s">
        <v>202</v>
      </c>
      <c r="C89" s="10" t="s">
        <v>225</v>
      </c>
      <c r="D89" s="9" t="n">
        <v>2016</v>
      </c>
      <c r="E89" s="11" t="n">
        <v>9911</v>
      </c>
      <c r="F89" s="11" t="n">
        <v>1396</v>
      </c>
      <c r="G89" s="11" t="n">
        <v>1340</v>
      </c>
      <c r="H89" s="11" t="n">
        <v>167</v>
      </c>
      <c r="I89" s="11" t="n">
        <v>5660</v>
      </c>
      <c r="J89" s="11" t="n">
        <v>4913</v>
      </c>
      <c r="K89" s="11" t="n">
        <v>10</v>
      </c>
      <c r="L89" s="12" t="n">
        <v>16.8499646857028</v>
      </c>
      <c r="M89" s="12" t="n">
        <v>1.00897992129957</v>
      </c>
      <c r="N89" s="13" t="n">
        <v>0.868021201413428</v>
      </c>
      <c r="O89" s="13" t="n">
        <v>0.571082635455555</v>
      </c>
      <c r="P89" s="13" t="n">
        <v>0.135203309454142</v>
      </c>
      <c r="Q89" s="13" t="n">
        <v>-0.0429702587871765</v>
      </c>
      <c r="R89" s="13" t="n">
        <v>-0.180428134556575</v>
      </c>
      <c r="S89" s="11" t="n">
        <v>1</v>
      </c>
      <c r="T89" s="13"/>
      <c r="U89" s="13"/>
      <c r="V89" s="11" t="n">
        <v>0</v>
      </c>
      <c r="W89" s="13" t="n">
        <v>-0.0598802395209581</v>
      </c>
      <c r="X89" s="11" t="n">
        <v>0</v>
      </c>
      <c r="Y89" s="11" t="n">
        <v>0</v>
      </c>
      <c r="Z89" s="11" t="n">
        <v>0</v>
      </c>
      <c r="AA89" s="11" t="n">
        <v>0</v>
      </c>
      <c r="AB89" s="10" t="s">
        <v>65</v>
      </c>
      <c r="AC89" s="11" t="n">
        <v>9</v>
      </c>
      <c r="AD89" s="11" t="n">
        <v>47</v>
      </c>
      <c r="AE89" s="11" t="n">
        <v>106</v>
      </c>
      <c r="AF89" s="11" t="n">
        <v>2</v>
      </c>
      <c r="AG89" s="11" t="n">
        <v>3</v>
      </c>
      <c r="AH89" s="11" t="n">
        <v>0</v>
      </c>
      <c r="AI89" s="13" t="n">
        <v>0.0538922155688623</v>
      </c>
      <c r="AJ89" s="13" t="n">
        <v>0.281437125748503</v>
      </c>
      <c r="AK89" s="13" t="n">
        <v>0.634730538922156</v>
      </c>
      <c r="AL89" s="13" t="n">
        <v>0.0119760479041916</v>
      </c>
      <c r="AM89" s="13" t="n">
        <v>0.0179640718562874</v>
      </c>
      <c r="AN89" s="11" t="n">
        <v>2</v>
      </c>
      <c r="AO89" s="13" t="n">
        <v>0.0118343195266272</v>
      </c>
      <c r="AP89" s="11"/>
      <c r="AQ89" s="11"/>
      <c r="AR89" s="13"/>
      <c r="AS89" s="13"/>
      <c r="AT89" s="14" t="n">
        <f aca="false">SUMIFS(시도_소아과개폐업!$C$5:$C$293,시도_소아과개폐업!$A$5:$A$293,$D89,시도_소아과개폐업!$B$5:$B$293,$B89)</f>
        <v>223</v>
      </c>
      <c r="AU89" s="14" t="n">
        <f aca="false">SUMIFS(시도_소아과개폐업!$D$5:$D$293,시도_소아과개폐업!$A$5:$A$293,$D89,시도_소아과개폐업!$B$5:$B$293,$B89)</f>
        <v>107</v>
      </c>
      <c r="AV89" s="14" t="n">
        <f aca="false">SUMIFS(시도_소아과개폐업!$F$5:$F$293,시도_소아과개폐업!$A$5:$A$293,$D89,시도_소아과개폐업!$B$5:$B$293,$B89)</f>
        <v>116</v>
      </c>
      <c r="AW89" s="15" t="n">
        <f aca="false">SUMIFS(시도_소아과개폐업!$G$5:$G$293,시도_소아과개폐업!$A$5:$A$293,$D89,시도_소아과개폐업!$B$5:$B$293,$B89)</f>
        <v>0.167449139280125</v>
      </c>
      <c r="AX89" s="14" t="n">
        <f aca="false">SUMIFS(시도_소아과개폐업!$H$5:$H$293,시도_소아과개폐업!$A$5:$A$293,$D89,시도_소아과개폐업!$B$5:$B$293,$B89)</f>
        <v>350</v>
      </c>
      <c r="AY89" s="14" t="n">
        <f aca="false">SUMIFS(시군구_병원급!$E$5:$E$3668,시군구_병원급!$A$5:$A$3668,$A89,시군구_병원급!$D$5:$D$3668,$D89)</f>
        <v>5</v>
      </c>
      <c r="AZ89" s="14" t="n">
        <f aca="false">SUMIFS(시군구_병원급!$F$5:$F$3668,시군구_병원급!$A$5:$A$3668,$A89,시군구_병원급!$D$5:$D$3668,$D89)</f>
        <v>1</v>
      </c>
      <c r="BA89" s="14" t="n">
        <f aca="false">SUMIFS(시군구_병원급!$G$5:$G$3668,시군구_병원급!$A$5:$A$3668,$A89,시군구_병원급!$D$5:$D$3668,$D89)</f>
        <v>10</v>
      </c>
      <c r="BB89" s="14" t="n">
        <f aca="false">SUMIFS(시군구_병원급!$H$5:$H$3668,시군구_병원급!$A$5:$A$3668,$A89,시군구_병원급!$D$5:$D$3668,$D89)</f>
        <v>13</v>
      </c>
      <c r="BC89" s="16" t="n">
        <f aca="false">K89+AY89</f>
        <v>15</v>
      </c>
      <c r="BD89" s="17" t="n">
        <f aca="false">IF(E89=0,"",(K89+AY89)/E89*1000)</f>
        <v>1.51346988194935</v>
      </c>
      <c r="BE89" s="16" t="n">
        <f aca="false">AY89-SUMIFS(시군구_병원급!$E$5:$E$3668,시군구_병원급!$A$5:$A$3668,$A89,시군구_병원급!$D$5:$D$3668,$D89-3)</f>
        <v>0</v>
      </c>
      <c r="BF89" s="16" t="n">
        <f aca="false">IF(AY89=0,1,0)</f>
        <v>0</v>
      </c>
      <c r="BG89" s="16" t="n">
        <f aca="false">IF(K89+AY89=0,1,0)</f>
        <v>0</v>
      </c>
      <c r="BH89" s="16" t="n">
        <f aca="false">AF89+AG89+AH89</f>
        <v>5</v>
      </c>
      <c r="BI89" s="18" t="n">
        <f aca="false">IF(H89=0,"",BH89/H89)</f>
        <v>0.029940119760479</v>
      </c>
      <c r="BJ89" s="16" t="str">
        <f aca="false">IF(AP89="","",AP89+AN89)</f>
        <v/>
      </c>
    </row>
    <row r="90" customFormat="false" ht="15" hidden="false" customHeight="true" outlineLevel="0" collapsed="false">
      <c r="A90" s="9" t="s">
        <v>226</v>
      </c>
      <c r="B90" s="10" t="s">
        <v>202</v>
      </c>
      <c r="C90" s="10" t="s">
        <v>227</v>
      </c>
      <c r="D90" s="9" t="n">
        <v>2016</v>
      </c>
      <c r="E90" s="11" t="n">
        <v>40158</v>
      </c>
      <c r="F90" s="11" t="n">
        <v>5204</v>
      </c>
      <c r="G90" s="11" t="n">
        <v>5218</v>
      </c>
      <c r="H90" s="11" t="n">
        <v>683</v>
      </c>
      <c r="I90" s="11" t="n">
        <v>27400</v>
      </c>
      <c r="J90" s="11" t="n">
        <v>22247</v>
      </c>
      <c r="K90" s="11" t="n">
        <v>36</v>
      </c>
      <c r="L90" s="12" t="n">
        <v>17.0078191144977</v>
      </c>
      <c r="M90" s="12" t="n">
        <v>0.896458987001345</v>
      </c>
      <c r="N90" s="13" t="n">
        <v>0.811934306569343</v>
      </c>
      <c r="O90" s="13" t="n">
        <v>0.682304895662135</v>
      </c>
      <c r="P90" s="13" t="n">
        <v>0.129936749838139</v>
      </c>
      <c r="Q90" s="13" t="n">
        <v>-0.0384081222163689</v>
      </c>
      <c r="R90" s="13" t="n">
        <v>-0.0521344232515895</v>
      </c>
      <c r="S90" s="11" t="n">
        <v>0</v>
      </c>
      <c r="T90" s="13"/>
      <c r="U90" s="13"/>
      <c r="V90" s="11" t="n">
        <v>0</v>
      </c>
      <c r="W90" s="13" t="n">
        <v>-0.0424597364568082</v>
      </c>
      <c r="X90" s="11" t="n">
        <v>0</v>
      </c>
      <c r="Y90" s="11" t="n">
        <v>0</v>
      </c>
      <c r="Z90" s="11" t="n">
        <v>0</v>
      </c>
      <c r="AA90" s="11" t="n">
        <v>0</v>
      </c>
      <c r="AB90" s="10" t="s">
        <v>65</v>
      </c>
      <c r="AC90" s="11" t="n">
        <v>35</v>
      </c>
      <c r="AD90" s="11" t="n">
        <v>229</v>
      </c>
      <c r="AE90" s="11" t="n">
        <v>401</v>
      </c>
      <c r="AF90" s="11" t="n">
        <v>1</v>
      </c>
      <c r="AG90" s="11" t="n">
        <v>15</v>
      </c>
      <c r="AH90" s="11" t="n">
        <v>2</v>
      </c>
      <c r="AI90" s="13" t="n">
        <v>0.0512445095168375</v>
      </c>
      <c r="AJ90" s="13" t="n">
        <v>0.335285505124451</v>
      </c>
      <c r="AK90" s="13" t="n">
        <v>0.587115666178624</v>
      </c>
      <c r="AL90" s="13" t="n">
        <v>0.00146412884333821</v>
      </c>
      <c r="AM90" s="13" t="n">
        <v>0.0219619326500732</v>
      </c>
      <c r="AN90" s="11" t="n">
        <v>18</v>
      </c>
      <c r="AO90" s="13" t="n">
        <v>0.0256776034236805</v>
      </c>
      <c r="AP90" s="11"/>
      <c r="AQ90" s="11"/>
      <c r="AR90" s="13"/>
      <c r="AS90" s="13"/>
      <c r="AT90" s="14" t="n">
        <f aca="false">SUMIFS(시도_소아과개폐업!$C$5:$C$293,시도_소아과개폐업!$A$5:$A$293,$D90,시도_소아과개폐업!$B$5:$B$293,$B90)</f>
        <v>223</v>
      </c>
      <c r="AU90" s="14" t="n">
        <f aca="false">SUMIFS(시도_소아과개폐업!$D$5:$D$293,시도_소아과개폐업!$A$5:$A$293,$D90,시도_소아과개폐업!$B$5:$B$293,$B90)</f>
        <v>107</v>
      </c>
      <c r="AV90" s="14" t="n">
        <f aca="false">SUMIFS(시도_소아과개폐업!$F$5:$F$293,시도_소아과개폐업!$A$5:$A$293,$D90,시도_소아과개폐업!$B$5:$B$293,$B90)</f>
        <v>116</v>
      </c>
      <c r="AW90" s="15" t="n">
        <f aca="false">SUMIFS(시도_소아과개폐업!$G$5:$G$293,시도_소아과개폐업!$A$5:$A$293,$D90,시도_소아과개폐업!$B$5:$B$293,$B90)</f>
        <v>0.167449139280125</v>
      </c>
      <c r="AX90" s="14" t="n">
        <f aca="false">SUMIFS(시도_소아과개폐업!$H$5:$H$293,시도_소아과개폐업!$A$5:$A$293,$D90,시도_소아과개폐업!$B$5:$B$293,$B90)</f>
        <v>350</v>
      </c>
      <c r="AY90" s="14" t="n">
        <f aca="false">SUMIFS(시군구_병원급!$E$5:$E$3668,시군구_병원급!$A$5:$A$3668,$A90,시군구_병원급!$D$5:$D$3668,$D90)</f>
        <v>9</v>
      </c>
      <c r="AZ90" s="14" t="n">
        <f aca="false">SUMIFS(시군구_병원급!$F$5:$F$3668,시군구_병원급!$A$5:$A$3668,$A90,시군구_병원급!$D$5:$D$3668,$D90)</f>
        <v>3</v>
      </c>
      <c r="BA90" s="14" t="n">
        <f aca="false">SUMIFS(시군구_병원급!$G$5:$G$3668,시군구_병원급!$A$5:$A$3668,$A90,시군구_병원급!$D$5:$D$3668,$D90)</f>
        <v>12</v>
      </c>
      <c r="BB90" s="14" t="n">
        <f aca="false">SUMIFS(시군구_병원급!$H$5:$H$3668,시군구_병원급!$A$5:$A$3668,$A90,시군구_병원급!$D$5:$D$3668,$D90)</f>
        <v>32</v>
      </c>
      <c r="BC90" s="16" t="n">
        <f aca="false">K90+AY90</f>
        <v>45</v>
      </c>
      <c r="BD90" s="17" t="n">
        <f aca="false">IF(E90=0,"",(K90+AY90)/E90*1000)</f>
        <v>1.12057373375168</v>
      </c>
      <c r="BE90" s="16" t="n">
        <f aca="false">AY90-SUMIFS(시군구_병원급!$E$5:$E$3668,시군구_병원급!$A$5:$A$3668,$A90,시군구_병원급!$D$5:$D$3668,$D90-3)</f>
        <v>1</v>
      </c>
      <c r="BF90" s="16" t="n">
        <f aca="false">IF(AY90=0,1,0)</f>
        <v>0</v>
      </c>
      <c r="BG90" s="16" t="n">
        <f aca="false">IF(K90+AY90=0,1,0)</f>
        <v>0</v>
      </c>
      <c r="BH90" s="16" t="n">
        <f aca="false">AF90+AG90+AH90</f>
        <v>18</v>
      </c>
      <c r="BI90" s="18" t="n">
        <f aca="false">IF(H90=0,"",BH90/H90)</f>
        <v>0.0263543191800879</v>
      </c>
      <c r="BJ90" s="16" t="str">
        <f aca="false">IF(AP90="","",AP90+AN90)</f>
        <v/>
      </c>
    </row>
    <row r="91" customFormat="false" ht="15" hidden="false" customHeight="true" outlineLevel="0" collapsed="false">
      <c r="A91" s="9" t="s">
        <v>228</v>
      </c>
      <c r="B91" s="10" t="s">
        <v>202</v>
      </c>
      <c r="C91" s="10" t="s">
        <v>229</v>
      </c>
      <c r="D91" s="9" t="n">
        <v>2016</v>
      </c>
      <c r="E91" s="11" t="n">
        <v>15992</v>
      </c>
      <c r="F91" s="11" t="n">
        <v>2194</v>
      </c>
      <c r="G91" s="11" t="n">
        <v>2261</v>
      </c>
      <c r="H91" s="11" t="n">
        <v>253</v>
      </c>
      <c r="I91" s="11" t="n">
        <v>9153</v>
      </c>
      <c r="J91" s="11" t="n">
        <v>8136</v>
      </c>
      <c r="K91" s="11" t="n">
        <v>7</v>
      </c>
      <c r="L91" s="12" t="n">
        <v>15.8204102051026</v>
      </c>
      <c r="M91" s="12" t="n">
        <v>0.437718859429715</v>
      </c>
      <c r="N91" s="13" t="n">
        <v>0.888888888888889</v>
      </c>
      <c r="O91" s="13" t="n">
        <v>0.572348674337169</v>
      </c>
      <c r="P91" s="13" t="n">
        <v>0.141383191595798</v>
      </c>
      <c r="Q91" s="13" t="n">
        <v>-0.119189248733201</v>
      </c>
      <c r="R91" s="13" t="n">
        <v>-0.157286619455833</v>
      </c>
      <c r="S91" s="11" t="n">
        <v>0</v>
      </c>
      <c r="T91" s="13"/>
      <c r="U91" s="13"/>
      <c r="V91" s="11" t="n">
        <v>0</v>
      </c>
      <c r="W91" s="13" t="n">
        <v>0.0355731225296443</v>
      </c>
      <c r="X91" s="11" t="n">
        <v>0</v>
      </c>
      <c r="Y91" s="11" t="n">
        <v>0</v>
      </c>
      <c r="Z91" s="11" t="n">
        <v>0</v>
      </c>
      <c r="AA91" s="11" t="n">
        <v>0</v>
      </c>
      <c r="AB91" s="10" t="s">
        <v>65</v>
      </c>
      <c r="AC91" s="11" t="n">
        <v>26</v>
      </c>
      <c r="AD91" s="11" t="n">
        <v>69</v>
      </c>
      <c r="AE91" s="11" t="n">
        <v>150</v>
      </c>
      <c r="AF91" s="11" t="n">
        <v>5</v>
      </c>
      <c r="AG91" s="11" t="n">
        <v>3</v>
      </c>
      <c r="AH91" s="11" t="n">
        <v>0</v>
      </c>
      <c r="AI91" s="13" t="n">
        <v>0.102766798418972</v>
      </c>
      <c r="AJ91" s="13" t="n">
        <v>0.272727272727273</v>
      </c>
      <c r="AK91" s="13" t="n">
        <v>0.592885375494071</v>
      </c>
      <c r="AL91" s="13" t="n">
        <v>0.0197628458498024</v>
      </c>
      <c r="AM91" s="13" t="n">
        <v>0.0118577075098814</v>
      </c>
      <c r="AN91" s="11" t="n">
        <v>1</v>
      </c>
      <c r="AO91" s="13" t="n">
        <v>0.00393700787401575</v>
      </c>
      <c r="AP91" s="11"/>
      <c r="AQ91" s="11"/>
      <c r="AR91" s="13"/>
      <c r="AS91" s="13"/>
      <c r="AT91" s="14" t="n">
        <f aca="false">SUMIFS(시도_소아과개폐업!$C$5:$C$293,시도_소아과개폐업!$A$5:$A$293,$D91,시도_소아과개폐업!$B$5:$B$293,$B91)</f>
        <v>223</v>
      </c>
      <c r="AU91" s="14" t="n">
        <f aca="false">SUMIFS(시도_소아과개폐업!$D$5:$D$293,시도_소아과개폐업!$A$5:$A$293,$D91,시도_소아과개폐업!$B$5:$B$293,$B91)</f>
        <v>107</v>
      </c>
      <c r="AV91" s="14" t="n">
        <f aca="false">SUMIFS(시도_소아과개폐업!$F$5:$F$293,시도_소아과개폐업!$A$5:$A$293,$D91,시도_소아과개폐업!$B$5:$B$293,$B91)</f>
        <v>116</v>
      </c>
      <c r="AW91" s="15" t="n">
        <f aca="false">SUMIFS(시도_소아과개폐업!$G$5:$G$293,시도_소아과개폐업!$A$5:$A$293,$D91,시도_소아과개폐업!$B$5:$B$293,$B91)</f>
        <v>0.167449139280125</v>
      </c>
      <c r="AX91" s="14" t="n">
        <f aca="false">SUMIFS(시도_소아과개폐업!$H$5:$H$293,시도_소아과개폐업!$A$5:$A$293,$D91,시도_소아과개폐업!$B$5:$B$293,$B91)</f>
        <v>350</v>
      </c>
      <c r="AY91" s="14" t="n">
        <f aca="false">SUMIFS(시군구_병원급!$E$5:$E$3668,시군구_병원급!$A$5:$A$3668,$A91,시군구_병원급!$D$5:$D$3668,$D91)</f>
        <v>4</v>
      </c>
      <c r="AZ91" s="14" t="n">
        <f aca="false">SUMIFS(시군구_병원급!$F$5:$F$3668,시군구_병원급!$A$5:$A$3668,$A91,시군구_병원급!$D$5:$D$3668,$D91)</f>
        <v>1</v>
      </c>
      <c r="BA91" s="14" t="n">
        <f aca="false">SUMIFS(시군구_병원급!$G$5:$G$3668,시군구_병원급!$A$5:$A$3668,$A91,시군구_병원급!$D$5:$D$3668,$D91)</f>
        <v>6</v>
      </c>
      <c r="BB91" s="14" t="n">
        <f aca="false">SUMIFS(시군구_병원급!$H$5:$H$3668,시군구_병원급!$A$5:$A$3668,$A91,시군구_병원급!$D$5:$D$3668,$D91)</f>
        <v>11</v>
      </c>
      <c r="BC91" s="16" t="n">
        <f aca="false">K91+AY91</f>
        <v>11</v>
      </c>
      <c r="BD91" s="17" t="n">
        <f aca="false">IF(E91=0,"",(K91+AY91)/E91*1000)</f>
        <v>0.68784392196098</v>
      </c>
      <c r="BE91" s="16" t="n">
        <f aca="false">AY91-SUMIFS(시군구_병원급!$E$5:$E$3668,시군구_병원급!$A$5:$A$3668,$A91,시군구_병원급!$D$5:$D$3668,$D91-3)</f>
        <v>1</v>
      </c>
      <c r="BF91" s="16" t="n">
        <f aca="false">IF(AY91=0,1,0)</f>
        <v>0</v>
      </c>
      <c r="BG91" s="16" t="n">
        <f aca="false">IF(K91+AY91=0,1,0)</f>
        <v>0</v>
      </c>
      <c r="BH91" s="16" t="n">
        <f aca="false">AF91+AG91+AH91</f>
        <v>8</v>
      </c>
      <c r="BI91" s="18" t="n">
        <f aca="false">IF(H91=0,"",BH91/H91)</f>
        <v>0.0316205533596838</v>
      </c>
      <c r="BJ91" s="16" t="str">
        <f aca="false">IF(AP91="","",AP91+AN91)</f>
        <v/>
      </c>
    </row>
    <row r="92" customFormat="false" ht="15" hidden="false" customHeight="true" outlineLevel="0" collapsed="false">
      <c r="A92" s="9" t="s">
        <v>230</v>
      </c>
      <c r="B92" s="10" t="s">
        <v>202</v>
      </c>
      <c r="C92" s="10" t="s">
        <v>231</v>
      </c>
      <c r="D92" s="9" t="n">
        <v>2016</v>
      </c>
      <c r="E92" s="11" t="n">
        <v>22144</v>
      </c>
      <c r="F92" s="11" t="n">
        <v>3060</v>
      </c>
      <c r="G92" s="11" t="n">
        <v>3069</v>
      </c>
      <c r="H92" s="11" t="n">
        <v>402</v>
      </c>
      <c r="I92" s="11" t="n">
        <v>16237</v>
      </c>
      <c r="J92" s="11" t="n">
        <v>13722</v>
      </c>
      <c r="K92" s="11" t="n">
        <v>21</v>
      </c>
      <c r="L92" s="12" t="n">
        <v>18.1539017341041</v>
      </c>
      <c r="M92" s="12" t="n">
        <v>0.948338150289017</v>
      </c>
      <c r="N92" s="13" t="n">
        <v>0.845106854714541</v>
      </c>
      <c r="O92" s="13" t="n">
        <v>0.733246026011561</v>
      </c>
      <c r="P92" s="13" t="n">
        <v>0.138592846820809</v>
      </c>
      <c r="Q92" s="13" t="n">
        <v>-0.0886117627690661</v>
      </c>
      <c r="R92" s="13" t="n">
        <v>-0.131333144636286</v>
      </c>
      <c r="S92" s="11" t="n">
        <v>1</v>
      </c>
      <c r="T92" s="13"/>
      <c r="U92" s="13"/>
      <c r="V92" s="11" t="n">
        <v>0</v>
      </c>
      <c r="W92" s="13" t="n">
        <v>0.156716417910448</v>
      </c>
      <c r="X92" s="11" t="n">
        <v>0</v>
      </c>
      <c r="Y92" s="11" t="n">
        <v>0</v>
      </c>
      <c r="Z92" s="11" t="n">
        <v>0</v>
      </c>
      <c r="AA92" s="11" t="n">
        <v>0</v>
      </c>
      <c r="AB92" s="10" t="s">
        <v>65</v>
      </c>
      <c r="AC92" s="11" t="n">
        <v>24</v>
      </c>
      <c r="AD92" s="11" t="n">
        <v>154</v>
      </c>
      <c r="AE92" s="11" t="n">
        <v>217</v>
      </c>
      <c r="AF92" s="11" t="n">
        <v>2</v>
      </c>
      <c r="AG92" s="11" t="n">
        <v>5</v>
      </c>
      <c r="AH92" s="11" t="n">
        <v>0</v>
      </c>
      <c r="AI92" s="13" t="n">
        <v>0.0597014925373134</v>
      </c>
      <c r="AJ92" s="13" t="n">
        <v>0.383084577114428</v>
      </c>
      <c r="AK92" s="13" t="n">
        <v>0.539800995024876</v>
      </c>
      <c r="AL92" s="13" t="n">
        <v>0.00497512437810945</v>
      </c>
      <c r="AM92" s="13" t="n">
        <v>0.0124378109452736</v>
      </c>
      <c r="AN92" s="11" t="n">
        <v>4</v>
      </c>
      <c r="AO92" s="13" t="n">
        <v>0.00985221674876847</v>
      </c>
      <c r="AP92" s="11"/>
      <c r="AQ92" s="11"/>
      <c r="AR92" s="13"/>
      <c r="AS92" s="13"/>
      <c r="AT92" s="14" t="n">
        <f aca="false">SUMIFS(시도_소아과개폐업!$C$5:$C$293,시도_소아과개폐업!$A$5:$A$293,$D92,시도_소아과개폐업!$B$5:$B$293,$B92)</f>
        <v>223</v>
      </c>
      <c r="AU92" s="14" t="n">
        <f aca="false">SUMIFS(시도_소아과개폐업!$D$5:$D$293,시도_소아과개폐업!$A$5:$A$293,$D92,시도_소아과개폐업!$B$5:$B$293,$B92)</f>
        <v>107</v>
      </c>
      <c r="AV92" s="14" t="n">
        <f aca="false">SUMIFS(시도_소아과개폐업!$F$5:$F$293,시도_소아과개폐업!$A$5:$A$293,$D92,시도_소아과개폐업!$B$5:$B$293,$B92)</f>
        <v>116</v>
      </c>
      <c r="AW92" s="15" t="n">
        <f aca="false">SUMIFS(시도_소아과개폐업!$G$5:$G$293,시도_소아과개폐업!$A$5:$A$293,$D92,시도_소아과개폐업!$B$5:$B$293,$B92)</f>
        <v>0.167449139280125</v>
      </c>
      <c r="AX92" s="14" t="n">
        <f aca="false">SUMIFS(시도_소아과개폐업!$H$5:$H$293,시도_소아과개폐업!$A$5:$A$293,$D92,시도_소아과개폐업!$B$5:$B$293,$B92)</f>
        <v>350</v>
      </c>
      <c r="AY92" s="14" t="n">
        <f aca="false">SUMIFS(시군구_병원급!$E$5:$E$3668,시군구_병원급!$A$5:$A$3668,$A92,시군구_병원급!$D$5:$D$3668,$D92)</f>
        <v>3</v>
      </c>
      <c r="AZ92" s="14" t="n">
        <f aca="false">SUMIFS(시군구_병원급!$F$5:$F$3668,시군구_병원급!$A$5:$A$3668,$A92,시군구_병원급!$D$5:$D$3668,$D92)</f>
        <v>3</v>
      </c>
      <c r="BA92" s="14" t="n">
        <f aca="false">SUMIFS(시군구_병원급!$G$5:$G$3668,시군구_병원급!$A$5:$A$3668,$A92,시군구_병원급!$D$5:$D$3668,$D92)</f>
        <v>4</v>
      </c>
      <c r="BB92" s="14" t="n">
        <f aca="false">SUMIFS(시군구_병원급!$H$5:$H$3668,시군구_병원급!$A$5:$A$3668,$A92,시군구_병원급!$D$5:$D$3668,$D92)</f>
        <v>28</v>
      </c>
      <c r="BC92" s="16" t="n">
        <f aca="false">K92+AY92</f>
        <v>24</v>
      </c>
      <c r="BD92" s="17" t="n">
        <f aca="false">IF(E92=0,"",(K92+AY92)/E92*1000)</f>
        <v>1.08381502890173</v>
      </c>
      <c r="BE92" s="16" t="n">
        <f aca="false">AY92-SUMIFS(시군구_병원급!$E$5:$E$3668,시군구_병원급!$A$5:$A$3668,$A92,시군구_병원급!$D$5:$D$3668,$D92-3)</f>
        <v>-1</v>
      </c>
      <c r="BF92" s="16" t="n">
        <f aca="false">IF(AY92=0,1,0)</f>
        <v>0</v>
      </c>
      <c r="BG92" s="16" t="n">
        <f aca="false">IF(K92+AY92=0,1,0)</f>
        <v>0</v>
      </c>
      <c r="BH92" s="16" t="n">
        <f aca="false">AF92+AG92+AH92</f>
        <v>7</v>
      </c>
      <c r="BI92" s="18" t="n">
        <f aca="false">IF(H92=0,"",BH92/H92)</f>
        <v>0.0174129353233831</v>
      </c>
      <c r="BJ92" s="16" t="str">
        <f aca="false">IF(AP92="","",AP92+AN92)</f>
        <v/>
      </c>
    </row>
    <row r="93" customFormat="false" ht="15" hidden="false" customHeight="true" outlineLevel="0" collapsed="false">
      <c r="A93" s="9" t="s">
        <v>232</v>
      </c>
      <c r="B93" s="10" t="s">
        <v>202</v>
      </c>
      <c r="C93" s="10" t="s">
        <v>233</v>
      </c>
      <c r="D93" s="9" t="n">
        <v>2016</v>
      </c>
      <c r="E93" s="11" t="n">
        <v>16740</v>
      </c>
      <c r="F93" s="11" t="n">
        <v>2642</v>
      </c>
      <c r="G93" s="11" t="n">
        <v>2887</v>
      </c>
      <c r="H93" s="11" t="n">
        <v>274</v>
      </c>
      <c r="I93" s="11" t="n">
        <v>9427</v>
      </c>
      <c r="J93" s="11" t="n">
        <v>8450</v>
      </c>
      <c r="K93" s="11" t="n">
        <v>15</v>
      </c>
      <c r="L93" s="12" t="n">
        <v>16.3679808841099</v>
      </c>
      <c r="M93" s="12" t="n">
        <v>0.896057347670251</v>
      </c>
      <c r="N93" s="13" t="n">
        <v>0.896361514797921</v>
      </c>
      <c r="O93" s="13" t="n">
        <v>0.563142174432497</v>
      </c>
      <c r="P93" s="13" t="n">
        <v>0.172461170848268</v>
      </c>
      <c r="Q93" s="13" t="n">
        <v>-0.0935181675421022</v>
      </c>
      <c r="R93" s="13" t="n">
        <v>-0.0861031972143084</v>
      </c>
      <c r="S93" s="11" t="n">
        <v>-2</v>
      </c>
      <c r="T93" s="13"/>
      <c r="U93" s="13"/>
      <c r="V93" s="11" t="n">
        <v>0</v>
      </c>
      <c r="W93" s="13" t="n">
        <v>-0.0620437956204379</v>
      </c>
      <c r="X93" s="11" t="n">
        <v>0</v>
      </c>
      <c r="Y93" s="11" t="n">
        <v>0</v>
      </c>
      <c r="Z93" s="11" t="n">
        <v>0</v>
      </c>
      <c r="AA93" s="11" t="n">
        <v>0</v>
      </c>
      <c r="AB93" s="10" t="s">
        <v>65</v>
      </c>
      <c r="AC93" s="11" t="n">
        <v>19</v>
      </c>
      <c r="AD93" s="11" t="n">
        <v>78</v>
      </c>
      <c r="AE93" s="11" t="n">
        <v>167</v>
      </c>
      <c r="AF93" s="11" t="n">
        <v>4</v>
      </c>
      <c r="AG93" s="11" t="n">
        <v>2</v>
      </c>
      <c r="AH93" s="11" t="n">
        <v>4</v>
      </c>
      <c r="AI93" s="13" t="n">
        <v>0.0693430656934307</v>
      </c>
      <c r="AJ93" s="13" t="n">
        <v>0.284671532846715</v>
      </c>
      <c r="AK93" s="13" t="n">
        <v>0.609489051094891</v>
      </c>
      <c r="AL93" s="13" t="n">
        <v>0.0145985401459854</v>
      </c>
      <c r="AM93" s="13" t="n">
        <v>0.0072992700729927</v>
      </c>
      <c r="AN93" s="11" t="n">
        <v>3</v>
      </c>
      <c r="AO93" s="13" t="n">
        <v>0.0108303249097473</v>
      </c>
      <c r="AP93" s="11"/>
      <c r="AQ93" s="11"/>
      <c r="AR93" s="13"/>
      <c r="AS93" s="13"/>
      <c r="AT93" s="14" t="n">
        <f aca="false">SUMIFS(시도_소아과개폐업!$C$5:$C$293,시도_소아과개폐업!$A$5:$A$293,$D93,시도_소아과개폐업!$B$5:$B$293,$B93)</f>
        <v>223</v>
      </c>
      <c r="AU93" s="14" t="n">
        <f aca="false">SUMIFS(시도_소아과개폐업!$D$5:$D$293,시도_소아과개폐업!$A$5:$A$293,$D93,시도_소아과개폐업!$B$5:$B$293,$B93)</f>
        <v>107</v>
      </c>
      <c r="AV93" s="14" t="n">
        <f aca="false">SUMIFS(시도_소아과개폐업!$F$5:$F$293,시도_소아과개폐업!$A$5:$A$293,$D93,시도_소아과개폐업!$B$5:$B$293,$B93)</f>
        <v>116</v>
      </c>
      <c r="AW93" s="15" t="n">
        <f aca="false">SUMIFS(시도_소아과개폐업!$G$5:$G$293,시도_소아과개폐업!$A$5:$A$293,$D93,시도_소아과개폐업!$B$5:$B$293,$B93)</f>
        <v>0.167449139280125</v>
      </c>
      <c r="AX93" s="14" t="n">
        <f aca="false">SUMIFS(시도_소아과개폐업!$H$5:$H$293,시도_소아과개폐업!$A$5:$A$293,$D93,시도_소아과개폐업!$B$5:$B$293,$B93)</f>
        <v>350</v>
      </c>
      <c r="AY93" s="14" t="n">
        <f aca="false">SUMIFS(시군구_병원급!$E$5:$E$3668,시군구_병원급!$A$5:$A$3668,$A93,시군구_병원급!$D$5:$D$3668,$D93)</f>
        <v>7</v>
      </c>
      <c r="AZ93" s="14" t="n">
        <f aca="false">SUMIFS(시군구_병원급!$F$5:$F$3668,시군구_병원급!$A$5:$A$3668,$A93,시군구_병원급!$D$5:$D$3668,$D93)</f>
        <v>2</v>
      </c>
      <c r="BA93" s="14" t="n">
        <f aca="false">SUMIFS(시군구_병원급!$G$5:$G$3668,시군구_병원급!$A$5:$A$3668,$A93,시군구_병원급!$D$5:$D$3668,$D93)</f>
        <v>6</v>
      </c>
      <c r="BB93" s="14" t="n">
        <f aca="false">SUMIFS(시군구_병원급!$H$5:$H$3668,시군구_병원급!$A$5:$A$3668,$A93,시군구_병원급!$D$5:$D$3668,$D93)</f>
        <v>16</v>
      </c>
      <c r="BC93" s="16" t="n">
        <f aca="false">K93+AY93</f>
        <v>22</v>
      </c>
      <c r="BD93" s="17" t="n">
        <f aca="false">IF(E93=0,"",(K93+AY93)/E93*1000)</f>
        <v>1.3142174432497</v>
      </c>
      <c r="BE93" s="16" t="n">
        <f aca="false">AY93-SUMIFS(시군구_병원급!$E$5:$E$3668,시군구_병원급!$A$5:$A$3668,$A93,시군구_병원급!$D$5:$D$3668,$D93-3)</f>
        <v>-1</v>
      </c>
      <c r="BF93" s="16" t="n">
        <f aca="false">IF(AY93=0,1,0)</f>
        <v>0</v>
      </c>
      <c r="BG93" s="16" t="n">
        <f aca="false">IF(K93+AY93=0,1,0)</f>
        <v>0</v>
      </c>
      <c r="BH93" s="16" t="n">
        <f aca="false">AF93+AG93+AH93</f>
        <v>10</v>
      </c>
      <c r="BI93" s="18" t="n">
        <f aca="false">IF(H93=0,"",BH93/H93)</f>
        <v>0.0364963503649635</v>
      </c>
      <c r="BJ93" s="16" t="str">
        <f aca="false">IF(AP93="","",AP93+AN93)</f>
        <v/>
      </c>
    </row>
    <row r="94" customFormat="false" ht="15" hidden="false" customHeight="true" outlineLevel="0" collapsed="false">
      <c r="A94" s="9" t="s">
        <v>234</v>
      </c>
      <c r="B94" s="10" t="s">
        <v>202</v>
      </c>
      <c r="C94" s="10" t="s">
        <v>235</v>
      </c>
      <c r="D94" s="9" t="n">
        <v>2016</v>
      </c>
      <c r="E94" s="11" t="n">
        <v>8439</v>
      </c>
      <c r="F94" s="11" t="n">
        <v>1173</v>
      </c>
      <c r="G94" s="11" t="n">
        <v>1218</v>
      </c>
      <c r="H94" s="11" t="n">
        <v>144</v>
      </c>
      <c r="I94" s="11" t="n">
        <v>5730</v>
      </c>
      <c r="J94" s="11" t="n">
        <v>4974</v>
      </c>
      <c r="K94" s="11" t="n">
        <v>12</v>
      </c>
      <c r="L94" s="12" t="n">
        <v>17.0636331318877</v>
      </c>
      <c r="M94" s="12" t="n">
        <v>1.42196942765731</v>
      </c>
      <c r="N94" s="13" t="n">
        <v>0.868062827225131</v>
      </c>
      <c r="O94" s="13" t="n">
        <v>0.678990401706363</v>
      </c>
      <c r="P94" s="13" t="n">
        <v>0.144329896907217</v>
      </c>
      <c r="Q94" s="13" t="n">
        <v>-0.150065464800081</v>
      </c>
      <c r="R94" s="13" t="n">
        <v>-0.213178294573644</v>
      </c>
      <c r="S94" s="11" t="n">
        <v>-1</v>
      </c>
      <c r="T94" s="13"/>
      <c r="U94" s="13"/>
      <c r="V94" s="11" t="n">
        <v>0</v>
      </c>
      <c r="W94" s="13" t="n">
        <v>-0.0555555555555556</v>
      </c>
      <c r="X94" s="11" t="n">
        <v>0</v>
      </c>
      <c r="Y94" s="11" t="n">
        <v>0</v>
      </c>
      <c r="Z94" s="11" t="n">
        <v>0</v>
      </c>
      <c r="AA94" s="11" t="n">
        <v>0</v>
      </c>
      <c r="AB94" s="10" t="s">
        <v>65</v>
      </c>
      <c r="AC94" s="11" t="n">
        <v>11</v>
      </c>
      <c r="AD94" s="11" t="n">
        <v>33</v>
      </c>
      <c r="AE94" s="11" t="n">
        <v>85</v>
      </c>
      <c r="AF94" s="11" t="n">
        <v>2</v>
      </c>
      <c r="AG94" s="11" t="n">
        <v>9</v>
      </c>
      <c r="AH94" s="11" t="n">
        <v>4</v>
      </c>
      <c r="AI94" s="13" t="n">
        <v>0.0763888888888889</v>
      </c>
      <c r="AJ94" s="13" t="n">
        <v>0.229166666666667</v>
      </c>
      <c r="AK94" s="13" t="n">
        <v>0.590277777777778</v>
      </c>
      <c r="AL94" s="13" t="n">
        <v>0.0138888888888889</v>
      </c>
      <c r="AM94" s="13" t="n">
        <v>0.0625</v>
      </c>
      <c r="AN94" s="11" t="n">
        <v>10</v>
      </c>
      <c r="AO94" s="13" t="n">
        <v>0.0649350649350649</v>
      </c>
      <c r="AP94" s="11"/>
      <c r="AQ94" s="11"/>
      <c r="AR94" s="13"/>
      <c r="AS94" s="13"/>
      <c r="AT94" s="14" t="n">
        <f aca="false">SUMIFS(시도_소아과개폐업!$C$5:$C$293,시도_소아과개폐업!$A$5:$A$293,$D94,시도_소아과개폐업!$B$5:$B$293,$B94)</f>
        <v>223</v>
      </c>
      <c r="AU94" s="14" t="n">
        <f aca="false">SUMIFS(시도_소아과개폐업!$D$5:$D$293,시도_소아과개폐업!$A$5:$A$293,$D94,시도_소아과개폐업!$B$5:$B$293,$B94)</f>
        <v>107</v>
      </c>
      <c r="AV94" s="14" t="n">
        <f aca="false">SUMIFS(시도_소아과개폐업!$F$5:$F$293,시도_소아과개폐업!$A$5:$A$293,$D94,시도_소아과개폐업!$B$5:$B$293,$B94)</f>
        <v>116</v>
      </c>
      <c r="AW94" s="15" t="n">
        <f aca="false">SUMIFS(시도_소아과개폐업!$G$5:$G$293,시도_소아과개폐업!$A$5:$A$293,$D94,시도_소아과개폐업!$B$5:$B$293,$B94)</f>
        <v>0.167449139280125</v>
      </c>
      <c r="AX94" s="14" t="n">
        <f aca="false">SUMIFS(시도_소아과개폐업!$H$5:$H$293,시도_소아과개폐업!$A$5:$A$293,$D94,시도_소아과개폐업!$B$5:$B$293,$B94)</f>
        <v>350</v>
      </c>
      <c r="AY94" s="14" t="n">
        <f aca="false">SUMIFS(시군구_병원급!$E$5:$E$3668,시군구_병원급!$A$5:$A$3668,$A94,시군구_병원급!$D$5:$D$3668,$D94)</f>
        <v>3</v>
      </c>
      <c r="AZ94" s="14" t="n">
        <f aca="false">SUMIFS(시군구_병원급!$F$5:$F$3668,시군구_병원급!$A$5:$A$3668,$A94,시군구_병원급!$D$5:$D$3668,$D94)</f>
        <v>0</v>
      </c>
      <c r="BA94" s="14" t="n">
        <f aca="false">SUMIFS(시군구_병원급!$G$5:$G$3668,시군구_병원급!$A$5:$A$3668,$A94,시군구_병원급!$D$5:$D$3668,$D94)</f>
        <v>1</v>
      </c>
      <c r="BB94" s="14" t="n">
        <f aca="false">SUMIFS(시군구_병원급!$H$5:$H$3668,시군구_병원급!$A$5:$A$3668,$A94,시군구_병원급!$D$5:$D$3668,$D94)</f>
        <v>8</v>
      </c>
      <c r="BC94" s="16" t="n">
        <f aca="false">K94+AY94</f>
        <v>15</v>
      </c>
      <c r="BD94" s="17" t="n">
        <f aca="false">IF(E94=0,"",(K94+AY94)/E94*1000)</f>
        <v>1.77746178457163</v>
      </c>
      <c r="BE94" s="16" t="n">
        <f aca="false">AY94-SUMIFS(시군구_병원급!$E$5:$E$3668,시군구_병원급!$A$5:$A$3668,$A94,시군구_병원급!$D$5:$D$3668,$D94-3)</f>
        <v>1</v>
      </c>
      <c r="BF94" s="16" t="n">
        <f aca="false">IF(AY94=0,1,0)</f>
        <v>0</v>
      </c>
      <c r="BG94" s="16" t="n">
        <f aca="false">IF(K94+AY94=0,1,0)</f>
        <v>0</v>
      </c>
      <c r="BH94" s="16" t="n">
        <f aca="false">AF94+AG94+AH94</f>
        <v>15</v>
      </c>
      <c r="BI94" s="18" t="n">
        <f aca="false">IF(H94=0,"",BH94/H94)</f>
        <v>0.104166666666667</v>
      </c>
      <c r="BJ94" s="16" t="str">
        <f aca="false">IF(AP94="","",AP94+AN94)</f>
        <v/>
      </c>
    </row>
    <row r="95" customFormat="false" ht="15" hidden="false" customHeight="true" outlineLevel="0" collapsed="false">
      <c r="A95" s="9" t="s">
        <v>236</v>
      </c>
      <c r="B95" s="10" t="s">
        <v>202</v>
      </c>
      <c r="C95" s="10" t="s">
        <v>237</v>
      </c>
      <c r="D95" s="9" t="n">
        <v>2016</v>
      </c>
      <c r="E95" s="11" t="n">
        <v>14406</v>
      </c>
      <c r="F95" s="11" t="n">
        <v>2017</v>
      </c>
      <c r="G95" s="11" t="n">
        <v>1600</v>
      </c>
      <c r="H95" s="11" t="n">
        <v>197</v>
      </c>
      <c r="I95" s="11" t="n">
        <v>7702</v>
      </c>
      <c r="J95" s="11" t="n">
        <v>6867</v>
      </c>
      <c r="K95" s="11" t="n">
        <v>17</v>
      </c>
      <c r="L95" s="12" t="n">
        <v>13.6748576981813</v>
      </c>
      <c r="M95" s="12" t="n">
        <v>1.18006386227961</v>
      </c>
      <c r="N95" s="13" t="n">
        <v>0.891586600882888</v>
      </c>
      <c r="O95" s="13" t="n">
        <v>0.534638345133972</v>
      </c>
      <c r="P95" s="13" t="n">
        <v>0.111064834096904</v>
      </c>
      <c r="Q95" s="13" t="n">
        <v>0.870180449175646</v>
      </c>
      <c r="R95" s="13" t="n">
        <v>0.438848920863309</v>
      </c>
      <c r="S95" s="11" t="n">
        <v>8</v>
      </c>
      <c r="T95" s="13"/>
      <c r="U95" s="13"/>
      <c r="V95" s="11" t="n">
        <v>0</v>
      </c>
      <c r="W95" s="13" t="n">
        <v>0.213197969543147</v>
      </c>
      <c r="X95" s="11" t="n">
        <v>0</v>
      </c>
      <c r="Y95" s="11" t="n">
        <v>0</v>
      </c>
      <c r="Z95" s="11" t="n">
        <v>0</v>
      </c>
      <c r="AA95" s="11" t="n">
        <v>0</v>
      </c>
      <c r="AB95" s="10" t="s">
        <v>65</v>
      </c>
      <c r="AC95" s="11" t="n">
        <v>8</v>
      </c>
      <c r="AD95" s="11" t="n">
        <v>65</v>
      </c>
      <c r="AE95" s="11" t="n">
        <v>117</v>
      </c>
      <c r="AF95" s="11" t="n">
        <v>1</v>
      </c>
      <c r="AG95" s="11" t="n">
        <v>1</v>
      </c>
      <c r="AH95" s="11" t="n">
        <v>5</v>
      </c>
      <c r="AI95" s="13" t="n">
        <v>0.0406091370558376</v>
      </c>
      <c r="AJ95" s="13" t="n">
        <v>0.32994923857868</v>
      </c>
      <c r="AK95" s="13" t="n">
        <v>0.593908629441624</v>
      </c>
      <c r="AL95" s="13" t="n">
        <v>0.0050761421319797</v>
      </c>
      <c r="AM95" s="13" t="n">
        <v>0.0050761421319797</v>
      </c>
      <c r="AN95" s="11" t="n">
        <v>7</v>
      </c>
      <c r="AO95" s="13" t="n">
        <v>0.0343137254901961</v>
      </c>
      <c r="AP95" s="11"/>
      <c r="AQ95" s="11"/>
      <c r="AR95" s="13"/>
      <c r="AS95" s="13"/>
      <c r="AT95" s="14" t="n">
        <f aca="false">SUMIFS(시도_소아과개폐업!$C$5:$C$293,시도_소아과개폐업!$A$5:$A$293,$D95,시도_소아과개폐업!$B$5:$B$293,$B95)</f>
        <v>223</v>
      </c>
      <c r="AU95" s="14" t="n">
        <f aca="false">SUMIFS(시도_소아과개폐업!$D$5:$D$293,시도_소아과개폐업!$A$5:$A$293,$D95,시도_소아과개폐업!$B$5:$B$293,$B95)</f>
        <v>107</v>
      </c>
      <c r="AV95" s="14" t="n">
        <f aca="false">SUMIFS(시도_소아과개폐업!$F$5:$F$293,시도_소아과개폐업!$A$5:$A$293,$D95,시도_소아과개폐업!$B$5:$B$293,$B95)</f>
        <v>116</v>
      </c>
      <c r="AW95" s="15" t="n">
        <f aca="false">SUMIFS(시도_소아과개폐업!$G$5:$G$293,시도_소아과개폐업!$A$5:$A$293,$D95,시도_소아과개폐업!$B$5:$B$293,$B95)</f>
        <v>0.167449139280125</v>
      </c>
      <c r="AX95" s="14" t="n">
        <f aca="false">SUMIFS(시도_소아과개폐업!$H$5:$H$293,시도_소아과개폐업!$A$5:$A$293,$D95,시도_소아과개폐업!$B$5:$B$293,$B95)</f>
        <v>350</v>
      </c>
      <c r="AY95" s="14" t="n">
        <f aca="false">SUMIFS(시군구_병원급!$E$5:$E$3668,시군구_병원급!$A$5:$A$3668,$A95,시군구_병원급!$D$5:$D$3668,$D95)</f>
        <v>2</v>
      </c>
      <c r="AZ95" s="14" t="n">
        <f aca="false">SUMIFS(시군구_병원급!$F$5:$F$3668,시군구_병원급!$A$5:$A$3668,$A95,시군구_병원급!$D$5:$D$3668,$D95)</f>
        <v>0</v>
      </c>
      <c r="BA95" s="14" t="n">
        <f aca="false">SUMIFS(시군구_병원급!$G$5:$G$3668,시군구_병원급!$A$5:$A$3668,$A95,시군구_병원급!$D$5:$D$3668,$D95)</f>
        <v>4</v>
      </c>
      <c r="BB95" s="14" t="n">
        <f aca="false">SUMIFS(시군구_병원급!$H$5:$H$3668,시군구_병원급!$A$5:$A$3668,$A95,시군구_병원급!$D$5:$D$3668,$D95)</f>
        <v>6</v>
      </c>
      <c r="BC95" s="16" t="n">
        <f aca="false">K95+AY95</f>
        <v>19</v>
      </c>
      <c r="BD95" s="17" t="n">
        <f aca="false">IF(E95=0,"",(K95+AY95)/E95*1000)</f>
        <v>1.31889490490074</v>
      </c>
      <c r="BE95" s="16" t="n">
        <f aca="false">AY95-SUMIFS(시군구_병원급!$E$5:$E$3668,시군구_병원급!$A$5:$A$3668,$A95,시군구_병원급!$D$5:$D$3668,$D95-3)</f>
        <v>0</v>
      </c>
      <c r="BF95" s="16" t="n">
        <f aca="false">IF(AY95=0,1,0)</f>
        <v>0</v>
      </c>
      <c r="BG95" s="16" t="n">
        <f aca="false">IF(K95+AY95=0,1,0)</f>
        <v>0</v>
      </c>
      <c r="BH95" s="16" t="n">
        <f aca="false">AF95+AG95+AH95</f>
        <v>7</v>
      </c>
      <c r="BI95" s="18" t="n">
        <f aca="false">IF(H95=0,"",BH95/H95)</f>
        <v>0.0355329949238579</v>
      </c>
      <c r="BJ95" s="16" t="str">
        <f aca="false">IF(AP95="","",AP95+AN95)</f>
        <v/>
      </c>
    </row>
    <row r="96" customFormat="false" ht="15" hidden="false" customHeight="true" outlineLevel="0" collapsed="false">
      <c r="A96" s="9" t="s">
        <v>238</v>
      </c>
      <c r="B96" s="10" t="s">
        <v>202</v>
      </c>
      <c r="C96" s="10" t="s">
        <v>239</v>
      </c>
      <c r="D96" s="9" t="n">
        <v>2016</v>
      </c>
      <c r="E96" s="11" t="n">
        <v>63271</v>
      </c>
      <c r="F96" s="11" t="n">
        <v>8247</v>
      </c>
      <c r="G96" s="11" t="n">
        <v>8288</v>
      </c>
      <c r="H96" s="11" t="n">
        <v>1038</v>
      </c>
      <c r="I96" s="11" t="n">
        <v>41230</v>
      </c>
      <c r="J96" s="11" t="n">
        <v>33911</v>
      </c>
      <c r="K96" s="11" t="n">
        <v>61</v>
      </c>
      <c r="L96" s="12" t="n">
        <v>16.4056202683694</v>
      </c>
      <c r="M96" s="12" t="n">
        <v>0.964106778777007</v>
      </c>
      <c r="N96" s="13" t="n">
        <v>0.822483628425904</v>
      </c>
      <c r="O96" s="13" t="n">
        <v>0.651641352278295</v>
      </c>
      <c r="P96" s="13" t="n">
        <v>0.130992081680391</v>
      </c>
      <c r="Q96" s="13" t="n">
        <v>-0.0617483502632165</v>
      </c>
      <c r="R96" s="13" t="n">
        <v>-0.0823737821080602</v>
      </c>
      <c r="S96" s="11" t="n">
        <v>2</v>
      </c>
      <c r="T96" s="13"/>
      <c r="U96" s="13"/>
      <c r="V96" s="11" t="n">
        <v>0</v>
      </c>
      <c r="W96" s="13" t="n">
        <v>-0.117533718689788</v>
      </c>
      <c r="X96" s="11" t="n">
        <v>0</v>
      </c>
      <c r="Y96" s="11" t="n">
        <v>0</v>
      </c>
      <c r="Z96" s="11" t="n">
        <v>0</v>
      </c>
      <c r="AA96" s="11" t="n">
        <v>0</v>
      </c>
      <c r="AB96" s="10" t="s">
        <v>65</v>
      </c>
      <c r="AC96" s="11" t="n">
        <v>31</v>
      </c>
      <c r="AD96" s="11" t="n">
        <v>330</v>
      </c>
      <c r="AE96" s="11" t="n">
        <v>630</v>
      </c>
      <c r="AF96" s="11" t="n">
        <v>18</v>
      </c>
      <c r="AG96" s="11" t="n">
        <v>22</v>
      </c>
      <c r="AH96" s="11" t="n">
        <v>7</v>
      </c>
      <c r="AI96" s="13" t="n">
        <v>0.0298651252408478</v>
      </c>
      <c r="AJ96" s="13" t="n">
        <v>0.317919075144509</v>
      </c>
      <c r="AK96" s="13" t="n">
        <v>0.606936416184971</v>
      </c>
      <c r="AL96" s="13" t="n">
        <v>0.0173410404624277</v>
      </c>
      <c r="AM96" s="13" t="n">
        <v>0.0211946050096339</v>
      </c>
      <c r="AN96" s="11" t="n">
        <v>9</v>
      </c>
      <c r="AO96" s="13" t="n">
        <v>0.00859598853868195</v>
      </c>
      <c r="AP96" s="11"/>
      <c r="AQ96" s="11"/>
      <c r="AR96" s="13"/>
      <c r="AS96" s="13"/>
      <c r="AT96" s="14" t="n">
        <f aca="false">SUMIFS(시도_소아과개폐업!$C$5:$C$293,시도_소아과개폐업!$A$5:$A$293,$D96,시도_소아과개폐업!$B$5:$B$293,$B96)</f>
        <v>223</v>
      </c>
      <c r="AU96" s="14" t="n">
        <f aca="false">SUMIFS(시도_소아과개폐업!$D$5:$D$293,시도_소아과개폐업!$A$5:$A$293,$D96,시도_소아과개폐업!$B$5:$B$293,$B96)</f>
        <v>107</v>
      </c>
      <c r="AV96" s="14" t="n">
        <f aca="false">SUMIFS(시도_소아과개폐업!$F$5:$F$293,시도_소아과개폐업!$A$5:$A$293,$D96,시도_소아과개폐업!$B$5:$B$293,$B96)</f>
        <v>116</v>
      </c>
      <c r="AW96" s="15" t="n">
        <f aca="false">SUMIFS(시도_소아과개폐업!$G$5:$G$293,시도_소아과개폐업!$A$5:$A$293,$D96,시도_소아과개폐업!$B$5:$B$293,$B96)</f>
        <v>0.167449139280125</v>
      </c>
      <c r="AX96" s="14" t="n">
        <f aca="false">SUMIFS(시도_소아과개폐업!$H$5:$H$293,시도_소아과개폐업!$A$5:$A$293,$D96,시도_소아과개폐업!$B$5:$B$293,$B96)</f>
        <v>350</v>
      </c>
      <c r="AY96" s="14" t="n">
        <f aca="false">SUMIFS(시군구_병원급!$E$5:$E$3668,시군구_병원급!$A$5:$A$3668,$A96,시군구_병원급!$D$5:$D$3668,$D96)</f>
        <v>9</v>
      </c>
      <c r="AZ96" s="14" t="n">
        <f aca="false">SUMIFS(시군구_병원급!$F$5:$F$3668,시군구_병원급!$A$5:$A$3668,$A96,시군구_병원급!$D$5:$D$3668,$D96)</f>
        <v>3</v>
      </c>
      <c r="BA96" s="14" t="n">
        <f aca="false">SUMIFS(시군구_병원급!$G$5:$G$3668,시군구_병원급!$A$5:$A$3668,$A96,시군구_병원급!$D$5:$D$3668,$D96)</f>
        <v>16</v>
      </c>
      <c r="BB96" s="14" t="n">
        <f aca="false">SUMIFS(시군구_병원급!$H$5:$H$3668,시군구_병원급!$A$5:$A$3668,$A96,시군구_병원급!$D$5:$D$3668,$D96)</f>
        <v>39</v>
      </c>
      <c r="BC96" s="16" t="n">
        <f aca="false">K96+AY96</f>
        <v>70</v>
      </c>
      <c r="BD96" s="17" t="n">
        <f aca="false">IF(E96=0,"",(K96+AY96)/E96*1000)</f>
        <v>1.10635204121952</v>
      </c>
      <c r="BE96" s="16" t="n">
        <f aca="false">AY96-SUMIFS(시군구_병원급!$E$5:$E$3668,시군구_병원급!$A$5:$A$3668,$A96,시군구_병원급!$D$5:$D$3668,$D96-3)</f>
        <v>0</v>
      </c>
      <c r="BF96" s="16" t="n">
        <f aca="false">IF(AY96=0,1,0)</f>
        <v>0</v>
      </c>
      <c r="BG96" s="16" t="n">
        <f aca="false">IF(K96+AY96=0,1,0)</f>
        <v>0</v>
      </c>
      <c r="BH96" s="16" t="n">
        <f aca="false">AF96+AG96+AH96</f>
        <v>47</v>
      </c>
      <c r="BI96" s="18" t="n">
        <f aca="false">IF(H96=0,"",BH96/H96)</f>
        <v>0.0452793834296725</v>
      </c>
      <c r="BJ96" s="16" t="str">
        <f aca="false">IF(AP96="","",AP96+AN96)</f>
        <v/>
      </c>
    </row>
    <row r="97" customFormat="false" ht="15" hidden="false" customHeight="true" outlineLevel="0" collapsed="false">
      <c r="A97" s="9" t="s">
        <v>240</v>
      </c>
      <c r="B97" s="10" t="s">
        <v>202</v>
      </c>
      <c r="C97" s="10" t="s">
        <v>241</v>
      </c>
      <c r="D97" s="9" t="n">
        <v>2016</v>
      </c>
      <c r="E97" s="11" t="n">
        <v>27930</v>
      </c>
      <c r="F97" s="11" t="n">
        <v>3870</v>
      </c>
      <c r="G97" s="11" t="n">
        <v>3876</v>
      </c>
      <c r="H97" s="11" t="n">
        <v>493</v>
      </c>
      <c r="I97" s="11" t="n">
        <v>17340</v>
      </c>
      <c r="J97" s="11" t="n">
        <v>14525</v>
      </c>
      <c r="K97" s="11" t="n">
        <v>23</v>
      </c>
      <c r="L97" s="12" t="n">
        <v>17.6512710347297</v>
      </c>
      <c r="M97" s="12" t="n">
        <v>0.823487289652703</v>
      </c>
      <c r="N97" s="13" t="n">
        <v>0.837658592848904</v>
      </c>
      <c r="O97" s="13" t="n">
        <v>0.620837808807734</v>
      </c>
      <c r="P97" s="13" t="n">
        <v>0.138775510204082</v>
      </c>
      <c r="Q97" s="13" t="n">
        <v>0.00507395012414991</v>
      </c>
      <c r="R97" s="13" t="n">
        <v>-0.0224464060529634</v>
      </c>
      <c r="S97" s="11" t="n">
        <v>0</v>
      </c>
      <c r="T97" s="13"/>
      <c r="U97" s="13"/>
      <c r="V97" s="11" t="n">
        <v>0</v>
      </c>
      <c r="W97" s="13" t="n">
        <v>-0.111561866125761</v>
      </c>
      <c r="X97" s="11" t="n">
        <v>0</v>
      </c>
      <c r="Y97" s="11" t="n">
        <v>0</v>
      </c>
      <c r="Z97" s="11" t="n">
        <v>0</v>
      </c>
      <c r="AA97" s="11" t="n">
        <v>0</v>
      </c>
      <c r="AB97" s="10" t="s">
        <v>65</v>
      </c>
      <c r="AC97" s="11" t="n">
        <v>16</v>
      </c>
      <c r="AD97" s="11" t="n">
        <v>163</v>
      </c>
      <c r="AE97" s="11" t="n">
        <v>297</v>
      </c>
      <c r="AF97" s="11" t="n">
        <v>10</v>
      </c>
      <c r="AG97" s="11" t="n">
        <v>6</v>
      </c>
      <c r="AH97" s="11" t="n">
        <v>1</v>
      </c>
      <c r="AI97" s="13" t="n">
        <v>0.0324543610547667</v>
      </c>
      <c r="AJ97" s="13" t="n">
        <v>0.330628803245436</v>
      </c>
      <c r="AK97" s="13" t="n">
        <v>0.602434077079108</v>
      </c>
      <c r="AL97" s="13" t="n">
        <v>0.0202839756592292</v>
      </c>
      <c r="AM97" s="13" t="n">
        <v>0.0121703853955375</v>
      </c>
      <c r="AN97" s="11" t="n">
        <v>10</v>
      </c>
      <c r="AO97" s="13" t="n">
        <v>0.0198807157057654</v>
      </c>
      <c r="AP97" s="11"/>
      <c r="AQ97" s="11"/>
      <c r="AR97" s="13"/>
      <c r="AS97" s="13"/>
      <c r="AT97" s="14" t="n">
        <f aca="false">SUMIFS(시도_소아과개폐업!$C$5:$C$293,시도_소아과개폐업!$A$5:$A$293,$D97,시도_소아과개폐업!$B$5:$B$293,$B97)</f>
        <v>223</v>
      </c>
      <c r="AU97" s="14" t="n">
        <f aca="false">SUMIFS(시도_소아과개폐업!$D$5:$D$293,시도_소아과개폐업!$A$5:$A$293,$D97,시도_소아과개폐업!$B$5:$B$293,$B97)</f>
        <v>107</v>
      </c>
      <c r="AV97" s="14" t="n">
        <f aca="false">SUMIFS(시도_소아과개폐업!$F$5:$F$293,시도_소아과개폐업!$A$5:$A$293,$D97,시도_소아과개폐업!$B$5:$B$293,$B97)</f>
        <v>116</v>
      </c>
      <c r="AW97" s="15" t="n">
        <f aca="false">SUMIFS(시도_소아과개폐업!$G$5:$G$293,시도_소아과개폐업!$A$5:$A$293,$D97,시도_소아과개폐업!$B$5:$B$293,$B97)</f>
        <v>0.167449139280125</v>
      </c>
      <c r="AX97" s="14" t="n">
        <f aca="false">SUMIFS(시도_소아과개폐업!$H$5:$H$293,시도_소아과개폐업!$A$5:$A$293,$D97,시도_소아과개폐업!$B$5:$B$293,$B97)</f>
        <v>350</v>
      </c>
      <c r="AY97" s="14" t="n">
        <f aca="false">SUMIFS(시군구_병원급!$E$5:$E$3668,시군구_병원급!$A$5:$A$3668,$A97,시군구_병원급!$D$5:$D$3668,$D97)</f>
        <v>7</v>
      </c>
      <c r="AZ97" s="14" t="n">
        <f aca="false">SUMIFS(시군구_병원급!$F$5:$F$3668,시군구_병원급!$A$5:$A$3668,$A97,시군구_병원급!$D$5:$D$3668,$D97)</f>
        <v>1</v>
      </c>
      <c r="BA97" s="14" t="n">
        <f aca="false">SUMIFS(시군구_병원급!$G$5:$G$3668,시군구_병원급!$A$5:$A$3668,$A97,시군구_병원급!$D$5:$D$3668,$D97)</f>
        <v>11</v>
      </c>
      <c r="BB97" s="14" t="n">
        <f aca="false">SUMIFS(시군구_병원급!$H$5:$H$3668,시군구_병원급!$A$5:$A$3668,$A97,시군구_병원급!$D$5:$D$3668,$D97)</f>
        <v>29</v>
      </c>
      <c r="BC97" s="16" t="n">
        <f aca="false">K97+AY97</f>
        <v>30</v>
      </c>
      <c r="BD97" s="17" t="n">
        <f aca="false">IF(E97=0,"",(K97+AY97)/E97*1000)</f>
        <v>1.07411385606874</v>
      </c>
      <c r="BE97" s="16" t="n">
        <f aca="false">AY97-SUMIFS(시군구_병원급!$E$5:$E$3668,시군구_병원급!$A$5:$A$3668,$A97,시군구_병원급!$D$5:$D$3668,$D97-3)</f>
        <v>1</v>
      </c>
      <c r="BF97" s="16" t="n">
        <f aca="false">IF(AY97=0,1,0)</f>
        <v>0</v>
      </c>
      <c r="BG97" s="16" t="n">
        <f aca="false">IF(K97+AY97=0,1,0)</f>
        <v>0</v>
      </c>
      <c r="BH97" s="16" t="n">
        <f aca="false">AF97+AG97+AH97</f>
        <v>17</v>
      </c>
      <c r="BI97" s="18" t="n">
        <f aca="false">IF(H97=0,"",BH97/H97)</f>
        <v>0.0344827586206897</v>
      </c>
      <c r="BJ97" s="16" t="str">
        <f aca="false">IF(AP97="","",AP97+AN97)</f>
        <v/>
      </c>
    </row>
    <row r="98" customFormat="false" ht="15" hidden="false" customHeight="true" outlineLevel="0" collapsed="false">
      <c r="A98" s="9" t="s">
        <v>242</v>
      </c>
      <c r="B98" s="10" t="s">
        <v>202</v>
      </c>
      <c r="C98" s="10" t="s">
        <v>243</v>
      </c>
      <c r="D98" s="9" t="n">
        <v>2016</v>
      </c>
      <c r="E98" s="11" t="n">
        <v>13014</v>
      </c>
      <c r="F98" s="11" t="n">
        <v>1887</v>
      </c>
      <c r="G98" s="11" t="n">
        <v>1879</v>
      </c>
      <c r="H98" s="11" t="n">
        <v>173</v>
      </c>
      <c r="I98" s="11" t="n">
        <v>10373</v>
      </c>
      <c r="J98" s="11" t="n">
        <v>8140</v>
      </c>
      <c r="K98" s="11" t="n">
        <v>6</v>
      </c>
      <c r="L98" s="12" t="n">
        <v>13.2933763639158</v>
      </c>
      <c r="M98" s="12" t="n">
        <v>0.461041954817888</v>
      </c>
      <c r="N98" s="13" t="n">
        <v>0.784729586426299</v>
      </c>
      <c r="O98" s="13" t="n">
        <v>0.797064699554326</v>
      </c>
      <c r="P98" s="13" t="n">
        <v>0.144382972183802</v>
      </c>
      <c r="Q98" s="13" t="n">
        <v>-0.0289509028503209</v>
      </c>
      <c r="R98" s="13" t="n">
        <v>-0.0665673124689519</v>
      </c>
      <c r="S98" s="11" t="n">
        <v>1</v>
      </c>
      <c r="T98" s="13"/>
      <c r="U98" s="13"/>
      <c r="V98" s="11" t="n">
        <v>0</v>
      </c>
      <c r="W98" s="13" t="n">
        <v>-0.0404624277456648</v>
      </c>
      <c r="X98" s="11" t="n">
        <v>0</v>
      </c>
      <c r="Y98" s="11" t="n">
        <v>0</v>
      </c>
      <c r="Z98" s="11" t="n">
        <v>0</v>
      </c>
      <c r="AA98" s="11" t="n">
        <v>0</v>
      </c>
      <c r="AB98" s="10" t="s">
        <v>65</v>
      </c>
      <c r="AC98" s="11" t="n">
        <v>12</v>
      </c>
      <c r="AD98" s="11" t="n">
        <v>95</v>
      </c>
      <c r="AE98" s="11" t="n">
        <v>57</v>
      </c>
      <c r="AF98" s="11" t="n">
        <v>6</v>
      </c>
      <c r="AG98" s="11" t="n">
        <v>2</v>
      </c>
      <c r="AH98" s="11" t="n">
        <v>1</v>
      </c>
      <c r="AI98" s="13" t="n">
        <v>0.069364161849711</v>
      </c>
      <c r="AJ98" s="13" t="n">
        <v>0.549132947976879</v>
      </c>
      <c r="AK98" s="13" t="n">
        <v>0.329479768786127</v>
      </c>
      <c r="AL98" s="13" t="n">
        <v>0.0346820809248555</v>
      </c>
      <c r="AM98" s="13" t="n">
        <v>0.0115606936416185</v>
      </c>
      <c r="AN98" s="11" t="n">
        <v>6</v>
      </c>
      <c r="AO98" s="13" t="n">
        <v>0.0335195530726257</v>
      </c>
      <c r="AP98" s="11"/>
      <c r="AQ98" s="11"/>
      <c r="AR98" s="13"/>
      <c r="AS98" s="13"/>
      <c r="AT98" s="14" t="n">
        <f aca="false">SUMIFS(시도_소아과개폐업!$C$5:$C$293,시도_소아과개폐업!$A$5:$A$293,$D98,시도_소아과개폐업!$B$5:$B$293,$B98)</f>
        <v>223</v>
      </c>
      <c r="AU98" s="14" t="n">
        <f aca="false">SUMIFS(시도_소아과개폐업!$D$5:$D$293,시도_소아과개폐업!$A$5:$A$293,$D98,시도_소아과개폐업!$B$5:$B$293,$B98)</f>
        <v>107</v>
      </c>
      <c r="AV98" s="14" t="n">
        <f aca="false">SUMIFS(시도_소아과개폐업!$F$5:$F$293,시도_소아과개폐업!$A$5:$A$293,$D98,시도_소아과개폐업!$B$5:$B$293,$B98)</f>
        <v>116</v>
      </c>
      <c r="AW98" s="15" t="n">
        <f aca="false">SUMIFS(시도_소아과개폐업!$G$5:$G$293,시도_소아과개폐업!$A$5:$A$293,$D98,시도_소아과개폐업!$B$5:$B$293,$B98)</f>
        <v>0.167449139280125</v>
      </c>
      <c r="AX98" s="14" t="n">
        <f aca="false">SUMIFS(시도_소아과개폐업!$H$5:$H$293,시도_소아과개폐업!$A$5:$A$293,$D98,시도_소아과개폐업!$B$5:$B$293,$B98)</f>
        <v>350</v>
      </c>
      <c r="AY98" s="14" t="n">
        <f aca="false">SUMIFS(시군구_병원급!$E$5:$E$3668,시군구_병원급!$A$5:$A$3668,$A98,시군구_병원급!$D$5:$D$3668,$D98)</f>
        <v>2</v>
      </c>
      <c r="AZ98" s="14" t="n">
        <f aca="false">SUMIFS(시군구_병원급!$F$5:$F$3668,시군구_병원급!$A$5:$A$3668,$A98,시군구_병원급!$D$5:$D$3668,$D98)</f>
        <v>1</v>
      </c>
      <c r="BA98" s="14" t="n">
        <f aca="false">SUMIFS(시군구_병원급!$G$5:$G$3668,시군구_병원급!$A$5:$A$3668,$A98,시군구_병원급!$D$5:$D$3668,$D98)</f>
        <v>5</v>
      </c>
      <c r="BB98" s="14" t="n">
        <f aca="false">SUMIFS(시군구_병원급!$H$5:$H$3668,시군구_병원급!$A$5:$A$3668,$A98,시군구_병원급!$D$5:$D$3668,$D98)</f>
        <v>12</v>
      </c>
      <c r="BC98" s="16" t="n">
        <f aca="false">K98+AY98</f>
        <v>8</v>
      </c>
      <c r="BD98" s="17" t="n">
        <f aca="false">IF(E98=0,"",(K98+AY98)/E98*1000)</f>
        <v>0.614722606423851</v>
      </c>
      <c r="BE98" s="16" t="n">
        <f aca="false">AY98-SUMIFS(시군구_병원급!$E$5:$E$3668,시군구_병원급!$A$5:$A$3668,$A98,시군구_병원급!$D$5:$D$3668,$D98-3)</f>
        <v>0</v>
      </c>
      <c r="BF98" s="16" t="n">
        <f aca="false">IF(AY98=0,1,0)</f>
        <v>0</v>
      </c>
      <c r="BG98" s="16" t="n">
        <f aca="false">IF(K98+AY98=0,1,0)</f>
        <v>0</v>
      </c>
      <c r="BH98" s="16" t="n">
        <f aca="false">AF98+AG98+AH98</f>
        <v>9</v>
      </c>
      <c r="BI98" s="18" t="n">
        <f aca="false">IF(H98=0,"",BH98/H98)</f>
        <v>0.0520231213872832</v>
      </c>
      <c r="BJ98" s="16" t="str">
        <f aca="false">IF(AP98="","",AP98+AN98)</f>
        <v/>
      </c>
    </row>
    <row r="99" customFormat="false" ht="15" hidden="false" customHeight="true" outlineLevel="0" collapsed="false">
      <c r="A99" s="9" t="s">
        <v>244</v>
      </c>
      <c r="B99" s="10" t="s">
        <v>202</v>
      </c>
      <c r="C99" s="10" t="s">
        <v>245</v>
      </c>
      <c r="D99" s="9" t="n">
        <v>2016</v>
      </c>
      <c r="E99" s="11" t="n">
        <v>10178</v>
      </c>
      <c r="F99" s="11" t="n">
        <v>1402</v>
      </c>
      <c r="G99" s="11" t="n">
        <v>1400</v>
      </c>
      <c r="H99" s="11" t="n">
        <v>221</v>
      </c>
      <c r="I99" s="11" t="n">
        <v>9783</v>
      </c>
      <c r="J99" s="11" t="n">
        <v>6956</v>
      </c>
      <c r="K99" s="11" t="n">
        <v>10</v>
      </c>
      <c r="L99" s="12" t="n">
        <v>21.7134997052466</v>
      </c>
      <c r="M99" s="12" t="n">
        <v>0.982511298879937</v>
      </c>
      <c r="N99" s="13" t="n">
        <v>0.711029336604314</v>
      </c>
      <c r="O99" s="13" t="n">
        <v>0.961190803694243</v>
      </c>
      <c r="P99" s="13" t="n">
        <v>0.137551581843191</v>
      </c>
      <c r="Q99" s="13" t="n">
        <v>-0.112332112332112</v>
      </c>
      <c r="R99" s="13" t="n">
        <v>-0.192152336987882</v>
      </c>
      <c r="S99" s="11" t="n">
        <v>0</v>
      </c>
      <c r="T99" s="13"/>
      <c r="U99" s="13"/>
      <c r="V99" s="11" t="n">
        <v>0</v>
      </c>
      <c r="W99" s="13" t="n">
        <v>-0.18552036199095</v>
      </c>
      <c r="X99" s="11" t="n">
        <v>1</v>
      </c>
      <c r="Y99" s="11" t="n">
        <v>0</v>
      </c>
      <c r="Z99" s="11" t="n">
        <v>1</v>
      </c>
      <c r="AA99" s="11" t="n">
        <v>0</v>
      </c>
      <c r="AB99" s="10" t="s">
        <v>65</v>
      </c>
      <c r="AC99" s="11" t="n">
        <v>9</v>
      </c>
      <c r="AD99" s="11" t="n">
        <v>69</v>
      </c>
      <c r="AE99" s="11" t="n">
        <v>133</v>
      </c>
      <c r="AF99" s="11" t="n">
        <v>3</v>
      </c>
      <c r="AG99" s="11" t="n">
        <v>7</v>
      </c>
      <c r="AH99" s="11" t="n">
        <v>0</v>
      </c>
      <c r="AI99" s="13" t="n">
        <v>0.0407239819004525</v>
      </c>
      <c r="AJ99" s="13" t="n">
        <v>0.312217194570136</v>
      </c>
      <c r="AK99" s="13" t="n">
        <v>0.601809954751131</v>
      </c>
      <c r="AL99" s="13" t="n">
        <v>0.0135746606334842</v>
      </c>
      <c r="AM99" s="13" t="n">
        <v>0.0316742081447964</v>
      </c>
      <c r="AN99" s="11" t="n">
        <v>8</v>
      </c>
      <c r="AO99" s="13" t="n">
        <v>0.0349344978165939</v>
      </c>
      <c r="AP99" s="11"/>
      <c r="AQ99" s="11"/>
      <c r="AR99" s="13"/>
      <c r="AS99" s="13"/>
      <c r="AT99" s="14" t="n">
        <f aca="false">SUMIFS(시도_소아과개폐업!$C$5:$C$293,시도_소아과개폐업!$A$5:$A$293,$D99,시도_소아과개폐업!$B$5:$B$293,$B99)</f>
        <v>223</v>
      </c>
      <c r="AU99" s="14" t="n">
        <f aca="false">SUMIFS(시도_소아과개폐업!$D$5:$D$293,시도_소아과개폐업!$A$5:$A$293,$D99,시도_소아과개폐업!$B$5:$B$293,$B99)</f>
        <v>107</v>
      </c>
      <c r="AV99" s="14" t="n">
        <f aca="false">SUMIFS(시도_소아과개폐업!$F$5:$F$293,시도_소아과개폐업!$A$5:$A$293,$D99,시도_소아과개폐업!$B$5:$B$293,$B99)</f>
        <v>116</v>
      </c>
      <c r="AW99" s="15" t="n">
        <f aca="false">SUMIFS(시도_소아과개폐업!$G$5:$G$293,시도_소아과개폐업!$A$5:$A$293,$D99,시도_소아과개폐업!$B$5:$B$293,$B99)</f>
        <v>0.167449139280125</v>
      </c>
      <c r="AX99" s="14" t="n">
        <f aca="false">SUMIFS(시도_소아과개폐업!$H$5:$H$293,시도_소아과개폐업!$A$5:$A$293,$D99,시도_소아과개폐업!$B$5:$B$293,$B99)</f>
        <v>350</v>
      </c>
      <c r="AY99" s="14" t="n">
        <f aca="false">SUMIFS(시군구_병원급!$E$5:$E$3668,시군구_병원급!$A$5:$A$3668,$A99,시군구_병원급!$D$5:$D$3668,$D99)</f>
        <v>3</v>
      </c>
      <c r="AZ99" s="14" t="n">
        <f aca="false">SUMIFS(시군구_병원급!$F$5:$F$3668,시군구_병원급!$A$5:$A$3668,$A99,시군구_병원급!$D$5:$D$3668,$D99)</f>
        <v>2</v>
      </c>
      <c r="BA99" s="14" t="n">
        <f aca="false">SUMIFS(시군구_병원급!$G$5:$G$3668,시군구_병원급!$A$5:$A$3668,$A99,시군구_병원급!$D$5:$D$3668,$D99)</f>
        <v>4</v>
      </c>
      <c r="BB99" s="14" t="n">
        <f aca="false">SUMIFS(시군구_병원급!$H$5:$H$3668,시군구_병원급!$A$5:$A$3668,$A99,시군구_병원급!$D$5:$D$3668,$D99)</f>
        <v>16</v>
      </c>
      <c r="BC99" s="16" t="n">
        <f aca="false">K99+AY99</f>
        <v>13</v>
      </c>
      <c r="BD99" s="17" t="n">
        <f aca="false">IF(E99=0,"",(K99+AY99)/E99*1000)</f>
        <v>1.27726468854392</v>
      </c>
      <c r="BE99" s="16" t="n">
        <f aca="false">AY99-SUMIFS(시군구_병원급!$E$5:$E$3668,시군구_병원급!$A$5:$A$3668,$A99,시군구_병원급!$D$5:$D$3668,$D99-3)</f>
        <v>-1</v>
      </c>
      <c r="BF99" s="16" t="n">
        <f aca="false">IF(AY99=0,1,0)</f>
        <v>0</v>
      </c>
      <c r="BG99" s="16" t="n">
        <f aca="false">IF(K99+AY99=0,1,0)</f>
        <v>0</v>
      </c>
      <c r="BH99" s="16" t="n">
        <f aca="false">AF99+AG99+AH99</f>
        <v>10</v>
      </c>
      <c r="BI99" s="18" t="n">
        <f aca="false">IF(H99=0,"",BH99/H99)</f>
        <v>0.0452488687782805</v>
      </c>
      <c r="BJ99" s="16" t="str">
        <f aca="false">IF(AP99="","",AP99+AN99)</f>
        <v/>
      </c>
    </row>
    <row r="100" customFormat="false" ht="15" hidden="false" customHeight="true" outlineLevel="0" collapsed="false">
      <c r="A100" s="9" t="s">
        <v>246</v>
      </c>
      <c r="B100" s="10" t="s">
        <v>202</v>
      </c>
      <c r="C100" s="10" t="s">
        <v>247</v>
      </c>
      <c r="D100" s="9" t="n">
        <v>2016</v>
      </c>
      <c r="E100" s="11" t="n">
        <v>26470</v>
      </c>
      <c r="F100" s="11" t="n">
        <v>3451</v>
      </c>
      <c r="G100" s="11" t="n">
        <v>3346</v>
      </c>
      <c r="H100" s="11" t="n">
        <v>394</v>
      </c>
      <c r="I100" s="11" t="n">
        <v>14235</v>
      </c>
      <c r="J100" s="11" t="n">
        <v>12311</v>
      </c>
      <c r="K100" s="11" t="n">
        <v>27</v>
      </c>
      <c r="L100" s="12" t="n">
        <v>14.8847752172271</v>
      </c>
      <c r="M100" s="12" t="n">
        <v>1.02002266717038</v>
      </c>
      <c r="N100" s="13" t="n">
        <v>0.864840182648402</v>
      </c>
      <c r="O100" s="13" t="n">
        <v>0.537778617302607</v>
      </c>
      <c r="P100" s="13" t="n">
        <v>0.126407253494522</v>
      </c>
      <c r="Q100" s="13" t="n">
        <v>0.166233422919329</v>
      </c>
      <c r="R100" s="13" t="n">
        <v>0.111627906976744</v>
      </c>
      <c r="S100" s="11" t="n">
        <v>9</v>
      </c>
      <c r="T100" s="13"/>
      <c r="U100" s="13"/>
      <c r="V100" s="11" t="n">
        <v>0</v>
      </c>
      <c r="W100" s="13" t="n">
        <v>0.126903553299492</v>
      </c>
      <c r="X100" s="11" t="n">
        <v>0</v>
      </c>
      <c r="Y100" s="11" t="n">
        <v>0</v>
      </c>
      <c r="Z100" s="11" t="n">
        <v>0</v>
      </c>
      <c r="AA100" s="11" t="n">
        <v>0</v>
      </c>
      <c r="AB100" s="10" t="s">
        <v>65</v>
      </c>
      <c r="AC100" s="11" t="n">
        <v>21</v>
      </c>
      <c r="AD100" s="11" t="n">
        <v>102</v>
      </c>
      <c r="AE100" s="11" t="n">
        <v>260</v>
      </c>
      <c r="AF100" s="11" t="n">
        <v>3</v>
      </c>
      <c r="AG100" s="11" t="n">
        <v>7</v>
      </c>
      <c r="AH100" s="11" t="n">
        <v>1</v>
      </c>
      <c r="AI100" s="13" t="n">
        <v>0.0532994923857868</v>
      </c>
      <c r="AJ100" s="13" t="n">
        <v>0.258883248730965</v>
      </c>
      <c r="AK100" s="13" t="n">
        <v>0.65989847715736</v>
      </c>
      <c r="AL100" s="13" t="n">
        <v>0.00761421319796954</v>
      </c>
      <c r="AM100" s="13" t="n">
        <v>0.0177664974619289</v>
      </c>
      <c r="AN100" s="11" t="n">
        <v>9</v>
      </c>
      <c r="AO100" s="13" t="n">
        <v>0.0223325062034739</v>
      </c>
      <c r="AP100" s="11"/>
      <c r="AQ100" s="11"/>
      <c r="AR100" s="13"/>
      <c r="AS100" s="13"/>
      <c r="AT100" s="14" t="n">
        <f aca="false">SUMIFS(시도_소아과개폐업!$C$5:$C$293,시도_소아과개폐업!$A$5:$A$293,$D100,시도_소아과개폐업!$B$5:$B$293,$B100)</f>
        <v>223</v>
      </c>
      <c r="AU100" s="14" t="n">
        <f aca="false">SUMIFS(시도_소아과개폐업!$D$5:$D$293,시도_소아과개폐업!$A$5:$A$293,$D100,시도_소아과개폐업!$B$5:$B$293,$B100)</f>
        <v>107</v>
      </c>
      <c r="AV100" s="14" t="n">
        <f aca="false">SUMIFS(시도_소아과개폐업!$F$5:$F$293,시도_소아과개폐업!$A$5:$A$293,$D100,시도_소아과개폐업!$B$5:$B$293,$B100)</f>
        <v>116</v>
      </c>
      <c r="AW100" s="15" t="n">
        <f aca="false">SUMIFS(시도_소아과개폐업!$G$5:$G$293,시도_소아과개폐업!$A$5:$A$293,$D100,시도_소아과개폐업!$B$5:$B$293,$B100)</f>
        <v>0.167449139280125</v>
      </c>
      <c r="AX100" s="14" t="n">
        <f aca="false">SUMIFS(시도_소아과개폐업!$H$5:$H$293,시도_소아과개폐업!$A$5:$A$293,$D100,시도_소아과개폐업!$B$5:$B$293,$B100)</f>
        <v>350</v>
      </c>
      <c r="AY100" s="14" t="n">
        <f aca="false">SUMIFS(시군구_병원급!$E$5:$E$3668,시군구_병원급!$A$5:$A$3668,$A100,시군구_병원급!$D$5:$D$3668,$D100)</f>
        <v>7</v>
      </c>
      <c r="AZ100" s="14" t="n">
        <f aca="false">SUMIFS(시군구_병원급!$F$5:$F$3668,시군구_병원급!$A$5:$A$3668,$A100,시군구_병원급!$D$5:$D$3668,$D100)</f>
        <v>2</v>
      </c>
      <c r="BA100" s="14" t="n">
        <f aca="false">SUMIFS(시군구_병원급!$G$5:$G$3668,시군구_병원급!$A$5:$A$3668,$A100,시군구_병원급!$D$5:$D$3668,$D100)</f>
        <v>5</v>
      </c>
      <c r="BB100" s="14" t="n">
        <f aca="false">SUMIFS(시군구_병원급!$H$5:$H$3668,시군구_병원급!$A$5:$A$3668,$A100,시군구_병원급!$D$5:$D$3668,$D100)</f>
        <v>17</v>
      </c>
      <c r="BC100" s="16" t="n">
        <f aca="false">K100+AY100</f>
        <v>34</v>
      </c>
      <c r="BD100" s="17" t="n">
        <f aca="false">IF(E100=0,"",(K100+AY100)/E100*1000)</f>
        <v>1.28447298828863</v>
      </c>
      <c r="BE100" s="16" t="n">
        <f aca="false">AY100-SUMIFS(시군구_병원급!$E$5:$E$3668,시군구_병원급!$A$5:$A$3668,$A100,시군구_병원급!$D$5:$D$3668,$D100-3)</f>
        <v>0</v>
      </c>
      <c r="BF100" s="16" t="n">
        <f aca="false">IF(AY100=0,1,0)</f>
        <v>0</v>
      </c>
      <c r="BG100" s="16" t="n">
        <f aca="false">IF(K100+AY100=0,1,0)</f>
        <v>0</v>
      </c>
      <c r="BH100" s="16" t="n">
        <f aca="false">AF100+AG100+AH100</f>
        <v>11</v>
      </c>
      <c r="BI100" s="18" t="n">
        <f aca="false">IF(H100=0,"",BH100/H100)</f>
        <v>0.0279187817258883</v>
      </c>
      <c r="BJ100" s="16" t="str">
        <f aca="false">IF(AP100="","",AP100+AN100)</f>
        <v/>
      </c>
    </row>
    <row r="101" customFormat="false" ht="15" hidden="false" customHeight="true" outlineLevel="0" collapsed="false">
      <c r="A101" s="9" t="s">
        <v>248</v>
      </c>
      <c r="B101" s="10" t="s">
        <v>202</v>
      </c>
      <c r="C101" s="10" t="s">
        <v>249</v>
      </c>
      <c r="D101" s="9" t="n">
        <v>2016</v>
      </c>
      <c r="E101" s="11" t="n">
        <v>53073</v>
      </c>
      <c r="F101" s="11" t="n">
        <v>7474</v>
      </c>
      <c r="G101" s="11" t="n">
        <v>7262</v>
      </c>
      <c r="H101" s="11" t="n">
        <v>759</v>
      </c>
      <c r="I101" s="11" t="n">
        <v>28721</v>
      </c>
      <c r="J101" s="11" t="n">
        <v>23546</v>
      </c>
      <c r="K101" s="11" t="n">
        <v>39</v>
      </c>
      <c r="L101" s="12" t="n">
        <v>14.3010570346504</v>
      </c>
      <c r="M101" s="12" t="n">
        <v>0.734836922729071</v>
      </c>
      <c r="N101" s="13" t="n">
        <v>0.81981825145364</v>
      </c>
      <c r="O101" s="13" t="n">
        <v>0.541160288659017</v>
      </c>
      <c r="P101" s="13" t="n">
        <v>0.136830403406629</v>
      </c>
      <c r="Q101" s="13" t="n">
        <v>0.138002015567039</v>
      </c>
      <c r="R101" s="13" t="n">
        <v>0.112950191570881</v>
      </c>
      <c r="S101" s="11" t="n">
        <v>6</v>
      </c>
      <c r="T101" s="13"/>
      <c r="U101" s="13"/>
      <c r="V101" s="11" t="n">
        <v>0</v>
      </c>
      <c r="W101" s="13" t="n">
        <v>0.180500658761528</v>
      </c>
      <c r="X101" s="11" t="n">
        <v>0</v>
      </c>
      <c r="Y101" s="11" t="n">
        <v>0</v>
      </c>
      <c r="Z101" s="11" t="n">
        <v>0</v>
      </c>
      <c r="AA101" s="11" t="n">
        <v>0</v>
      </c>
      <c r="AB101" s="10" t="s">
        <v>65</v>
      </c>
      <c r="AC101" s="11" t="n">
        <v>32</v>
      </c>
      <c r="AD101" s="11" t="n">
        <v>220</v>
      </c>
      <c r="AE101" s="11" t="n">
        <v>484</v>
      </c>
      <c r="AF101" s="11" t="n">
        <v>7</v>
      </c>
      <c r="AG101" s="11" t="n">
        <v>16</v>
      </c>
      <c r="AH101" s="11" t="n">
        <v>0</v>
      </c>
      <c r="AI101" s="13" t="n">
        <v>0.0421607378129117</v>
      </c>
      <c r="AJ101" s="13" t="n">
        <v>0.289855072463768</v>
      </c>
      <c r="AK101" s="13" t="n">
        <v>0.63768115942029</v>
      </c>
      <c r="AL101" s="13" t="n">
        <v>0.00922266139657444</v>
      </c>
      <c r="AM101" s="13" t="n">
        <v>0.0210803689064559</v>
      </c>
      <c r="AN101" s="11" t="n">
        <v>20</v>
      </c>
      <c r="AO101" s="13" t="n">
        <v>0.0256739409499358</v>
      </c>
      <c r="AP101" s="11"/>
      <c r="AQ101" s="11"/>
      <c r="AR101" s="13"/>
      <c r="AS101" s="13"/>
      <c r="AT101" s="14" t="n">
        <f aca="false">SUMIFS(시도_소아과개폐업!$C$5:$C$293,시도_소아과개폐업!$A$5:$A$293,$D101,시도_소아과개폐업!$B$5:$B$293,$B101)</f>
        <v>223</v>
      </c>
      <c r="AU101" s="14" t="n">
        <f aca="false">SUMIFS(시도_소아과개폐업!$D$5:$D$293,시도_소아과개폐업!$A$5:$A$293,$D101,시도_소아과개폐업!$B$5:$B$293,$B101)</f>
        <v>107</v>
      </c>
      <c r="AV101" s="14" t="n">
        <f aca="false">SUMIFS(시도_소아과개폐업!$F$5:$F$293,시도_소아과개폐업!$A$5:$A$293,$D101,시도_소아과개폐업!$B$5:$B$293,$B101)</f>
        <v>116</v>
      </c>
      <c r="AW101" s="15" t="n">
        <f aca="false">SUMIFS(시도_소아과개폐업!$G$5:$G$293,시도_소아과개폐업!$A$5:$A$293,$D101,시도_소아과개폐업!$B$5:$B$293,$B101)</f>
        <v>0.167449139280125</v>
      </c>
      <c r="AX101" s="14" t="n">
        <f aca="false">SUMIFS(시도_소아과개폐업!$H$5:$H$293,시도_소아과개폐업!$A$5:$A$293,$D101,시도_소아과개폐업!$B$5:$B$293,$B101)</f>
        <v>350</v>
      </c>
      <c r="AY101" s="14" t="n">
        <f aca="false">SUMIFS(시군구_병원급!$E$5:$E$3668,시군구_병원급!$A$5:$A$3668,$A101,시군구_병원급!$D$5:$D$3668,$D101)</f>
        <v>10</v>
      </c>
      <c r="AZ101" s="14" t="n">
        <f aca="false">SUMIFS(시군구_병원급!$F$5:$F$3668,시군구_병원급!$A$5:$A$3668,$A101,시군구_병원급!$D$5:$D$3668,$D101)</f>
        <v>2</v>
      </c>
      <c r="BA101" s="14" t="n">
        <f aca="false">SUMIFS(시군구_병원급!$G$5:$G$3668,시군구_병원급!$A$5:$A$3668,$A101,시군구_병원급!$D$5:$D$3668,$D101)</f>
        <v>11</v>
      </c>
      <c r="BB101" s="14" t="n">
        <f aca="false">SUMIFS(시군구_병원급!$H$5:$H$3668,시군구_병원급!$A$5:$A$3668,$A101,시군구_병원급!$D$5:$D$3668,$D101)</f>
        <v>27</v>
      </c>
      <c r="BC101" s="16" t="n">
        <f aca="false">K101+AY101</f>
        <v>49</v>
      </c>
      <c r="BD101" s="17" t="n">
        <f aca="false">IF(E101=0,"",(K101+AY101)/E101*1000)</f>
        <v>0.923256646505756</v>
      </c>
      <c r="BE101" s="16" t="n">
        <f aca="false">AY101-SUMIFS(시군구_병원급!$E$5:$E$3668,시군구_병원급!$A$5:$A$3668,$A101,시군구_병원급!$D$5:$D$3668,$D101-3)</f>
        <v>1</v>
      </c>
      <c r="BF101" s="16" t="n">
        <f aca="false">IF(AY101=0,1,0)</f>
        <v>0</v>
      </c>
      <c r="BG101" s="16" t="n">
        <f aca="false">IF(K101+AY101=0,1,0)</f>
        <v>0</v>
      </c>
      <c r="BH101" s="16" t="n">
        <f aca="false">AF101+AG101+AH101</f>
        <v>23</v>
      </c>
      <c r="BI101" s="18" t="n">
        <f aca="false">IF(H101=0,"",BH101/H101)</f>
        <v>0.0303030303030303</v>
      </c>
      <c r="BJ101" s="16" t="str">
        <f aca="false">IF(AP101="","",AP101+AN101)</f>
        <v/>
      </c>
    </row>
    <row r="102" customFormat="false" ht="15" hidden="false" customHeight="true" outlineLevel="0" collapsed="false">
      <c r="A102" s="9" t="s">
        <v>250</v>
      </c>
      <c r="B102" s="10" t="s">
        <v>202</v>
      </c>
      <c r="C102" s="10" t="s">
        <v>251</v>
      </c>
      <c r="D102" s="9" t="n">
        <v>2016</v>
      </c>
      <c r="E102" s="11" t="n">
        <v>21274</v>
      </c>
      <c r="F102" s="11" t="n">
        <v>3169</v>
      </c>
      <c r="G102" s="11" t="n">
        <v>3044</v>
      </c>
      <c r="H102" s="11" t="n">
        <v>336</v>
      </c>
      <c r="I102" s="11" t="n">
        <v>16744</v>
      </c>
      <c r="J102" s="11" t="n">
        <v>13735</v>
      </c>
      <c r="K102" s="11" t="n">
        <v>12</v>
      </c>
      <c r="L102" s="12" t="n">
        <v>15.7939268590768</v>
      </c>
      <c r="M102" s="12" t="n">
        <v>0.5640688163956</v>
      </c>
      <c r="N102" s="13" t="n">
        <v>0.820293836598184</v>
      </c>
      <c r="O102" s="13" t="n">
        <v>0.787064021810661</v>
      </c>
      <c r="P102" s="13" t="n">
        <v>0.143085456425684</v>
      </c>
      <c r="Q102" s="13" t="n">
        <v>0.108540461674743</v>
      </c>
      <c r="R102" s="13" t="n">
        <v>0.0699472759226714</v>
      </c>
      <c r="S102" s="11" t="n">
        <v>1</v>
      </c>
      <c r="T102" s="13"/>
      <c r="U102" s="13"/>
      <c r="V102" s="11" t="n">
        <v>0</v>
      </c>
      <c r="W102" s="13" t="n">
        <v>0.0297619047619047</v>
      </c>
      <c r="X102" s="11" t="n">
        <v>0</v>
      </c>
      <c r="Y102" s="11" t="n">
        <v>0</v>
      </c>
      <c r="Z102" s="11" t="n">
        <v>0</v>
      </c>
      <c r="AA102" s="11" t="n">
        <v>0</v>
      </c>
      <c r="AB102" s="10" t="s">
        <v>65</v>
      </c>
      <c r="AC102" s="11" t="n">
        <v>12</v>
      </c>
      <c r="AD102" s="11" t="n">
        <v>135</v>
      </c>
      <c r="AE102" s="11" t="n">
        <v>179</v>
      </c>
      <c r="AF102" s="11" t="n">
        <v>2</v>
      </c>
      <c r="AG102" s="11" t="n">
        <v>6</v>
      </c>
      <c r="AH102" s="11" t="n">
        <v>2</v>
      </c>
      <c r="AI102" s="13" t="n">
        <v>0.0357142857142857</v>
      </c>
      <c r="AJ102" s="13" t="n">
        <v>0.401785714285714</v>
      </c>
      <c r="AK102" s="13" t="n">
        <v>0.532738095238095</v>
      </c>
      <c r="AL102" s="13" t="n">
        <v>0.00595238095238095</v>
      </c>
      <c r="AM102" s="13" t="n">
        <v>0.0178571428571429</v>
      </c>
      <c r="AN102" s="11" t="n">
        <v>11</v>
      </c>
      <c r="AO102" s="13" t="n">
        <v>0.031700288184438</v>
      </c>
      <c r="AP102" s="11"/>
      <c r="AQ102" s="11"/>
      <c r="AR102" s="13"/>
      <c r="AS102" s="13"/>
      <c r="AT102" s="14" t="n">
        <f aca="false">SUMIFS(시도_소아과개폐업!$C$5:$C$293,시도_소아과개폐업!$A$5:$A$293,$D102,시도_소아과개폐업!$B$5:$B$293,$B102)</f>
        <v>223</v>
      </c>
      <c r="AU102" s="14" t="n">
        <f aca="false">SUMIFS(시도_소아과개폐업!$D$5:$D$293,시도_소아과개폐업!$A$5:$A$293,$D102,시도_소아과개폐업!$B$5:$B$293,$B102)</f>
        <v>107</v>
      </c>
      <c r="AV102" s="14" t="n">
        <f aca="false">SUMIFS(시도_소아과개폐업!$F$5:$F$293,시도_소아과개폐업!$A$5:$A$293,$D102,시도_소아과개폐업!$B$5:$B$293,$B102)</f>
        <v>116</v>
      </c>
      <c r="AW102" s="15" t="n">
        <f aca="false">SUMIFS(시도_소아과개폐업!$G$5:$G$293,시도_소아과개폐업!$A$5:$A$293,$D102,시도_소아과개폐업!$B$5:$B$293,$B102)</f>
        <v>0.167449139280125</v>
      </c>
      <c r="AX102" s="14" t="n">
        <f aca="false">SUMIFS(시도_소아과개폐업!$H$5:$H$293,시도_소아과개폐업!$A$5:$A$293,$D102,시도_소아과개폐업!$B$5:$B$293,$B102)</f>
        <v>350</v>
      </c>
      <c r="AY102" s="14" t="n">
        <f aca="false">SUMIFS(시군구_병원급!$E$5:$E$3668,시군구_병원급!$A$5:$A$3668,$A102,시군구_병원급!$D$5:$D$3668,$D102)</f>
        <v>3</v>
      </c>
      <c r="AZ102" s="14" t="n">
        <f aca="false">SUMIFS(시군구_병원급!$F$5:$F$3668,시군구_병원급!$A$5:$A$3668,$A102,시군구_병원급!$D$5:$D$3668,$D102)</f>
        <v>1</v>
      </c>
      <c r="BA102" s="14" t="n">
        <f aca="false">SUMIFS(시군구_병원급!$G$5:$G$3668,시군구_병원급!$A$5:$A$3668,$A102,시군구_병원급!$D$5:$D$3668,$D102)</f>
        <v>3</v>
      </c>
      <c r="BB102" s="14" t="n">
        <f aca="false">SUMIFS(시군구_병원급!$H$5:$H$3668,시군구_병원급!$A$5:$A$3668,$A102,시군구_병원급!$D$5:$D$3668,$D102)</f>
        <v>8</v>
      </c>
      <c r="BC102" s="16" t="n">
        <f aca="false">K102+AY102</f>
        <v>15</v>
      </c>
      <c r="BD102" s="17" t="n">
        <f aca="false">IF(E102=0,"",(K102+AY102)/E102*1000)</f>
        <v>0.7050860204945</v>
      </c>
      <c r="BE102" s="16" t="n">
        <f aca="false">AY102-SUMIFS(시군구_병원급!$E$5:$E$3668,시군구_병원급!$A$5:$A$3668,$A102,시군구_병원급!$D$5:$D$3668,$D102-3)</f>
        <v>0</v>
      </c>
      <c r="BF102" s="16" t="n">
        <f aca="false">IF(AY102=0,1,0)</f>
        <v>0</v>
      </c>
      <c r="BG102" s="16" t="n">
        <f aca="false">IF(K102+AY102=0,1,0)</f>
        <v>0</v>
      </c>
      <c r="BH102" s="16" t="n">
        <f aca="false">AF102+AG102+AH102</f>
        <v>10</v>
      </c>
      <c r="BI102" s="18" t="n">
        <f aca="false">IF(H102=0,"",BH102/H102)</f>
        <v>0.0297619047619048</v>
      </c>
      <c r="BJ102" s="16" t="str">
        <f aca="false">IF(AP102="","",AP102+AN102)</f>
        <v/>
      </c>
    </row>
    <row r="103" customFormat="false" ht="15" hidden="false" customHeight="true" outlineLevel="0" collapsed="false">
      <c r="A103" s="9" t="s">
        <v>252</v>
      </c>
      <c r="B103" s="10" t="s">
        <v>202</v>
      </c>
      <c r="C103" s="10" t="s">
        <v>253</v>
      </c>
      <c r="D103" s="9" t="n">
        <v>2016</v>
      </c>
      <c r="E103" s="11" t="n">
        <v>11519</v>
      </c>
      <c r="F103" s="11" t="n">
        <v>1512</v>
      </c>
      <c r="G103" s="11" t="n">
        <v>1525</v>
      </c>
      <c r="H103" s="11" t="n">
        <v>263</v>
      </c>
      <c r="I103" s="11" t="n">
        <v>10697</v>
      </c>
      <c r="J103" s="11" t="n">
        <v>7673</v>
      </c>
      <c r="K103" s="11" t="n">
        <v>10</v>
      </c>
      <c r="L103" s="12" t="n">
        <v>22.8318430419307</v>
      </c>
      <c r="M103" s="12" t="n">
        <v>0.868130914141853</v>
      </c>
      <c r="N103" s="13" t="n">
        <v>0.717303916986071</v>
      </c>
      <c r="O103" s="13" t="n">
        <v>0.92863963885754</v>
      </c>
      <c r="P103" s="13" t="n">
        <v>0.132389964406633</v>
      </c>
      <c r="Q103" s="13" t="n">
        <v>-0.0809064070852948</v>
      </c>
      <c r="R103" s="13" t="n">
        <v>-0.0986997635933806</v>
      </c>
      <c r="S103" s="11" t="n">
        <v>0</v>
      </c>
      <c r="T103" s="13"/>
      <c r="U103" s="13"/>
      <c r="V103" s="11" t="n">
        <v>0</v>
      </c>
      <c r="W103" s="13" t="n">
        <v>-0.106463878326996</v>
      </c>
      <c r="X103" s="11" t="n">
        <v>0</v>
      </c>
      <c r="Y103" s="11" t="n">
        <v>0</v>
      </c>
      <c r="Z103" s="11" t="n">
        <v>0</v>
      </c>
      <c r="AA103" s="11" t="n">
        <v>0</v>
      </c>
      <c r="AB103" s="10" t="s">
        <v>65</v>
      </c>
      <c r="AC103" s="11" t="n">
        <v>16</v>
      </c>
      <c r="AD103" s="11" t="n">
        <v>90</v>
      </c>
      <c r="AE103" s="11" t="n">
        <v>151</v>
      </c>
      <c r="AF103" s="11" t="n">
        <v>4</v>
      </c>
      <c r="AG103" s="11" t="n">
        <v>2</v>
      </c>
      <c r="AH103" s="11" t="n">
        <v>0</v>
      </c>
      <c r="AI103" s="13" t="n">
        <v>0.0608365019011407</v>
      </c>
      <c r="AJ103" s="13" t="n">
        <v>0.342205323193916</v>
      </c>
      <c r="AK103" s="13" t="n">
        <v>0.574144486692015</v>
      </c>
      <c r="AL103" s="13" t="n">
        <v>0.0152091254752852</v>
      </c>
      <c r="AM103" s="13" t="n">
        <v>0.00760456273764259</v>
      </c>
      <c r="AN103" s="11" t="n">
        <v>11</v>
      </c>
      <c r="AO103" s="13" t="n">
        <v>0.0401459854014599</v>
      </c>
      <c r="AP103" s="11"/>
      <c r="AQ103" s="11"/>
      <c r="AR103" s="13"/>
      <c r="AS103" s="13"/>
      <c r="AT103" s="14" t="n">
        <f aca="false">SUMIFS(시도_소아과개폐업!$C$5:$C$293,시도_소아과개폐업!$A$5:$A$293,$D103,시도_소아과개폐업!$B$5:$B$293,$B103)</f>
        <v>223</v>
      </c>
      <c r="AU103" s="14" t="n">
        <f aca="false">SUMIFS(시도_소아과개폐업!$D$5:$D$293,시도_소아과개폐업!$A$5:$A$293,$D103,시도_소아과개폐업!$B$5:$B$293,$B103)</f>
        <v>107</v>
      </c>
      <c r="AV103" s="14" t="n">
        <f aca="false">SUMIFS(시도_소아과개폐업!$F$5:$F$293,시도_소아과개폐업!$A$5:$A$293,$D103,시도_소아과개폐업!$B$5:$B$293,$B103)</f>
        <v>116</v>
      </c>
      <c r="AW103" s="15" t="n">
        <f aca="false">SUMIFS(시도_소아과개폐업!$G$5:$G$293,시도_소아과개폐업!$A$5:$A$293,$D103,시도_소아과개폐업!$B$5:$B$293,$B103)</f>
        <v>0.167449139280125</v>
      </c>
      <c r="AX103" s="14" t="n">
        <f aca="false">SUMIFS(시도_소아과개폐업!$H$5:$H$293,시도_소아과개폐업!$A$5:$A$293,$D103,시도_소아과개폐업!$B$5:$B$293,$B103)</f>
        <v>350</v>
      </c>
      <c r="AY103" s="14" t="n">
        <f aca="false">SUMIFS(시군구_병원급!$E$5:$E$3668,시군구_병원급!$A$5:$A$3668,$A103,시군구_병원급!$D$5:$D$3668,$D103)</f>
        <v>1</v>
      </c>
      <c r="AZ103" s="14" t="n">
        <f aca="false">SUMIFS(시군구_병원급!$F$5:$F$3668,시군구_병원급!$A$5:$A$3668,$A103,시군구_병원급!$D$5:$D$3668,$D103)</f>
        <v>0</v>
      </c>
      <c r="BA103" s="14" t="n">
        <f aca="false">SUMIFS(시군구_병원급!$G$5:$G$3668,시군구_병원급!$A$5:$A$3668,$A103,시군구_병원급!$D$5:$D$3668,$D103)</f>
        <v>3</v>
      </c>
      <c r="BB103" s="14" t="n">
        <f aca="false">SUMIFS(시군구_병원급!$H$5:$H$3668,시군구_병원급!$A$5:$A$3668,$A103,시군구_병원급!$D$5:$D$3668,$D103)</f>
        <v>13</v>
      </c>
      <c r="BC103" s="16" t="n">
        <f aca="false">K103+AY103</f>
        <v>11</v>
      </c>
      <c r="BD103" s="17" t="n">
        <f aca="false">IF(E103=0,"",(K103+AY103)/E103*1000)</f>
        <v>0.954944005556038</v>
      </c>
      <c r="BE103" s="16" t="n">
        <f aca="false">AY103-SUMIFS(시군구_병원급!$E$5:$E$3668,시군구_병원급!$A$5:$A$3668,$A103,시군구_병원급!$D$5:$D$3668,$D103-3)</f>
        <v>0</v>
      </c>
      <c r="BF103" s="16" t="n">
        <f aca="false">IF(AY103=0,1,0)</f>
        <v>0</v>
      </c>
      <c r="BG103" s="16" t="n">
        <f aca="false">IF(K103+AY103=0,1,0)</f>
        <v>0</v>
      </c>
      <c r="BH103" s="16" t="n">
        <f aca="false">AF103+AG103+AH103</f>
        <v>6</v>
      </c>
      <c r="BI103" s="18" t="n">
        <f aca="false">IF(H103=0,"",BH103/H103)</f>
        <v>0.0228136882129278</v>
      </c>
      <c r="BJ103" s="16" t="str">
        <f aca="false">IF(AP103="","",AP103+AN103)</f>
        <v/>
      </c>
    </row>
    <row r="104" customFormat="false" ht="15" hidden="false" customHeight="true" outlineLevel="0" collapsed="false">
      <c r="A104" s="9" t="s">
        <v>254</v>
      </c>
      <c r="B104" s="10" t="s">
        <v>202</v>
      </c>
      <c r="C104" s="10" t="s">
        <v>255</v>
      </c>
      <c r="D104" s="9" t="n">
        <v>2016</v>
      </c>
      <c r="E104" s="11" t="n">
        <v>6641</v>
      </c>
      <c r="F104" s="11" t="n">
        <v>980</v>
      </c>
      <c r="G104" s="11" t="n">
        <v>983</v>
      </c>
      <c r="H104" s="11" t="n">
        <v>129</v>
      </c>
      <c r="I104" s="11" t="n">
        <v>6392</v>
      </c>
      <c r="J104" s="11" t="n">
        <v>4785</v>
      </c>
      <c r="K104" s="11" t="n">
        <v>5</v>
      </c>
      <c r="L104" s="12" t="n">
        <v>19.424785423882</v>
      </c>
      <c r="M104" s="12" t="n">
        <v>0.752898659840386</v>
      </c>
      <c r="N104" s="13" t="n">
        <v>0.748591989987484</v>
      </c>
      <c r="O104" s="13" t="n">
        <v>0.962505646739949</v>
      </c>
      <c r="P104" s="13" t="n">
        <v>0.14801987652462</v>
      </c>
      <c r="Q104" s="13" t="n">
        <v>-0.081974011611833</v>
      </c>
      <c r="R104" s="13" t="n">
        <v>-0.0691287878787879</v>
      </c>
      <c r="S104" s="11" t="n">
        <v>0</v>
      </c>
      <c r="T104" s="13"/>
      <c r="U104" s="13"/>
      <c r="V104" s="11" t="n">
        <v>0</v>
      </c>
      <c r="W104" s="13" t="n">
        <v>-0.193798449612403</v>
      </c>
      <c r="X104" s="11" t="n">
        <v>1</v>
      </c>
      <c r="Y104" s="11" t="n">
        <v>0</v>
      </c>
      <c r="Z104" s="11" t="n">
        <v>1</v>
      </c>
      <c r="AA104" s="11" t="n">
        <v>0</v>
      </c>
      <c r="AB104" s="10" t="s">
        <v>65</v>
      </c>
      <c r="AC104" s="11" t="n">
        <v>16</v>
      </c>
      <c r="AD104" s="11" t="n">
        <v>51</v>
      </c>
      <c r="AE104" s="11" t="n">
        <v>52</v>
      </c>
      <c r="AF104" s="11" t="n">
        <v>6</v>
      </c>
      <c r="AG104" s="11" t="n">
        <v>4</v>
      </c>
      <c r="AH104" s="11" t="n">
        <v>0</v>
      </c>
      <c r="AI104" s="13" t="n">
        <v>0.124031007751938</v>
      </c>
      <c r="AJ104" s="13" t="n">
        <v>0.395348837209302</v>
      </c>
      <c r="AK104" s="13" t="n">
        <v>0.403100775193798</v>
      </c>
      <c r="AL104" s="13" t="n">
        <v>0.0465116279069767</v>
      </c>
      <c r="AM104" s="13" t="n">
        <v>0.0310077519379845</v>
      </c>
      <c r="AN104" s="11" t="n">
        <v>17</v>
      </c>
      <c r="AO104" s="13" t="n">
        <v>0.116438356164384</v>
      </c>
      <c r="AP104" s="11"/>
      <c r="AQ104" s="11"/>
      <c r="AR104" s="13"/>
      <c r="AS104" s="13"/>
      <c r="AT104" s="14" t="n">
        <f aca="false">SUMIFS(시도_소아과개폐업!$C$5:$C$293,시도_소아과개폐업!$A$5:$A$293,$D104,시도_소아과개폐업!$B$5:$B$293,$B104)</f>
        <v>223</v>
      </c>
      <c r="AU104" s="14" t="n">
        <f aca="false">SUMIFS(시도_소아과개폐업!$D$5:$D$293,시도_소아과개폐업!$A$5:$A$293,$D104,시도_소아과개폐업!$B$5:$B$293,$B104)</f>
        <v>107</v>
      </c>
      <c r="AV104" s="14" t="n">
        <f aca="false">SUMIFS(시도_소아과개폐업!$F$5:$F$293,시도_소아과개폐업!$A$5:$A$293,$D104,시도_소아과개폐업!$B$5:$B$293,$B104)</f>
        <v>116</v>
      </c>
      <c r="AW104" s="15" t="n">
        <f aca="false">SUMIFS(시도_소아과개폐업!$G$5:$G$293,시도_소아과개폐업!$A$5:$A$293,$D104,시도_소아과개폐업!$B$5:$B$293,$B104)</f>
        <v>0.167449139280125</v>
      </c>
      <c r="AX104" s="14" t="n">
        <f aca="false">SUMIFS(시도_소아과개폐업!$H$5:$H$293,시도_소아과개폐업!$A$5:$A$293,$D104,시도_소아과개폐업!$B$5:$B$293,$B104)</f>
        <v>350</v>
      </c>
      <c r="AY104" s="14" t="n">
        <f aca="false">SUMIFS(시군구_병원급!$E$5:$E$3668,시군구_병원급!$A$5:$A$3668,$A104,시군구_병원급!$D$5:$D$3668,$D104)</f>
        <v>3</v>
      </c>
      <c r="AZ104" s="14" t="n">
        <f aca="false">SUMIFS(시군구_병원급!$F$5:$F$3668,시군구_병원급!$A$5:$A$3668,$A104,시군구_병원급!$D$5:$D$3668,$D104)</f>
        <v>2</v>
      </c>
      <c r="BA104" s="14" t="n">
        <f aca="false">SUMIFS(시군구_병원급!$G$5:$G$3668,시군구_병원급!$A$5:$A$3668,$A104,시군구_병원급!$D$5:$D$3668,$D104)</f>
        <v>4</v>
      </c>
      <c r="BB104" s="14" t="n">
        <f aca="false">SUMIFS(시군구_병원급!$H$5:$H$3668,시군구_병원급!$A$5:$A$3668,$A104,시군구_병원급!$D$5:$D$3668,$D104)</f>
        <v>11</v>
      </c>
      <c r="BC104" s="16" t="n">
        <f aca="false">K104+AY104</f>
        <v>8</v>
      </c>
      <c r="BD104" s="17" t="n">
        <f aca="false">IF(E104=0,"",(K104+AY104)/E104*1000)</f>
        <v>1.20463785574462</v>
      </c>
      <c r="BE104" s="16" t="n">
        <f aca="false">AY104-SUMIFS(시군구_병원급!$E$5:$E$3668,시군구_병원급!$A$5:$A$3668,$A104,시군구_병원급!$D$5:$D$3668,$D104-3)</f>
        <v>0</v>
      </c>
      <c r="BF104" s="16" t="n">
        <f aca="false">IF(AY104=0,1,0)</f>
        <v>0</v>
      </c>
      <c r="BG104" s="16" t="n">
        <f aca="false">IF(K104+AY104=0,1,0)</f>
        <v>0</v>
      </c>
      <c r="BH104" s="16" t="n">
        <f aca="false">AF104+AG104+AH104</f>
        <v>10</v>
      </c>
      <c r="BI104" s="18" t="n">
        <f aca="false">IF(H104=0,"",BH104/H104)</f>
        <v>0.0775193798449612</v>
      </c>
      <c r="BJ104" s="16" t="str">
        <f aca="false">IF(AP104="","",AP104+AN104)</f>
        <v/>
      </c>
    </row>
    <row r="105" customFormat="false" ht="15" hidden="false" customHeight="true" outlineLevel="0" collapsed="false">
      <c r="A105" s="9" t="s">
        <v>256</v>
      </c>
      <c r="B105" s="10" t="s">
        <v>202</v>
      </c>
      <c r="C105" s="10" t="s">
        <v>257</v>
      </c>
      <c r="D105" s="9" t="n">
        <v>2016</v>
      </c>
      <c r="E105" s="11" t="n">
        <v>5204</v>
      </c>
      <c r="F105" s="11" t="n">
        <v>741</v>
      </c>
      <c r="G105" s="11" t="n">
        <v>781</v>
      </c>
      <c r="H105" s="11" t="n">
        <v>75</v>
      </c>
      <c r="I105" s="11" t="n">
        <v>3735</v>
      </c>
      <c r="J105" s="11" t="n">
        <v>3119</v>
      </c>
      <c r="K105" s="11" t="n">
        <v>3</v>
      </c>
      <c r="L105" s="12" t="n">
        <v>14.4119907763259</v>
      </c>
      <c r="M105" s="12" t="n">
        <v>0.576479631053036</v>
      </c>
      <c r="N105" s="13" t="n">
        <v>0.835073627844712</v>
      </c>
      <c r="O105" s="13" t="n">
        <v>0.71771714066103</v>
      </c>
      <c r="P105" s="13" t="n">
        <v>0.150076863950807</v>
      </c>
      <c r="Q105" s="13" t="n">
        <v>-0.0482809070958303</v>
      </c>
      <c r="R105" s="13" t="n">
        <v>-0.069129916567342</v>
      </c>
      <c r="S105" s="11" t="n">
        <v>0</v>
      </c>
      <c r="T105" s="13"/>
      <c r="U105" s="13"/>
      <c r="V105" s="11" t="n">
        <v>0</v>
      </c>
      <c r="W105" s="13" t="n">
        <v>-0.0666666666666667</v>
      </c>
      <c r="X105" s="11" t="n">
        <v>0</v>
      </c>
      <c r="Y105" s="11" t="n">
        <v>0</v>
      </c>
      <c r="Z105" s="11" t="n">
        <v>0</v>
      </c>
      <c r="AA105" s="11" t="n">
        <v>0</v>
      </c>
      <c r="AB105" s="10" t="s">
        <v>65</v>
      </c>
      <c r="AC105" s="11" t="n">
        <v>1</v>
      </c>
      <c r="AD105" s="11" t="n">
        <v>45</v>
      </c>
      <c r="AE105" s="11" t="n">
        <v>24</v>
      </c>
      <c r="AF105" s="11" t="n">
        <v>1</v>
      </c>
      <c r="AG105" s="11" t="n">
        <v>4</v>
      </c>
      <c r="AH105" s="11" t="n">
        <v>0</v>
      </c>
      <c r="AI105" s="13" t="n">
        <v>0.0133333333333333</v>
      </c>
      <c r="AJ105" s="13" t="n">
        <v>0.6</v>
      </c>
      <c r="AK105" s="13" t="n">
        <v>0.32</v>
      </c>
      <c r="AL105" s="13" t="n">
        <v>0.0133333333333333</v>
      </c>
      <c r="AM105" s="13" t="n">
        <v>0.0533333333333333</v>
      </c>
      <c r="AN105" s="11" t="n">
        <v>3</v>
      </c>
      <c r="AO105" s="13" t="n">
        <v>0.0384615384615385</v>
      </c>
      <c r="AP105" s="11"/>
      <c r="AQ105" s="11"/>
      <c r="AR105" s="13"/>
      <c r="AS105" s="13"/>
      <c r="AT105" s="14" t="n">
        <f aca="false">SUMIFS(시도_소아과개폐업!$C$5:$C$293,시도_소아과개폐업!$A$5:$A$293,$D105,시도_소아과개폐업!$B$5:$B$293,$B105)</f>
        <v>223</v>
      </c>
      <c r="AU105" s="14" t="n">
        <f aca="false">SUMIFS(시도_소아과개폐업!$D$5:$D$293,시도_소아과개폐업!$A$5:$A$293,$D105,시도_소아과개폐업!$B$5:$B$293,$B105)</f>
        <v>107</v>
      </c>
      <c r="AV105" s="14" t="n">
        <f aca="false">SUMIFS(시도_소아과개폐업!$F$5:$F$293,시도_소아과개폐업!$A$5:$A$293,$D105,시도_소아과개폐업!$B$5:$B$293,$B105)</f>
        <v>116</v>
      </c>
      <c r="AW105" s="15" t="n">
        <f aca="false">SUMIFS(시도_소아과개폐업!$G$5:$G$293,시도_소아과개폐업!$A$5:$A$293,$D105,시도_소아과개폐업!$B$5:$B$293,$B105)</f>
        <v>0.167449139280125</v>
      </c>
      <c r="AX105" s="14" t="n">
        <f aca="false">SUMIFS(시도_소아과개폐업!$H$5:$H$293,시도_소아과개폐업!$A$5:$A$293,$D105,시도_소아과개폐업!$B$5:$B$293,$B105)</f>
        <v>350</v>
      </c>
      <c r="AY105" s="14" t="n">
        <f aca="false">SUMIFS(시군구_병원급!$E$5:$E$3668,시군구_병원급!$A$5:$A$3668,$A105,시군구_병원급!$D$5:$D$3668,$D105)</f>
        <v>2</v>
      </c>
      <c r="AZ105" s="14" t="n">
        <f aca="false">SUMIFS(시군구_병원급!$F$5:$F$3668,시군구_병원급!$A$5:$A$3668,$A105,시군구_병원급!$D$5:$D$3668,$D105)</f>
        <v>1</v>
      </c>
      <c r="BA105" s="14" t="n">
        <f aca="false">SUMIFS(시군구_병원급!$G$5:$G$3668,시군구_병원급!$A$5:$A$3668,$A105,시군구_병원급!$D$5:$D$3668,$D105)</f>
        <v>2</v>
      </c>
      <c r="BB105" s="14" t="n">
        <f aca="false">SUMIFS(시군구_병원급!$H$5:$H$3668,시군구_병원급!$A$5:$A$3668,$A105,시군구_병원급!$D$5:$D$3668,$D105)</f>
        <v>8</v>
      </c>
      <c r="BC105" s="16" t="n">
        <f aca="false">K105+AY105</f>
        <v>5</v>
      </c>
      <c r="BD105" s="17" t="n">
        <f aca="false">IF(E105=0,"",(K105+AY105)/E105*1000)</f>
        <v>0.960799385088394</v>
      </c>
      <c r="BE105" s="16" t="n">
        <f aca="false">AY105-SUMIFS(시군구_병원급!$E$5:$E$3668,시군구_병원급!$A$5:$A$3668,$A105,시군구_병원급!$D$5:$D$3668,$D105-3)</f>
        <v>0</v>
      </c>
      <c r="BF105" s="16" t="n">
        <f aca="false">IF(AY105=0,1,0)</f>
        <v>0</v>
      </c>
      <c r="BG105" s="16" t="n">
        <f aca="false">IF(K105+AY105=0,1,0)</f>
        <v>0</v>
      </c>
      <c r="BH105" s="16" t="n">
        <f aca="false">AF105+AG105+AH105</f>
        <v>5</v>
      </c>
      <c r="BI105" s="18" t="n">
        <f aca="false">IF(H105=0,"",BH105/H105)</f>
        <v>0.0666666666666667</v>
      </c>
      <c r="BJ105" s="16" t="str">
        <f aca="false">IF(AP105="","",AP105+AN105)</f>
        <v/>
      </c>
    </row>
    <row r="106" customFormat="false" ht="15" hidden="false" customHeight="true" outlineLevel="0" collapsed="false">
      <c r="A106" s="9" t="s">
        <v>258</v>
      </c>
      <c r="B106" s="10" t="s">
        <v>202</v>
      </c>
      <c r="C106" s="10" t="s">
        <v>259</v>
      </c>
      <c r="D106" s="9" t="n">
        <v>2016</v>
      </c>
      <c r="E106" s="11" t="n">
        <v>2252</v>
      </c>
      <c r="F106" s="11" t="n">
        <v>392</v>
      </c>
      <c r="G106" s="11" t="n">
        <v>403</v>
      </c>
      <c r="H106" s="11" t="n">
        <v>37</v>
      </c>
      <c r="I106" s="11" t="n">
        <v>1431</v>
      </c>
      <c r="J106" s="11" t="n">
        <v>1181</v>
      </c>
      <c r="K106" s="11" t="n">
        <v>0</v>
      </c>
      <c r="L106" s="12" t="n">
        <v>16.4298401420959</v>
      </c>
      <c r="M106" s="12" t="n">
        <v>0</v>
      </c>
      <c r="N106" s="13" t="n">
        <v>0.825296995108316</v>
      </c>
      <c r="O106" s="13" t="n">
        <v>0.635435168738899</v>
      </c>
      <c r="P106" s="13" t="n">
        <v>0.178952042628774</v>
      </c>
      <c r="Q106" s="13" t="n">
        <v>0.000444247001332832</v>
      </c>
      <c r="R106" s="13" t="n">
        <v>-0.0778032036613272</v>
      </c>
      <c r="S106" s="11" t="n">
        <v>0</v>
      </c>
      <c r="T106" s="13"/>
      <c r="U106" s="13"/>
      <c r="V106" s="11" t="n">
        <v>1</v>
      </c>
      <c r="W106" s="13" t="n">
        <v>-0.135135135135135</v>
      </c>
      <c r="X106" s="11" t="n">
        <v>0</v>
      </c>
      <c r="Y106" s="11" t="n">
        <v>0</v>
      </c>
      <c r="Z106" s="11" t="n">
        <v>0</v>
      </c>
      <c r="AA106" s="11" t="n">
        <v>0</v>
      </c>
      <c r="AB106" s="10" t="s">
        <v>65</v>
      </c>
      <c r="AC106" s="11" t="n">
        <v>7</v>
      </c>
      <c r="AD106" s="11" t="n">
        <v>12</v>
      </c>
      <c r="AE106" s="11" t="n">
        <v>11</v>
      </c>
      <c r="AF106" s="11" t="n">
        <v>3</v>
      </c>
      <c r="AG106" s="11" t="n">
        <v>4</v>
      </c>
      <c r="AH106" s="11" t="n">
        <v>0</v>
      </c>
      <c r="AI106" s="13" t="n">
        <v>0.189189189189189</v>
      </c>
      <c r="AJ106" s="13" t="n">
        <v>0.324324324324324</v>
      </c>
      <c r="AK106" s="13" t="n">
        <v>0.297297297297297</v>
      </c>
      <c r="AL106" s="13" t="n">
        <v>0.0810810810810811</v>
      </c>
      <c r="AM106" s="13" t="n">
        <v>0.108108108108108</v>
      </c>
      <c r="AN106" s="11" t="n">
        <v>2</v>
      </c>
      <c r="AO106" s="13" t="n">
        <v>0.0512820512820513</v>
      </c>
      <c r="AP106" s="11"/>
      <c r="AQ106" s="11"/>
      <c r="AR106" s="13"/>
      <c r="AS106" s="13"/>
      <c r="AT106" s="14" t="n">
        <f aca="false">SUMIFS(시도_소아과개폐업!$C$5:$C$293,시도_소아과개폐업!$A$5:$A$293,$D106,시도_소아과개폐업!$B$5:$B$293,$B106)</f>
        <v>223</v>
      </c>
      <c r="AU106" s="14" t="n">
        <f aca="false">SUMIFS(시도_소아과개폐업!$D$5:$D$293,시도_소아과개폐업!$A$5:$A$293,$D106,시도_소아과개폐업!$B$5:$B$293,$B106)</f>
        <v>107</v>
      </c>
      <c r="AV106" s="14" t="n">
        <f aca="false">SUMIFS(시도_소아과개폐업!$F$5:$F$293,시도_소아과개폐업!$A$5:$A$293,$D106,시도_소아과개폐업!$B$5:$B$293,$B106)</f>
        <v>116</v>
      </c>
      <c r="AW106" s="15" t="n">
        <f aca="false">SUMIFS(시도_소아과개폐업!$G$5:$G$293,시도_소아과개폐업!$A$5:$A$293,$D106,시도_소아과개폐업!$B$5:$B$293,$B106)</f>
        <v>0.167449139280125</v>
      </c>
      <c r="AX106" s="14" t="n">
        <f aca="false">SUMIFS(시도_소아과개폐업!$H$5:$H$293,시도_소아과개폐업!$A$5:$A$293,$D106,시도_소아과개폐업!$B$5:$B$293,$B106)</f>
        <v>350</v>
      </c>
      <c r="AY106" s="14" t="n">
        <f aca="false">SUMIFS(시군구_병원급!$E$5:$E$3668,시군구_병원급!$A$5:$A$3668,$A106,시군구_병원급!$D$5:$D$3668,$D106)</f>
        <v>0</v>
      </c>
      <c r="AZ106" s="14" t="n">
        <f aca="false">SUMIFS(시군구_병원급!$F$5:$F$3668,시군구_병원급!$A$5:$A$3668,$A106,시군구_병원급!$D$5:$D$3668,$D106)</f>
        <v>0</v>
      </c>
      <c r="BA106" s="14" t="n">
        <f aca="false">SUMIFS(시군구_병원급!$G$5:$G$3668,시군구_병원급!$A$5:$A$3668,$A106,시군구_병원급!$D$5:$D$3668,$D106)</f>
        <v>0</v>
      </c>
      <c r="BB106" s="14" t="n">
        <f aca="false">SUMIFS(시군구_병원급!$H$5:$H$3668,시군구_병원급!$A$5:$A$3668,$A106,시군구_병원급!$D$5:$D$3668,$D106)</f>
        <v>1</v>
      </c>
      <c r="BC106" s="16" t="n">
        <f aca="false">K106+AY106</f>
        <v>0</v>
      </c>
      <c r="BD106" s="17" t="n">
        <f aca="false">IF(E106=0,"",(K106+AY106)/E106*1000)</f>
        <v>0</v>
      </c>
      <c r="BE106" s="16" t="n">
        <f aca="false">AY106-SUMIFS(시군구_병원급!$E$5:$E$3668,시군구_병원급!$A$5:$A$3668,$A106,시군구_병원급!$D$5:$D$3668,$D106-3)</f>
        <v>0</v>
      </c>
      <c r="BF106" s="16" t="n">
        <f aca="false">IF(AY106=0,1,0)</f>
        <v>1</v>
      </c>
      <c r="BG106" s="16" t="n">
        <f aca="false">IF(K106+AY106=0,1,0)</f>
        <v>1</v>
      </c>
      <c r="BH106" s="16" t="n">
        <f aca="false">AF106+AG106+AH106</f>
        <v>7</v>
      </c>
      <c r="BI106" s="18" t="n">
        <f aca="false">IF(H106=0,"",BH106/H106)</f>
        <v>0.189189189189189</v>
      </c>
      <c r="BJ106" s="16" t="str">
        <f aca="false">IF(AP106="","",AP106+AN106)</f>
        <v/>
      </c>
    </row>
    <row r="107" customFormat="false" ht="15" hidden="false" customHeight="true" outlineLevel="0" collapsed="false">
      <c r="A107" s="9" t="s">
        <v>260</v>
      </c>
      <c r="B107" s="10" t="s">
        <v>202</v>
      </c>
      <c r="C107" s="10" t="s">
        <v>261</v>
      </c>
      <c r="D107" s="9" t="n">
        <v>2016</v>
      </c>
      <c r="E107" s="11" t="n">
        <v>2379</v>
      </c>
      <c r="F107" s="11" t="n">
        <v>359</v>
      </c>
      <c r="G107" s="11" t="n">
        <v>363</v>
      </c>
      <c r="H107" s="11" t="n">
        <v>38</v>
      </c>
      <c r="I107" s="11" t="n">
        <v>1916</v>
      </c>
      <c r="J107" s="11" t="n">
        <v>1579</v>
      </c>
      <c r="K107" s="11" t="n">
        <v>1</v>
      </c>
      <c r="L107" s="12" t="n">
        <v>15.9730979403111</v>
      </c>
      <c r="M107" s="12" t="n">
        <v>0.420344682639765</v>
      </c>
      <c r="N107" s="13" t="n">
        <v>0.824112734864301</v>
      </c>
      <c r="O107" s="13" t="n">
        <v>0.805380411937789</v>
      </c>
      <c r="P107" s="13" t="n">
        <v>0.152585119798235</v>
      </c>
      <c r="Q107" s="13" t="n">
        <v>-0.0804020100502513</v>
      </c>
      <c r="R107" s="13" t="n">
        <v>0.0111420612813371</v>
      </c>
      <c r="S107" s="11" t="n">
        <v>0</v>
      </c>
      <c r="T107" s="13"/>
      <c r="U107" s="13"/>
      <c r="V107" s="11" t="n">
        <v>0</v>
      </c>
      <c r="W107" s="13" t="n">
        <v>-0.0526315789473685</v>
      </c>
      <c r="X107" s="11" t="n">
        <v>0</v>
      </c>
      <c r="Y107" s="11" t="n">
        <v>0</v>
      </c>
      <c r="Z107" s="11" t="n">
        <v>0</v>
      </c>
      <c r="AA107" s="11" t="n">
        <v>0</v>
      </c>
      <c r="AB107" s="10" t="s">
        <v>65</v>
      </c>
      <c r="AC107" s="11" t="n">
        <v>5</v>
      </c>
      <c r="AD107" s="11" t="n">
        <v>18</v>
      </c>
      <c r="AE107" s="11" t="n">
        <v>10</v>
      </c>
      <c r="AF107" s="11" t="n">
        <v>2</v>
      </c>
      <c r="AG107" s="11" t="n">
        <v>3</v>
      </c>
      <c r="AH107" s="11" t="n">
        <v>0</v>
      </c>
      <c r="AI107" s="13" t="n">
        <v>0.131578947368421</v>
      </c>
      <c r="AJ107" s="13" t="n">
        <v>0.473684210526316</v>
      </c>
      <c r="AK107" s="13" t="n">
        <v>0.263157894736842</v>
      </c>
      <c r="AL107" s="13" t="n">
        <v>0.0526315789473684</v>
      </c>
      <c r="AM107" s="13" t="n">
        <v>0.0789473684210526</v>
      </c>
      <c r="AN107" s="11" t="n">
        <v>1</v>
      </c>
      <c r="AO107" s="13" t="n">
        <v>0.0256410256410256</v>
      </c>
      <c r="AP107" s="11"/>
      <c r="AQ107" s="11"/>
      <c r="AR107" s="13"/>
      <c r="AS107" s="13"/>
      <c r="AT107" s="14" t="n">
        <f aca="false">SUMIFS(시도_소아과개폐업!$C$5:$C$293,시도_소아과개폐업!$A$5:$A$293,$D107,시도_소아과개폐업!$B$5:$B$293,$B107)</f>
        <v>223</v>
      </c>
      <c r="AU107" s="14" t="n">
        <f aca="false">SUMIFS(시도_소아과개폐업!$D$5:$D$293,시도_소아과개폐업!$A$5:$A$293,$D107,시도_소아과개폐업!$B$5:$B$293,$B107)</f>
        <v>107</v>
      </c>
      <c r="AV107" s="14" t="n">
        <f aca="false">SUMIFS(시도_소아과개폐업!$F$5:$F$293,시도_소아과개폐업!$A$5:$A$293,$D107,시도_소아과개폐업!$B$5:$B$293,$B107)</f>
        <v>116</v>
      </c>
      <c r="AW107" s="15" t="n">
        <f aca="false">SUMIFS(시도_소아과개폐업!$G$5:$G$293,시도_소아과개폐업!$A$5:$A$293,$D107,시도_소아과개폐업!$B$5:$B$293,$B107)</f>
        <v>0.167449139280125</v>
      </c>
      <c r="AX107" s="14" t="n">
        <f aca="false">SUMIFS(시도_소아과개폐업!$H$5:$H$293,시도_소아과개폐업!$A$5:$A$293,$D107,시도_소아과개폐업!$B$5:$B$293,$B107)</f>
        <v>350</v>
      </c>
      <c r="AY107" s="14" t="n">
        <f aca="false">SUMIFS(시군구_병원급!$E$5:$E$3668,시군구_병원급!$A$5:$A$3668,$A107,시군구_병원급!$D$5:$D$3668,$D107)</f>
        <v>0</v>
      </c>
      <c r="AZ107" s="14" t="n">
        <f aca="false">SUMIFS(시군구_병원급!$F$5:$F$3668,시군구_병원급!$A$5:$A$3668,$A107,시군구_병원급!$D$5:$D$3668,$D107)</f>
        <v>0</v>
      </c>
      <c r="BA107" s="14" t="n">
        <f aca="false">SUMIFS(시군구_병원급!$G$5:$G$3668,시군구_병원급!$A$5:$A$3668,$A107,시군구_병원급!$D$5:$D$3668,$D107)</f>
        <v>3</v>
      </c>
      <c r="BB107" s="14" t="n">
        <f aca="false">SUMIFS(시군구_병원급!$H$5:$H$3668,시군구_병원급!$A$5:$A$3668,$A107,시군구_병원급!$D$5:$D$3668,$D107)</f>
        <v>7</v>
      </c>
      <c r="BC107" s="16" t="n">
        <f aca="false">K107+AY107</f>
        <v>1</v>
      </c>
      <c r="BD107" s="17" t="n">
        <f aca="false">IF(E107=0,"",(K107+AY107)/E107*1000)</f>
        <v>0.420344682639765</v>
      </c>
      <c r="BE107" s="16" t="n">
        <f aca="false">AY107-SUMIFS(시군구_병원급!$E$5:$E$3668,시군구_병원급!$A$5:$A$3668,$A107,시군구_병원급!$D$5:$D$3668,$D107-3)</f>
        <v>0</v>
      </c>
      <c r="BF107" s="16" t="n">
        <f aca="false">IF(AY107=0,1,0)</f>
        <v>1</v>
      </c>
      <c r="BG107" s="16" t="n">
        <f aca="false">IF(K107+AY107=0,1,0)</f>
        <v>0</v>
      </c>
      <c r="BH107" s="16" t="n">
        <f aca="false">AF107+AG107+AH107</f>
        <v>5</v>
      </c>
      <c r="BI107" s="18" t="n">
        <f aca="false">IF(H107=0,"",BH107/H107)</f>
        <v>0.131578947368421</v>
      </c>
      <c r="BJ107" s="16" t="str">
        <f aca="false">IF(AP107="","",AP107+AN107)</f>
        <v/>
      </c>
    </row>
    <row r="108" customFormat="false" ht="15" hidden="false" customHeight="true" outlineLevel="0" collapsed="false">
      <c r="A108" s="9" t="s">
        <v>262</v>
      </c>
      <c r="B108" s="10" t="s">
        <v>202</v>
      </c>
      <c r="C108" s="10" t="s">
        <v>263</v>
      </c>
      <c r="D108" s="9" t="n">
        <v>2016</v>
      </c>
      <c r="E108" s="11" t="n">
        <v>4621</v>
      </c>
      <c r="F108" s="11" t="n">
        <v>618</v>
      </c>
      <c r="G108" s="11" t="n">
        <v>629</v>
      </c>
      <c r="H108" s="11" t="n">
        <v>60</v>
      </c>
      <c r="I108" s="11" t="n">
        <v>3467</v>
      </c>
      <c r="J108" s="11" t="n">
        <v>2826</v>
      </c>
      <c r="K108" s="11" t="n">
        <v>3</v>
      </c>
      <c r="L108" s="12" t="n">
        <v>12.9842025535598</v>
      </c>
      <c r="M108" s="12" t="n">
        <v>0.649210127677992</v>
      </c>
      <c r="N108" s="13" t="n">
        <v>0.815113931352755</v>
      </c>
      <c r="O108" s="13" t="n">
        <v>0.750270504219866</v>
      </c>
      <c r="P108" s="13" t="n">
        <v>0.136117723436486</v>
      </c>
      <c r="Q108" s="13" t="n">
        <v>0.0275739381810096</v>
      </c>
      <c r="R108" s="13" t="n">
        <v>-0.00158730158730158</v>
      </c>
      <c r="S108" s="11" t="n">
        <v>1</v>
      </c>
      <c r="T108" s="13"/>
      <c r="U108" s="13"/>
      <c r="V108" s="11" t="n">
        <v>0</v>
      </c>
      <c r="W108" s="13" t="n">
        <v>-0.15</v>
      </c>
      <c r="X108" s="11" t="n">
        <v>0</v>
      </c>
      <c r="Y108" s="11" t="n">
        <v>0</v>
      </c>
      <c r="Z108" s="11" t="n">
        <v>0</v>
      </c>
      <c r="AA108" s="11" t="n">
        <v>0</v>
      </c>
      <c r="AB108" s="10" t="s">
        <v>65</v>
      </c>
      <c r="AC108" s="11" t="n">
        <v>10</v>
      </c>
      <c r="AD108" s="11" t="n">
        <v>33</v>
      </c>
      <c r="AE108" s="11" t="n">
        <v>12</v>
      </c>
      <c r="AF108" s="11" t="n">
        <v>2</v>
      </c>
      <c r="AG108" s="11" t="n">
        <v>3</v>
      </c>
      <c r="AH108" s="11" t="n">
        <v>0</v>
      </c>
      <c r="AI108" s="13" t="n">
        <v>0.166666666666667</v>
      </c>
      <c r="AJ108" s="13" t="n">
        <v>0.55</v>
      </c>
      <c r="AK108" s="13" t="n">
        <v>0.2</v>
      </c>
      <c r="AL108" s="13" t="n">
        <v>0.0333333333333333</v>
      </c>
      <c r="AM108" s="13" t="n">
        <v>0.05</v>
      </c>
      <c r="AN108" s="11" t="n">
        <v>2</v>
      </c>
      <c r="AO108" s="13" t="n">
        <v>0.032258064516129</v>
      </c>
      <c r="AP108" s="11"/>
      <c r="AQ108" s="11"/>
      <c r="AR108" s="13"/>
      <c r="AS108" s="13"/>
      <c r="AT108" s="14" t="n">
        <f aca="false">SUMIFS(시도_소아과개폐업!$C$5:$C$293,시도_소아과개폐업!$A$5:$A$293,$D108,시도_소아과개폐업!$B$5:$B$293,$B108)</f>
        <v>223</v>
      </c>
      <c r="AU108" s="14" t="n">
        <f aca="false">SUMIFS(시도_소아과개폐업!$D$5:$D$293,시도_소아과개폐업!$A$5:$A$293,$D108,시도_소아과개폐업!$B$5:$B$293,$B108)</f>
        <v>107</v>
      </c>
      <c r="AV108" s="14" t="n">
        <f aca="false">SUMIFS(시도_소아과개폐업!$F$5:$F$293,시도_소아과개폐업!$A$5:$A$293,$D108,시도_소아과개폐업!$B$5:$B$293,$B108)</f>
        <v>116</v>
      </c>
      <c r="AW108" s="15" t="n">
        <f aca="false">SUMIFS(시도_소아과개폐업!$G$5:$G$293,시도_소아과개폐업!$A$5:$A$293,$D108,시도_소아과개폐업!$B$5:$B$293,$B108)</f>
        <v>0.167449139280125</v>
      </c>
      <c r="AX108" s="14" t="n">
        <f aca="false">SUMIFS(시도_소아과개폐업!$H$5:$H$293,시도_소아과개폐업!$A$5:$A$293,$D108,시도_소아과개폐업!$B$5:$B$293,$B108)</f>
        <v>350</v>
      </c>
      <c r="AY108" s="14" t="n">
        <f aca="false">SUMIFS(시군구_병원급!$E$5:$E$3668,시군구_병원급!$A$5:$A$3668,$A108,시군구_병원급!$D$5:$D$3668,$D108)</f>
        <v>1</v>
      </c>
      <c r="AZ108" s="14" t="n">
        <f aca="false">SUMIFS(시군구_병원급!$F$5:$F$3668,시군구_병원급!$A$5:$A$3668,$A108,시군구_병원급!$D$5:$D$3668,$D108)</f>
        <v>0</v>
      </c>
      <c r="BA108" s="14" t="n">
        <f aca="false">SUMIFS(시군구_병원급!$G$5:$G$3668,시군구_병원급!$A$5:$A$3668,$A108,시군구_병원급!$D$5:$D$3668,$D108)</f>
        <v>2</v>
      </c>
      <c r="BB108" s="14" t="n">
        <f aca="false">SUMIFS(시군구_병원급!$H$5:$H$3668,시군구_병원급!$A$5:$A$3668,$A108,시군구_병원급!$D$5:$D$3668,$D108)</f>
        <v>11</v>
      </c>
      <c r="BC108" s="16" t="n">
        <f aca="false">K108+AY108</f>
        <v>4</v>
      </c>
      <c r="BD108" s="17" t="n">
        <f aca="false">IF(E108=0,"",(K108+AY108)/E108*1000)</f>
        <v>0.865613503570656</v>
      </c>
      <c r="BE108" s="16" t="n">
        <f aca="false">AY108-SUMIFS(시군구_병원급!$E$5:$E$3668,시군구_병원급!$A$5:$A$3668,$A108,시군구_병원급!$D$5:$D$3668,$D108-3)</f>
        <v>0</v>
      </c>
      <c r="BF108" s="16" t="n">
        <f aca="false">IF(AY108=0,1,0)</f>
        <v>0</v>
      </c>
      <c r="BG108" s="16" t="n">
        <f aca="false">IF(K108+AY108=0,1,0)</f>
        <v>0</v>
      </c>
      <c r="BH108" s="16" t="n">
        <f aca="false">AF108+AG108+AH108</f>
        <v>5</v>
      </c>
      <c r="BI108" s="18" t="n">
        <f aca="false">IF(H108=0,"",BH108/H108)</f>
        <v>0.0833333333333333</v>
      </c>
      <c r="BJ108" s="16" t="str">
        <f aca="false">IF(AP108="","",AP108+AN108)</f>
        <v/>
      </c>
    </row>
    <row r="109" customFormat="false" ht="15" hidden="false" customHeight="true" outlineLevel="0" collapsed="false">
      <c r="A109" s="9" t="s">
        <v>264</v>
      </c>
      <c r="B109" s="10" t="s">
        <v>265</v>
      </c>
      <c r="C109" s="10" t="s">
        <v>266</v>
      </c>
      <c r="D109" s="9" t="n">
        <v>2016</v>
      </c>
      <c r="E109" s="11" t="n">
        <v>50106</v>
      </c>
      <c r="F109" s="11" t="n">
        <v>7555</v>
      </c>
      <c r="G109" s="11" t="n">
        <v>7797</v>
      </c>
      <c r="H109" s="11" t="n">
        <v>793</v>
      </c>
      <c r="I109" s="11" t="n">
        <v>37947</v>
      </c>
      <c r="J109" s="11" t="n">
        <v>30305</v>
      </c>
      <c r="K109" s="11" t="n">
        <v>35</v>
      </c>
      <c r="L109" s="12" t="n">
        <v>15.8264479303876</v>
      </c>
      <c r="M109" s="12" t="n">
        <v>0.69851913942442</v>
      </c>
      <c r="N109" s="13" t="n">
        <v>0.798613856167813</v>
      </c>
      <c r="O109" s="13" t="n">
        <v>0.757334450963957</v>
      </c>
      <c r="P109" s="13" t="n">
        <v>0.155610106574063</v>
      </c>
      <c r="Q109" s="13" t="n">
        <v>-0.0490776588476429</v>
      </c>
      <c r="R109" s="13" t="n">
        <v>-0.09305571711062</v>
      </c>
      <c r="S109" s="11" t="n">
        <v>0</v>
      </c>
      <c r="T109" s="13"/>
      <c r="U109" s="13"/>
      <c r="V109" s="11" t="n">
        <v>0</v>
      </c>
      <c r="W109" s="13" t="n">
        <v>-0.104665825977301</v>
      </c>
      <c r="X109" s="11" t="n">
        <v>0</v>
      </c>
      <c r="Y109" s="11" t="n">
        <v>1</v>
      </c>
      <c r="Z109" s="11" t="n">
        <v>1</v>
      </c>
      <c r="AA109" s="11" t="n">
        <v>0</v>
      </c>
      <c r="AB109" s="10" t="s">
        <v>65</v>
      </c>
      <c r="AC109" s="11" t="n">
        <v>19</v>
      </c>
      <c r="AD109" s="11" t="n">
        <v>279</v>
      </c>
      <c r="AE109" s="11" t="n">
        <v>425</v>
      </c>
      <c r="AF109" s="11" t="n">
        <v>18</v>
      </c>
      <c r="AG109" s="11" t="n">
        <v>51</v>
      </c>
      <c r="AH109" s="11" t="n">
        <v>1</v>
      </c>
      <c r="AI109" s="13" t="n">
        <v>0.0239596469104666</v>
      </c>
      <c r="AJ109" s="13" t="n">
        <v>0.351828499369483</v>
      </c>
      <c r="AK109" s="13" t="n">
        <v>0.5359394703657</v>
      </c>
      <c r="AL109" s="13" t="n">
        <v>0.0226986128625473</v>
      </c>
      <c r="AM109" s="13" t="n">
        <v>0.064312736443884</v>
      </c>
      <c r="AN109" s="11" t="n">
        <v>18</v>
      </c>
      <c r="AO109" s="13" t="n">
        <v>0.0221948212083847</v>
      </c>
      <c r="AP109" s="11"/>
      <c r="AQ109" s="11"/>
      <c r="AR109" s="13"/>
      <c r="AS109" s="13"/>
      <c r="AT109" s="14" t="n">
        <f aca="false">SUMIFS(시도_소아과개폐업!$C$5:$C$293,시도_소아과개폐업!$A$5:$A$293,$D109,시도_소아과개폐업!$B$5:$B$293,$B109)</f>
        <v>23</v>
      </c>
      <c r="AU109" s="14" t="n">
        <f aca="false">SUMIFS(시도_소아과개폐업!$D$5:$D$293,시도_소아과개폐업!$A$5:$A$293,$D109,시도_소아과개폐업!$B$5:$B$293,$B109)</f>
        <v>15</v>
      </c>
      <c r="AV109" s="14" t="n">
        <f aca="false">SUMIFS(시도_소아과개폐업!$F$5:$F$293,시도_소아과개폐업!$A$5:$A$293,$D109,시도_소아과개폐업!$B$5:$B$293,$B109)</f>
        <v>8</v>
      </c>
      <c r="AW109" s="15" t="n">
        <f aca="false">SUMIFS(시도_소아과개폐업!$G$5:$G$293,시도_소아과개폐업!$A$5:$A$293,$D109,시도_소아과개폐업!$B$5:$B$293,$B109)</f>
        <v>0.272727272727273</v>
      </c>
      <c r="AX109" s="14" t="n">
        <f aca="false">SUMIFS(시도_소아과개폐업!$H$5:$H$293,시도_소아과개폐업!$A$5:$A$293,$D109,시도_소아과개폐업!$B$5:$B$293,$B109)</f>
        <v>48</v>
      </c>
      <c r="AY109" s="14" t="n">
        <f aca="false">SUMIFS(시군구_병원급!$E$5:$E$3668,시군구_병원급!$A$5:$A$3668,$A109,시군구_병원급!$D$5:$D$3668,$D109)</f>
        <v>5</v>
      </c>
      <c r="AZ109" s="14" t="n">
        <f aca="false">SUMIFS(시군구_병원급!$F$5:$F$3668,시군구_병원급!$A$5:$A$3668,$A109,시군구_병원급!$D$5:$D$3668,$D109)</f>
        <v>6</v>
      </c>
      <c r="BA109" s="14" t="n">
        <f aca="false">SUMIFS(시군구_병원급!$G$5:$G$3668,시군구_병원급!$A$5:$A$3668,$A109,시군구_병원급!$D$5:$D$3668,$D109)</f>
        <v>29</v>
      </c>
      <c r="BB109" s="14" t="n">
        <f aca="false">SUMIFS(시군구_병원급!$H$5:$H$3668,시군구_병원급!$A$5:$A$3668,$A109,시군구_병원급!$D$5:$D$3668,$D109)</f>
        <v>48</v>
      </c>
      <c r="BC109" s="16" t="n">
        <f aca="false">K109+AY109</f>
        <v>40</v>
      </c>
      <c r="BD109" s="17" t="n">
        <f aca="false">IF(E109=0,"",(K109+AY109)/E109*1000)</f>
        <v>0.798307587913623</v>
      </c>
      <c r="BE109" s="16" t="n">
        <f aca="false">AY109-SUMIFS(시군구_병원급!$E$5:$E$3668,시군구_병원급!$A$5:$A$3668,$A109,시군구_병원급!$D$5:$D$3668,$D109-3)</f>
        <v>-1</v>
      </c>
      <c r="BF109" s="16" t="n">
        <f aca="false">IF(AY109=0,1,0)</f>
        <v>0</v>
      </c>
      <c r="BG109" s="16" t="n">
        <f aca="false">IF(K109+AY109=0,1,0)</f>
        <v>0</v>
      </c>
      <c r="BH109" s="16" t="n">
        <f aca="false">AF109+AG109+AH109</f>
        <v>70</v>
      </c>
      <c r="BI109" s="18" t="n">
        <f aca="false">IF(H109=0,"",BH109/H109)</f>
        <v>0.0882723833543506</v>
      </c>
      <c r="BJ109" s="16" t="str">
        <f aca="false">IF(AP109="","",AP109+AN109)</f>
        <v/>
      </c>
    </row>
    <row r="110" customFormat="false" ht="15" hidden="false" customHeight="true" outlineLevel="0" collapsed="false">
      <c r="A110" s="9" t="s">
        <v>267</v>
      </c>
      <c r="B110" s="10" t="s">
        <v>265</v>
      </c>
      <c r="C110" s="10" t="s">
        <v>268</v>
      </c>
      <c r="D110" s="9" t="n">
        <v>2016</v>
      </c>
      <c r="E110" s="11" t="n">
        <v>9227</v>
      </c>
      <c r="F110" s="11" t="n">
        <v>1406</v>
      </c>
      <c r="G110" s="11" t="n">
        <v>1428</v>
      </c>
      <c r="H110" s="11" t="n">
        <v>131</v>
      </c>
      <c r="I110" s="11" t="n">
        <v>7392</v>
      </c>
      <c r="J110" s="11" t="n">
        <v>5723</v>
      </c>
      <c r="K110" s="11" t="n">
        <v>6</v>
      </c>
      <c r="L110" s="12" t="n">
        <v>14.1974639644522</v>
      </c>
      <c r="M110" s="12" t="n">
        <v>0.650265525089412</v>
      </c>
      <c r="N110" s="13" t="n">
        <v>0.774215367965368</v>
      </c>
      <c r="O110" s="13" t="n">
        <v>0.801127126910155</v>
      </c>
      <c r="P110" s="13" t="n">
        <v>0.15476319497128</v>
      </c>
      <c r="Q110" s="13" t="n">
        <v>-0.0467975206611571</v>
      </c>
      <c r="R110" s="13" t="n">
        <v>-0.0390309555854643</v>
      </c>
      <c r="S110" s="11" t="n">
        <v>0</v>
      </c>
      <c r="T110" s="13"/>
      <c r="U110" s="13"/>
      <c r="V110" s="11" t="n">
        <v>0</v>
      </c>
      <c r="W110" s="13" t="n">
        <v>0</v>
      </c>
      <c r="X110" s="11" t="n">
        <v>0</v>
      </c>
      <c r="Y110" s="11" t="n">
        <v>0</v>
      </c>
      <c r="Z110" s="11" t="n">
        <v>0</v>
      </c>
      <c r="AA110" s="11" t="n">
        <v>0</v>
      </c>
      <c r="AB110" s="10" t="s">
        <v>65</v>
      </c>
      <c r="AC110" s="11" t="n">
        <v>8</v>
      </c>
      <c r="AD110" s="11" t="n">
        <v>62</v>
      </c>
      <c r="AE110" s="11" t="n">
        <v>41</v>
      </c>
      <c r="AF110" s="11" t="n">
        <v>1</v>
      </c>
      <c r="AG110" s="11" t="n">
        <v>18</v>
      </c>
      <c r="AH110" s="11" t="n">
        <v>1</v>
      </c>
      <c r="AI110" s="13" t="n">
        <v>0.0610687022900763</v>
      </c>
      <c r="AJ110" s="13" t="n">
        <v>0.473282442748092</v>
      </c>
      <c r="AK110" s="13" t="n">
        <v>0.312977099236641</v>
      </c>
      <c r="AL110" s="13" t="n">
        <v>0.00763358778625954</v>
      </c>
      <c r="AM110" s="13" t="n">
        <v>0.137404580152672</v>
      </c>
      <c r="AN110" s="11" t="n">
        <v>0</v>
      </c>
      <c r="AO110" s="13" t="n">
        <v>0</v>
      </c>
      <c r="AP110" s="11"/>
      <c r="AQ110" s="11"/>
      <c r="AR110" s="13"/>
      <c r="AS110" s="13"/>
      <c r="AT110" s="14" t="n">
        <f aca="false">SUMIFS(시도_소아과개폐업!$C$5:$C$293,시도_소아과개폐업!$A$5:$A$293,$D110,시도_소아과개폐업!$B$5:$B$293,$B110)</f>
        <v>23</v>
      </c>
      <c r="AU110" s="14" t="n">
        <f aca="false">SUMIFS(시도_소아과개폐업!$D$5:$D$293,시도_소아과개폐업!$A$5:$A$293,$D110,시도_소아과개폐업!$B$5:$B$293,$B110)</f>
        <v>15</v>
      </c>
      <c r="AV110" s="14" t="n">
        <f aca="false">SUMIFS(시도_소아과개폐업!$F$5:$F$293,시도_소아과개폐업!$A$5:$A$293,$D110,시도_소아과개폐업!$B$5:$B$293,$B110)</f>
        <v>8</v>
      </c>
      <c r="AW110" s="15" t="n">
        <f aca="false">SUMIFS(시도_소아과개폐업!$G$5:$G$293,시도_소아과개폐업!$A$5:$A$293,$D110,시도_소아과개폐업!$B$5:$B$293,$B110)</f>
        <v>0.272727272727273</v>
      </c>
      <c r="AX110" s="14" t="n">
        <f aca="false">SUMIFS(시도_소아과개폐업!$H$5:$H$293,시도_소아과개폐업!$A$5:$A$293,$D110,시도_소아과개폐업!$B$5:$B$293,$B110)</f>
        <v>48</v>
      </c>
      <c r="AY110" s="14" t="n">
        <f aca="false">SUMIFS(시군구_병원급!$E$5:$E$3668,시군구_병원급!$A$5:$A$3668,$A110,시군구_병원급!$D$5:$D$3668,$D110)</f>
        <v>1</v>
      </c>
      <c r="AZ110" s="14" t="n">
        <f aca="false">SUMIFS(시군구_병원급!$F$5:$F$3668,시군구_병원급!$A$5:$A$3668,$A110,시군구_병원급!$D$5:$D$3668,$D110)</f>
        <v>2</v>
      </c>
      <c r="BA110" s="14" t="n">
        <f aca="false">SUMIFS(시군구_병원급!$G$5:$G$3668,시군구_병원급!$A$5:$A$3668,$A110,시군구_병원급!$D$5:$D$3668,$D110)</f>
        <v>4</v>
      </c>
      <c r="BB110" s="14" t="n">
        <f aca="false">SUMIFS(시군구_병원급!$H$5:$H$3668,시군구_병원급!$A$5:$A$3668,$A110,시군구_병원급!$D$5:$D$3668,$D110)</f>
        <v>14</v>
      </c>
      <c r="BC110" s="16" t="n">
        <f aca="false">K110+AY110</f>
        <v>7</v>
      </c>
      <c r="BD110" s="17" t="n">
        <f aca="false">IF(E110=0,"",(K110+AY110)/E110*1000)</f>
        <v>0.758643112604313</v>
      </c>
      <c r="BE110" s="16" t="n">
        <f aca="false">AY110-SUMIFS(시군구_병원급!$E$5:$E$3668,시군구_병원급!$A$5:$A$3668,$A110,시군구_병원급!$D$5:$D$3668,$D110-3)</f>
        <v>-1</v>
      </c>
      <c r="BF110" s="16" t="n">
        <f aca="false">IF(AY110=0,1,0)</f>
        <v>0</v>
      </c>
      <c r="BG110" s="16" t="n">
        <f aca="false">IF(K110+AY110=0,1,0)</f>
        <v>0</v>
      </c>
      <c r="BH110" s="16" t="n">
        <f aca="false">AF110+AG110+AH110</f>
        <v>20</v>
      </c>
      <c r="BI110" s="18" t="n">
        <f aca="false">IF(H110=0,"",BH110/H110)</f>
        <v>0.152671755725191</v>
      </c>
      <c r="BJ110" s="16" t="str">
        <f aca="false">IF(AP110="","",AP110+AN110)</f>
        <v/>
      </c>
    </row>
    <row r="111" customFormat="false" ht="15" hidden="false" customHeight="true" outlineLevel="0" collapsed="false">
      <c r="A111" s="9" t="s">
        <v>269</v>
      </c>
      <c r="B111" s="10" t="s">
        <v>265</v>
      </c>
      <c r="C111" s="10" t="s">
        <v>270</v>
      </c>
      <c r="D111" s="9" t="n">
        <v>2016</v>
      </c>
      <c r="E111" s="11" t="n">
        <v>5946</v>
      </c>
      <c r="F111" s="11" t="n">
        <v>874</v>
      </c>
      <c r="G111" s="11" t="n">
        <v>891</v>
      </c>
      <c r="H111" s="11" t="n">
        <v>69</v>
      </c>
      <c r="I111" s="11" t="n">
        <v>3954</v>
      </c>
      <c r="J111" s="11" t="n">
        <v>3180</v>
      </c>
      <c r="K111" s="11" t="n">
        <v>5</v>
      </c>
      <c r="L111" s="12" t="n">
        <v>11.6044399596367</v>
      </c>
      <c r="M111" s="12" t="n">
        <v>0.840901446350488</v>
      </c>
      <c r="N111" s="13" t="n">
        <v>0.804248861911988</v>
      </c>
      <c r="O111" s="13" t="n">
        <v>0.664984863773966</v>
      </c>
      <c r="P111" s="13" t="n">
        <v>0.149848637739657</v>
      </c>
      <c r="Q111" s="13" t="n">
        <v>-0.0611084793936523</v>
      </c>
      <c r="R111" s="13" t="n">
        <v>-0.082389289392379</v>
      </c>
      <c r="S111" s="11" t="n">
        <v>1</v>
      </c>
      <c r="T111" s="13"/>
      <c r="U111" s="13"/>
      <c r="V111" s="11" t="n">
        <v>0</v>
      </c>
      <c r="W111" s="13" t="n">
        <v>0</v>
      </c>
      <c r="X111" s="11" t="n">
        <v>0</v>
      </c>
      <c r="Y111" s="11" t="n">
        <v>0</v>
      </c>
      <c r="Z111" s="11" t="n">
        <v>0</v>
      </c>
      <c r="AA111" s="11" t="n">
        <v>0</v>
      </c>
      <c r="AB111" s="10" t="s">
        <v>65</v>
      </c>
      <c r="AC111" s="11" t="n">
        <v>7</v>
      </c>
      <c r="AD111" s="11" t="n">
        <v>29</v>
      </c>
      <c r="AE111" s="11" t="n">
        <v>14</v>
      </c>
      <c r="AF111" s="11" t="n">
        <v>3</v>
      </c>
      <c r="AG111" s="11" t="n">
        <v>16</v>
      </c>
      <c r="AH111" s="11" t="n">
        <v>0</v>
      </c>
      <c r="AI111" s="13" t="n">
        <v>0.101449275362319</v>
      </c>
      <c r="AJ111" s="13" t="n">
        <v>0.420289855072464</v>
      </c>
      <c r="AK111" s="13" t="n">
        <v>0.202898550724638</v>
      </c>
      <c r="AL111" s="13" t="n">
        <v>0.0434782608695652</v>
      </c>
      <c r="AM111" s="13" t="n">
        <v>0.231884057971015</v>
      </c>
      <c r="AN111" s="11" t="n">
        <v>0</v>
      </c>
      <c r="AO111" s="13" t="n">
        <v>0</v>
      </c>
      <c r="AP111" s="11"/>
      <c r="AQ111" s="11"/>
      <c r="AR111" s="13"/>
      <c r="AS111" s="13"/>
      <c r="AT111" s="14" t="n">
        <f aca="false">SUMIFS(시도_소아과개폐업!$C$5:$C$293,시도_소아과개폐업!$A$5:$A$293,$D111,시도_소아과개폐업!$B$5:$B$293,$B111)</f>
        <v>23</v>
      </c>
      <c r="AU111" s="14" t="n">
        <f aca="false">SUMIFS(시도_소아과개폐업!$D$5:$D$293,시도_소아과개폐업!$A$5:$A$293,$D111,시도_소아과개폐업!$B$5:$B$293,$B111)</f>
        <v>15</v>
      </c>
      <c r="AV111" s="14" t="n">
        <f aca="false">SUMIFS(시도_소아과개폐업!$F$5:$F$293,시도_소아과개폐업!$A$5:$A$293,$D111,시도_소아과개폐업!$B$5:$B$293,$B111)</f>
        <v>8</v>
      </c>
      <c r="AW111" s="15" t="n">
        <f aca="false">SUMIFS(시도_소아과개폐업!$G$5:$G$293,시도_소아과개폐업!$A$5:$A$293,$D111,시도_소아과개폐업!$B$5:$B$293,$B111)</f>
        <v>0.272727272727273</v>
      </c>
      <c r="AX111" s="14" t="n">
        <f aca="false">SUMIFS(시도_소아과개폐업!$H$5:$H$293,시도_소아과개폐업!$A$5:$A$293,$D111,시도_소아과개폐업!$B$5:$B$293,$B111)</f>
        <v>48</v>
      </c>
      <c r="AY111" s="14" t="n">
        <f aca="false">SUMIFS(시군구_병원급!$E$5:$E$3668,시군구_병원급!$A$5:$A$3668,$A111,시군구_병원급!$D$5:$D$3668,$D111)</f>
        <v>3</v>
      </c>
      <c r="AZ111" s="14" t="n">
        <f aca="false">SUMIFS(시군구_병원급!$F$5:$F$3668,시군구_병원급!$A$5:$A$3668,$A111,시군구_병원급!$D$5:$D$3668,$D111)</f>
        <v>2</v>
      </c>
      <c r="BA111" s="14" t="n">
        <f aca="false">SUMIFS(시군구_병원급!$G$5:$G$3668,시군구_병원급!$A$5:$A$3668,$A111,시군구_병원급!$D$5:$D$3668,$D111)</f>
        <v>3</v>
      </c>
      <c r="BB111" s="14" t="n">
        <f aca="false">SUMIFS(시군구_병원급!$H$5:$H$3668,시군구_병원급!$A$5:$A$3668,$A111,시군구_병원급!$D$5:$D$3668,$D111)</f>
        <v>12</v>
      </c>
      <c r="BC111" s="16" t="n">
        <f aca="false">K111+AY111</f>
        <v>8</v>
      </c>
      <c r="BD111" s="17" t="n">
        <f aca="false">IF(E111=0,"",(K111+AY111)/E111*1000)</f>
        <v>1.34544231416078</v>
      </c>
      <c r="BE111" s="16" t="n">
        <f aca="false">AY111-SUMIFS(시군구_병원급!$E$5:$E$3668,시군구_병원급!$A$5:$A$3668,$A111,시군구_병원급!$D$5:$D$3668,$D111-3)</f>
        <v>0</v>
      </c>
      <c r="BF111" s="16" t="n">
        <f aca="false">IF(AY111=0,1,0)</f>
        <v>0</v>
      </c>
      <c r="BG111" s="16" t="n">
        <f aca="false">IF(K111+AY111=0,1,0)</f>
        <v>0</v>
      </c>
      <c r="BH111" s="16" t="n">
        <f aca="false">AF111+AG111+AH111</f>
        <v>19</v>
      </c>
      <c r="BI111" s="18" t="n">
        <f aca="false">IF(H111=0,"",BH111/H111)</f>
        <v>0.27536231884058</v>
      </c>
      <c r="BJ111" s="16" t="str">
        <f aca="false">IF(AP111="","",AP111+AN111)</f>
        <v/>
      </c>
    </row>
    <row r="112" customFormat="false" ht="15" hidden="false" customHeight="true" outlineLevel="0" collapsed="false">
      <c r="A112" s="9" t="s">
        <v>271</v>
      </c>
      <c r="B112" s="10" t="s">
        <v>265</v>
      </c>
      <c r="C112" s="10" t="s">
        <v>272</v>
      </c>
      <c r="D112" s="9" t="n">
        <v>2016</v>
      </c>
      <c r="E112" s="11" t="n">
        <v>1093</v>
      </c>
      <c r="F112" s="11" t="n">
        <v>186</v>
      </c>
      <c r="G112" s="11" t="n">
        <v>185</v>
      </c>
      <c r="H112" s="11" t="n">
        <v>9</v>
      </c>
      <c r="I112" s="11" t="n">
        <v>604</v>
      </c>
      <c r="J112" s="11" t="n">
        <v>508</v>
      </c>
      <c r="K112" s="11" t="n">
        <v>0</v>
      </c>
      <c r="L112" s="12" t="n">
        <v>8.23421774931381</v>
      </c>
      <c r="M112" s="12" t="n">
        <v>0</v>
      </c>
      <c r="N112" s="13" t="n">
        <v>0.841059602649007</v>
      </c>
      <c r="O112" s="13" t="n">
        <v>0.552607502287283</v>
      </c>
      <c r="P112" s="13" t="n">
        <v>0.169258920402562</v>
      </c>
      <c r="Q112" s="13" t="n">
        <v>0.0186393289841567</v>
      </c>
      <c r="R112" s="13" t="n">
        <v>0.25</v>
      </c>
      <c r="S112" s="11" t="n">
        <v>0</v>
      </c>
      <c r="T112" s="13"/>
      <c r="U112" s="13"/>
      <c r="V112" s="11" t="n">
        <v>1</v>
      </c>
      <c r="W112" s="13" t="n">
        <v>0</v>
      </c>
      <c r="X112" s="11" t="n">
        <v>0</v>
      </c>
      <c r="Y112" s="11" t="n">
        <v>0</v>
      </c>
      <c r="Z112" s="11" t="n">
        <v>0</v>
      </c>
      <c r="AA112" s="11" t="n">
        <v>0</v>
      </c>
      <c r="AB112" s="10" t="s">
        <v>65</v>
      </c>
      <c r="AC112" s="11" t="n">
        <v>1</v>
      </c>
      <c r="AD112" s="11" t="n">
        <v>3</v>
      </c>
      <c r="AE112" s="11" t="n">
        <v>2</v>
      </c>
      <c r="AF112" s="11" t="n">
        <v>0</v>
      </c>
      <c r="AG112" s="11" t="n">
        <v>3</v>
      </c>
      <c r="AH112" s="11" t="n">
        <v>0</v>
      </c>
      <c r="AI112" s="13" t="n">
        <v>0.111111111111111</v>
      </c>
      <c r="AJ112" s="13" t="n">
        <v>0.333333333333333</v>
      </c>
      <c r="AK112" s="13" t="n">
        <v>0.222222222222222</v>
      </c>
      <c r="AL112" s="13" t="n">
        <v>0</v>
      </c>
      <c r="AM112" s="13" t="n">
        <v>0.333333333333333</v>
      </c>
      <c r="AN112" s="11" t="n">
        <v>0</v>
      </c>
      <c r="AO112" s="13" t="n">
        <v>0</v>
      </c>
      <c r="AP112" s="11"/>
      <c r="AQ112" s="11"/>
      <c r="AR112" s="13"/>
      <c r="AS112" s="13"/>
      <c r="AT112" s="14" t="n">
        <f aca="false">SUMIFS(시도_소아과개폐업!$C$5:$C$293,시도_소아과개폐업!$A$5:$A$293,$D112,시도_소아과개폐업!$B$5:$B$293,$B112)</f>
        <v>23</v>
      </c>
      <c r="AU112" s="14" t="n">
        <f aca="false">SUMIFS(시도_소아과개폐업!$D$5:$D$293,시도_소아과개폐업!$A$5:$A$293,$D112,시도_소아과개폐업!$B$5:$B$293,$B112)</f>
        <v>15</v>
      </c>
      <c r="AV112" s="14" t="n">
        <f aca="false">SUMIFS(시도_소아과개폐업!$F$5:$F$293,시도_소아과개폐업!$A$5:$A$293,$D112,시도_소아과개폐업!$B$5:$B$293,$B112)</f>
        <v>8</v>
      </c>
      <c r="AW112" s="15" t="n">
        <f aca="false">SUMIFS(시도_소아과개폐업!$G$5:$G$293,시도_소아과개폐업!$A$5:$A$293,$D112,시도_소아과개폐업!$B$5:$B$293,$B112)</f>
        <v>0.272727272727273</v>
      </c>
      <c r="AX112" s="14" t="n">
        <f aca="false">SUMIFS(시도_소아과개폐업!$H$5:$H$293,시도_소아과개폐업!$A$5:$A$293,$D112,시도_소아과개폐업!$B$5:$B$293,$B112)</f>
        <v>48</v>
      </c>
      <c r="AY112" s="14" t="n">
        <f aca="false">SUMIFS(시군구_병원급!$E$5:$E$3668,시군구_병원급!$A$5:$A$3668,$A112,시군구_병원급!$D$5:$D$3668,$D112)</f>
        <v>0</v>
      </c>
      <c r="AZ112" s="14" t="n">
        <f aca="false">SUMIFS(시군구_병원급!$F$5:$F$3668,시군구_병원급!$A$5:$A$3668,$A112,시군구_병원급!$D$5:$D$3668,$D112)</f>
        <v>0</v>
      </c>
      <c r="BA112" s="14" t="n">
        <f aca="false">SUMIFS(시군구_병원급!$G$5:$G$3668,시군구_병원급!$A$5:$A$3668,$A112,시군구_병원급!$D$5:$D$3668,$D112)</f>
        <v>1</v>
      </c>
      <c r="BB112" s="14" t="n">
        <f aca="false">SUMIFS(시군구_병원급!$H$5:$H$3668,시군구_병원급!$A$5:$A$3668,$A112,시군구_병원급!$D$5:$D$3668,$D112)</f>
        <v>4</v>
      </c>
      <c r="BC112" s="16" t="n">
        <f aca="false">K112+AY112</f>
        <v>0</v>
      </c>
      <c r="BD112" s="17" t="n">
        <f aca="false">IF(E112=0,"",(K112+AY112)/E112*1000)</f>
        <v>0</v>
      </c>
      <c r="BE112" s="16" t="n">
        <f aca="false">AY112-SUMIFS(시군구_병원급!$E$5:$E$3668,시군구_병원급!$A$5:$A$3668,$A112,시군구_병원급!$D$5:$D$3668,$D112-3)</f>
        <v>0</v>
      </c>
      <c r="BF112" s="16" t="n">
        <f aca="false">IF(AY112=0,1,0)</f>
        <v>1</v>
      </c>
      <c r="BG112" s="16" t="n">
        <f aca="false">IF(K112+AY112=0,1,0)</f>
        <v>1</v>
      </c>
      <c r="BH112" s="16" t="n">
        <f aca="false">AF112+AG112+AH112</f>
        <v>3</v>
      </c>
      <c r="BI112" s="18" t="n">
        <f aca="false">IF(H112=0,"",BH112/H112)</f>
        <v>0.333333333333333</v>
      </c>
      <c r="BJ112" s="16" t="str">
        <f aca="false">IF(AP112="","",AP112+AN112)</f>
        <v/>
      </c>
    </row>
    <row r="113" customFormat="false" ht="15" hidden="false" customHeight="true" outlineLevel="0" collapsed="false">
      <c r="A113" s="9" t="s">
        <v>273</v>
      </c>
      <c r="B113" s="10" t="s">
        <v>265</v>
      </c>
      <c r="C113" s="10" t="s">
        <v>274</v>
      </c>
      <c r="D113" s="9" t="n">
        <v>2016</v>
      </c>
      <c r="E113" s="11" t="n">
        <v>1854</v>
      </c>
      <c r="F113" s="11" t="n">
        <v>264</v>
      </c>
      <c r="G113" s="11" t="n">
        <v>274</v>
      </c>
      <c r="H113" s="11" t="n">
        <v>26</v>
      </c>
      <c r="I113" s="11" t="n">
        <v>1353</v>
      </c>
      <c r="J113" s="11" t="n">
        <v>969</v>
      </c>
      <c r="K113" s="11" t="n">
        <v>1</v>
      </c>
      <c r="L113" s="12" t="n">
        <v>14.0237324703344</v>
      </c>
      <c r="M113" s="12" t="n">
        <v>0.539374325782093</v>
      </c>
      <c r="N113" s="13" t="n">
        <v>0.716186252771619</v>
      </c>
      <c r="O113" s="13" t="n">
        <v>0.729773462783172</v>
      </c>
      <c r="P113" s="13" t="n">
        <v>0.147788565264293</v>
      </c>
      <c r="Q113" s="13" t="n">
        <v>-0.111217641418984</v>
      </c>
      <c r="R113" s="13" t="n">
        <v>0.00735294117647056</v>
      </c>
      <c r="S113" s="11" t="n">
        <v>0</v>
      </c>
      <c r="T113" s="13"/>
      <c r="U113" s="13"/>
      <c r="V113" s="11" t="n">
        <v>0</v>
      </c>
      <c r="W113" s="13" t="n">
        <v>-0.269230769230769</v>
      </c>
      <c r="X113" s="11" t="n">
        <v>1</v>
      </c>
      <c r="Y113" s="11" t="n">
        <v>0</v>
      </c>
      <c r="Z113" s="11" t="n">
        <v>1</v>
      </c>
      <c r="AA113" s="11" t="n">
        <v>0</v>
      </c>
      <c r="AB113" s="10" t="s">
        <v>65</v>
      </c>
      <c r="AC113" s="11" t="n">
        <v>2</v>
      </c>
      <c r="AD113" s="11" t="n">
        <v>13</v>
      </c>
      <c r="AE113" s="11" t="n">
        <v>5</v>
      </c>
      <c r="AF113" s="11" t="n">
        <v>1</v>
      </c>
      <c r="AG113" s="11" t="n">
        <v>4</v>
      </c>
      <c r="AH113" s="11" t="n">
        <v>1</v>
      </c>
      <c r="AI113" s="13" t="n">
        <v>0.0769230769230769</v>
      </c>
      <c r="AJ113" s="13" t="n">
        <v>0.5</v>
      </c>
      <c r="AK113" s="13" t="n">
        <v>0.192307692307692</v>
      </c>
      <c r="AL113" s="13" t="n">
        <v>0.0384615384615385</v>
      </c>
      <c r="AM113" s="13" t="n">
        <v>0.153846153846154</v>
      </c>
      <c r="AN113" s="11" t="n">
        <v>0</v>
      </c>
      <c r="AO113" s="13" t="n">
        <v>0</v>
      </c>
      <c r="AP113" s="11"/>
      <c r="AQ113" s="11"/>
      <c r="AR113" s="13"/>
      <c r="AS113" s="13"/>
      <c r="AT113" s="14" t="n">
        <f aca="false">SUMIFS(시도_소아과개폐업!$C$5:$C$293,시도_소아과개폐업!$A$5:$A$293,$D113,시도_소아과개폐업!$B$5:$B$293,$B113)</f>
        <v>23</v>
      </c>
      <c r="AU113" s="14" t="n">
        <f aca="false">SUMIFS(시도_소아과개폐업!$D$5:$D$293,시도_소아과개폐업!$A$5:$A$293,$D113,시도_소아과개폐업!$B$5:$B$293,$B113)</f>
        <v>15</v>
      </c>
      <c r="AV113" s="14" t="n">
        <f aca="false">SUMIFS(시도_소아과개폐업!$F$5:$F$293,시도_소아과개폐업!$A$5:$A$293,$D113,시도_소아과개폐업!$B$5:$B$293,$B113)</f>
        <v>8</v>
      </c>
      <c r="AW113" s="15" t="n">
        <f aca="false">SUMIFS(시도_소아과개폐업!$G$5:$G$293,시도_소아과개폐업!$A$5:$A$293,$D113,시도_소아과개폐업!$B$5:$B$293,$B113)</f>
        <v>0.272727272727273</v>
      </c>
      <c r="AX113" s="14" t="n">
        <f aca="false">SUMIFS(시도_소아과개폐업!$H$5:$H$293,시도_소아과개폐업!$A$5:$A$293,$D113,시도_소아과개폐업!$B$5:$B$293,$B113)</f>
        <v>48</v>
      </c>
      <c r="AY113" s="14" t="n">
        <f aca="false">SUMIFS(시군구_병원급!$E$5:$E$3668,시군구_병원급!$A$5:$A$3668,$A113,시군구_병원급!$D$5:$D$3668,$D113)</f>
        <v>0</v>
      </c>
      <c r="AZ113" s="14" t="n">
        <f aca="false">SUMIFS(시군구_병원급!$F$5:$F$3668,시군구_병원급!$A$5:$A$3668,$A113,시군구_병원급!$D$5:$D$3668,$D113)</f>
        <v>1</v>
      </c>
      <c r="BA113" s="14" t="n">
        <f aca="false">SUMIFS(시군구_병원급!$G$5:$G$3668,시군구_병원급!$A$5:$A$3668,$A113,시군구_병원급!$D$5:$D$3668,$D113)</f>
        <v>1</v>
      </c>
      <c r="BB113" s="14" t="n">
        <f aca="false">SUMIFS(시군구_병원급!$H$5:$H$3668,시군구_병원급!$A$5:$A$3668,$A113,시군구_병원급!$D$5:$D$3668,$D113)</f>
        <v>5</v>
      </c>
      <c r="BC113" s="16" t="n">
        <f aca="false">K113+AY113</f>
        <v>1</v>
      </c>
      <c r="BD113" s="17" t="n">
        <f aca="false">IF(E113=0,"",(K113+AY113)/E113*1000)</f>
        <v>0.539374325782093</v>
      </c>
      <c r="BE113" s="16" t="n">
        <f aca="false">AY113-SUMIFS(시군구_병원급!$E$5:$E$3668,시군구_병원급!$A$5:$A$3668,$A113,시군구_병원급!$D$5:$D$3668,$D113-3)</f>
        <v>0</v>
      </c>
      <c r="BF113" s="16" t="n">
        <f aca="false">IF(AY113=0,1,0)</f>
        <v>1</v>
      </c>
      <c r="BG113" s="16" t="n">
        <f aca="false">IF(K113+AY113=0,1,0)</f>
        <v>0</v>
      </c>
      <c r="BH113" s="16" t="n">
        <f aca="false">AF113+AG113+AH113</f>
        <v>6</v>
      </c>
      <c r="BI113" s="18" t="n">
        <f aca="false">IF(H113=0,"",BH113/H113)</f>
        <v>0.230769230769231</v>
      </c>
      <c r="BJ113" s="16" t="str">
        <f aca="false">IF(AP113="","",AP113+AN113)</f>
        <v/>
      </c>
    </row>
    <row r="114" customFormat="false" ht="15" hidden="false" customHeight="true" outlineLevel="0" collapsed="false">
      <c r="A114" s="9" t="s">
        <v>275</v>
      </c>
      <c r="B114" s="10" t="s">
        <v>265</v>
      </c>
      <c r="C114" s="10" t="s">
        <v>276</v>
      </c>
      <c r="D114" s="9" t="n">
        <v>2016</v>
      </c>
      <c r="E114" s="11" t="n">
        <v>1627</v>
      </c>
      <c r="F114" s="11" t="n">
        <v>230</v>
      </c>
      <c r="G114" s="11" t="n">
        <v>228</v>
      </c>
      <c r="H114" s="11" t="n">
        <v>16</v>
      </c>
      <c r="I114" s="11" t="n">
        <v>1117</v>
      </c>
      <c r="J114" s="11" t="n">
        <v>855</v>
      </c>
      <c r="K114" s="11" t="n">
        <v>1</v>
      </c>
      <c r="L114" s="12" t="n">
        <v>9.8340503995083</v>
      </c>
      <c r="M114" s="12" t="n">
        <v>0.614628149969269</v>
      </c>
      <c r="N114" s="13" t="n">
        <v>0.76544315129812</v>
      </c>
      <c r="O114" s="13" t="n">
        <v>0.686539643515673</v>
      </c>
      <c r="P114" s="13" t="n">
        <v>0.140135218192993</v>
      </c>
      <c r="Q114" s="13" t="n">
        <v>-0.122437971952535</v>
      </c>
      <c r="R114" s="13" t="n">
        <v>-0.179856115107914</v>
      </c>
      <c r="S114" s="11" t="n">
        <v>0</v>
      </c>
      <c r="T114" s="13"/>
      <c r="U114" s="13"/>
      <c r="V114" s="11" t="n">
        <v>0</v>
      </c>
      <c r="W114" s="13" t="n">
        <v>0</v>
      </c>
      <c r="X114" s="11" t="n">
        <v>0</v>
      </c>
      <c r="Y114" s="11" t="n">
        <v>1</v>
      </c>
      <c r="Z114" s="11" t="n">
        <v>1</v>
      </c>
      <c r="AA114" s="11" t="n">
        <v>0</v>
      </c>
      <c r="AB114" s="10" t="s">
        <v>65</v>
      </c>
      <c r="AC114" s="11" t="n">
        <v>2</v>
      </c>
      <c r="AD114" s="11" t="n">
        <v>5</v>
      </c>
      <c r="AE114" s="11" t="n">
        <v>1</v>
      </c>
      <c r="AF114" s="11" t="n">
        <v>1</v>
      </c>
      <c r="AG114" s="11" t="n">
        <v>6</v>
      </c>
      <c r="AH114" s="11" t="n">
        <v>1</v>
      </c>
      <c r="AI114" s="13" t="n">
        <v>0.125</v>
      </c>
      <c r="AJ114" s="13" t="n">
        <v>0.3125</v>
      </c>
      <c r="AK114" s="13" t="n">
        <v>0.0625</v>
      </c>
      <c r="AL114" s="13" t="n">
        <v>0.0625</v>
      </c>
      <c r="AM114" s="13" t="n">
        <v>0.375</v>
      </c>
      <c r="AN114" s="11" t="n">
        <v>0</v>
      </c>
      <c r="AO114" s="13" t="n">
        <v>0</v>
      </c>
      <c r="AP114" s="11"/>
      <c r="AQ114" s="11"/>
      <c r="AR114" s="13"/>
      <c r="AS114" s="13"/>
      <c r="AT114" s="14" t="n">
        <f aca="false">SUMIFS(시도_소아과개폐업!$C$5:$C$293,시도_소아과개폐업!$A$5:$A$293,$D114,시도_소아과개폐업!$B$5:$B$293,$B114)</f>
        <v>23</v>
      </c>
      <c r="AU114" s="14" t="n">
        <f aca="false">SUMIFS(시도_소아과개폐업!$D$5:$D$293,시도_소아과개폐업!$A$5:$A$293,$D114,시도_소아과개폐업!$B$5:$B$293,$B114)</f>
        <v>15</v>
      </c>
      <c r="AV114" s="14" t="n">
        <f aca="false">SUMIFS(시도_소아과개폐업!$F$5:$F$293,시도_소아과개폐업!$A$5:$A$293,$D114,시도_소아과개폐업!$B$5:$B$293,$B114)</f>
        <v>8</v>
      </c>
      <c r="AW114" s="15" t="n">
        <f aca="false">SUMIFS(시도_소아과개폐업!$G$5:$G$293,시도_소아과개폐업!$A$5:$A$293,$D114,시도_소아과개폐업!$B$5:$B$293,$B114)</f>
        <v>0.272727272727273</v>
      </c>
      <c r="AX114" s="14" t="n">
        <f aca="false">SUMIFS(시도_소아과개폐업!$H$5:$H$293,시도_소아과개폐업!$A$5:$A$293,$D114,시도_소아과개폐업!$B$5:$B$293,$B114)</f>
        <v>48</v>
      </c>
      <c r="AY114" s="14" t="n">
        <f aca="false">SUMIFS(시군구_병원급!$E$5:$E$3668,시군구_병원급!$A$5:$A$3668,$A114,시군구_병원급!$D$5:$D$3668,$D114)</f>
        <v>1</v>
      </c>
      <c r="AZ114" s="14" t="n">
        <f aca="false">SUMIFS(시군구_병원급!$F$5:$F$3668,시군구_병원급!$A$5:$A$3668,$A114,시군구_병원급!$D$5:$D$3668,$D114)</f>
        <v>0</v>
      </c>
      <c r="BA114" s="14" t="n">
        <f aca="false">SUMIFS(시군구_병원급!$G$5:$G$3668,시군구_병원급!$A$5:$A$3668,$A114,시군구_병원급!$D$5:$D$3668,$D114)</f>
        <v>1</v>
      </c>
      <c r="BB114" s="14" t="n">
        <f aca="false">SUMIFS(시군구_병원급!$H$5:$H$3668,시군구_병원급!$A$5:$A$3668,$A114,시군구_병원급!$D$5:$D$3668,$D114)</f>
        <v>4</v>
      </c>
      <c r="BC114" s="16" t="n">
        <f aca="false">K114+AY114</f>
        <v>2</v>
      </c>
      <c r="BD114" s="17" t="n">
        <f aca="false">IF(E114=0,"",(K114+AY114)/E114*1000)</f>
        <v>1.22925629993854</v>
      </c>
      <c r="BE114" s="16" t="n">
        <f aca="false">AY114-SUMIFS(시군구_병원급!$E$5:$E$3668,시군구_병원급!$A$5:$A$3668,$A114,시군구_병원급!$D$5:$D$3668,$D114-3)</f>
        <v>0</v>
      </c>
      <c r="BF114" s="16" t="n">
        <f aca="false">IF(AY114=0,1,0)</f>
        <v>0</v>
      </c>
      <c r="BG114" s="16" t="n">
        <f aca="false">IF(K114+AY114=0,1,0)</f>
        <v>0</v>
      </c>
      <c r="BH114" s="16" t="n">
        <f aca="false">AF114+AG114+AH114</f>
        <v>8</v>
      </c>
      <c r="BI114" s="18" t="n">
        <f aca="false">IF(H114=0,"",BH114/H114)</f>
        <v>0.5</v>
      </c>
      <c r="BJ114" s="16" t="str">
        <f aca="false">IF(AP114="","",AP114+AN114)</f>
        <v/>
      </c>
    </row>
    <row r="115" customFormat="false" ht="15" hidden="false" customHeight="true" outlineLevel="0" collapsed="false">
      <c r="A115" s="9" t="s">
        <v>277</v>
      </c>
      <c r="B115" s="10" t="s">
        <v>265</v>
      </c>
      <c r="C115" s="10" t="s">
        <v>278</v>
      </c>
      <c r="D115" s="9" t="n">
        <v>2016</v>
      </c>
      <c r="E115" s="11" t="n">
        <v>2459</v>
      </c>
      <c r="F115" s="11" t="n">
        <v>397</v>
      </c>
      <c r="G115" s="11" t="n">
        <v>402</v>
      </c>
      <c r="H115" s="11" t="n">
        <v>24</v>
      </c>
      <c r="I115" s="11" t="n">
        <v>1749</v>
      </c>
      <c r="J115" s="11" t="n">
        <v>1572</v>
      </c>
      <c r="K115" s="11" t="n">
        <v>2</v>
      </c>
      <c r="L115" s="12" t="n">
        <v>9.76006506710045</v>
      </c>
      <c r="M115" s="12" t="n">
        <v>0.813338755591704</v>
      </c>
      <c r="N115" s="13" t="n">
        <v>0.898799313893654</v>
      </c>
      <c r="O115" s="13" t="n">
        <v>0.711264741764945</v>
      </c>
      <c r="P115" s="13" t="n">
        <v>0.163481089873933</v>
      </c>
      <c r="Q115" s="13" t="n">
        <v>0.0535561268209084</v>
      </c>
      <c r="R115" s="13" t="n">
        <v>0.119777158774373</v>
      </c>
      <c r="S115" s="11" t="n">
        <v>1</v>
      </c>
      <c r="T115" s="13"/>
      <c r="U115" s="13"/>
      <c r="V115" s="11" t="n">
        <v>0</v>
      </c>
      <c r="W115" s="13" t="n">
        <v>0</v>
      </c>
      <c r="X115" s="11" t="n">
        <v>0</v>
      </c>
      <c r="Y115" s="11" t="n">
        <v>1</v>
      </c>
      <c r="Z115" s="11" t="n">
        <v>1</v>
      </c>
      <c r="AA115" s="11" t="n">
        <v>0</v>
      </c>
      <c r="AB115" s="10" t="s">
        <v>65</v>
      </c>
      <c r="AC115" s="11" t="n">
        <v>2</v>
      </c>
      <c r="AD115" s="11" t="n">
        <v>14</v>
      </c>
      <c r="AE115" s="11" t="n">
        <v>3</v>
      </c>
      <c r="AF115" s="11" t="n">
        <v>1</v>
      </c>
      <c r="AG115" s="11" t="n">
        <v>4</v>
      </c>
      <c r="AH115" s="11" t="n">
        <v>0</v>
      </c>
      <c r="AI115" s="13" t="n">
        <v>0.0833333333333333</v>
      </c>
      <c r="AJ115" s="13" t="n">
        <v>0.583333333333333</v>
      </c>
      <c r="AK115" s="13" t="n">
        <v>0.125</v>
      </c>
      <c r="AL115" s="13" t="n">
        <v>0.0416666666666667</v>
      </c>
      <c r="AM115" s="13" t="n">
        <v>0.166666666666667</v>
      </c>
      <c r="AN115" s="11" t="n">
        <v>0</v>
      </c>
      <c r="AO115" s="13" t="n">
        <v>0</v>
      </c>
      <c r="AP115" s="11"/>
      <c r="AQ115" s="11"/>
      <c r="AR115" s="13"/>
      <c r="AS115" s="13"/>
      <c r="AT115" s="14" t="n">
        <f aca="false">SUMIFS(시도_소아과개폐업!$C$5:$C$293,시도_소아과개폐업!$A$5:$A$293,$D115,시도_소아과개폐업!$B$5:$B$293,$B115)</f>
        <v>23</v>
      </c>
      <c r="AU115" s="14" t="n">
        <f aca="false">SUMIFS(시도_소아과개폐업!$D$5:$D$293,시도_소아과개폐업!$A$5:$A$293,$D115,시도_소아과개폐업!$B$5:$B$293,$B115)</f>
        <v>15</v>
      </c>
      <c r="AV115" s="14" t="n">
        <f aca="false">SUMIFS(시도_소아과개폐업!$F$5:$F$293,시도_소아과개폐업!$A$5:$A$293,$D115,시도_소아과개폐업!$B$5:$B$293,$B115)</f>
        <v>8</v>
      </c>
      <c r="AW115" s="15" t="n">
        <f aca="false">SUMIFS(시도_소아과개폐업!$G$5:$G$293,시도_소아과개폐업!$A$5:$A$293,$D115,시도_소아과개폐업!$B$5:$B$293,$B115)</f>
        <v>0.272727272727273</v>
      </c>
      <c r="AX115" s="14" t="n">
        <f aca="false">SUMIFS(시도_소아과개폐업!$H$5:$H$293,시도_소아과개폐업!$A$5:$A$293,$D115,시도_소아과개폐업!$B$5:$B$293,$B115)</f>
        <v>48</v>
      </c>
      <c r="AY115" s="14" t="n">
        <f aca="false">SUMIFS(시군구_병원급!$E$5:$E$3668,시군구_병원급!$A$5:$A$3668,$A115,시군구_병원급!$D$5:$D$3668,$D115)</f>
        <v>0</v>
      </c>
      <c r="AZ115" s="14" t="n">
        <f aca="false">SUMIFS(시군구_병원급!$F$5:$F$3668,시군구_병원급!$A$5:$A$3668,$A115,시군구_병원급!$D$5:$D$3668,$D115)</f>
        <v>0</v>
      </c>
      <c r="BA115" s="14" t="n">
        <f aca="false">SUMIFS(시군구_병원급!$G$5:$G$3668,시군구_병원급!$A$5:$A$3668,$A115,시군구_병원급!$D$5:$D$3668,$D115)</f>
        <v>4</v>
      </c>
      <c r="BB115" s="14" t="n">
        <f aca="false">SUMIFS(시군구_병원급!$H$5:$H$3668,시군구_병원급!$A$5:$A$3668,$A115,시군구_병원급!$D$5:$D$3668,$D115)</f>
        <v>4</v>
      </c>
      <c r="BC115" s="16" t="n">
        <f aca="false">K115+AY115</f>
        <v>2</v>
      </c>
      <c r="BD115" s="17" t="n">
        <f aca="false">IF(E115=0,"",(K115+AY115)/E115*1000)</f>
        <v>0.813338755591704</v>
      </c>
      <c r="BE115" s="16" t="n">
        <f aca="false">AY115-SUMIFS(시군구_병원급!$E$5:$E$3668,시군구_병원급!$A$5:$A$3668,$A115,시군구_병원급!$D$5:$D$3668,$D115-3)</f>
        <v>0</v>
      </c>
      <c r="BF115" s="16" t="n">
        <f aca="false">IF(AY115=0,1,0)</f>
        <v>1</v>
      </c>
      <c r="BG115" s="16" t="n">
        <f aca="false">IF(K115+AY115=0,1,0)</f>
        <v>0</v>
      </c>
      <c r="BH115" s="16" t="n">
        <f aca="false">AF115+AG115+AH115</f>
        <v>5</v>
      </c>
      <c r="BI115" s="18" t="n">
        <f aca="false">IF(H115=0,"",BH115/H115)</f>
        <v>0.208333333333333</v>
      </c>
      <c r="BJ115" s="16" t="str">
        <f aca="false">IF(AP115="","",AP115+AN115)</f>
        <v/>
      </c>
    </row>
    <row r="116" customFormat="false" ht="15" hidden="false" customHeight="true" outlineLevel="0" collapsed="false">
      <c r="A116" s="9" t="s">
        <v>279</v>
      </c>
      <c r="B116" s="10" t="s">
        <v>265</v>
      </c>
      <c r="C116" s="10" t="s">
        <v>280</v>
      </c>
      <c r="D116" s="9" t="n">
        <v>2016</v>
      </c>
      <c r="E116" s="11" t="n">
        <v>3915</v>
      </c>
      <c r="F116" s="11" t="n">
        <v>552</v>
      </c>
      <c r="G116" s="11" t="n">
        <v>533</v>
      </c>
      <c r="H116" s="11" t="n">
        <v>47</v>
      </c>
      <c r="I116" s="11" t="n">
        <v>3226</v>
      </c>
      <c r="J116" s="11" t="n">
        <v>2676</v>
      </c>
      <c r="K116" s="11" t="n">
        <v>1</v>
      </c>
      <c r="L116" s="12" t="n">
        <v>12.0051085568327</v>
      </c>
      <c r="M116" s="12" t="n">
        <v>0.255427841634738</v>
      </c>
      <c r="N116" s="13" t="n">
        <v>0.829510229386237</v>
      </c>
      <c r="O116" s="13" t="n">
        <v>0.824010217113665</v>
      </c>
      <c r="P116" s="13" t="n">
        <v>0.136143039591316</v>
      </c>
      <c r="Q116" s="13" t="n">
        <v>0.077028885832187</v>
      </c>
      <c r="R116" s="13" t="n">
        <v>-0.0184162062615101</v>
      </c>
      <c r="S116" s="11" t="n">
        <v>-1</v>
      </c>
      <c r="T116" s="13"/>
      <c r="U116" s="13"/>
      <c r="V116" s="11" t="n">
        <v>0</v>
      </c>
      <c r="W116" s="13" t="n">
        <v>0.297872340425532</v>
      </c>
      <c r="X116" s="11" t="n">
        <v>0</v>
      </c>
      <c r="Y116" s="11" t="n">
        <v>0</v>
      </c>
      <c r="Z116" s="11" t="n">
        <v>0</v>
      </c>
      <c r="AA116" s="11" t="n">
        <v>0</v>
      </c>
      <c r="AB116" s="10" t="s">
        <v>65</v>
      </c>
      <c r="AC116" s="11" t="n">
        <v>4</v>
      </c>
      <c r="AD116" s="11" t="n">
        <v>18</v>
      </c>
      <c r="AE116" s="11" t="n">
        <v>14</v>
      </c>
      <c r="AF116" s="11" t="n">
        <v>1</v>
      </c>
      <c r="AG116" s="11" t="n">
        <v>10</v>
      </c>
      <c r="AH116" s="11" t="n">
        <v>0</v>
      </c>
      <c r="AI116" s="13" t="n">
        <v>0.0851063829787234</v>
      </c>
      <c r="AJ116" s="13" t="n">
        <v>0.382978723404255</v>
      </c>
      <c r="AK116" s="13" t="n">
        <v>0.297872340425532</v>
      </c>
      <c r="AL116" s="13" t="n">
        <v>0.0212765957446809</v>
      </c>
      <c r="AM116" s="13" t="n">
        <v>0.212765957446809</v>
      </c>
      <c r="AN116" s="11" t="n">
        <v>4</v>
      </c>
      <c r="AO116" s="13" t="n">
        <v>0.0784313725490196</v>
      </c>
      <c r="AP116" s="11"/>
      <c r="AQ116" s="11"/>
      <c r="AR116" s="13"/>
      <c r="AS116" s="13"/>
      <c r="AT116" s="14" t="n">
        <f aca="false">SUMIFS(시도_소아과개폐업!$C$5:$C$293,시도_소아과개폐업!$A$5:$A$293,$D116,시도_소아과개폐업!$B$5:$B$293,$B116)</f>
        <v>23</v>
      </c>
      <c r="AU116" s="14" t="n">
        <f aca="false">SUMIFS(시도_소아과개폐업!$D$5:$D$293,시도_소아과개폐업!$A$5:$A$293,$D116,시도_소아과개폐업!$B$5:$B$293,$B116)</f>
        <v>15</v>
      </c>
      <c r="AV116" s="14" t="n">
        <f aca="false">SUMIFS(시도_소아과개폐업!$F$5:$F$293,시도_소아과개폐업!$A$5:$A$293,$D116,시도_소아과개폐업!$B$5:$B$293,$B116)</f>
        <v>8</v>
      </c>
      <c r="AW116" s="15" t="n">
        <f aca="false">SUMIFS(시도_소아과개폐업!$G$5:$G$293,시도_소아과개폐업!$A$5:$A$293,$D116,시도_소아과개폐업!$B$5:$B$293,$B116)</f>
        <v>0.272727272727273</v>
      </c>
      <c r="AX116" s="14" t="n">
        <f aca="false">SUMIFS(시도_소아과개폐업!$H$5:$H$293,시도_소아과개폐업!$A$5:$A$293,$D116,시도_소아과개폐업!$B$5:$B$293,$B116)</f>
        <v>48</v>
      </c>
      <c r="AY116" s="14" t="n">
        <f aca="false">SUMIFS(시군구_병원급!$E$5:$E$3668,시군구_병원급!$A$5:$A$3668,$A116,시군구_병원급!$D$5:$D$3668,$D116)</f>
        <v>0</v>
      </c>
      <c r="AZ116" s="14" t="n">
        <f aca="false">SUMIFS(시군구_병원급!$F$5:$F$3668,시군구_병원급!$A$5:$A$3668,$A116,시군구_병원급!$D$5:$D$3668,$D116)</f>
        <v>1</v>
      </c>
      <c r="BA116" s="14" t="n">
        <f aca="false">SUMIFS(시군구_병원급!$G$5:$G$3668,시군구_병원급!$A$5:$A$3668,$A116,시군구_병원급!$D$5:$D$3668,$D116)</f>
        <v>1</v>
      </c>
      <c r="BB116" s="14" t="n">
        <f aca="false">SUMIFS(시군구_병원급!$H$5:$H$3668,시군구_병원급!$A$5:$A$3668,$A116,시군구_병원급!$D$5:$D$3668,$D116)</f>
        <v>4</v>
      </c>
      <c r="BC116" s="16" t="n">
        <f aca="false">K116+AY116</f>
        <v>1</v>
      </c>
      <c r="BD116" s="17" t="n">
        <f aca="false">IF(E116=0,"",(K116+AY116)/E116*1000)</f>
        <v>0.255427841634738</v>
      </c>
      <c r="BE116" s="16" t="n">
        <f aca="false">AY116-SUMIFS(시군구_병원급!$E$5:$E$3668,시군구_병원급!$A$5:$A$3668,$A116,시군구_병원급!$D$5:$D$3668,$D116-3)</f>
        <v>-1</v>
      </c>
      <c r="BF116" s="16" t="n">
        <f aca="false">IF(AY116=0,1,0)</f>
        <v>1</v>
      </c>
      <c r="BG116" s="16" t="n">
        <f aca="false">IF(K116+AY116=0,1,0)</f>
        <v>0</v>
      </c>
      <c r="BH116" s="16" t="n">
        <f aca="false">AF116+AG116+AH116</f>
        <v>11</v>
      </c>
      <c r="BI116" s="18" t="n">
        <f aca="false">IF(H116=0,"",BH116/H116)</f>
        <v>0.234042553191489</v>
      </c>
      <c r="BJ116" s="16" t="str">
        <f aca="false">IF(AP116="","",AP116+AN116)</f>
        <v/>
      </c>
    </row>
    <row r="117" customFormat="false" ht="15" hidden="false" customHeight="true" outlineLevel="0" collapsed="false">
      <c r="A117" s="9" t="s">
        <v>281</v>
      </c>
      <c r="B117" s="10" t="s">
        <v>265</v>
      </c>
      <c r="C117" s="10" t="s">
        <v>282</v>
      </c>
      <c r="D117" s="9" t="n">
        <v>2016</v>
      </c>
      <c r="E117" s="11" t="n">
        <v>911</v>
      </c>
      <c r="F117" s="11" t="n">
        <v>122</v>
      </c>
      <c r="G117" s="11" t="n">
        <v>120</v>
      </c>
      <c r="H117" s="11" t="n">
        <v>13</v>
      </c>
      <c r="I117" s="11" t="n">
        <v>866</v>
      </c>
      <c r="J117" s="11" t="n">
        <v>589</v>
      </c>
      <c r="K117" s="11" t="n">
        <v>0</v>
      </c>
      <c r="L117" s="12" t="n">
        <v>14.2700329308452</v>
      </c>
      <c r="M117" s="12" t="n">
        <v>0</v>
      </c>
      <c r="N117" s="13" t="n">
        <v>0.68013856812933</v>
      </c>
      <c r="O117" s="13" t="n">
        <v>0.950603732162459</v>
      </c>
      <c r="P117" s="13" t="n">
        <v>0.13172338090011</v>
      </c>
      <c r="Q117" s="13" t="n">
        <v>-0.11639185257032</v>
      </c>
      <c r="R117" s="13" t="n">
        <v>-0.083969465648855</v>
      </c>
      <c r="S117" s="11" t="n">
        <v>0</v>
      </c>
      <c r="T117" s="13"/>
      <c r="U117" s="13"/>
      <c r="V117" s="11" t="n">
        <v>1</v>
      </c>
      <c r="W117" s="13" t="n">
        <v>-0.153846153846154</v>
      </c>
      <c r="X117" s="11" t="n">
        <v>0</v>
      </c>
      <c r="Y117" s="11" t="n">
        <v>0</v>
      </c>
      <c r="Z117" s="11" t="n">
        <v>0</v>
      </c>
      <c r="AA117" s="11" t="n">
        <v>0</v>
      </c>
      <c r="AB117" s="10" t="s">
        <v>65</v>
      </c>
      <c r="AC117" s="11" t="n">
        <v>2</v>
      </c>
      <c r="AD117" s="11" t="n">
        <v>0</v>
      </c>
      <c r="AE117" s="11" t="n">
        <v>2</v>
      </c>
      <c r="AF117" s="11" t="n">
        <v>2</v>
      </c>
      <c r="AG117" s="11" t="n">
        <v>7</v>
      </c>
      <c r="AH117" s="11" t="n">
        <v>0</v>
      </c>
      <c r="AI117" s="13" t="n">
        <v>0.153846153846154</v>
      </c>
      <c r="AJ117" s="13" t="n">
        <v>0</v>
      </c>
      <c r="AK117" s="13" t="n">
        <v>0.153846153846154</v>
      </c>
      <c r="AL117" s="13" t="n">
        <v>0.153846153846154</v>
      </c>
      <c r="AM117" s="13" t="n">
        <v>0.538461538461538</v>
      </c>
      <c r="AN117" s="11" t="n">
        <v>0</v>
      </c>
      <c r="AO117" s="13" t="n">
        <v>0</v>
      </c>
      <c r="AP117" s="11"/>
      <c r="AQ117" s="11"/>
      <c r="AR117" s="13"/>
      <c r="AS117" s="13"/>
      <c r="AT117" s="14" t="n">
        <f aca="false">SUMIFS(시도_소아과개폐업!$C$5:$C$293,시도_소아과개폐업!$A$5:$A$293,$D117,시도_소아과개폐업!$B$5:$B$293,$B117)</f>
        <v>23</v>
      </c>
      <c r="AU117" s="14" t="n">
        <f aca="false">SUMIFS(시도_소아과개폐업!$D$5:$D$293,시도_소아과개폐업!$A$5:$A$293,$D117,시도_소아과개폐업!$B$5:$B$293,$B117)</f>
        <v>15</v>
      </c>
      <c r="AV117" s="14" t="n">
        <f aca="false">SUMIFS(시도_소아과개폐업!$F$5:$F$293,시도_소아과개폐업!$A$5:$A$293,$D117,시도_소아과개폐업!$B$5:$B$293,$B117)</f>
        <v>8</v>
      </c>
      <c r="AW117" s="15" t="n">
        <f aca="false">SUMIFS(시도_소아과개폐업!$G$5:$G$293,시도_소아과개폐업!$A$5:$A$293,$D117,시도_소아과개폐업!$B$5:$B$293,$B117)</f>
        <v>0.272727272727273</v>
      </c>
      <c r="AX117" s="14" t="n">
        <f aca="false">SUMIFS(시도_소아과개폐업!$H$5:$H$293,시도_소아과개폐업!$A$5:$A$293,$D117,시도_소아과개폐업!$B$5:$B$293,$B117)</f>
        <v>48</v>
      </c>
      <c r="AY117" s="14" t="n">
        <f aca="false">SUMIFS(시군구_병원급!$E$5:$E$3668,시군구_병원급!$A$5:$A$3668,$A117,시군구_병원급!$D$5:$D$3668,$D117)</f>
        <v>0</v>
      </c>
      <c r="AZ117" s="14" t="n">
        <f aca="false">SUMIFS(시군구_병원급!$F$5:$F$3668,시군구_병원급!$A$5:$A$3668,$A117,시군구_병원급!$D$5:$D$3668,$D117)</f>
        <v>0</v>
      </c>
      <c r="BA117" s="14" t="n">
        <f aca="false">SUMIFS(시군구_병원급!$G$5:$G$3668,시군구_병원급!$A$5:$A$3668,$A117,시군구_병원급!$D$5:$D$3668,$D117)</f>
        <v>4</v>
      </c>
      <c r="BB117" s="14" t="n">
        <f aca="false">SUMIFS(시군구_병원급!$H$5:$H$3668,시군구_병원급!$A$5:$A$3668,$A117,시군구_병원급!$D$5:$D$3668,$D117)</f>
        <v>5</v>
      </c>
      <c r="BC117" s="16" t="n">
        <f aca="false">K117+AY117</f>
        <v>0</v>
      </c>
      <c r="BD117" s="17" t="n">
        <f aca="false">IF(E117=0,"",(K117+AY117)/E117*1000)</f>
        <v>0</v>
      </c>
      <c r="BE117" s="16" t="n">
        <f aca="false">AY117-SUMIFS(시군구_병원급!$E$5:$E$3668,시군구_병원급!$A$5:$A$3668,$A117,시군구_병원급!$D$5:$D$3668,$D117-3)</f>
        <v>0</v>
      </c>
      <c r="BF117" s="16" t="n">
        <f aca="false">IF(AY117=0,1,0)</f>
        <v>1</v>
      </c>
      <c r="BG117" s="16" t="n">
        <f aca="false">IF(K117+AY117=0,1,0)</f>
        <v>1</v>
      </c>
      <c r="BH117" s="16" t="n">
        <f aca="false">AF117+AG117+AH117</f>
        <v>9</v>
      </c>
      <c r="BI117" s="18" t="n">
        <f aca="false">IF(H117=0,"",BH117/H117)</f>
        <v>0.692307692307692</v>
      </c>
      <c r="BJ117" s="16" t="str">
        <f aca="false">IF(AP117="","",AP117+AN117)</f>
        <v/>
      </c>
    </row>
    <row r="118" customFormat="false" ht="15" hidden="false" customHeight="true" outlineLevel="0" collapsed="false">
      <c r="A118" s="9" t="s">
        <v>283</v>
      </c>
      <c r="B118" s="10" t="s">
        <v>265</v>
      </c>
      <c r="C118" s="10" t="s">
        <v>284</v>
      </c>
      <c r="D118" s="9" t="n">
        <v>2016</v>
      </c>
      <c r="E118" s="11" t="n">
        <v>4868</v>
      </c>
      <c r="F118" s="11" t="n">
        <v>760</v>
      </c>
      <c r="G118" s="11" t="n">
        <v>772</v>
      </c>
      <c r="H118" s="11" t="n">
        <v>66</v>
      </c>
      <c r="I118" s="11" t="n">
        <v>3940</v>
      </c>
      <c r="J118" s="11" t="n">
        <v>3026</v>
      </c>
      <c r="K118" s="11" t="n">
        <v>3</v>
      </c>
      <c r="L118" s="12" t="n">
        <v>13.5579293344289</v>
      </c>
      <c r="M118" s="12" t="n">
        <v>0.616269515201315</v>
      </c>
      <c r="N118" s="13" t="n">
        <v>0.768020304568528</v>
      </c>
      <c r="O118" s="13" t="n">
        <v>0.80936729663106</v>
      </c>
      <c r="P118" s="13" t="n">
        <v>0.158586688578472</v>
      </c>
      <c r="Q118" s="13" t="n">
        <v>-0.00592199305697361</v>
      </c>
      <c r="R118" s="13" t="n">
        <v>0.0404312668463611</v>
      </c>
      <c r="S118" s="11" t="n">
        <v>1</v>
      </c>
      <c r="T118" s="13"/>
      <c r="U118" s="13"/>
      <c r="V118" s="11" t="n">
        <v>0</v>
      </c>
      <c r="W118" s="13" t="n">
        <v>0</v>
      </c>
      <c r="X118" s="11" t="n">
        <v>0</v>
      </c>
      <c r="Y118" s="11" t="n">
        <v>0</v>
      </c>
      <c r="Z118" s="11" t="n">
        <v>0</v>
      </c>
      <c r="AA118" s="11" t="n">
        <v>0</v>
      </c>
      <c r="AB118" s="10" t="s">
        <v>65</v>
      </c>
      <c r="AC118" s="11" t="n">
        <v>7</v>
      </c>
      <c r="AD118" s="11" t="n">
        <v>25</v>
      </c>
      <c r="AE118" s="11" t="n">
        <v>18</v>
      </c>
      <c r="AF118" s="11" t="n">
        <v>1</v>
      </c>
      <c r="AG118" s="11" t="n">
        <v>13</v>
      </c>
      <c r="AH118" s="11" t="n">
        <v>2</v>
      </c>
      <c r="AI118" s="13" t="n">
        <v>0.106060606060606</v>
      </c>
      <c r="AJ118" s="13" t="n">
        <v>0.378787878787879</v>
      </c>
      <c r="AK118" s="13" t="n">
        <v>0.272727272727273</v>
      </c>
      <c r="AL118" s="13" t="n">
        <v>0.0151515151515152</v>
      </c>
      <c r="AM118" s="13" t="n">
        <v>0.196969696969697</v>
      </c>
      <c r="AN118" s="11" t="n">
        <v>0</v>
      </c>
      <c r="AO118" s="13" t="n">
        <v>0</v>
      </c>
      <c r="AP118" s="11"/>
      <c r="AQ118" s="11"/>
      <c r="AR118" s="13"/>
      <c r="AS118" s="13"/>
      <c r="AT118" s="14" t="n">
        <f aca="false">SUMIFS(시도_소아과개폐업!$C$5:$C$293,시도_소아과개폐업!$A$5:$A$293,$D118,시도_소아과개폐업!$B$5:$B$293,$B118)</f>
        <v>23</v>
      </c>
      <c r="AU118" s="14" t="n">
        <f aca="false">SUMIFS(시도_소아과개폐업!$D$5:$D$293,시도_소아과개폐업!$A$5:$A$293,$D118,시도_소아과개폐업!$B$5:$B$293,$B118)</f>
        <v>15</v>
      </c>
      <c r="AV118" s="14" t="n">
        <f aca="false">SUMIFS(시도_소아과개폐업!$F$5:$F$293,시도_소아과개폐업!$A$5:$A$293,$D118,시도_소아과개폐업!$B$5:$B$293,$B118)</f>
        <v>8</v>
      </c>
      <c r="AW118" s="15" t="n">
        <f aca="false">SUMIFS(시도_소아과개폐업!$G$5:$G$293,시도_소아과개폐업!$A$5:$A$293,$D118,시도_소아과개폐업!$B$5:$B$293,$B118)</f>
        <v>0.272727272727273</v>
      </c>
      <c r="AX118" s="14" t="n">
        <f aca="false">SUMIFS(시도_소아과개폐업!$H$5:$H$293,시도_소아과개폐업!$A$5:$A$293,$D118,시도_소아과개폐업!$B$5:$B$293,$B118)</f>
        <v>48</v>
      </c>
      <c r="AY118" s="14" t="n">
        <f aca="false">SUMIFS(시군구_병원급!$E$5:$E$3668,시군구_병원급!$A$5:$A$3668,$A118,시군구_병원급!$D$5:$D$3668,$D118)</f>
        <v>0</v>
      </c>
      <c r="AZ118" s="14" t="n">
        <f aca="false">SUMIFS(시군구_병원급!$F$5:$F$3668,시군구_병원급!$A$5:$A$3668,$A118,시군구_병원급!$D$5:$D$3668,$D118)</f>
        <v>0</v>
      </c>
      <c r="BA118" s="14" t="n">
        <f aca="false">SUMIFS(시군구_병원급!$G$5:$G$3668,시군구_병원급!$A$5:$A$3668,$A118,시군구_병원급!$D$5:$D$3668,$D118)</f>
        <v>5</v>
      </c>
      <c r="BB118" s="14" t="n">
        <f aca="false">SUMIFS(시군구_병원급!$H$5:$H$3668,시군구_병원급!$A$5:$A$3668,$A118,시군구_병원급!$D$5:$D$3668,$D118)</f>
        <v>10</v>
      </c>
      <c r="BC118" s="16" t="n">
        <f aca="false">K118+AY118</f>
        <v>3</v>
      </c>
      <c r="BD118" s="17" t="n">
        <f aca="false">IF(E118=0,"",(K118+AY118)/E118*1000)</f>
        <v>0.616269515201315</v>
      </c>
      <c r="BE118" s="16" t="n">
        <f aca="false">AY118-SUMIFS(시군구_병원급!$E$5:$E$3668,시군구_병원급!$A$5:$A$3668,$A118,시군구_병원급!$D$5:$D$3668,$D118-3)</f>
        <v>0</v>
      </c>
      <c r="BF118" s="16" t="n">
        <f aca="false">IF(AY118=0,1,0)</f>
        <v>1</v>
      </c>
      <c r="BG118" s="16" t="n">
        <f aca="false">IF(K118+AY118=0,1,0)</f>
        <v>0</v>
      </c>
      <c r="BH118" s="16" t="n">
        <f aca="false">AF118+AG118+AH118</f>
        <v>16</v>
      </c>
      <c r="BI118" s="18" t="n">
        <f aca="false">IF(H118=0,"",BH118/H118)</f>
        <v>0.242424242424242</v>
      </c>
      <c r="BJ118" s="16" t="str">
        <f aca="false">IF(AP118="","",AP118+AN118)</f>
        <v/>
      </c>
    </row>
    <row r="119" customFormat="false" ht="15" hidden="false" customHeight="true" outlineLevel="0" collapsed="false">
      <c r="A119" s="9" t="s">
        <v>285</v>
      </c>
      <c r="B119" s="10" t="s">
        <v>265</v>
      </c>
      <c r="C119" s="10" t="s">
        <v>286</v>
      </c>
      <c r="D119" s="9" t="n">
        <v>2016</v>
      </c>
      <c r="E119" s="11" t="n">
        <v>855</v>
      </c>
      <c r="F119" s="11" t="n">
        <v>108</v>
      </c>
      <c r="G119" s="11" t="n">
        <v>112</v>
      </c>
      <c r="H119" s="11" t="n">
        <v>14</v>
      </c>
      <c r="I119" s="11" t="n">
        <v>960</v>
      </c>
      <c r="J119" s="11" t="n">
        <v>611</v>
      </c>
      <c r="K119" s="11" t="n">
        <v>0</v>
      </c>
      <c r="L119" s="12" t="n">
        <v>16.374269005848</v>
      </c>
      <c r="M119" s="12" t="n">
        <v>0</v>
      </c>
      <c r="N119" s="13" t="n">
        <v>0.636458333333333</v>
      </c>
      <c r="O119" s="13" t="n">
        <v>1.12280701754386</v>
      </c>
      <c r="P119" s="13" t="n">
        <v>0.130994152046784</v>
      </c>
      <c r="Q119" s="13" t="n">
        <v>-0.124872057318321</v>
      </c>
      <c r="R119" s="13" t="n">
        <v>-0.145038167938931</v>
      </c>
      <c r="S119" s="11" t="n">
        <v>0</v>
      </c>
      <c r="T119" s="13"/>
      <c r="U119" s="13"/>
      <c r="V119" s="11" t="n">
        <v>1</v>
      </c>
      <c r="W119" s="13" t="n">
        <v>0</v>
      </c>
      <c r="X119" s="11" t="n">
        <v>0</v>
      </c>
      <c r="Y119" s="11" t="n">
        <v>0</v>
      </c>
      <c r="Z119" s="11" t="n">
        <v>0</v>
      </c>
      <c r="AA119" s="11" t="n">
        <v>0</v>
      </c>
      <c r="AB119" s="10" t="s">
        <v>65</v>
      </c>
      <c r="AC119" s="11" t="n">
        <v>5</v>
      </c>
      <c r="AD119" s="11" t="n">
        <v>0</v>
      </c>
      <c r="AE119" s="11" t="n">
        <v>0</v>
      </c>
      <c r="AF119" s="11" t="n">
        <v>0</v>
      </c>
      <c r="AG119" s="11" t="n">
        <v>9</v>
      </c>
      <c r="AH119" s="11" t="n">
        <v>0</v>
      </c>
      <c r="AI119" s="13" t="n">
        <v>0.357142857142857</v>
      </c>
      <c r="AJ119" s="13" t="n">
        <v>0</v>
      </c>
      <c r="AK119" s="13" t="n">
        <v>0</v>
      </c>
      <c r="AL119" s="13" t="n">
        <v>0</v>
      </c>
      <c r="AM119" s="13" t="n">
        <v>0.642857142857143</v>
      </c>
      <c r="AN119" s="11" t="n">
        <v>0</v>
      </c>
      <c r="AO119" s="13" t="n">
        <v>0</v>
      </c>
      <c r="AP119" s="11"/>
      <c r="AQ119" s="11"/>
      <c r="AR119" s="13"/>
      <c r="AS119" s="13"/>
      <c r="AT119" s="14" t="n">
        <f aca="false">SUMIFS(시도_소아과개폐업!$C$5:$C$293,시도_소아과개폐업!$A$5:$A$293,$D119,시도_소아과개폐업!$B$5:$B$293,$B119)</f>
        <v>23</v>
      </c>
      <c r="AU119" s="14" t="n">
        <f aca="false">SUMIFS(시도_소아과개폐업!$D$5:$D$293,시도_소아과개폐업!$A$5:$A$293,$D119,시도_소아과개폐업!$B$5:$B$293,$B119)</f>
        <v>15</v>
      </c>
      <c r="AV119" s="14" t="n">
        <f aca="false">SUMIFS(시도_소아과개폐업!$F$5:$F$293,시도_소아과개폐업!$A$5:$A$293,$D119,시도_소아과개폐업!$B$5:$B$293,$B119)</f>
        <v>8</v>
      </c>
      <c r="AW119" s="15" t="n">
        <f aca="false">SUMIFS(시도_소아과개폐업!$G$5:$G$293,시도_소아과개폐업!$A$5:$A$293,$D119,시도_소아과개폐업!$B$5:$B$293,$B119)</f>
        <v>0.272727272727273</v>
      </c>
      <c r="AX119" s="14" t="n">
        <f aca="false">SUMIFS(시도_소아과개폐업!$H$5:$H$293,시도_소아과개폐업!$A$5:$A$293,$D119,시도_소아과개폐업!$B$5:$B$293,$B119)</f>
        <v>48</v>
      </c>
      <c r="AY119" s="14" t="n">
        <f aca="false">SUMIFS(시군구_병원급!$E$5:$E$3668,시군구_병원급!$A$5:$A$3668,$A119,시군구_병원급!$D$5:$D$3668,$D119)</f>
        <v>0</v>
      </c>
      <c r="AZ119" s="14" t="n">
        <f aca="false">SUMIFS(시군구_병원급!$F$5:$F$3668,시군구_병원급!$A$5:$A$3668,$A119,시군구_병원급!$D$5:$D$3668,$D119)</f>
        <v>0</v>
      </c>
      <c r="BA119" s="14" t="n">
        <f aca="false">SUMIFS(시군구_병원급!$G$5:$G$3668,시군구_병원급!$A$5:$A$3668,$A119,시군구_병원급!$D$5:$D$3668,$D119)</f>
        <v>1</v>
      </c>
      <c r="BB119" s="14" t="n">
        <f aca="false">SUMIFS(시군구_병원급!$H$5:$H$3668,시군구_병원급!$A$5:$A$3668,$A119,시군구_병원급!$D$5:$D$3668,$D119)</f>
        <v>2</v>
      </c>
      <c r="BC119" s="16" t="n">
        <f aca="false">K119+AY119</f>
        <v>0</v>
      </c>
      <c r="BD119" s="17" t="n">
        <f aca="false">IF(E119=0,"",(K119+AY119)/E119*1000)</f>
        <v>0</v>
      </c>
      <c r="BE119" s="16" t="n">
        <f aca="false">AY119-SUMIFS(시군구_병원급!$E$5:$E$3668,시군구_병원급!$A$5:$A$3668,$A119,시군구_병원급!$D$5:$D$3668,$D119-3)</f>
        <v>0</v>
      </c>
      <c r="BF119" s="16" t="n">
        <f aca="false">IF(AY119=0,1,0)</f>
        <v>1</v>
      </c>
      <c r="BG119" s="16" t="n">
        <f aca="false">IF(K119+AY119=0,1,0)</f>
        <v>1</v>
      </c>
      <c r="BH119" s="16" t="n">
        <f aca="false">AF119+AG119+AH119</f>
        <v>9</v>
      </c>
      <c r="BI119" s="18" t="n">
        <f aca="false">IF(H119=0,"",BH119/H119)</f>
        <v>0.642857142857143</v>
      </c>
      <c r="BJ119" s="16" t="str">
        <f aca="false">IF(AP119="","",AP119+AN119)</f>
        <v/>
      </c>
    </row>
    <row r="120" customFormat="false" ht="15" hidden="false" customHeight="true" outlineLevel="0" collapsed="false">
      <c r="A120" s="9" t="s">
        <v>287</v>
      </c>
      <c r="B120" s="10" t="s">
        <v>288</v>
      </c>
      <c r="C120" s="10" t="s">
        <v>289</v>
      </c>
      <c r="D120" s="9" t="n">
        <v>2016</v>
      </c>
      <c r="E120" s="11" t="n">
        <v>39381</v>
      </c>
      <c r="F120" s="11" t="n">
        <v>5980</v>
      </c>
      <c r="G120" s="11" t="n">
        <v>6021</v>
      </c>
      <c r="H120" s="11" t="n">
        <v>703</v>
      </c>
      <c r="I120" s="11" t="n">
        <v>24950</v>
      </c>
      <c r="J120" s="11" t="n">
        <v>20819</v>
      </c>
      <c r="K120" s="11" t="n">
        <v>19</v>
      </c>
      <c r="L120" s="12" t="n">
        <v>17.8512480637871</v>
      </c>
      <c r="M120" s="12" t="n">
        <v>0.482466163886138</v>
      </c>
      <c r="N120" s="13" t="n">
        <v>0.834428857715431</v>
      </c>
      <c r="O120" s="13" t="n">
        <v>0.633554252050481</v>
      </c>
      <c r="P120" s="13" t="n">
        <v>0.152890988039918</v>
      </c>
      <c r="Q120" s="13" t="n">
        <v>-0.00225487712186467</v>
      </c>
      <c r="R120" s="13" t="n">
        <v>-0.052706104468219</v>
      </c>
      <c r="S120" s="11" t="n">
        <v>0</v>
      </c>
      <c r="T120" s="13"/>
      <c r="U120" s="13"/>
      <c r="V120" s="11" t="n">
        <v>0</v>
      </c>
      <c r="W120" s="13" t="n">
        <v>-0.0625889046941679</v>
      </c>
      <c r="X120" s="11" t="n">
        <v>0</v>
      </c>
      <c r="Y120" s="11" t="n">
        <v>0</v>
      </c>
      <c r="Z120" s="11" t="n">
        <v>0</v>
      </c>
      <c r="AA120" s="11" t="n">
        <v>0</v>
      </c>
      <c r="AB120" s="10" t="s">
        <v>65</v>
      </c>
      <c r="AC120" s="11" t="n">
        <v>19</v>
      </c>
      <c r="AD120" s="11" t="n">
        <v>205</v>
      </c>
      <c r="AE120" s="11" t="n">
        <v>450</v>
      </c>
      <c r="AF120" s="11" t="n">
        <v>8</v>
      </c>
      <c r="AG120" s="11" t="n">
        <v>20</v>
      </c>
      <c r="AH120" s="11" t="n">
        <v>1</v>
      </c>
      <c r="AI120" s="13" t="n">
        <v>0.027027027027027</v>
      </c>
      <c r="AJ120" s="13" t="n">
        <v>0.291607396870555</v>
      </c>
      <c r="AK120" s="13" t="n">
        <v>0.640113798008535</v>
      </c>
      <c r="AL120" s="13" t="n">
        <v>0.0113798008534851</v>
      </c>
      <c r="AM120" s="13" t="n">
        <v>0.0284495021337127</v>
      </c>
      <c r="AN120" s="11" t="n">
        <v>20</v>
      </c>
      <c r="AO120" s="13" t="n">
        <v>0.0276625172890733</v>
      </c>
      <c r="AP120" s="11"/>
      <c r="AQ120" s="11"/>
      <c r="AR120" s="13"/>
      <c r="AS120" s="13"/>
      <c r="AT120" s="14" t="n">
        <f aca="false">SUMIFS(시도_소아과개폐업!$C$5:$C$293,시도_소아과개폐업!$A$5:$A$293,$D120,시도_소아과개폐업!$B$5:$B$293,$B120)</f>
        <v>26</v>
      </c>
      <c r="AU120" s="14" t="n">
        <f aca="false">SUMIFS(시도_소아과개폐업!$D$5:$D$293,시도_소아과개폐업!$A$5:$A$293,$D120,시도_소아과개폐업!$B$5:$B$293,$B120)</f>
        <v>22</v>
      </c>
      <c r="AV120" s="14" t="n">
        <f aca="false">SUMIFS(시도_소아과개폐업!$F$5:$F$293,시도_소아과개폐업!$A$5:$A$293,$D120,시도_소아과개폐업!$B$5:$B$293,$B120)</f>
        <v>4</v>
      </c>
      <c r="AW120" s="15" t="n">
        <f aca="false">SUMIFS(시도_소아과개폐업!$G$5:$G$293,시도_소아과개폐업!$A$5:$A$293,$D120,시도_소아과개폐업!$B$5:$B$293,$B120)</f>
        <v>0.372881355932203</v>
      </c>
      <c r="AX120" s="14" t="n">
        <f aca="false">SUMIFS(시도_소아과개폐업!$H$5:$H$293,시도_소아과개폐업!$A$5:$A$293,$D120,시도_소아과개폐업!$B$5:$B$293,$B120)</f>
        <v>66</v>
      </c>
      <c r="AY120" s="14" t="n">
        <f aca="false">SUMIFS(시군구_병원급!$E$5:$E$3668,시군구_병원급!$A$5:$A$3668,$A120,시군구_병원급!$D$5:$D$3668,$D120)</f>
        <v>8</v>
      </c>
      <c r="AZ120" s="14" t="n">
        <f aca="false">SUMIFS(시군구_병원급!$F$5:$F$3668,시군구_병원급!$A$5:$A$3668,$A120,시군구_병원급!$D$5:$D$3668,$D120)</f>
        <v>4</v>
      </c>
      <c r="BA120" s="14" t="n">
        <f aca="false">SUMIFS(시군구_병원급!$G$5:$G$3668,시군구_병원급!$A$5:$A$3668,$A120,시군구_병원급!$D$5:$D$3668,$D120)</f>
        <v>21</v>
      </c>
      <c r="BB120" s="14" t="n">
        <f aca="false">SUMIFS(시군구_병원급!$H$5:$H$3668,시군구_병원급!$A$5:$A$3668,$A120,시군구_병원급!$D$5:$D$3668,$D120)</f>
        <v>56</v>
      </c>
      <c r="BC120" s="16" t="n">
        <f aca="false">K120+AY120</f>
        <v>27</v>
      </c>
      <c r="BD120" s="17" t="n">
        <f aca="false">IF(E120=0,"",(K120+AY120)/E120*1000)</f>
        <v>0.685609811838196</v>
      </c>
      <c r="BE120" s="16" t="n">
        <f aca="false">AY120-SUMIFS(시군구_병원급!$E$5:$E$3668,시군구_병원급!$A$5:$A$3668,$A120,시군구_병원급!$D$5:$D$3668,$D120-3)</f>
        <v>1</v>
      </c>
      <c r="BF120" s="16" t="n">
        <f aca="false">IF(AY120=0,1,0)</f>
        <v>0</v>
      </c>
      <c r="BG120" s="16" t="n">
        <f aca="false">IF(K120+AY120=0,1,0)</f>
        <v>0</v>
      </c>
      <c r="BH120" s="16" t="n">
        <f aca="false">AF120+AG120+AH120</f>
        <v>29</v>
      </c>
      <c r="BI120" s="18" t="n">
        <f aca="false">IF(H120=0,"",BH120/H120)</f>
        <v>0.0412517780938834</v>
      </c>
      <c r="BJ120" s="16" t="str">
        <f aca="false">IF(AP120="","",AP120+AN120)</f>
        <v/>
      </c>
    </row>
    <row r="121" customFormat="false" ht="15" hidden="false" customHeight="true" outlineLevel="0" collapsed="false">
      <c r="A121" s="9" t="s">
        <v>290</v>
      </c>
      <c r="B121" s="10" t="s">
        <v>288</v>
      </c>
      <c r="C121" s="10" t="s">
        <v>291</v>
      </c>
      <c r="D121" s="9" t="n">
        <v>2016</v>
      </c>
      <c r="E121" s="11" t="n">
        <v>3974</v>
      </c>
      <c r="F121" s="11" t="n">
        <v>516</v>
      </c>
      <c r="G121" s="11" t="n">
        <v>547</v>
      </c>
      <c r="H121" s="11" t="n">
        <v>81</v>
      </c>
      <c r="I121" s="11" t="n">
        <v>3575</v>
      </c>
      <c r="J121" s="11" t="n">
        <v>2600</v>
      </c>
      <c r="K121" s="11" t="n">
        <v>4</v>
      </c>
      <c r="L121" s="12" t="n">
        <v>20.3824861600403</v>
      </c>
      <c r="M121" s="12" t="n">
        <v>1.00654252642174</v>
      </c>
      <c r="N121" s="13" t="n">
        <v>0.727272727272727</v>
      </c>
      <c r="O121" s="13" t="n">
        <v>0.899597382989431</v>
      </c>
      <c r="P121" s="13" t="n">
        <v>0.137644690488173</v>
      </c>
      <c r="Q121" s="13" t="n">
        <v>-0.173460898502496</v>
      </c>
      <c r="R121" s="13" t="n">
        <v>-0.233893557422969</v>
      </c>
      <c r="S121" s="11" t="n">
        <v>0</v>
      </c>
      <c r="T121" s="13"/>
      <c r="U121" s="13"/>
      <c r="V121" s="11" t="n">
        <v>0</v>
      </c>
      <c r="W121" s="13" t="n">
        <v>-0.17283950617284</v>
      </c>
      <c r="X121" s="11" t="n">
        <v>1</v>
      </c>
      <c r="Y121" s="11" t="n">
        <v>0</v>
      </c>
      <c r="Z121" s="11" t="n">
        <v>1</v>
      </c>
      <c r="AA121" s="11" t="n">
        <v>0</v>
      </c>
      <c r="AB121" s="10" t="s">
        <v>65</v>
      </c>
      <c r="AC121" s="11" t="n">
        <v>7</v>
      </c>
      <c r="AD121" s="11" t="n">
        <v>29</v>
      </c>
      <c r="AE121" s="11" t="n">
        <v>32</v>
      </c>
      <c r="AF121" s="11" t="n">
        <v>1</v>
      </c>
      <c r="AG121" s="11" t="n">
        <v>12</v>
      </c>
      <c r="AH121" s="11" t="n">
        <v>0</v>
      </c>
      <c r="AI121" s="13" t="n">
        <v>0.0864197530864198</v>
      </c>
      <c r="AJ121" s="13" t="n">
        <v>0.358024691358025</v>
      </c>
      <c r="AK121" s="13" t="n">
        <v>0.395061728395062</v>
      </c>
      <c r="AL121" s="13" t="n">
        <v>0.0123456790123457</v>
      </c>
      <c r="AM121" s="13" t="n">
        <v>0.148148148148148</v>
      </c>
      <c r="AN121" s="11" t="n">
        <v>2</v>
      </c>
      <c r="AO121" s="13" t="n">
        <v>0.0240963855421687</v>
      </c>
      <c r="AP121" s="11"/>
      <c r="AQ121" s="11"/>
      <c r="AR121" s="13"/>
      <c r="AS121" s="13"/>
      <c r="AT121" s="14" t="n">
        <f aca="false">SUMIFS(시도_소아과개폐업!$C$5:$C$293,시도_소아과개폐업!$A$5:$A$293,$D121,시도_소아과개폐업!$B$5:$B$293,$B121)</f>
        <v>26</v>
      </c>
      <c r="AU121" s="14" t="n">
        <f aca="false">SUMIFS(시도_소아과개폐업!$D$5:$D$293,시도_소아과개폐업!$A$5:$A$293,$D121,시도_소아과개폐업!$B$5:$B$293,$B121)</f>
        <v>22</v>
      </c>
      <c r="AV121" s="14" t="n">
        <f aca="false">SUMIFS(시도_소아과개폐업!$F$5:$F$293,시도_소아과개폐업!$A$5:$A$293,$D121,시도_소아과개폐업!$B$5:$B$293,$B121)</f>
        <v>4</v>
      </c>
      <c r="AW121" s="15" t="n">
        <f aca="false">SUMIFS(시도_소아과개폐업!$G$5:$G$293,시도_소아과개폐업!$A$5:$A$293,$D121,시도_소아과개폐업!$B$5:$B$293,$B121)</f>
        <v>0.372881355932203</v>
      </c>
      <c r="AX121" s="14" t="n">
        <f aca="false">SUMIFS(시도_소아과개폐업!$H$5:$H$293,시도_소아과개폐업!$A$5:$A$293,$D121,시도_소아과개폐업!$B$5:$B$293,$B121)</f>
        <v>66</v>
      </c>
      <c r="AY121" s="14" t="n">
        <f aca="false">SUMIFS(시군구_병원급!$E$5:$E$3668,시군구_병원급!$A$5:$A$3668,$A121,시군구_병원급!$D$5:$D$3668,$D121)</f>
        <v>2</v>
      </c>
      <c r="AZ121" s="14" t="n">
        <f aca="false">SUMIFS(시군구_병원급!$F$5:$F$3668,시군구_병원급!$A$5:$A$3668,$A121,시군구_병원급!$D$5:$D$3668,$D121)</f>
        <v>1</v>
      </c>
      <c r="BA121" s="14" t="n">
        <f aca="false">SUMIFS(시군구_병원급!$G$5:$G$3668,시군구_병원급!$A$5:$A$3668,$A121,시군구_병원급!$D$5:$D$3668,$D121)</f>
        <v>2</v>
      </c>
      <c r="BB121" s="14" t="n">
        <f aca="false">SUMIFS(시군구_병원급!$H$5:$H$3668,시군구_병원급!$A$5:$A$3668,$A121,시군구_병원급!$D$5:$D$3668,$D121)</f>
        <v>15</v>
      </c>
      <c r="BC121" s="16" t="n">
        <f aca="false">K121+AY121</f>
        <v>6</v>
      </c>
      <c r="BD121" s="17" t="n">
        <f aca="false">IF(E121=0,"",(K121+AY121)/E121*1000)</f>
        <v>1.50981378963261</v>
      </c>
      <c r="BE121" s="16" t="n">
        <f aca="false">AY121-SUMIFS(시군구_병원급!$E$5:$E$3668,시군구_병원급!$A$5:$A$3668,$A121,시군구_병원급!$D$5:$D$3668,$D121-3)</f>
        <v>0</v>
      </c>
      <c r="BF121" s="16" t="n">
        <f aca="false">IF(AY121=0,1,0)</f>
        <v>0</v>
      </c>
      <c r="BG121" s="16" t="n">
        <f aca="false">IF(K121+AY121=0,1,0)</f>
        <v>0</v>
      </c>
      <c r="BH121" s="16" t="n">
        <f aca="false">AF121+AG121+AH121</f>
        <v>13</v>
      </c>
      <c r="BI121" s="18" t="n">
        <f aca="false">IF(H121=0,"",BH121/H121)</f>
        <v>0.160493827160494</v>
      </c>
      <c r="BJ121" s="16" t="str">
        <f aca="false">IF(AP121="","",AP121+AN121)</f>
        <v/>
      </c>
    </row>
    <row r="122" customFormat="false" ht="15" hidden="false" customHeight="true" outlineLevel="0" collapsed="false">
      <c r="A122" s="9" t="s">
        <v>292</v>
      </c>
      <c r="B122" s="10" t="s">
        <v>288</v>
      </c>
      <c r="C122" s="10" t="s">
        <v>293</v>
      </c>
      <c r="D122" s="9" t="n">
        <v>2016</v>
      </c>
      <c r="E122" s="11" t="n">
        <v>4223</v>
      </c>
      <c r="F122" s="11" t="n">
        <v>601</v>
      </c>
      <c r="G122" s="11" t="n">
        <v>627</v>
      </c>
      <c r="H122" s="11" t="n">
        <v>67</v>
      </c>
      <c r="I122" s="11" t="n">
        <v>3369</v>
      </c>
      <c r="J122" s="11" t="n">
        <v>2519</v>
      </c>
      <c r="K122" s="11" t="n">
        <v>4</v>
      </c>
      <c r="L122" s="12" t="n">
        <v>15.8654984608099</v>
      </c>
      <c r="M122" s="12" t="n">
        <v>0.947193937958797</v>
      </c>
      <c r="N122" s="13" t="n">
        <v>0.747699614128822</v>
      </c>
      <c r="O122" s="13" t="n">
        <v>0.797774094245797</v>
      </c>
      <c r="P122" s="13" t="n">
        <v>0.148472649775041</v>
      </c>
      <c r="Q122" s="13" t="n">
        <v>-0.0945540308747856</v>
      </c>
      <c r="R122" s="13" t="n">
        <v>-0.0218408736349454</v>
      </c>
      <c r="S122" s="11" t="n">
        <v>0</v>
      </c>
      <c r="T122" s="13"/>
      <c r="U122" s="13"/>
      <c r="V122" s="11" t="n">
        <v>0</v>
      </c>
      <c r="W122" s="13" t="n">
        <v>-0.149253731343284</v>
      </c>
      <c r="X122" s="11" t="n">
        <v>0</v>
      </c>
      <c r="Y122" s="11" t="n">
        <v>0</v>
      </c>
      <c r="Z122" s="11" t="n">
        <v>0</v>
      </c>
      <c r="AA122" s="11" t="n">
        <v>0</v>
      </c>
      <c r="AB122" s="10" t="s">
        <v>65</v>
      </c>
      <c r="AC122" s="11" t="n">
        <v>4</v>
      </c>
      <c r="AD122" s="11" t="n">
        <v>29</v>
      </c>
      <c r="AE122" s="11" t="n">
        <v>21</v>
      </c>
      <c r="AF122" s="11" t="n">
        <v>1</v>
      </c>
      <c r="AG122" s="11" t="n">
        <v>12</v>
      </c>
      <c r="AH122" s="11" t="n">
        <v>0</v>
      </c>
      <c r="AI122" s="13" t="n">
        <v>0.0597014925373134</v>
      </c>
      <c r="AJ122" s="13" t="n">
        <v>0.432835820895522</v>
      </c>
      <c r="AK122" s="13" t="n">
        <v>0.313432835820896</v>
      </c>
      <c r="AL122" s="13" t="n">
        <v>0.0149253731343284</v>
      </c>
      <c r="AM122" s="13" t="n">
        <v>0.17910447761194</v>
      </c>
      <c r="AN122" s="11" t="n">
        <v>1</v>
      </c>
      <c r="AO122" s="13" t="n">
        <v>0.0147058823529412</v>
      </c>
      <c r="AP122" s="11"/>
      <c r="AQ122" s="11"/>
      <c r="AR122" s="13"/>
      <c r="AS122" s="13"/>
      <c r="AT122" s="14" t="n">
        <f aca="false">SUMIFS(시도_소아과개폐업!$C$5:$C$293,시도_소아과개폐업!$A$5:$A$293,$D122,시도_소아과개폐업!$B$5:$B$293,$B122)</f>
        <v>26</v>
      </c>
      <c r="AU122" s="14" t="n">
        <f aca="false">SUMIFS(시도_소아과개폐업!$D$5:$D$293,시도_소아과개폐업!$A$5:$A$293,$D122,시도_소아과개폐업!$B$5:$B$293,$B122)</f>
        <v>22</v>
      </c>
      <c r="AV122" s="14" t="n">
        <f aca="false">SUMIFS(시도_소아과개폐업!$F$5:$F$293,시도_소아과개폐업!$A$5:$A$293,$D122,시도_소아과개폐업!$B$5:$B$293,$B122)</f>
        <v>4</v>
      </c>
      <c r="AW122" s="15" t="n">
        <f aca="false">SUMIFS(시도_소아과개폐업!$G$5:$G$293,시도_소아과개폐업!$A$5:$A$293,$D122,시도_소아과개폐업!$B$5:$B$293,$B122)</f>
        <v>0.372881355932203</v>
      </c>
      <c r="AX122" s="14" t="n">
        <f aca="false">SUMIFS(시도_소아과개폐업!$H$5:$H$293,시도_소아과개폐업!$A$5:$A$293,$D122,시도_소아과개폐업!$B$5:$B$293,$B122)</f>
        <v>66</v>
      </c>
      <c r="AY122" s="14" t="n">
        <f aca="false">SUMIFS(시군구_병원급!$E$5:$E$3668,시군구_병원급!$A$5:$A$3668,$A122,시군구_병원급!$D$5:$D$3668,$D122)</f>
        <v>2</v>
      </c>
      <c r="AZ122" s="14" t="n">
        <f aca="false">SUMIFS(시군구_병원급!$F$5:$F$3668,시군구_병원급!$A$5:$A$3668,$A122,시군구_병원급!$D$5:$D$3668,$D122)</f>
        <v>1</v>
      </c>
      <c r="BA122" s="14" t="n">
        <f aca="false">SUMIFS(시군구_병원급!$G$5:$G$3668,시군구_병원급!$A$5:$A$3668,$A122,시군구_병원급!$D$5:$D$3668,$D122)</f>
        <v>4</v>
      </c>
      <c r="BB122" s="14" t="n">
        <f aca="false">SUMIFS(시군구_병원급!$H$5:$H$3668,시군구_병원급!$A$5:$A$3668,$A122,시군구_병원급!$D$5:$D$3668,$D122)</f>
        <v>9</v>
      </c>
      <c r="BC122" s="16" t="n">
        <f aca="false">K122+AY122</f>
        <v>6</v>
      </c>
      <c r="BD122" s="17" t="n">
        <f aca="false">IF(E122=0,"",(K122+AY122)/E122*1000)</f>
        <v>1.4207909069382</v>
      </c>
      <c r="BE122" s="16" t="n">
        <f aca="false">AY122-SUMIFS(시군구_병원급!$E$5:$E$3668,시군구_병원급!$A$5:$A$3668,$A122,시군구_병원급!$D$5:$D$3668,$D122-3)</f>
        <v>0</v>
      </c>
      <c r="BF122" s="16" t="n">
        <f aca="false">IF(AY122=0,1,0)</f>
        <v>0</v>
      </c>
      <c r="BG122" s="16" t="n">
        <f aca="false">IF(K122+AY122=0,1,0)</f>
        <v>0</v>
      </c>
      <c r="BH122" s="16" t="n">
        <f aca="false">AF122+AG122+AH122</f>
        <v>13</v>
      </c>
      <c r="BI122" s="18" t="n">
        <f aca="false">IF(H122=0,"",BH122/H122)</f>
        <v>0.194029850746269</v>
      </c>
      <c r="BJ122" s="16" t="str">
        <f aca="false">IF(AP122="","",AP122+AN122)</f>
        <v/>
      </c>
    </row>
    <row r="123" customFormat="false" ht="15" hidden="false" customHeight="true" outlineLevel="0" collapsed="false">
      <c r="A123" s="9" t="s">
        <v>294</v>
      </c>
      <c r="B123" s="10" t="s">
        <v>288</v>
      </c>
      <c r="C123" s="10" t="s">
        <v>295</v>
      </c>
      <c r="D123" s="9" t="n">
        <v>2016</v>
      </c>
      <c r="E123" s="11" t="n">
        <v>23180</v>
      </c>
      <c r="F123" s="11" t="n">
        <v>3381</v>
      </c>
      <c r="G123" s="11" t="n">
        <v>3441</v>
      </c>
      <c r="H123" s="11" t="n">
        <v>442</v>
      </c>
      <c r="I123" s="11" t="n">
        <v>19057</v>
      </c>
      <c r="J123" s="11" t="n">
        <v>14978</v>
      </c>
      <c r="K123" s="11" t="n">
        <v>10</v>
      </c>
      <c r="L123" s="12" t="n">
        <v>19.0681622088007</v>
      </c>
      <c r="M123" s="12" t="n">
        <v>0.431406384814495</v>
      </c>
      <c r="N123" s="13" t="n">
        <v>0.785957915726505</v>
      </c>
      <c r="O123" s="13" t="n">
        <v>0.822131147540984</v>
      </c>
      <c r="P123" s="13" t="n">
        <v>0.148446937014668</v>
      </c>
      <c r="Q123" s="13" t="n">
        <v>-0.0070678946241165</v>
      </c>
      <c r="R123" s="13" t="n">
        <v>-0.061118690313779</v>
      </c>
      <c r="S123" s="11" t="n">
        <v>-1</v>
      </c>
      <c r="T123" s="13"/>
      <c r="U123" s="13"/>
      <c r="V123" s="11" t="n">
        <v>0</v>
      </c>
      <c r="W123" s="13" t="n">
        <v>-0.0701357466063348</v>
      </c>
      <c r="X123" s="11" t="n">
        <v>0</v>
      </c>
      <c r="Y123" s="11" t="n">
        <v>0</v>
      </c>
      <c r="Z123" s="11" t="n">
        <v>0</v>
      </c>
      <c r="AA123" s="11" t="n">
        <v>0</v>
      </c>
      <c r="AB123" s="10" t="s">
        <v>65</v>
      </c>
      <c r="AC123" s="11" t="n">
        <v>11</v>
      </c>
      <c r="AD123" s="11" t="n">
        <v>118</v>
      </c>
      <c r="AE123" s="11" t="n">
        <v>290</v>
      </c>
      <c r="AF123" s="11" t="n">
        <v>9</v>
      </c>
      <c r="AG123" s="11" t="n">
        <v>14</v>
      </c>
      <c r="AH123" s="11" t="n">
        <v>0</v>
      </c>
      <c r="AI123" s="13" t="n">
        <v>0.0248868778280543</v>
      </c>
      <c r="AJ123" s="13" t="n">
        <v>0.266968325791855</v>
      </c>
      <c r="AK123" s="13" t="n">
        <v>0.656108597285068</v>
      </c>
      <c r="AL123" s="13" t="n">
        <v>0.0203619909502262</v>
      </c>
      <c r="AM123" s="13" t="n">
        <v>0.0316742081447964</v>
      </c>
      <c r="AN123" s="11" t="n">
        <v>24</v>
      </c>
      <c r="AO123" s="13" t="n">
        <v>0.0515021459227468</v>
      </c>
      <c r="AP123" s="11"/>
      <c r="AQ123" s="11"/>
      <c r="AR123" s="13"/>
      <c r="AS123" s="13"/>
      <c r="AT123" s="14" t="n">
        <f aca="false">SUMIFS(시도_소아과개폐업!$C$5:$C$293,시도_소아과개폐업!$A$5:$A$293,$D123,시도_소아과개폐업!$B$5:$B$293,$B123)</f>
        <v>26</v>
      </c>
      <c r="AU123" s="14" t="n">
        <f aca="false">SUMIFS(시도_소아과개폐업!$D$5:$D$293,시도_소아과개폐업!$A$5:$A$293,$D123,시도_소아과개폐업!$B$5:$B$293,$B123)</f>
        <v>22</v>
      </c>
      <c r="AV123" s="14" t="n">
        <f aca="false">SUMIFS(시도_소아과개폐업!$F$5:$F$293,시도_소아과개폐업!$A$5:$A$293,$D123,시도_소아과개폐업!$B$5:$B$293,$B123)</f>
        <v>4</v>
      </c>
      <c r="AW123" s="15" t="n">
        <f aca="false">SUMIFS(시도_소아과개폐업!$G$5:$G$293,시도_소아과개폐업!$A$5:$A$293,$D123,시도_소아과개폐업!$B$5:$B$293,$B123)</f>
        <v>0.372881355932203</v>
      </c>
      <c r="AX123" s="14" t="n">
        <f aca="false">SUMIFS(시도_소아과개폐업!$H$5:$H$293,시도_소아과개폐업!$A$5:$A$293,$D123,시도_소아과개폐업!$B$5:$B$293,$B123)</f>
        <v>66</v>
      </c>
      <c r="AY123" s="14" t="n">
        <f aca="false">SUMIFS(시군구_병원급!$E$5:$E$3668,시군구_병원급!$A$5:$A$3668,$A123,시군구_병원급!$D$5:$D$3668,$D123)</f>
        <v>3</v>
      </c>
      <c r="AZ123" s="14" t="n">
        <f aca="false">SUMIFS(시군구_병원급!$F$5:$F$3668,시군구_병원급!$A$5:$A$3668,$A123,시군구_병원급!$D$5:$D$3668,$D123)</f>
        <v>1</v>
      </c>
      <c r="BA123" s="14" t="n">
        <f aca="false">SUMIFS(시군구_병원급!$G$5:$G$3668,시군구_병원급!$A$5:$A$3668,$A123,시군구_병원급!$D$5:$D$3668,$D123)</f>
        <v>10</v>
      </c>
      <c r="BB123" s="14" t="n">
        <f aca="false">SUMIFS(시군구_병원급!$H$5:$H$3668,시군구_병원급!$A$5:$A$3668,$A123,시군구_병원급!$D$5:$D$3668,$D123)</f>
        <v>26</v>
      </c>
      <c r="BC123" s="16" t="n">
        <f aca="false">K123+AY123</f>
        <v>13</v>
      </c>
      <c r="BD123" s="17" t="n">
        <f aca="false">IF(E123=0,"",(K123+AY123)/E123*1000)</f>
        <v>0.560828300258844</v>
      </c>
      <c r="BE123" s="16" t="n">
        <f aca="false">AY123-SUMIFS(시군구_병원급!$E$5:$E$3668,시군구_병원급!$A$5:$A$3668,$A123,시군구_병원급!$D$5:$D$3668,$D123-3)</f>
        <v>3</v>
      </c>
      <c r="BF123" s="16" t="n">
        <f aca="false">IF(AY123=0,1,0)</f>
        <v>0</v>
      </c>
      <c r="BG123" s="16" t="n">
        <f aca="false">IF(K123+AY123=0,1,0)</f>
        <v>0</v>
      </c>
      <c r="BH123" s="16" t="n">
        <f aca="false">AF123+AG123+AH123</f>
        <v>23</v>
      </c>
      <c r="BI123" s="18" t="n">
        <f aca="false">IF(H123=0,"",BH123/H123)</f>
        <v>0.0520361990950226</v>
      </c>
      <c r="BJ123" s="16" t="str">
        <f aca="false">IF(AP123="","",AP123+AN123)</f>
        <v/>
      </c>
    </row>
    <row r="124" customFormat="false" ht="15" hidden="false" customHeight="true" outlineLevel="0" collapsed="false">
      <c r="A124" s="9" t="s">
        <v>296</v>
      </c>
      <c r="B124" s="10" t="s">
        <v>288</v>
      </c>
      <c r="C124" s="10" t="s">
        <v>297</v>
      </c>
      <c r="D124" s="9" t="n">
        <v>2016</v>
      </c>
      <c r="E124" s="11" t="n">
        <v>10136</v>
      </c>
      <c r="F124" s="11" t="n">
        <v>1518</v>
      </c>
      <c r="G124" s="11" t="n">
        <v>1564</v>
      </c>
      <c r="H124" s="11" t="n">
        <v>155</v>
      </c>
      <c r="I124" s="11" t="n">
        <v>7778</v>
      </c>
      <c r="J124" s="11" t="n">
        <v>6218</v>
      </c>
      <c r="K124" s="11" t="n">
        <v>3</v>
      </c>
      <c r="L124" s="12" t="n">
        <v>15.2920284135754</v>
      </c>
      <c r="M124" s="12" t="n">
        <v>0.295974743488556</v>
      </c>
      <c r="N124" s="13" t="n">
        <v>0.799434301877089</v>
      </c>
      <c r="O124" s="13" t="n">
        <v>0.767363851617995</v>
      </c>
      <c r="P124" s="13" t="n">
        <v>0.154301499605367</v>
      </c>
      <c r="Q124" s="13" t="n">
        <v>-0.0205816987148517</v>
      </c>
      <c r="R124" s="13" t="n">
        <v>-0.023110555902561</v>
      </c>
      <c r="S124" s="11" t="n">
        <v>0</v>
      </c>
      <c r="T124" s="13"/>
      <c r="U124" s="13"/>
      <c r="V124" s="11" t="n">
        <v>0</v>
      </c>
      <c r="W124" s="13" t="n">
        <v>-0.0451612903225807</v>
      </c>
      <c r="X124" s="11" t="n">
        <v>0</v>
      </c>
      <c r="Y124" s="11" t="n">
        <v>0</v>
      </c>
      <c r="Z124" s="11" t="n">
        <v>0</v>
      </c>
      <c r="AA124" s="11" t="n">
        <v>0</v>
      </c>
      <c r="AB124" s="10" t="s">
        <v>65</v>
      </c>
      <c r="AC124" s="11" t="n">
        <v>2</v>
      </c>
      <c r="AD124" s="11" t="n">
        <v>64</v>
      </c>
      <c r="AE124" s="11" t="n">
        <v>60</v>
      </c>
      <c r="AF124" s="11" t="n">
        <v>6</v>
      </c>
      <c r="AG124" s="11" t="n">
        <v>23</v>
      </c>
      <c r="AH124" s="11" t="n">
        <v>0</v>
      </c>
      <c r="AI124" s="13" t="n">
        <v>0.0129032258064516</v>
      </c>
      <c r="AJ124" s="13" t="n">
        <v>0.412903225806452</v>
      </c>
      <c r="AK124" s="13" t="n">
        <v>0.387096774193548</v>
      </c>
      <c r="AL124" s="13" t="n">
        <v>0.0387096774193548</v>
      </c>
      <c r="AM124" s="13" t="n">
        <v>0.148387096774194</v>
      </c>
      <c r="AN124" s="11" t="n">
        <v>2</v>
      </c>
      <c r="AO124" s="13" t="n">
        <v>0.0127388535031847</v>
      </c>
      <c r="AP124" s="11"/>
      <c r="AQ124" s="11"/>
      <c r="AR124" s="13"/>
      <c r="AS124" s="13"/>
      <c r="AT124" s="14" t="n">
        <f aca="false">SUMIFS(시도_소아과개폐업!$C$5:$C$293,시도_소아과개폐업!$A$5:$A$293,$D124,시도_소아과개폐업!$B$5:$B$293,$B124)</f>
        <v>26</v>
      </c>
      <c r="AU124" s="14" t="n">
        <f aca="false">SUMIFS(시도_소아과개폐업!$D$5:$D$293,시도_소아과개폐업!$A$5:$A$293,$D124,시도_소아과개폐업!$B$5:$B$293,$B124)</f>
        <v>22</v>
      </c>
      <c r="AV124" s="14" t="n">
        <f aca="false">SUMIFS(시도_소아과개폐업!$F$5:$F$293,시도_소아과개폐업!$A$5:$A$293,$D124,시도_소아과개폐업!$B$5:$B$293,$B124)</f>
        <v>4</v>
      </c>
      <c r="AW124" s="15" t="n">
        <f aca="false">SUMIFS(시도_소아과개폐업!$G$5:$G$293,시도_소아과개폐업!$A$5:$A$293,$D124,시도_소아과개폐업!$B$5:$B$293,$B124)</f>
        <v>0.372881355932203</v>
      </c>
      <c r="AX124" s="14" t="n">
        <f aca="false">SUMIFS(시도_소아과개폐업!$H$5:$H$293,시도_소아과개폐업!$A$5:$A$293,$D124,시도_소아과개폐업!$B$5:$B$293,$B124)</f>
        <v>66</v>
      </c>
      <c r="AY124" s="14" t="n">
        <f aca="false">SUMIFS(시군구_병원급!$E$5:$E$3668,시군구_병원급!$A$5:$A$3668,$A124,시군구_병원급!$D$5:$D$3668,$D124)</f>
        <v>2</v>
      </c>
      <c r="AZ124" s="14" t="n">
        <f aca="false">SUMIFS(시군구_병원급!$F$5:$F$3668,시군구_병원급!$A$5:$A$3668,$A124,시군구_병원급!$D$5:$D$3668,$D124)</f>
        <v>2</v>
      </c>
      <c r="BA124" s="14" t="n">
        <f aca="false">SUMIFS(시군구_병원급!$G$5:$G$3668,시군구_병원급!$A$5:$A$3668,$A124,시군구_병원급!$D$5:$D$3668,$D124)</f>
        <v>2</v>
      </c>
      <c r="BB124" s="14" t="n">
        <f aca="false">SUMIFS(시군구_병원급!$H$5:$H$3668,시군구_병원급!$A$5:$A$3668,$A124,시군구_병원급!$D$5:$D$3668,$D124)</f>
        <v>4</v>
      </c>
      <c r="BC124" s="16" t="n">
        <f aca="false">K124+AY124</f>
        <v>5</v>
      </c>
      <c r="BD124" s="17" t="n">
        <f aca="false">IF(E124=0,"",(K124+AY124)/E124*1000)</f>
        <v>0.493291239147593</v>
      </c>
      <c r="BE124" s="16" t="n">
        <f aca="false">AY124-SUMIFS(시군구_병원급!$E$5:$E$3668,시군구_병원급!$A$5:$A$3668,$A124,시군구_병원급!$D$5:$D$3668,$D124-3)</f>
        <v>0</v>
      </c>
      <c r="BF124" s="16" t="n">
        <f aca="false">IF(AY124=0,1,0)</f>
        <v>0</v>
      </c>
      <c r="BG124" s="16" t="n">
        <f aca="false">IF(K124+AY124=0,1,0)</f>
        <v>0</v>
      </c>
      <c r="BH124" s="16" t="n">
        <f aca="false">AF124+AG124+AH124</f>
        <v>29</v>
      </c>
      <c r="BI124" s="18" t="n">
        <f aca="false">IF(H124=0,"",BH124/H124)</f>
        <v>0.187096774193548</v>
      </c>
      <c r="BJ124" s="16" t="str">
        <f aca="false">IF(AP124="","",AP124+AN124)</f>
        <v/>
      </c>
    </row>
    <row r="125" customFormat="false" ht="15" hidden="false" customHeight="true" outlineLevel="0" collapsed="false">
      <c r="A125" s="9" t="s">
        <v>298</v>
      </c>
      <c r="B125" s="10" t="s">
        <v>288</v>
      </c>
      <c r="C125" s="10" t="s">
        <v>299</v>
      </c>
      <c r="D125" s="9" t="n">
        <v>2016</v>
      </c>
      <c r="E125" s="11" t="n">
        <v>4903</v>
      </c>
      <c r="F125" s="11" t="n">
        <v>691</v>
      </c>
      <c r="G125" s="11" t="n">
        <v>713</v>
      </c>
      <c r="H125" s="11" t="n">
        <v>91</v>
      </c>
      <c r="I125" s="11" t="n">
        <v>4823</v>
      </c>
      <c r="J125" s="11" t="n">
        <v>3704</v>
      </c>
      <c r="K125" s="11" t="n">
        <v>3</v>
      </c>
      <c r="L125" s="12" t="n">
        <v>18.5600652661636</v>
      </c>
      <c r="M125" s="12" t="n">
        <v>0.611870283499898</v>
      </c>
      <c r="N125" s="13" t="n">
        <v>0.767986730250881</v>
      </c>
      <c r="O125" s="13" t="n">
        <v>0.983683459106669</v>
      </c>
      <c r="P125" s="13" t="n">
        <v>0.145421170711809</v>
      </c>
      <c r="Q125" s="13" t="n">
        <v>-0.0864542574995342</v>
      </c>
      <c r="R125" s="13" t="n">
        <v>-0.114285714285714</v>
      </c>
      <c r="S125" s="11" t="n">
        <v>-1</v>
      </c>
      <c r="T125" s="13"/>
      <c r="U125" s="13"/>
      <c r="V125" s="11" t="n">
        <v>0</v>
      </c>
      <c r="W125" s="13" t="n">
        <v>-0.131868131868132</v>
      </c>
      <c r="X125" s="11" t="n">
        <v>0</v>
      </c>
      <c r="Y125" s="11" t="n">
        <v>0</v>
      </c>
      <c r="Z125" s="11" t="n">
        <v>0</v>
      </c>
      <c r="AA125" s="11" t="n">
        <v>0</v>
      </c>
      <c r="AB125" s="10" t="s">
        <v>65</v>
      </c>
      <c r="AC125" s="11" t="n">
        <v>4</v>
      </c>
      <c r="AD125" s="11" t="n">
        <v>32</v>
      </c>
      <c r="AE125" s="11" t="n">
        <v>37</v>
      </c>
      <c r="AF125" s="11" t="n">
        <v>1</v>
      </c>
      <c r="AG125" s="11" t="n">
        <v>17</v>
      </c>
      <c r="AH125" s="11" t="n">
        <v>0</v>
      </c>
      <c r="AI125" s="13" t="n">
        <v>0.043956043956044</v>
      </c>
      <c r="AJ125" s="13" t="n">
        <v>0.351648351648352</v>
      </c>
      <c r="AK125" s="13" t="n">
        <v>0.406593406593407</v>
      </c>
      <c r="AL125" s="13" t="n">
        <v>0.010989010989011</v>
      </c>
      <c r="AM125" s="13" t="n">
        <v>0.186813186813187</v>
      </c>
      <c r="AN125" s="11" t="n">
        <v>5</v>
      </c>
      <c r="AO125" s="13" t="n">
        <v>0.0520833333333333</v>
      </c>
      <c r="AP125" s="11"/>
      <c r="AQ125" s="11"/>
      <c r="AR125" s="13"/>
      <c r="AS125" s="13"/>
      <c r="AT125" s="14" t="n">
        <f aca="false">SUMIFS(시도_소아과개폐업!$C$5:$C$293,시도_소아과개폐업!$A$5:$A$293,$D125,시도_소아과개폐업!$B$5:$B$293,$B125)</f>
        <v>26</v>
      </c>
      <c r="AU125" s="14" t="n">
        <f aca="false">SUMIFS(시도_소아과개폐업!$D$5:$D$293,시도_소아과개폐업!$A$5:$A$293,$D125,시도_소아과개폐업!$B$5:$B$293,$B125)</f>
        <v>22</v>
      </c>
      <c r="AV125" s="14" t="n">
        <f aca="false">SUMIFS(시도_소아과개폐업!$F$5:$F$293,시도_소아과개폐업!$A$5:$A$293,$D125,시도_소아과개폐업!$B$5:$B$293,$B125)</f>
        <v>4</v>
      </c>
      <c r="AW125" s="15" t="n">
        <f aca="false">SUMIFS(시도_소아과개폐업!$G$5:$G$293,시도_소아과개폐업!$A$5:$A$293,$D125,시도_소아과개폐업!$B$5:$B$293,$B125)</f>
        <v>0.372881355932203</v>
      </c>
      <c r="AX125" s="14" t="n">
        <f aca="false">SUMIFS(시도_소아과개폐업!$H$5:$H$293,시도_소아과개폐업!$A$5:$A$293,$D125,시도_소아과개폐업!$B$5:$B$293,$B125)</f>
        <v>66</v>
      </c>
      <c r="AY125" s="14" t="n">
        <f aca="false">SUMIFS(시군구_병원급!$E$5:$E$3668,시군구_병원급!$A$5:$A$3668,$A125,시군구_병원급!$D$5:$D$3668,$D125)</f>
        <v>3</v>
      </c>
      <c r="AZ125" s="14" t="n">
        <f aca="false">SUMIFS(시군구_병원급!$F$5:$F$3668,시군구_병원급!$A$5:$A$3668,$A125,시군구_병원급!$D$5:$D$3668,$D125)</f>
        <v>1</v>
      </c>
      <c r="BA125" s="14" t="n">
        <f aca="false">SUMIFS(시군구_병원급!$G$5:$G$3668,시군구_병원급!$A$5:$A$3668,$A125,시군구_병원급!$D$5:$D$3668,$D125)</f>
        <v>3</v>
      </c>
      <c r="BB125" s="14" t="n">
        <f aca="false">SUMIFS(시군구_병원급!$H$5:$H$3668,시군구_병원급!$A$5:$A$3668,$A125,시군구_병원급!$D$5:$D$3668,$D125)</f>
        <v>15</v>
      </c>
      <c r="BC125" s="16" t="n">
        <f aca="false">K125+AY125</f>
        <v>6</v>
      </c>
      <c r="BD125" s="17" t="n">
        <f aca="false">IF(E125=0,"",(K125+AY125)/E125*1000)</f>
        <v>1.2237405669998</v>
      </c>
      <c r="BE125" s="16" t="n">
        <f aca="false">AY125-SUMIFS(시군구_병원급!$E$5:$E$3668,시군구_병원급!$A$5:$A$3668,$A125,시군구_병원급!$D$5:$D$3668,$D125-3)</f>
        <v>0</v>
      </c>
      <c r="BF125" s="16" t="n">
        <f aca="false">IF(AY125=0,1,0)</f>
        <v>0</v>
      </c>
      <c r="BG125" s="16" t="n">
        <f aca="false">IF(K125+AY125=0,1,0)</f>
        <v>0</v>
      </c>
      <c r="BH125" s="16" t="n">
        <f aca="false">AF125+AG125+AH125</f>
        <v>18</v>
      </c>
      <c r="BI125" s="18" t="n">
        <f aca="false">IF(H125=0,"",BH125/H125)</f>
        <v>0.197802197802198</v>
      </c>
      <c r="BJ125" s="16" t="str">
        <f aca="false">IF(AP125="","",AP125+AN125)</f>
        <v/>
      </c>
    </row>
    <row r="126" customFormat="false" ht="15" hidden="false" customHeight="true" outlineLevel="0" collapsed="false">
      <c r="A126" s="9" t="s">
        <v>300</v>
      </c>
      <c r="B126" s="10" t="s">
        <v>288</v>
      </c>
      <c r="C126" s="10" t="s">
        <v>301</v>
      </c>
      <c r="D126" s="9" t="n">
        <v>2016</v>
      </c>
      <c r="E126" s="11" t="n">
        <v>2528</v>
      </c>
      <c r="F126" s="11" t="n">
        <v>364</v>
      </c>
      <c r="G126" s="11" t="n">
        <v>371</v>
      </c>
      <c r="H126" s="11" t="n">
        <v>46</v>
      </c>
      <c r="I126" s="11" t="n">
        <v>1806</v>
      </c>
      <c r="J126" s="11" t="n">
        <v>1377</v>
      </c>
      <c r="K126" s="11" t="n">
        <v>2</v>
      </c>
      <c r="L126" s="12" t="n">
        <v>18.1962025316456</v>
      </c>
      <c r="M126" s="12" t="n">
        <v>0.791139240506329</v>
      </c>
      <c r="N126" s="13" t="n">
        <v>0.762458471760797</v>
      </c>
      <c r="O126" s="13" t="n">
        <v>0.714398734177215</v>
      </c>
      <c r="P126" s="13" t="n">
        <v>0.146756329113924</v>
      </c>
      <c r="Q126" s="13" t="n">
        <v>-0.0395136778115501</v>
      </c>
      <c r="R126" s="13" t="n">
        <v>0.0539772727272727</v>
      </c>
      <c r="S126" s="11" t="n">
        <v>-1</v>
      </c>
      <c r="T126" s="13"/>
      <c r="U126" s="13"/>
      <c r="V126" s="11" t="n">
        <v>0</v>
      </c>
      <c r="W126" s="13" t="n">
        <v>-0.195652173913044</v>
      </c>
      <c r="X126" s="11" t="n">
        <v>1</v>
      </c>
      <c r="Y126" s="11" t="n">
        <v>0</v>
      </c>
      <c r="Z126" s="11" t="n">
        <v>1</v>
      </c>
      <c r="AA126" s="11" t="n">
        <v>0</v>
      </c>
      <c r="AB126" s="10" t="s">
        <v>65</v>
      </c>
      <c r="AC126" s="11" t="n">
        <v>1</v>
      </c>
      <c r="AD126" s="11" t="n">
        <v>11</v>
      </c>
      <c r="AE126" s="11" t="n">
        <v>29</v>
      </c>
      <c r="AF126" s="11" t="n">
        <v>1</v>
      </c>
      <c r="AG126" s="11" t="n">
        <v>4</v>
      </c>
      <c r="AH126" s="11" t="n">
        <v>0</v>
      </c>
      <c r="AI126" s="13" t="n">
        <v>0.0217391304347826</v>
      </c>
      <c r="AJ126" s="13" t="n">
        <v>0.239130434782609</v>
      </c>
      <c r="AK126" s="13" t="n">
        <v>0.630434782608696</v>
      </c>
      <c r="AL126" s="13" t="n">
        <v>0.0217391304347826</v>
      </c>
      <c r="AM126" s="13" t="n">
        <v>0.0869565217391304</v>
      </c>
      <c r="AN126" s="11" t="n">
        <v>1</v>
      </c>
      <c r="AO126" s="13" t="n">
        <v>0.0212765957446809</v>
      </c>
      <c r="AP126" s="11"/>
      <c r="AQ126" s="11"/>
      <c r="AR126" s="13"/>
      <c r="AS126" s="13"/>
      <c r="AT126" s="14" t="n">
        <f aca="false">SUMIFS(시도_소아과개폐업!$C$5:$C$293,시도_소아과개폐업!$A$5:$A$293,$D126,시도_소아과개폐업!$B$5:$B$293,$B126)</f>
        <v>26</v>
      </c>
      <c r="AU126" s="14" t="n">
        <f aca="false">SUMIFS(시도_소아과개폐업!$D$5:$D$293,시도_소아과개폐업!$A$5:$A$293,$D126,시도_소아과개폐업!$B$5:$B$293,$B126)</f>
        <v>22</v>
      </c>
      <c r="AV126" s="14" t="n">
        <f aca="false">SUMIFS(시도_소아과개폐업!$F$5:$F$293,시도_소아과개폐업!$A$5:$A$293,$D126,시도_소아과개폐업!$B$5:$B$293,$B126)</f>
        <v>4</v>
      </c>
      <c r="AW126" s="15" t="n">
        <f aca="false">SUMIFS(시도_소아과개폐업!$G$5:$G$293,시도_소아과개폐업!$A$5:$A$293,$D126,시도_소아과개폐업!$B$5:$B$293,$B126)</f>
        <v>0.372881355932203</v>
      </c>
      <c r="AX126" s="14" t="n">
        <f aca="false">SUMIFS(시도_소아과개폐업!$H$5:$H$293,시도_소아과개폐업!$A$5:$A$293,$D126,시도_소아과개폐업!$B$5:$B$293,$B126)</f>
        <v>66</v>
      </c>
      <c r="AY126" s="14" t="n">
        <f aca="false">SUMIFS(시군구_병원급!$E$5:$E$3668,시군구_병원급!$A$5:$A$3668,$A126,시군구_병원급!$D$5:$D$3668,$D126)</f>
        <v>0</v>
      </c>
      <c r="AZ126" s="14" t="n">
        <f aca="false">SUMIFS(시군구_병원급!$F$5:$F$3668,시군구_병원급!$A$5:$A$3668,$A126,시군구_병원급!$D$5:$D$3668,$D126)</f>
        <v>0</v>
      </c>
      <c r="BA126" s="14" t="n">
        <f aca="false">SUMIFS(시군구_병원급!$G$5:$G$3668,시군구_병원급!$A$5:$A$3668,$A126,시군구_병원급!$D$5:$D$3668,$D126)</f>
        <v>2</v>
      </c>
      <c r="BB126" s="14" t="n">
        <f aca="false">SUMIFS(시군구_병원급!$H$5:$H$3668,시군구_병원급!$A$5:$A$3668,$A126,시군구_병원급!$D$5:$D$3668,$D126)</f>
        <v>3</v>
      </c>
      <c r="BC126" s="16" t="n">
        <f aca="false">K126+AY126</f>
        <v>2</v>
      </c>
      <c r="BD126" s="17" t="n">
        <f aca="false">IF(E126=0,"",(K126+AY126)/E126*1000)</f>
        <v>0.791139240506329</v>
      </c>
      <c r="BE126" s="16" t="n">
        <f aca="false">AY126-SUMIFS(시군구_병원급!$E$5:$E$3668,시군구_병원급!$A$5:$A$3668,$A126,시군구_병원급!$D$5:$D$3668,$D126-3)</f>
        <v>0</v>
      </c>
      <c r="BF126" s="16" t="n">
        <f aca="false">IF(AY126=0,1,0)</f>
        <v>1</v>
      </c>
      <c r="BG126" s="16" t="n">
        <f aca="false">IF(K126+AY126=0,1,0)</f>
        <v>0</v>
      </c>
      <c r="BH126" s="16" t="n">
        <f aca="false">AF126+AG126+AH126</f>
        <v>5</v>
      </c>
      <c r="BI126" s="18" t="n">
        <f aca="false">IF(H126=0,"",BH126/H126)</f>
        <v>0.108695652173913</v>
      </c>
      <c r="BJ126" s="16" t="str">
        <f aca="false">IF(AP126="","",AP126+AN126)</f>
        <v/>
      </c>
    </row>
    <row r="127" customFormat="false" ht="15" hidden="false" customHeight="true" outlineLevel="0" collapsed="false">
      <c r="A127" s="9" t="s">
        <v>302</v>
      </c>
      <c r="B127" s="10" t="s">
        <v>288</v>
      </c>
      <c r="C127" s="10" t="s">
        <v>303</v>
      </c>
      <c r="D127" s="9" t="n">
        <v>2016</v>
      </c>
      <c r="E127" s="11" t="n">
        <v>11156</v>
      </c>
      <c r="F127" s="11" t="n">
        <v>1648</v>
      </c>
      <c r="G127" s="11" t="n">
        <v>1717</v>
      </c>
      <c r="H127" s="11" t="n">
        <v>162</v>
      </c>
      <c r="I127" s="11" t="n">
        <v>9381</v>
      </c>
      <c r="J127" s="11" t="n">
        <v>7500</v>
      </c>
      <c r="K127" s="11" t="n">
        <v>4</v>
      </c>
      <c r="L127" s="12" t="n">
        <v>14.5213338114019</v>
      </c>
      <c r="M127" s="12" t="n">
        <v>0.358551452133381</v>
      </c>
      <c r="N127" s="13" t="n">
        <v>0.799488327470419</v>
      </c>
      <c r="O127" s="13" t="n">
        <v>0.840892793115812</v>
      </c>
      <c r="P127" s="13" t="n">
        <v>0.153908210828254</v>
      </c>
      <c r="Q127" s="13" t="n">
        <v>-0.000179243592041578</v>
      </c>
      <c r="R127" s="13" t="n">
        <v>-0.0832888414308596</v>
      </c>
      <c r="S127" s="11" t="n">
        <v>-1</v>
      </c>
      <c r="T127" s="13"/>
      <c r="U127" s="13"/>
      <c r="V127" s="11" t="n">
        <v>0</v>
      </c>
      <c r="W127" s="13" t="n">
        <v>-0.0987654320987654</v>
      </c>
      <c r="X127" s="11" t="n">
        <v>0</v>
      </c>
      <c r="Y127" s="11" t="n">
        <v>0</v>
      </c>
      <c r="Z127" s="11" t="n">
        <v>0</v>
      </c>
      <c r="AA127" s="11" t="n">
        <v>0</v>
      </c>
      <c r="AB127" s="10" t="s">
        <v>65</v>
      </c>
      <c r="AC127" s="11" t="n">
        <v>8</v>
      </c>
      <c r="AD127" s="11" t="n">
        <v>72</v>
      </c>
      <c r="AE127" s="11" t="n">
        <v>65</v>
      </c>
      <c r="AF127" s="11" t="n">
        <v>4</v>
      </c>
      <c r="AG127" s="11" t="n">
        <v>13</v>
      </c>
      <c r="AH127" s="11" t="n">
        <v>0</v>
      </c>
      <c r="AI127" s="13" t="n">
        <v>0.0493827160493827</v>
      </c>
      <c r="AJ127" s="13" t="n">
        <v>0.444444444444444</v>
      </c>
      <c r="AK127" s="13" t="n">
        <v>0.401234567901235</v>
      </c>
      <c r="AL127" s="13" t="n">
        <v>0.0246913580246914</v>
      </c>
      <c r="AM127" s="13" t="n">
        <v>0.0802469135802469</v>
      </c>
      <c r="AN127" s="11" t="n">
        <v>5</v>
      </c>
      <c r="AO127" s="13" t="n">
        <v>0.029940119760479</v>
      </c>
      <c r="AP127" s="11"/>
      <c r="AQ127" s="11"/>
      <c r="AR127" s="13"/>
      <c r="AS127" s="13"/>
      <c r="AT127" s="14" t="n">
        <f aca="false">SUMIFS(시도_소아과개폐업!$C$5:$C$293,시도_소아과개폐업!$A$5:$A$293,$D127,시도_소아과개폐업!$B$5:$B$293,$B127)</f>
        <v>26</v>
      </c>
      <c r="AU127" s="14" t="n">
        <f aca="false">SUMIFS(시도_소아과개폐업!$D$5:$D$293,시도_소아과개폐업!$A$5:$A$293,$D127,시도_소아과개폐업!$B$5:$B$293,$B127)</f>
        <v>22</v>
      </c>
      <c r="AV127" s="14" t="n">
        <f aca="false">SUMIFS(시도_소아과개폐업!$F$5:$F$293,시도_소아과개폐업!$A$5:$A$293,$D127,시도_소아과개폐업!$B$5:$B$293,$B127)</f>
        <v>4</v>
      </c>
      <c r="AW127" s="15" t="n">
        <f aca="false">SUMIFS(시도_소아과개폐업!$G$5:$G$293,시도_소아과개폐업!$A$5:$A$293,$D127,시도_소아과개폐업!$B$5:$B$293,$B127)</f>
        <v>0.372881355932203</v>
      </c>
      <c r="AX127" s="14" t="n">
        <f aca="false">SUMIFS(시도_소아과개폐업!$H$5:$H$293,시도_소아과개폐업!$A$5:$A$293,$D127,시도_소아과개폐업!$B$5:$B$293,$B127)</f>
        <v>66</v>
      </c>
      <c r="AY127" s="14" t="n">
        <f aca="false">SUMIFS(시군구_병원급!$E$5:$E$3668,시군구_병원급!$A$5:$A$3668,$A127,시군구_병원급!$D$5:$D$3668,$D127)</f>
        <v>3</v>
      </c>
      <c r="AZ127" s="14" t="n">
        <f aca="false">SUMIFS(시군구_병원급!$F$5:$F$3668,시군구_병원급!$A$5:$A$3668,$A127,시군구_병원급!$D$5:$D$3668,$D127)</f>
        <v>1</v>
      </c>
      <c r="BA127" s="14" t="n">
        <f aca="false">SUMIFS(시군구_병원급!$G$5:$G$3668,시군구_병원급!$A$5:$A$3668,$A127,시군구_병원급!$D$5:$D$3668,$D127)</f>
        <v>5</v>
      </c>
      <c r="BB127" s="14" t="n">
        <f aca="false">SUMIFS(시군구_병원급!$H$5:$H$3668,시군구_병원급!$A$5:$A$3668,$A127,시군구_병원급!$D$5:$D$3668,$D127)</f>
        <v>10</v>
      </c>
      <c r="BC127" s="16" t="n">
        <f aca="false">K127+AY127</f>
        <v>7</v>
      </c>
      <c r="BD127" s="17" t="n">
        <f aca="false">IF(E127=0,"",(K127+AY127)/E127*1000)</f>
        <v>0.627465041233417</v>
      </c>
      <c r="BE127" s="16" t="n">
        <f aca="false">AY127-SUMIFS(시군구_병원급!$E$5:$E$3668,시군구_병원급!$A$5:$A$3668,$A127,시군구_병원급!$D$5:$D$3668,$D127-3)</f>
        <v>0</v>
      </c>
      <c r="BF127" s="16" t="n">
        <f aca="false">IF(AY127=0,1,0)</f>
        <v>0</v>
      </c>
      <c r="BG127" s="16" t="n">
        <f aca="false">IF(K127+AY127=0,1,0)</f>
        <v>0</v>
      </c>
      <c r="BH127" s="16" t="n">
        <f aca="false">AF127+AG127+AH127</f>
        <v>17</v>
      </c>
      <c r="BI127" s="18" t="n">
        <f aca="false">IF(H127=0,"",BH127/H127)</f>
        <v>0.104938271604938</v>
      </c>
      <c r="BJ127" s="16" t="str">
        <f aca="false">IF(AP127="","",AP127+AN127)</f>
        <v/>
      </c>
    </row>
    <row r="128" customFormat="false" ht="15" hidden="false" customHeight="true" outlineLevel="0" collapsed="false">
      <c r="A128" s="9" t="s">
        <v>304</v>
      </c>
      <c r="B128" s="10" t="s">
        <v>288</v>
      </c>
      <c r="C128" s="10" t="s">
        <v>305</v>
      </c>
      <c r="D128" s="9" t="n">
        <v>2016</v>
      </c>
      <c r="E128" s="11" t="n">
        <v>1918</v>
      </c>
      <c r="F128" s="11" t="n">
        <v>269</v>
      </c>
      <c r="G128" s="11" t="n">
        <v>289</v>
      </c>
      <c r="H128" s="11" t="n">
        <v>34</v>
      </c>
      <c r="I128" s="11" t="n">
        <v>1685</v>
      </c>
      <c r="J128" s="11" t="n">
        <v>1259</v>
      </c>
      <c r="K128" s="11" t="n">
        <v>2</v>
      </c>
      <c r="L128" s="12" t="n">
        <v>17.7267987486966</v>
      </c>
      <c r="M128" s="12" t="n">
        <v>1.04275286757039</v>
      </c>
      <c r="N128" s="13" t="n">
        <v>0.747181008902077</v>
      </c>
      <c r="O128" s="13" t="n">
        <v>0.87851929092805</v>
      </c>
      <c r="P128" s="13" t="n">
        <v>0.150677789363921</v>
      </c>
      <c r="Q128" s="13" t="n">
        <v>-0.165361183637946</v>
      </c>
      <c r="R128" s="13" t="n">
        <v>-0.174285714285714</v>
      </c>
      <c r="S128" s="11" t="n">
        <v>0</v>
      </c>
      <c r="T128" s="13"/>
      <c r="U128" s="13"/>
      <c r="V128" s="11" t="n">
        <v>0</v>
      </c>
      <c r="W128" s="13" t="n">
        <v>-0.147058823529412</v>
      </c>
      <c r="X128" s="11" t="n">
        <v>0</v>
      </c>
      <c r="Y128" s="11" t="n">
        <v>1</v>
      </c>
      <c r="Z128" s="11" t="n">
        <v>1</v>
      </c>
      <c r="AA128" s="11" t="n">
        <v>0</v>
      </c>
      <c r="AB128" s="10" t="s">
        <v>65</v>
      </c>
      <c r="AC128" s="11" t="n">
        <v>6</v>
      </c>
      <c r="AD128" s="11" t="n">
        <v>18</v>
      </c>
      <c r="AE128" s="11" t="n">
        <v>2</v>
      </c>
      <c r="AF128" s="11" t="n">
        <v>2</v>
      </c>
      <c r="AG128" s="11" t="n">
        <v>6</v>
      </c>
      <c r="AH128" s="11" t="n">
        <v>0</v>
      </c>
      <c r="AI128" s="13" t="n">
        <v>0.176470588235294</v>
      </c>
      <c r="AJ128" s="13" t="n">
        <v>0.529411764705882</v>
      </c>
      <c r="AK128" s="13" t="n">
        <v>0.0588235294117647</v>
      </c>
      <c r="AL128" s="13" t="n">
        <v>0.0588235294117647</v>
      </c>
      <c r="AM128" s="13" t="n">
        <v>0.176470588235294</v>
      </c>
      <c r="AN128" s="11" t="n">
        <v>2</v>
      </c>
      <c r="AO128" s="13" t="n">
        <v>0.0555555555555556</v>
      </c>
      <c r="AP128" s="11"/>
      <c r="AQ128" s="11"/>
      <c r="AR128" s="13"/>
      <c r="AS128" s="13"/>
      <c r="AT128" s="14" t="n">
        <f aca="false">SUMIFS(시도_소아과개폐업!$C$5:$C$293,시도_소아과개폐업!$A$5:$A$293,$D128,시도_소아과개폐업!$B$5:$B$293,$B128)</f>
        <v>26</v>
      </c>
      <c r="AU128" s="14" t="n">
        <f aca="false">SUMIFS(시도_소아과개폐업!$D$5:$D$293,시도_소아과개폐업!$A$5:$A$293,$D128,시도_소아과개폐업!$B$5:$B$293,$B128)</f>
        <v>22</v>
      </c>
      <c r="AV128" s="14" t="n">
        <f aca="false">SUMIFS(시도_소아과개폐업!$F$5:$F$293,시도_소아과개폐업!$A$5:$A$293,$D128,시도_소아과개폐업!$B$5:$B$293,$B128)</f>
        <v>4</v>
      </c>
      <c r="AW128" s="15" t="n">
        <f aca="false">SUMIFS(시도_소아과개폐업!$G$5:$G$293,시도_소아과개폐업!$A$5:$A$293,$D128,시도_소아과개폐업!$B$5:$B$293,$B128)</f>
        <v>0.372881355932203</v>
      </c>
      <c r="AX128" s="14" t="n">
        <f aca="false">SUMIFS(시도_소아과개폐업!$H$5:$H$293,시도_소아과개폐업!$A$5:$A$293,$D128,시도_소아과개폐업!$B$5:$B$293,$B128)</f>
        <v>66</v>
      </c>
      <c r="AY128" s="14" t="n">
        <f aca="false">SUMIFS(시군구_병원급!$E$5:$E$3668,시군구_병원급!$A$5:$A$3668,$A128,시군구_병원급!$D$5:$D$3668,$D128)</f>
        <v>3</v>
      </c>
      <c r="AZ128" s="14" t="n">
        <f aca="false">SUMIFS(시군구_병원급!$F$5:$F$3668,시군구_병원급!$A$5:$A$3668,$A128,시군구_병원급!$D$5:$D$3668,$D128)</f>
        <v>0</v>
      </c>
      <c r="BA128" s="14" t="n">
        <f aca="false">SUMIFS(시군구_병원급!$G$5:$G$3668,시군구_병원급!$A$5:$A$3668,$A128,시군구_병원급!$D$5:$D$3668,$D128)</f>
        <v>2</v>
      </c>
      <c r="BB128" s="14" t="n">
        <f aca="false">SUMIFS(시군구_병원급!$H$5:$H$3668,시군구_병원급!$A$5:$A$3668,$A128,시군구_병원급!$D$5:$D$3668,$D128)</f>
        <v>5</v>
      </c>
      <c r="BC128" s="16" t="n">
        <f aca="false">K128+AY128</f>
        <v>5</v>
      </c>
      <c r="BD128" s="17" t="n">
        <f aca="false">IF(E128=0,"",(K128+AY128)/E128*1000)</f>
        <v>2.60688216892596</v>
      </c>
      <c r="BE128" s="16" t="n">
        <f aca="false">AY128-SUMIFS(시군구_병원급!$E$5:$E$3668,시군구_병원급!$A$5:$A$3668,$A128,시군구_병원급!$D$5:$D$3668,$D128-3)</f>
        <v>0</v>
      </c>
      <c r="BF128" s="16" t="n">
        <f aca="false">IF(AY128=0,1,0)</f>
        <v>0</v>
      </c>
      <c r="BG128" s="16" t="n">
        <f aca="false">IF(K128+AY128=0,1,0)</f>
        <v>0</v>
      </c>
      <c r="BH128" s="16" t="n">
        <f aca="false">AF128+AG128+AH128</f>
        <v>8</v>
      </c>
      <c r="BI128" s="18" t="n">
        <f aca="false">IF(H128=0,"",BH128/H128)</f>
        <v>0.235294117647059</v>
      </c>
      <c r="BJ128" s="16" t="str">
        <f aca="false">IF(AP128="","",AP128+AN128)</f>
        <v/>
      </c>
    </row>
    <row r="129" customFormat="false" ht="15" hidden="false" customHeight="true" outlineLevel="0" collapsed="false">
      <c r="A129" s="9" t="s">
        <v>306</v>
      </c>
      <c r="B129" s="10" t="s">
        <v>288</v>
      </c>
      <c r="C129" s="10" t="s">
        <v>307</v>
      </c>
      <c r="D129" s="9" t="n">
        <v>2016</v>
      </c>
      <c r="E129" s="11" t="n">
        <v>2080</v>
      </c>
      <c r="F129" s="11" t="n">
        <v>267</v>
      </c>
      <c r="G129" s="11" t="n">
        <v>292</v>
      </c>
      <c r="H129" s="11" t="n">
        <v>31</v>
      </c>
      <c r="I129" s="11" t="n">
        <v>1968</v>
      </c>
      <c r="J129" s="11" t="n">
        <v>1268</v>
      </c>
      <c r="K129" s="11" t="n">
        <v>1</v>
      </c>
      <c r="L129" s="12" t="n">
        <v>14.9038461538462</v>
      </c>
      <c r="M129" s="12" t="n">
        <v>0.480769230769231</v>
      </c>
      <c r="N129" s="13" t="n">
        <v>0.644308943089431</v>
      </c>
      <c r="O129" s="13" t="n">
        <v>0.946153846153846</v>
      </c>
      <c r="P129" s="13" t="n">
        <v>0.140384615384615</v>
      </c>
      <c r="Q129" s="13" t="n">
        <v>-0.117896522476675</v>
      </c>
      <c r="R129" s="13" t="n">
        <v>-0.163323782234957</v>
      </c>
      <c r="S129" s="11" t="n">
        <v>0</v>
      </c>
      <c r="T129" s="13"/>
      <c r="U129" s="13"/>
      <c r="V129" s="11" t="n">
        <v>0</v>
      </c>
      <c r="W129" s="13" t="n">
        <v>-0.193548387096774</v>
      </c>
      <c r="X129" s="11" t="n">
        <v>1</v>
      </c>
      <c r="Y129" s="11" t="n">
        <v>0</v>
      </c>
      <c r="Z129" s="11" t="n">
        <v>1</v>
      </c>
      <c r="AA129" s="11" t="n">
        <v>0</v>
      </c>
      <c r="AB129" s="10" t="s">
        <v>65</v>
      </c>
      <c r="AC129" s="11" t="n">
        <v>1</v>
      </c>
      <c r="AD129" s="11" t="n">
        <v>7</v>
      </c>
      <c r="AE129" s="11" t="n">
        <v>11</v>
      </c>
      <c r="AF129" s="11" t="n">
        <v>0</v>
      </c>
      <c r="AG129" s="11" t="n">
        <v>12</v>
      </c>
      <c r="AH129" s="11" t="n">
        <v>0</v>
      </c>
      <c r="AI129" s="13" t="n">
        <v>0.032258064516129</v>
      </c>
      <c r="AJ129" s="13" t="n">
        <v>0.225806451612903</v>
      </c>
      <c r="AK129" s="13" t="n">
        <v>0.354838709677419</v>
      </c>
      <c r="AL129" s="13" t="n">
        <v>0</v>
      </c>
      <c r="AM129" s="13" t="n">
        <v>0.387096774193548</v>
      </c>
      <c r="AN129" s="11" t="n">
        <v>2</v>
      </c>
      <c r="AO129" s="13" t="n">
        <v>0.0606060606060606</v>
      </c>
      <c r="AP129" s="11"/>
      <c r="AQ129" s="11"/>
      <c r="AR129" s="13"/>
      <c r="AS129" s="13"/>
      <c r="AT129" s="14" t="n">
        <f aca="false">SUMIFS(시도_소아과개폐업!$C$5:$C$293,시도_소아과개폐업!$A$5:$A$293,$D129,시도_소아과개폐업!$B$5:$B$293,$B129)</f>
        <v>26</v>
      </c>
      <c r="AU129" s="14" t="n">
        <f aca="false">SUMIFS(시도_소아과개폐업!$D$5:$D$293,시도_소아과개폐업!$A$5:$A$293,$D129,시도_소아과개폐업!$B$5:$B$293,$B129)</f>
        <v>22</v>
      </c>
      <c r="AV129" s="14" t="n">
        <f aca="false">SUMIFS(시도_소아과개폐업!$F$5:$F$293,시도_소아과개폐업!$A$5:$A$293,$D129,시도_소아과개폐업!$B$5:$B$293,$B129)</f>
        <v>4</v>
      </c>
      <c r="AW129" s="15" t="n">
        <f aca="false">SUMIFS(시도_소아과개폐업!$G$5:$G$293,시도_소아과개폐업!$A$5:$A$293,$D129,시도_소아과개폐업!$B$5:$B$293,$B129)</f>
        <v>0.372881355932203</v>
      </c>
      <c r="AX129" s="14" t="n">
        <f aca="false">SUMIFS(시도_소아과개폐업!$H$5:$H$293,시도_소아과개폐업!$A$5:$A$293,$D129,시도_소아과개폐업!$B$5:$B$293,$B129)</f>
        <v>66</v>
      </c>
      <c r="AY129" s="14" t="n">
        <f aca="false">SUMIFS(시군구_병원급!$E$5:$E$3668,시군구_병원급!$A$5:$A$3668,$A129,시군구_병원급!$D$5:$D$3668,$D129)</f>
        <v>2</v>
      </c>
      <c r="AZ129" s="14" t="n">
        <f aca="false">SUMIFS(시군구_병원급!$F$5:$F$3668,시군구_병원급!$A$5:$A$3668,$A129,시군구_병원급!$D$5:$D$3668,$D129)</f>
        <v>0</v>
      </c>
      <c r="BA129" s="14" t="n">
        <f aca="false">SUMIFS(시군구_병원급!$G$5:$G$3668,시군구_병원급!$A$5:$A$3668,$A129,시군구_병원급!$D$5:$D$3668,$D129)</f>
        <v>2</v>
      </c>
      <c r="BB129" s="14" t="n">
        <f aca="false">SUMIFS(시군구_병원급!$H$5:$H$3668,시군구_병원급!$A$5:$A$3668,$A129,시군구_병원급!$D$5:$D$3668,$D129)</f>
        <v>8</v>
      </c>
      <c r="BC129" s="16" t="n">
        <f aca="false">K129+AY129</f>
        <v>3</v>
      </c>
      <c r="BD129" s="17" t="n">
        <f aca="false">IF(E129=0,"",(K129+AY129)/E129*1000)</f>
        <v>1.44230769230769</v>
      </c>
      <c r="BE129" s="16" t="n">
        <f aca="false">AY129-SUMIFS(시군구_병원급!$E$5:$E$3668,시군구_병원급!$A$5:$A$3668,$A129,시군구_병원급!$D$5:$D$3668,$D129-3)</f>
        <v>0</v>
      </c>
      <c r="BF129" s="16" t="n">
        <f aca="false">IF(AY129=0,1,0)</f>
        <v>0</v>
      </c>
      <c r="BG129" s="16" t="n">
        <f aca="false">IF(K129+AY129=0,1,0)</f>
        <v>0</v>
      </c>
      <c r="BH129" s="16" t="n">
        <f aca="false">AF129+AG129+AH129</f>
        <v>12</v>
      </c>
      <c r="BI129" s="18" t="n">
        <f aca="false">IF(H129=0,"",BH129/H129)</f>
        <v>0.387096774193548</v>
      </c>
      <c r="BJ129" s="16" t="str">
        <f aca="false">IF(AP129="","",AP129+AN129)</f>
        <v/>
      </c>
    </row>
    <row r="130" customFormat="false" ht="15" hidden="false" customHeight="true" outlineLevel="0" collapsed="false">
      <c r="A130" s="9" t="s">
        <v>308</v>
      </c>
      <c r="B130" s="10" t="s">
        <v>288</v>
      </c>
      <c r="C130" s="10" t="s">
        <v>309</v>
      </c>
      <c r="D130" s="9" t="n">
        <v>2016</v>
      </c>
      <c r="E130" s="11" t="n">
        <v>1649</v>
      </c>
      <c r="F130" s="11" t="n">
        <v>225</v>
      </c>
      <c r="G130" s="11" t="n">
        <v>226</v>
      </c>
      <c r="H130" s="11" t="n">
        <v>26</v>
      </c>
      <c r="I130" s="11" t="n">
        <v>1688</v>
      </c>
      <c r="J130" s="11" t="n">
        <v>1173</v>
      </c>
      <c r="K130" s="11" t="n">
        <v>1</v>
      </c>
      <c r="L130" s="12" t="n">
        <v>15.767131594906</v>
      </c>
      <c r="M130" s="12" t="n">
        <v>0.606428138265616</v>
      </c>
      <c r="N130" s="13" t="n">
        <v>0.694905213270142</v>
      </c>
      <c r="O130" s="13" t="n">
        <v>1.02365069739236</v>
      </c>
      <c r="P130" s="13" t="n">
        <v>0.137052759248029</v>
      </c>
      <c r="Q130" s="13" t="n">
        <v>-0.121470431539691</v>
      </c>
      <c r="R130" s="13" t="n">
        <v>-0.233898305084746</v>
      </c>
      <c r="S130" s="11" t="n">
        <v>-1</v>
      </c>
      <c r="T130" s="13"/>
      <c r="U130" s="13"/>
      <c r="V130" s="11" t="n">
        <v>0</v>
      </c>
      <c r="W130" s="13" t="n">
        <v>-0.0769230769230769</v>
      </c>
      <c r="X130" s="11" t="n">
        <v>0</v>
      </c>
      <c r="Y130" s="11" t="n">
        <v>0</v>
      </c>
      <c r="Z130" s="11" t="n">
        <v>0</v>
      </c>
      <c r="AA130" s="11" t="n">
        <v>0</v>
      </c>
      <c r="AB130" s="10" t="s">
        <v>65</v>
      </c>
      <c r="AC130" s="11" t="n">
        <v>3</v>
      </c>
      <c r="AD130" s="11" t="n">
        <v>7</v>
      </c>
      <c r="AE130" s="11" t="n">
        <v>2</v>
      </c>
      <c r="AF130" s="11" t="n">
        <v>0</v>
      </c>
      <c r="AG130" s="11" t="n">
        <v>14</v>
      </c>
      <c r="AH130" s="11" t="n">
        <v>0</v>
      </c>
      <c r="AI130" s="13" t="n">
        <v>0.115384615384615</v>
      </c>
      <c r="AJ130" s="13" t="n">
        <v>0.269230769230769</v>
      </c>
      <c r="AK130" s="13" t="n">
        <v>0.0769230769230769</v>
      </c>
      <c r="AL130" s="13" t="n">
        <v>0</v>
      </c>
      <c r="AM130" s="13" t="n">
        <v>0.538461538461538</v>
      </c>
      <c r="AN130" s="11" t="n">
        <v>0</v>
      </c>
      <c r="AO130" s="13" t="n">
        <v>0</v>
      </c>
      <c r="AP130" s="11"/>
      <c r="AQ130" s="11"/>
      <c r="AR130" s="13"/>
      <c r="AS130" s="13"/>
      <c r="AT130" s="14" t="n">
        <f aca="false">SUMIFS(시도_소아과개폐업!$C$5:$C$293,시도_소아과개폐업!$A$5:$A$293,$D130,시도_소아과개폐업!$B$5:$B$293,$B130)</f>
        <v>26</v>
      </c>
      <c r="AU130" s="14" t="n">
        <f aca="false">SUMIFS(시도_소아과개폐업!$D$5:$D$293,시도_소아과개폐업!$A$5:$A$293,$D130,시도_소아과개폐업!$B$5:$B$293,$B130)</f>
        <v>22</v>
      </c>
      <c r="AV130" s="14" t="n">
        <f aca="false">SUMIFS(시도_소아과개폐업!$F$5:$F$293,시도_소아과개폐업!$A$5:$A$293,$D130,시도_소아과개폐업!$B$5:$B$293,$B130)</f>
        <v>4</v>
      </c>
      <c r="AW130" s="15" t="n">
        <f aca="false">SUMIFS(시도_소아과개폐업!$G$5:$G$293,시도_소아과개폐업!$A$5:$A$293,$D130,시도_소아과개폐업!$B$5:$B$293,$B130)</f>
        <v>0.372881355932203</v>
      </c>
      <c r="AX130" s="14" t="n">
        <f aca="false">SUMIFS(시도_소아과개폐업!$H$5:$H$293,시도_소아과개폐업!$A$5:$A$293,$D130,시도_소아과개폐업!$B$5:$B$293,$B130)</f>
        <v>66</v>
      </c>
      <c r="AY130" s="14" t="n">
        <f aca="false">SUMIFS(시군구_병원급!$E$5:$E$3668,시군구_병원급!$A$5:$A$3668,$A130,시군구_병원급!$D$5:$D$3668,$D130)</f>
        <v>1</v>
      </c>
      <c r="AZ130" s="14" t="n">
        <f aca="false">SUMIFS(시군구_병원급!$F$5:$F$3668,시군구_병원급!$A$5:$A$3668,$A130,시군구_병원급!$D$5:$D$3668,$D130)</f>
        <v>0</v>
      </c>
      <c r="BA130" s="14" t="n">
        <f aca="false">SUMIFS(시군구_병원급!$G$5:$G$3668,시군구_병원급!$A$5:$A$3668,$A130,시군구_병원급!$D$5:$D$3668,$D130)</f>
        <v>2</v>
      </c>
      <c r="BB130" s="14" t="n">
        <f aca="false">SUMIFS(시군구_병원급!$H$5:$H$3668,시군구_병원급!$A$5:$A$3668,$A130,시군구_병원급!$D$5:$D$3668,$D130)</f>
        <v>7</v>
      </c>
      <c r="BC130" s="16" t="n">
        <f aca="false">K130+AY130</f>
        <v>2</v>
      </c>
      <c r="BD130" s="17" t="n">
        <f aca="false">IF(E130=0,"",(K130+AY130)/E130*1000)</f>
        <v>1.21285627653123</v>
      </c>
      <c r="BE130" s="16" t="n">
        <f aca="false">AY130-SUMIFS(시군구_병원급!$E$5:$E$3668,시군구_병원급!$A$5:$A$3668,$A130,시군구_병원급!$D$5:$D$3668,$D130-3)</f>
        <v>0</v>
      </c>
      <c r="BF130" s="16" t="n">
        <f aca="false">IF(AY130=0,1,0)</f>
        <v>0</v>
      </c>
      <c r="BG130" s="16" t="n">
        <f aca="false">IF(K130+AY130=0,1,0)</f>
        <v>0</v>
      </c>
      <c r="BH130" s="16" t="n">
        <f aca="false">AF130+AG130+AH130</f>
        <v>14</v>
      </c>
      <c r="BI130" s="18" t="n">
        <f aca="false">IF(H130=0,"",BH130/H130)</f>
        <v>0.538461538461538</v>
      </c>
      <c r="BJ130" s="16" t="str">
        <f aca="false">IF(AP130="","",AP130+AN130)</f>
        <v/>
      </c>
    </row>
    <row r="131" customFormat="false" ht="15" hidden="false" customHeight="true" outlineLevel="0" collapsed="false">
      <c r="A131" s="9" t="s">
        <v>310</v>
      </c>
      <c r="B131" s="10" t="s">
        <v>288</v>
      </c>
      <c r="C131" s="10" t="s">
        <v>311</v>
      </c>
      <c r="D131" s="9" t="n">
        <v>2016</v>
      </c>
      <c r="E131" s="11" t="n">
        <v>990</v>
      </c>
      <c r="F131" s="11" t="n">
        <v>130</v>
      </c>
      <c r="G131" s="11" t="n">
        <v>135</v>
      </c>
      <c r="H131" s="11" t="n">
        <v>15</v>
      </c>
      <c r="I131" s="11" t="n">
        <v>647</v>
      </c>
      <c r="J131" s="11" t="n">
        <v>500</v>
      </c>
      <c r="K131" s="11" t="n">
        <v>0</v>
      </c>
      <c r="L131" s="12" t="n">
        <v>15.1515151515152</v>
      </c>
      <c r="M131" s="12" t="n">
        <v>0</v>
      </c>
      <c r="N131" s="13" t="n">
        <v>0.772797527047914</v>
      </c>
      <c r="O131" s="13" t="n">
        <v>0.653535353535354</v>
      </c>
      <c r="P131" s="13" t="n">
        <v>0.136363636363636</v>
      </c>
      <c r="Q131" s="13" t="n">
        <v>-0.106498194945848</v>
      </c>
      <c r="R131" s="13" t="n">
        <v>-0.334975369458128</v>
      </c>
      <c r="S131" s="11" t="n">
        <v>0</v>
      </c>
      <c r="T131" s="13"/>
      <c r="U131" s="13"/>
      <c r="V131" s="11" t="n">
        <v>1</v>
      </c>
      <c r="W131" s="13" t="n">
        <v>-0.0666666666666667</v>
      </c>
      <c r="X131" s="11" t="n">
        <v>0</v>
      </c>
      <c r="Y131" s="11" t="n">
        <v>0</v>
      </c>
      <c r="Z131" s="11" t="n">
        <v>0</v>
      </c>
      <c r="AA131" s="11" t="n">
        <v>0</v>
      </c>
      <c r="AB131" s="10" t="s">
        <v>65</v>
      </c>
      <c r="AC131" s="11" t="n">
        <v>3</v>
      </c>
      <c r="AD131" s="11" t="n">
        <v>6</v>
      </c>
      <c r="AE131" s="11" t="n">
        <v>4</v>
      </c>
      <c r="AF131" s="11" t="n">
        <v>0</v>
      </c>
      <c r="AG131" s="11" t="n">
        <v>2</v>
      </c>
      <c r="AH131" s="11" t="n">
        <v>0</v>
      </c>
      <c r="AI131" s="13" t="n">
        <v>0.2</v>
      </c>
      <c r="AJ131" s="13" t="n">
        <v>0.4</v>
      </c>
      <c r="AK131" s="13" t="n">
        <v>0.266666666666667</v>
      </c>
      <c r="AL131" s="13" t="n">
        <v>0</v>
      </c>
      <c r="AM131" s="13" t="n">
        <v>0.133333333333333</v>
      </c>
      <c r="AN131" s="11" t="n">
        <v>1</v>
      </c>
      <c r="AO131" s="13" t="n">
        <v>0.0625</v>
      </c>
      <c r="AP131" s="11"/>
      <c r="AQ131" s="11"/>
      <c r="AR131" s="13"/>
      <c r="AS131" s="13"/>
      <c r="AT131" s="14" t="n">
        <f aca="false">SUMIFS(시도_소아과개폐업!$C$5:$C$293,시도_소아과개폐업!$A$5:$A$293,$D131,시도_소아과개폐업!$B$5:$B$293,$B131)</f>
        <v>26</v>
      </c>
      <c r="AU131" s="14" t="n">
        <f aca="false">SUMIFS(시도_소아과개폐업!$D$5:$D$293,시도_소아과개폐업!$A$5:$A$293,$D131,시도_소아과개폐업!$B$5:$B$293,$B131)</f>
        <v>22</v>
      </c>
      <c r="AV131" s="14" t="n">
        <f aca="false">SUMIFS(시도_소아과개폐업!$F$5:$F$293,시도_소아과개폐업!$A$5:$A$293,$D131,시도_소아과개폐업!$B$5:$B$293,$B131)</f>
        <v>4</v>
      </c>
      <c r="AW131" s="15" t="n">
        <f aca="false">SUMIFS(시도_소아과개폐업!$G$5:$G$293,시도_소아과개폐업!$A$5:$A$293,$D131,시도_소아과개폐업!$B$5:$B$293,$B131)</f>
        <v>0.372881355932203</v>
      </c>
      <c r="AX131" s="14" t="n">
        <f aca="false">SUMIFS(시도_소아과개폐업!$H$5:$H$293,시도_소아과개폐업!$A$5:$A$293,$D131,시도_소아과개폐업!$B$5:$B$293,$B131)</f>
        <v>66</v>
      </c>
      <c r="AY131" s="14" t="n">
        <f aca="false">SUMIFS(시군구_병원급!$E$5:$E$3668,시군구_병원급!$A$5:$A$3668,$A131,시군구_병원급!$D$5:$D$3668,$D131)</f>
        <v>1</v>
      </c>
      <c r="AZ131" s="14" t="n">
        <f aca="false">SUMIFS(시군구_병원급!$F$5:$F$3668,시군구_병원급!$A$5:$A$3668,$A131,시군구_병원급!$D$5:$D$3668,$D131)</f>
        <v>0</v>
      </c>
      <c r="BA131" s="14" t="n">
        <f aca="false">SUMIFS(시군구_병원급!$G$5:$G$3668,시군구_병원급!$A$5:$A$3668,$A131,시군구_병원급!$D$5:$D$3668,$D131)</f>
        <v>1</v>
      </c>
      <c r="BB131" s="14" t="n">
        <f aca="false">SUMIFS(시군구_병원급!$H$5:$H$3668,시군구_병원급!$A$5:$A$3668,$A131,시군구_병원급!$D$5:$D$3668,$D131)</f>
        <v>3</v>
      </c>
      <c r="BC131" s="16" t="n">
        <f aca="false">K131+AY131</f>
        <v>1</v>
      </c>
      <c r="BD131" s="17" t="n">
        <f aca="false">IF(E131=0,"",(K131+AY131)/E131*1000)</f>
        <v>1.01010101010101</v>
      </c>
      <c r="BE131" s="16" t="n">
        <f aca="false">AY131-SUMIFS(시군구_병원급!$E$5:$E$3668,시군구_병원급!$A$5:$A$3668,$A131,시군구_병원급!$D$5:$D$3668,$D131-3)</f>
        <v>0</v>
      </c>
      <c r="BF131" s="16" t="n">
        <f aca="false">IF(AY131=0,1,0)</f>
        <v>0</v>
      </c>
      <c r="BG131" s="16" t="n">
        <f aca="false">IF(K131+AY131=0,1,0)</f>
        <v>0</v>
      </c>
      <c r="BH131" s="16" t="n">
        <f aca="false">AF131+AG131+AH131</f>
        <v>2</v>
      </c>
      <c r="BI131" s="18" t="n">
        <f aca="false">IF(H131=0,"",BH131/H131)</f>
        <v>0.133333333333333</v>
      </c>
      <c r="BJ131" s="16" t="str">
        <f aca="false">IF(AP131="","",AP131+AN131)</f>
        <v/>
      </c>
    </row>
    <row r="132" customFormat="false" ht="15" hidden="false" customHeight="true" outlineLevel="0" collapsed="false">
      <c r="A132" s="9" t="s">
        <v>312</v>
      </c>
      <c r="B132" s="10" t="s">
        <v>288</v>
      </c>
      <c r="C132" s="10" t="s">
        <v>313</v>
      </c>
      <c r="D132" s="9" t="n">
        <v>2016</v>
      </c>
      <c r="E132" s="11" t="n">
        <v>5003</v>
      </c>
      <c r="F132" s="11" t="n">
        <v>723</v>
      </c>
      <c r="G132" s="11" t="n">
        <v>691</v>
      </c>
      <c r="H132" s="11" t="n">
        <v>63</v>
      </c>
      <c r="I132" s="11" t="n">
        <v>3178</v>
      </c>
      <c r="J132" s="11" t="n">
        <v>2604</v>
      </c>
      <c r="K132" s="11" t="n">
        <v>4</v>
      </c>
      <c r="L132" s="12" t="n">
        <v>12.59244453328</v>
      </c>
      <c r="M132" s="12" t="n">
        <v>0.799520287827304</v>
      </c>
      <c r="N132" s="13" t="n">
        <v>0.819383259911894</v>
      </c>
      <c r="O132" s="13" t="n">
        <v>0.635218868678793</v>
      </c>
      <c r="P132" s="13" t="n">
        <v>0.138117129722167</v>
      </c>
      <c r="Q132" s="13" t="n">
        <v>0.24638764324863</v>
      </c>
      <c r="R132" s="13" t="n">
        <v>0.191379310344828</v>
      </c>
      <c r="S132" s="11" t="n">
        <v>1</v>
      </c>
      <c r="T132" s="13"/>
      <c r="U132" s="13"/>
      <c r="V132" s="11" t="n">
        <v>0</v>
      </c>
      <c r="W132" s="13" t="n">
        <v>-0.0158730158730159</v>
      </c>
      <c r="X132" s="11" t="n">
        <v>0</v>
      </c>
      <c r="Y132" s="11" t="n">
        <v>0</v>
      </c>
      <c r="Z132" s="11" t="n">
        <v>0</v>
      </c>
      <c r="AA132" s="11" t="n">
        <v>0</v>
      </c>
      <c r="AB132" s="10" t="s">
        <v>65</v>
      </c>
      <c r="AC132" s="11" t="n">
        <v>6</v>
      </c>
      <c r="AD132" s="11" t="n">
        <v>27</v>
      </c>
      <c r="AE132" s="11" t="n">
        <v>17</v>
      </c>
      <c r="AF132" s="11" t="n">
        <v>2</v>
      </c>
      <c r="AG132" s="11" t="n">
        <v>11</v>
      </c>
      <c r="AH132" s="11" t="n">
        <v>0</v>
      </c>
      <c r="AI132" s="13" t="n">
        <v>0.0952380952380952</v>
      </c>
      <c r="AJ132" s="13" t="n">
        <v>0.428571428571429</v>
      </c>
      <c r="AK132" s="13" t="n">
        <v>0.26984126984127</v>
      </c>
      <c r="AL132" s="13" t="n">
        <v>0.0317460317460317</v>
      </c>
      <c r="AM132" s="13" t="n">
        <v>0.174603174603175</v>
      </c>
      <c r="AN132" s="11" t="n">
        <v>0</v>
      </c>
      <c r="AO132" s="13" t="n">
        <v>0</v>
      </c>
      <c r="AP132" s="11"/>
      <c r="AQ132" s="11"/>
      <c r="AR132" s="13"/>
      <c r="AS132" s="13"/>
      <c r="AT132" s="14" t="n">
        <f aca="false">SUMIFS(시도_소아과개폐업!$C$5:$C$293,시도_소아과개폐업!$A$5:$A$293,$D132,시도_소아과개폐업!$B$5:$B$293,$B132)</f>
        <v>26</v>
      </c>
      <c r="AU132" s="14" t="n">
        <f aca="false">SUMIFS(시도_소아과개폐업!$D$5:$D$293,시도_소아과개폐업!$A$5:$A$293,$D132,시도_소아과개폐업!$B$5:$B$293,$B132)</f>
        <v>22</v>
      </c>
      <c r="AV132" s="14" t="n">
        <f aca="false">SUMIFS(시도_소아과개폐업!$F$5:$F$293,시도_소아과개폐업!$A$5:$A$293,$D132,시도_소아과개폐업!$B$5:$B$293,$B132)</f>
        <v>4</v>
      </c>
      <c r="AW132" s="15" t="n">
        <f aca="false">SUMIFS(시도_소아과개폐업!$G$5:$G$293,시도_소아과개폐업!$A$5:$A$293,$D132,시도_소아과개폐업!$B$5:$B$293,$B132)</f>
        <v>0.372881355932203</v>
      </c>
      <c r="AX132" s="14" t="n">
        <f aca="false">SUMIFS(시도_소아과개폐업!$H$5:$H$293,시도_소아과개폐업!$A$5:$A$293,$D132,시도_소아과개폐업!$B$5:$B$293,$B132)</f>
        <v>66</v>
      </c>
      <c r="AY132" s="14" t="n">
        <f aca="false">SUMIFS(시군구_병원급!$E$5:$E$3668,시군구_병원급!$A$5:$A$3668,$A132,시군구_병원급!$D$5:$D$3668,$D132)</f>
        <v>1</v>
      </c>
      <c r="AZ132" s="14" t="n">
        <f aca="false">SUMIFS(시군구_병원급!$F$5:$F$3668,시군구_병원급!$A$5:$A$3668,$A132,시군구_병원급!$D$5:$D$3668,$D132)</f>
        <v>1</v>
      </c>
      <c r="BA132" s="14" t="n">
        <f aca="false">SUMIFS(시군구_병원급!$G$5:$G$3668,시군구_병원급!$A$5:$A$3668,$A132,시군구_병원급!$D$5:$D$3668,$D132)</f>
        <v>2</v>
      </c>
      <c r="BB132" s="14" t="n">
        <f aca="false">SUMIFS(시군구_병원급!$H$5:$H$3668,시군구_병원급!$A$5:$A$3668,$A132,시군구_병원급!$D$5:$D$3668,$D132)</f>
        <v>11</v>
      </c>
      <c r="BC132" s="16" t="n">
        <f aca="false">K132+AY132</f>
        <v>5</v>
      </c>
      <c r="BD132" s="17" t="n">
        <f aca="false">IF(E132=0,"",(K132+AY132)/E132*1000)</f>
        <v>0.999400359784129</v>
      </c>
      <c r="BE132" s="16" t="n">
        <f aca="false">AY132-SUMIFS(시군구_병원급!$E$5:$E$3668,시군구_병원급!$A$5:$A$3668,$A132,시군구_병원급!$D$5:$D$3668,$D132-3)</f>
        <v>1</v>
      </c>
      <c r="BF132" s="16" t="n">
        <f aca="false">IF(AY132=0,1,0)</f>
        <v>0</v>
      </c>
      <c r="BG132" s="16" t="n">
        <f aca="false">IF(K132+AY132=0,1,0)</f>
        <v>0</v>
      </c>
      <c r="BH132" s="16" t="n">
        <f aca="false">AF132+AG132+AH132</f>
        <v>13</v>
      </c>
      <c r="BI132" s="18" t="n">
        <f aca="false">IF(H132=0,"",BH132/H132)</f>
        <v>0.206349206349206</v>
      </c>
      <c r="BJ132" s="16" t="str">
        <f aca="false">IF(AP132="","",AP132+AN132)</f>
        <v/>
      </c>
    </row>
    <row r="133" customFormat="false" ht="15" hidden="false" customHeight="true" outlineLevel="0" collapsed="false">
      <c r="A133" s="9" t="s">
        <v>314</v>
      </c>
      <c r="B133" s="10" t="s">
        <v>288</v>
      </c>
      <c r="C133" s="10" t="s">
        <v>315</v>
      </c>
      <c r="D133" s="9" t="n">
        <v>2016</v>
      </c>
      <c r="E133" s="11" t="n">
        <v>2468</v>
      </c>
      <c r="F133" s="11" t="n">
        <v>294</v>
      </c>
      <c r="G133" s="11" t="n">
        <v>316</v>
      </c>
      <c r="H133" s="11" t="n">
        <v>32</v>
      </c>
      <c r="I133" s="11" t="n">
        <v>1904</v>
      </c>
      <c r="J133" s="11" t="n">
        <v>1488</v>
      </c>
      <c r="K133" s="11" t="n">
        <v>1</v>
      </c>
      <c r="L133" s="12" t="n">
        <v>12.9659643435981</v>
      </c>
      <c r="M133" s="12" t="n">
        <v>0.405186385737439</v>
      </c>
      <c r="N133" s="13" t="n">
        <v>0.781512605042017</v>
      </c>
      <c r="O133" s="13" t="n">
        <v>0.771474878444084</v>
      </c>
      <c r="P133" s="13" t="n">
        <v>0.128038897893031</v>
      </c>
      <c r="Q133" s="13" t="n">
        <v>-0.211753433407857</v>
      </c>
      <c r="R133" s="13" t="n">
        <v>-0.320430107526882</v>
      </c>
      <c r="S133" s="11" t="n">
        <v>-1</v>
      </c>
      <c r="T133" s="13"/>
      <c r="U133" s="13"/>
      <c r="V133" s="11" t="n">
        <v>0</v>
      </c>
      <c r="W133" s="13" t="n">
        <v>-0.0625</v>
      </c>
      <c r="X133" s="11" t="n">
        <v>0</v>
      </c>
      <c r="Y133" s="11" t="n">
        <v>1</v>
      </c>
      <c r="Z133" s="11" t="n">
        <v>1</v>
      </c>
      <c r="AA133" s="11" t="n">
        <v>0</v>
      </c>
      <c r="AB133" s="10" t="s">
        <v>65</v>
      </c>
      <c r="AC133" s="11" t="n">
        <v>1</v>
      </c>
      <c r="AD133" s="11" t="n">
        <v>9</v>
      </c>
      <c r="AE133" s="11" t="n">
        <v>7</v>
      </c>
      <c r="AF133" s="11" t="n">
        <v>2</v>
      </c>
      <c r="AG133" s="11" t="n">
        <v>13</v>
      </c>
      <c r="AH133" s="11" t="n">
        <v>0</v>
      </c>
      <c r="AI133" s="13" t="n">
        <v>0.03125</v>
      </c>
      <c r="AJ133" s="13" t="n">
        <v>0.28125</v>
      </c>
      <c r="AK133" s="13" t="n">
        <v>0.21875</v>
      </c>
      <c r="AL133" s="13" t="n">
        <v>0.0625</v>
      </c>
      <c r="AM133" s="13" t="n">
        <v>0.40625</v>
      </c>
      <c r="AN133" s="11" t="n">
        <v>0</v>
      </c>
      <c r="AO133" s="13" t="n">
        <v>0</v>
      </c>
      <c r="AP133" s="11"/>
      <c r="AQ133" s="11"/>
      <c r="AR133" s="13"/>
      <c r="AS133" s="13"/>
      <c r="AT133" s="14" t="n">
        <f aca="false">SUMIFS(시도_소아과개폐업!$C$5:$C$293,시도_소아과개폐업!$A$5:$A$293,$D133,시도_소아과개폐업!$B$5:$B$293,$B133)</f>
        <v>26</v>
      </c>
      <c r="AU133" s="14" t="n">
        <f aca="false">SUMIFS(시도_소아과개폐업!$D$5:$D$293,시도_소아과개폐업!$A$5:$A$293,$D133,시도_소아과개폐업!$B$5:$B$293,$B133)</f>
        <v>22</v>
      </c>
      <c r="AV133" s="14" t="n">
        <f aca="false">SUMIFS(시도_소아과개폐업!$F$5:$F$293,시도_소아과개폐업!$A$5:$A$293,$D133,시도_소아과개폐업!$B$5:$B$293,$B133)</f>
        <v>4</v>
      </c>
      <c r="AW133" s="15" t="n">
        <f aca="false">SUMIFS(시도_소아과개폐업!$G$5:$G$293,시도_소아과개폐업!$A$5:$A$293,$D133,시도_소아과개폐업!$B$5:$B$293,$B133)</f>
        <v>0.372881355932203</v>
      </c>
      <c r="AX133" s="14" t="n">
        <f aca="false">SUMIFS(시도_소아과개폐업!$H$5:$H$293,시도_소아과개폐업!$A$5:$A$293,$D133,시도_소아과개폐업!$B$5:$B$293,$B133)</f>
        <v>66</v>
      </c>
      <c r="AY133" s="14" t="n">
        <f aca="false">SUMIFS(시군구_병원급!$E$5:$E$3668,시군구_병원급!$A$5:$A$3668,$A133,시군구_병원급!$D$5:$D$3668,$D133)</f>
        <v>0</v>
      </c>
      <c r="AZ133" s="14" t="n">
        <f aca="false">SUMIFS(시군구_병원급!$F$5:$F$3668,시군구_병원급!$A$5:$A$3668,$A133,시군구_병원급!$D$5:$D$3668,$D133)</f>
        <v>1</v>
      </c>
      <c r="BA133" s="14" t="n">
        <f aca="false">SUMIFS(시군구_병원급!$G$5:$G$3668,시군구_병원급!$A$5:$A$3668,$A133,시군구_병원급!$D$5:$D$3668,$D133)</f>
        <v>3</v>
      </c>
      <c r="BB133" s="14" t="n">
        <f aca="false">SUMIFS(시군구_병원급!$H$5:$H$3668,시군구_병원급!$A$5:$A$3668,$A133,시군구_병원급!$D$5:$D$3668,$D133)</f>
        <v>4</v>
      </c>
      <c r="BC133" s="16" t="n">
        <f aca="false">K133+AY133</f>
        <v>1</v>
      </c>
      <c r="BD133" s="17" t="n">
        <f aca="false">IF(E133=0,"",(K133+AY133)/E133*1000)</f>
        <v>0.405186385737439</v>
      </c>
      <c r="BE133" s="16" t="n">
        <f aca="false">AY133-SUMIFS(시군구_병원급!$E$5:$E$3668,시군구_병원급!$A$5:$A$3668,$A133,시군구_병원급!$D$5:$D$3668,$D133-3)</f>
        <v>0</v>
      </c>
      <c r="BF133" s="16" t="n">
        <f aca="false">IF(AY133=0,1,0)</f>
        <v>1</v>
      </c>
      <c r="BG133" s="16" t="n">
        <f aca="false">IF(K133+AY133=0,1,0)</f>
        <v>0</v>
      </c>
      <c r="BH133" s="16" t="n">
        <f aca="false">AF133+AG133+AH133</f>
        <v>15</v>
      </c>
      <c r="BI133" s="18" t="n">
        <f aca="false">IF(H133=0,"",BH133/H133)</f>
        <v>0.46875</v>
      </c>
      <c r="BJ133" s="16" t="str">
        <f aca="false">IF(AP133="","",AP133+AN133)</f>
        <v/>
      </c>
    </row>
    <row r="134" customFormat="false" ht="15" hidden="false" customHeight="true" outlineLevel="0" collapsed="false">
      <c r="A134" s="9" t="s">
        <v>316</v>
      </c>
      <c r="B134" s="10" t="s">
        <v>288</v>
      </c>
      <c r="C134" s="10" t="s">
        <v>317</v>
      </c>
      <c r="D134" s="9" t="n">
        <v>2016</v>
      </c>
      <c r="E134" s="11" t="n">
        <v>2230</v>
      </c>
      <c r="F134" s="11" t="n">
        <v>327</v>
      </c>
      <c r="G134" s="11" t="n">
        <v>352</v>
      </c>
      <c r="H134" s="11" t="n">
        <v>26</v>
      </c>
      <c r="I134" s="11" t="n">
        <v>1826</v>
      </c>
      <c r="J134" s="11" t="n">
        <v>1357</v>
      </c>
      <c r="K134" s="11" t="n">
        <v>0</v>
      </c>
      <c r="L134" s="12" t="n">
        <v>11.6591928251121</v>
      </c>
      <c r="M134" s="12" t="n">
        <v>0</v>
      </c>
      <c r="N134" s="13" t="n">
        <v>0.74315443592552</v>
      </c>
      <c r="O134" s="13" t="n">
        <v>0.818834080717489</v>
      </c>
      <c r="P134" s="13" t="n">
        <v>0.157847533632287</v>
      </c>
      <c r="Q134" s="13" t="n">
        <v>-0.0546841882153455</v>
      </c>
      <c r="R134" s="13" t="n">
        <v>-0.0712401055408971</v>
      </c>
      <c r="S134" s="11" t="n">
        <v>0</v>
      </c>
      <c r="T134" s="13"/>
      <c r="U134" s="13"/>
      <c r="V134" s="11" t="n">
        <v>1</v>
      </c>
      <c r="W134" s="13" t="n">
        <v>-0.0769230769230769</v>
      </c>
      <c r="X134" s="11" t="n">
        <v>0</v>
      </c>
      <c r="Y134" s="11" t="n">
        <v>0</v>
      </c>
      <c r="Z134" s="11" t="n">
        <v>0</v>
      </c>
      <c r="AA134" s="11" t="n">
        <v>0</v>
      </c>
      <c r="AB134" s="10" t="s">
        <v>65</v>
      </c>
      <c r="AC134" s="11" t="n">
        <v>1</v>
      </c>
      <c r="AD134" s="11" t="n">
        <v>13</v>
      </c>
      <c r="AE134" s="11" t="n">
        <v>2</v>
      </c>
      <c r="AF134" s="11" t="n">
        <v>3</v>
      </c>
      <c r="AG134" s="11" t="n">
        <v>7</v>
      </c>
      <c r="AH134" s="11" t="n">
        <v>0</v>
      </c>
      <c r="AI134" s="13" t="n">
        <v>0.0384615384615385</v>
      </c>
      <c r="AJ134" s="13" t="n">
        <v>0.5</v>
      </c>
      <c r="AK134" s="13" t="n">
        <v>0.0769230769230769</v>
      </c>
      <c r="AL134" s="13" t="n">
        <v>0.115384615384615</v>
      </c>
      <c r="AM134" s="13" t="n">
        <v>0.269230769230769</v>
      </c>
      <c r="AN134" s="11" t="n">
        <v>1</v>
      </c>
      <c r="AO134" s="13" t="n">
        <v>0.037037037037037</v>
      </c>
      <c r="AP134" s="11"/>
      <c r="AQ134" s="11"/>
      <c r="AR134" s="13"/>
      <c r="AS134" s="13"/>
      <c r="AT134" s="14" t="n">
        <f aca="false">SUMIFS(시도_소아과개폐업!$C$5:$C$293,시도_소아과개폐업!$A$5:$A$293,$D134,시도_소아과개폐업!$B$5:$B$293,$B134)</f>
        <v>26</v>
      </c>
      <c r="AU134" s="14" t="n">
        <f aca="false">SUMIFS(시도_소아과개폐업!$D$5:$D$293,시도_소아과개폐업!$A$5:$A$293,$D134,시도_소아과개폐업!$B$5:$B$293,$B134)</f>
        <v>22</v>
      </c>
      <c r="AV134" s="14" t="n">
        <f aca="false">SUMIFS(시도_소아과개폐업!$F$5:$F$293,시도_소아과개폐업!$A$5:$A$293,$D134,시도_소아과개폐업!$B$5:$B$293,$B134)</f>
        <v>4</v>
      </c>
      <c r="AW134" s="15" t="n">
        <f aca="false">SUMIFS(시도_소아과개폐업!$G$5:$G$293,시도_소아과개폐업!$A$5:$A$293,$D134,시도_소아과개폐업!$B$5:$B$293,$B134)</f>
        <v>0.372881355932203</v>
      </c>
      <c r="AX134" s="14" t="n">
        <f aca="false">SUMIFS(시도_소아과개폐업!$H$5:$H$293,시도_소아과개폐업!$A$5:$A$293,$D134,시도_소아과개폐업!$B$5:$B$293,$B134)</f>
        <v>66</v>
      </c>
      <c r="AY134" s="14" t="n">
        <f aca="false">SUMIFS(시군구_병원급!$E$5:$E$3668,시군구_병원급!$A$5:$A$3668,$A134,시군구_병원급!$D$5:$D$3668,$D134)</f>
        <v>2</v>
      </c>
      <c r="AZ134" s="14" t="n">
        <f aca="false">SUMIFS(시군구_병원급!$F$5:$F$3668,시군구_병원급!$A$5:$A$3668,$A134,시군구_병원급!$D$5:$D$3668,$D134)</f>
        <v>0</v>
      </c>
      <c r="BA134" s="14" t="n">
        <f aca="false">SUMIFS(시군구_병원급!$G$5:$G$3668,시군구_병원급!$A$5:$A$3668,$A134,시군구_병원급!$D$5:$D$3668,$D134)</f>
        <v>2</v>
      </c>
      <c r="BB134" s="14" t="n">
        <f aca="false">SUMIFS(시군구_병원급!$H$5:$H$3668,시군구_병원급!$A$5:$A$3668,$A134,시군구_병원급!$D$5:$D$3668,$D134)</f>
        <v>5</v>
      </c>
      <c r="BC134" s="16" t="n">
        <f aca="false">K134+AY134</f>
        <v>2</v>
      </c>
      <c r="BD134" s="17" t="n">
        <f aca="false">IF(E134=0,"",(K134+AY134)/E134*1000)</f>
        <v>0.896860986547085</v>
      </c>
      <c r="BE134" s="16" t="n">
        <f aca="false">AY134-SUMIFS(시군구_병원급!$E$5:$E$3668,시군구_병원급!$A$5:$A$3668,$A134,시군구_병원급!$D$5:$D$3668,$D134-3)</f>
        <v>1</v>
      </c>
      <c r="BF134" s="16" t="n">
        <f aca="false">IF(AY134=0,1,0)</f>
        <v>0</v>
      </c>
      <c r="BG134" s="16" t="n">
        <f aca="false">IF(K134+AY134=0,1,0)</f>
        <v>0</v>
      </c>
      <c r="BH134" s="16" t="n">
        <f aca="false">AF134+AG134+AH134</f>
        <v>10</v>
      </c>
      <c r="BI134" s="18" t="n">
        <f aca="false">IF(H134=0,"",BH134/H134)</f>
        <v>0.384615384615385</v>
      </c>
      <c r="BJ134" s="16" t="str">
        <f aca="false">IF(AP134="","",AP134+AN134)</f>
        <v/>
      </c>
    </row>
    <row r="135" customFormat="false" ht="15" hidden="false" customHeight="true" outlineLevel="0" collapsed="false">
      <c r="A135" s="9" t="s">
        <v>318</v>
      </c>
      <c r="B135" s="10" t="s">
        <v>319</v>
      </c>
      <c r="C135" s="10" t="s">
        <v>320</v>
      </c>
      <c r="D135" s="9" t="n">
        <v>2016</v>
      </c>
      <c r="E135" s="11" t="n">
        <v>13261</v>
      </c>
      <c r="F135" s="11" t="n">
        <v>1755</v>
      </c>
      <c r="G135" s="11" t="n">
        <v>1823</v>
      </c>
      <c r="H135" s="11" t="n">
        <v>221</v>
      </c>
      <c r="I135" s="11" t="n">
        <v>12719</v>
      </c>
      <c r="J135" s="11" t="n">
        <v>9940</v>
      </c>
      <c r="K135" s="11" t="n">
        <v>4</v>
      </c>
      <c r="L135" s="12" t="n">
        <v>16.6654098484277</v>
      </c>
      <c r="M135" s="12" t="n">
        <v>0.301636377347108</v>
      </c>
      <c r="N135" s="13" t="n">
        <v>0.781507980187122</v>
      </c>
      <c r="O135" s="13" t="n">
        <v>0.959128270869467</v>
      </c>
      <c r="P135" s="13" t="n">
        <v>0.137470778975945</v>
      </c>
      <c r="Q135" s="13" t="n">
        <v>-0.0850696840071754</v>
      </c>
      <c r="R135" s="13" t="n">
        <v>-0.159132841328413</v>
      </c>
      <c r="S135" s="11" t="n">
        <v>-1</v>
      </c>
      <c r="T135" s="13"/>
      <c r="U135" s="13"/>
      <c r="V135" s="11" t="n">
        <v>0</v>
      </c>
      <c r="W135" s="13" t="n">
        <v>-0.0859728506787331</v>
      </c>
      <c r="X135" s="11" t="n">
        <v>0</v>
      </c>
      <c r="Y135" s="11" t="n">
        <v>1</v>
      </c>
      <c r="Z135" s="11" t="n">
        <v>1</v>
      </c>
      <c r="AA135" s="11" t="n">
        <v>0</v>
      </c>
      <c r="AB135" s="10" t="s">
        <v>65</v>
      </c>
      <c r="AC135" s="11" t="n">
        <v>6</v>
      </c>
      <c r="AD135" s="11" t="n">
        <v>72</v>
      </c>
      <c r="AE135" s="11" t="n">
        <v>120</v>
      </c>
      <c r="AF135" s="11" t="n">
        <v>1</v>
      </c>
      <c r="AG135" s="11" t="n">
        <v>21</v>
      </c>
      <c r="AH135" s="11" t="n">
        <v>1</v>
      </c>
      <c r="AI135" s="13" t="n">
        <v>0.0271493212669683</v>
      </c>
      <c r="AJ135" s="13" t="n">
        <v>0.32579185520362</v>
      </c>
      <c r="AK135" s="13" t="n">
        <v>0.542986425339367</v>
      </c>
      <c r="AL135" s="13" t="n">
        <v>0.00452488687782806</v>
      </c>
      <c r="AM135" s="13" t="n">
        <v>0.0950226244343891</v>
      </c>
      <c r="AN135" s="11" t="n">
        <v>14</v>
      </c>
      <c r="AO135" s="13" t="n">
        <v>0.0595744680851064</v>
      </c>
      <c r="AP135" s="11"/>
      <c r="AQ135" s="11"/>
      <c r="AR135" s="13"/>
      <c r="AS135" s="13"/>
      <c r="AT135" s="14" t="n">
        <f aca="false">SUMIFS(시도_소아과개폐업!$C$5:$C$293,시도_소아과개폐업!$A$5:$A$293,$D135,시도_소아과개폐업!$B$5:$B$293,$B135)</f>
        <v>32</v>
      </c>
      <c r="AU135" s="14" t="n">
        <f aca="false">SUMIFS(시도_소아과개폐업!$D$5:$D$293,시도_소아과개폐업!$A$5:$A$293,$D135,시도_소아과개폐업!$B$5:$B$293,$B135)</f>
        <v>22</v>
      </c>
      <c r="AV135" s="14" t="n">
        <f aca="false">SUMIFS(시도_소아과개폐업!$F$5:$F$293,시도_소아과개폐업!$A$5:$A$293,$D135,시도_소아과개폐업!$B$5:$B$293,$B135)</f>
        <v>10</v>
      </c>
      <c r="AW135" s="15" t="n">
        <f aca="false">SUMIFS(시도_소아과개폐업!$G$5:$G$293,시도_소아과개폐업!$A$5:$A$293,$D135,시도_소아과개폐업!$B$5:$B$293,$B135)</f>
        <v>0.785714285714286</v>
      </c>
      <c r="AX135" s="14" t="n">
        <f aca="false">SUMIFS(시도_소아과개폐업!$H$5:$H$293,시도_소아과개폐업!$A$5:$A$293,$D135,시도_소아과개폐업!$B$5:$B$293,$B135)</f>
        <v>76</v>
      </c>
      <c r="AY135" s="14" t="n">
        <f aca="false">SUMIFS(시군구_병원급!$E$5:$E$3668,시군구_병원급!$A$5:$A$3668,$A135,시군구_병원급!$D$5:$D$3668,$D135)</f>
        <v>8</v>
      </c>
      <c r="AZ135" s="14" t="n">
        <f aca="false">SUMIFS(시군구_병원급!$F$5:$F$3668,시군구_병원급!$A$5:$A$3668,$A135,시군구_병원급!$D$5:$D$3668,$D135)</f>
        <v>5</v>
      </c>
      <c r="BA135" s="14" t="n">
        <f aca="false">SUMIFS(시군구_병원급!$G$5:$G$3668,시군구_병원급!$A$5:$A$3668,$A135,시군구_병원급!$D$5:$D$3668,$D135)</f>
        <v>18</v>
      </c>
      <c r="BB135" s="14" t="n">
        <f aca="false">SUMIFS(시군구_병원급!$H$5:$H$3668,시군구_병원급!$A$5:$A$3668,$A135,시군구_병원급!$D$5:$D$3668,$D135)</f>
        <v>41</v>
      </c>
      <c r="BC135" s="16" t="n">
        <f aca="false">K135+AY135</f>
        <v>12</v>
      </c>
      <c r="BD135" s="17" t="n">
        <f aca="false">IF(E135=0,"",(K135+AY135)/E135*1000)</f>
        <v>0.904909132041324</v>
      </c>
      <c r="BE135" s="16" t="n">
        <f aca="false">AY135-SUMIFS(시군구_병원급!$E$5:$E$3668,시군구_병원급!$A$5:$A$3668,$A135,시군구_병원급!$D$5:$D$3668,$D135-3)</f>
        <v>-1</v>
      </c>
      <c r="BF135" s="16" t="n">
        <f aca="false">IF(AY135=0,1,0)</f>
        <v>0</v>
      </c>
      <c r="BG135" s="16" t="n">
        <f aca="false">IF(K135+AY135=0,1,0)</f>
        <v>0</v>
      </c>
      <c r="BH135" s="16" t="n">
        <f aca="false">AF135+AG135+AH135</f>
        <v>23</v>
      </c>
      <c r="BI135" s="18" t="n">
        <f aca="false">IF(H135=0,"",BH135/H135)</f>
        <v>0.104072398190045</v>
      </c>
      <c r="BJ135" s="16" t="str">
        <f aca="false">IF(AP135="","",AP135+AN135)</f>
        <v/>
      </c>
    </row>
    <row r="136" customFormat="false" ht="15" hidden="false" customHeight="true" outlineLevel="0" collapsed="false">
      <c r="A136" s="9" t="s">
        <v>321</v>
      </c>
      <c r="B136" s="10" t="s">
        <v>319</v>
      </c>
      <c r="C136" s="10" t="s">
        <v>322</v>
      </c>
      <c r="D136" s="9" t="n">
        <v>2016</v>
      </c>
      <c r="E136" s="11" t="n">
        <v>14699</v>
      </c>
      <c r="F136" s="11" t="n">
        <v>2194</v>
      </c>
      <c r="G136" s="11" t="n">
        <v>2286</v>
      </c>
      <c r="H136" s="11" t="n">
        <v>152</v>
      </c>
      <c r="I136" s="11" t="n">
        <v>10370</v>
      </c>
      <c r="J136" s="11" t="n">
        <v>8383</v>
      </c>
      <c r="K136" s="11" t="n">
        <v>6</v>
      </c>
      <c r="L136" s="12" t="n">
        <v>10.340839512892</v>
      </c>
      <c r="M136" s="12" t="n">
        <v>0.408191033403633</v>
      </c>
      <c r="N136" s="13" t="n">
        <v>0.808389585342334</v>
      </c>
      <c r="O136" s="13" t="n">
        <v>0.705490169399279</v>
      </c>
      <c r="P136" s="13" t="n">
        <v>0.155520783726784</v>
      </c>
      <c r="Q136" s="13" t="n">
        <v>-0.0355619709992783</v>
      </c>
      <c r="R136" s="13" t="n">
        <v>-0.056930693069307</v>
      </c>
      <c r="S136" s="11" t="n">
        <v>-1</v>
      </c>
      <c r="T136" s="13"/>
      <c r="U136" s="13"/>
      <c r="V136" s="11" t="n">
        <v>0</v>
      </c>
      <c r="W136" s="13" t="n">
        <v>-0.0197368421052632</v>
      </c>
      <c r="X136" s="11" t="n">
        <v>0</v>
      </c>
      <c r="Y136" s="11" t="n">
        <v>0</v>
      </c>
      <c r="Z136" s="11" t="n">
        <v>0</v>
      </c>
      <c r="AA136" s="11" t="n">
        <v>0</v>
      </c>
      <c r="AB136" s="10" t="s">
        <v>65</v>
      </c>
      <c r="AC136" s="11" t="n">
        <v>15</v>
      </c>
      <c r="AD136" s="11" t="n">
        <v>69</v>
      </c>
      <c r="AE136" s="11" t="n">
        <v>38</v>
      </c>
      <c r="AF136" s="11" t="n">
        <v>6</v>
      </c>
      <c r="AG136" s="11" t="n">
        <v>24</v>
      </c>
      <c r="AH136" s="11" t="n">
        <v>0</v>
      </c>
      <c r="AI136" s="13" t="n">
        <v>0.0986842105263158</v>
      </c>
      <c r="AJ136" s="13" t="n">
        <v>0.453947368421053</v>
      </c>
      <c r="AK136" s="13" t="n">
        <v>0.25</v>
      </c>
      <c r="AL136" s="13" t="n">
        <v>0.0394736842105263</v>
      </c>
      <c r="AM136" s="13" t="n">
        <v>0.157894736842105</v>
      </c>
      <c r="AN136" s="11" t="n">
        <v>4</v>
      </c>
      <c r="AO136" s="13" t="n">
        <v>0.0256410256410256</v>
      </c>
      <c r="AP136" s="11"/>
      <c r="AQ136" s="11"/>
      <c r="AR136" s="13"/>
      <c r="AS136" s="13"/>
      <c r="AT136" s="14" t="n">
        <f aca="false">SUMIFS(시도_소아과개폐업!$C$5:$C$293,시도_소아과개폐업!$A$5:$A$293,$D136,시도_소아과개폐업!$B$5:$B$293,$B136)</f>
        <v>32</v>
      </c>
      <c r="AU136" s="14" t="n">
        <f aca="false">SUMIFS(시도_소아과개폐업!$D$5:$D$293,시도_소아과개폐업!$A$5:$A$293,$D136,시도_소아과개폐업!$B$5:$B$293,$B136)</f>
        <v>22</v>
      </c>
      <c r="AV136" s="14" t="n">
        <f aca="false">SUMIFS(시도_소아과개폐업!$F$5:$F$293,시도_소아과개폐업!$A$5:$A$293,$D136,시도_소아과개폐업!$B$5:$B$293,$B136)</f>
        <v>10</v>
      </c>
      <c r="AW136" s="15" t="n">
        <f aca="false">SUMIFS(시도_소아과개폐업!$G$5:$G$293,시도_소아과개폐업!$A$5:$A$293,$D136,시도_소아과개폐업!$B$5:$B$293,$B136)</f>
        <v>0.785714285714286</v>
      </c>
      <c r="AX136" s="14" t="n">
        <f aca="false">SUMIFS(시도_소아과개폐업!$H$5:$H$293,시도_소아과개폐업!$A$5:$A$293,$D136,시도_소아과개폐업!$B$5:$B$293,$B136)</f>
        <v>76</v>
      </c>
      <c r="AY136" s="14" t="n">
        <f aca="false">SUMIFS(시군구_병원급!$E$5:$E$3668,시군구_병원급!$A$5:$A$3668,$A136,시군구_병원급!$D$5:$D$3668,$D136)</f>
        <v>4</v>
      </c>
      <c r="AZ136" s="14" t="n">
        <f aca="false">SUMIFS(시군구_병원급!$F$5:$F$3668,시군구_병원급!$A$5:$A$3668,$A136,시군구_병원급!$D$5:$D$3668,$D136)</f>
        <v>4</v>
      </c>
      <c r="BA136" s="14" t="n">
        <f aca="false">SUMIFS(시군구_병원급!$G$5:$G$3668,시군구_병원급!$A$5:$A$3668,$A136,시군구_병원급!$D$5:$D$3668,$D136)</f>
        <v>10</v>
      </c>
      <c r="BB136" s="14" t="n">
        <f aca="false">SUMIFS(시군구_병원급!$H$5:$H$3668,시군구_병원급!$A$5:$A$3668,$A136,시군구_병원급!$D$5:$D$3668,$D136)</f>
        <v>20</v>
      </c>
      <c r="BC136" s="16" t="n">
        <f aca="false">K136+AY136</f>
        <v>10</v>
      </c>
      <c r="BD136" s="17" t="n">
        <f aca="false">IF(E136=0,"",(K136+AY136)/E136*1000)</f>
        <v>0.680318389006055</v>
      </c>
      <c r="BE136" s="16" t="n">
        <f aca="false">AY136-SUMIFS(시군구_병원급!$E$5:$E$3668,시군구_병원급!$A$5:$A$3668,$A136,시군구_병원급!$D$5:$D$3668,$D136-3)</f>
        <v>1</v>
      </c>
      <c r="BF136" s="16" t="n">
        <f aca="false">IF(AY136=0,1,0)</f>
        <v>0</v>
      </c>
      <c r="BG136" s="16" t="n">
        <f aca="false">IF(K136+AY136=0,1,0)</f>
        <v>0</v>
      </c>
      <c r="BH136" s="16" t="n">
        <f aca="false">AF136+AG136+AH136</f>
        <v>30</v>
      </c>
      <c r="BI136" s="18" t="n">
        <f aca="false">IF(H136=0,"",BH136/H136)</f>
        <v>0.197368421052632</v>
      </c>
      <c r="BJ136" s="16" t="str">
        <f aca="false">IF(AP136="","",AP136+AN136)</f>
        <v/>
      </c>
    </row>
    <row r="137" customFormat="false" ht="15" hidden="false" customHeight="true" outlineLevel="0" collapsed="false">
      <c r="A137" s="9" t="s">
        <v>323</v>
      </c>
      <c r="B137" s="10" t="s">
        <v>319</v>
      </c>
      <c r="C137" s="10" t="s">
        <v>324</v>
      </c>
      <c r="D137" s="9" t="n">
        <v>2016</v>
      </c>
      <c r="E137" s="11" t="n">
        <v>14350</v>
      </c>
      <c r="F137" s="11" t="n">
        <v>1915</v>
      </c>
      <c r="G137" s="11" t="n">
        <v>1961</v>
      </c>
      <c r="H137" s="11" t="n">
        <v>257</v>
      </c>
      <c r="I137" s="11" t="n">
        <v>11359</v>
      </c>
      <c r="J137" s="11" t="n">
        <v>9426</v>
      </c>
      <c r="K137" s="11" t="n">
        <v>5</v>
      </c>
      <c r="L137" s="12" t="n">
        <v>17.9094076655052</v>
      </c>
      <c r="M137" s="12" t="n">
        <v>0.348432055749129</v>
      </c>
      <c r="N137" s="13" t="n">
        <v>0.82982656924025</v>
      </c>
      <c r="O137" s="13" t="n">
        <v>0.791567944250871</v>
      </c>
      <c r="P137" s="13" t="n">
        <v>0.136655052264808</v>
      </c>
      <c r="Q137" s="13" t="n">
        <v>-0.0112994350282486</v>
      </c>
      <c r="R137" s="13" t="n">
        <v>-0.0728132387706856</v>
      </c>
      <c r="S137" s="11" t="n">
        <v>-3</v>
      </c>
      <c r="T137" s="13"/>
      <c r="U137" s="13"/>
      <c r="V137" s="11" t="n">
        <v>0</v>
      </c>
      <c r="W137" s="13" t="n">
        <v>-0.136186770428016</v>
      </c>
      <c r="X137" s="11" t="n">
        <v>0</v>
      </c>
      <c r="Y137" s="11" t="n">
        <v>0</v>
      </c>
      <c r="Z137" s="11" t="n">
        <v>0</v>
      </c>
      <c r="AA137" s="11" t="n">
        <v>0</v>
      </c>
      <c r="AB137" s="10" t="s">
        <v>65</v>
      </c>
      <c r="AC137" s="11" t="n">
        <v>14</v>
      </c>
      <c r="AD137" s="11" t="n">
        <v>78</v>
      </c>
      <c r="AE137" s="11" t="n">
        <v>146</v>
      </c>
      <c r="AF137" s="11" t="n">
        <v>3</v>
      </c>
      <c r="AG137" s="11" t="n">
        <v>15</v>
      </c>
      <c r="AH137" s="11" t="n">
        <v>1</v>
      </c>
      <c r="AI137" s="13" t="n">
        <v>0.0544747081712062</v>
      </c>
      <c r="AJ137" s="13" t="n">
        <v>0.303501945525292</v>
      </c>
      <c r="AK137" s="13" t="n">
        <v>0.568093385214008</v>
      </c>
      <c r="AL137" s="13" t="n">
        <v>0.0116731517509728</v>
      </c>
      <c r="AM137" s="13" t="n">
        <v>0.0583657587548638</v>
      </c>
      <c r="AN137" s="11" t="n">
        <v>1</v>
      </c>
      <c r="AO137" s="13" t="n">
        <v>0.00387596899224806</v>
      </c>
      <c r="AP137" s="11"/>
      <c r="AQ137" s="11"/>
      <c r="AR137" s="13"/>
      <c r="AS137" s="13"/>
      <c r="AT137" s="14" t="n">
        <f aca="false">SUMIFS(시도_소아과개폐업!$C$5:$C$293,시도_소아과개폐업!$A$5:$A$293,$D137,시도_소아과개폐업!$B$5:$B$293,$B137)</f>
        <v>32</v>
      </c>
      <c r="AU137" s="14" t="n">
        <f aca="false">SUMIFS(시도_소아과개폐업!$D$5:$D$293,시도_소아과개폐업!$A$5:$A$293,$D137,시도_소아과개폐업!$B$5:$B$293,$B137)</f>
        <v>22</v>
      </c>
      <c r="AV137" s="14" t="n">
        <f aca="false">SUMIFS(시도_소아과개폐업!$F$5:$F$293,시도_소아과개폐업!$A$5:$A$293,$D137,시도_소아과개폐업!$B$5:$B$293,$B137)</f>
        <v>10</v>
      </c>
      <c r="AW137" s="15" t="n">
        <f aca="false">SUMIFS(시도_소아과개폐업!$G$5:$G$293,시도_소아과개폐업!$A$5:$A$293,$D137,시도_소아과개폐업!$B$5:$B$293,$B137)</f>
        <v>0.785714285714286</v>
      </c>
      <c r="AX137" s="14" t="n">
        <f aca="false">SUMIFS(시도_소아과개폐업!$H$5:$H$293,시도_소아과개폐업!$A$5:$A$293,$D137,시도_소아과개폐업!$B$5:$B$293,$B137)</f>
        <v>76</v>
      </c>
      <c r="AY137" s="14" t="n">
        <f aca="false">SUMIFS(시군구_병원급!$E$5:$E$3668,시군구_병원급!$A$5:$A$3668,$A137,시군구_병원급!$D$5:$D$3668,$D137)</f>
        <v>10</v>
      </c>
      <c r="AZ137" s="14" t="n">
        <f aca="false">SUMIFS(시군구_병원급!$F$5:$F$3668,시군구_병원급!$A$5:$A$3668,$A137,시군구_병원급!$D$5:$D$3668,$D137)</f>
        <v>8</v>
      </c>
      <c r="BA137" s="14" t="n">
        <f aca="false">SUMIFS(시군구_병원급!$G$5:$G$3668,시군구_병원급!$A$5:$A$3668,$A137,시군구_병원급!$D$5:$D$3668,$D137)</f>
        <v>27</v>
      </c>
      <c r="BB137" s="14" t="n">
        <f aca="false">SUMIFS(시군구_병원급!$H$5:$H$3668,시군구_병원급!$A$5:$A$3668,$A137,시군구_병원급!$D$5:$D$3668,$D137)</f>
        <v>44</v>
      </c>
      <c r="BC137" s="16" t="n">
        <f aca="false">K137+AY137</f>
        <v>15</v>
      </c>
      <c r="BD137" s="17" t="n">
        <f aca="false">IF(E137=0,"",(K137+AY137)/E137*1000)</f>
        <v>1.04529616724739</v>
      </c>
      <c r="BE137" s="16" t="n">
        <f aca="false">AY137-SUMIFS(시군구_병원급!$E$5:$E$3668,시군구_병원급!$A$5:$A$3668,$A137,시군구_병원급!$D$5:$D$3668,$D137-3)</f>
        <v>2</v>
      </c>
      <c r="BF137" s="16" t="n">
        <f aca="false">IF(AY137=0,1,0)</f>
        <v>0</v>
      </c>
      <c r="BG137" s="16" t="n">
        <f aca="false">IF(K137+AY137=0,1,0)</f>
        <v>0</v>
      </c>
      <c r="BH137" s="16" t="n">
        <f aca="false">AF137+AG137+AH137</f>
        <v>19</v>
      </c>
      <c r="BI137" s="18" t="n">
        <f aca="false">IF(H137=0,"",BH137/H137)</f>
        <v>0.0739299610894942</v>
      </c>
      <c r="BJ137" s="16" t="str">
        <f aca="false">IF(AP137="","",AP137+AN137)</f>
        <v/>
      </c>
    </row>
    <row r="138" customFormat="false" ht="15" hidden="false" customHeight="true" outlineLevel="0" collapsed="false">
      <c r="A138" s="9" t="s">
        <v>325</v>
      </c>
      <c r="B138" s="10" t="s">
        <v>319</v>
      </c>
      <c r="C138" s="10" t="s">
        <v>326</v>
      </c>
      <c r="D138" s="9" t="n">
        <v>2016</v>
      </c>
      <c r="E138" s="11" t="n">
        <v>5932</v>
      </c>
      <c r="F138" s="11" t="n">
        <v>968</v>
      </c>
      <c r="G138" s="11" t="n">
        <v>902</v>
      </c>
      <c r="H138" s="11" t="n">
        <v>72</v>
      </c>
      <c r="I138" s="11" t="n">
        <v>3853</v>
      </c>
      <c r="J138" s="11" t="n">
        <v>2927</v>
      </c>
      <c r="K138" s="11" t="n">
        <v>3</v>
      </c>
      <c r="L138" s="12" t="n">
        <v>12.1375590020229</v>
      </c>
      <c r="M138" s="12" t="n">
        <v>0.505731625084289</v>
      </c>
      <c r="N138" s="13" t="n">
        <v>0.75966779133143</v>
      </c>
      <c r="O138" s="13" t="n">
        <v>0.649527983816588</v>
      </c>
      <c r="P138" s="13" t="n">
        <v>0.152056641942009</v>
      </c>
      <c r="Q138" s="13" t="n">
        <v>0.655133928571429</v>
      </c>
      <c r="R138" s="13" t="n">
        <v>0.344262295081967</v>
      </c>
      <c r="S138" s="11" t="n">
        <v>1</v>
      </c>
      <c r="T138" s="13"/>
      <c r="U138" s="13"/>
      <c r="V138" s="11" t="n">
        <v>0</v>
      </c>
      <c r="W138" s="13" t="n">
        <v>0.25</v>
      </c>
      <c r="X138" s="11" t="n">
        <v>0</v>
      </c>
      <c r="Y138" s="11" t="n">
        <v>0</v>
      </c>
      <c r="Z138" s="11" t="n">
        <v>0</v>
      </c>
      <c r="AA138" s="11" t="n">
        <v>0</v>
      </c>
      <c r="AB138" s="10" t="s">
        <v>65</v>
      </c>
      <c r="AC138" s="11" t="n">
        <v>8</v>
      </c>
      <c r="AD138" s="11" t="n">
        <v>21</v>
      </c>
      <c r="AE138" s="11" t="n">
        <v>26</v>
      </c>
      <c r="AF138" s="11" t="n">
        <v>7</v>
      </c>
      <c r="AG138" s="11" t="n">
        <v>10</v>
      </c>
      <c r="AH138" s="11" t="n">
        <v>0</v>
      </c>
      <c r="AI138" s="13" t="n">
        <v>0.111111111111111</v>
      </c>
      <c r="AJ138" s="13" t="n">
        <v>0.291666666666667</v>
      </c>
      <c r="AK138" s="13" t="n">
        <v>0.361111111111111</v>
      </c>
      <c r="AL138" s="13" t="n">
        <v>0.0972222222222222</v>
      </c>
      <c r="AM138" s="13" t="n">
        <v>0.138888888888889</v>
      </c>
      <c r="AN138" s="11" t="n">
        <v>0</v>
      </c>
      <c r="AO138" s="13" t="n">
        <v>0</v>
      </c>
      <c r="AP138" s="11"/>
      <c r="AQ138" s="11"/>
      <c r="AR138" s="13"/>
      <c r="AS138" s="13"/>
      <c r="AT138" s="14" t="n">
        <f aca="false">SUMIFS(시도_소아과개폐업!$C$5:$C$293,시도_소아과개폐업!$A$5:$A$293,$D138,시도_소아과개폐업!$B$5:$B$293,$B138)</f>
        <v>32</v>
      </c>
      <c r="AU138" s="14" t="n">
        <f aca="false">SUMIFS(시도_소아과개폐업!$D$5:$D$293,시도_소아과개폐업!$A$5:$A$293,$D138,시도_소아과개폐업!$B$5:$B$293,$B138)</f>
        <v>22</v>
      </c>
      <c r="AV138" s="14" t="n">
        <f aca="false">SUMIFS(시도_소아과개폐업!$F$5:$F$293,시도_소아과개폐업!$A$5:$A$293,$D138,시도_소아과개폐업!$B$5:$B$293,$B138)</f>
        <v>10</v>
      </c>
      <c r="AW138" s="15" t="n">
        <f aca="false">SUMIFS(시도_소아과개폐업!$G$5:$G$293,시도_소아과개폐업!$A$5:$A$293,$D138,시도_소아과개폐업!$B$5:$B$293,$B138)</f>
        <v>0.785714285714286</v>
      </c>
      <c r="AX138" s="14" t="n">
        <f aca="false">SUMIFS(시도_소아과개폐업!$H$5:$H$293,시도_소아과개폐업!$A$5:$A$293,$D138,시도_소아과개폐업!$B$5:$B$293,$B138)</f>
        <v>76</v>
      </c>
      <c r="AY138" s="14" t="n">
        <f aca="false">SUMIFS(시군구_병원급!$E$5:$E$3668,시군구_병원급!$A$5:$A$3668,$A138,시군구_병원급!$D$5:$D$3668,$D138)</f>
        <v>0</v>
      </c>
      <c r="AZ138" s="14" t="n">
        <f aca="false">SUMIFS(시군구_병원급!$F$5:$F$3668,시군구_병원급!$A$5:$A$3668,$A138,시군구_병원급!$D$5:$D$3668,$D138)</f>
        <v>1</v>
      </c>
      <c r="BA138" s="14" t="n">
        <f aca="false">SUMIFS(시군구_병원급!$G$5:$G$3668,시군구_병원급!$A$5:$A$3668,$A138,시군구_병원급!$D$5:$D$3668,$D138)</f>
        <v>3</v>
      </c>
      <c r="BB138" s="14" t="n">
        <f aca="false">SUMIFS(시군구_병원급!$H$5:$H$3668,시군구_병원급!$A$5:$A$3668,$A138,시군구_병원급!$D$5:$D$3668,$D138)</f>
        <v>15</v>
      </c>
      <c r="BC138" s="16" t="n">
        <f aca="false">K138+AY138</f>
        <v>3</v>
      </c>
      <c r="BD138" s="17" t="n">
        <f aca="false">IF(E138=0,"",(K138+AY138)/E138*1000)</f>
        <v>0.505731625084289</v>
      </c>
      <c r="BE138" s="16" t="n">
        <f aca="false">AY138-SUMIFS(시군구_병원급!$E$5:$E$3668,시군구_병원급!$A$5:$A$3668,$A138,시군구_병원급!$D$5:$D$3668,$D138-3)</f>
        <v>0</v>
      </c>
      <c r="BF138" s="16" t="n">
        <f aca="false">IF(AY138=0,1,0)</f>
        <v>1</v>
      </c>
      <c r="BG138" s="16" t="n">
        <f aca="false">IF(K138+AY138=0,1,0)</f>
        <v>0</v>
      </c>
      <c r="BH138" s="16" t="n">
        <f aca="false">AF138+AG138+AH138</f>
        <v>17</v>
      </c>
      <c r="BI138" s="18" t="n">
        <f aca="false">IF(H138=0,"",BH138/H138)</f>
        <v>0.236111111111111</v>
      </c>
      <c r="BJ138" s="16" t="str">
        <f aca="false">IF(AP138="","",AP138+AN138)</f>
        <v/>
      </c>
    </row>
    <row r="139" customFormat="false" ht="15" hidden="false" customHeight="true" outlineLevel="0" collapsed="false">
      <c r="A139" s="9" t="s">
        <v>327</v>
      </c>
      <c r="B139" s="10" t="s">
        <v>319</v>
      </c>
      <c r="C139" s="10" t="s">
        <v>328</v>
      </c>
      <c r="D139" s="9" t="n">
        <v>2016</v>
      </c>
      <c r="E139" s="11" t="n">
        <v>9724</v>
      </c>
      <c r="F139" s="11" t="n">
        <v>1411</v>
      </c>
      <c r="G139" s="11" t="n">
        <v>1447</v>
      </c>
      <c r="H139" s="11" t="n">
        <v>148</v>
      </c>
      <c r="I139" s="11" t="n">
        <v>8258</v>
      </c>
      <c r="J139" s="11" t="n">
        <v>6680</v>
      </c>
      <c r="K139" s="11" t="n">
        <v>4</v>
      </c>
      <c r="L139" s="12" t="n">
        <v>15.2200740436035</v>
      </c>
      <c r="M139" s="12" t="n">
        <v>0.411353352529823</v>
      </c>
      <c r="N139" s="13" t="n">
        <v>0.80891256962945</v>
      </c>
      <c r="O139" s="13" t="n">
        <v>0.84923899629782</v>
      </c>
      <c r="P139" s="13" t="n">
        <v>0.148807075277664</v>
      </c>
      <c r="Q139" s="13" t="n">
        <v>-0.0526110678098207</v>
      </c>
      <c r="R139" s="13" t="n">
        <v>-0.178307779670642</v>
      </c>
      <c r="S139" s="11" t="n">
        <v>0</v>
      </c>
      <c r="T139" s="13"/>
      <c r="U139" s="13"/>
      <c r="V139" s="11" t="n">
        <v>0</v>
      </c>
      <c r="W139" s="13" t="n">
        <v>-0.128378378378378</v>
      </c>
      <c r="X139" s="11" t="n">
        <v>0</v>
      </c>
      <c r="Y139" s="11" t="n">
        <v>0</v>
      </c>
      <c r="Z139" s="11" t="n">
        <v>0</v>
      </c>
      <c r="AA139" s="11" t="n">
        <v>0</v>
      </c>
      <c r="AB139" s="10" t="s">
        <v>65</v>
      </c>
      <c r="AC139" s="11" t="n">
        <v>12</v>
      </c>
      <c r="AD139" s="11" t="n">
        <v>64</v>
      </c>
      <c r="AE139" s="11" t="n">
        <v>59</v>
      </c>
      <c r="AF139" s="11" t="n">
        <v>1</v>
      </c>
      <c r="AG139" s="11" t="n">
        <v>12</v>
      </c>
      <c r="AH139" s="11" t="n">
        <v>0</v>
      </c>
      <c r="AI139" s="13" t="n">
        <v>0.0810810810810811</v>
      </c>
      <c r="AJ139" s="13" t="n">
        <v>0.432432432432433</v>
      </c>
      <c r="AK139" s="13" t="n">
        <v>0.398648648648649</v>
      </c>
      <c r="AL139" s="13" t="n">
        <v>0.00675675675675676</v>
      </c>
      <c r="AM139" s="13" t="n">
        <v>0.0810810810810811</v>
      </c>
      <c r="AN139" s="11" t="n">
        <v>3</v>
      </c>
      <c r="AO139" s="13" t="n">
        <v>0.0198675496688742</v>
      </c>
      <c r="AP139" s="11"/>
      <c r="AQ139" s="11"/>
      <c r="AR139" s="13"/>
      <c r="AS139" s="13"/>
      <c r="AT139" s="14" t="n">
        <f aca="false">SUMIFS(시도_소아과개폐업!$C$5:$C$293,시도_소아과개폐업!$A$5:$A$293,$D139,시도_소아과개폐업!$B$5:$B$293,$B139)</f>
        <v>32</v>
      </c>
      <c r="AU139" s="14" t="n">
        <f aca="false">SUMIFS(시도_소아과개폐업!$D$5:$D$293,시도_소아과개폐업!$A$5:$A$293,$D139,시도_소아과개폐업!$B$5:$B$293,$B139)</f>
        <v>22</v>
      </c>
      <c r="AV139" s="14" t="n">
        <f aca="false">SUMIFS(시도_소아과개폐업!$F$5:$F$293,시도_소아과개폐업!$A$5:$A$293,$D139,시도_소아과개폐업!$B$5:$B$293,$B139)</f>
        <v>10</v>
      </c>
      <c r="AW139" s="15" t="n">
        <f aca="false">SUMIFS(시도_소아과개폐업!$G$5:$G$293,시도_소아과개폐업!$A$5:$A$293,$D139,시도_소아과개폐업!$B$5:$B$293,$B139)</f>
        <v>0.785714285714286</v>
      </c>
      <c r="AX139" s="14" t="n">
        <f aca="false">SUMIFS(시도_소아과개폐업!$H$5:$H$293,시도_소아과개폐업!$A$5:$A$293,$D139,시도_소아과개폐업!$B$5:$B$293,$B139)</f>
        <v>76</v>
      </c>
      <c r="AY139" s="14" t="n">
        <f aca="false">SUMIFS(시군구_병원급!$E$5:$E$3668,시군구_병원급!$A$5:$A$3668,$A139,시군구_병원급!$D$5:$D$3668,$D139)</f>
        <v>1</v>
      </c>
      <c r="AZ139" s="14" t="n">
        <f aca="false">SUMIFS(시군구_병원급!$F$5:$F$3668,시군구_병원급!$A$5:$A$3668,$A139,시군구_병원급!$D$5:$D$3668,$D139)</f>
        <v>2</v>
      </c>
      <c r="BA139" s="14" t="n">
        <f aca="false">SUMIFS(시군구_병원급!$G$5:$G$3668,시군구_병원급!$A$5:$A$3668,$A139,시군구_병원급!$D$5:$D$3668,$D139)</f>
        <v>4</v>
      </c>
      <c r="BB139" s="14" t="n">
        <f aca="false">SUMIFS(시군구_병원급!$H$5:$H$3668,시군구_병원급!$A$5:$A$3668,$A139,시군구_병원급!$D$5:$D$3668,$D139)</f>
        <v>9</v>
      </c>
      <c r="BC139" s="16" t="n">
        <f aca="false">K139+AY139</f>
        <v>5</v>
      </c>
      <c r="BD139" s="17" t="n">
        <f aca="false">IF(E139=0,"",(K139+AY139)/E139*1000)</f>
        <v>0.514191690662279</v>
      </c>
      <c r="BE139" s="16" t="n">
        <f aca="false">AY139-SUMIFS(시군구_병원급!$E$5:$E$3668,시군구_병원급!$A$5:$A$3668,$A139,시군구_병원급!$D$5:$D$3668,$D139-3)</f>
        <v>0</v>
      </c>
      <c r="BF139" s="16" t="n">
        <f aca="false">IF(AY139=0,1,0)</f>
        <v>0</v>
      </c>
      <c r="BG139" s="16" t="n">
        <f aca="false">IF(K139+AY139=0,1,0)</f>
        <v>0</v>
      </c>
      <c r="BH139" s="16" t="n">
        <f aca="false">AF139+AG139+AH139</f>
        <v>13</v>
      </c>
      <c r="BI139" s="18" t="n">
        <f aca="false">IF(H139=0,"",BH139/H139)</f>
        <v>0.0878378378378378</v>
      </c>
      <c r="BJ139" s="16" t="str">
        <f aca="false">IF(AP139="","",AP139+AN139)</f>
        <v/>
      </c>
    </row>
    <row r="140" customFormat="false" ht="15" hidden="false" customHeight="true" outlineLevel="0" collapsed="false">
      <c r="A140" s="9" t="s">
        <v>329</v>
      </c>
      <c r="B140" s="10" t="s">
        <v>319</v>
      </c>
      <c r="C140" s="10" t="s">
        <v>330</v>
      </c>
      <c r="D140" s="9" t="n">
        <v>2016</v>
      </c>
      <c r="E140" s="11" t="n">
        <v>1707</v>
      </c>
      <c r="F140" s="11" t="n">
        <v>302</v>
      </c>
      <c r="G140" s="11" t="n">
        <v>314</v>
      </c>
      <c r="H140" s="11" t="n">
        <v>13</v>
      </c>
      <c r="I140" s="11" t="n">
        <v>843</v>
      </c>
      <c r="J140" s="11" t="n">
        <v>681</v>
      </c>
      <c r="K140" s="11" t="n">
        <v>0</v>
      </c>
      <c r="L140" s="12" t="n">
        <v>7.61570005858231</v>
      </c>
      <c r="M140" s="12" t="n">
        <v>0</v>
      </c>
      <c r="N140" s="13" t="n">
        <v>0.807829181494662</v>
      </c>
      <c r="O140" s="13" t="n">
        <v>0.493848857644991</v>
      </c>
      <c r="P140" s="13" t="n">
        <v>0.183948447568834</v>
      </c>
      <c r="Q140" s="13" t="n">
        <v>-0.0651697699890471</v>
      </c>
      <c r="R140" s="13" t="n">
        <v>-0.102857142857143</v>
      </c>
      <c r="S140" s="11" t="n">
        <v>0</v>
      </c>
      <c r="T140" s="13"/>
      <c r="U140" s="13"/>
      <c r="V140" s="11" t="n">
        <v>1</v>
      </c>
      <c r="W140" s="13" t="n">
        <v>0.0769230769230769</v>
      </c>
      <c r="X140" s="11" t="n">
        <v>0</v>
      </c>
      <c r="Y140" s="11" t="n">
        <v>0</v>
      </c>
      <c r="Z140" s="11" t="n">
        <v>0</v>
      </c>
      <c r="AA140" s="11" t="n">
        <v>0</v>
      </c>
      <c r="AB140" s="10" t="s">
        <v>65</v>
      </c>
      <c r="AC140" s="11" t="n">
        <v>0</v>
      </c>
      <c r="AD140" s="11" t="n">
        <v>8</v>
      </c>
      <c r="AE140" s="11" t="n">
        <v>1</v>
      </c>
      <c r="AF140" s="11" t="n">
        <v>1</v>
      </c>
      <c r="AG140" s="11" t="n">
        <v>3</v>
      </c>
      <c r="AH140" s="11" t="n">
        <v>0</v>
      </c>
      <c r="AI140" s="13" t="n">
        <v>0</v>
      </c>
      <c r="AJ140" s="13" t="n">
        <v>0.615384615384615</v>
      </c>
      <c r="AK140" s="13" t="n">
        <v>0.0769230769230769</v>
      </c>
      <c r="AL140" s="13" t="n">
        <v>0.0769230769230769</v>
      </c>
      <c r="AM140" s="13" t="n">
        <v>0.230769230769231</v>
      </c>
      <c r="AN140" s="11" t="n">
        <v>1</v>
      </c>
      <c r="AO140" s="13" t="n">
        <v>0.0714285714285714</v>
      </c>
      <c r="AP140" s="11"/>
      <c r="AQ140" s="11"/>
      <c r="AR140" s="13"/>
      <c r="AS140" s="13"/>
      <c r="AT140" s="14" t="n">
        <f aca="false">SUMIFS(시도_소아과개폐업!$C$5:$C$293,시도_소아과개폐업!$A$5:$A$293,$D140,시도_소아과개폐업!$B$5:$B$293,$B140)</f>
        <v>32</v>
      </c>
      <c r="AU140" s="14" t="n">
        <f aca="false">SUMIFS(시도_소아과개폐업!$D$5:$D$293,시도_소아과개폐업!$A$5:$A$293,$D140,시도_소아과개폐업!$B$5:$B$293,$B140)</f>
        <v>22</v>
      </c>
      <c r="AV140" s="14" t="n">
        <f aca="false">SUMIFS(시도_소아과개폐업!$F$5:$F$293,시도_소아과개폐업!$A$5:$A$293,$D140,시도_소아과개폐업!$B$5:$B$293,$B140)</f>
        <v>10</v>
      </c>
      <c r="AW140" s="15" t="n">
        <f aca="false">SUMIFS(시도_소아과개폐업!$G$5:$G$293,시도_소아과개폐업!$A$5:$A$293,$D140,시도_소아과개폐업!$B$5:$B$293,$B140)</f>
        <v>0.785714285714286</v>
      </c>
      <c r="AX140" s="14" t="n">
        <f aca="false">SUMIFS(시도_소아과개폐업!$H$5:$H$293,시도_소아과개폐업!$A$5:$A$293,$D140,시도_소아과개폐업!$B$5:$B$293,$B140)</f>
        <v>76</v>
      </c>
      <c r="AY140" s="14" t="n">
        <f aca="false">SUMIFS(시군구_병원급!$E$5:$E$3668,시군구_병원급!$A$5:$A$3668,$A140,시군구_병원급!$D$5:$D$3668,$D140)</f>
        <v>0</v>
      </c>
      <c r="AZ140" s="14" t="n">
        <f aca="false">SUMIFS(시군구_병원급!$F$5:$F$3668,시군구_병원급!$A$5:$A$3668,$A140,시군구_병원급!$D$5:$D$3668,$D140)</f>
        <v>0</v>
      </c>
      <c r="BA140" s="14" t="n">
        <f aca="false">SUMIFS(시군구_병원급!$G$5:$G$3668,시군구_병원급!$A$5:$A$3668,$A140,시군구_병원급!$D$5:$D$3668,$D140)</f>
        <v>3</v>
      </c>
      <c r="BB140" s="14" t="n">
        <f aca="false">SUMIFS(시군구_병원급!$H$5:$H$3668,시군구_병원급!$A$5:$A$3668,$A140,시군구_병원급!$D$5:$D$3668,$D140)</f>
        <v>8</v>
      </c>
      <c r="BC140" s="16" t="n">
        <f aca="false">K140+AY140</f>
        <v>0</v>
      </c>
      <c r="BD140" s="17" t="n">
        <f aca="false">IF(E140=0,"",(K140+AY140)/E140*1000)</f>
        <v>0</v>
      </c>
      <c r="BE140" s="16" t="n">
        <f aca="false">AY140-SUMIFS(시군구_병원급!$E$5:$E$3668,시군구_병원급!$A$5:$A$3668,$A140,시군구_병원급!$D$5:$D$3668,$D140-3)</f>
        <v>0</v>
      </c>
      <c r="BF140" s="16" t="n">
        <f aca="false">IF(AY140=0,1,0)</f>
        <v>1</v>
      </c>
      <c r="BG140" s="16" t="n">
        <f aca="false">IF(K140+AY140=0,1,0)</f>
        <v>1</v>
      </c>
      <c r="BH140" s="16" t="n">
        <f aca="false">AF140+AG140+AH140</f>
        <v>4</v>
      </c>
      <c r="BI140" s="18" t="n">
        <f aca="false">IF(H140=0,"",BH140/H140)</f>
        <v>0.307692307692308</v>
      </c>
      <c r="BJ140" s="16" t="str">
        <f aca="false">IF(AP140="","",AP140+AN140)</f>
        <v/>
      </c>
    </row>
    <row r="141" customFormat="false" ht="15" hidden="false" customHeight="true" outlineLevel="0" collapsed="false">
      <c r="A141" s="9" t="s">
        <v>331</v>
      </c>
      <c r="B141" s="10" t="s">
        <v>319</v>
      </c>
      <c r="C141" s="10" t="s">
        <v>332</v>
      </c>
      <c r="D141" s="9" t="n">
        <v>2016</v>
      </c>
      <c r="E141" s="11" t="n">
        <v>909</v>
      </c>
      <c r="F141" s="11" t="n">
        <v>138</v>
      </c>
      <c r="G141" s="11" t="n">
        <v>144</v>
      </c>
      <c r="H141" s="11" t="n">
        <v>12</v>
      </c>
      <c r="I141" s="11" t="n">
        <v>808</v>
      </c>
      <c r="J141" s="11" t="n">
        <v>537</v>
      </c>
      <c r="K141" s="11" t="n">
        <v>0</v>
      </c>
      <c r="L141" s="12" t="n">
        <v>13.2013201320132</v>
      </c>
      <c r="M141" s="12" t="n">
        <v>0</v>
      </c>
      <c r="N141" s="13" t="n">
        <v>0.66460396039604</v>
      </c>
      <c r="O141" s="13" t="n">
        <v>0.888888888888889</v>
      </c>
      <c r="P141" s="13" t="n">
        <v>0.158415841584158</v>
      </c>
      <c r="Q141" s="13" t="n">
        <v>-0.11747572815534</v>
      </c>
      <c r="R141" s="13" t="n">
        <v>-0.204419889502763</v>
      </c>
      <c r="S141" s="11" t="n">
        <v>0</v>
      </c>
      <c r="T141" s="13"/>
      <c r="U141" s="13"/>
      <c r="V141" s="11" t="n">
        <v>1</v>
      </c>
      <c r="W141" s="13" t="n">
        <v>-0.0833333333333334</v>
      </c>
      <c r="X141" s="11" t="n">
        <v>0</v>
      </c>
      <c r="Y141" s="11" t="n">
        <v>0</v>
      </c>
      <c r="Z141" s="11" t="n">
        <v>0</v>
      </c>
      <c r="AA141" s="11" t="n">
        <v>0</v>
      </c>
      <c r="AB141" s="10" t="s">
        <v>65</v>
      </c>
      <c r="AC141" s="11" t="n">
        <v>3</v>
      </c>
      <c r="AD141" s="11" t="n">
        <v>0</v>
      </c>
      <c r="AE141" s="11" t="n">
        <v>0</v>
      </c>
      <c r="AF141" s="11" t="n">
        <v>1</v>
      </c>
      <c r="AG141" s="11" t="n">
        <v>8</v>
      </c>
      <c r="AH141" s="11" t="n">
        <v>0</v>
      </c>
      <c r="AI141" s="13" t="n">
        <v>0.25</v>
      </c>
      <c r="AJ141" s="13" t="n">
        <v>0</v>
      </c>
      <c r="AK141" s="13" t="n">
        <v>0</v>
      </c>
      <c r="AL141" s="13" t="n">
        <v>0.0833333333333333</v>
      </c>
      <c r="AM141" s="13" t="n">
        <v>0.666666666666667</v>
      </c>
      <c r="AN141" s="11" t="n">
        <v>0</v>
      </c>
      <c r="AO141" s="13" t="n">
        <v>0</v>
      </c>
      <c r="AP141" s="11"/>
      <c r="AQ141" s="11"/>
      <c r="AR141" s="13"/>
      <c r="AS141" s="13"/>
      <c r="AT141" s="14" t="n">
        <f aca="false">SUMIFS(시도_소아과개폐업!$C$5:$C$293,시도_소아과개폐업!$A$5:$A$293,$D141,시도_소아과개폐업!$B$5:$B$293,$B141)</f>
        <v>32</v>
      </c>
      <c r="AU141" s="14" t="n">
        <f aca="false">SUMIFS(시도_소아과개폐업!$D$5:$D$293,시도_소아과개폐업!$A$5:$A$293,$D141,시도_소아과개폐업!$B$5:$B$293,$B141)</f>
        <v>22</v>
      </c>
      <c r="AV141" s="14" t="n">
        <f aca="false">SUMIFS(시도_소아과개폐업!$F$5:$F$293,시도_소아과개폐업!$A$5:$A$293,$D141,시도_소아과개폐업!$B$5:$B$293,$B141)</f>
        <v>10</v>
      </c>
      <c r="AW141" s="15" t="n">
        <f aca="false">SUMIFS(시도_소아과개폐업!$G$5:$G$293,시도_소아과개폐업!$A$5:$A$293,$D141,시도_소아과개폐업!$B$5:$B$293,$B141)</f>
        <v>0.785714285714286</v>
      </c>
      <c r="AX141" s="14" t="n">
        <f aca="false">SUMIFS(시도_소아과개폐업!$H$5:$H$293,시도_소아과개폐업!$A$5:$A$293,$D141,시도_소아과개폐업!$B$5:$B$293,$B141)</f>
        <v>76</v>
      </c>
      <c r="AY141" s="14" t="n">
        <f aca="false">SUMIFS(시군구_병원급!$E$5:$E$3668,시군구_병원급!$A$5:$A$3668,$A141,시군구_병원급!$D$5:$D$3668,$D141)</f>
        <v>0</v>
      </c>
      <c r="AZ141" s="14" t="n">
        <f aca="false">SUMIFS(시군구_병원급!$F$5:$F$3668,시군구_병원급!$A$5:$A$3668,$A141,시군구_병원급!$D$5:$D$3668,$D141)</f>
        <v>0</v>
      </c>
      <c r="BA141" s="14" t="n">
        <f aca="false">SUMIFS(시군구_병원급!$G$5:$G$3668,시군구_병원급!$A$5:$A$3668,$A141,시군구_병원급!$D$5:$D$3668,$D141)</f>
        <v>1</v>
      </c>
      <c r="BB141" s="14" t="n">
        <f aca="false">SUMIFS(시군구_병원급!$H$5:$H$3668,시군구_병원급!$A$5:$A$3668,$A141,시군구_병원급!$D$5:$D$3668,$D141)</f>
        <v>3</v>
      </c>
      <c r="BC141" s="16" t="n">
        <f aca="false">K141+AY141</f>
        <v>0</v>
      </c>
      <c r="BD141" s="17" t="n">
        <f aca="false">IF(E141=0,"",(K141+AY141)/E141*1000)</f>
        <v>0</v>
      </c>
      <c r="BE141" s="16" t="n">
        <f aca="false">AY141-SUMIFS(시군구_병원급!$E$5:$E$3668,시군구_병원급!$A$5:$A$3668,$A141,시군구_병원급!$D$5:$D$3668,$D141-3)</f>
        <v>0</v>
      </c>
      <c r="BF141" s="16" t="n">
        <f aca="false">IF(AY141=0,1,0)</f>
        <v>1</v>
      </c>
      <c r="BG141" s="16" t="n">
        <f aca="false">IF(K141+AY141=0,1,0)</f>
        <v>1</v>
      </c>
      <c r="BH141" s="16" t="n">
        <f aca="false">AF141+AG141+AH141</f>
        <v>9</v>
      </c>
      <c r="BI141" s="18" t="n">
        <f aca="false">IF(H141=0,"",BH141/H141)</f>
        <v>0.75</v>
      </c>
      <c r="BJ141" s="16" t="str">
        <f aca="false">IF(AP141="","",AP141+AN141)</f>
        <v/>
      </c>
    </row>
    <row r="142" customFormat="false" ht="15" hidden="false" customHeight="true" outlineLevel="0" collapsed="false">
      <c r="A142" s="9" t="s">
        <v>333</v>
      </c>
      <c r="B142" s="10" t="s">
        <v>319</v>
      </c>
      <c r="C142" s="10" t="s">
        <v>334</v>
      </c>
      <c r="D142" s="9" t="n">
        <v>2016</v>
      </c>
      <c r="E142" s="11" t="n">
        <v>896</v>
      </c>
      <c r="F142" s="11" t="n">
        <v>137</v>
      </c>
      <c r="G142" s="11" t="n">
        <v>145</v>
      </c>
      <c r="H142" s="11" t="n">
        <v>10</v>
      </c>
      <c r="I142" s="11" t="n">
        <v>645</v>
      </c>
      <c r="J142" s="11" t="n">
        <v>489</v>
      </c>
      <c r="K142" s="11" t="n">
        <v>0</v>
      </c>
      <c r="L142" s="12" t="n">
        <v>11.1607142857143</v>
      </c>
      <c r="M142" s="12" t="n">
        <v>0</v>
      </c>
      <c r="N142" s="13" t="n">
        <v>0.758139534883721</v>
      </c>
      <c r="O142" s="13" t="n">
        <v>0.719866071428571</v>
      </c>
      <c r="P142" s="13" t="n">
        <v>0.161830357142857</v>
      </c>
      <c r="Q142" s="13" t="n">
        <v>-0.0931174089068826</v>
      </c>
      <c r="R142" s="13" t="n">
        <v>-0.171428571428571</v>
      </c>
      <c r="S142" s="11" t="n">
        <v>0</v>
      </c>
      <c r="T142" s="13"/>
      <c r="U142" s="13"/>
      <c r="V142" s="11" t="n">
        <v>1</v>
      </c>
      <c r="W142" s="13" t="n">
        <v>-0.2</v>
      </c>
      <c r="X142" s="11" t="n">
        <v>1</v>
      </c>
      <c r="Y142" s="11" t="n">
        <v>0</v>
      </c>
      <c r="Z142" s="11" t="n">
        <v>1</v>
      </c>
      <c r="AA142" s="11" t="n">
        <v>0</v>
      </c>
      <c r="AB142" s="10" t="s">
        <v>65</v>
      </c>
      <c r="AC142" s="11" t="n">
        <v>1</v>
      </c>
      <c r="AD142" s="11" t="n">
        <v>3</v>
      </c>
      <c r="AE142" s="11" t="n">
        <v>3</v>
      </c>
      <c r="AF142" s="11" t="n">
        <v>0</v>
      </c>
      <c r="AG142" s="11" t="n">
        <v>3</v>
      </c>
      <c r="AH142" s="11" t="n">
        <v>0</v>
      </c>
      <c r="AI142" s="13" t="n">
        <v>0.1</v>
      </c>
      <c r="AJ142" s="13" t="n">
        <v>0.3</v>
      </c>
      <c r="AK142" s="13" t="n">
        <v>0.3</v>
      </c>
      <c r="AL142" s="13" t="n">
        <v>0</v>
      </c>
      <c r="AM142" s="13" t="n">
        <v>0.3</v>
      </c>
      <c r="AN142" s="11" t="n">
        <v>0</v>
      </c>
      <c r="AO142" s="13" t="n">
        <v>0</v>
      </c>
      <c r="AP142" s="11"/>
      <c r="AQ142" s="11"/>
      <c r="AR142" s="13"/>
      <c r="AS142" s="13"/>
      <c r="AT142" s="14" t="n">
        <f aca="false">SUMIFS(시도_소아과개폐업!$C$5:$C$293,시도_소아과개폐업!$A$5:$A$293,$D142,시도_소아과개폐업!$B$5:$B$293,$B142)</f>
        <v>32</v>
      </c>
      <c r="AU142" s="14" t="n">
        <f aca="false">SUMIFS(시도_소아과개폐업!$D$5:$D$293,시도_소아과개폐업!$A$5:$A$293,$D142,시도_소아과개폐업!$B$5:$B$293,$B142)</f>
        <v>22</v>
      </c>
      <c r="AV142" s="14" t="n">
        <f aca="false">SUMIFS(시도_소아과개폐업!$F$5:$F$293,시도_소아과개폐업!$A$5:$A$293,$D142,시도_소아과개폐업!$B$5:$B$293,$B142)</f>
        <v>10</v>
      </c>
      <c r="AW142" s="15" t="n">
        <f aca="false">SUMIFS(시도_소아과개폐업!$G$5:$G$293,시도_소아과개폐업!$A$5:$A$293,$D142,시도_소아과개폐업!$B$5:$B$293,$B142)</f>
        <v>0.785714285714286</v>
      </c>
      <c r="AX142" s="14" t="n">
        <f aca="false">SUMIFS(시도_소아과개폐업!$H$5:$H$293,시도_소아과개폐업!$A$5:$A$293,$D142,시도_소아과개폐업!$B$5:$B$293,$B142)</f>
        <v>76</v>
      </c>
      <c r="AY142" s="14" t="n">
        <f aca="false">SUMIFS(시군구_병원급!$E$5:$E$3668,시군구_병원급!$A$5:$A$3668,$A142,시군구_병원급!$D$5:$D$3668,$D142)</f>
        <v>0</v>
      </c>
      <c r="AZ142" s="14" t="n">
        <f aca="false">SUMIFS(시군구_병원급!$F$5:$F$3668,시군구_병원급!$A$5:$A$3668,$A142,시군구_병원급!$D$5:$D$3668,$D142)</f>
        <v>0</v>
      </c>
      <c r="BA142" s="14" t="n">
        <f aca="false">SUMIFS(시군구_병원급!$G$5:$G$3668,시군구_병원급!$A$5:$A$3668,$A142,시군구_병원급!$D$5:$D$3668,$D142)</f>
        <v>1</v>
      </c>
      <c r="BB142" s="14" t="n">
        <f aca="false">SUMIFS(시군구_병원급!$H$5:$H$3668,시군구_병원급!$A$5:$A$3668,$A142,시군구_병원급!$D$5:$D$3668,$D142)</f>
        <v>4</v>
      </c>
      <c r="BC142" s="16" t="n">
        <f aca="false">K142+AY142</f>
        <v>0</v>
      </c>
      <c r="BD142" s="17" t="n">
        <f aca="false">IF(E142=0,"",(K142+AY142)/E142*1000)</f>
        <v>0</v>
      </c>
      <c r="BE142" s="16" t="n">
        <f aca="false">AY142-SUMIFS(시군구_병원급!$E$5:$E$3668,시군구_병원급!$A$5:$A$3668,$A142,시군구_병원급!$D$5:$D$3668,$D142-3)</f>
        <v>0</v>
      </c>
      <c r="BF142" s="16" t="n">
        <f aca="false">IF(AY142=0,1,0)</f>
        <v>1</v>
      </c>
      <c r="BG142" s="16" t="n">
        <f aca="false">IF(K142+AY142=0,1,0)</f>
        <v>1</v>
      </c>
      <c r="BH142" s="16" t="n">
        <f aca="false">AF142+AG142+AH142</f>
        <v>3</v>
      </c>
      <c r="BI142" s="18" t="n">
        <f aca="false">IF(H142=0,"",BH142/H142)</f>
        <v>0.3</v>
      </c>
      <c r="BJ142" s="16" t="str">
        <f aca="false">IF(AP142="","",AP142+AN142)</f>
        <v/>
      </c>
    </row>
    <row r="143" customFormat="false" ht="15" hidden="false" customHeight="true" outlineLevel="0" collapsed="false">
      <c r="A143" s="9" t="s">
        <v>335</v>
      </c>
      <c r="B143" s="10" t="s">
        <v>319</v>
      </c>
      <c r="C143" s="10" t="s">
        <v>336</v>
      </c>
      <c r="D143" s="9" t="n">
        <v>2016</v>
      </c>
      <c r="E143" s="11" t="n">
        <v>1667</v>
      </c>
      <c r="F143" s="11" t="n">
        <v>260</v>
      </c>
      <c r="G143" s="11" t="n">
        <v>270</v>
      </c>
      <c r="H143" s="11" t="n">
        <v>22</v>
      </c>
      <c r="I143" s="11" t="n">
        <v>1569</v>
      </c>
      <c r="J143" s="11" t="n">
        <v>1057</v>
      </c>
      <c r="K143" s="11" t="n">
        <v>0</v>
      </c>
      <c r="L143" s="12" t="n">
        <v>13.1973605278944</v>
      </c>
      <c r="M143" s="12" t="n">
        <v>0</v>
      </c>
      <c r="N143" s="13" t="n">
        <v>0.673677501593372</v>
      </c>
      <c r="O143" s="13" t="n">
        <v>0.94121175764847</v>
      </c>
      <c r="P143" s="13" t="n">
        <v>0.161967606478704</v>
      </c>
      <c r="Q143" s="13" t="n">
        <v>-0.157229524772498</v>
      </c>
      <c r="R143" s="13" t="n">
        <v>-0.0459363957597173</v>
      </c>
      <c r="S143" s="11" t="n">
        <v>0</v>
      </c>
      <c r="T143" s="13"/>
      <c r="U143" s="13"/>
      <c r="V143" s="11" t="n">
        <v>1</v>
      </c>
      <c r="W143" s="13" t="n">
        <v>-0.0909090909090909</v>
      </c>
      <c r="X143" s="11" t="n">
        <v>0</v>
      </c>
      <c r="Y143" s="11" t="n">
        <v>0</v>
      </c>
      <c r="Z143" s="11" t="n">
        <v>0</v>
      </c>
      <c r="AA143" s="11" t="n">
        <v>0</v>
      </c>
      <c r="AB143" s="10" t="s">
        <v>65</v>
      </c>
      <c r="AC143" s="11" t="n">
        <v>2</v>
      </c>
      <c r="AD143" s="11" t="n">
        <v>8</v>
      </c>
      <c r="AE143" s="11" t="n">
        <v>1</v>
      </c>
      <c r="AF143" s="11" t="n">
        <v>0</v>
      </c>
      <c r="AG143" s="11" t="n">
        <v>11</v>
      </c>
      <c r="AH143" s="11" t="n">
        <v>0</v>
      </c>
      <c r="AI143" s="13" t="n">
        <v>0.0909090909090909</v>
      </c>
      <c r="AJ143" s="13" t="n">
        <v>0.363636363636364</v>
      </c>
      <c r="AK143" s="13" t="n">
        <v>0.0454545454545455</v>
      </c>
      <c r="AL143" s="13" t="n">
        <v>0</v>
      </c>
      <c r="AM143" s="13" t="n">
        <v>0.5</v>
      </c>
      <c r="AN143" s="11" t="n">
        <v>0</v>
      </c>
      <c r="AO143" s="13" t="n">
        <v>0</v>
      </c>
      <c r="AP143" s="11"/>
      <c r="AQ143" s="11"/>
      <c r="AR143" s="13"/>
      <c r="AS143" s="13"/>
      <c r="AT143" s="14" t="n">
        <f aca="false">SUMIFS(시도_소아과개폐업!$C$5:$C$293,시도_소아과개폐업!$A$5:$A$293,$D143,시도_소아과개폐업!$B$5:$B$293,$B143)</f>
        <v>32</v>
      </c>
      <c r="AU143" s="14" t="n">
        <f aca="false">SUMIFS(시도_소아과개폐업!$D$5:$D$293,시도_소아과개폐업!$A$5:$A$293,$D143,시도_소아과개폐업!$B$5:$B$293,$B143)</f>
        <v>22</v>
      </c>
      <c r="AV143" s="14" t="n">
        <f aca="false">SUMIFS(시도_소아과개폐업!$F$5:$F$293,시도_소아과개폐업!$A$5:$A$293,$D143,시도_소아과개폐업!$B$5:$B$293,$B143)</f>
        <v>10</v>
      </c>
      <c r="AW143" s="15" t="n">
        <f aca="false">SUMIFS(시도_소아과개폐업!$G$5:$G$293,시도_소아과개폐업!$A$5:$A$293,$D143,시도_소아과개폐업!$B$5:$B$293,$B143)</f>
        <v>0.785714285714286</v>
      </c>
      <c r="AX143" s="14" t="n">
        <f aca="false">SUMIFS(시도_소아과개폐업!$H$5:$H$293,시도_소아과개폐업!$A$5:$A$293,$D143,시도_소아과개폐업!$B$5:$B$293,$B143)</f>
        <v>76</v>
      </c>
      <c r="AY143" s="14" t="n">
        <f aca="false">SUMIFS(시군구_병원급!$E$5:$E$3668,시군구_병원급!$A$5:$A$3668,$A143,시군구_병원급!$D$5:$D$3668,$D143)</f>
        <v>0</v>
      </c>
      <c r="AZ143" s="14" t="n">
        <f aca="false">SUMIFS(시군구_병원급!$F$5:$F$3668,시군구_병원급!$A$5:$A$3668,$A143,시군구_병원급!$D$5:$D$3668,$D143)</f>
        <v>1</v>
      </c>
      <c r="BA143" s="14" t="n">
        <f aca="false">SUMIFS(시군구_병원급!$G$5:$G$3668,시군구_병원급!$A$5:$A$3668,$A143,시군구_병원급!$D$5:$D$3668,$D143)</f>
        <v>4</v>
      </c>
      <c r="BB143" s="14" t="n">
        <f aca="false">SUMIFS(시군구_병원급!$H$5:$H$3668,시군구_병원급!$A$5:$A$3668,$A143,시군구_병원급!$D$5:$D$3668,$D143)</f>
        <v>5</v>
      </c>
      <c r="BC143" s="16" t="n">
        <f aca="false">K143+AY143</f>
        <v>0</v>
      </c>
      <c r="BD143" s="17" t="n">
        <f aca="false">IF(E143=0,"",(K143+AY143)/E143*1000)</f>
        <v>0</v>
      </c>
      <c r="BE143" s="16" t="n">
        <f aca="false">AY143-SUMIFS(시군구_병원급!$E$5:$E$3668,시군구_병원급!$A$5:$A$3668,$A143,시군구_병원급!$D$5:$D$3668,$D143-3)</f>
        <v>0</v>
      </c>
      <c r="BF143" s="16" t="n">
        <f aca="false">IF(AY143=0,1,0)</f>
        <v>1</v>
      </c>
      <c r="BG143" s="16" t="n">
        <f aca="false">IF(K143+AY143=0,1,0)</f>
        <v>1</v>
      </c>
      <c r="BH143" s="16" t="n">
        <f aca="false">AF143+AG143+AH143</f>
        <v>11</v>
      </c>
      <c r="BI143" s="18" t="n">
        <f aca="false">IF(H143=0,"",BH143/H143)</f>
        <v>0.5</v>
      </c>
      <c r="BJ143" s="16" t="str">
        <f aca="false">IF(AP143="","",AP143+AN143)</f>
        <v/>
      </c>
    </row>
    <row r="144" customFormat="false" ht="15" hidden="false" customHeight="true" outlineLevel="0" collapsed="false">
      <c r="A144" s="9" t="s">
        <v>337</v>
      </c>
      <c r="B144" s="10" t="s">
        <v>319</v>
      </c>
      <c r="C144" s="10" t="s">
        <v>338</v>
      </c>
      <c r="D144" s="9" t="n">
        <v>2016</v>
      </c>
      <c r="E144" s="11" t="n">
        <v>1638</v>
      </c>
      <c r="F144" s="11" t="n">
        <v>240</v>
      </c>
      <c r="G144" s="11" t="n">
        <v>244</v>
      </c>
      <c r="H144" s="11" t="n">
        <v>13</v>
      </c>
      <c r="I144" s="11" t="n">
        <v>923</v>
      </c>
      <c r="J144" s="11" t="n">
        <v>693</v>
      </c>
      <c r="K144" s="11" t="n">
        <v>0</v>
      </c>
      <c r="L144" s="12" t="n">
        <v>7.93650793650794</v>
      </c>
      <c r="M144" s="12" t="n">
        <v>0</v>
      </c>
      <c r="N144" s="13" t="n">
        <v>0.750812567713976</v>
      </c>
      <c r="O144" s="13" t="n">
        <v>0.563492063492064</v>
      </c>
      <c r="P144" s="13" t="n">
        <v>0.148962148962149</v>
      </c>
      <c r="Q144" s="13" t="n">
        <v>-0.166836215666328</v>
      </c>
      <c r="R144" s="13" t="n">
        <v>-0.207792207792208</v>
      </c>
      <c r="S144" s="11" t="n">
        <v>0</v>
      </c>
      <c r="T144" s="13"/>
      <c r="U144" s="13"/>
      <c r="V144" s="11" t="n">
        <v>1</v>
      </c>
      <c r="W144" s="13" t="n">
        <v>0</v>
      </c>
      <c r="X144" s="11" t="n">
        <v>0</v>
      </c>
      <c r="Y144" s="11" t="n">
        <v>0</v>
      </c>
      <c r="Z144" s="11" t="n">
        <v>0</v>
      </c>
      <c r="AA144" s="11" t="n">
        <v>0</v>
      </c>
      <c r="AB144" s="10" t="s">
        <v>65</v>
      </c>
      <c r="AC144" s="11" t="n">
        <v>4</v>
      </c>
      <c r="AD144" s="11" t="n">
        <v>4</v>
      </c>
      <c r="AE144" s="11" t="n">
        <v>1</v>
      </c>
      <c r="AF144" s="11" t="n">
        <v>0</v>
      </c>
      <c r="AG144" s="11" t="n">
        <v>4</v>
      </c>
      <c r="AH144" s="11" t="n">
        <v>0</v>
      </c>
      <c r="AI144" s="13" t="n">
        <v>0.307692307692308</v>
      </c>
      <c r="AJ144" s="13" t="n">
        <v>0.307692307692308</v>
      </c>
      <c r="AK144" s="13" t="n">
        <v>0.0769230769230769</v>
      </c>
      <c r="AL144" s="13" t="n">
        <v>0</v>
      </c>
      <c r="AM144" s="13" t="n">
        <v>0.307692307692308</v>
      </c>
      <c r="AN144" s="11" t="n">
        <v>1</v>
      </c>
      <c r="AO144" s="13" t="n">
        <v>0.0714285714285714</v>
      </c>
      <c r="AP144" s="11"/>
      <c r="AQ144" s="11"/>
      <c r="AR144" s="13"/>
      <c r="AS144" s="13"/>
      <c r="AT144" s="14" t="n">
        <f aca="false">SUMIFS(시도_소아과개폐업!$C$5:$C$293,시도_소아과개폐업!$A$5:$A$293,$D144,시도_소아과개폐업!$B$5:$B$293,$B144)</f>
        <v>32</v>
      </c>
      <c r="AU144" s="14" t="n">
        <f aca="false">SUMIFS(시도_소아과개폐업!$D$5:$D$293,시도_소아과개폐업!$A$5:$A$293,$D144,시도_소아과개폐업!$B$5:$B$293,$B144)</f>
        <v>22</v>
      </c>
      <c r="AV144" s="14" t="n">
        <f aca="false">SUMIFS(시도_소아과개폐업!$F$5:$F$293,시도_소아과개폐업!$A$5:$A$293,$D144,시도_소아과개폐업!$B$5:$B$293,$B144)</f>
        <v>10</v>
      </c>
      <c r="AW144" s="15" t="n">
        <f aca="false">SUMIFS(시도_소아과개폐업!$G$5:$G$293,시도_소아과개폐업!$A$5:$A$293,$D144,시도_소아과개폐업!$B$5:$B$293,$B144)</f>
        <v>0.785714285714286</v>
      </c>
      <c r="AX144" s="14" t="n">
        <f aca="false">SUMIFS(시도_소아과개폐업!$H$5:$H$293,시도_소아과개폐업!$A$5:$A$293,$D144,시도_소아과개폐업!$B$5:$B$293,$B144)</f>
        <v>76</v>
      </c>
      <c r="AY144" s="14" t="n">
        <f aca="false">SUMIFS(시군구_병원급!$E$5:$E$3668,시군구_병원급!$A$5:$A$3668,$A144,시군구_병원급!$D$5:$D$3668,$D144)</f>
        <v>0</v>
      </c>
      <c r="AZ144" s="14" t="n">
        <f aca="false">SUMIFS(시군구_병원급!$F$5:$F$3668,시군구_병원급!$A$5:$A$3668,$A144,시군구_병원급!$D$5:$D$3668,$D144)</f>
        <v>0</v>
      </c>
      <c r="BA144" s="14" t="n">
        <f aca="false">SUMIFS(시군구_병원급!$G$5:$G$3668,시군구_병원급!$A$5:$A$3668,$A144,시군구_병원급!$D$5:$D$3668,$D144)</f>
        <v>3</v>
      </c>
      <c r="BB144" s="14" t="n">
        <f aca="false">SUMIFS(시군구_병원급!$H$5:$H$3668,시군구_병원급!$A$5:$A$3668,$A144,시군구_병원급!$D$5:$D$3668,$D144)</f>
        <v>7</v>
      </c>
      <c r="BC144" s="16" t="n">
        <f aca="false">K144+AY144</f>
        <v>0</v>
      </c>
      <c r="BD144" s="17" t="n">
        <f aca="false">IF(E144=0,"",(K144+AY144)/E144*1000)</f>
        <v>0</v>
      </c>
      <c r="BE144" s="16" t="n">
        <f aca="false">AY144-SUMIFS(시군구_병원급!$E$5:$E$3668,시군구_병원급!$A$5:$A$3668,$A144,시군구_병원급!$D$5:$D$3668,$D144-3)</f>
        <v>0</v>
      </c>
      <c r="BF144" s="16" t="n">
        <f aca="false">IF(AY144=0,1,0)</f>
        <v>1</v>
      </c>
      <c r="BG144" s="16" t="n">
        <f aca="false">IF(K144+AY144=0,1,0)</f>
        <v>1</v>
      </c>
      <c r="BH144" s="16" t="n">
        <f aca="false">AF144+AG144+AH144</f>
        <v>4</v>
      </c>
      <c r="BI144" s="18" t="n">
        <f aca="false">IF(H144=0,"",BH144/H144)</f>
        <v>0.307692307692308</v>
      </c>
      <c r="BJ144" s="16" t="str">
        <f aca="false">IF(AP144="","",AP144+AN144)</f>
        <v/>
      </c>
    </row>
    <row r="145" customFormat="false" ht="15" hidden="false" customHeight="true" outlineLevel="0" collapsed="false">
      <c r="A145" s="9" t="s">
        <v>339</v>
      </c>
      <c r="B145" s="10" t="s">
        <v>319</v>
      </c>
      <c r="C145" s="10" t="s">
        <v>340</v>
      </c>
      <c r="D145" s="9" t="n">
        <v>2016</v>
      </c>
      <c r="E145" s="11" t="n">
        <v>2454</v>
      </c>
      <c r="F145" s="11" t="n">
        <v>313</v>
      </c>
      <c r="G145" s="11" t="n">
        <v>332</v>
      </c>
      <c r="H145" s="11" t="n">
        <v>67</v>
      </c>
      <c r="I145" s="11" t="n">
        <v>2906</v>
      </c>
      <c r="J145" s="11" t="n">
        <v>1787</v>
      </c>
      <c r="K145" s="11" t="n">
        <v>3</v>
      </c>
      <c r="L145" s="12" t="n">
        <v>27.3023634881826</v>
      </c>
      <c r="M145" s="12" t="n">
        <v>1.22249388753056</v>
      </c>
      <c r="N145" s="13" t="n">
        <v>0.614934618031659</v>
      </c>
      <c r="O145" s="13" t="n">
        <v>1.18418907905461</v>
      </c>
      <c r="P145" s="13" t="n">
        <v>0.135289323553382</v>
      </c>
      <c r="Q145" s="13" t="n">
        <v>-0.206851971557854</v>
      </c>
      <c r="R145" s="13" t="n">
        <v>-0.250564334085779</v>
      </c>
      <c r="S145" s="11" t="n">
        <v>0</v>
      </c>
      <c r="T145" s="13"/>
      <c r="U145" s="13"/>
      <c r="V145" s="11" t="n">
        <v>0</v>
      </c>
      <c r="W145" s="13" t="n">
        <v>-0.343283582089552</v>
      </c>
      <c r="X145" s="11" t="n">
        <v>1</v>
      </c>
      <c r="Y145" s="11" t="n">
        <v>0</v>
      </c>
      <c r="Z145" s="11" t="n">
        <v>1</v>
      </c>
      <c r="AA145" s="11" t="n">
        <v>0</v>
      </c>
      <c r="AB145" s="10" t="s">
        <v>65</v>
      </c>
      <c r="AC145" s="11" t="n">
        <v>1</v>
      </c>
      <c r="AD145" s="11" t="n">
        <v>20</v>
      </c>
      <c r="AE145" s="11" t="n">
        <v>40</v>
      </c>
      <c r="AF145" s="11" t="n">
        <v>0</v>
      </c>
      <c r="AG145" s="11" t="n">
        <v>6</v>
      </c>
      <c r="AH145" s="11" t="n">
        <v>0</v>
      </c>
      <c r="AI145" s="13" t="n">
        <v>0.0149253731343284</v>
      </c>
      <c r="AJ145" s="13" t="n">
        <v>0.298507462686567</v>
      </c>
      <c r="AK145" s="13" t="n">
        <v>0.597014925373134</v>
      </c>
      <c r="AL145" s="13" t="n">
        <v>0</v>
      </c>
      <c r="AM145" s="13" t="n">
        <v>0.0895522388059701</v>
      </c>
      <c r="AN145" s="11" t="n">
        <v>4</v>
      </c>
      <c r="AO145" s="13" t="n">
        <v>0.0563380281690141</v>
      </c>
      <c r="AP145" s="11"/>
      <c r="AQ145" s="11"/>
      <c r="AR145" s="13"/>
      <c r="AS145" s="13"/>
      <c r="AT145" s="14" t="n">
        <f aca="false">SUMIFS(시도_소아과개폐업!$C$5:$C$293,시도_소아과개폐업!$A$5:$A$293,$D145,시도_소아과개폐업!$B$5:$B$293,$B145)</f>
        <v>32</v>
      </c>
      <c r="AU145" s="14" t="n">
        <f aca="false">SUMIFS(시도_소아과개폐업!$D$5:$D$293,시도_소아과개폐업!$A$5:$A$293,$D145,시도_소아과개폐업!$B$5:$B$293,$B145)</f>
        <v>22</v>
      </c>
      <c r="AV145" s="14" t="n">
        <f aca="false">SUMIFS(시도_소아과개폐업!$F$5:$F$293,시도_소아과개폐업!$A$5:$A$293,$D145,시도_소아과개폐업!$B$5:$B$293,$B145)</f>
        <v>10</v>
      </c>
      <c r="AW145" s="15" t="n">
        <f aca="false">SUMIFS(시도_소아과개폐업!$G$5:$G$293,시도_소아과개폐업!$A$5:$A$293,$D145,시도_소아과개폐업!$B$5:$B$293,$B145)</f>
        <v>0.785714285714286</v>
      </c>
      <c r="AX145" s="14" t="n">
        <f aca="false">SUMIFS(시도_소아과개폐업!$H$5:$H$293,시도_소아과개폐업!$A$5:$A$293,$D145,시도_소아과개폐업!$B$5:$B$293,$B145)</f>
        <v>76</v>
      </c>
      <c r="AY145" s="14" t="n">
        <f aca="false">SUMIFS(시군구_병원급!$E$5:$E$3668,시군구_병원급!$A$5:$A$3668,$A145,시군구_병원급!$D$5:$D$3668,$D145)</f>
        <v>2</v>
      </c>
      <c r="AZ145" s="14" t="n">
        <f aca="false">SUMIFS(시군구_병원급!$F$5:$F$3668,시군구_병원급!$A$5:$A$3668,$A145,시군구_병원급!$D$5:$D$3668,$D145)</f>
        <v>1</v>
      </c>
      <c r="BA145" s="14" t="n">
        <f aca="false">SUMIFS(시군구_병원급!$G$5:$G$3668,시군구_병원급!$A$5:$A$3668,$A145,시군구_병원급!$D$5:$D$3668,$D145)</f>
        <v>4</v>
      </c>
      <c r="BB145" s="14" t="n">
        <f aca="false">SUMIFS(시군구_병원급!$H$5:$H$3668,시군구_병원급!$A$5:$A$3668,$A145,시군구_병원급!$D$5:$D$3668,$D145)</f>
        <v>18</v>
      </c>
      <c r="BC145" s="16" t="n">
        <f aca="false">K145+AY145</f>
        <v>5</v>
      </c>
      <c r="BD145" s="17" t="n">
        <f aca="false">IF(E145=0,"",(K145+AY145)/E145*1000)</f>
        <v>2.03748981255094</v>
      </c>
      <c r="BE145" s="16" t="n">
        <f aca="false">AY145-SUMIFS(시군구_병원급!$E$5:$E$3668,시군구_병원급!$A$5:$A$3668,$A145,시군구_병원급!$D$5:$D$3668,$D145-3)</f>
        <v>0</v>
      </c>
      <c r="BF145" s="16" t="n">
        <f aca="false">IF(AY145=0,1,0)</f>
        <v>0</v>
      </c>
      <c r="BG145" s="16" t="n">
        <f aca="false">IF(K145+AY145=0,1,0)</f>
        <v>0</v>
      </c>
      <c r="BH145" s="16" t="n">
        <f aca="false">AF145+AG145+AH145</f>
        <v>6</v>
      </c>
      <c r="BI145" s="18" t="n">
        <f aca="false">IF(H145=0,"",BH145/H145)</f>
        <v>0.0895522388059701</v>
      </c>
      <c r="BJ145" s="16" t="str">
        <f aca="false">IF(AP145="","",AP145+AN145)</f>
        <v/>
      </c>
    </row>
    <row r="146" customFormat="false" ht="15" hidden="false" customHeight="true" outlineLevel="0" collapsed="false">
      <c r="A146" s="9" t="s">
        <v>341</v>
      </c>
      <c r="B146" s="10" t="s">
        <v>319</v>
      </c>
      <c r="C146" s="10" t="s">
        <v>342</v>
      </c>
      <c r="D146" s="9" t="n">
        <v>2016</v>
      </c>
      <c r="E146" s="11" t="n">
        <v>1345</v>
      </c>
      <c r="F146" s="11" t="n">
        <v>167</v>
      </c>
      <c r="G146" s="11" t="n">
        <v>163</v>
      </c>
      <c r="H146" s="11" t="n">
        <v>18</v>
      </c>
      <c r="I146" s="11" t="n">
        <v>927</v>
      </c>
      <c r="J146" s="11" t="n">
        <v>785</v>
      </c>
      <c r="K146" s="11" t="n">
        <v>0</v>
      </c>
      <c r="L146" s="12" t="n">
        <v>13.3828996282528</v>
      </c>
      <c r="M146" s="12" t="n">
        <v>0</v>
      </c>
      <c r="N146" s="13" t="n">
        <v>0.846817691477886</v>
      </c>
      <c r="O146" s="13" t="n">
        <v>0.689219330855019</v>
      </c>
      <c r="P146" s="13" t="n">
        <v>0.121189591078067</v>
      </c>
      <c r="Q146" s="13" t="n">
        <v>-0.111624834874505</v>
      </c>
      <c r="R146" s="13" t="n">
        <v>-0.33739837398374</v>
      </c>
      <c r="S146" s="11" t="n">
        <v>0</v>
      </c>
      <c r="T146" s="13"/>
      <c r="U146" s="13"/>
      <c r="V146" s="11" t="n">
        <v>1</v>
      </c>
      <c r="W146" s="13" t="n">
        <v>-0.111111111111111</v>
      </c>
      <c r="X146" s="11" t="n">
        <v>0</v>
      </c>
      <c r="Y146" s="11" t="n">
        <v>0</v>
      </c>
      <c r="Z146" s="11" t="n">
        <v>0</v>
      </c>
      <c r="AA146" s="11" t="n">
        <v>0</v>
      </c>
      <c r="AB146" s="10" t="s">
        <v>65</v>
      </c>
      <c r="AC146" s="11" t="n">
        <v>4</v>
      </c>
      <c r="AD146" s="11" t="n">
        <v>1</v>
      </c>
      <c r="AE146" s="11" t="n">
        <v>6</v>
      </c>
      <c r="AF146" s="11" t="n">
        <v>0</v>
      </c>
      <c r="AG146" s="11" t="n">
        <v>7</v>
      </c>
      <c r="AH146" s="11" t="n">
        <v>0</v>
      </c>
      <c r="AI146" s="13" t="n">
        <v>0.222222222222222</v>
      </c>
      <c r="AJ146" s="13" t="n">
        <v>0.0555555555555556</v>
      </c>
      <c r="AK146" s="13" t="n">
        <v>0.333333333333333</v>
      </c>
      <c r="AL146" s="13" t="n">
        <v>0</v>
      </c>
      <c r="AM146" s="13" t="n">
        <v>0.388888888888889</v>
      </c>
      <c r="AN146" s="11" t="n">
        <v>0</v>
      </c>
      <c r="AO146" s="13" t="n">
        <v>0</v>
      </c>
      <c r="AP146" s="11"/>
      <c r="AQ146" s="11"/>
      <c r="AR146" s="13"/>
      <c r="AS146" s="13"/>
      <c r="AT146" s="14" t="n">
        <f aca="false">SUMIFS(시도_소아과개폐업!$C$5:$C$293,시도_소아과개폐업!$A$5:$A$293,$D146,시도_소아과개폐업!$B$5:$B$293,$B146)</f>
        <v>32</v>
      </c>
      <c r="AU146" s="14" t="n">
        <f aca="false">SUMIFS(시도_소아과개폐업!$D$5:$D$293,시도_소아과개폐업!$A$5:$A$293,$D146,시도_소아과개폐업!$B$5:$B$293,$B146)</f>
        <v>22</v>
      </c>
      <c r="AV146" s="14" t="n">
        <f aca="false">SUMIFS(시도_소아과개폐업!$F$5:$F$293,시도_소아과개폐업!$A$5:$A$293,$D146,시도_소아과개폐업!$B$5:$B$293,$B146)</f>
        <v>10</v>
      </c>
      <c r="AW146" s="15" t="n">
        <f aca="false">SUMIFS(시도_소아과개폐업!$G$5:$G$293,시도_소아과개폐업!$A$5:$A$293,$D146,시도_소아과개폐업!$B$5:$B$293,$B146)</f>
        <v>0.785714285714286</v>
      </c>
      <c r="AX146" s="14" t="n">
        <f aca="false">SUMIFS(시도_소아과개폐업!$H$5:$H$293,시도_소아과개폐업!$A$5:$A$293,$D146,시도_소아과개폐업!$B$5:$B$293,$B146)</f>
        <v>76</v>
      </c>
      <c r="AY146" s="14" t="n">
        <f aca="false">SUMIFS(시군구_병원급!$E$5:$E$3668,시군구_병원급!$A$5:$A$3668,$A146,시군구_병원급!$D$5:$D$3668,$D146)</f>
        <v>1</v>
      </c>
      <c r="AZ146" s="14" t="n">
        <f aca="false">SUMIFS(시군구_병원급!$F$5:$F$3668,시군구_병원급!$A$5:$A$3668,$A146,시군구_병원급!$D$5:$D$3668,$D146)</f>
        <v>1</v>
      </c>
      <c r="BA146" s="14" t="n">
        <f aca="false">SUMIFS(시군구_병원급!$G$5:$G$3668,시군구_병원급!$A$5:$A$3668,$A146,시군구_병원급!$D$5:$D$3668,$D146)</f>
        <v>2</v>
      </c>
      <c r="BB146" s="14" t="n">
        <f aca="false">SUMIFS(시군구_병원급!$H$5:$H$3668,시군구_병원급!$A$5:$A$3668,$A146,시군구_병원급!$D$5:$D$3668,$D146)</f>
        <v>2</v>
      </c>
      <c r="BC146" s="16" t="n">
        <f aca="false">K146+AY146</f>
        <v>1</v>
      </c>
      <c r="BD146" s="17" t="n">
        <f aca="false">IF(E146=0,"",(K146+AY146)/E146*1000)</f>
        <v>0.743494423791822</v>
      </c>
      <c r="BE146" s="16" t="n">
        <f aca="false">AY146-SUMIFS(시군구_병원급!$E$5:$E$3668,시군구_병원급!$A$5:$A$3668,$A146,시군구_병원급!$D$5:$D$3668,$D146-3)</f>
        <v>0</v>
      </c>
      <c r="BF146" s="16" t="n">
        <f aca="false">IF(AY146=0,1,0)</f>
        <v>0</v>
      </c>
      <c r="BG146" s="16" t="n">
        <f aca="false">IF(K146+AY146=0,1,0)</f>
        <v>0</v>
      </c>
      <c r="BH146" s="16" t="n">
        <f aca="false">AF146+AG146+AH146</f>
        <v>7</v>
      </c>
      <c r="BI146" s="18" t="n">
        <f aca="false">IF(H146=0,"",BH146/H146)</f>
        <v>0.388888888888889</v>
      </c>
      <c r="BJ146" s="16" t="str">
        <f aca="false">IF(AP146="","",AP146+AN146)</f>
        <v/>
      </c>
    </row>
    <row r="147" customFormat="false" ht="15" hidden="false" customHeight="true" outlineLevel="0" collapsed="false">
      <c r="A147" s="9" t="s">
        <v>343</v>
      </c>
      <c r="B147" s="10" t="s">
        <v>319</v>
      </c>
      <c r="C147" s="10" t="s">
        <v>344</v>
      </c>
      <c r="D147" s="9" t="n">
        <v>2016</v>
      </c>
      <c r="E147" s="11" t="n">
        <v>1577</v>
      </c>
      <c r="F147" s="11" t="n">
        <v>263</v>
      </c>
      <c r="G147" s="11" t="n">
        <v>270</v>
      </c>
      <c r="H147" s="11" t="n">
        <v>16</v>
      </c>
      <c r="I147" s="11" t="n">
        <v>1124</v>
      </c>
      <c r="J147" s="11" t="n">
        <v>821</v>
      </c>
      <c r="K147" s="11" t="n">
        <v>0</v>
      </c>
      <c r="L147" s="12" t="n">
        <v>10.145846544071</v>
      </c>
      <c r="M147" s="12" t="n">
        <v>0</v>
      </c>
      <c r="N147" s="13" t="n">
        <v>0.730427046263345</v>
      </c>
      <c r="O147" s="13" t="n">
        <v>0.712745719720989</v>
      </c>
      <c r="P147" s="13" t="n">
        <v>0.171211160431199</v>
      </c>
      <c r="Q147" s="13" t="n">
        <v>-0.182901554404145</v>
      </c>
      <c r="R147" s="13" t="n">
        <v>-0.256198347107438</v>
      </c>
      <c r="S147" s="11" t="n">
        <v>0</v>
      </c>
      <c r="T147" s="13"/>
      <c r="U147" s="13"/>
      <c r="V147" s="11" t="n">
        <v>1</v>
      </c>
      <c r="W147" s="13" t="n">
        <v>0</v>
      </c>
      <c r="X147" s="11" t="n">
        <v>0</v>
      </c>
      <c r="Y147" s="11" t="n">
        <v>0</v>
      </c>
      <c r="Z147" s="11" t="n">
        <v>0</v>
      </c>
      <c r="AA147" s="11" t="n">
        <v>0</v>
      </c>
      <c r="AB147" s="10" t="s">
        <v>65</v>
      </c>
      <c r="AC147" s="11" t="n">
        <v>0</v>
      </c>
      <c r="AD147" s="11" t="n">
        <v>5</v>
      </c>
      <c r="AE147" s="11" t="n">
        <v>0</v>
      </c>
      <c r="AF147" s="11" t="n">
        <v>0</v>
      </c>
      <c r="AG147" s="11" t="n">
        <v>11</v>
      </c>
      <c r="AH147" s="11" t="n">
        <v>0</v>
      </c>
      <c r="AI147" s="13" t="n">
        <v>0</v>
      </c>
      <c r="AJ147" s="13" t="n">
        <v>0.3125</v>
      </c>
      <c r="AK147" s="13" t="n">
        <v>0</v>
      </c>
      <c r="AL147" s="13" t="n">
        <v>0</v>
      </c>
      <c r="AM147" s="13" t="n">
        <v>0.6875</v>
      </c>
      <c r="AN147" s="11" t="n">
        <v>1</v>
      </c>
      <c r="AO147" s="13" t="n">
        <v>0.0588235294117647</v>
      </c>
      <c r="AP147" s="11"/>
      <c r="AQ147" s="11"/>
      <c r="AR147" s="13"/>
      <c r="AS147" s="13"/>
      <c r="AT147" s="14" t="n">
        <f aca="false">SUMIFS(시도_소아과개폐업!$C$5:$C$293,시도_소아과개폐업!$A$5:$A$293,$D147,시도_소아과개폐업!$B$5:$B$293,$B147)</f>
        <v>32</v>
      </c>
      <c r="AU147" s="14" t="n">
        <f aca="false">SUMIFS(시도_소아과개폐업!$D$5:$D$293,시도_소아과개폐업!$A$5:$A$293,$D147,시도_소아과개폐업!$B$5:$B$293,$B147)</f>
        <v>22</v>
      </c>
      <c r="AV147" s="14" t="n">
        <f aca="false">SUMIFS(시도_소아과개폐업!$F$5:$F$293,시도_소아과개폐업!$A$5:$A$293,$D147,시도_소아과개폐업!$B$5:$B$293,$B147)</f>
        <v>10</v>
      </c>
      <c r="AW147" s="15" t="n">
        <f aca="false">SUMIFS(시도_소아과개폐업!$G$5:$G$293,시도_소아과개폐업!$A$5:$A$293,$D147,시도_소아과개폐업!$B$5:$B$293,$B147)</f>
        <v>0.785714285714286</v>
      </c>
      <c r="AX147" s="14" t="n">
        <f aca="false">SUMIFS(시도_소아과개폐업!$H$5:$H$293,시도_소아과개폐업!$A$5:$A$293,$D147,시도_소아과개폐업!$B$5:$B$293,$B147)</f>
        <v>76</v>
      </c>
      <c r="AY147" s="14" t="n">
        <f aca="false">SUMIFS(시군구_병원급!$E$5:$E$3668,시군구_병원급!$A$5:$A$3668,$A147,시군구_병원급!$D$5:$D$3668,$D147)</f>
        <v>2</v>
      </c>
      <c r="AZ147" s="14" t="n">
        <f aca="false">SUMIFS(시군구_병원급!$F$5:$F$3668,시군구_병원급!$A$5:$A$3668,$A147,시군구_병원급!$D$5:$D$3668,$D147)</f>
        <v>1</v>
      </c>
      <c r="BA147" s="14" t="n">
        <f aca="false">SUMIFS(시군구_병원급!$G$5:$G$3668,시군구_병원급!$A$5:$A$3668,$A147,시군구_병원급!$D$5:$D$3668,$D147)</f>
        <v>3</v>
      </c>
      <c r="BB147" s="14" t="n">
        <f aca="false">SUMIFS(시군구_병원급!$H$5:$H$3668,시군구_병원급!$A$5:$A$3668,$A147,시군구_병원급!$D$5:$D$3668,$D147)</f>
        <v>4</v>
      </c>
      <c r="BC147" s="16" t="n">
        <f aca="false">K147+AY147</f>
        <v>2</v>
      </c>
      <c r="BD147" s="17" t="n">
        <f aca="false">IF(E147=0,"",(K147+AY147)/E147*1000)</f>
        <v>1.26823081800888</v>
      </c>
      <c r="BE147" s="16" t="n">
        <f aca="false">AY147-SUMIFS(시군구_병원급!$E$5:$E$3668,시군구_병원급!$A$5:$A$3668,$A147,시군구_병원급!$D$5:$D$3668,$D147-3)</f>
        <v>0</v>
      </c>
      <c r="BF147" s="16" t="n">
        <f aca="false">IF(AY147=0,1,0)</f>
        <v>0</v>
      </c>
      <c r="BG147" s="16" t="n">
        <f aca="false">IF(K147+AY147=0,1,0)</f>
        <v>0</v>
      </c>
      <c r="BH147" s="16" t="n">
        <f aca="false">AF147+AG147+AH147</f>
        <v>11</v>
      </c>
      <c r="BI147" s="18" t="n">
        <f aca="false">IF(H147=0,"",BH147/H147)</f>
        <v>0.6875</v>
      </c>
      <c r="BJ147" s="16" t="str">
        <f aca="false">IF(AP147="","",AP147+AN147)</f>
        <v/>
      </c>
    </row>
    <row r="148" customFormat="false" ht="15" hidden="false" customHeight="true" outlineLevel="0" collapsed="false">
      <c r="A148" s="9" t="s">
        <v>345</v>
      </c>
      <c r="B148" s="10" t="s">
        <v>319</v>
      </c>
      <c r="C148" s="10" t="s">
        <v>346</v>
      </c>
      <c r="D148" s="9" t="n">
        <v>2016</v>
      </c>
      <c r="E148" s="11" t="n">
        <v>3530</v>
      </c>
      <c r="F148" s="11" t="n">
        <v>729</v>
      </c>
      <c r="G148" s="11" t="n">
        <v>786</v>
      </c>
      <c r="H148" s="11" t="n">
        <v>29</v>
      </c>
      <c r="I148" s="11" t="n">
        <v>1941</v>
      </c>
      <c r="J148" s="11" t="n">
        <v>1462</v>
      </c>
      <c r="K148" s="11" t="n">
        <v>0</v>
      </c>
      <c r="L148" s="12" t="n">
        <v>8.21529745042493</v>
      </c>
      <c r="M148" s="12" t="n">
        <v>0</v>
      </c>
      <c r="N148" s="13" t="n">
        <v>0.753219989696033</v>
      </c>
      <c r="O148" s="13" t="n">
        <v>0.54985835694051</v>
      </c>
      <c r="P148" s="13" t="n">
        <v>0.222662889518414</v>
      </c>
      <c r="Q148" s="13" t="n">
        <v>-0.0213473800942612</v>
      </c>
      <c r="R148" s="13" t="n">
        <v>-0.0272277227722773</v>
      </c>
      <c r="S148" s="11" t="n">
        <v>0</v>
      </c>
      <c r="T148" s="13"/>
      <c r="U148" s="13"/>
      <c r="V148" s="11" t="n">
        <v>1</v>
      </c>
      <c r="W148" s="13" t="n">
        <v>-0.241379310344828</v>
      </c>
      <c r="X148" s="11" t="n">
        <v>1</v>
      </c>
      <c r="Y148" s="11" t="n">
        <v>0</v>
      </c>
      <c r="Z148" s="11" t="n">
        <v>1</v>
      </c>
      <c r="AA148" s="11" t="n">
        <v>0</v>
      </c>
      <c r="AB148" s="10" t="s">
        <v>65</v>
      </c>
      <c r="AC148" s="11" t="n">
        <v>1</v>
      </c>
      <c r="AD148" s="11" t="n">
        <v>12</v>
      </c>
      <c r="AE148" s="11" t="n">
        <v>4</v>
      </c>
      <c r="AF148" s="11" t="n">
        <v>0</v>
      </c>
      <c r="AG148" s="11" t="n">
        <v>12</v>
      </c>
      <c r="AH148" s="11" t="n">
        <v>0</v>
      </c>
      <c r="AI148" s="13" t="n">
        <v>0.0344827586206897</v>
      </c>
      <c r="AJ148" s="13" t="n">
        <v>0.413793103448276</v>
      </c>
      <c r="AK148" s="13" t="n">
        <v>0.137931034482759</v>
      </c>
      <c r="AL148" s="13" t="n">
        <v>0</v>
      </c>
      <c r="AM148" s="13" t="n">
        <v>0.413793103448276</v>
      </c>
      <c r="AN148" s="11" t="n">
        <v>0</v>
      </c>
      <c r="AO148" s="13" t="n">
        <v>0</v>
      </c>
      <c r="AP148" s="11"/>
      <c r="AQ148" s="11"/>
      <c r="AR148" s="13"/>
      <c r="AS148" s="13"/>
      <c r="AT148" s="14" t="n">
        <f aca="false">SUMIFS(시도_소아과개폐업!$C$5:$C$293,시도_소아과개폐업!$A$5:$A$293,$D148,시도_소아과개폐업!$B$5:$B$293,$B148)</f>
        <v>32</v>
      </c>
      <c r="AU148" s="14" t="n">
        <f aca="false">SUMIFS(시도_소아과개폐업!$D$5:$D$293,시도_소아과개폐업!$A$5:$A$293,$D148,시도_소아과개폐업!$B$5:$B$293,$B148)</f>
        <v>22</v>
      </c>
      <c r="AV148" s="14" t="n">
        <f aca="false">SUMIFS(시도_소아과개폐업!$F$5:$F$293,시도_소아과개폐업!$A$5:$A$293,$D148,시도_소아과개폐업!$B$5:$B$293,$B148)</f>
        <v>10</v>
      </c>
      <c r="AW148" s="15" t="n">
        <f aca="false">SUMIFS(시도_소아과개폐업!$G$5:$G$293,시도_소아과개폐업!$A$5:$A$293,$D148,시도_소아과개폐업!$B$5:$B$293,$B148)</f>
        <v>0.785714285714286</v>
      </c>
      <c r="AX148" s="14" t="n">
        <f aca="false">SUMIFS(시도_소아과개폐업!$H$5:$H$293,시도_소아과개폐업!$A$5:$A$293,$D148,시도_소아과개폐업!$B$5:$B$293,$B148)</f>
        <v>76</v>
      </c>
      <c r="AY148" s="14" t="n">
        <f aca="false">SUMIFS(시군구_병원급!$E$5:$E$3668,시군구_병원급!$A$5:$A$3668,$A148,시군구_병원급!$D$5:$D$3668,$D148)</f>
        <v>2</v>
      </c>
      <c r="AZ148" s="14" t="n">
        <f aca="false">SUMIFS(시군구_병원급!$F$5:$F$3668,시군구_병원급!$A$5:$A$3668,$A148,시군구_병원급!$D$5:$D$3668,$D148)</f>
        <v>2</v>
      </c>
      <c r="BA148" s="14" t="n">
        <f aca="false">SUMIFS(시군구_병원급!$G$5:$G$3668,시군구_병원급!$A$5:$A$3668,$A148,시군구_병원급!$D$5:$D$3668,$D148)</f>
        <v>4</v>
      </c>
      <c r="BB148" s="14" t="n">
        <f aca="false">SUMIFS(시군구_병원급!$H$5:$H$3668,시군구_병원급!$A$5:$A$3668,$A148,시군구_병원급!$D$5:$D$3668,$D148)</f>
        <v>6</v>
      </c>
      <c r="BC148" s="16" t="n">
        <f aca="false">K148+AY148</f>
        <v>2</v>
      </c>
      <c r="BD148" s="17" t="n">
        <f aca="false">IF(E148=0,"",(K148+AY148)/E148*1000)</f>
        <v>0.56657223796034</v>
      </c>
      <c r="BE148" s="16" t="n">
        <f aca="false">AY148-SUMIFS(시군구_병원급!$E$5:$E$3668,시군구_병원급!$A$5:$A$3668,$A148,시군구_병원급!$D$5:$D$3668,$D148-3)</f>
        <v>0</v>
      </c>
      <c r="BF148" s="16" t="n">
        <f aca="false">IF(AY148=0,1,0)</f>
        <v>0</v>
      </c>
      <c r="BG148" s="16" t="n">
        <f aca="false">IF(K148+AY148=0,1,0)</f>
        <v>0</v>
      </c>
      <c r="BH148" s="16" t="n">
        <f aca="false">AF148+AG148+AH148</f>
        <v>12</v>
      </c>
      <c r="BI148" s="18" t="n">
        <f aca="false">IF(H148=0,"",BH148/H148)</f>
        <v>0.413793103448276</v>
      </c>
      <c r="BJ148" s="16" t="str">
        <f aca="false">IF(AP148="","",AP148+AN148)</f>
        <v/>
      </c>
    </row>
    <row r="149" customFormat="false" ht="15" hidden="false" customHeight="true" outlineLevel="0" collapsed="false">
      <c r="A149" s="9" t="s">
        <v>347</v>
      </c>
      <c r="B149" s="10" t="s">
        <v>319</v>
      </c>
      <c r="C149" s="10" t="s">
        <v>348</v>
      </c>
      <c r="D149" s="9" t="n">
        <v>2016</v>
      </c>
      <c r="E149" s="11" t="n">
        <v>3048</v>
      </c>
      <c r="F149" s="11" t="n">
        <v>498</v>
      </c>
      <c r="G149" s="11" t="n">
        <v>504</v>
      </c>
      <c r="H149" s="11" t="n">
        <v>43</v>
      </c>
      <c r="I149" s="11" t="n">
        <v>2854</v>
      </c>
      <c r="J149" s="11" t="n">
        <v>1856</v>
      </c>
      <c r="K149" s="11" t="n">
        <v>0</v>
      </c>
      <c r="L149" s="12" t="n">
        <v>14.1076115485564</v>
      </c>
      <c r="M149" s="12" t="n">
        <v>0</v>
      </c>
      <c r="N149" s="13" t="n">
        <v>0.65031534688157</v>
      </c>
      <c r="O149" s="13" t="n">
        <v>0.936351706036745</v>
      </c>
      <c r="P149" s="13" t="n">
        <v>0.165354330708661</v>
      </c>
      <c r="Q149" s="13" t="n">
        <v>-0.145500420521447</v>
      </c>
      <c r="R149" s="13" t="n">
        <v>-0.242105263157895</v>
      </c>
      <c r="S149" s="11" t="n">
        <v>0</v>
      </c>
      <c r="T149" s="13"/>
      <c r="U149" s="13"/>
      <c r="V149" s="11" t="n">
        <v>1</v>
      </c>
      <c r="W149" s="13" t="n">
        <v>-0.0465116279069767</v>
      </c>
      <c r="X149" s="11" t="n">
        <v>0</v>
      </c>
      <c r="Y149" s="11" t="n">
        <v>0</v>
      </c>
      <c r="Z149" s="11" t="n">
        <v>0</v>
      </c>
      <c r="AA149" s="11" t="n">
        <v>0</v>
      </c>
      <c r="AB149" s="10" t="s">
        <v>65</v>
      </c>
      <c r="AC149" s="11" t="n">
        <v>3</v>
      </c>
      <c r="AD149" s="11" t="n">
        <v>8</v>
      </c>
      <c r="AE149" s="11" t="n">
        <v>10</v>
      </c>
      <c r="AF149" s="11" t="n">
        <v>3</v>
      </c>
      <c r="AG149" s="11" t="n">
        <v>19</v>
      </c>
      <c r="AH149" s="11" t="n">
        <v>0</v>
      </c>
      <c r="AI149" s="13" t="n">
        <v>0.0697674418604651</v>
      </c>
      <c r="AJ149" s="13" t="n">
        <v>0.186046511627907</v>
      </c>
      <c r="AK149" s="13" t="n">
        <v>0.232558139534884</v>
      </c>
      <c r="AL149" s="13" t="n">
        <v>0.0697674418604651</v>
      </c>
      <c r="AM149" s="13" t="n">
        <v>0.441860465116279</v>
      </c>
      <c r="AN149" s="11" t="n">
        <v>0</v>
      </c>
      <c r="AO149" s="13" t="n">
        <v>0</v>
      </c>
      <c r="AP149" s="11"/>
      <c r="AQ149" s="11"/>
      <c r="AR149" s="13"/>
      <c r="AS149" s="13"/>
      <c r="AT149" s="14" t="n">
        <f aca="false">SUMIFS(시도_소아과개폐업!$C$5:$C$293,시도_소아과개폐업!$A$5:$A$293,$D149,시도_소아과개폐업!$B$5:$B$293,$B149)</f>
        <v>32</v>
      </c>
      <c r="AU149" s="14" t="n">
        <f aca="false">SUMIFS(시도_소아과개폐업!$D$5:$D$293,시도_소아과개폐업!$A$5:$A$293,$D149,시도_소아과개폐업!$B$5:$B$293,$B149)</f>
        <v>22</v>
      </c>
      <c r="AV149" s="14" t="n">
        <f aca="false">SUMIFS(시도_소아과개폐업!$F$5:$F$293,시도_소아과개폐업!$A$5:$A$293,$D149,시도_소아과개폐업!$B$5:$B$293,$B149)</f>
        <v>10</v>
      </c>
      <c r="AW149" s="15" t="n">
        <f aca="false">SUMIFS(시도_소아과개폐업!$G$5:$G$293,시도_소아과개폐업!$A$5:$A$293,$D149,시도_소아과개폐업!$B$5:$B$293,$B149)</f>
        <v>0.785714285714286</v>
      </c>
      <c r="AX149" s="14" t="n">
        <f aca="false">SUMIFS(시도_소아과개폐업!$H$5:$H$293,시도_소아과개폐업!$A$5:$A$293,$D149,시도_소아과개폐업!$B$5:$B$293,$B149)</f>
        <v>76</v>
      </c>
      <c r="AY149" s="14" t="n">
        <f aca="false">SUMIFS(시군구_병원급!$E$5:$E$3668,시군구_병원급!$A$5:$A$3668,$A149,시군구_병원급!$D$5:$D$3668,$D149)</f>
        <v>1</v>
      </c>
      <c r="AZ149" s="14" t="n">
        <f aca="false">SUMIFS(시군구_병원급!$F$5:$F$3668,시군구_병원급!$A$5:$A$3668,$A149,시군구_병원급!$D$5:$D$3668,$D149)</f>
        <v>0</v>
      </c>
      <c r="BA149" s="14" t="n">
        <f aca="false">SUMIFS(시군구_병원급!$G$5:$G$3668,시군구_병원급!$A$5:$A$3668,$A149,시군구_병원급!$D$5:$D$3668,$D149)</f>
        <v>2</v>
      </c>
      <c r="BB149" s="14" t="n">
        <f aca="false">SUMIFS(시군구_병원급!$H$5:$H$3668,시군구_병원급!$A$5:$A$3668,$A149,시군구_병원급!$D$5:$D$3668,$D149)</f>
        <v>4</v>
      </c>
      <c r="BC149" s="16" t="n">
        <f aca="false">K149+AY149</f>
        <v>1</v>
      </c>
      <c r="BD149" s="17" t="n">
        <f aca="false">IF(E149=0,"",(K149+AY149)/E149*1000)</f>
        <v>0.328083989501312</v>
      </c>
      <c r="BE149" s="16" t="n">
        <f aca="false">AY149-SUMIFS(시군구_병원급!$E$5:$E$3668,시군구_병원급!$A$5:$A$3668,$A149,시군구_병원급!$D$5:$D$3668,$D149-3)</f>
        <v>0</v>
      </c>
      <c r="BF149" s="16" t="n">
        <f aca="false">IF(AY149=0,1,0)</f>
        <v>0</v>
      </c>
      <c r="BG149" s="16" t="n">
        <f aca="false">IF(K149+AY149=0,1,0)</f>
        <v>0</v>
      </c>
      <c r="BH149" s="16" t="n">
        <f aca="false">AF149+AG149+AH149</f>
        <v>22</v>
      </c>
      <c r="BI149" s="18" t="n">
        <f aca="false">IF(H149=0,"",BH149/H149)</f>
        <v>0.511627906976744</v>
      </c>
      <c r="BJ149" s="16" t="str">
        <f aca="false">IF(AP149="","",AP149+AN149)</f>
        <v/>
      </c>
    </row>
    <row r="150" customFormat="false" ht="15" hidden="false" customHeight="true" outlineLevel="0" collapsed="false">
      <c r="A150" s="9" t="s">
        <v>349</v>
      </c>
      <c r="B150" s="10" t="s">
        <v>319</v>
      </c>
      <c r="C150" s="10" t="s">
        <v>350</v>
      </c>
      <c r="D150" s="9" t="n">
        <v>2016</v>
      </c>
      <c r="E150" s="11" t="n">
        <v>4647</v>
      </c>
      <c r="F150" s="11" t="n">
        <v>594</v>
      </c>
      <c r="G150" s="11" t="n">
        <v>612</v>
      </c>
      <c r="H150" s="11" t="n">
        <v>61</v>
      </c>
      <c r="I150" s="11" t="n">
        <v>3025</v>
      </c>
      <c r="J150" s="11" t="n">
        <v>2265</v>
      </c>
      <c r="K150" s="11" t="n">
        <v>1</v>
      </c>
      <c r="L150" s="12" t="n">
        <v>13.1267484398537</v>
      </c>
      <c r="M150" s="12" t="n">
        <v>0.21519259737465</v>
      </c>
      <c r="N150" s="13" t="n">
        <v>0.748760330578512</v>
      </c>
      <c r="O150" s="13" t="n">
        <v>0.650957607058317</v>
      </c>
      <c r="P150" s="13" t="n">
        <v>0.131697869593286</v>
      </c>
      <c r="Q150" s="13" t="n">
        <v>-0.033485856905158</v>
      </c>
      <c r="R150" s="13" t="n">
        <v>0.021702838063439</v>
      </c>
      <c r="S150" s="11" t="n">
        <v>0</v>
      </c>
      <c r="T150" s="13"/>
      <c r="U150" s="13"/>
      <c r="V150" s="11" t="n">
        <v>0</v>
      </c>
      <c r="W150" s="13" t="n">
        <v>-0.0655737704918032</v>
      </c>
      <c r="X150" s="11" t="n">
        <v>0</v>
      </c>
      <c r="Y150" s="11" t="n">
        <v>0</v>
      </c>
      <c r="Z150" s="11" t="n">
        <v>0</v>
      </c>
      <c r="AA150" s="11" t="n">
        <v>0</v>
      </c>
      <c r="AB150" s="10" t="s">
        <v>65</v>
      </c>
      <c r="AC150" s="11" t="n">
        <v>3</v>
      </c>
      <c r="AD150" s="11" t="n">
        <v>19</v>
      </c>
      <c r="AE150" s="11" t="n">
        <v>24</v>
      </c>
      <c r="AF150" s="11" t="n">
        <v>2</v>
      </c>
      <c r="AG150" s="11" t="n">
        <v>13</v>
      </c>
      <c r="AH150" s="11" t="n">
        <v>0</v>
      </c>
      <c r="AI150" s="13" t="n">
        <v>0.0491803278688525</v>
      </c>
      <c r="AJ150" s="13" t="n">
        <v>0.311475409836066</v>
      </c>
      <c r="AK150" s="13" t="n">
        <v>0.39344262295082</v>
      </c>
      <c r="AL150" s="13" t="n">
        <v>0.0327868852459016</v>
      </c>
      <c r="AM150" s="13" t="n">
        <v>0.213114754098361</v>
      </c>
      <c r="AN150" s="11" t="n">
        <v>2</v>
      </c>
      <c r="AO150" s="13" t="n">
        <v>0.0317460317460317</v>
      </c>
      <c r="AP150" s="11"/>
      <c r="AQ150" s="11"/>
      <c r="AR150" s="13"/>
      <c r="AS150" s="13"/>
      <c r="AT150" s="14" t="n">
        <f aca="false">SUMIFS(시도_소아과개폐업!$C$5:$C$293,시도_소아과개폐업!$A$5:$A$293,$D150,시도_소아과개폐업!$B$5:$B$293,$B150)</f>
        <v>32</v>
      </c>
      <c r="AU150" s="14" t="n">
        <f aca="false">SUMIFS(시도_소아과개폐업!$D$5:$D$293,시도_소아과개폐업!$A$5:$A$293,$D150,시도_소아과개폐업!$B$5:$B$293,$B150)</f>
        <v>22</v>
      </c>
      <c r="AV150" s="14" t="n">
        <f aca="false">SUMIFS(시도_소아과개폐업!$F$5:$F$293,시도_소아과개폐업!$A$5:$A$293,$D150,시도_소아과개폐업!$B$5:$B$293,$B150)</f>
        <v>10</v>
      </c>
      <c r="AW150" s="15" t="n">
        <f aca="false">SUMIFS(시도_소아과개폐업!$G$5:$G$293,시도_소아과개폐업!$A$5:$A$293,$D150,시도_소아과개폐업!$B$5:$B$293,$B150)</f>
        <v>0.785714285714286</v>
      </c>
      <c r="AX150" s="14" t="n">
        <f aca="false">SUMIFS(시도_소아과개폐업!$H$5:$H$293,시도_소아과개폐업!$A$5:$A$293,$D150,시도_소아과개폐업!$B$5:$B$293,$B150)</f>
        <v>76</v>
      </c>
      <c r="AY150" s="14" t="n">
        <f aca="false">SUMIFS(시군구_병원급!$E$5:$E$3668,시군구_병원급!$A$5:$A$3668,$A150,시군구_병원급!$D$5:$D$3668,$D150)</f>
        <v>1</v>
      </c>
      <c r="AZ150" s="14" t="n">
        <f aca="false">SUMIFS(시군구_병원급!$F$5:$F$3668,시군구_병원급!$A$5:$A$3668,$A150,시군구_병원급!$D$5:$D$3668,$D150)</f>
        <v>1</v>
      </c>
      <c r="BA150" s="14" t="n">
        <f aca="false">SUMIFS(시군구_병원급!$G$5:$G$3668,시군구_병원급!$A$5:$A$3668,$A150,시군구_병원급!$D$5:$D$3668,$D150)</f>
        <v>3</v>
      </c>
      <c r="BB150" s="14" t="n">
        <f aca="false">SUMIFS(시군구_병원급!$H$5:$H$3668,시군구_병원급!$A$5:$A$3668,$A150,시군구_병원급!$D$5:$D$3668,$D150)</f>
        <v>8</v>
      </c>
      <c r="BC150" s="16" t="n">
        <f aca="false">K150+AY150</f>
        <v>2</v>
      </c>
      <c r="BD150" s="17" t="n">
        <f aca="false">IF(E150=0,"",(K150+AY150)/E150*1000)</f>
        <v>0.430385194749301</v>
      </c>
      <c r="BE150" s="16" t="n">
        <f aca="false">AY150-SUMIFS(시군구_병원급!$E$5:$E$3668,시군구_병원급!$A$5:$A$3668,$A150,시군구_병원급!$D$5:$D$3668,$D150-3)</f>
        <v>0</v>
      </c>
      <c r="BF150" s="16" t="n">
        <f aca="false">IF(AY150=0,1,0)</f>
        <v>0</v>
      </c>
      <c r="BG150" s="16" t="n">
        <f aca="false">IF(K150+AY150=0,1,0)</f>
        <v>0</v>
      </c>
      <c r="BH150" s="16" t="n">
        <f aca="false">AF150+AG150+AH150</f>
        <v>15</v>
      </c>
      <c r="BI150" s="18" t="n">
        <f aca="false">IF(H150=0,"",BH150/H150)</f>
        <v>0.245901639344262</v>
      </c>
      <c r="BJ150" s="16" t="str">
        <f aca="false">IF(AP150="","",AP150+AN150)</f>
        <v/>
      </c>
    </row>
    <row r="151" customFormat="false" ht="15" hidden="false" customHeight="true" outlineLevel="0" collapsed="false">
      <c r="A151" s="9" t="s">
        <v>351</v>
      </c>
      <c r="B151" s="10" t="s">
        <v>319</v>
      </c>
      <c r="C151" s="10" t="s">
        <v>352</v>
      </c>
      <c r="D151" s="9" t="n">
        <v>2016</v>
      </c>
      <c r="E151" s="11" t="n">
        <v>1186</v>
      </c>
      <c r="F151" s="11" t="n">
        <v>189</v>
      </c>
      <c r="G151" s="11" t="n">
        <v>205</v>
      </c>
      <c r="H151" s="11" t="n">
        <v>13</v>
      </c>
      <c r="I151" s="11" t="n">
        <v>939</v>
      </c>
      <c r="J151" s="11" t="n">
        <v>590</v>
      </c>
      <c r="K151" s="11" t="n">
        <v>0</v>
      </c>
      <c r="L151" s="12" t="n">
        <v>10.9612141652614</v>
      </c>
      <c r="M151" s="12" t="n">
        <v>0</v>
      </c>
      <c r="N151" s="13" t="n">
        <v>0.628328008519702</v>
      </c>
      <c r="O151" s="13" t="n">
        <v>0.791736930860034</v>
      </c>
      <c r="P151" s="13" t="n">
        <v>0.172849915682968</v>
      </c>
      <c r="Q151" s="13" t="n">
        <v>-0.102874432677761</v>
      </c>
      <c r="R151" s="13" t="n">
        <v>-0.135021097046414</v>
      </c>
      <c r="S151" s="11" t="n">
        <v>0</v>
      </c>
      <c r="T151" s="13"/>
      <c r="U151" s="13"/>
      <c r="V151" s="11" t="n">
        <v>1</v>
      </c>
      <c r="W151" s="13" t="n">
        <v>-0.0769230769230769</v>
      </c>
      <c r="X151" s="11" t="n">
        <v>0</v>
      </c>
      <c r="Y151" s="11" t="n">
        <v>0</v>
      </c>
      <c r="Z151" s="11" t="n">
        <v>0</v>
      </c>
      <c r="AA151" s="11" t="n">
        <v>0</v>
      </c>
      <c r="AB151" s="10" t="s">
        <v>65</v>
      </c>
      <c r="AC151" s="11" t="n">
        <v>1</v>
      </c>
      <c r="AD151" s="11" t="n">
        <v>1</v>
      </c>
      <c r="AE151" s="11" t="n">
        <v>1</v>
      </c>
      <c r="AF151" s="11" t="n">
        <v>0</v>
      </c>
      <c r="AG151" s="11" t="n">
        <v>10</v>
      </c>
      <c r="AH151" s="11" t="n">
        <v>0</v>
      </c>
      <c r="AI151" s="13" t="n">
        <v>0.0769230769230769</v>
      </c>
      <c r="AJ151" s="13" t="n">
        <v>0.0769230769230769</v>
      </c>
      <c r="AK151" s="13" t="n">
        <v>0.0769230769230769</v>
      </c>
      <c r="AL151" s="13" t="n">
        <v>0</v>
      </c>
      <c r="AM151" s="13" t="n">
        <v>0.769230769230769</v>
      </c>
      <c r="AN151" s="11" t="n">
        <v>0</v>
      </c>
      <c r="AO151" s="13" t="n">
        <v>0</v>
      </c>
      <c r="AP151" s="11"/>
      <c r="AQ151" s="11"/>
      <c r="AR151" s="13"/>
      <c r="AS151" s="13"/>
      <c r="AT151" s="14" t="n">
        <f aca="false">SUMIFS(시도_소아과개폐업!$C$5:$C$293,시도_소아과개폐업!$A$5:$A$293,$D151,시도_소아과개폐업!$B$5:$B$293,$B151)</f>
        <v>32</v>
      </c>
      <c r="AU151" s="14" t="n">
        <f aca="false">SUMIFS(시도_소아과개폐업!$D$5:$D$293,시도_소아과개폐업!$A$5:$A$293,$D151,시도_소아과개폐업!$B$5:$B$293,$B151)</f>
        <v>22</v>
      </c>
      <c r="AV151" s="14" t="n">
        <f aca="false">SUMIFS(시도_소아과개폐업!$F$5:$F$293,시도_소아과개폐업!$A$5:$A$293,$D151,시도_소아과개폐업!$B$5:$B$293,$B151)</f>
        <v>10</v>
      </c>
      <c r="AW151" s="15" t="n">
        <f aca="false">SUMIFS(시도_소아과개폐업!$G$5:$G$293,시도_소아과개폐업!$A$5:$A$293,$D151,시도_소아과개폐업!$B$5:$B$293,$B151)</f>
        <v>0.785714285714286</v>
      </c>
      <c r="AX151" s="14" t="n">
        <f aca="false">SUMIFS(시도_소아과개폐업!$H$5:$H$293,시도_소아과개폐업!$A$5:$A$293,$D151,시도_소아과개폐업!$B$5:$B$293,$B151)</f>
        <v>76</v>
      </c>
      <c r="AY151" s="14" t="n">
        <f aca="false">SUMIFS(시군구_병원급!$E$5:$E$3668,시군구_병원급!$A$5:$A$3668,$A151,시군구_병원급!$D$5:$D$3668,$D151)</f>
        <v>0</v>
      </c>
      <c r="AZ151" s="14" t="n">
        <f aca="false">SUMIFS(시군구_병원급!$F$5:$F$3668,시군구_병원급!$A$5:$A$3668,$A151,시군구_병원급!$D$5:$D$3668,$D151)</f>
        <v>0</v>
      </c>
      <c r="BA151" s="14" t="n">
        <f aca="false">SUMIFS(시군구_병원급!$G$5:$G$3668,시군구_병원급!$A$5:$A$3668,$A151,시군구_병원급!$D$5:$D$3668,$D151)</f>
        <v>2</v>
      </c>
      <c r="BB151" s="14" t="n">
        <f aca="false">SUMIFS(시군구_병원급!$H$5:$H$3668,시군구_병원급!$A$5:$A$3668,$A151,시군구_병원급!$D$5:$D$3668,$D151)</f>
        <v>4</v>
      </c>
      <c r="BC151" s="16" t="n">
        <f aca="false">K151+AY151</f>
        <v>0</v>
      </c>
      <c r="BD151" s="17" t="n">
        <f aca="false">IF(E151=0,"",(K151+AY151)/E151*1000)</f>
        <v>0</v>
      </c>
      <c r="BE151" s="16" t="n">
        <f aca="false">AY151-SUMIFS(시군구_병원급!$E$5:$E$3668,시군구_병원급!$A$5:$A$3668,$A151,시군구_병원급!$D$5:$D$3668,$D151-3)</f>
        <v>0</v>
      </c>
      <c r="BF151" s="16" t="n">
        <f aca="false">IF(AY151=0,1,0)</f>
        <v>1</v>
      </c>
      <c r="BG151" s="16" t="n">
        <f aca="false">IF(K151+AY151=0,1,0)</f>
        <v>1</v>
      </c>
      <c r="BH151" s="16" t="n">
        <f aca="false">AF151+AG151+AH151</f>
        <v>10</v>
      </c>
      <c r="BI151" s="18" t="n">
        <f aca="false">IF(H151=0,"",BH151/H151)</f>
        <v>0.769230769230769</v>
      </c>
      <c r="BJ151" s="16" t="str">
        <f aca="false">IF(AP151="","",AP151+AN151)</f>
        <v/>
      </c>
    </row>
    <row r="152" customFormat="false" ht="15" hidden="false" customHeight="true" outlineLevel="0" collapsed="false">
      <c r="A152" s="9" t="s">
        <v>353</v>
      </c>
      <c r="B152" s="10" t="s">
        <v>319</v>
      </c>
      <c r="C152" s="10" t="s">
        <v>354</v>
      </c>
      <c r="D152" s="9" t="n">
        <v>2016</v>
      </c>
      <c r="E152" s="11" t="n">
        <v>2420</v>
      </c>
      <c r="F152" s="11" t="n">
        <v>397</v>
      </c>
      <c r="G152" s="11" t="n">
        <v>403</v>
      </c>
      <c r="H152" s="11" t="n">
        <v>19</v>
      </c>
      <c r="I152" s="11" t="n">
        <v>1882</v>
      </c>
      <c r="J152" s="11" t="n">
        <v>1283</v>
      </c>
      <c r="K152" s="11" t="n">
        <v>1</v>
      </c>
      <c r="L152" s="12" t="n">
        <v>7.85123966942149</v>
      </c>
      <c r="M152" s="12" t="n">
        <v>0.413223140495868</v>
      </c>
      <c r="N152" s="13" t="n">
        <v>0.681721572794899</v>
      </c>
      <c r="O152" s="13" t="n">
        <v>0.777685950413223</v>
      </c>
      <c r="P152" s="13" t="n">
        <v>0.166528925619835</v>
      </c>
      <c r="Q152" s="13" t="n">
        <v>-0.0713737528779739</v>
      </c>
      <c r="R152" s="13" t="n">
        <v>-0.0335731414868106</v>
      </c>
      <c r="S152" s="11" t="n">
        <v>0</v>
      </c>
      <c r="T152" s="13"/>
      <c r="U152" s="13"/>
      <c r="V152" s="11" t="n">
        <v>0</v>
      </c>
      <c r="W152" s="13" t="n">
        <v>-0.105263157894737</v>
      </c>
      <c r="X152" s="11" t="n">
        <v>0</v>
      </c>
      <c r="Y152" s="11" t="n">
        <v>0</v>
      </c>
      <c r="Z152" s="11" t="n">
        <v>0</v>
      </c>
      <c r="AA152" s="11" t="n">
        <v>0</v>
      </c>
      <c r="AB152" s="10" t="s">
        <v>65</v>
      </c>
      <c r="AC152" s="11" t="n">
        <v>1</v>
      </c>
      <c r="AD152" s="11" t="n">
        <v>3</v>
      </c>
      <c r="AE152" s="11" t="n">
        <v>3</v>
      </c>
      <c r="AF152" s="11" t="n">
        <v>1</v>
      </c>
      <c r="AG152" s="11" t="n">
        <v>11</v>
      </c>
      <c r="AH152" s="11" t="n">
        <v>0</v>
      </c>
      <c r="AI152" s="13" t="n">
        <v>0.0526315789473684</v>
      </c>
      <c r="AJ152" s="13" t="n">
        <v>0.157894736842105</v>
      </c>
      <c r="AK152" s="13" t="n">
        <v>0.157894736842105</v>
      </c>
      <c r="AL152" s="13" t="n">
        <v>0.0526315789473684</v>
      </c>
      <c r="AM152" s="13" t="n">
        <v>0.578947368421053</v>
      </c>
      <c r="AN152" s="11" t="n">
        <v>0</v>
      </c>
      <c r="AO152" s="13" t="n">
        <v>0</v>
      </c>
      <c r="AP152" s="11"/>
      <c r="AQ152" s="11"/>
      <c r="AR152" s="13"/>
      <c r="AS152" s="13"/>
      <c r="AT152" s="14" t="n">
        <f aca="false">SUMIFS(시도_소아과개폐업!$C$5:$C$293,시도_소아과개폐업!$A$5:$A$293,$D152,시도_소아과개폐업!$B$5:$B$293,$B152)</f>
        <v>32</v>
      </c>
      <c r="AU152" s="14" t="n">
        <f aca="false">SUMIFS(시도_소아과개폐업!$D$5:$D$293,시도_소아과개폐업!$A$5:$A$293,$D152,시도_소아과개폐업!$B$5:$B$293,$B152)</f>
        <v>22</v>
      </c>
      <c r="AV152" s="14" t="n">
        <f aca="false">SUMIFS(시도_소아과개폐업!$F$5:$F$293,시도_소아과개폐업!$A$5:$A$293,$D152,시도_소아과개폐업!$B$5:$B$293,$B152)</f>
        <v>10</v>
      </c>
      <c r="AW152" s="15" t="n">
        <f aca="false">SUMIFS(시도_소아과개폐업!$G$5:$G$293,시도_소아과개폐업!$A$5:$A$293,$D152,시도_소아과개폐업!$B$5:$B$293,$B152)</f>
        <v>0.785714285714286</v>
      </c>
      <c r="AX152" s="14" t="n">
        <f aca="false">SUMIFS(시도_소아과개폐업!$H$5:$H$293,시도_소아과개폐업!$A$5:$A$293,$D152,시도_소아과개폐업!$B$5:$B$293,$B152)</f>
        <v>76</v>
      </c>
      <c r="AY152" s="14" t="n">
        <f aca="false">SUMIFS(시군구_병원급!$E$5:$E$3668,시군구_병원급!$A$5:$A$3668,$A152,시군구_병원급!$D$5:$D$3668,$D152)</f>
        <v>2</v>
      </c>
      <c r="AZ152" s="14" t="n">
        <f aca="false">SUMIFS(시군구_병원급!$F$5:$F$3668,시군구_병원급!$A$5:$A$3668,$A152,시군구_병원급!$D$5:$D$3668,$D152)</f>
        <v>2</v>
      </c>
      <c r="BA152" s="14" t="n">
        <f aca="false">SUMIFS(시군구_병원급!$G$5:$G$3668,시군구_병원급!$A$5:$A$3668,$A152,시군구_병원급!$D$5:$D$3668,$D152)</f>
        <v>2</v>
      </c>
      <c r="BB152" s="14" t="n">
        <f aca="false">SUMIFS(시군구_병원급!$H$5:$H$3668,시군구_병원급!$A$5:$A$3668,$A152,시군구_병원급!$D$5:$D$3668,$D152)</f>
        <v>4</v>
      </c>
      <c r="BC152" s="16" t="n">
        <f aca="false">K152+AY152</f>
        <v>3</v>
      </c>
      <c r="BD152" s="17" t="n">
        <f aca="false">IF(E152=0,"",(K152+AY152)/E152*1000)</f>
        <v>1.2396694214876</v>
      </c>
      <c r="BE152" s="16" t="n">
        <f aca="false">AY152-SUMIFS(시군구_병원급!$E$5:$E$3668,시군구_병원급!$A$5:$A$3668,$A152,시군구_병원급!$D$5:$D$3668,$D152-3)</f>
        <v>0</v>
      </c>
      <c r="BF152" s="16" t="n">
        <f aca="false">IF(AY152=0,1,0)</f>
        <v>0</v>
      </c>
      <c r="BG152" s="16" t="n">
        <f aca="false">IF(K152+AY152=0,1,0)</f>
        <v>0</v>
      </c>
      <c r="BH152" s="16" t="n">
        <f aca="false">AF152+AG152+AH152</f>
        <v>12</v>
      </c>
      <c r="BI152" s="18" t="n">
        <f aca="false">IF(H152=0,"",BH152/H152)</f>
        <v>0.631578947368421</v>
      </c>
      <c r="BJ152" s="16" t="str">
        <f aca="false">IF(AP152="","",AP152+AN152)</f>
        <v/>
      </c>
    </row>
    <row r="153" customFormat="false" ht="15" hidden="false" customHeight="true" outlineLevel="0" collapsed="false">
      <c r="A153" s="9" t="s">
        <v>355</v>
      </c>
      <c r="B153" s="10" t="s">
        <v>319</v>
      </c>
      <c r="C153" s="10" t="s">
        <v>356</v>
      </c>
      <c r="D153" s="9" t="n">
        <v>2016</v>
      </c>
      <c r="E153" s="11" t="n">
        <v>2168</v>
      </c>
      <c r="F153" s="11" t="n">
        <v>376</v>
      </c>
      <c r="G153" s="11" t="n">
        <v>385</v>
      </c>
      <c r="H153" s="11" t="n">
        <v>14</v>
      </c>
      <c r="I153" s="11" t="n">
        <v>1038</v>
      </c>
      <c r="J153" s="11" t="n">
        <v>855</v>
      </c>
      <c r="K153" s="11" t="n">
        <v>0</v>
      </c>
      <c r="L153" s="12" t="n">
        <v>6.45756457564576</v>
      </c>
      <c r="M153" s="12" t="n">
        <v>0</v>
      </c>
      <c r="N153" s="13" t="n">
        <v>0.823699421965318</v>
      </c>
      <c r="O153" s="13" t="n">
        <v>0.478782287822878</v>
      </c>
      <c r="P153" s="13" t="n">
        <v>0.177583025830258</v>
      </c>
      <c r="Q153" s="13" t="n">
        <v>0.0111940298507463</v>
      </c>
      <c r="R153" s="13" t="n">
        <v>0.0694444444444444</v>
      </c>
      <c r="S153" s="11" t="n">
        <v>0</v>
      </c>
      <c r="T153" s="13"/>
      <c r="U153" s="13"/>
      <c r="V153" s="11" t="n">
        <v>1</v>
      </c>
      <c r="W153" s="13" t="n">
        <v>0</v>
      </c>
      <c r="X153" s="11" t="n">
        <v>0</v>
      </c>
      <c r="Y153" s="11" t="n">
        <v>0</v>
      </c>
      <c r="Z153" s="11" t="n">
        <v>0</v>
      </c>
      <c r="AA153" s="11" t="n">
        <v>0</v>
      </c>
      <c r="AB153" s="10" t="s">
        <v>65</v>
      </c>
      <c r="AC153" s="11" t="n">
        <v>3</v>
      </c>
      <c r="AD153" s="11" t="n">
        <v>2</v>
      </c>
      <c r="AE153" s="11" t="n">
        <v>2</v>
      </c>
      <c r="AF153" s="11" t="n">
        <v>1</v>
      </c>
      <c r="AG153" s="11" t="n">
        <v>6</v>
      </c>
      <c r="AH153" s="11" t="n">
        <v>0</v>
      </c>
      <c r="AI153" s="13" t="n">
        <v>0.214285714285714</v>
      </c>
      <c r="AJ153" s="13" t="n">
        <v>0.142857142857143</v>
      </c>
      <c r="AK153" s="13" t="n">
        <v>0.142857142857143</v>
      </c>
      <c r="AL153" s="13" t="n">
        <v>0.0714285714285714</v>
      </c>
      <c r="AM153" s="13" t="n">
        <v>0.428571428571429</v>
      </c>
      <c r="AN153" s="11" t="n">
        <v>0</v>
      </c>
      <c r="AO153" s="13" t="n">
        <v>0</v>
      </c>
      <c r="AP153" s="11"/>
      <c r="AQ153" s="11"/>
      <c r="AR153" s="13"/>
      <c r="AS153" s="13"/>
      <c r="AT153" s="14" t="n">
        <f aca="false">SUMIFS(시도_소아과개폐업!$C$5:$C$293,시도_소아과개폐업!$A$5:$A$293,$D153,시도_소아과개폐업!$B$5:$B$293,$B153)</f>
        <v>32</v>
      </c>
      <c r="AU153" s="14" t="n">
        <f aca="false">SUMIFS(시도_소아과개폐업!$D$5:$D$293,시도_소아과개폐업!$A$5:$A$293,$D153,시도_소아과개폐업!$B$5:$B$293,$B153)</f>
        <v>22</v>
      </c>
      <c r="AV153" s="14" t="n">
        <f aca="false">SUMIFS(시도_소아과개폐업!$F$5:$F$293,시도_소아과개폐업!$A$5:$A$293,$D153,시도_소아과개폐업!$B$5:$B$293,$B153)</f>
        <v>10</v>
      </c>
      <c r="AW153" s="15" t="n">
        <f aca="false">SUMIFS(시도_소아과개폐업!$G$5:$G$293,시도_소아과개폐업!$A$5:$A$293,$D153,시도_소아과개폐업!$B$5:$B$293,$B153)</f>
        <v>0.785714285714286</v>
      </c>
      <c r="AX153" s="14" t="n">
        <f aca="false">SUMIFS(시도_소아과개폐업!$H$5:$H$293,시도_소아과개폐업!$A$5:$A$293,$D153,시도_소아과개폐업!$B$5:$B$293,$B153)</f>
        <v>76</v>
      </c>
      <c r="AY153" s="14" t="n">
        <f aca="false">SUMIFS(시군구_병원급!$E$5:$E$3668,시군구_병원급!$A$5:$A$3668,$A153,시군구_병원급!$D$5:$D$3668,$D153)</f>
        <v>1</v>
      </c>
      <c r="AZ153" s="14" t="n">
        <f aca="false">SUMIFS(시군구_병원급!$F$5:$F$3668,시군구_병원급!$A$5:$A$3668,$A153,시군구_병원급!$D$5:$D$3668,$D153)</f>
        <v>0</v>
      </c>
      <c r="BA153" s="14" t="n">
        <f aca="false">SUMIFS(시군구_병원급!$G$5:$G$3668,시군구_병원급!$A$5:$A$3668,$A153,시군구_병원급!$D$5:$D$3668,$D153)</f>
        <v>2</v>
      </c>
      <c r="BB153" s="14" t="n">
        <f aca="false">SUMIFS(시군구_병원급!$H$5:$H$3668,시군구_병원급!$A$5:$A$3668,$A153,시군구_병원급!$D$5:$D$3668,$D153)</f>
        <v>4</v>
      </c>
      <c r="BC153" s="16" t="n">
        <f aca="false">K153+AY153</f>
        <v>1</v>
      </c>
      <c r="BD153" s="17" t="n">
        <f aca="false">IF(E153=0,"",(K153+AY153)/E153*1000)</f>
        <v>0.461254612546125</v>
      </c>
      <c r="BE153" s="16" t="n">
        <f aca="false">AY153-SUMIFS(시군구_병원급!$E$5:$E$3668,시군구_병원급!$A$5:$A$3668,$A153,시군구_병원급!$D$5:$D$3668,$D153-3)</f>
        <v>0</v>
      </c>
      <c r="BF153" s="16" t="n">
        <f aca="false">IF(AY153=0,1,0)</f>
        <v>0</v>
      </c>
      <c r="BG153" s="16" t="n">
        <f aca="false">IF(K153+AY153=0,1,0)</f>
        <v>0</v>
      </c>
      <c r="BH153" s="16" t="n">
        <f aca="false">AF153+AG153+AH153</f>
        <v>7</v>
      </c>
      <c r="BI153" s="18" t="n">
        <f aca="false">IF(H153=0,"",BH153/H153)</f>
        <v>0.5</v>
      </c>
      <c r="BJ153" s="16" t="str">
        <f aca="false">IF(AP153="","",AP153+AN153)</f>
        <v/>
      </c>
    </row>
    <row r="154" customFormat="false" ht="15" hidden="false" customHeight="true" outlineLevel="0" collapsed="false">
      <c r="A154" s="9" t="s">
        <v>357</v>
      </c>
      <c r="B154" s="10" t="s">
        <v>319</v>
      </c>
      <c r="C154" s="10" t="s">
        <v>358</v>
      </c>
      <c r="D154" s="9" t="n">
        <v>2016</v>
      </c>
      <c r="E154" s="11" t="n">
        <v>2275</v>
      </c>
      <c r="F154" s="11" t="n">
        <v>366</v>
      </c>
      <c r="G154" s="11" t="n">
        <v>386</v>
      </c>
      <c r="H154" s="11" t="n">
        <v>25</v>
      </c>
      <c r="I154" s="11" t="n">
        <v>1282</v>
      </c>
      <c r="J154" s="11" t="n">
        <v>1127</v>
      </c>
      <c r="K154" s="11" t="n">
        <v>0</v>
      </c>
      <c r="L154" s="12" t="n">
        <v>10.989010989011</v>
      </c>
      <c r="M154" s="12" t="n">
        <v>0</v>
      </c>
      <c r="N154" s="13" t="n">
        <v>0.879095163806552</v>
      </c>
      <c r="O154" s="13" t="n">
        <v>0.563516483516484</v>
      </c>
      <c r="P154" s="13" t="n">
        <v>0.16967032967033</v>
      </c>
      <c r="Q154" s="13" t="n">
        <v>0</v>
      </c>
      <c r="R154" s="13" t="n">
        <v>-0.00771208226221076</v>
      </c>
      <c r="S154" s="11" t="n">
        <v>0</v>
      </c>
      <c r="T154" s="13"/>
      <c r="U154" s="13"/>
      <c r="V154" s="11" t="n">
        <v>1</v>
      </c>
      <c r="W154" s="13" t="n">
        <v>0</v>
      </c>
      <c r="X154" s="11" t="n">
        <v>0</v>
      </c>
      <c r="Y154" s="11" t="n">
        <v>0</v>
      </c>
      <c r="Z154" s="11" t="n">
        <v>0</v>
      </c>
      <c r="AA154" s="11" t="n">
        <v>0</v>
      </c>
      <c r="AB154" s="10" t="s">
        <v>65</v>
      </c>
      <c r="AC154" s="11" t="n">
        <v>5</v>
      </c>
      <c r="AD154" s="11" t="n">
        <v>6</v>
      </c>
      <c r="AE154" s="11" t="n">
        <v>3</v>
      </c>
      <c r="AF154" s="11" t="n">
        <v>0</v>
      </c>
      <c r="AG154" s="11" t="n">
        <v>11</v>
      </c>
      <c r="AH154" s="11" t="n">
        <v>0</v>
      </c>
      <c r="AI154" s="13" t="n">
        <v>0.2</v>
      </c>
      <c r="AJ154" s="13" t="n">
        <v>0.24</v>
      </c>
      <c r="AK154" s="13" t="n">
        <v>0.12</v>
      </c>
      <c r="AL154" s="13" t="n">
        <v>0</v>
      </c>
      <c r="AM154" s="13" t="n">
        <v>0.44</v>
      </c>
      <c r="AN154" s="11" t="n">
        <v>2</v>
      </c>
      <c r="AO154" s="13" t="n">
        <v>0.0740740740740741</v>
      </c>
      <c r="AP154" s="11"/>
      <c r="AQ154" s="11"/>
      <c r="AR154" s="13"/>
      <c r="AS154" s="13"/>
      <c r="AT154" s="14" t="n">
        <f aca="false">SUMIFS(시도_소아과개폐업!$C$5:$C$293,시도_소아과개폐업!$A$5:$A$293,$D154,시도_소아과개폐업!$B$5:$B$293,$B154)</f>
        <v>32</v>
      </c>
      <c r="AU154" s="14" t="n">
        <f aca="false">SUMIFS(시도_소아과개폐업!$D$5:$D$293,시도_소아과개폐업!$A$5:$A$293,$D154,시도_소아과개폐업!$B$5:$B$293,$B154)</f>
        <v>22</v>
      </c>
      <c r="AV154" s="14" t="n">
        <f aca="false">SUMIFS(시도_소아과개폐업!$F$5:$F$293,시도_소아과개폐업!$A$5:$A$293,$D154,시도_소아과개폐업!$B$5:$B$293,$B154)</f>
        <v>10</v>
      </c>
      <c r="AW154" s="15" t="n">
        <f aca="false">SUMIFS(시도_소아과개폐업!$G$5:$G$293,시도_소아과개폐업!$A$5:$A$293,$D154,시도_소아과개폐업!$B$5:$B$293,$B154)</f>
        <v>0.785714285714286</v>
      </c>
      <c r="AX154" s="14" t="n">
        <f aca="false">SUMIFS(시도_소아과개폐업!$H$5:$H$293,시도_소아과개폐업!$A$5:$A$293,$D154,시도_소아과개폐업!$B$5:$B$293,$B154)</f>
        <v>76</v>
      </c>
      <c r="AY154" s="14" t="n">
        <f aca="false">SUMIFS(시군구_병원급!$E$5:$E$3668,시군구_병원급!$A$5:$A$3668,$A154,시군구_병원급!$D$5:$D$3668,$D154)</f>
        <v>0</v>
      </c>
      <c r="AZ154" s="14" t="n">
        <f aca="false">SUMIFS(시군구_병원급!$F$5:$F$3668,시군구_병원급!$A$5:$A$3668,$A154,시군구_병원급!$D$5:$D$3668,$D154)</f>
        <v>0</v>
      </c>
      <c r="BA154" s="14" t="n">
        <f aca="false">SUMIFS(시군구_병원급!$G$5:$G$3668,시군구_병원급!$A$5:$A$3668,$A154,시군구_병원급!$D$5:$D$3668,$D154)</f>
        <v>1</v>
      </c>
      <c r="BB154" s="14" t="n">
        <f aca="false">SUMIFS(시군구_병원급!$H$5:$H$3668,시군구_병원급!$A$5:$A$3668,$A154,시군구_병원급!$D$5:$D$3668,$D154)</f>
        <v>1</v>
      </c>
      <c r="BC154" s="16" t="n">
        <f aca="false">K154+AY154</f>
        <v>0</v>
      </c>
      <c r="BD154" s="17" t="n">
        <f aca="false">IF(E154=0,"",(K154+AY154)/E154*1000)</f>
        <v>0</v>
      </c>
      <c r="BE154" s="16" t="n">
        <f aca="false">AY154-SUMIFS(시군구_병원급!$E$5:$E$3668,시군구_병원급!$A$5:$A$3668,$A154,시군구_병원급!$D$5:$D$3668,$D154-3)</f>
        <v>0</v>
      </c>
      <c r="BF154" s="16" t="n">
        <f aca="false">IF(AY154=0,1,0)</f>
        <v>1</v>
      </c>
      <c r="BG154" s="16" t="n">
        <f aca="false">IF(K154+AY154=0,1,0)</f>
        <v>1</v>
      </c>
      <c r="BH154" s="16" t="n">
        <f aca="false">AF154+AG154+AH154</f>
        <v>11</v>
      </c>
      <c r="BI154" s="18" t="n">
        <f aca="false">IF(H154=0,"",BH154/H154)</f>
        <v>0.44</v>
      </c>
      <c r="BJ154" s="16" t="str">
        <f aca="false">IF(AP154="","",AP154+AN154)</f>
        <v/>
      </c>
    </row>
    <row r="155" customFormat="false" ht="15" hidden="false" customHeight="true" outlineLevel="0" collapsed="false">
      <c r="A155" s="9" t="s">
        <v>359</v>
      </c>
      <c r="B155" s="10" t="s">
        <v>319</v>
      </c>
      <c r="C155" s="10" t="s">
        <v>360</v>
      </c>
      <c r="D155" s="9" t="n">
        <v>2016</v>
      </c>
      <c r="E155" s="11" t="n">
        <v>1205</v>
      </c>
      <c r="F155" s="11" t="n">
        <v>171</v>
      </c>
      <c r="G155" s="11" t="n">
        <v>181</v>
      </c>
      <c r="H155" s="11" t="n">
        <v>12</v>
      </c>
      <c r="I155" s="11" t="n">
        <v>776</v>
      </c>
      <c r="J155" s="11" t="n">
        <v>590</v>
      </c>
      <c r="K155" s="11" t="n">
        <v>0</v>
      </c>
      <c r="L155" s="12" t="n">
        <v>9.95850622406639</v>
      </c>
      <c r="M155" s="12" t="n">
        <v>0</v>
      </c>
      <c r="N155" s="13" t="n">
        <v>0.760309278350515</v>
      </c>
      <c r="O155" s="13" t="n">
        <v>0.643983402489627</v>
      </c>
      <c r="P155" s="13" t="n">
        <v>0.150207468879668</v>
      </c>
      <c r="Q155" s="13" t="n">
        <v>-0.0891912320483749</v>
      </c>
      <c r="R155" s="13" t="n">
        <v>-0.138095238095238</v>
      </c>
      <c r="S155" s="11" t="n">
        <v>0</v>
      </c>
      <c r="T155" s="13"/>
      <c r="U155" s="13"/>
      <c r="V155" s="11" t="n">
        <v>1</v>
      </c>
      <c r="W155" s="13" t="n">
        <v>0</v>
      </c>
      <c r="X155" s="11" t="n">
        <v>0</v>
      </c>
      <c r="Y155" s="11" t="n">
        <v>0</v>
      </c>
      <c r="Z155" s="11" t="n">
        <v>0</v>
      </c>
      <c r="AA155" s="11" t="n">
        <v>0</v>
      </c>
      <c r="AB155" s="10" t="s">
        <v>65</v>
      </c>
      <c r="AC155" s="11" t="n">
        <v>3</v>
      </c>
      <c r="AD155" s="11" t="n">
        <v>2</v>
      </c>
      <c r="AE155" s="11" t="n">
        <v>2</v>
      </c>
      <c r="AF155" s="11" t="n">
        <v>0</v>
      </c>
      <c r="AG155" s="11" t="n">
        <v>5</v>
      </c>
      <c r="AH155" s="11" t="n">
        <v>0</v>
      </c>
      <c r="AI155" s="13" t="n">
        <v>0.25</v>
      </c>
      <c r="AJ155" s="13" t="n">
        <v>0.166666666666667</v>
      </c>
      <c r="AK155" s="13" t="n">
        <v>0.166666666666667</v>
      </c>
      <c r="AL155" s="13" t="n">
        <v>0</v>
      </c>
      <c r="AM155" s="13" t="n">
        <v>0.416666666666667</v>
      </c>
      <c r="AN155" s="11" t="n">
        <v>0</v>
      </c>
      <c r="AO155" s="13" t="n">
        <v>0</v>
      </c>
      <c r="AP155" s="11"/>
      <c r="AQ155" s="11"/>
      <c r="AR155" s="13"/>
      <c r="AS155" s="13"/>
      <c r="AT155" s="14" t="n">
        <f aca="false">SUMIFS(시도_소아과개폐업!$C$5:$C$293,시도_소아과개폐업!$A$5:$A$293,$D155,시도_소아과개폐업!$B$5:$B$293,$B155)</f>
        <v>32</v>
      </c>
      <c r="AU155" s="14" t="n">
        <f aca="false">SUMIFS(시도_소아과개폐업!$D$5:$D$293,시도_소아과개폐업!$A$5:$A$293,$D155,시도_소아과개폐업!$B$5:$B$293,$B155)</f>
        <v>22</v>
      </c>
      <c r="AV155" s="14" t="n">
        <f aca="false">SUMIFS(시도_소아과개폐업!$F$5:$F$293,시도_소아과개폐업!$A$5:$A$293,$D155,시도_소아과개폐업!$B$5:$B$293,$B155)</f>
        <v>10</v>
      </c>
      <c r="AW155" s="15" t="n">
        <f aca="false">SUMIFS(시도_소아과개폐업!$G$5:$G$293,시도_소아과개폐업!$A$5:$A$293,$D155,시도_소아과개폐업!$B$5:$B$293,$B155)</f>
        <v>0.785714285714286</v>
      </c>
      <c r="AX155" s="14" t="n">
        <f aca="false">SUMIFS(시도_소아과개폐업!$H$5:$H$293,시도_소아과개폐업!$A$5:$A$293,$D155,시도_소아과개폐업!$B$5:$B$293,$B155)</f>
        <v>76</v>
      </c>
      <c r="AY155" s="14" t="n">
        <f aca="false">SUMIFS(시군구_병원급!$E$5:$E$3668,시군구_병원급!$A$5:$A$3668,$A155,시군구_병원급!$D$5:$D$3668,$D155)</f>
        <v>0</v>
      </c>
      <c r="AZ155" s="14" t="n">
        <f aca="false">SUMIFS(시군구_병원급!$F$5:$F$3668,시군구_병원급!$A$5:$A$3668,$A155,시군구_병원급!$D$5:$D$3668,$D155)</f>
        <v>0</v>
      </c>
      <c r="BA155" s="14" t="n">
        <f aca="false">SUMIFS(시군구_병원급!$G$5:$G$3668,시군구_병원급!$A$5:$A$3668,$A155,시군구_병원급!$D$5:$D$3668,$D155)</f>
        <v>2</v>
      </c>
      <c r="BB155" s="14" t="n">
        <f aca="false">SUMIFS(시군구_병원급!$H$5:$H$3668,시군구_병원급!$A$5:$A$3668,$A155,시군구_병원급!$D$5:$D$3668,$D155)</f>
        <v>3</v>
      </c>
      <c r="BC155" s="16" t="n">
        <f aca="false">K155+AY155</f>
        <v>0</v>
      </c>
      <c r="BD155" s="17" t="n">
        <f aca="false">IF(E155=0,"",(K155+AY155)/E155*1000)</f>
        <v>0</v>
      </c>
      <c r="BE155" s="16" t="n">
        <f aca="false">AY155-SUMIFS(시군구_병원급!$E$5:$E$3668,시군구_병원급!$A$5:$A$3668,$A155,시군구_병원급!$D$5:$D$3668,$D155-3)</f>
        <v>0</v>
      </c>
      <c r="BF155" s="16" t="n">
        <f aca="false">IF(AY155=0,1,0)</f>
        <v>1</v>
      </c>
      <c r="BG155" s="16" t="n">
        <f aca="false">IF(K155+AY155=0,1,0)</f>
        <v>1</v>
      </c>
      <c r="BH155" s="16" t="n">
        <f aca="false">AF155+AG155+AH155</f>
        <v>5</v>
      </c>
      <c r="BI155" s="18" t="n">
        <f aca="false">IF(H155=0,"",BH155/H155)</f>
        <v>0.416666666666667</v>
      </c>
      <c r="BJ155" s="16" t="str">
        <f aca="false">IF(AP155="","",AP155+AN155)</f>
        <v/>
      </c>
    </row>
    <row r="156" customFormat="false" ht="15" hidden="false" customHeight="true" outlineLevel="0" collapsed="false">
      <c r="A156" s="9" t="s">
        <v>361</v>
      </c>
      <c r="B156" s="10" t="s">
        <v>319</v>
      </c>
      <c r="C156" s="10" t="s">
        <v>362</v>
      </c>
      <c r="D156" s="9" t="n">
        <v>2016</v>
      </c>
      <c r="E156" s="11" t="n">
        <v>1272</v>
      </c>
      <c r="F156" s="11" t="n">
        <v>208</v>
      </c>
      <c r="G156" s="11" t="n">
        <v>217</v>
      </c>
      <c r="H156" s="11" t="n">
        <v>14</v>
      </c>
      <c r="I156" s="11" t="n">
        <v>822</v>
      </c>
      <c r="J156" s="11" t="n">
        <v>474</v>
      </c>
      <c r="K156" s="11" t="n">
        <v>0</v>
      </c>
      <c r="L156" s="12" t="n">
        <v>11.0062893081761</v>
      </c>
      <c r="M156" s="12" t="n">
        <v>0</v>
      </c>
      <c r="N156" s="13" t="n">
        <v>0.576642335766423</v>
      </c>
      <c r="O156" s="13" t="n">
        <v>0.64622641509434</v>
      </c>
      <c r="P156" s="13" t="n">
        <v>0.17059748427673</v>
      </c>
      <c r="Q156" s="13" t="n">
        <v>-0.0789283128167995</v>
      </c>
      <c r="R156" s="13" t="n">
        <v>-0.0482456140350878</v>
      </c>
      <c r="S156" s="11" t="n">
        <v>0</v>
      </c>
      <c r="T156" s="13"/>
      <c r="U156" s="13"/>
      <c r="V156" s="11" t="n">
        <v>1</v>
      </c>
      <c r="W156" s="13" t="n">
        <v>-0.0714285714285714</v>
      </c>
      <c r="X156" s="11" t="n">
        <v>0</v>
      </c>
      <c r="Y156" s="11" t="n">
        <v>0</v>
      </c>
      <c r="Z156" s="11" t="n">
        <v>0</v>
      </c>
      <c r="AA156" s="11" t="n">
        <v>0</v>
      </c>
      <c r="AB156" s="10" t="s">
        <v>65</v>
      </c>
      <c r="AC156" s="11" t="n">
        <v>7</v>
      </c>
      <c r="AD156" s="11" t="n">
        <v>0</v>
      </c>
      <c r="AE156" s="11" t="n">
        <v>0</v>
      </c>
      <c r="AF156" s="11" t="n">
        <v>0</v>
      </c>
      <c r="AG156" s="11" t="n">
        <v>7</v>
      </c>
      <c r="AH156" s="11" t="n">
        <v>0</v>
      </c>
      <c r="AI156" s="13" t="n">
        <v>0.5</v>
      </c>
      <c r="AJ156" s="13" t="n">
        <v>0</v>
      </c>
      <c r="AK156" s="13" t="n">
        <v>0</v>
      </c>
      <c r="AL156" s="13" t="n">
        <v>0</v>
      </c>
      <c r="AM156" s="13" t="n">
        <v>0.5</v>
      </c>
      <c r="AN156" s="11" t="n">
        <v>0</v>
      </c>
      <c r="AO156" s="13" t="n">
        <v>0</v>
      </c>
      <c r="AP156" s="11"/>
      <c r="AQ156" s="11"/>
      <c r="AR156" s="13"/>
      <c r="AS156" s="13"/>
      <c r="AT156" s="14" t="n">
        <f aca="false">SUMIFS(시도_소아과개폐업!$C$5:$C$293,시도_소아과개폐업!$A$5:$A$293,$D156,시도_소아과개폐업!$B$5:$B$293,$B156)</f>
        <v>32</v>
      </c>
      <c r="AU156" s="14" t="n">
        <f aca="false">SUMIFS(시도_소아과개폐업!$D$5:$D$293,시도_소아과개폐업!$A$5:$A$293,$D156,시도_소아과개폐업!$B$5:$B$293,$B156)</f>
        <v>22</v>
      </c>
      <c r="AV156" s="14" t="n">
        <f aca="false">SUMIFS(시도_소아과개폐업!$F$5:$F$293,시도_소아과개폐업!$A$5:$A$293,$D156,시도_소아과개폐업!$B$5:$B$293,$B156)</f>
        <v>10</v>
      </c>
      <c r="AW156" s="15" t="n">
        <f aca="false">SUMIFS(시도_소아과개폐업!$G$5:$G$293,시도_소아과개폐업!$A$5:$A$293,$D156,시도_소아과개폐업!$B$5:$B$293,$B156)</f>
        <v>0.785714285714286</v>
      </c>
      <c r="AX156" s="14" t="n">
        <f aca="false">SUMIFS(시도_소아과개폐업!$H$5:$H$293,시도_소아과개폐업!$A$5:$A$293,$D156,시도_소아과개폐업!$B$5:$B$293,$B156)</f>
        <v>76</v>
      </c>
      <c r="AY156" s="14" t="n">
        <f aca="false">SUMIFS(시군구_병원급!$E$5:$E$3668,시군구_병원급!$A$5:$A$3668,$A156,시군구_병원급!$D$5:$D$3668,$D156)</f>
        <v>1</v>
      </c>
      <c r="AZ156" s="14" t="n">
        <f aca="false">SUMIFS(시군구_병원급!$F$5:$F$3668,시군구_병원급!$A$5:$A$3668,$A156,시군구_병원급!$D$5:$D$3668,$D156)</f>
        <v>0</v>
      </c>
      <c r="BA156" s="14" t="n">
        <f aca="false">SUMIFS(시군구_병원급!$G$5:$G$3668,시군구_병원급!$A$5:$A$3668,$A156,시군구_병원급!$D$5:$D$3668,$D156)</f>
        <v>2</v>
      </c>
      <c r="BB156" s="14" t="n">
        <f aca="false">SUMIFS(시군구_병원급!$H$5:$H$3668,시군구_병원급!$A$5:$A$3668,$A156,시군구_병원급!$D$5:$D$3668,$D156)</f>
        <v>3</v>
      </c>
      <c r="BC156" s="16" t="n">
        <f aca="false">K156+AY156</f>
        <v>1</v>
      </c>
      <c r="BD156" s="17" t="n">
        <f aca="false">IF(E156=0,"",(K156+AY156)/E156*1000)</f>
        <v>0.786163522012579</v>
      </c>
      <c r="BE156" s="16" t="n">
        <f aca="false">AY156-SUMIFS(시군구_병원급!$E$5:$E$3668,시군구_병원급!$A$5:$A$3668,$A156,시군구_병원급!$D$5:$D$3668,$D156-3)</f>
        <v>-1</v>
      </c>
      <c r="BF156" s="16" t="n">
        <f aca="false">IF(AY156=0,1,0)</f>
        <v>0</v>
      </c>
      <c r="BG156" s="16" t="n">
        <f aca="false">IF(K156+AY156=0,1,0)</f>
        <v>0</v>
      </c>
      <c r="BH156" s="16" t="n">
        <f aca="false">AF156+AG156+AH156</f>
        <v>7</v>
      </c>
      <c r="BI156" s="18" t="n">
        <f aca="false">IF(H156=0,"",BH156/H156)</f>
        <v>0.5</v>
      </c>
      <c r="BJ156" s="16" t="str">
        <f aca="false">IF(AP156="","",AP156+AN156)</f>
        <v/>
      </c>
    </row>
    <row r="157" customFormat="false" ht="15" hidden="false" customHeight="true" outlineLevel="0" collapsed="false">
      <c r="A157" s="9" t="s">
        <v>363</v>
      </c>
      <c r="B157" s="10" t="s">
        <v>364</v>
      </c>
      <c r="C157" s="10" t="s">
        <v>365</v>
      </c>
      <c r="D157" s="9" t="n">
        <v>2016</v>
      </c>
      <c r="E157" s="11" t="n">
        <v>27594</v>
      </c>
      <c r="F157" s="11" t="n">
        <v>3995</v>
      </c>
      <c r="G157" s="11" t="n">
        <v>4088</v>
      </c>
      <c r="H157" s="11" t="n">
        <v>504</v>
      </c>
      <c r="I157" s="11" t="n">
        <v>20422</v>
      </c>
      <c r="J157" s="11" t="n">
        <v>15282</v>
      </c>
      <c r="K157" s="11" t="n">
        <v>21</v>
      </c>
      <c r="L157" s="12" t="n">
        <v>18.2648401826484</v>
      </c>
      <c r="M157" s="12" t="n">
        <v>0.76103500761035</v>
      </c>
      <c r="N157" s="13" t="n">
        <v>0.748310645382431</v>
      </c>
      <c r="O157" s="13" t="n">
        <v>0.740088425019932</v>
      </c>
      <c r="P157" s="13" t="n">
        <v>0.148148148148148</v>
      </c>
      <c r="Q157" s="13" t="n">
        <v>-0.012807670291929</v>
      </c>
      <c r="R157" s="13" t="n">
        <v>-0.101143359718558</v>
      </c>
      <c r="S157" s="11" t="n">
        <v>4</v>
      </c>
      <c r="T157" s="13"/>
      <c r="U157" s="13"/>
      <c r="V157" s="11" t="n">
        <v>0</v>
      </c>
      <c r="W157" s="13" t="n">
        <v>-0.178571428571429</v>
      </c>
      <c r="X157" s="11" t="n">
        <v>1</v>
      </c>
      <c r="Y157" s="11" t="n">
        <v>0</v>
      </c>
      <c r="Z157" s="11" t="n">
        <v>1</v>
      </c>
      <c r="AA157" s="11" t="n">
        <v>0</v>
      </c>
      <c r="AB157" s="10" t="s">
        <v>65</v>
      </c>
      <c r="AC157" s="11" t="n">
        <v>17</v>
      </c>
      <c r="AD157" s="11" t="n">
        <v>185</v>
      </c>
      <c r="AE157" s="11" t="n">
        <v>281</v>
      </c>
      <c r="AF157" s="11" t="n">
        <v>9</v>
      </c>
      <c r="AG157" s="11" t="n">
        <v>12</v>
      </c>
      <c r="AH157" s="11" t="n">
        <v>0</v>
      </c>
      <c r="AI157" s="13" t="n">
        <v>0.0337301587301587</v>
      </c>
      <c r="AJ157" s="13" t="n">
        <v>0.367063492063492</v>
      </c>
      <c r="AK157" s="13" t="n">
        <v>0.557539682539683</v>
      </c>
      <c r="AL157" s="13" t="n">
        <v>0.0178571428571429</v>
      </c>
      <c r="AM157" s="13" t="n">
        <v>0.0238095238095238</v>
      </c>
      <c r="AN157" s="11" t="n">
        <v>28</v>
      </c>
      <c r="AO157" s="13" t="n">
        <v>0.0526315789473684</v>
      </c>
      <c r="AP157" s="11"/>
      <c r="AQ157" s="11"/>
      <c r="AR157" s="13"/>
      <c r="AS157" s="13"/>
      <c r="AT157" s="14" t="n">
        <f aca="false">SUMIFS(시도_소아과개폐업!$C$5:$C$293,시도_소아과개폐업!$A$5:$A$293,$D157,시도_소아과개폐업!$B$5:$B$293,$B157)</f>
        <v>27</v>
      </c>
      <c r="AU157" s="14" t="n">
        <f aca="false">SUMIFS(시도_소아과개폐업!$D$5:$D$293,시도_소아과개폐업!$A$5:$A$293,$D157,시도_소아과개폐업!$B$5:$B$293,$B157)</f>
        <v>18</v>
      </c>
      <c r="AV157" s="14" t="n">
        <f aca="false">SUMIFS(시도_소아과개폐업!$F$5:$F$293,시도_소아과개폐업!$A$5:$A$293,$D157,시도_소아과개폐업!$B$5:$B$293,$B157)</f>
        <v>9</v>
      </c>
      <c r="AW157" s="15" t="n">
        <f aca="false">SUMIFS(시도_소아과개폐업!$G$5:$G$293,시도_소아과개폐업!$A$5:$A$293,$D157,시도_소아과개폐업!$B$5:$B$293,$B157)</f>
        <v>0.257142857142857</v>
      </c>
      <c r="AX157" s="14" t="n">
        <f aca="false">SUMIFS(시도_소아과개폐업!$H$5:$H$293,시도_소아과개폐업!$A$5:$A$293,$D157,시도_소아과개폐업!$B$5:$B$293,$B157)</f>
        <v>58</v>
      </c>
      <c r="AY157" s="14" t="n">
        <f aca="false">SUMIFS(시군구_병원급!$E$5:$E$3668,시군구_병원급!$A$5:$A$3668,$A157,시군구_병원급!$D$5:$D$3668,$D157)</f>
        <v>9</v>
      </c>
      <c r="AZ157" s="14" t="n">
        <f aca="false">SUMIFS(시군구_병원급!$F$5:$F$3668,시군구_병원급!$A$5:$A$3668,$A157,시군구_병원급!$D$5:$D$3668,$D157)</f>
        <v>5</v>
      </c>
      <c r="BA157" s="14" t="n">
        <f aca="false">SUMIFS(시군구_병원급!$G$5:$G$3668,시군구_병원급!$A$5:$A$3668,$A157,시군구_병원급!$D$5:$D$3668,$D157)</f>
        <v>17</v>
      </c>
      <c r="BB157" s="14" t="n">
        <f aca="false">SUMIFS(시군구_병원급!$H$5:$H$3668,시군구_병원급!$A$5:$A$3668,$A157,시군구_병원급!$D$5:$D$3668,$D157)</f>
        <v>47</v>
      </c>
      <c r="BC157" s="16" t="n">
        <f aca="false">K157+AY157</f>
        <v>30</v>
      </c>
      <c r="BD157" s="17" t="n">
        <f aca="false">IF(E157=0,"",(K157+AY157)/E157*1000)</f>
        <v>1.08719286801479</v>
      </c>
      <c r="BE157" s="16" t="n">
        <f aca="false">AY157-SUMIFS(시군구_병원급!$E$5:$E$3668,시군구_병원급!$A$5:$A$3668,$A157,시군구_병원급!$D$5:$D$3668,$D157-3)</f>
        <v>1</v>
      </c>
      <c r="BF157" s="16" t="n">
        <f aca="false">IF(AY157=0,1,0)</f>
        <v>0</v>
      </c>
      <c r="BG157" s="16" t="n">
        <f aca="false">IF(K157+AY157=0,1,0)</f>
        <v>0</v>
      </c>
      <c r="BH157" s="16" t="n">
        <f aca="false">AF157+AG157+AH157</f>
        <v>21</v>
      </c>
      <c r="BI157" s="18" t="n">
        <f aca="false">IF(H157=0,"",BH157/H157)</f>
        <v>0.0416666666666667</v>
      </c>
      <c r="BJ157" s="16" t="str">
        <f aca="false">IF(AP157="","",AP157+AN157)</f>
        <v/>
      </c>
    </row>
    <row r="158" customFormat="false" ht="15" hidden="false" customHeight="true" outlineLevel="0" collapsed="false">
      <c r="A158" s="9" t="s">
        <v>366</v>
      </c>
      <c r="B158" s="10" t="s">
        <v>364</v>
      </c>
      <c r="C158" s="10" t="s">
        <v>367</v>
      </c>
      <c r="D158" s="9" t="n">
        <v>2016</v>
      </c>
      <c r="E158" s="11" t="n">
        <v>10921</v>
      </c>
      <c r="F158" s="11" t="n">
        <v>1585</v>
      </c>
      <c r="G158" s="11" t="n">
        <v>1627</v>
      </c>
      <c r="H158" s="11" t="n">
        <v>187</v>
      </c>
      <c r="I158" s="11" t="n">
        <v>8648</v>
      </c>
      <c r="J158" s="11" t="n">
        <v>6363</v>
      </c>
      <c r="K158" s="11" t="n">
        <v>3</v>
      </c>
      <c r="L158" s="12" t="n">
        <v>17.1229740866221</v>
      </c>
      <c r="M158" s="12" t="n">
        <v>0.274700119036718</v>
      </c>
      <c r="N158" s="13" t="n">
        <v>0.735777058279371</v>
      </c>
      <c r="O158" s="13" t="n">
        <v>0.791868876476513</v>
      </c>
      <c r="P158" s="13" t="n">
        <v>0.148979031224247</v>
      </c>
      <c r="Q158" s="13" t="n">
        <v>-0.0694444444444444</v>
      </c>
      <c r="R158" s="13" t="n">
        <v>-0.0828635851183766</v>
      </c>
      <c r="S158" s="11" t="n">
        <v>-1</v>
      </c>
      <c r="T158" s="13"/>
      <c r="U158" s="13"/>
      <c r="V158" s="11" t="n">
        <v>0</v>
      </c>
      <c r="W158" s="13" t="n">
        <v>-0.160427807486631</v>
      </c>
      <c r="X158" s="11" t="n">
        <v>0</v>
      </c>
      <c r="Y158" s="11" t="n">
        <v>0</v>
      </c>
      <c r="Z158" s="11" t="n">
        <v>0</v>
      </c>
      <c r="AA158" s="11" t="n">
        <v>0</v>
      </c>
      <c r="AB158" s="10" t="s">
        <v>65</v>
      </c>
      <c r="AC158" s="11" t="n">
        <v>9</v>
      </c>
      <c r="AD158" s="11" t="n">
        <v>78</v>
      </c>
      <c r="AE158" s="11" t="n">
        <v>88</v>
      </c>
      <c r="AF158" s="11" t="n">
        <v>4</v>
      </c>
      <c r="AG158" s="11" t="n">
        <v>8</v>
      </c>
      <c r="AH158" s="11" t="n">
        <v>0</v>
      </c>
      <c r="AI158" s="13" t="n">
        <v>0.0481283422459893</v>
      </c>
      <c r="AJ158" s="13" t="n">
        <v>0.417112299465241</v>
      </c>
      <c r="AK158" s="13" t="n">
        <v>0.470588235294118</v>
      </c>
      <c r="AL158" s="13" t="n">
        <v>0.0213903743315508</v>
      </c>
      <c r="AM158" s="13" t="n">
        <v>0.0427807486631016</v>
      </c>
      <c r="AN158" s="11" t="n">
        <v>10</v>
      </c>
      <c r="AO158" s="13" t="n">
        <v>0.050761421319797</v>
      </c>
      <c r="AP158" s="11"/>
      <c r="AQ158" s="11"/>
      <c r="AR158" s="13"/>
      <c r="AS158" s="13"/>
      <c r="AT158" s="14" t="n">
        <f aca="false">SUMIFS(시도_소아과개폐업!$C$5:$C$293,시도_소아과개폐업!$A$5:$A$293,$D158,시도_소아과개폐업!$B$5:$B$293,$B158)</f>
        <v>27</v>
      </c>
      <c r="AU158" s="14" t="n">
        <f aca="false">SUMIFS(시도_소아과개폐업!$D$5:$D$293,시도_소아과개폐업!$A$5:$A$293,$D158,시도_소아과개폐업!$B$5:$B$293,$B158)</f>
        <v>18</v>
      </c>
      <c r="AV158" s="14" t="n">
        <f aca="false">SUMIFS(시도_소아과개폐업!$F$5:$F$293,시도_소아과개폐업!$A$5:$A$293,$D158,시도_소아과개폐업!$B$5:$B$293,$B158)</f>
        <v>9</v>
      </c>
      <c r="AW158" s="15" t="n">
        <f aca="false">SUMIFS(시도_소아과개폐업!$G$5:$G$293,시도_소아과개폐업!$A$5:$A$293,$D158,시도_소아과개폐업!$B$5:$B$293,$B158)</f>
        <v>0.257142857142857</v>
      </c>
      <c r="AX158" s="14" t="n">
        <f aca="false">SUMIFS(시도_소아과개폐업!$H$5:$H$293,시도_소아과개폐업!$A$5:$A$293,$D158,시도_소아과개폐업!$B$5:$B$293,$B158)</f>
        <v>58</v>
      </c>
      <c r="AY158" s="14" t="n">
        <f aca="false">SUMIFS(시군구_병원급!$E$5:$E$3668,시군구_병원급!$A$5:$A$3668,$A158,시군구_병원급!$D$5:$D$3668,$D158)</f>
        <v>4</v>
      </c>
      <c r="AZ158" s="14" t="n">
        <f aca="false">SUMIFS(시군구_병원급!$F$5:$F$3668,시군구_병원급!$A$5:$A$3668,$A158,시군구_병원급!$D$5:$D$3668,$D158)</f>
        <v>1</v>
      </c>
      <c r="BA158" s="14" t="n">
        <f aca="false">SUMIFS(시군구_병원급!$G$5:$G$3668,시군구_병원급!$A$5:$A$3668,$A158,시군구_병원급!$D$5:$D$3668,$D158)</f>
        <v>11</v>
      </c>
      <c r="BB158" s="14" t="n">
        <f aca="false">SUMIFS(시군구_병원급!$H$5:$H$3668,시군구_병원급!$A$5:$A$3668,$A158,시군구_병원급!$D$5:$D$3668,$D158)</f>
        <v>31</v>
      </c>
      <c r="BC158" s="16" t="n">
        <f aca="false">K158+AY158</f>
        <v>7</v>
      </c>
      <c r="BD158" s="17" t="n">
        <f aca="false">IF(E158=0,"",(K158+AY158)/E158*1000)</f>
        <v>0.640966944419009</v>
      </c>
      <c r="BE158" s="16" t="n">
        <f aca="false">AY158-SUMIFS(시군구_병원급!$E$5:$E$3668,시군구_병원급!$A$5:$A$3668,$A158,시군구_병원급!$D$5:$D$3668,$D158-3)</f>
        <v>0</v>
      </c>
      <c r="BF158" s="16" t="n">
        <f aca="false">IF(AY158=0,1,0)</f>
        <v>0</v>
      </c>
      <c r="BG158" s="16" t="n">
        <f aca="false">IF(K158+AY158=0,1,0)</f>
        <v>0</v>
      </c>
      <c r="BH158" s="16" t="n">
        <f aca="false">AF158+AG158+AH158</f>
        <v>12</v>
      </c>
      <c r="BI158" s="18" t="n">
        <f aca="false">IF(H158=0,"",BH158/H158)</f>
        <v>0.0641711229946524</v>
      </c>
      <c r="BJ158" s="16" t="str">
        <f aca="false">IF(AP158="","",AP158+AN158)</f>
        <v/>
      </c>
    </row>
    <row r="159" customFormat="false" ht="15" hidden="false" customHeight="true" outlineLevel="0" collapsed="false">
      <c r="A159" s="9" t="s">
        <v>368</v>
      </c>
      <c r="B159" s="10" t="s">
        <v>364</v>
      </c>
      <c r="C159" s="10" t="s">
        <v>369</v>
      </c>
      <c r="D159" s="9" t="n">
        <v>2016</v>
      </c>
      <c r="E159" s="11" t="n">
        <v>7109</v>
      </c>
      <c r="F159" s="11" t="n">
        <v>1111</v>
      </c>
      <c r="G159" s="11" t="n">
        <v>1123</v>
      </c>
      <c r="H159" s="11" t="n">
        <v>121</v>
      </c>
      <c r="I159" s="11" t="n">
        <v>4889</v>
      </c>
      <c r="J159" s="11" t="n">
        <v>3658</v>
      </c>
      <c r="K159" s="11" t="n">
        <v>4</v>
      </c>
      <c r="L159" s="12" t="n">
        <v>17.0206780137853</v>
      </c>
      <c r="M159" s="12" t="n">
        <v>0.562667041778028</v>
      </c>
      <c r="N159" s="13" t="n">
        <v>0.748210267948456</v>
      </c>
      <c r="O159" s="13" t="n">
        <v>0.687719791813195</v>
      </c>
      <c r="P159" s="13" t="n">
        <v>0.157968771979181</v>
      </c>
      <c r="Q159" s="13" t="n">
        <v>0.108011221945137</v>
      </c>
      <c r="R159" s="13" t="n">
        <v>0.125250501002004</v>
      </c>
      <c r="S159" s="11" t="n">
        <v>1</v>
      </c>
      <c r="T159" s="13"/>
      <c r="U159" s="13"/>
      <c r="V159" s="11" t="n">
        <v>0</v>
      </c>
      <c r="W159" s="13" t="n">
        <v>-0.148760330578512</v>
      </c>
      <c r="X159" s="11" t="n">
        <v>0</v>
      </c>
      <c r="Y159" s="11" t="n">
        <v>0</v>
      </c>
      <c r="Z159" s="11" t="n">
        <v>0</v>
      </c>
      <c r="AA159" s="11" t="n">
        <v>0</v>
      </c>
      <c r="AB159" s="10" t="s">
        <v>65</v>
      </c>
      <c r="AC159" s="11" t="n">
        <v>5</v>
      </c>
      <c r="AD159" s="11" t="n">
        <v>39</v>
      </c>
      <c r="AE159" s="11" t="n">
        <v>62</v>
      </c>
      <c r="AF159" s="11" t="n">
        <v>5</v>
      </c>
      <c r="AG159" s="11" t="n">
        <v>10</v>
      </c>
      <c r="AH159" s="11" t="n">
        <v>0</v>
      </c>
      <c r="AI159" s="13" t="n">
        <v>0.0413223140495868</v>
      </c>
      <c r="AJ159" s="13" t="n">
        <v>0.322314049586777</v>
      </c>
      <c r="AK159" s="13" t="n">
        <v>0.512396694214876</v>
      </c>
      <c r="AL159" s="13" t="n">
        <v>0.0413223140495868</v>
      </c>
      <c r="AM159" s="13" t="n">
        <v>0.0826446280991736</v>
      </c>
      <c r="AN159" s="11" t="n">
        <v>3</v>
      </c>
      <c r="AO159" s="13" t="n">
        <v>0.0241935483870968</v>
      </c>
      <c r="AP159" s="11"/>
      <c r="AQ159" s="11"/>
      <c r="AR159" s="13"/>
      <c r="AS159" s="13"/>
      <c r="AT159" s="14" t="n">
        <f aca="false">SUMIFS(시도_소아과개폐업!$C$5:$C$293,시도_소아과개폐업!$A$5:$A$293,$D159,시도_소아과개폐업!$B$5:$B$293,$B159)</f>
        <v>27</v>
      </c>
      <c r="AU159" s="14" t="n">
        <f aca="false">SUMIFS(시도_소아과개폐업!$D$5:$D$293,시도_소아과개폐업!$A$5:$A$293,$D159,시도_소아과개폐업!$B$5:$B$293,$B159)</f>
        <v>18</v>
      </c>
      <c r="AV159" s="14" t="n">
        <f aca="false">SUMIFS(시도_소아과개폐업!$F$5:$F$293,시도_소아과개폐업!$A$5:$A$293,$D159,시도_소아과개폐업!$B$5:$B$293,$B159)</f>
        <v>9</v>
      </c>
      <c r="AW159" s="15" t="n">
        <f aca="false">SUMIFS(시도_소아과개폐업!$G$5:$G$293,시도_소아과개폐업!$A$5:$A$293,$D159,시도_소아과개폐업!$B$5:$B$293,$B159)</f>
        <v>0.257142857142857</v>
      </c>
      <c r="AX159" s="14" t="n">
        <f aca="false">SUMIFS(시도_소아과개폐업!$H$5:$H$293,시도_소아과개폐업!$A$5:$A$293,$D159,시도_소아과개폐업!$B$5:$B$293,$B159)</f>
        <v>58</v>
      </c>
      <c r="AY159" s="14" t="n">
        <f aca="false">SUMIFS(시군구_병원급!$E$5:$E$3668,시군구_병원급!$A$5:$A$3668,$A159,시군구_병원급!$D$5:$D$3668,$D159)</f>
        <v>2</v>
      </c>
      <c r="AZ159" s="14" t="n">
        <f aca="false">SUMIFS(시군구_병원급!$F$5:$F$3668,시군구_병원급!$A$5:$A$3668,$A159,시군구_병원급!$D$5:$D$3668,$D159)</f>
        <v>2</v>
      </c>
      <c r="BA159" s="14" t="n">
        <f aca="false">SUMIFS(시군구_병원급!$G$5:$G$3668,시군구_병원급!$A$5:$A$3668,$A159,시군구_병원급!$D$5:$D$3668,$D159)</f>
        <v>3</v>
      </c>
      <c r="BB159" s="14" t="n">
        <f aca="false">SUMIFS(시군구_병원급!$H$5:$H$3668,시군구_병원급!$A$5:$A$3668,$A159,시군구_병원급!$D$5:$D$3668,$D159)</f>
        <v>8</v>
      </c>
      <c r="BC159" s="16" t="n">
        <f aca="false">K159+AY159</f>
        <v>6</v>
      </c>
      <c r="BD159" s="17" t="n">
        <f aca="false">IF(E159=0,"",(K159+AY159)/E159*1000)</f>
        <v>0.844000562667042</v>
      </c>
      <c r="BE159" s="16" t="n">
        <f aca="false">AY159-SUMIFS(시군구_병원급!$E$5:$E$3668,시군구_병원급!$A$5:$A$3668,$A159,시군구_병원급!$D$5:$D$3668,$D159-3)</f>
        <v>0</v>
      </c>
      <c r="BF159" s="16" t="n">
        <f aca="false">IF(AY159=0,1,0)</f>
        <v>0</v>
      </c>
      <c r="BG159" s="16" t="n">
        <f aca="false">IF(K159+AY159=0,1,0)</f>
        <v>0</v>
      </c>
      <c r="BH159" s="16" t="n">
        <f aca="false">AF159+AG159+AH159</f>
        <v>15</v>
      </c>
      <c r="BI159" s="18" t="n">
        <f aca="false">IF(H159=0,"",BH159/H159)</f>
        <v>0.12396694214876</v>
      </c>
      <c r="BJ159" s="16" t="str">
        <f aca="false">IF(AP159="","",AP159+AN159)</f>
        <v/>
      </c>
    </row>
    <row r="160" customFormat="false" ht="15" hidden="false" customHeight="true" outlineLevel="0" collapsed="false">
      <c r="A160" s="9" t="s">
        <v>370</v>
      </c>
      <c r="B160" s="10" t="s">
        <v>364</v>
      </c>
      <c r="C160" s="10" t="s">
        <v>371</v>
      </c>
      <c r="D160" s="9" t="n">
        <v>2016</v>
      </c>
      <c r="E160" s="11" t="n">
        <v>8206</v>
      </c>
      <c r="F160" s="11" t="n">
        <v>1277</v>
      </c>
      <c r="G160" s="11" t="n">
        <v>1330</v>
      </c>
      <c r="H160" s="11" t="n">
        <v>100</v>
      </c>
      <c r="I160" s="11" t="n">
        <v>4666</v>
      </c>
      <c r="J160" s="11" t="n">
        <v>3929</v>
      </c>
      <c r="K160" s="11" t="n">
        <v>3</v>
      </c>
      <c r="L160" s="12" t="n">
        <v>12.1862052156958</v>
      </c>
      <c r="M160" s="12" t="n">
        <v>0.365586156470875</v>
      </c>
      <c r="N160" s="13" t="n">
        <v>0.842048864123446</v>
      </c>
      <c r="O160" s="13" t="n">
        <v>0.568608335364368</v>
      </c>
      <c r="P160" s="13" t="n">
        <v>0.162076529368755</v>
      </c>
      <c r="Q160" s="13" t="n">
        <v>-0.0494613691648326</v>
      </c>
      <c r="R160" s="13" t="n">
        <v>-0.111556446225785</v>
      </c>
      <c r="S160" s="11" t="n">
        <v>0</v>
      </c>
      <c r="T160" s="13"/>
      <c r="U160" s="13"/>
      <c r="V160" s="11" t="n">
        <v>0</v>
      </c>
      <c r="W160" s="13" t="n">
        <v>-0.03</v>
      </c>
      <c r="X160" s="11" t="n">
        <v>0</v>
      </c>
      <c r="Y160" s="11" t="n">
        <v>1</v>
      </c>
      <c r="Z160" s="11" t="n">
        <v>1</v>
      </c>
      <c r="AA160" s="11" t="n">
        <v>0</v>
      </c>
      <c r="AB160" s="10" t="s">
        <v>65</v>
      </c>
      <c r="AC160" s="11" t="n">
        <v>12</v>
      </c>
      <c r="AD160" s="11" t="n">
        <v>53</v>
      </c>
      <c r="AE160" s="11" t="n">
        <v>23</v>
      </c>
      <c r="AF160" s="11" t="n">
        <v>3</v>
      </c>
      <c r="AG160" s="11" t="n">
        <v>9</v>
      </c>
      <c r="AH160" s="11" t="n">
        <v>0</v>
      </c>
      <c r="AI160" s="13" t="n">
        <v>0.12</v>
      </c>
      <c r="AJ160" s="13" t="n">
        <v>0.53</v>
      </c>
      <c r="AK160" s="13" t="n">
        <v>0.23</v>
      </c>
      <c r="AL160" s="13" t="n">
        <v>0.03</v>
      </c>
      <c r="AM160" s="13" t="n">
        <v>0.09</v>
      </c>
      <c r="AN160" s="11" t="n">
        <v>0</v>
      </c>
      <c r="AO160" s="13" t="n">
        <v>0</v>
      </c>
      <c r="AP160" s="11"/>
      <c r="AQ160" s="11"/>
      <c r="AR160" s="13"/>
      <c r="AS160" s="13"/>
      <c r="AT160" s="14" t="n">
        <f aca="false">SUMIFS(시도_소아과개폐업!$C$5:$C$293,시도_소아과개폐업!$A$5:$A$293,$D160,시도_소아과개폐업!$B$5:$B$293,$B160)</f>
        <v>27</v>
      </c>
      <c r="AU160" s="14" t="n">
        <f aca="false">SUMIFS(시도_소아과개폐업!$D$5:$D$293,시도_소아과개폐업!$A$5:$A$293,$D160,시도_소아과개폐업!$B$5:$B$293,$B160)</f>
        <v>18</v>
      </c>
      <c r="AV160" s="14" t="n">
        <f aca="false">SUMIFS(시도_소아과개폐업!$F$5:$F$293,시도_소아과개폐업!$A$5:$A$293,$D160,시도_소아과개폐업!$B$5:$B$293,$B160)</f>
        <v>9</v>
      </c>
      <c r="AW160" s="15" t="n">
        <f aca="false">SUMIFS(시도_소아과개폐업!$G$5:$G$293,시도_소아과개폐업!$A$5:$A$293,$D160,시도_소아과개폐업!$B$5:$B$293,$B160)</f>
        <v>0.257142857142857</v>
      </c>
      <c r="AX160" s="14" t="n">
        <f aca="false">SUMIFS(시도_소아과개폐업!$H$5:$H$293,시도_소아과개폐업!$A$5:$A$293,$D160,시도_소아과개폐업!$B$5:$B$293,$B160)</f>
        <v>58</v>
      </c>
      <c r="AY160" s="14" t="n">
        <f aca="false">SUMIFS(시군구_병원급!$E$5:$E$3668,시군구_병원급!$A$5:$A$3668,$A160,시군구_병원급!$D$5:$D$3668,$D160)</f>
        <v>5</v>
      </c>
      <c r="AZ160" s="14" t="n">
        <f aca="false">SUMIFS(시군구_병원급!$F$5:$F$3668,시군구_병원급!$A$5:$A$3668,$A160,시군구_병원급!$D$5:$D$3668,$D160)</f>
        <v>3</v>
      </c>
      <c r="BA160" s="14" t="n">
        <f aca="false">SUMIFS(시군구_병원급!$G$5:$G$3668,시군구_병원급!$A$5:$A$3668,$A160,시군구_병원급!$D$5:$D$3668,$D160)</f>
        <v>8</v>
      </c>
      <c r="BB160" s="14" t="n">
        <f aca="false">SUMIFS(시군구_병원급!$H$5:$H$3668,시군구_병원급!$A$5:$A$3668,$A160,시군구_병원급!$D$5:$D$3668,$D160)</f>
        <v>19</v>
      </c>
      <c r="BC160" s="16" t="n">
        <f aca="false">K160+AY160</f>
        <v>8</v>
      </c>
      <c r="BD160" s="17" t="n">
        <f aca="false">IF(E160=0,"",(K160+AY160)/E160*1000)</f>
        <v>0.974896417255667</v>
      </c>
      <c r="BE160" s="16" t="n">
        <f aca="false">AY160-SUMIFS(시군구_병원급!$E$5:$E$3668,시군구_병원급!$A$5:$A$3668,$A160,시군구_병원급!$D$5:$D$3668,$D160-3)</f>
        <v>0</v>
      </c>
      <c r="BF160" s="16" t="n">
        <f aca="false">IF(AY160=0,1,0)</f>
        <v>0</v>
      </c>
      <c r="BG160" s="16" t="n">
        <f aca="false">IF(K160+AY160=0,1,0)</f>
        <v>0</v>
      </c>
      <c r="BH160" s="16" t="n">
        <f aca="false">AF160+AG160+AH160</f>
        <v>12</v>
      </c>
      <c r="BI160" s="18" t="n">
        <f aca="false">IF(H160=0,"",BH160/H160)</f>
        <v>0.12</v>
      </c>
      <c r="BJ160" s="16" t="str">
        <f aca="false">IF(AP160="","",AP160+AN160)</f>
        <v/>
      </c>
    </row>
    <row r="161" customFormat="false" ht="15" hidden="false" customHeight="true" outlineLevel="0" collapsed="false">
      <c r="A161" s="9" t="s">
        <v>372</v>
      </c>
      <c r="B161" s="10" t="s">
        <v>364</v>
      </c>
      <c r="C161" s="10" t="s">
        <v>373</v>
      </c>
      <c r="D161" s="9" t="n">
        <v>2016</v>
      </c>
      <c r="E161" s="11" t="n">
        <v>28425</v>
      </c>
      <c r="F161" s="11" t="n">
        <v>4151</v>
      </c>
      <c r="G161" s="11" t="n">
        <v>4286</v>
      </c>
      <c r="H161" s="11" t="n">
        <v>503</v>
      </c>
      <c r="I161" s="11" t="n">
        <v>20120</v>
      </c>
      <c r="J161" s="11" t="n">
        <v>14824</v>
      </c>
      <c r="K161" s="11" t="n">
        <v>19</v>
      </c>
      <c r="L161" s="12" t="n">
        <v>17.6956904133685</v>
      </c>
      <c r="M161" s="12" t="n">
        <v>0.668425681618294</v>
      </c>
      <c r="N161" s="13" t="n">
        <v>0.736779324055666</v>
      </c>
      <c r="O161" s="13" t="n">
        <v>0.707827616534741</v>
      </c>
      <c r="P161" s="13" t="n">
        <v>0.150782761653474</v>
      </c>
      <c r="Q161" s="13" t="n">
        <v>-0.0264410727129499</v>
      </c>
      <c r="R161" s="13" t="n">
        <v>-0.105219206680585</v>
      </c>
      <c r="S161" s="11" t="n">
        <v>-1</v>
      </c>
      <c r="T161" s="13"/>
      <c r="U161" s="13"/>
      <c r="V161" s="11" t="n">
        <v>0</v>
      </c>
      <c r="W161" s="13" t="n">
        <v>-0.115308151093439</v>
      </c>
      <c r="X161" s="11" t="n">
        <v>0</v>
      </c>
      <c r="Y161" s="11" t="n">
        <v>1</v>
      </c>
      <c r="Z161" s="11" t="n">
        <v>1</v>
      </c>
      <c r="AA161" s="11" t="n">
        <v>0</v>
      </c>
      <c r="AB161" s="10" t="s">
        <v>65</v>
      </c>
      <c r="AC161" s="11" t="n">
        <v>8</v>
      </c>
      <c r="AD161" s="11" t="n">
        <v>210</v>
      </c>
      <c r="AE161" s="11" t="n">
        <v>257</v>
      </c>
      <c r="AF161" s="11" t="n">
        <v>11</v>
      </c>
      <c r="AG161" s="11" t="n">
        <v>16</v>
      </c>
      <c r="AH161" s="11" t="n">
        <v>1</v>
      </c>
      <c r="AI161" s="13" t="n">
        <v>0.0159045725646123</v>
      </c>
      <c r="AJ161" s="13" t="n">
        <v>0.417495029821074</v>
      </c>
      <c r="AK161" s="13" t="n">
        <v>0.510934393638171</v>
      </c>
      <c r="AL161" s="13" t="n">
        <v>0.021868787276342</v>
      </c>
      <c r="AM161" s="13" t="n">
        <v>0.0318091451292247</v>
      </c>
      <c r="AN161" s="11" t="n">
        <v>9</v>
      </c>
      <c r="AO161" s="13" t="n">
        <v>0.017578125</v>
      </c>
      <c r="AP161" s="11"/>
      <c r="AQ161" s="11"/>
      <c r="AR161" s="13"/>
      <c r="AS161" s="13"/>
      <c r="AT161" s="14" t="n">
        <f aca="false">SUMIFS(시도_소아과개폐업!$C$5:$C$293,시도_소아과개폐업!$A$5:$A$293,$D161,시도_소아과개폐업!$B$5:$B$293,$B161)</f>
        <v>27</v>
      </c>
      <c r="AU161" s="14" t="n">
        <f aca="false">SUMIFS(시도_소아과개폐업!$D$5:$D$293,시도_소아과개폐업!$A$5:$A$293,$D161,시도_소아과개폐업!$B$5:$B$293,$B161)</f>
        <v>18</v>
      </c>
      <c r="AV161" s="14" t="n">
        <f aca="false">SUMIFS(시도_소아과개폐업!$F$5:$F$293,시도_소아과개폐업!$A$5:$A$293,$D161,시도_소아과개폐업!$B$5:$B$293,$B161)</f>
        <v>9</v>
      </c>
      <c r="AW161" s="15" t="n">
        <f aca="false">SUMIFS(시도_소아과개폐업!$G$5:$G$293,시도_소아과개폐업!$A$5:$A$293,$D161,시도_소아과개폐업!$B$5:$B$293,$B161)</f>
        <v>0.257142857142857</v>
      </c>
      <c r="AX161" s="14" t="n">
        <f aca="false">SUMIFS(시도_소아과개폐업!$H$5:$H$293,시도_소아과개폐업!$A$5:$A$293,$D161,시도_소아과개폐업!$B$5:$B$293,$B161)</f>
        <v>58</v>
      </c>
      <c r="AY161" s="14" t="n">
        <f aca="false">SUMIFS(시군구_병원급!$E$5:$E$3668,시군구_병원급!$A$5:$A$3668,$A161,시군구_병원급!$D$5:$D$3668,$D161)</f>
        <v>5</v>
      </c>
      <c r="AZ161" s="14" t="n">
        <f aca="false">SUMIFS(시군구_병원급!$F$5:$F$3668,시군구_병원급!$A$5:$A$3668,$A161,시군구_병원급!$D$5:$D$3668,$D161)</f>
        <v>3</v>
      </c>
      <c r="BA161" s="14" t="n">
        <f aca="false">SUMIFS(시군구_병원급!$G$5:$G$3668,시군구_병원급!$A$5:$A$3668,$A161,시군구_병원급!$D$5:$D$3668,$D161)</f>
        <v>10</v>
      </c>
      <c r="BB161" s="14" t="n">
        <f aca="false">SUMIFS(시군구_병원급!$H$5:$H$3668,시군구_병원급!$A$5:$A$3668,$A161,시군구_병원급!$D$5:$D$3668,$D161)</f>
        <v>24</v>
      </c>
      <c r="BC161" s="16" t="n">
        <f aca="false">K161+AY161</f>
        <v>24</v>
      </c>
      <c r="BD161" s="17" t="n">
        <f aca="false">IF(E161=0,"",(K161+AY161)/E161*1000)</f>
        <v>0.844327176781003</v>
      </c>
      <c r="BE161" s="16" t="n">
        <f aca="false">AY161-SUMIFS(시군구_병원급!$E$5:$E$3668,시군구_병원급!$A$5:$A$3668,$A161,시군구_병원급!$D$5:$D$3668,$D161-3)</f>
        <v>3</v>
      </c>
      <c r="BF161" s="16" t="n">
        <f aca="false">IF(AY161=0,1,0)</f>
        <v>0</v>
      </c>
      <c r="BG161" s="16" t="n">
        <f aca="false">IF(K161+AY161=0,1,0)</f>
        <v>0</v>
      </c>
      <c r="BH161" s="16" t="n">
        <f aca="false">AF161+AG161+AH161</f>
        <v>28</v>
      </c>
      <c r="BI161" s="18" t="n">
        <f aca="false">IF(H161=0,"",BH161/H161)</f>
        <v>0.0556660039761431</v>
      </c>
      <c r="BJ161" s="16" t="str">
        <f aca="false">IF(AP161="","",AP161+AN161)</f>
        <v/>
      </c>
    </row>
    <row r="162" customFormat="false" ht="15" hidden="false" customHeight="true" outlineLevel="0" collapsed="false">
      <c r="A162" s="9" t="s">
        <v>374</v>
      </c>
      <c r="B162" s="10" t="s">
        <v>364</v>
      </c>
      <c r="C162" s="10" t="s">
        <v>375</v>
      </c>
      <c r="D162" s="9" t="n">
        <v>2016</v>
      </c>
      <c r="E162" s="11" t="n">
        <v>4305</v>
      </c>
      <c r="F162" s="11" t="n">
        <v>594</v>
      </c>
      <c r="G162" s="11" t="n">
        <v>611</v>
      </c>
      <c r="H162" s="11" t="n">
        <v>52</v>
      </c>
      <c r="I162" s="11" t="n">
        <v>3224</v>
      </c>
      <c r="J162" s="11" t="n">
        <v>2553</v>
      </c>
      <c r="K162" s="11" t="n">
        <v>3</v>
      </c>
      <c r="L162" s="12" t="n">
        <v>12.0789779326365</v>
      </c>
      <c r="M162" s="12" t="n">
        <v>0.696864111498258</v>
      </c>
      <c r="N162" s="13" t="n">
        <v>0.791873449131514</v>
      </c>
      <c r="O162" s="13" t="n">
        <v>0.748896631823461</v>
      </c>
      <c r="P162" s="13" t="n">
        <v>0.141927990708479</v>
      </c>
      <c r="Q162" s="13" t="n">
        <v>-0.0818937939859246</v>
      </c>
      <c r="R162" s="13" t="n">
        <v>-0.130867709815078</v>
      </c>
      <c r="S162" s="11" t="n">
        <v>-1</v>
      </c>
      <c r="T162" s="13"/>
      <c r="U162" s="13"/>
      <c r="V162" s="11" t="n">
        <v>0</v>
      </c>
      <c r="W162" s="13" t="n">
        <v>-0.0769230769230769</v>
      </c>
      <c r="X162" s="11" t="n">
        <v>0</v>
      </c>
      <c r="Y162" s="11" t="n">
        <v>0</v>
      </c>
      <c r="Z162" s="11" t="n">
        <v>0</v>
      </c>
      <c r="AA162" s="11" t="n">
        <v>0</v>
      </c>
      <c r="AB162" s="10" t="s">
        <v>65</v>
      </c>
      <c r="AC162" s="11" t="n">
        <v>6</v>
      </c>
      <c r="AD162" s="11" t="n">
        <v>25</v>
      </c>
      <c r="AE162" s="11" t="n">
        <v>10</v>
      </c>
      <c r="AF162" s="11" t="n">
        <v>0</v>
      </c>
      <c r="AG162" s="11" t="n">
        <v>11</v>
      </c>
      <c r="AH162" s="11" t="n">
        <v>0</v>
      </c>
      <c r="AI162" s="13" t="n">
        <v>0.115384615384615</v>
      </c>
      <c r="AJ162" s="13" t="n">
        <v>0.480769230769231</v>
      </c>
      <c r="AK162" s="13" t="n">
        <v>0.192307692307692</v>
      </c>
      <c r="AL162" s="13" t="n">
        <v>0</v>
      </c>
      <c r="AM162" s="13" t="n">
        <v>0.211538461538462</v>
      </c>
      <c r="AN162" s="11" t="n">
        <v>0</v>
      </c>
      <c r="AO162" s="13" t="n">
        <v>0</v>
      </c>
      <c r="AP162" s="11"/>
      <c r="AQ162" s="11"/>
      <c r="AR162" s="13"/>
      <c r="AS162" s="13"/>
      <c r="AT162" s="14" t="n">
        <f aca="false">SUMIFS(시도_소아과개폐업!$C$5:$C$293,시도_소아과개폐업!$A$5:$A$293,$D162,시도_소아과개폐업!$B$5:$B$293,$B162)</f>
        <v>27</v>
      </c>
      <c r="AU162" s="14" t="n">
        <f aca="false">SUMIFS(시도_소아과개폐업!$D$5:$D$293,시도_소아과개폐업!$A$5:$A$293,$D162,시도_소아과개폐업!$B$5:$B$293,$B162)</f>
        <v>18</v>
      </c>
      <c r="AV162" s="14" t="n">
        <f aca="false">SUMIFS(시도_소아과개폐업!$F$5:$F$293,시도_소아과개폐업!$A$5:$A$293,$D162,시도_소아과개폐업!$B$5:$B$293,$B162)</f>
        <v>9</v>
      </c>
      <c r="AW162" s="15" t="n">
        <f aca="false">SUMIFS(시도_소아과개폐업!$G$5:$G$293,시도_소아과개폐업!$A$5:$A$293,$D162,시도_소아과개폐업!$B$5:$B$293,$B162)</f>
        <v>0.257142857142857</v>
      </c>
      <c r="AX162" s="14" t="n">
        <f aca="false">SUMIFS(시도_소아과개폐업!$H$5:$H$293,시도_소아과개폐업!$A$5:$A$293,$D162,시도_소아과개폐업!$B$5:$B$293,$B162)</f>
        <v>58</v>
      </c>
      <c r="AY162" s="14" t="n">
        <f aca="false">SUMIFS(시군구_병원급!$E$5:$E$3668,시군구_병원급!$A$5:$A$3668,$A162,시군구_병원급!$D$5:$D$3668,$D162)</f>
        <v>1</v>
      </c>
      <c r="AZ162" s="14" t="n">
        <f aca="false">SUMIFS(시군구_병원급!$F$5:$F$3668,시군구_병원급!$A$5:$A$3668,$A162,시군구_병원급!$D$5:$D$3668,$D162)</f>
        <v>0</v>
      </c>
      <c r="BA162" s="14" t="n">
        <f aca="false">SUMIFS(시군구_병원급!$G$5:$G$3668,시군구_병원급!$A$5:$A$3668,$A162,시군구_병원급!$D$5:$D$3668,$D162)</f>
        <v>4</v>
      </c>
      <c r="BB162" s="14" t="n">
        <f aca="false">SUMIFS(시군구_병원급!$H$5:$H$3668,시군구_병원급!$A$5:$A$3668,$A162,시군구_병원급!$D$5:$D$3668,$D162)</f>
        <v>12</v>
      </c>
      <c r="BC162" s="16" t="n">
        <f aca="false">K162+AY162</f>
        <v>4</v>
      </c>
      <c r="BD162" s="17" t="n">
        <f aca="false">IF(E162=0,"",(K162+AY162)/E162*1000)</f>
        <v>0.929152148664344</v>
      </c>
      <c r="BE162" s="16" t="n">
        <f aca="false">AY162-SUMIFS(시군구_병원급!$E$5:$E$3668,시군구_병원급!$A$5:$A$3668,$A162,시군구_병원급!$D$5:$D$3668,$D162-3)</f>
        <v>0</v>
      </c>
      <c r="BF162" s="16" t="n">
        <f aca="false">IF(AY162=0,1,0)</f>
        <v>0</v>
      </c>
      <c r="BG162" s="16" t="n">
        <f aca="false">IF(K162+AY162=0,1,0)</f>
        <v>0</v>
      </c>
      <c r="BH162" s="16" t="n">
        <f aca="false">AF162+AG162+AH162</f>
        <v>11</v>
      </c>
      <c r="BI162" s="18" t="n">
        <f aca="false">IF(H162=0,"",BH162/H162)</f>
        <v>0.211538461538462</v>
      </c>
      <c r="BJ162" s="16" t="str">
        <f aca="false">IF(AP162="","",AP162+AN162)</f>
        <v/>
      </c>
    </row>
    <row r="163" customFormat="false" ht="15" hidden="false" customHeight="true" outlineLevel="0" collapsed="false">
      <c r="A163" s="9" t="s">
        <v>376</v>
      </c>
      <c r="B163" s="10" t="s">
        <v>364</v>
      </c>
      <c r="C163" s="10" t="s">
        <v>377</v>
      </c>
      <c r="D163" s="9" t="n">
        <v>2016</v>
      </c>
      <c r="E163" s="11" t="n">
        <v>3824</v>
      </c>
      <c r="F163" s="11" t="n">
        <v>593</v>
      </c>
      <c r="G163" s="11" t="n">
        <v>631</v>
      </c>
      <c r="H163" s="11" t="n">
        <v>55</v>
      </c>
      <c r="I163" s="11" t="n">
        <v>2564</v>
      </c>
      <c r="J163" s="11" t="n">
        <v>2077</v>
      </c>
      <c r="K163" s="11" t="n">
        <v>1</v>
      </c>
      <c r="L163" s="12" t="n">
        <v>14.3828451882845</v>
      </c>
      <c r="M163" s="12" t="n">
        <v>0.261506276150628</v>
      </c>
      <c r="N163" s="13" t="n">
        <v>0.8100624024961</v>
      </c>
      <c r="O163" s="13" t="n">
        <v>0.670502092050209</v>
      </c>
      <c r="P163" s="13" t="n">
        <v>0.165010460251046</v>
      </c>
      <c r="Q163" s="13" t="n">
        <v>-0.0461461711149913</v>
      </c>
      <c r="R163" s="13" t="n">
        <v>-0.112517580872011</v>
      </c>
      <c r="S163" s="11" t="n">
        <v>0</v>
      </c>
      <c r="T163" s="13"/>
      <c r="U163" s="13"/>
      <c r="V163" s="11" t="n">
        <v>0</v>
      </c>
      <c r="W163" s="13" t="n">
        <v>-0.127272727272727</v>
      </c>
      <c r="X163" s="11" t="n">
        <v>0</v>
      </c>
      <c r="Y163" s="11" t="n">
        <v>0</v>
      </c>
      <c r="Z163" s="11" t="n">
        <v>0</v>
      </c>
      <c r="AA163" s="11" t="n">
        <v>0</v>
      </c>
      <c r="AB163" s="10" t="s">
        <v>65</v>
      </c>
      <c r="AC163" s="11" t="n">
        <v>6</v>
      </c>
      <c r="AD163" s="11" t="n">
        <v>25</v>
      </c>
      <c r="AE163" s="11" t="n">
        <v>16</v>
      </c>
      <c r="AF163" s="11" t="n">
        <v>3</v>
      </c>
      <c r="AG163" s="11" t="n">
        <v>5</v>
      </c>
      <c r="AH163" s="11" t="n">
        <v>0</v>
      </c>
      <c r="AI163" s="13" t="n">
        <v>0.109090909090909</v>
      </c>
      <c r="AJ163" s="13" t="n">
        <v>0.454545454545455</v>
      </c>
      <c r="AK163" s="13" t="n">
        <v>0.290909090909091</v>
      </c>
      <c r="AL163" s="13" t="n">
        <v>0.0545454545454545</v>
      </c>
      <c r="AM163" s="13" t="n">
        <v>0.0909090909090909</v>
      </c>
      <c r="AN163" s="11" t="n">
        <v>1</v>
      </c>
      <c r="AO163" s="13" t="n">
        <v>0.0178571428571429</v>
      </c>
      <c r="AP163" s="11"/>
      <c r="AQ163" s="11"/>
      <c r="AR163" s="13"/>
      <c r="AS163" s="13"/>
      <c r="AT163" s="14" t="n">
        <f aca="false">SUMIFS(시도_소아과개폐업!$C$5:$C$293,시도_소아과개폐업!$A$5:$A$293,$D163,시도_소아과개폐업!$B$5:$B$293,$B163)</f>
        <v>27</v>
      </c>
      <c r="AU163" s="14" t="n">
        <f aca="false">SUMIFS(시도_소아과개폐업!$D$5:$D$293,시도_소아과개폐업!$A$5:$A$293,$D163,시도_소아과개폐업!$B$5:$B$293,$B163)</f>
        <v>18</v>
      </c>
      <c r="AV163" s="14" t="n">
        <f aca="false">SUMIFS(시도_소아과개폐업!$F$5:$F$293,시도_소아과개폐업!$A$5:$A$293,$D163,시도_소아과개폐업!$B$5:$B$293,$B163)</f>
        <v>9</v>
      </c>
      <c r="AW163" s="15" t="n">
        <f aca="false">SUMIFS(시도_소아과개폐업!$G$5:$G$293,시도_소아과개폐업!$A$5:$A$293,$D163,시도_소아과개폐업!$B$5:$B$293,$B163)</f>
        <v>0.257142857142857</v>
      </c>
      <c r="AX163" s="14" t="n">
        <f aca="false">SUMIFS(시도_소아과개폐업!$H$5:$H$293,시도_소아과개폐업!$A$5:$A$293,$D163,시도_소아과개폐업!$B$5:$B$293,$B163)</f>
        <v>58</v>
      </c>
      <c r="AY163" s="14" t="n">
        <f aca="false">SUMIFS(시군구_병원급!$E$5:$E$3668,시군구_병원급!$A$5:$A$3668,$A163,시군구_병원급!$D$5:$D$3668,$D163)</f>
        <v>1</v>
      </c>
      <c r="AZ163" s="14" t="n">
        <f aca="false">SUMIFS(시군구_병원급!$F$5:$F$3668,시군구_병원급!$A$5:$A$3668,$A163,시군구_병원급!$D$5:$D$3668,$D163)</f>
        <v>1</v>
      </c>
      <c r="BA163" s="14" t="n">
        <f aca="false">SUMIFS(시군구_병원급!$G$5:$G$3668,시군구_병원급!$A$5:$A$3668,$A163,시군구_병원급!$D$5:$D$3668,$D163)</f>
        <v>2</v>
      </c>
      <c r="BB163" s="14" t="n">
        <f aca="false">SUMIFS(시군구_병원급!$H$5:$H$3668,시군구_병원급!$A$5:$A$3668,$A163,시군구_병원급!$D$5:$D$3668,$D163)</f>
        <v>8</v>
      </c>
      <c r="BC163" s="16" t="n">
        <f aca="false">K163+AY163</f>
        <v>2</v>
      </c>
      <c r="BD163" s="17" t="n">
        <f aca="false">IF(E163=0,"",(K163+AY163)/E163*1000)</f>
        <v>0.523012552301255</v>
      </c>
      <c r="BE163" s="16" t="n">
        <f aca="false">AY163-SUMIFS(시군구_병원급!$E$5:$E$3668,시군구_병원급!$A$5:$A$3668,$A163,시군구_병원급!$D$5:$D$3668,$D163-3)</f>
        <v>0</v>
      </c>
      <c r="BF163" s="16" t="n">
        <f aca="false">IF(AY163=0,1,0)</f>
        <v>0</v>
      </c>
      <c r="BG163" s="16" t="n">
        <f aca="false">IF(K163+AY163=0,1,0)</f>
        <v>0</v>
      </c>
      <c r="BH163" s="16" t="n">
        <f aca="false">AF163+AG163+AH163</f>
        <v>8</v>
      </c>
      <c r="BI163" s="18" t="n">
        <f aca="false">IF(H163=0,"",BH163/H163)</f>
        <v>0.145454545454545</v>
      </c>
      <c r="BJ163" s="16" t="str">
        <f aca="false">IF(AP163="","",AP163+AN163)</f>
        <v/>
      </c>
    </row>
    <row r="164" customFormat="false" ht="15" hidden="false" customHeight="true" outlineLevel="0" collapsed="false">
      <c r="A164" s="9" t="s">
        <v>378</v>
      </c>
      <c r="B164" s="10" t="s">
        <v>364</v>
      </c>
      <c r="C164" s="10" t="s">
        <v>379</v>
      </c>
      <c r="D164" s="9" t="n">
        <v>2016</v>
      </c>
      <c r="E164" s="11" t="n">
        <v>3447</v>
      </c>
      <c r="F164" s="11" t="n">
        <v>491</v>
      </c>
      <c r="G164" s="11" t="n">
        <v>510</v>
      </c>
      <c r="H164" s="11" t="n">
        <v>46</v>
      </c>
      <c r="I164" s="11" t="n">
        <v>1885</v>
      </c>
      <c r="J164" s="11" t="n">
        <v>1469</v>
      </c>
      <c r="K164" s="11" t="n">
        <v>3</v>
      </c>
      <c r="L164" s="12" t="n">
        <v>13.344937626922</v>
      </c>
      <c r="M164" s="12" t="n">
        <v>0.870322019147084</v>
      </c>
      <c r="N164" s="13" t="n">
        <v>0.779310344827586</v>
      </c>
      <c r="O164" s="13" t="n">
        <v>0.546852335364085</v>
      </c>
      <c r="P164" s="13" t="n">
        <v>0.147954743255004</v>
      </c>
      <c r="Q164" s="13" t="n">
        <v>-0.091699604743083</v>
      </c>
      <c r="R164" s="13" t="n">
        <v>-0.116117850953206</v>
      </c>
      <c r="S164" s="11" t="n">
        <v>0</v>
      </c>
      <c r="T164" s="13"/>
      <c r="U164" s="13"/>
      <c r="V164" s="11" t="n">
        <v>0</v>
      </c>
      <c r="W164" s="13" t="n">
        <v>-0.217391304347826</v>
      </c>
      <c r="X164" s="11" t="n">
        <v>1</v>
      </c>
      <c r="Y164" s="11" t="n">
        <v>0</v>
      </c>
      <c r="Z164" s="11" t="n">
        <v>1</v>
      </c>
      <c r="AA164" s="11" t="n">
        <v>0</v>
      </c>
      <c r="AB164" s="10" t="s">
        <v>65</v>
      </c>
      <c r="AC164" s="11" t="n">
        <v>3</v>
      </c>
      <c r="AD164" s="11" t="n">
        <v>28</v>
      </c>
      <c r="AE164" s="11" t="n">
        <v>12</v>
      </c>
      <c r="AF164" s="11" t="n">
        <v>0</v>
      </c>
      <c r="AG164" s="11" t="n">
        <v>3</v>
      </c>
      <c r="AH164" s="11" t="n">
        <v>0</v>
      </c>
      <c r="AI164" s="13" t="n">
        <v>0.0652173913043478</v>
      </c>
      <c r="AJ164" s="13" t="n">
        <v>0.608695652173913</v>
      </c>
      <c r="AK164" s="13" t="n">
        <v>0.260869565217391</v>
      </c>
      <c r="AL164" s="13" t="n">
        <v>0</v>
      </c>
      <c r="AM164" s="13" t="n">
        <v>0.0652173913043478</v>
      </c>
      <c r="AN164" s="11" t="n">
        <v>0</v>
      </c>
      <c r="AO164" s="13" t="n">
        <v>0</v>
      </c>
      <c r="AP164" s="11"/>
      <c r="AQ164" s="11"/>
      <c r="AR164" s="13"/>
      <c r="AS164" s="13"/>
      <c r="AT164" s="14" t="n">
        <f aca="false">SUMIFS(시도_소아과개폐업!$C$5:$C$293,시도_소아과개폐업!$A$5:$A$293,$D164,시도_소아과개폐업!$B$5:$B$293,$B164)</f>
        <v>27</v>
      </c>
      <c r="AU164" s="14" t="n">
        <f aca="false">SUMIFS(시도_소아과개폐업!$D$5:$D$293,시도_소아과개폐업!$A$5:$A$293,$D164,시도_소아과개폐업!$B$5:$B$293,$B164)</f>
        <v>18</v>
      </c>
      <c r="AV164" s="14" t="n">
        <f aca="false">SUMIFS(시도_소아과개폐업!$F$5:$F$293,시도_소아과개폐업!$A$5:$A$293,$D164,시도_소아과개폐업!$B$5:$B$293,$B164)</f>
        <v>9</v>
      </c>
      <c r="AW164" s="15" t="n">
        <f aca="false">SUMIFS(시도_소아과개폐업!$G$5:$G$293,시도_소아과개폐업!$A$5:$A$293,$D164,시도_소아과개폐업!$B$5:$B$293,$B164)</f>
        <v>0.257142857142857</v>
      </c>
      <c r="AX164" s="14" t="n">
        <f aca="false">SUMIFS(시도_소아과개폐업!$H$5:$H$293,시도_소아과개폐업!$A$5:$A$293,$D164,시도_소아과개폐업!$B$5:$B$293,$B164)</f>
        <v>58</v>
      </c>
      <c r="AY164" s="14" t="n">
        <f aca="false">SUMIFS(시군구_병원급!$E$5:$E$3668,시군구_병원급!$A$5:$A$3668,$A164,시군구_병원급!$D$5:$D$3668,$D164)</f>
        <v>2</v>
      </c>
      <c r="AZ164" s="14" t="n">
        <f aca="false">SUMIFS(시군구_병원급!$F$5:$F$3668,시군구_병원급!$A$5:$A$3668,$A164,시군구_병원급!$D$5:$D$3668,$D164)</f>
        <v>2</v>
      </c>
      <c r="BA164" s="14" t="n">
        <f aca="false">SUMIFS(시군구_병원급!$G$5:$G$3668,시군구_병원급!$A$5:$A$3668,$A164,시군구_병원급!$D$5:$D$3668,$D164)</f>
        <v>2</v>
      </c>
      <c r="BB164" s="14" t="n">
        <f aca="false">SUMIFS(시군구_병원급!$H$5:$H$3668,시군구_병원급!$A$5:$A$3668,$A164,시군구_병원급!$D$5:$D$3668,$D164)</f>
        <v>5</v>
      </c>
      <c r="BC164" s="16" t="n">
        <f aca="false">K164+AY164</f>
        <v>5</v>
      </c>
      <c r="BD164" s="17" t="n">
        <f aca="false">IF(E164=0,"",(K164+AY164)/E164*1000)</f>
        <v>1.45053669857847</v>
      </c>
      <c r="BE164" s="16" t="n">
        <f aca="false">AY164-SUMIFS(시군구_병원급!$E$5:$E$3668,시군구_병원급!$A$5:$A$3668,$A164,시군구_병원급!$D$5:$D$3668,$D164-3)</f>
        <v>0</v>
      </c>
      <c r="BF164" s="16" t="n">
        <f aca="false">IF(AY164=0,1,0)</f>
        <v>0</v>
      </c>
      <c r="BG164" s="16" t="n">
        <f aca="false">IF(K164+AY164=0,1,0)</f>
        <v>0</v>
      </c>
      <c r="BH164" s="16" t="n">
        <f aca="false">AF164+AG164+AH164</f>
        <v>3</v>
      </c>
      <c r="BI164" s="18" t="n">
        <f aca="false">IF(H164=0,"",BH164/H164)</f>
        <v>0.0652173913043478</v>
      </c>
      <c r="BJ164" s="16" t="str">
        <f aca="false">IF(AP164="","",AP164+AN164)</f>
        <v/>
      </c>
    </row>
    <row r="165" customFormat="false" ht="15" hidden="false" customHeight="true" outlineLevel="0" collapsed="false">
      <c r="A165" s="9" t="s">
        <v>380</v>
      </c>
      <c r="B165" s="10" t="s">
        <v>364</v>
      </c>
      <c r="C165" s="10" t="s">
        <v>381</v>
      </c>
      <c r="D165" s="9" t="n">
        <v>2016</v>
      </c>
      <c r="E165" s="11" t="n">
        <v>2975</v>
      </c>
      <c r="F165" s="11" t="n">
        <v>416</v>
      </c>
      <c r="G165" s="11" t="n">
        <v>442</v>
      </c>
      <c r="H165" s="11" t="n">
        <v>39</v>
      </c>
      <c r="I165" s="11" t="n">
        <v>1628</v>
      </c>
      <c r="J165" s="11" t="n">
        <v>1448</v>
      </c>
      <c r="K165" s="11" t="n">
        <v>1</v>
      </c>
      <c r="L165" s="12" t="n">
        <v>13.109243697479</v>
      </c>
      <c r="M165" s="12" t="n">
        <v>0.336134453781513</v>
      </c>
      <c r="N165" s="13" t="n">
        <v>0.88943488943489</v>
      </c>
      <c r="O165" s="13" t="n">
        <v>0.547226890756303</v>
      </c>
      <c r="P165" s="13" t="n">
        <v>0.148571428571429</v>
      </c>
      <c r="Q165" s="13" t="n">
        <v>-0.0178276658963354</v>
      </c>
      <c r="R165" s="13" t="n">
        <v>-0.191956124314442</v>
      </c>
      <c r="S165" s="11" t="n">
        <v>0</v>
      </c>
      <c r="T165" s="13"/>
      <c r="U165" s="13"/>
      <c r="V165" s="11" t="n">
        <v>0</v>
      </c>
      <c r="W165" s="13" t="n">
        <v>0</v>
      </c>
      <c r="X165" s="11" t="n">
        <v>0</v>
      </c>
      <c r="Y165" s="11" t="n">
        <v>0</v>
      </c>
      <c r="Z165" s="11" t="n">
        <v>0</v>
      </c>
      <c r="AA165" s="11" t="n">
        <v>0</v>
      </c>
      <c r="AB165" s="10" t="s">
        <v>65</v>
      </c>
      <c r="AC165" s="11" t="n">
        <v>5</v>
      </c>
      <c r="AD165" s="11" t="n">
        <v>20</v>
      </c>
      <c r="AE165" s="11" t="n">
        <v>8</v>
      </c>
      <c r="AF165" s="11" t="n">
        <v>1</v>
      </c>
      <c r="AG165" s="11" t="n">
        <v>5</v>
      </c>
      <c r="AH165" s="11" t="n">
        <v>0</v>
      </c>
      <c r="AI165" s="13" t="n">
        <v>0.128205128205128</v>
      </c>
      <c r="AJ165" s="13" t="n">
        <v>0.512820512820513</v>
      </c>
      <c r="AK165" s="13" t="n">
        <v>0.205128205128205</v>
      </c>
      <c r="AL165" s="13" t="n">
        <v>0.0256410256410256</v>
      </c>
      <c r="AM165" s="13" t="n">
        <v>0.128205128205128</v>
      </c>
      <c r="AN165" s="11" t="n">
        <v>0</v>
      </c>
      <c r="AO165" s="13" t="n">
        <v>0</v>
      </c>
      <c r="AP165" s="11"/>
      <c r="AQ165" s="11"/>
      <c r="AR165" s="13"/>
      <c r="AS165" s="13"/>
      <c r="AT165" s="14" t="n">
        <f aca="false">SUMIFS(시도_소아과개폐업!$C$5:$C$293,시도_소아과개폐업!$A$5:$A$293,$D165,시도_소아과개폐업!$B$5:$B$293,$B165)</f>
        <v>27</v>
      </c>
      <c r="AU165" s="14" t="n">
        <f aca="false">SUMIFS(시도_소아과개폐업!$D$5:$D$293,시도_소아과개폐업!$A$5:$A$293,$D165,시도_소아과개폐업!$B$5:$B$293,$B165)</f>
        <v>18</v>
      </c>
      <c r="AV165" s="14" t="n">
        <f aca="false">SUMIFS(시도_소아과개폐업!$F$5:$F$293,시도_소아과개폐업!$A$5:$A$293,$D165,시도_소아과개폐업!$B$5:$B$293,$B165)</f>
        <v>9</v>
      </c>
      <c r="AW165" s="15" t="n">
        <f aca="false">SUMIFS(시도_소아과개폐업!$G$5:$G$293,시도_소아과개폐업!$A$5:$A$293,$D165,시도_소아과개폐업!$B$5:$B$293,$B165)</f>
        <v>0.257142857142857</v>
      </c>
      <c r="AX165" s="14" t="n">
        <f aca="false">SUMIFS(시도_소아과개폐업!$H$5:$H$293,시도_소아과개폐업!$A$5:$A$293,$D165,시도_소아과개폐업!$B$5:$B$293,$B165)</f>
        <v>58</v>
      </c>
      <c r="AY165" s="14" t="n">
        <f aca="false">SUMIFS(시군구_병원급!$E$5:$E$3668,시군구_병원급!$A$5:$A$3668,$A165,시군구_병원급!$D$5:$D$3668,$D165)</f>
        <v>1</v>
      </c>
      <c r="AZ165" s="14" t="n">
        <f aca="false">SUMIFS(시군구_병원급!$F$5:$F$3668,시군구_병원급!$A$5:$A$3668,$A165,시군구_병원급!$D$5:$D$3668,$D165)</f>
        <v>1</v>
      </c>
      <c r="BA165" s="14" t="n">
        <f aca="false">SUMIFS(시군구_병원급!$G$5:$G$3668,시군구_병원급!$A$5:$A$3668,$A165,시군구_병원급!$D$5:$D$3668,$D165)</f>
        <v>3</v>
      </c>
      <c r="BB165" s="14" t="n">
        <f aca="false">SUMIFS(시군구_병원급!$H$5:$H$3668,시군구_병원급!$A$5:$A$3668,$A165,시군구_병원급!$D$5:$D$3668,$D165)</f>
        <v>5</v>
      </c>
      <c r="BC165" s="16" t="n">
        <f aca="false">K165+AY165</f>
        <v>2</v>
      </c>
      <c r="BD165" s="17" t="n">
        <f aca="false">IF(E165=0,"",(K165+AY165)/E165*1000)</f>
        <v>0.672268907563025</v>
      </c>
      <c r="BE165" s="16" t="n">
        <f aca="false">AY165-SUMIFS(시군구_병원급!$E$5:$E$3668,시군구_병원급!$A$5:$A$3668,$A165,시군구_병원급!$D$5:$D$3668,$D165-3)</f>
        <v>0</v>
      </c>
      <c r="BF165" s="16" t="n">
        <f aca="false">IF(AY165=0,1,0)</f>
        <v>0</v>
      </c>
      <c r="BG165" s="16" t="n">
        <f aca="false">IF(K165+AY165=0,1,0)</f>
        <v>0</v>
      </c>
      <c r="BH165" s="16" t="n">
        <f aca="false">AF165+AG165+AH165</f>
        <v>6</v>
      </c>
      <c r="BI165" s="18" t="n">
        <f aca="false">IF(H165=0,"",BH165/H165)</f>
        <v>0.153846153846154</v>
      </c>
      <c r="BJ165" s="16" t="str">
        <f aca="false">IF(AP165="","",AP165+AN165)</f>
        <v/>
      </c>
    </row>
    <row r="166" customFormat="false" ht="15" hidden="false" customHeight="true" outlineLevel="0" collapsed="false">
      <c r="A166" s="9" t="s">
        <v>382</v>
      </c>
      <c r="B166" s="10" t="s">
        <v>364</v>
      </c>
      <c r="C166" s="10" t="s">
        <v>383</v>
      </c>
      <c r="D166" s="9" t="n">
        <v>2016</v>
      </c>
      <c r="E166" s="11" t="n">
        <v>14542</v>
      </c>
      <c r="F166" s="11" t="n">
        <v>2368</v>
      </c>
      <c r="G166" s="11" t="n">
        <v>2509</v>
      </c>
      <c r="H166" s="11" t="n">
        <v>210</v>
      </c>
      <c r="I166" s="11" t="n">
        <v>10700</v>
      </c>
      <c r="J166" s="11" t="n">
        <v>7765</v>
      </c>
      <c r="K166" s="11" t="n">
        <v>11</v>
      </c>
      <c r="L166" s="12" t="n">
        <v>14.4409297208087</v>
      </c>
      <c r="M166" s="12" t="n">
        <v>0.75642965204236</v>
      </c>
      <c r="N166" s="13" t="n">
        <v>0.725700934579439</v>
      </c>
      <c r="O166" s="13" t="n">
        <v>0.735799752441205</v>
      </c>
      <c r="P166" s="13" t="n">
        <v>0.172534726997662</v>
      </c>
      <c r="Q166" s="13" t="n">
        <v>0.00874028856825748</v>
      </c>
      <c r="R166" s="13" t="n">
        <v>0.0236638106895144</v>
      </c>
      <c r="S166" s="11" t="n">
        <v>0</v>
      </c>
      <c r="T166" s="13"/>
      <c r="U166" s="13"/>
      <c r="V166" s="11" t="n">
        <v>0</v>
      </c>
      <c r="W166" s="13" t="n">
        <v>-0.128571428571429</v>
      </c>
      <c r="X166" s="11" t="n">
        <v>0</v>
      </c>
      <c r="Y166" s="11" t="n">
        <v>0</v>
      </c>
      <c r="Z166" s="11" t="n">
        <v>0</v>
      </c>
      <c r="AA166" s="11" t="n">
        <v>0</v>
      </c>
      <c r="AB166" s="10" t="s">
        <v>65</v>
      </c>
      <c r="AC166" s="11" t="n">
        <v>8</v>
      </c>
      <c r="AD166" s="11" t="n">
        <v>108</v>
      </c>
      <c r="AE166" s="11" t="n">
        <v>79</v>
      </c>
      <c r="AF166" s="11" t="n">
        <v>3</v>
      </c>
      <c r="AG166" s="11" t="n">
        <v>12</v>
      </c>
      <c r="AH166" s="11" t="n">
        <v>0</v>
      </c>
      <c r="AI166" s="13" t="n">
        <v>0.0380952380952381</v>
      </c>
      <c r="AJ166" s="13" t="n">
        <v>0.514285714285714</v>
      </c>
      <c r="AK166" s="13" t="n">
        <v>0.376190476190476</v>
      </c>
      <c r="AL166" s="13" t="n">
        <v>0.0142857142857143</v>
      </c>
      <c r="AM166" s="13" t="n">
        <v>0.0571428571428571</v>
      </c>
      <c r="AN166" s="11" t="n">
        <v>3</v>
      </c>
      <c r="AO166" s="13" t="n">
        <v>0.0140845070422535</v>
      </c>
      <c r="AP166" s="11"/>
      <c r="AQ166" s="11"/>
      <c r="AR166" s="13"/>
      <c r="AS166" s="13"/>
      <c r="AT166" s="14" t="n">
        <f aca="false">SUMIFS(시도_소아과개폐업!$C$5:$C$293,시도_소아과개폐업!$A$5:$A$293,$D166,시도_소아과개폐업!$B$5:$B$293,$B166)</f>
        <v>27</v>
      </c>
      <c r="AU166" s="14" t="n">
        <f aca="false">SUMIFS(시도_소아과개폐업!$D$5:$D$293,시도_소아과개폐업!$A$5:$A$293,$D166,시도_소아과개폐업!$B$5:$B$293,$B166)</f>
        <v>18</v>
      </c>
      <c r="AV166" s="14" t="n">
        <f aca="false">SUMIFS(시도_소아과개폐업!$F$5:$F$293,시도_소아과개폐업!$A$5:$A$293,$D166,시도_소아과개폐업!$B$5:$B$293,$B166)</f>
        <v>9</v>
      </c>
      <c r="AW166" s="15" t="n">
        <f aca="false">SUMIFS(시도_소아과개폐업!$G$5:$G$293,시도_소아과개폐업!$A$5:$A$293,$D166,시도_소아과개폐업!$B$5:$B$293,$B166)</f>
        <v>0.257142857142857</v>
      </c>
      <c r="AX166" s="14" t="n">
        <f aca="false">SUMIFS(시도_소아과개폐업!$H$5:$H$293,시도_소아과개폐업!$A$5:$A$293,$D166,시도_소아과개폐업!$B$5:$B$293,$B166)</f>
        <v>58</v>
      </c>
      <c r="AY166" s="14" t="n">
        <f aca="false">SUMIFS(시군구_병원급!$E$5:$E$3668,시군구_병원급!$A$5:$A$3668,$A166,시군구_병원급!$D$5:$D$3668,$D166)</f>
        <v>4</v>
      </c>
      <c r="AZ166" s="14" t="n">
        <f aca="false">SUMIFS(시군구_병원급!$F$5:$F$3668,시군구_병원급!$A$5:$A$3668,$A166,시군구_병원급!$D$5:$D$3668,$D166)</f>
        <v>2</v>
      </c>
      <c r="BA166" s="14" t="n">
        <f aca="false">SUMIFS(시군구_병원급!$G$5:$G$3668,시군구_병원급!$A$5:$A$3668,$A166,시군구_병원급!$D$5:$D$3668,$D166)</f>
        <v>6</v>
      </c>
      <c r="BB166" s="14" t="n">
        <f aca="false">SUMIFS(시군구_병원급!$H$5:$H$3668,시군구_병원급!$A$5:$A$3668,$A166,시군구_병원급!$D$5:$D$3668,$D166)</f>
        <v>22</v>
      </c>
      <c r="BC166" s="16" t="n">
        <f aca="false">K166+AY166</f>
        <v>15</v>
      </c>
      <c r="BD166" s="17" t="n">
        <f aca="false">IF(E166=0,"",(K166+AY166)/E166*1000)</f>
        <v>1.03149498005776</v>
      </c>
      <c r="BE166" s="16" t="n">
        <f aca="false">AY166-SUMIFS(시군구_병원급!$E$5:$E$3668,시군구_병원급!$A$5:$A$3668,$A166,시군구_병원급!$D$5:$D$3668,$D166-3)</f>
        <v>0</v>
      </c>
      <c r="BF166" s="16" t="n">
        <f aca="false">IF(AY166=0,1,0)</f>
        <v>0</v>
      </c>
      <c r="BG166" s="16" t="n">
        <f aca="false">IF(K166+AY166=0,1,0)</f>
        <v>0</v>
      </c>
      <c r="BH166" s="16" t="n">
        <f aca="false">AF166+AG166+AH166</f>
        <v>15</v>
      </c>
      <c r="BI166" s="18" t="n">
        <f aca="false">IF(H166=0,"",BH166/H166)</f>
        <v>0.0714285714285714</v>
      </c>
      <c r="BJ166" s="16" t="str">
        <f aca="false">IF(AP166="","",AP166+AN166)</f>
        <v/>
      </c>
    </row>
    <row r="167" customFormat="false" ht="15" hidden="false" customHeight="true" outlineLevel="0" collapsed="false">
      <c r="A167" s="9" t="s">
        <v>384</v>
      </c>
      <c r="B167" s="10" t="s">
        <v>364</v>
      </c>
      <c r="C167" s="10" t="s">
        <v>385</v>
      </c>
      <c r="D167" s="9" t="n">
        <v>2016</v>
      </c>
      <c r="E167" s="11" t="n">
        <v>1348</v>
      </c>
      <c r="F167" s="11" t="n">
        <v>259</v>
      </c>
      <c r="G167" s="11" t="n">
        <v>265</v>
      </c>
      <c r="H167" s="11" t="n">
        <v>14</v>
      </c>
      <c r="I167" s="11" t="n">
        <v>930</v>
      </c>
      <c r="J167" s="11" t="n">
        <v>686</v>
      </c>
      <c r="K167" s="11" t="n">
        <v>0</v>
      </c>
      <c r="L167" s="12" t="n">
        <v>10.3857566765579</v>
      </c>
      <c r="M167" s="12" t="n">
        <v>0</v>
      </c>
      <c r="N167" s="13" t="n">
        <v>0.737634408602151</v>
      </c>
      <c r="O167" s="13" t="n">
        <v>0.689910979228487</v>
      </c>
      <c r="P167" s="13" t="n">
        <v>0.196587537091988</v>
      </c>
      <c r="Q167" s="13" t="n">
        <v>-0.0446491849751949</v>
      </c>
      <c r="R167" s="13" t="n">
        <v>0.03515625</v>
      </c>
      <c r="S167" s="11" t="n">
        <v>0</v>
      </c>
      <c r="T167" s="13"/>
      <c r="U167" s="13"/>
      <c r="V167" s="11" t="n">
        <v>1</v>
      </c>
      <c r="W167" s="13" t="n">
        <v>0</v>
      </c>
      <c r="X167" s="11" t="n">
        <v>0</v>
      </c>
      <c r="Y167" s="11" t="n">
        <v>0</v>
      </c>
      <c r="Z167" s="11" t="n">
        <v>0</v>
      </c>
      <c r="AA167" s="11" t="n">
        <v>0</v>
      </c>
      <c r="AB167" s="10" t="s">
        <v>65</v>
      </c>
      <c r="AC167" s="11" t="n">
        <v>3</v>
      </c>
      <c r="AD167" s="11" t="n">
        <v>3</v>
      </c>
      <c r="AE167" s="11" t="n">
        <v>1</v>
      </c>
      <c r="AF167" s="11" t="n">
        <v>0</v>
      </c>
      <c r="AG167" s="11" t="n">
        <v>7</v>
      </c>
      <c r="AH167" s="11" t="n">
        <v>0</v>
      </c>
      <c r="AI167" s="13" t="n">
        <v>0.214285714285714</v>
      </c>
      <c r="AJ167" s="13" t="n">
        <v>0.214285714285714</v>
      </c>
      <c r="AK167" s="13" t="n">
        <v>0.0714285714285714</v>
      </c>
      <c r="AL167" s="13" t="n">
        <v>0</v>
      </c>
      <c r="AM167" s="13" t="n">
        <v>0.5</v>
      </c>
      <c r="AN167" s="11" t="n">
        <v>0</v>
      </c>
      <c r="AO167" s="13" t="n">
        <v>0</v>
      </c>
      <c r="AP167" s="11"/>
      <c r="AQ167" s="11"/>
      <c r="AR167" s="13"/>
      <c r="AS167" s="13"/>
      <c r="AT167" s="14" t="n">
        <f aca="false">SUMIFS(시도_소아과개폐업!$C$5:$C$293,시도_소아과개폐업!$A$5:$A$293,$D167,시도_소아과개폐업!$B$5:$B$293,$B167)</f>
        <v>27</v>
      </c>
      <c r="AU167" s="14" t="n">
        <f aca="false">SUMIFS(시도_소아과개폐업!$D$5:$D$293,시도_소아과개폐업!$A$5:$A$293,$D167,시도_소아과개폐업!$B$5:$B$293,$B167)</f>
        <v>18</v>
      </c>
      <c r="AV167" s="14" t="n">
        <f aca="false">SUMIFS(시도_소아과개폐업!$F$5:$F$293,시도_소아과개폐업!$A$5:$A$293,$D167,시도_소아과개폐업!$B$5:$B$293,$B167)</f>
        <v>9</v>
      </c>
      <c r="AW167" s="15" t="n">
        <f aca="false">SUMIFS(시도_소아과개폐업!$G$5:$G$293,시도_소아과개폐업!$A$5:$A$293,$D167,시도_소아과개폐업!$B$5:$B$293,$B167)</f>
        <v>0.257142857142857</v>
      </c>
      <c r="AX167" s="14" t="n">
        <f aca="false">SUMIFS(시도_소아과개폐업!$H$5:$H$293,시도_소아과개폐업!$A$5:$A$293,$D167,시도_소아과개폐업!$B$5:$B$293,$B167)</f>
        <v>58</v>
      </c>
      <c r="AY167" s="14" t="n">
        <f aca="false">SUMIFS(시군구_병원급!$E$5:$E$3668,시군구_병원급!$A$5:$A$3668,$A167,시군구_병원급!$D$5:$D$3668,$D167)</f>
        <v>2</v>
      </c>
      <c r="AZ167" s="14" t="n">
        <f aca="false">SUMIFS(시군구_병원급!$F$5:$F$3668,시군구_병원급!$A$5:$A$3668,$A167,시군구_병원급!$D$5:$D$3668,$D167)</f>
        <v>0</v>
      </c>
      <c r="BA167" s="14" t="n">
        <f aca="false">SUMIFS(시군구_병원급!$G$5:$G$3668,시군구_병원급!$A$5:$A$3668,$A167,시군구_병원급!$D$5:$D$3668,$D167)</f>
        <v>4</v>
      </c>
      <c r="BB167" s="14" t="n">
        <f aca="false">SUMIFS(시군구_병원급!$H$5:$H$3668,시군구_병원급!$A$5:$A$3668,$A167,시군구_병원급!$D$5:$D$3668,$D167)</f>
        <v>10</v>
      </c>
      <c r="BC167" s="16" t="n">
        <f aca="false">K167+AY167</f>
        <v>2</v>
      </c>
      <c r="BD167" s="17" t="n">
        <f aca="false">IF(E167=0,"",(K167+AY167)/E167*1000)</f>
        <v>1.48367952522255</v>
      </c>
      <c r="BE167" s="16" t="n">
        <f aca="false">AY167-SUMIFS(시군구_병원급!$E$5:$E$3668,시군구_병원급!$A$5:$A$3668,$A167,시군구_병원급!$D$5:$D$3668,$D167-3)</f>
        <v>-1</v>
      </c>
      <c r="BF167" s="16" t="n">
        <f aca="false">IF(AY167=0,1,0)</f>
        <v>0</v>
      </c>
      <c r="BG167" s="16" t="n">
        <f aca="false">IF(K167+AY167=0,1,0)</f>
        <v>0</v>
      </c>
      <c r="BH167" s="16" t="n">
        <f aca="false">AF167+AG167+AH167</f>
        <v>7</v>
      </c>
      <c r="BI167" s="18" t="n">
        <f aca="false">IF(H167=0,"",BH167/H167)</f>
        <v>0.5</v>
      </c>
      <c r="BJ167" s="16" t="str">
        <f aca="false">IF(AP167="","",AP167+AN167)</f>
        <v/>
      </c>
    </row>
    <row r="168" customFormat="false" ht="15" hidden="false" customHeight="true" outlineLevel="0" collapsed="false">
      <c r="A168" s="9" t="s">
        <v>386</v>
      </c>
      <c r="B168" s="10" t="s">
        <v>364</v>
      </c>
      <c r="C168" s="10" t="s">
        <v>387</v>
      </c>
      <c r="D168" s="9" t="n">
        <v>2016</v>
      </c>
      <c r="E168" s="11" t="n">
        <v>754</v>
      </c>
      <c r="F168" s="11" t="n">
        <v>114</v>
      </c>
      <c r="G168" s="11" t="n">
        <v>118</v>
      </c>
      <c r="H168" s="11" t="n">
        <v>10</v>
      </c>
      <c r="I168" s="11" t="n">
        <v>488</v>
      </c>
      <c r="J168" s="11" t="n">
        <v>311</v>
      </c>
      <c r="K168" s="11" t="n">
        <v>0</v>
      </c>
      <c r="L168" s="12" t="n">
        <v>13.262599469496</v>
      </c>
      <c r="M168" s="12" t="n">
        <v>0</v>
      </c>
      <c r="N168" s="13" t="n">
        <v>0.637295081967213</v>
      </c>
      <c r="O168" s="13" t="n">
        <v>0.647214854111406</v>
      </c>
      <c r="P168" s="13" t="n">
        <v>0.156498673740053</v>
      </c>
      <c r="Q168" s="13" t="n">
        <v>0.0107238605898123</v>
      </c>
      <c r="R168" s="13" t="n">
        <v>-0.138686131386861</v>
      </c>
      <c r="S168" s="11" t="n">
        <v>0</v>
      </c>
      <c r="T168" s="13"/>
      <c r="U168" s="13"/>
      <c r="V168" s="11" t="n">
        <v>1</v>
      </c>
      <c r="W168" s="13" t="n">
        <v>-0.1</v>
      </c>
      <c r="X168" s="11" t="n">
        <v>0</v>
      </c>
      <c r="Y168" s="11" t="n">
        <v>0</v>
      </c>
      <c r="Z168" s="11" t="n">
        <v>0</v>
      </c>
      <c r="AA168" s="11" t="n">
        <v>0</v>
      </c>
      <c r="AB168" s="10" t="s">
        <v>65</v>
      </c>
      <c r="AC168" s="11" t="n">
        <v>3</v>
      </c>
      <c r="AD168" s="11" t="n">
        <v>2</v>
      </c>
      <c r="AE168" s="11" t="n">
        <v>1</v>
      </c>
      <c r="AF168" s="11" t="n">
        <v>1</v>
      </c>
      <c r="AG168" s="11" t="n">
        <v>3</v>
      </c>
      <c r="AH168" s="11" t="n">
        <v>0</v>
      </c>
      <c r="AI168" s="13" t="n">
        <v>0.3</v>
      </c>
      <c r="AJ168" s="13" t="n">
        <v>0.2</v>
      </c>
      <c r="AK168" s="13" t="n">
        <v>0.1</v>
      </c>
      <c r="AL168" s="13" t="n">
        <v>0.1</v>
      </c>
      <c r="AM168" s="13" t="n">
        <v>0.3</v>
      </c>
      <c r="AN168" s="11" t="n">
        <v>0</v>
      </c>
      <c r="AO168" s="13" t="n">
        <v>0</v>
      </c>
      <c r="AP168" s="11"/>
      <c r="AQ168" s="11"/>
      <c r="AR168" s="13"/>
      <c r="AS168" s="13"/>
      <c r="AT168" s="14" t="n">
        <f aca="false">SUMIFS(시도_소아과개폐업!$C$5:$C$293,시도_소아과개폐업!$A$5:$A$293,$D168,시도_소아과개폐업!$B$5:$B$293,$B168)</f>
        <v>27</v>
      </c>
      <c r="AU168" s="14" t="n">
        <f aca="false">SUMIFS(시도_소아과개폐업!$D$5:$D$293,시도_소아과개폐업!$A$5:$A$293,$D168,시도_소아과개폐업!$B$5:$B$293,$B168)</f>
        <v>18</v>
      </c>
      <c r="AV168" s="14" t="n">
        <f aca="false">SUMIFS(시도_소아과개폐업!$F$5:$F$293,시도_소아과개폐업!$A$5:$A$293,$D168,시도_소아과개폐업!$B$5:$B$293,$B168)</f>
        <v>9</v>
      </c>
      <c r="AW168" s="15" t="n">
        <f aca="false">SUMIFS(시도_소아과개폐업!$G$5:$G$293,시도_소아과개폐업!$A$5:$A$293,$D168,시도_소아과개폐업!$B$5:$B$293,$B168)</f>
        <v>0.257142857142857</v>
      </c>
      <c r="AX168" s="14" t="n">
        <f aca="false">SUMIFS(시도_소아과개폐업!$H$5:$H$293,시도_소아과개폐업!$A$5:$A$293,$D168,시도_소아과개폐업!$B$5:$B$293,$B168)</f>
        <v>58</v>
      </c>
      <c r="AY168" s="14" t="n">
        <f aca="false">SUMIFS(시군구_병원급!$E$5:$E$3668,시군구_병원급!$A$5:$A$3668,$A168,시군구_병원급!$D$5:$D$3668,$D168)</f>
        <v>0</v>
      </c>
      <c r="AZ168" s="14" t="n">
        <f aca="false">SUMIFS(시군구_병원급!$F$5:$F$3668,시군구_병원급!$A$5:$A$3668,$A168,시군구_병원급!$D$5:$D$3668,$D168)</f>
        <v>0</v>
      </c>
      <c r="BA168" s="14" t="n">
        <f aca="false">SUMIFS(시군구_병원급!$G$5:$G$3668,시군구_병원급!$A$5:$A$3668,$A168,시군구_병원급!$D$5:$D$3668,$D168)</f>
        <v>0</v>
      </c>
      <c r="BB168" s="14" t="n">
        <f aca="false">SUMIFS(시군구_병원급!$H$5:$H$3668,시군구_병원급!$A$5:$A$3668,$A168,시군구_병원급!$D$5:$D$3668,$D168)</f>
        <v>1</v>
      </c>
      <c r="BC168" s="16" t="n">
        <f aca="false">K168+AY168</f>
        <v>0</v>
      </c>
      <c r="BD168" s="17" t="n">
        <f aca="false">IF(E168=0,"",(K168+AY168)/E168*1000)</f>
        <v>0</v>
      </c>
      <c r="BE168" s="16" t="n">
        <f aca="false">AY168-SUMIFS(시군구_병원급!$E$5:$E$3668,시군구_병원급!$A$5:$A$3668,$A168,시군구_병원급!$D$5:$D$3668,$D168-3)</f>
        <v>0</v>
      </c>
      <c r="BF168" s="16" t="n">
        <f aca="false">IF(AY168=0,1,0)</f>
        <v>1</v>
      </c>
      <c r="BG168" s="16" t="n">
        <f aca="false">IF(K168+AY168=0,1,0)</f>
        <v>1</v>
      </c>
      <c r="BH168" s="16" t="n">
        <f aca="false">AF168+AG168+AH168</f>
        <v>4</v>
      </c>
      <c r="BI168" s="18" t="n">
        <f aca="false">IF(H168=0,"",BH168/H168)</f>
        <v>0.4</v>
      </c>
      <c r="BJ168" s="16" t="str">
        <f aca="false">IF(AP168="","",AP168+AN168)</f>
        <v/>
      </c>
    </row>
    <row r="169" customFormat="false" ht="15" hidden="false" customHeight="true" outlineLevel="0" collapsed="false">
      <c r="A169" s="9" t="s">
        <v>388</v>
      </c>
      <c r="B169" s="10" t="s">
        <v>364</v>
      </c>
      <c r="C169" s="10" t="s">
        <v>389</v>
      </c>
      <c r="D169" s="9" t="n">
        <v>2016</v>
      </c>
      <c r="E169" s="11" t="n">
        <v>563</v>
      </c>
      <c r="F169" s="11" t="n">
        <v>72</v>
      </c>
      <c r="G169" s="11" t="n">
        <v>74</v>
      </c>
      <c r="H169" s="11" t="n">
        <v>6</v>
      </c>
      <c r="I169" s="11" t="n">
        <v>304</v>
      </c>
      <c r="J169" s="11" t="n">
        <v>199</v>
      </c>
      <c r="K169" s="11" t="n">
        <v>0</v>
      </c>
      <c r="L169" s="12" t="n">
        <v>10.6571936056838</v>
      </c>
      <c r="M169" s="12" t="n">
        <v>0</v>
      </c>
      <c r="N169" s="13" t="n">
        <v>0.654605263157895</v>
      </c>
      <c r="O169" s="13" t="n">
        <v>0.539964476021314</v>
      </c>
      <c r="P169" s="13" t="n">
        <v>0.131438721136767</v>
      </c>
      <c r="Q169" s="13" t="n">
        <v>-0.0276338514680483</v>
      </c>
      <c r="R169" s="13" t="n">
        <v>-0.321100917431193</v>
      </c>
      <c r="S169" s="11" t="n">
        <v>0</v>
      </c>
      <c r="T169" s="13"/>
      <c r="U169" s="13"/>
      <c r="V169" s="11" t="n">
        <v>1</v>
      </c>
      <c r="W169" s="13" t="n">
        <v>-0.166666666666667</v>
      </c>
      <c r="X169" s="11" t="n">
        <v>0</v>
      </c>
      <c r="Y169" s="11" t="n">
        <v>0</v>
      </c>
      <c r="Z169" s="11" t="n">
        <v>0</v>
      </c>
      <c r="AA169" s="11" t="n">
        <v>0</v>
      </c>
      <c r="AB169" s="10" t="s">
        <v>65</v>
      </c>
      <c r="AC169" s="11" t="n">
        <v>3</v>
      </c>
      <c r="AD169" s="11" t="n">
        <v>2</v>
      </c>
      <c r="AE169" s="11" t="n">
        <v>0</v>
      </c>
      <c r="AF169" s="11" t="n">
        <v>0</v>
      </c>
      <c r="AG169" s="11" t="n">
        <v>1</v>
      </c>
      <c r="AH169" s="11" t="n">
        <v>0</v>
      </c>
      <c r="AI169" s="13" t="n">
        <v>0.5</v>
      </c>
      <c r="AJ169" s="13" t="n">
        <v>0.333333333333333</v>
      </c>
      <c r="AK169" s="13" t="n">
        <v>0</v>
      </c>
      <c r="AL169" s="13" t="n">
        <v>0</v>
      </c>
      <c r="AM169" s="13" t="n">
        <v>0.166666666666667</v>
      </c>
      <c r="AN169" s="11" t="n">
        <v>0</v>
      </c>
      <c r="AO169" s="13" t="n">
        <v>0</v>
      </c>
      <c r="AP169" s="11"/>
      <c r="AQ169" s="11"/>
      <c r="AR169" s="13"/>
      <c r="AS169" s="13"/>
      <c r="AT169" s="14" t="n">
        <f aca="false">SUMIFS(시도_소아과개폐업!$C$5:$C$293,시도_소아과개폐업!$A$5:$A$293,$D169,시도_소아과개폐업!$B$5:$B$293,$B169)</f>
        <v>27</v>
      </c>
      <c r="AU169" s="14" t="n">
        <f aca="false">SUMIFS(시도_소아과개폐업!$D$5:$D$293,시도_소아과개폐업!$A$5:$A$293,$D169,시도_소아과개폐업!$B$5:$B$293,$B169)</f>
        <v>18</v>
      </c>
      <c r="AV169" s="14" t="n">
        <f aca="false">SUMIFS(시도_소아과개폐업!$F$5:$F$293,시도_소아과개폐업!$A$5:$A$293,$D169,시도_소아과개폐업!$B$5:$B$293,$B169)</f>
        <v>9</v>
      </c>
      <c r="AW169" s="15" t="n">
        <f aca="false">SUMIFS(시도_소아과개폐업!$G$5:$G$293,시도_소아과개폐업!$A$5:$A$293,$D169,시도_소아과개폐업!$B$5:$B$293,$B169)</f>
        <v>0.257142857142857</v>
      </c>
      <c r="AX169" s="14" t="n">
        <f aca="false">SUMIFS(시도_소아과개폐업!$H$5:$H$293,시도_소아과개폐업!$A$5:$A$293,$D169,시도_소아과개폐업!$B$5:$B$293,$B169)</f>
        <v>58</v>
      </c>
      <c r="AY169" s="14" t="n">
        <f aca="false">SUMIFS(시군구_병원급!$E$5:$E$3668,시군구_병원급!$A$5:$A$3668,$A169,시군구_병원급!$D$5:$D$3668,$D169)</f>
        <v>0</v>
      </c>
      <c r="AZ169" s="14" t="n">
        <f aca="false">SUMIFS(시군구_병원급!$F$5:$F$3668,시군구_병원급!$A$5:$A$3668,$A169,시군구_병원급!$D$5:$D$3668,$D169)</f>
        <v>0</v>
      </c>
      <c r="BA169" s="14" t="n">
        <f aca="false">SUMIFS(시군구_병원급!$G$5:$G$3668,시군구_병원급!$A$5:$A$3668,$A169,시군구_병원급!$D$5:$D$3668,$D169)</f>
        <v>1</v>
      </c>
      <c r="BB169" s="14" t="n">
        <f aca="false">SUMIFS(시군구_병원급!$H$5:$H$3668,시군구_병원급!$A$5:$A$3668,$A169,시군구_병원급!$D$5:$D$3668,$D169)</f>
        <v>1</v>
      </c>
      <c r="BC169" s="16" t="n">
        <f aca="false">K169+AY169</f>
        <v>0</v>
      </c>
      <c r="BD169" s="17" t="n">
        <f aca="false">IF(E169=0,"",(K169+AY169)/E169*1000)</f>
        <v>0</v>
      </c>
      <c r="BE169" s="16" t="n">
        <f aca="false">AY169-SUMIFS(시군구_병원급!$E$5:$E$3668,시군구_병원급!$A$5:$A$3668,$A169,시군구_병원급!$D$5:$D$3668,$D169-3)</f>
        <v>0</v>
      </c>
      <c r="BF169" s="16" t="n">
        <f aca="false">IF(AY169=0,1,0)</f>
        <v>1</v>
      </c>
      <c r="BG169" s="16" t="n">
        <f aca="false">IF(K169+AY169=0,1,0)</f>
        <v>1</v>
      </c>
      <c r="BH169" s="16" t="n">
        <f aca="false">AF169+AG169+AH169</f>
        <v>1</v>
      </c>
      <c r="BI169" s="18" t="n">
        <f aca="false">IF(H169=0,"",BH169/H169)</f>
        <v>0.166666666666667</v>
      </c>
      <c r="BJ169" s="16" t="str">
        <f aca="false">IF(AP169="","",AP169+AN169)</f>
        <v/>
      </c>
    </row>
    <row r="170" customFormat="false" ht="15" hidden="false" customHeight="true" outlineLevel="0" collapsed="false">
      <c r="A170" s="9" t="s">
        <v>390</v>
      </c>
      <c r="B170" s="10" t="s">
        <v>364</v>
      </c>
      <c r="C170" s="10" t="s">
        <v>391</v>
      </c>
      <c r="D170" s="9" t="n">
        <v>2016</v>
      </c>
      <c r="E170" s="11" t="n">
        <v>1187</v>
      </c>
      <c r="F170" s="11" t="n">
        <v>160</v>
      </c>
      <c r="G170" s="11" t="n">
        <v>163</v>
      </c>
      <c r="H170" s="11" t="n">
        <v>13</v>
      </c>
      <c r="I170" s="11" t="n">
        <v>857</v>
      </c>
      <c r="J170" s="11" t="n">
        <v>687</v>
      </c>
      <c r="K170" s="11" t="n">
        <v>0</v>
      </c>
      <c r="L170" s="12" t="n">
        <v>10.9519797809604</v>
      </c>
      <c r="M170" s="12" t="n">
        <v>0</v>
      </c>
      <c r="N170" s="13" t="n">
        <v>0.801633605600933</v>
      </c>
      <c r="O170" s="13" t="n">
        <v>0.721988205560236</v>
      </c>
      <c r="P170" s="13" t="n">
        <v>0.13732097725358</v>
      </c>
      <c r="Q170" s="13" t="n">
        <v>-0.0388663967611336</v>
      </c>
      <c r="R170" s="13" t="n">
        <v>-0.200980392156863</v>
      </c>
      <c r="S170" s="11" t="n">
        <v>0</v>
      </c>
      <c r="T170" s="13"/>
      <c r="U170" s="13"/>
      <c r="V170" s="11" t="n">
        <v>1</v>
      </c>
      <c r="W170" s="13" t="n">
        <v>0</v>
      </c>
      <c r="X170" s="11" t="n">
        <v>0</v>
      </c>
      <c r="Y170" s="11" t="n">
        <v>0</v>
      </c>
      <c r="Z170" s="11" t="n">
        <v>0</v>
      </c>
      <c r="AA170" s="11" t="n">
        <v>0</v>
      </c>
      <c r="AB170" s="10" t="s">
        <v>65</v>
      </c>
      <c r="AC170" s="11" t="n">
        <v>5</v>
      </c>
      <c r="AD170" s="11" t="n">
        <v>8</v>
      </c>
      <c r="AE170" s="11" t="n">
        <v>0</v>
      </c>
      <c r="AF170" s="11" t="n">
        <v>0</v>
      </c>
      <c r="AG170" s="11" t="n">
        <v>0</v>
      </c>
      <c r="AH170" s="11" t="n">
        <v>0</v>
      </c>
      <c r="AI170" s="13" t="n">
        <v>0.384615384615385</v>
      </c>
      <c r="AJ170" s="13" t="n">
        <v>0.615384615384615</v>
      </c>
      <c r="AK170" s="13" t="n">
        <v>0</v>
      </c>
      <c r="AL170" s="13" t="n">
        <v>0</v>
      </c>
      <c r="AM170" s="13" t="n">
        <v>0</v>
      </c>
      <c r="AN170" s="11" t="n">
        <v>0</v>
      </c>
      <c r="AO170" s="13" t="n">
        <v>0</v>
      </c>
      <c r="AP170" s="11"/>
      <c r="AQ170" s="11"/>
      <c r="AR170" s="13"/>
      <c r="AS170" s="13"/>
      <c r="AT170" s="14" t="n">
        <f aca="false">SUMIFS(시도_소아과개폐업!$C$5:$C$293,시도_소아과개폐업!$A$5:$A$293,$D170,시도_소아과개폐업!$B$5:$B$293,$B170)</f>
        <v>27</v>
      </c>
      <c r="AU170" s="14" t="n">
        <f aca="false">SUMIFS(시도_소아과개폐업!$D$5:$D$293,시도_소아과개폐업!$A$5:$A$293,$D170,시도_소아과개폐업!$B$5:$B$293,$B170)</f>
        <v>18</v>
      </c>
      <c r="AV170" s="14" t="n">
        <f aca="false">SUMIFS(시도_소아과개폐업!$F$5:$F$293,시도_소아과개폐업!$A$5:$A$293,$D170,시도_소아과개폐업!$B$5:$B$293,$B170)</f>
        <v>9</v>
      </c>
      <c r="AW170" s="15" t="n">
        <f aca="false">SUMIFS(시도_소아과개폐업!$G$5:$G$293,시도_소아과개폐업!$A$5:$A$293,$D170,시도_소아과개폐업!$B$5:$B$293,$B170)</f>
        <v>0.257142857142857</v>
      </c>
      <c r="AX170" s="14" t="n">
        <f aca="false">SUMIFS(시도_소아과개폐업!$H$5:$H$293,시도_소아과개폐업!$A$5:$A$293,$D170,시도_소아과개폐업!$B$5:$B$293,$B170)</f>
        <v>58</v>
      </c>
      <c r="AY170" s="14" t="n">
        <f aca="false">SUMIFS(시군구_병원급!$E$5:$E$3668,시군구_병원급!$A$5:$A$3668,$A170,시군구_병원급!$D$5:$D$3668,$D170)</f>
        <v>0</v>
      </c>
      <c r="AZ170" s="14" t="n">
        <f aca="false">SUMIFS(시군구_병원급!$F$5:$F$3668,시군구_병원급!$A$5:$A$3668,$A170,시군구_병원급!$D$5:$D$3668,$D170)</f>
        <v>0</v>
      </c>
      <c r="BA170" s="14" t="n">
        <f aca="false">SUMIFS(시군구_병원급!$G$5:$G$3668,시군구_병원급!$A$5:$A$3668,$A170,시군구_병원급!$D$5:$D$3668,$D170)</f>
        <v>2</v>
      </c>
      <c r="BB170" s="14" t="n">
        <f aca="false">SUMIFS(시군구_병원급!$H$5:$H$3668,시군구_병원급!$A$5:$A$3668,$A170,시군구_병원급!$D$5:$D$3668,$D170)</f>
        <v>3</v>
      </c>
      <c r="BC170" s="16" t="n">
        <f aca="false">K170+AY170</f>
        <v>0</v>
      </c>
      <c r="BD170" s="17" t="n">
        <f aca="false">IF(E170=0,"",(K170+AY170)/E170*1000)</f>
        <v>0</v>
      </c>
      <c r="BE170" s="16" t="n">
        <f aca="false">AY170-SUMIFS(시군구_병원급!$E$5:$E$3668,시군구_병원급!$A$5:$A$3668,$A170,시군구_병원급!$D$5:$D$3668,$D170-3)</f>
        <v>0</v>
      </c>
      <c r="BF170" s="16" t="n">
        <f aca="false">IF(AY170=0,1,0)</f>
        <v>1</v>
      </c>
      <c r="BG170" s="16" t="n">
        <f aca="false">IF(K170+AY170=0,1,0)</f>
        <v>1</v>
      </c>
      <c r="BH170" s="16" t="n">
        <f aca="false">AF170+AG170+AH170</f>
        <v>0</v>
      </c>
      <c r="BI170" s="18" t="n">
        <f aca="false">IF(H170=0,"",BH170/H170)</f>
        <v>0</v>
      </c>
      <c r="BJ170" s="16" t="str">
        <f aca="false">IF(AP170="","",AP170+AN170)</f>
        <v/>
      </c>
    </row>
    <row r="171" customFormat="false" ht="15" hidden="false" customHeight="true" outlineLevel="0" collapsed="false">
      <c r="A171" s="9" t="s">
        <v>392</v>
      </c>
      <c r="B171" s="10" t="s">
        <v>364</v>
      </c>
      <c r="C171" s="10" t="s">
        <v>393</v>
      </c>
      <c r="D171" s="9" t="n">
        <v>2016</v>
      </c>
      <c r="E171" s="11" t="n">
        <v>1031</v>
      </c>
      <c r="F171" s="11" t="n">
        <v>154</v>
      </c>
      <c r="G171" s="11" t="n">
        <v>163</v>
      </c>
      <c r="H171" s="11" t="n">
        <v>12</v>
      </c>
      <c r="I171" s="11" t="n">
        <v>581</v>
      </c>
      <c r="J171" s="11" t="n">
        <v>480</v>
      </c>
      <c r="K171" s="11" t="n">
        <v>0</v>
      </c>
      <c r="L171" s="12" t="n">
        <v>11.639185257032</v>
      </c>
      <c r="M171" s="12" t="n">
        <v>0</v>
      </c>
      <c r="N171" s="13" t="n">
        <v>0.826161790017212</v>
      </c>
      <c r="O171" s="13" t="n">
        <v>0.5635305528613</v>
      </c>
      <c r="P171" s="13" t="n">
        <v>0.158098933074685</v>
      </c>
      <c r="Q171" s="13" t="n">
        <v>-0.0736747529200359</v>
      </c>
      <c r="R171" s="13" t="n">
        <v>0.00617283950617287</v>
      </c>
      <c r="S171" s="11" t="n">
        <v>0</v>
      </c>
      <c r="T171" s="13"/>
      <c r="U171" s="13"/>
      <c r="V171" s="11" t="n">
        <v>1</v>
      </c>
      <c r="W171" s="13" t="n">
        <v>-0.166666666666667</v>
      </c>
      <c r="X171" s="11" t="n">
        <v>0</v>
      </c>
      <c r="Y171" s="11" t="n">
        <v>0</v>
      </c>
      <c r="Z171" s="11" t="n">
        <v>0</v>
      </c>
      <c r="AA171" s="11" t="n">
        <v>0</v>
      </c>
      <c r="AB171" s="10" t="s">
        <v>65</v>
      </c>
      <c r="AC171" s="11" t="n">
        <v>4</v>
      </c>
      <c r="AD171" s="11" t="n">
        <v>4</v>
      </c>
      <c r="AE171" s="11" t="n">
        <v>2</v>
      </c>
      <c r="AF171" s="11" t="n">
        <v>0</v>
      </c>
      <c r="AG171" s="11" t="n">
        <v>2</v>
      </c>
      <c r="AH171" s="11" t="n">
        <v>0</v>
      </c>
      <c r="AI171" s="13" t="n">
        <v>0.333333333333333</v>
      </c>
      <c r="AJ171" s="13" t="n">
        <v>0.333333333333333</v>
      </c>
      <c r="AK171" s="13" t="n">
        <v>0.166666666666667</v>
      </c>
      <c r="AL171" s="13" t="n">
        <v>0</v>
      </c>
      <c r="AM171" s="13" t="n">
        <v>0.166666666666667</v>
      </c>
      <c r="AN171" s="11" t="n">
        <v>2</v>
      </c>
      <c r="AO171" s="13" t="n">
        <v>0.142857142857143</v>
      </c>
      <c r="AP171" s="11"/>
      <c r="AQ171" s="11"/>
      <c r="AR171" s="13"/>
      <c r="AS171" s="13"/>
      <c r="AT171" s="14" t="n">
        <f aca="false">SUMIFS(시도_소아과개폐업!$C$5:$C$293,시도_소아과개폐업!$A$5:$A$293,$D171,시도_소아과개폐업!$B$5:$B$293,$B171)</f>
        <v>27</v>
      </c>
      <c r="AU171" s="14" t="n">
        <f aca="false">SUMIFS(시도_소아과개폐업!$D$5:$D$293,시도_소아과개폐업!$A$5:$A$293,$D171,시도_소아과개폐업!$B$5:$B$293,$B171)</f>
        <v>18</v>
      </c>
      <c r="AV171" s="14" t="n">
        <f aca="false">SUMIFS(시도_소아과개폐업!$F$5:$F$293,시도_소아과개폐업!$A$5:$A$293,$D171,시도_소아과개폐업!$B$5:$B$293,$B171)</f>
        <v>9</v>
      </c>
      <c r="AW171" s="15" t="n">
        <f aca="false">SUMIFS(시도_소아과개폐업!$G$5:$G$293,시도_소아과개폐업!$A$5:$A$293,$D171,시도_소아과개폐업!$B$5:$B$293,$B171)</f>
        <v>0.257142857142857</v>
      </c>
      <c r="AX171" s="14" t="n">
        <f aca="false">SUMIFS(시도_소아과개폐업!$H$5:$H$293,시도_소아과개폐업!$A$5:$A$293,$D171,시도_소아과개폐업!$B$5:$B$293,$B171)</f>
        <v>58</v>
      </c>
      <c r="AY171" s="14" t="n">
        <f aca="false">SUMIFS(시군구_병원급!$E$5:$E$3668,시군구_병원급!$A$5:$A$3668,$A171,시군구_병원급!$D$5:$D$3668,$D171)</f>
        <v>0</v>
      </c>
      <c r="AZ171" s="14" t="n">
        <f aca="false">SUMIFS(시군구_병원급!$F$5:$F$3668,시군구_병원급!$A$5:$A$3668,$A171,시군구_병원급!$D$5:$D$3668,$D171)</f>
        <v>0</v>
      </c>
      <c r="BA171" s="14" t="n">
        <f aca="false">SUMIFS(시군구_병원급!$G$5:$G$3668,시군구_병원급!$A$5:$A$3668,$A171,시군구_병원급!$D$5:$D$3668,$D171)</f>
        <v>2</v>
      </c>
      <c r="BB171" s="14" t="n">
        <f aca="false">SUMIFS(시군구_병원급!$H$5:$H$3668,시군구_병원급!$A$5:$A$3668,$A171,시군구_병원급!$D$5:$D$3668,$D171)</f>
        <v>9</v>
      </c>
      <c r="BC171" s="16" t="n">
        <f aca="false">K171+AY171</f>
        <v>0</v>
      </c>
      <c r="BD171" s="17" t="n">
        <f aca="false">IF(E171=0,"",(K171+AY171)/E171*1000)</f>
        <v>0</v>
      </c>
      <c r="BE171" s="16" t="n">
        <f aca="false">AY171-SUMIFS(시군구_병원급!$E$5:$E$3668,시군구_병원급!$A$5:$A$3668,$A171,시군구_병원급!$D$5:$D$3668,$D171-3)</f>
        <v>0</v>
      </c>
      <c r="BF171" s="16" t="n">
        <f aca="false">IF(AY171=0,1,0)</f>
        <v>1</v>
      </c>
      <c r="BG171" s="16" t="n">
        <f aca="false">IF(K171+AY171=0,1,0)</f>
        <v>1</v>
      </c>
      <c r="BH171" s="16" t="n">
        <f aca="false">AF171+AG171+AH171</f>
        <v>2</v>
      </c>
      <c r="BI171" s="18" t="n">
        <f aca="false">IF(H171=0,"",BH171/H171)</f>
        <v>0.166666666666667</v>
      </c>
      <c r="BJ171" s="16" t="str">
        <f aca="false">IF(AP171="","",AP171+AN171)</f>
        <v/>
      </c>
    </row>
    <row r="172" customFormat="false" ht="15" hidden="false" customHeight="true" outlineLevel="0" collapsed="false">
      <c r="A172" s="9" t="s">
        <v>394</v>
      </c>
      <c r="B172" s="10" t="s">
        <v>364</v>
      </c>
      <c r="C172" s="10" t="s">
        <v>395</v>
      </c>
      <c r="D172" s="9" t="n">
        <v>2016</v>
      </c>
      <c r="E172" s="11" t="n">
        <v>1313</v>
      </c>
      <c r="F172" s="11" t="n">
        <v>198</v>
      </c>
      <c r="G172" s="11" t="n">
        <v>205</v>
      </c>
      <c r="H172" s="11" t="n">
        <v>17</v>
      </c>
      <c r="I172" s="11" t="n">
        <v>986</v>
      </c>
      <c r="J172" s="11" t="n">
        <v>707</v>
      </c>
      <c r="K172" s="11" t="n">
        <v>0</v>
      </c>
      <c r="L172" s="12" t="n">
        <v>12.947448591013</v>
      </c>
      <c r="M172" s="12" t="n">
        <v>0</v>
      </c>
      <c r="N172" s="13" t="n">
        <v>0.717038539553753</v>
      </c>
      <c r="O172" s="13" t="n">
        <v>0.750952018278751</v>
      </c>
      <c r="P172" s="13" t="n">
        <v>0.156130997715156</v>
      </c>
      <c r="Q172" s="13" t="n">
        <v>-0.10558583106267</v>
      </c>
      <c r="R172" s="13" t="n">
        <v>-0.173387096774194</v>
      </c>
      <c r="S172" s="11" t="n">
        <v>0</v>
      </c>
      <c r="T172" s="13"/>
      <c r="U172" s="13"/>
      <c r="V172" s="11" t="n">
        <v>1</v>
      </c>
      <c r="W172" s="13" t="n">
        <v>-0.0588235294117647</v>
      </c>
      <c r="X172" s="11" t="n">
        <v>0</v>
      </c>
      <c r="Y172" s="11" t="n">
        <v>0</v>
      </c>
      <c r="Z172" s="11" t="n">
        <v>0</v>
      </c>
      <c r="AA172" s="11" t="n">
        <v>0</v>
      </c>
      <c r="AB172" s="10" t="s">
        <v>65</v>
      </c>
      <c r="AC172" s="11" t="n">
        <v>6</v>
      </c>
      <c r="AD172" s="11" t="n">
        <v>9</v>
      </c>
      <c r="AE172" s="11" t="n">
        <v>0</v>
      </c>
      <c r="AF172" s="11" t="n">
        <v>0</v>
      </c>
      <c r="AG172" s="11" t="n">
        <v>2</v>
      </c>
      <c r="AH172" s="11" t="n">
        <v>0</v>
      </c>
      <c r="AI172" s="13" t="n">
        <v>0.352941176470588</v>
      </c>
      <c r="AJ172" s="13" t="n">
        <v>0.529411764705882</v>
      </c>
      <c r="AK172" s="13" t="n">
        <v>0</v>
      </c>
      <c r="AL172" s="13" t="n">
        <v>0</v>
      </c>
      <c r="AM172" s="13" t="n">
        <v>0.117647058823529</v>
      </c>
      <c r="AN172" s="11" t="n">
        <v>1</v>
      </c>
      <c r="AO172" s="13" t="n">
        <v>0.0555555555555556</v>
      </c>
      <c r="AP172" s="11"/>
      <c r="AQ172" s="11"/>
      <c r="AR172" s="13"/>
      <c r="AS172" s="13"/>
      <c r="AT172" s="14" t="n">
        <f aca="false">SUMIFS(시도_소아과개폐업!$C$5:$C$293,시도_소아과개폐업!$A$5:$A$293,$D172,시도_소아과개폐업!$B$5:$B$293,$B172)</f>
        <v>27</v>
      </c>
      <c r="AU172" s="14" t="n">
        <f aca="false">SUMIFS(시도_소아과개폐업!$D$5:$D$293,시도_소아과개폐업!$A$5:$A$293,$D172,시도_소아과개폐업!$B$5:$B$293,$B172)</f>
        <v>18</v>
      </c>
      <c r="AV172" s="14" t="n">
        <f aca="false">SUMIFS(시도_소아과개폐업!$F$5:$F$293,시도_소아과개폐업!$A$5:$A$293,$D172,시도_소아과개폐업!$B$5:$B$293,$B172)</f>
        <v>9</v>
      </c>
      <c r="AW172" s="15" t="n">
        <f aca="false">SUMIFS(시도_소아과개폐업!$G$5:$G$293,시도_소아과개폐업!$A$5:$A$293,$D172,시도_소아과개폐업!$B$5:$B$293,$B172)</f>
        <v>0.257142857142857</v>
      </c>
      <c r="AX172" s="14" t="n">
        <f aca="false">SUMIFS(시도_소아과개폐업!$H$5:$H$293,시도_소아과개폐업!$A$5:$A$293,$D172,시도_소아과개폐업!$B$5:$B$293,$B172)</f>
        <v>58</v>
      </c>
      <c r="AY172" s="14" t="n">
        <f aca="false">SUMIFS(시군구_병원급!$E$5:$E$3668,시군구_병원급!$A$5:$A$3668,$A172,시군구_병원급!$D$5:$D$3668,$D172)</f>
        <v>1</v>
      </c>
      <c r="AZ172" s="14" t="n">
        <f aca="false">SUMIFS(시군구_병원급!$F$5:$F$3668,시군구_병원급!$A$5:$A$3668,$A172,시군구_병원급!$D$5:$D$3668,$D172)</f>
        <v>0</v>
      </c>
      <c r="BA172" s="14" t="n">
        <f aca="false">SUMIFS(시군구_병원급!$G$5:$G$3668,시군구_병원급!$A$5:$A$3668,$A172,시군구_병원급!$D$5:$D$3668,$D172)</f>
        <v>1</v>
      </c>
      <c r="BB172" s="14" t="n">
        <f aca="false">SUMIFS(시군구_병원급!$H$5:$H$3668,시군구_병원급!$A$5:$A$3668,$A172,시군구_병원급!$D$5:$D$3668,$D172)</f>
        <v>3</v>
      </c>
      <c r="BC172" s="16" t="n">
        <f aca="false">K172+AY172</f>
        <v>1</v>
      </c>
      <c r="BD172" s="17" t="n">
        <f aca="false">IF(E172=0,"",(K172+AY172)/E172*1000)</f>
        <v>0.761614623000762</v>
      </c>
      <c r="BE172" s="16" t="n">
        <f aca="false">AY172-SUMIFS(시군구_병원급!$E$5:$E$3668,시군구_병원급!$A$5:$A$3668,$A172,시군구_병원급!$D$5:$D$3668,$D172-3)</f>
        <v>0</v>
      </c>
      <c r="BF172" s="16" t="n">
        <f aca="false">IF(AY172=0,1,0)</f>
        <v>0</v>
      </c>
      <c r="BG172" s="16" t="n">
        <f aca="false">IF(K172+AY172=0,1,0)</f>
        <v>0</v>
      </c>
      <c r="BH172" s="16" t="n">
        <f aca="false">AF172+AG172+AH172</f>
        <v>2</v>
      </c>
      <c r="BI172" s="18" t="n">
        <f aca="false">IF(H172=0,"",BH172/H172)</f>
        <v>0.117647058823529</v>
      </c>
      <c r="BJ172" s="16" t="str">
        <f aca="false">IF(AP172="","",AP172+AN172)</f>
        <v/>
      </c>
    </row>
    <row r="173" customFormat="false" ht="15" hidden="false" customHeight="true" outlineLevel="0" collapsed="false">
      <c r="A173" s="9" t="s">
        <v>396</v>
      </c>
      <c r="B173" s="10" t="s">
        <v>364</v>
      </c>
      <c r="C173" s="10" t="s">
        <v>397</v>
      </c>
      <c r="D173" s="9" t="n">
        <v>2016</v>
      </c>
      <c r="E173" s="11" t="n">
        <v>1565</v>
      </c>
      <c r="F173" s="11" t="n">
        <v>290</v>
      </c>
      <c r="G173" s="11" t="n">
        <v>303</v>
      </c>
      <c r="H173" s="11" t="n">
        <v>21</v>
      </c>
      <c r="I173" s="11" t="n">
        <v>833</v>
      </c>
      <c r="J173" s="11" t="n">
        <v>641</v>
      </c>
      <c r="K173" s="11" t="n">
        <v>0</v>
      </c>
      <c r="L173" s="12" t="n">
        <v>13.4185303514377</v>
      </c>
      <c r="M173" s="12" t="n">
        <v>0</v>
      </c>
      <c r="N173" s="13" t="n">
        <v>0.769507803121248</v>
      </c>
      <c r="O173" s="13" t="n">
        <v>0.532268370607029</v>
      </c>
      <c r="P173" s="13" t="n">
        <v>0.193610223642173</v>
      </c>
      <c r="Q173" s="13" t="n">
        <v>0.033003300330033</v>
      </c>
      <c r="R173" s="13" t="n">
        <v>0.0706713780918729</v>
      </c>
      <c r="S173" s="11" t="n">
        <v>0</v>
      </c>
      <c r="T173" s="13"/>
      <c r="U173" s="13"/>
      <c r="V173" s="11" t="n">
        <v>1</v>
      </c>
      <c r="W173" s="13" t="n">
        <v>-0.333333333333333</v>
      </c>
      <c r="X173" s="11" t="n">
        <v>1</v>
      </c>
      <c r="Y173" s="11" t="n">
        <v>0</v>
      </c>
      <c r="Z173" s="11" t="n">
        <v>1</v>
      </c>
      <c r="AA173" s="11" t="n">
        <v>0</v>
      </c>
      <c r="AB173" s="10" t="s">
        <v>65</v>
      </c>
      <c r="AC173" s="11" t="n">
        <v>5</v>
      </c>
      <c r="AD173" s="11" t="n">
        <v>10</v>
      </c>
      <c r="AE173" s="11" t="n">
        <v>6</v>
      </c>
      <c r="AF173" s="11" t="n">
        <v>0</v>
      </c>
      <c r="AG173" s="11" t="n">
        <v>0</v>
      </c>
      <c r="AH173" s="11" t="n">
        <v>0</v>
      </c>
      <c r="AI173" s="13" t="n">
        <v>0.238095238095238</v>
      </c>
      <c r="AJ173" s="13" t="n">
        <v>0.476190476190476</v>
      </c>
      <c r="AK173" s="13" t="n">
        <v>0.285714285714286</v>
      </c>
      <c r="AL173" s="13" t="n">
        <v>0</v>
      </c>
      <c r="AM173" s="13" t="n">
        <v>0</v>
      </c>
      <c r="AN173" s="11" t="n">
        <v>0</v>
      </c>
      <c r="AO173" s="13" t="n">
        <v>0</v>
      </c>
      <c r="AP173" s="11"/>
      <c r="AQ173" s="11"/>
      <c r="AR173" s="13"/>
      <c r="AS173" s="13"/>
      <c r="AT173" s="14" t="n">
        <f aca="false">SUMIFS(시도_소아과개폐업!$C$5:$C$293,시도_소아과개폐업!$A$5:$A$293,$D173,시도_소아과개폐업!$B$5:$B$293,$B173)</f>
        <v>27</v>
      </c>
      <c r="AU173" s="14" t="n">
        <f aca="false">SUMIFS(시도_소아과개폐업!$D$5:$D$293,시도_소아과개폐업!$A$5:$A$293,$D173,시도_소아과개폐업!$B$5:$B$293,$B173)</f>
        <v>18</v>
      </c>
      <c r="AV173" s="14" t="n">
        <f aca="false">SUMIFS(시도_소아과개폐업!$F$5:$F$293,시도_소아과개폐업!$A$5:$A$293,$D173,시도_소아과개폐업!$B$5:$B$293,$B173)</f>
        <v>9</v>
      </c>
      <c r="AW173" s="15" t="n">
        <f aca="false">SUMIFS(시도_소아과개폐업!$G$5:$G$293,시도_소아과개폐업!$A$5:$A$293,$D173,시도_소아과개폐업!$B$5:$B$293,$B173)</f>
        <v>0.257142857142857</v>
      </c>
      <c r="AX173" s="14" t="n">
        <f aca="false">SUMIFS(시도_소아과개폐업!$H$5:$H$293,시도_소아과개폐업!$A$5:$A$293,$D173,시도_소아과개폐업!$B$5:$B$293,$B173)</f>
        <v>58</v>
      </c>
      <c r="AY173" s="14" t="n">
        <f aca="false">SUMIFS(시군구_병원급!$E$5:$E$3668,시군구_병원급!$A$5:$A$3668,$A173,시군구_병원급!$D$5:$D$3668,$D173)</f>
        <v>2</v>
      </c>
      <c r="AZ173" s="14" t="n">
        <f aca="false">SUMIFS(시군구_병원급!$F$5:$F$3668,시군구_병원급!$A$5:$A$3668,$A173,시군구_병원급!$D$5:$D$3668,$D173)</f>
        <v>0</v>
      </c>
      <c r="BA173" s="14" t="n">
        <f aca="false">SUMIFS(시군구_병원급!$G$5:$G$3668,시군구_병원급!$A$5:$A$3668,$A173,시군구_병원급!$D$5:$D$3668,$D173)</f>
        <v>1</v>
      </c>
      <c r="BB173" s="14" t="n">
        <f aca="false">SUMIFS(시군구_병원급!$H$5:$H$3668,시군구_병원급!$A$5:$A$3668,$A173,시군구_병원급!$D$5:$D$3668,$D173)</f>
        <v>6</v>
      </c>
      <c r="BC173" s="16" t="n">
        <f aca="false">K173+AY173</f>
        <v>2</v>
      </c>
      <c r="BD173" s="17" t="n">
        <f aca="false">IF(E173=0,"",(K173+AY173)/E173*1000)</f>
        <v>1.2779552715655</v>
      </c>
      <c r="BE173" s="16" t="n">
        <f aca="false">AY173-SUMIFS(시군구_병원급!$E$5:$E$3668,시군구_병원급!$A$5:$A$3668,$A173,시군구_병원급!$D$5:$D$3668,$D173-3)</f>
        <v>0</v>
      </c>
      <c r="BF173" s="16" t="n">
        <f aca="false">IF(AY173=0,1,0)</f>
        <v>0</v>
      </c>
      <c r="BG173" s="16" t="n">
        <f aca="false">IF(K173+AY173=0,1,0)</f>
        <v>0</v>
      </c>
      <c r="BH173" s="16" t="n">
        <f aca="false">AF173+AG173+AH173</f>
        <v>0</v>
      </c>
      <c r="BI173" s="18" t="n">
        <f aca="false">IF(H173=0,"",BH173/H173)</f>
        <v>0</v>
      </c>
      <c r="BJ173" s="16" t="str">
        <f aca="false">IF(AP173="","",AP173+AN173)</f>
        <v/>
      </c>
    </row>
    <row r="174" customFormat="false" ht="15" hidden="false" customHeight="true" outlineLevel="0" collapsed="false">
      <c r="A174" s="9" t="s">
        <v>398</v>
      </c>
      <c r="B174" s="10" t="s">
        <v>364</v>
      </c>
      <c r="C174" s="10" t="s">
        <v>399</v>
      </c>
      <c r="D174" s="9" t="n">
        <v>2016</v>
      </c>
      <c r="E174" s="11" t="n">
        <v>7928</v>
      </c>
      <c r="F174" s="11" t="n">
        <v>1283</v>
      </c>
      <c r="G174" s="11" t="n">
        <v>1307</v>
      </c>
      <c r="H174" s="11" t="n">
        <v>127</v>
      </c>
      <c r="I174" s="11" t="n">
        <v>6404</v>
      </c>
      <c r="J174" s="11" t="n">
        <v>4948</v>
      </c>
      <c r="K174" s="11" t="n">
        <v>5</v>
      </c>
      <c r="L174" s="12" t="n">
        <v>16.0191725529768</v>
      </c>
      <c r="M174" s="12" t="n">
        <v>0.630676084762866</v>
      </c>
      <c r="N174" s="13" t="n">
        <v>0.77264209868832</v>
      </c>
      <c r="O174" s="13" t="n">
        <v>0.807769929364279</v>
      </c>
      <c r="P174" s="13" t="n">
        <v>0.164858728557013</v>
      </c>
      <c r="Q174" s="13" t="n">
        <v>-0.0157666045934203</v>
      </c>
      <c r="R174" s="13" t="n">
        <v>0.0291338582677165</v>
      </c>
      <c r="S174" s="11" t="n">
        <v>0</v>
      </c>
      <c r="T174" s="13"/>
      <c r="U174" s="13"/>
      <c r="V174" s="11" t="n">
        <v>0</v>
      </c>
      <c r="W174" s="13" t="n">
        <v>-0.110236220472441</v>
      </c>
      <c r="X174" s="11" t="n">
        <v>0</v>
      </c>
      <c r="Y174" s="11" t="n">
        <v>0</v>
      </c>
      <c r="Z174" s="11" t="n">
        <v>0</v>
      </c>
      <c r="AA174" s="11" t="n">
        <v>0</v>
      </c>
      <c r="AB174" s="10" t="s">
        <v>65</v>
      </c>
      <c r="AC174" s="11" t="n">
        <v>7</v>
      </c>
      <c r="AD174" s="11" t="n">
        <v>56</v>
      </c>
      <c r="AE174" s="11" t="n">
        <v>55</v>
      </c>
      <c r="AF174" s="11" t="n">
        <v>2</v>
      </c>
      <c r="AG174" s="11" t="n">
        <v>7</v>
      </c>
      <c r="AH174" s="11" t="n">
        <v>0</v>
      </c>
      <c r="AI174" s="13" t="n">
        <v>0.0551181102362205</v>
      </c>
      <c r="AJ174" s="13" t="n">
        <v>0.440944881889764</v>
      </c>
      <c r="AK174" s="13" t="n">
        <v>0.433070866141732</v>
      </c>
      <c r="AL174" s="13" t="n">
        <v>0.015748031496063</v>
      </c>
      <c r="AM174" s="13" t="n">
        <v>0.0551181102362205</v>
      </c>
      <c r="AN174" s="11" t="n">
        <v>4</v>
      </c>
      <c r="AO174" s="13" t="n">
        <v>0.0305343511450382</v>
      </c>
      <c r="AP174" s="11"/>
      <c r="AQ174" s="11"/>
      <c r="AR174" s="13"/>
      <c r="AS174" s="13"/>
      <c r="AT174" s="14" t="n">
        <f aca="false">SUMIFS(시도_소아과개폐업!$C$5:$C$293,시도_소아과개폐업!$A$5:$A$293,$D174,시도_소아과개폐업!$B$5:$B$293,$B174)</f>
        <v>27</v>
      </c>
      <c r="AU174" s="14" t="n">
        <f aca="false">SUMIFS(시도_소아과개폐업!$D$5:$D$293,시도_소아과개폐업!$A$5:$A$293,$D174,시도_소아과개폐업!$B$5:$B$293,$B174)</f>
        <v>18</v>
      </c>
      <c r="AV174" s="14" t="n">
        <f aca="false">SUMIFS(시도_소아과개폐업!$F$5:$F$293,시도_소아과개폐업!$A$5:$A$293,$D174,시도_소아과개폐업!$B$5:$B$293,$B174)</f>
        <v>9</v>
      </c>
      <c r="AW174" s="15" t="n">
        <f aca="false">SUMIFS(시도_소아과개폐업!$G$5:$G$293,시도_소아과개폐업!$A$5:$A$293,$D174,시도_소아과개폐업!$B$5:$B$293,$B174)</f>
        <v>0.257142857142857</v>
      </c>
      <c r="AX174" s="14" t="n">
        <f aca="false">SUMIFS(시도_소아과개폐업!$H$5:$H$293,시도_소아과개폐업!$A$5:$A$293,$D174,시도_소아과개폐업!$B$5:$B$293,$B174)</f>
        <v>58</v>
      </c>
      <c r="AY174" s="14" t="n">
        <f aca="false">SUMIFS(시군구_병원급!$E$5:$E$3668,시군구_병원급!$A$5:$A$3668,$A174,시군구_병원급!$D$5:$D$3668,$D174)</f>
        <v>0</v>
      </c>
      <c r="AZ174" s="14" t="n">
        <f aca="false">SUMIFS(시군구_병원급!$F$5:$F$3668,시군구_병원급!$A$5:$A$3668,$A174,시군구_병원급!$D$5:$D$3668,$D174)</f>
        <v>0</v>
      </c>
      <c r="BA174" s="14" t="n">
        <f aca="false">SUMIFS(시군구_병원급!$G$5:$G$3668,시군구_병원급!$A$5:$A$3668,$A174,시군구_병원급!$D$5:$D$3668,$D174)</f>
        <v>1</v>
      </c>
      <c r="BB174" s="14" t="n">
        <f aca="false">SUMIFS(시군구_병원급!$H$5:$H$3668,시군구_병원급!$A$5:$A$3668,$A174,시군구_병원급!$D$5:$D$3668,$D174)</f>
        <v>8</v>
      </c>
      <c r="BC174" s="16" t="n">
        <f aca="false">K174+AY174</f>
        <v>5</v>
      </c>
      <c r="BD174" s="17" t="n">
        <f aca="false">IF(E174=0,"",(K174+AY174)/E174*1000)</f>
        <v>0.630676084762866</v>
      </c>
      <c r="BE174" s="16" t="n">
        <f aca="false">AY174-SUMIFS(시군구_병원급!$E$5:$E$3668,시군구_병원급!$A$5:$A$3668,$A174,시군구_병원급!$D$5:$D$3668,$D174-3)</f>
        <v>0</v>
      </c>
      <c r="BF174" s="16" t="n">
        <f aca="false">IF(AY174=0,1,0)</f>
        <v>1</v>
      </c>
      <c r="BG174" s="16" t="n">
        <f aca="false">IF(K174+AY174=0,1,0)</f>
        <v>0</v>
      </c>
      <c r="BH174" s="16" t="n">
        <f aca="false">AF174+AG174+AH174</f>
        <v>9</v>
      </c>
      <c r="BI174" s="18" t="n">
        <f aca="false">IF(H174=0,"",BH174/H174)</f>
        <v>0.0708661417322835</v>
      </c>
      <c r="BJ174" s="16" t="str">
        <f aca="false">IF(AP174="","",AP174+AN174)</f>
        <v/>
      </c>
    </row>
    <row r="175" customFormat="false" ht="15" hidden="false" customHeight="true" outlineLevel="0" collapsed="false">
      <c r="A175" s="9" t="s">
        <v>400</v>
      </c>
      <c r="B175" s="10" t="s">
        <v>364</v>
      </c>
      <c r="C175" s="10" t="s">
        <v>401</v>
      </c>
      <c r="D175" s="9" t="n">
        <v>2016</v>
      </c>
      <c r="E175" s="11" t="n">
        <v>1827</v>
      </c>
      <c r="F175" s="11" t="n">
        <v>256</v>
      </c>
      <c r="G175" s="11" t="n">
        <v>238</v>
      </c>
      <c r="H175" s="11" t="n">
        <v>22</v>
      </c>
      <c r="I175" s="11" t="n">
        <v>1085</v>
      </c>
      <c r="J175" s="11" t="n">
        <v>902</v>
      </c>
      <c r="K175" s="11" t="n">
        <v>0</v>
      </c>
      <c r="L175" s="12" t="n">
        <v>12.0415982484948</v>
      </c>
      <c r="M175" s="12" t="n">
        <v>0</v>
      </c>
      <c r="N175" s="13" t="n">
        <v>0.831336405529954</v>
      </c>
      <c r="O175" s="13" t="n">
        <v>0.593869731800766</v>
      </c>
      <c r="P175" s="13" t="n">
        <v>0.130268199233717</v>
      </c>
      <c r="Q175" s="13" t="n">
        <v>0.111990261716372</v>
      </c>
      <c r="R175" s="13" t="n">
        <v>0</v>
      </c>
      <c r="S175" s="11" t="n">
        <v>0</v>
      </c>
      <c r="T175" s="13"/>
      <c r="U175" s="13"/>
      <c r="V175" s="11" t="n">
        <v>1</v>
      </c>
      <c r="W175" s="13" t="n">
        <v>0.954545454545455</v>
      </c>
      <c r="X175" s="11" t="n">
        <v>0</v>
      </c>
      <c r="Y175" s="11" t="n">
        <v>0</v>
      </c>
      <c r="Z175" s="11" t="n">
        <v>0</v>
      </c>
      <c r="AA175" s="11" t="n">
        <v>0</v>
      </c>
      <c r="AB175" s="10" t="s">
        <v>65</v>
      </c>
      <c r="AC175" s="11" t="n">
        <v>6</v>
      </c>
      <c r="AD175" s="11" t="n">
        <v>6</v>
      </c>
      <c r="AE175" s="11" t="n">
        <v>7</v>
      </c>
      <c r="AF175" s="11" t="n">
        <v>0</v>
      </c>
      <c r="AG175" s="11" t="n">
        <v>3</v>
      </c>
      <c r="AH175" s="11" t="n">
        <v>0</v>
      </c>
      <c r="AI175" s="13" t="n">
        <v>0.272727272727273</v>
      </c>
      <c r="AJ175" s="13" t="n">
        <v>0.272727272727273</v>
      </c>
      <c r="AK175" s="13" t="n">
        <v>0.318181818181818</v>
      </c>
      <c r="AL175" s="13" t="n">
        <v>0</v>
      </c>
      <c r="AM175" s="13" t="n">
        <v>0.136363636363636</v>
      </c>
      <c r="AN175" s="11" t="n">
        <v>0</v>
      </c>
      <c r="AO175" s="13" t="n">
        <v>0</v>
      </c>
      <c r="AP175" s="11"/>
      <c r="AQ175" s="11"/>
      <c r="AR175" s="13"/>
      <c r="AS175" s="13"/>
      <c r="AT175" s="14" t="n">
        <f aca="false">SUMIFS(시도_소아과개폐업!$C$5:$C$293,시도_소아과개폐업!$A$5:$A$293,$D175,시도_소아과개폐업!$B$5:$B$293,$B175)</f>
        <v>27</v>
      </c>
      <c r="AU175" s="14" t="n">
        <f aca="false">SUMIFS(시도_소아과개폐업!$D$5:$D$293,시도_소아과개폐업!$A$5:$A$293,$D175,시도_소아과개폐업!$B$5:$B$293,$B175)</f>
        <v>18</v>
      </c>
      <c r="AV175" s="14" t="n">
        <f aca="false">SUMIFS(시도_소아과개폐업!$F$5:$F$293,시도_소아과개폐업!$A$5:$A$293,$D175,시도_소아과개폐업!$B$5:$B$293,$B175)</f>
        <v>9</v>
      </c>
      <c r="AW175" s="15" t="n">
        <f aca="false">SUMIFS(시도_소아과개폐업!$G$5:$G$293,시도_소아과개폐업!$A$5:$A$293,$D175,시도_소아과개폐업!$B$5:$B$293,$B175)</f>
        <v>0.257142857142857</v>
      </c>
      <c r="AX175" s="14" t="n">
        <f aca="false">SUMIFS(시도_소아과개폐업!$H$5:$H$293,시도_소아과개폐업!$A$5:$A$293,$D175,시도_소아과개폐업!$B$5:$B$293,$B175)</f>
        <v>58</v>
      </c>
      <c r="AY175" s="14" t="n">
        <f aca="false">SUMIFS(시군구_병원급!$E$5:$E$3668,시군구_병원급!$A$5:$A$3668,$A175,시군구_병원급!$D$5:$D$3668,$D175)</f>
        <v>2</v>
      </c>
      <c r="AZ175" s="14" t="n">
        <f aca="false">SUMIFS(시군구_병원급!$F$5:$F$3668,시군구_병원급!$A$5:$A$3668,$A175,시군구_병원급!$D$5:$D$3668,$D175)</f>
        <v>0</v>
      </c>
      <c r="BA175" s="14" t="n">
        <f aca="false">SUMIFS(시군구_병원급!$G$5:$G$3668,시군구_병원급!$A$5:$A$3668,$A175,시군구_병원급!$D$5:$D$3668,$D175)</f>
        <v>1</v>
      </c>
      <c r="BB175" s="14" t="n">
        <f aca="false">SUMIFS(시군구_병원급!$H$5:$H$3668,시군구_병원급!$A$5:$A$3668,$A175,시군구_병원급!$D$5:$D$3668,$D175)</f>
        <v>3</v>
      </c>
      <c r="BC175" s="16" t="n">
        <f aca="false">K175+AY175</f>
        <v>2</v>
      </c>
      <c r="BD175" s="17" t="n">
        <f aca="false">IF(E175=0,"",(K175+AY175)/E175*1000)</f>
        <v>1.09469074986316</v>
      </c>
      <c r="BE175" s="16" t="n">
        <f aca="false">AY175-SUMIFS(시군구_병원급!$E$5:$E$3668,시군구_병원급!$A$5:$A$3668,$A175,시군구_병원급!$D$5:$D$3668,$D175-3)</f>
        <v>0</v>
      </c>
      <c r="BF175" s="16" t="n">
        <f aca="false">IF(AY175=0,1,0)</f>
        <v>0</v>
      </c>
      <c r="BG175" s="16" t="n">
        <f aca="false">IF(K175+AY175=0,1,0)</f>
        <v>0</v>
      </c>
      <c r="BH175" s="16" t="n">
        <f aca="false">AF175+AG175+AH175</f>
        <v>3</v>
      </c>
      <c r="BI175" s="18" t="n">
        <f aca="false">IF(H175=0,"",BH175/H175)</f>
        <v>0.136363636363636</v>
      </c>
      <c r="BJ175" s="16" t="str">
        <f aca="false">IF(AP175="","",AP175+AN175)</f>
        <v/>
      </c>
    </row>
    <row r="176" customFormat="false" ht="15" hidden="false" customHeight="true" outlineLevel="0" collapsed="false">
      <c r="A176" s="9" t="s">
        <v>402</v>
      </c>
      <c r="B176" s="10" t="s">
        <v>364</v>
      </c>
      <c r="C176" s="10" t="s">
        <v>403</v>
      </c>
      <c r="D176" s="9" t="n">
        <v>2016</v>
      </c>
      <c r="E176" s="11" t="n">
        <v>1141</v>
      </c>
      <c r="F176" s="11" t="n">
        <v>175</v>
      </c>
      <c r="G176" s="11" t="n">
        <v>181</v>
      </c>
      <c r="H176" s="11" t="n">
        <v>12</v>
      </c>
      <c r="I176" s="11" t="n">
        <v>639</v>
      </c>
      <c r="J176" s="11" t="n">
        <v>458</v>
      </c>
      <c r="K176" s="11" t="n">
        <v>0</v>
      </c>
      <c r="L176" s="12" t="n">
        <v>10.5170902716915</v>
      </c>
      <c r="M176" s="12" t="n">
        <v>0</v>
      </c>
      <c r="N176" s="13" t="n">
        <v>0.716744913928013</v>
      </c>
      <c r="O176" s="13" t="n">
        <v>0.560035056967572</v>
      </c>
      <c r="P176" s="13" t="n">
        <v>0.15863277826468</v>
      </c>
      <c r="Q176" s="13" t="n">
        <v>-0.122982321291314</v>
      </c>
      <c r="R176" s="13" t="n">
        <v>-0.103960396039604</v>
      </c>
      <c r="S176" s="11" t="n">
        <v>0</v>
      </c>
      <c r="T176" s="13"/>
      <c r="U176" s="13"/>
      <c r="V176" s="11" t="n">
        <v>1</v>
      </c>
      <c r="W176" s="13" t="n">
        <v>-0.0833333333333334</v>
      </c>
      <c r="X176" s="11" t="n">
        <v>0</v>
      </c>
      <c r="Y176" s="11" t="n">
        <v>0</v>
      </c>
      <c r="Z176" s="11" t="n">
        <v>0</v>
      </c>
      <c r="AA176" s="11" t="n">
        <v>0</v>
      </c>
      <c r="AB176" s="10" t="s">
        <v>65</v>
      </c>
      <c r="AC176" s="11" t="n">
        <v>5</v>
      </c>
      <c r="AD176" s="11" t="n">
        <v>2</v>
      </c>
      <c r="AE176" s="11" t="n">
        <v>3</v>
      </c>
      <c r="AF176" s="11" t="n">
        <v>0</v>
      </c>
      <c r="AG176" s="11" t="n">
        <v>2</v>
      </c>
      <c r="AH176" s="11" t="n">
        <v>0</v>
      </c>
      <c r="AI176" s="13" t="n">
        <v>0.416666666666667</v>
      </c>
      <c r="AJ176" s="13" t="n">
        <v>0.166666666666667</v>
      </c>
      <c r="AK176" s="13" t="n">
        <v>0.25</v>
      </c>
      <c r="AL176" s="13" t="n">
        <v>0</v>
      </c>
      <c r="AM176" s="13" t="n">
        <v>0.166666666666667</v>
      </c>
      <c r="AN176" s="11" t="n">
        <v>0</v>
      </c>
      <c r="AO176" s="13" t="n">
        <v>0</v>
      </c>
      <c r="AP176" s="11"/>
      <c r="AQ176" s="11"/>
      <c r="AR176" s="13"/>
      <c r="AS176" s="13"/>
      <c r="AT176" s="14" t="n">
        <f aca="false">SUMIFS(시도_소아과개폐업!$C$5:$C$293,시도_소아과개폐업!$A$5:$A$293,$D176,시도_소아과개폐업!$B$5:$B$293,$B176)</f>
        <v>27</v>
      </c>
      <c r="AU176" s="14" t="n">
        <f aca="false">SUMIFS(시도_소아과개폐업!$D$5:$D$293,시도_소아과개폐업!$A$5:$A$293,$D176,시도_소아과개폐업!$B$5:$B$293,$B176)</f>
        <v>18</v>
      </c>
      <c r="AV176" s="14" t="n">
        <f aca="false">SUMIFS(시도_소아과개폐업!$F$5:$F$293,시도_소아과개폐업!$A$5:$A$293,$D176,시도_소아과개폐업!$B$5:$B$293,$B176)</f>
        <v>9</v>
      </c>
      <c r="AW176" s="15" t="n">
        <f aca="false">SUMIFS(시도_소아과개폐업!$G$5:$G$293,시도_소아과개폐업!$A$5:$A$293,$D176,시도_소아과개폐업!$B$5:$B$293,$B176)</f>
        <v>0.257142857142857</v>
      </c>
      <c r="AX176" s="14" t="n">
        <f aca="false">SUMIFS(시도_소아과개폐업!$H$5:$H$293,시도_소아과개폐업!$A$5:$A$293,$D176,시도_소아과개폐업!$B$5:$B$293,$B176)</f>
        <v>58</v>
      </c>
      <c r="AY176" s="14" t="n">
        <f aca="false">SUMIFS(시군구_병원급!$E$5:$E$3668,시군구_병원급!$A$5:$A$3668,$A176,시군구_병원급!$D$5:$D$3668,$D176)</f>
        <v>0</v>
      </c>
      <c r="AZ176" s="14" t="n">
        <f aca="false">SUMIFS(시군구_병원급!$F$5:$F$3668,시군구_병원급!$A$5:$A$3668,$A176,시군구_병원급!$D$5:$D$3668,$D176)</f>
        <v>0</v>
      </c>
      <c r="BA176" s="14" t="n">
        <f aca="false">SUMIFS(시군구_병원급!$G$5:$G$3668,시군구_병원급!$A$5:$A$3668,$A176,시군구_병원급!$D$5:$D$3668,$D176)</f>
        <v>1</v>
      </c>
      <c r="BB176" s="14" t="n">
        <f aca="false">SUMIFS(시군구_병원급!$H$5:$H$3668,시군구_병원급!$A$5:$A$3668,$A176,시군구_병원급!$D$5:$D$3668,$D176)</f>
        <v>2</v>
      </c>
      <c r="BC176" s="16" t="n">
        <f aca="false">K176+AY176</f>
        <v>0</v>
      </c>
      <c r="BD176" s="17" t="n">
        <f aca="false">IF(E176=0,"",(K176+AY176)/E176*1000)</f>
        <v>0</v>
      </c>
      <c r="BE176" s="16" t="n">
        <f aca="false">AY176-SUMIFS(시군구_병원급!$E$5:$E$3668,시군구_병원급!$A$5:$A$3668,$A176,시군구_병원급!$D$5:$D$3668,$D176-3)</f>
        <v>0</v>
      </c>
      <c r="BF176" s="16" t="n">
        <f aca="false">IF(AY176=0,1,0)</f>
        <v>1</v>
      </c>
      <c r="BG176" s="16" t="n">
        <f aca="false">IF(K176+AY176=0,1,0)</f>
        <v>1</v>
      </c>
      <c r="BH176" s="16" t="n">
        <f aca="false">AF176+AG176+AH176</f>
        <v>2</v>
      </c>
      <c r="BI176" s="18" t="n">
        <f aca="false">IF(H176=0,"",BH176/H176)</f>
        <v>0.166666666666667</v>
      </c>
      <c r="BJ176" s="16" t="str">
        <f aca="false">IF(AP176="","",AP176+AN176)</f>
        <v/>
      </c>
    </row>
    <row r="177" customFormat="false" ht="15" hidden="false" customHeight="true" outlineLevel="0" collapsed="false">
      <c r="A177" s="9" t="s">
        <v>404</v>
      </c>
      <c r="B177" s="10" t="s">
        <v>364</v>
      </c>
      <c r="C177" s="10" t="s">
        <v>405</v>
      </c>
      <c r="D177" s="9" t="n">
        <v>2016</v>
      </c>
      <c r="E177" s="11" t="n">
        <v>2214</v>
      </c>
      <c r="F177" s="11" t="n">
        <v>314</v>
      </c>
      <c r="G177" s="11" t="n">
        <v>303</v>
      </c>
      <c r="H177" s="11" t="n">
        <v>23</v>
      </c>
      <c r="I177" s="11" t="n">
        <v>1618</v>
      </c>
      <c r="J177" s="11" t="n">
        <v>1327</v>
      </c>
      <c r="K177" s="11" t="n">
        <v>0</v>
      </c>
      <c r="L177" s="12" t="n">
        <v>10.3884372177055</v>
      </c>
      <c r="M177" s="12" t="n">
        <v>0</v>
      </c>
      <c r="N177" s="13" t="n">
        <v>0.820148331273177</v>
      </c>
      <c r="O177" s="13" t="n">
        <v>0.730803974706414</v>
      </c>
      <c r="P177" s="13" t="n">
        <v>0.136856368563686</v>
      </c>
      <c r="Q177" s="13" t="n">
        <v>-0.0340314136125655</v>
      </c>
      <c r="R177" s="13" t="n">
        <v>-0.126801152737752</v>
      </c>
      <c r="S177" s="11" t="n">
        <v>0</v>
      </c>
      <c r="T177" s="13"/>
      <c r="U177" s="13"/>
      <c r="V177" s="11" t="n">
        <v>1</v>
      </c>
      <c r="W177" s="13" t="n">
        <v>-0.130434782608696</v>
      </c>
      <c r="X177" s="11" t="n">
        <v>0</v>
      </c>
      <c r="Y177" s="11" t="n">
        <v>0</v>
      </c>
      <c r="Z177" s="11" t="n">
        <v>0</v>
      </c>
      <c r="AA177" s="11" t="n">
        <v>0</v>
      </c>
      <c r="AB177" s="10" t="s">
        <v>65</v>
      </c>
      <c r="AC177" s="11" t="n">
        <v>9</v>
      </c>
      <c r="AD177" s="11" t="n">
        <v>10</v>
      </c>
      <c r="AE177" s="11" t="n">
        <v>2</v>
      </c>
      <c r="AF177" s="11" t="n">
        <v>1</v>
      </c>
      <c r="AG177" s="11" t="n">
        <v>1</v>
      </c>
      <c r="AH177" s="11" t="n">
        <v>0</v>
      </c>
      <c r="AI177" s="13" t="n">
        <v>0.391304347826087</v>
      </c>
      <c r="AJ177" s="13" t="n">
        <v>0.434782608695652</v>
      </c>
      <c r="AK177" s="13" t="n">
        <v>0.0869565217391304</v>
      </c>
      <c r="AL177" s="13" t="n">
        <v>0.0434782608695652</v>
      </c>
      <c r="AM177" s="13" t="n">
        <v>0.0434782608695652</v>
      </c>
      <c r="AN177" s="11" t="n">
        <v>0</v>
      </c>
      <c r="AO177" s="13" t="n">
        <v>0</v>
      </c>
      <c r="AP177" s="11"/>
      <c r="AQ177" s="11"/>
      <c r="AR177" s="13"/>
      <c r="AS177" s="13"/>
      <c r="AT177" s="14" t="n">
        <f aca="false">SUMIFS(시도_소아과개폐업!$C$5:$C$293,시도_소아과개폐업!$A$5:$A$293,$D177,시도_소아과개폐업!$B$5:$B$293,$B177)</f>
        <v>27</v>
      </c>
      <c r="AU177" s="14" t="n">
        <f aca="false">SUMIFS(시도_소아과개폐업!$D$5:$D$293,시도_소아과개폐업!$A$5:$A$293,$D177,시도_소아과개폐업!$B$5:$B$293,$B177)</f>
        <v>18</v>
      </c>
      <c r="AV177" s="14" t="n">
        <f aca="false">SUMIFS(시도_소아과개폐업!$F$5:$F$293,시도_소아과개폐업!$A$5:$A$293,$D177,시도_소아과개폐업!$B$5:$B$293,$B177)</f>
        <v>9</v>
      </c>
      <c r="AW177" s="15" t="n">
        <f aca="false">SUMIFS(시도_소아과개폐업!$G$5:$G$293,시도_소아과개폐업!$A$5:$A$293,$D177,시도_소아과개폐업!$B$5:$B$293,$B177)</f>
        <v>0.257142857142857</v>
      </c>
      <c r="AX177" s="14" t="n">
        <f aca="false">SUMIFS(시도_소아과개폐업!$H$5:$H$293,시도_소아과개폐업!$A$5:$A$293,$D177,시도_소아과개폐업!$B$5:$B$293,$B177)</f>
        <v>58</v>
      </c>
      <c r="AY177" s="14" t="n">
        <f aca="false">SUMIFS(시군구_병원급!$E$5:$E$3668,시군구_병원급!$A$5:$A$3668,$A177,시군구_병원급!$D$5:$D$3668,$D177)</f>
        <v>2</v>
      </c>
      <c r="AZ177" s="14" t="n">
        <f aca="false">SUMIFS(시군구_병원급!$F$5:$F$3668,시군구_병원급!$A$5:$A$3668,$A177,시군구_병원급!$D$5:$D$3668,$D177)</f>
        <v>0</v>
      </c>
      <c r="BA177" s="14" t="n">
        <f aca="false">SUMIFS(시군구_병원급!$G$5:$G$3668,시군구_병원급!$A$5:$A$3668,$A177,시군구_병원급!$D$5:$D$3668,$D177)</f>
        <v>2</v>
      </c>
      <c r="BB177" s="14" t="n">
        <f aca="false">SUMIFS(시군구_병원급!$H$5:$H$3668,시군구_병원급!$A$5:$A$3668,$A177,시군구_병원급!$D$5:$D$3668,$D177)</f>
        <v>4</v>
      </c>
      <c r="BC177" s="16" t="n">
        <f aca="false">K177+AY177</f>
        <v>2</v>
      </c>
      <c r="BD177" s="17" t="n">
        <f aca="false">IF(E177=0,"",(K177+AY177)/E177*1000)</f>
        <v>0.903342366757001</v>
      </c>
      <c r="BE177" s="16" t="n">
        <f aca="false">AY177-SUMIFS(시군구_병원급!$E$5:$E$3668,시군구_병원급!$A$5:$A$3668,$A177,시군구_병원급!$D$5:$D$3668,$D177-3)</f>
        <v>0</v>
      </c>
      <c r="BF177" s="16" t="n">
        <f aca="false">IF(AY177=0,1,0)</f>
        <v>0</v>
      </c>
      <c r="BG177" s="16" t="n">
        <f aca="false">IF(K177+AY177=0,1,0)</f>
        <v>0</v>
      </c>
      <c r="BH177" s="16" t="n">
        <f aca="false">AF177+AG177+AH177</f>
        <v>2</v>
      </c>
      <c r="BI177" s="18" t="n">
        <f aca="false">IF(H177=0,"",BH177/H177)</f>
        <v>0.0869565217391304</v>
      </c>
      <c r="BJ177" s="16" t="str">
        <f aca="false">IF(AP177="","",AP177+AN177)</f>
        <v/>
      </c>
    </row>
    <row r="178" customFormat="false" ht="15" hidden="false" customHeight="true" outlineLevel="0" collapsed="false">
      <c r="A178" s="9" t="s">
        <v>406</v>
      </c>
      <c r="B178" s="10" t="s">
        <v>364</v>
      </c>
      <c r="C178" s="10" t="s">
        <v>407</v>
      </c>
      <c r="D178" s="9" t="n">
        <v>2016</v>
      </c>
      <c r="E178" s="11" t="n">
        <v>291</v>
      </c>
      <c r="F178" s="11" t="n">
        <v>37</v>
      </c>
      <c r="G178" s="11" t="n">
        <v>38</v>
      </c>
      <c r="H178" s="11" t="n">
        <v>2</v>
      </c>
      <c r="I178" s="11" t="n">
        <v>125</v>
      </c>
      <c r="J178" s="11" t="n">
        <v>84</v>
      </c>
      <c r="K178" s="11" t="n">
        <v>0</v>
      </c>
      <c r="L178" s="12" t="n">
        <v>6.87285223367698</v>
      </c>
      <c r="M178" s="12" t="n">
        <v>0</v>
      </c>
      <c r="N178" s="13" t="n">
        <v>0.672</v>
      </c>
      <c r="O178" s="13" t="n">
        <v>0.429553264604811</v>
      </c>
      <c r="P178" s="13" t="n">
        <v>0.130584192439863</v>
      </c>
      <c r="Q178" s="13" t="n">
        <v>-0.0990712074303406</v>
      </c>
      <c r="R178" s="13" t="n">
        <v>-0.309090909090909</v>
      </c>
      <c r="S178" s="11" t="n">
        <v>0</v>
      </c>
      <c r="T178" s="13"/>
      <c r="U178" s="13"/>
      <c r="V178" s="11" t="n">
        <v>1</v>
      </c>
      <c r="W178" s="13" t="n">
        <v>-0.5</v>
      </c>
      <c r="X178" s="11" t="n">
        <v>1</v>
      </c>
      <c r="Y178" s="11" t="n">
        <v>0</v>
      </c>
      <c r="Z178" s="11" t="n">
        <v>1</v>
      </c>
      <c r="AA178" s="11" t="n">
        <v>0</v>
      </c>
      <c r="AB178" s="10" t="s">
        <v>65</v>
      </c>
      <c r="AC178" s="11" t="n">
        <v>1</v>
      </c>
      <c r="AD178" s="11" t="n">
        <v>0</v>
      </c>
      <c r="AE178" s="11" t="n">
        <v>0</v>
      </c>
      <c r="AF178" s="11" t="n">
        <v>0</v>
      </c>
      <c r="AG178" s="11" t="n">
        <v>1</v>
      </c>
      <c r="AH178" s="11" t="n">
        <v>0</v>
      </c>
      <c r="AI178" s="13" t="n">
        <v>0.5</v>
      </c>
      <c r="AJ178" s="13" t="n">
        <v>0</v>
      </c>
      <c r="AK178" s="13" t="n">
        <v>0</v>
      </c>
      <c r="AL178" s="13" t="n">
        <v>0</v>
      </c>
      <c r="AM178" s="13" t="n">
        <v>0.5</v>
      </c>
      <c r="AN178" s="11" t="n">
        <v>0</v>
      </c>
      <c r="AO178" s="13" t="n">
        <v>0</v>
      </c>
      <c r="AP178" s="11"/>
      <c r="AQ178" s="11"/>
      <c r="AR178" s="13"/>
      <c r="AS178" s="13"/>
      <c r="AT178" s="14" t="n">
        <f aca="false">SUMIFS(시도_소아과개폐업!$C$5:$C$293,시도_소아과개폐업!$A$5:$A$293,$D178,시도_소아과개폐업!$B$5:$B$293,$B178)</f>
        <v>27</v>
      </c>
      <c r="AU178" s="14" t="n">
        <f aca="false">SUMIFS(시도_소아과개폐업!$D$5:$D$293,시도_소아과개폐업!$A$5:$A$293,$D178,시도_소아과개폐업!$B$5:$B$293,$B178)</f>
        <v>18</v>
      </c>
      <c r="AV178" s="14" t="n">
        <f aca="false">SUMIFS(시도_소아과개폐업!$F$5:$F$293,시도_소아과개폐업!$A$5:$A$293,$D178,시도_소아과개폐업!$B$5:$B$293,$B178)</f>
        <v>9</v>
      </c>
      <c r="AW178" s="15" t="n">
        <f aca="false">SUMIFS(시도_소아과개폐업!$G$5:$G$293,시도_소아과개폐업!$A$5:$A$293,$D178,시도_소아과개폐업!$B$5:$B$293,$B178)</f>
        <v>0.257142857142857</v>
      </c>
      <c r="AX178" s="14" t="n">
        <f aca="false">SUMIFS(시도_소아과개폐업!$H$5:$H$293,시도_소아과개폐업!$A$5:$A$293,$D178,시도_소아과개폐업!$B$5:$B$293,$B178)</f>
        <v>58</v>
      </c>
      <c r="AY178" s="14" t="n">
        <f aca="false">SUMIFS(시군구_병원급!$E$5:$E$3668,시군구_병원급!$A$5:$A$3668,$A178,시군구_병원급!$D$5:$D$3668,$D178)</f>
        <v>0</v>
      </c>
      <c r="AZ178" s="14" t="n">
        <f aca="false">SUMIFS(시군구_병원급!$F$5:$F$3668,시군구_병원급!$A$5:$A$3668,$A178,시군구_병원급!$D$5:$D$3668,$D178)</f>
        <v>0</v>
      </c>
      <c r="BA178" s="14" t="n">
        <f aca="false">SUMIFS(시군구_병원급!$G$5:$G$3668,시군구_병원급!$A$5:$A$3668,$A178,시군구_병원급!$D$5:$D$3668,$D178)</f>
        <v>0</v>
      </c>
      <c r="BB178" s="14" t="n">
        <f aca="false">SUMIFS(시군구_병원급!$H$5:$H$3668,시군구_병원급!$A$5:$A$3668,$A178,시군구_병원급!$D$5:$D$3668,$D178)</f>
        <v>1</v>
      </c>
      <c r="BC178" s="16" t="n">
        <f aca="false">K178+AY178</f>
        <v>0</v>
      </c>
      <c r="BD178" s="17" t="n">
        <f aca="false">IF(E178=0,"",(K178+AY178)/E178*1000)</f>
        <v>0</v>
      </c>
      <c r="BE178" s="16" t="n">
        <f aca="false">AY178-SUMIFS(시군구_병원급!$E$5:$E$3668,시군구_병원급!$A$5:$A$3668,$A178,시군구_병원급!$D$5:$D$3668,$D178-3)</f>
        <v>0</v>
      </c>
      <c r="BF178" s="16" t="n">
        <f aca="false">IF(AY178=0,1,0)</f>
        <v>1</v>
      </c>
      <c r="BG178" s="16" t="n">
        <f aca="false">IF(K178+AY178=0,1,0)</f>
        <v>1</v>
      </c>
      <c r="BH178" s="16" t="n">
        <f aca="false">AF178+AG178+AH178</f>
        <v>1</v>
      </c>
      <c r="BI178" s="18" t="n">
        <f aca="false">IF(H178=0,"",BH178/H178)</f>
        <v>0.5</v>
      </c>
      <c r="BJ178" s="16" t="str">
        <f aca="false">IF(AP178="","",AP178+AN178)</f>
        <v/>
      </c>
    </row>
    <row r="179" customFormat="false" ht="15" hidden="false" customHeight="true" outlineLevel="0" collapsed="false">
      <c r="A179" s="9" t="s">
        <v>408</v>
      </c>
      <c r="B179" s="10" t="s">
        <v>409</v>
      </c>
      <c r="C179" s="10" t="s">
        <v>410</v>
      </c>
      <c r="D179" s="9" t="n">
        <v>2016</v>
      </c>
      <c r="E179" s="11" t="n">
        <v>57602</v>
      </c>
      <c r="F179" s="11" t="n">
        <v>8317</v>
      </c>
      <c r="G179" s="11" t="n">
        <v>8574</v>
      </c>
      <c r="H179" s="11" t="n">
        <v>1022</v>
      </c>
      <c r="I179" s="11" t="n">
        <v>38585</v>
      </c>
      <c r="J179" s="11" t="n">
        <v>31410</v>
      </c>
      <c r="K179" s="11" t="n">
        <v>30</v>
      </c>
      <c r="L179" s="12" t="n">
        <v>17.7424394986285</v>
      </c>
      <c r="M179" s="12" t="n">
        <v>0.520815249470505</v>
      </c>
      <c r="N179" s="13" t="n">
        <v>0.814046909420759</v>
      </c>
      <c r="O179" s="13" t="n">
        <v>0.669855213360647</v>
      </c>
      <c r="P179" s="13" t="n">
        <v>0.14884899829867</v>
      </c>
      <c r="Q179" s="13" t="n">
        <v>-0.06926917545929</v>
      </c>
      <c r="R179" s="13" t="n">
        <v>-0.159988243362398</v>
      </c>
      <c r="S179" s="11" t="n">
        <v>-1</v>
      </c>
      <c r="T179" s="13"/>
      <c r="U179" s="13"/>
      <c r="V179" s="11" t="n">
        <v>0</v>
      </c>
      <c r="W179" s="13" t="n">
        <v>-0.125244618395303</v>
      </c>
      <c r="X179" s="11" t="n">
        <v>0</v>
      </c>
      <c r="Y179" s="11" t="n">
        <v>1</v>
      </c>
      <c r="Z179" s="11" t="n">
        <v>1</v>
      </c>
      <c r="AA179" s="11" t="n">
        <v>0</v>
      </c>
      <c r="AB179" s="10" t="s">
        <v>65</v>
      </c>
      <c r="AC179" s="11" t="n">
        <v>35</v>
      </c>
      <c r="AD179" s="11" t="n">
        <v>331</v>
      </c>
      <c r="AE179" s="11" t="n">
        <v>593</v>
      </c>
      <c r="AF179" s="11" t="n">
        <v>23</v>
      </c>
      <c r="AG179" s="11" t="n">
        <v>40</v>
      </c>
      <c r="AH179" s="11" t="n">
        <v>0</v>
      </c>
      <c r="AI179" s="13" t="n">
        <v>0.0342465753424658</v>
      </c>
      <c r="AJ179" s="13" t="n">
        <v>0.323874755381605</v>
      </c>
      <c r="AK179" s="13" t="n">
        <v>0.580234833659491</v>
      </c>
      <c r="AL179" s="13" t="n">
        <v>0.0225048923679061</v>
      </c>
      <c r="AM179" s="13" t="n">
        <v>0.0391389432485323</v>
      </c>
      <c r="AN179" s="11" t="n">
        <v>20</v>
      </c>
      <c r="AO179" s="13" t="n">
        <v>0.0191938579654511</v>
      </c>
      <c r="AP179" s="11"/>
      <c r="AQ179" s="11"/>
      <c r="AR179" s="13"/>
      <c r="AS179" s="13"/>
      <c r="AT179" s="14" t="n">
        <f aca="false">SUMIFS(시도_소아과개폐업!$C$5:$C$293,시도_소아과개폐업!$A$5:$A$293,$D179,시도_소아과개폐업!$B$5:$B$293,$B179)</f>
        <v>64</v>
      </c>
      <c r="AU179" s="14" t="n">
        <f aca="false">SUMIFS(시도_소아과개폐업!$D$5:$D$293,시도_소아과개폐업!$A$5:$A$293,$D179,시도_소아과개폐업!$B$5:$B$293,$B179)</f>
        <v>39</v>
      </c>
      <c r="AV179" s="14" t="n">
        <f aca="false">SUMIFS(시도_소아과개폐업!$F$5:$F$293,시도_소아과개폐업!$A$5:$A$293,$D179,시도_소아과개폐업!$B$5:$B$293,$B179)</f>
        <v>25</v>
      </c>
      <c r="AW179" s="15" t="n">
        <f aca="false">SUMIFS(시도_소아과개폐업!$G$5:$G$293,시도_소아과개폐업!$A$5:$A$293,$D179,시도_소아과개폐업!$B$5:$B$293,$B179)</f>
        <v>0.361111111111111</v>
      </c>
      <c r="AX179" s="14" t="n">
        <f aca="false">SUMIFS(시도_소아과개폐업!$H$5:$H$293,시도_소아과개폐업!$A$5:$A$293,$D179,시도_소아과개폐업!$B$5:$B$293,$B179)</f>
        <v>108</v>
      </c>
      <c r="AY179" s="14" t="n">
        <f aca="false">SUMIFS(시군구_병원급!$E$5:$E$3668,시군구_병원급!$A$5:$A$3668,$A179,시군구_병원급!$D$5:$D$3668,$D179)</f>
        <v>39</v>
      </c>
      <c r="AZ179" s="14" t="n">
        <f aca="false">SUMIFS(시군구_병원급!$F$5:$F$3668,시군구_병원급!$A$5:$A$3668,$A179,시군구_병원급!$D$5:$D$3668,$D179)</f>
        <v>10</v>
      </c>
      <c r="BA179" s="14" t="n">
        <f aca="false">SUMIFS(시군구_병원급!$G$5:$G$3668,시군구_병원급!$A$5:$A$3668,$A179,시군구_병원급!$D$5:$D$3668,$D179)</f>
        <v>50</v>
      </c>
      <c r="BB179" s="14" t="n">
        <f aca="false">SUMIFS(시군구_병원급!$H$5:$H$3668,시군구_병원급!$A$5:$A$3668,$A179,시군구_병원급!$D$5:$D$3668,$D179)</f>
        <v>97</v>
      </c>
      <c r="BC179" s="16" t="n">
        <f aca="false">K179+AY179</f>
        <v>69</v>
      </c>
      <c r="BD179" s="17" t="n">
        <f aca="false">IF(E179=0,"",(K179+AY179)/E179*1000)</f>
        <v>1.19787507378216</v>
      </c>
      <c r="BE179" s="16" t="n">
        <f aca="false">AY179-SUMIFS(시군구_병원급!$E$5:$E$3668,시군구_병원급!$A$5:$A$3668,$A179,시군구_병원급!$D$5:$D$3668,$D179-3)</f>
        <v>2</v>
      </c>
      <c r="BF179" s="16" t="n">
        <f aca="false">IF(AY179=0,1,0)</f>
        <v>0</v>
      </c>
      <c r="BG179" s="16" t="n">
        <f aca="false">IF(K179+AY179=0,1,0)</f>
        <v>0</v>
      </c>
      <c r="BH179" s="16" t="n">
        <f aca="false">AF179+AG179+AH179</f>
        <v>63</v>
      </c>
      <c r="BI179" s="18" t="n">
        <f aca="false">IF(H179=0,"",BH179/H179)</f>
        <v>0.0616438356164384</v>
      </c>
      <c r="BJ179" s="16" t="str">
        <f aca="false">IF(AP179="","",AP179+AN179)</f>
        <v/>
      </c>
    </row>
    <row r="180" customFormat="false" ht="15" hidden="false" customHeight="true" outlineLevel="0" collapsed="false">
      <c r="A180" s="9" t="s">
        <v>411</v>
      </c>
      <c r="B180" s="10" t="s">
        <v>409</v>
      </c>
      <c r="C180" s="10" t="s">
        <v>412</v>
      </c>
      <c r="D180" s="9" t="n">
        <v>2016</v>
      </c>
      <c r="E180" s="11" t="n">
        <v>18170</v>
      </c>
      <c r="F180" s="11" t="n">
        <v>2558</v>
      </c>
      <c r="G180" s="11" t="n">
        <v>2624</v>
      </c>
      <c r="H180" s="11" t="n">
        <v>311</v>
      </c>
      <c r="I180" s="11" t="n">
        <v>15447</v>
      </c>
      <c r="J180" s="11" t="n">
        <v>12259</v>
      </c>
      <c r="K180" s="11" t="n">
        <v>18</v>
      </c>
      <c r="L180" s="12" t="n">
        <v>17.116125481563</v>
      </c>
      <c r="M180" s="12" t="n">
        <v>0.990643918547056</v>
      </c>
      <c r="N180" s="13" t="n">
        <v>0.793616883537257</v>
      </c>
      <c r="O180" s="13" t="n">
        <v>0.850137589433132</v>
      </c>
      <c r="P180" s="13" t="n">
        <v>0.14441386901486</v>
      </c>
      <c r="Q180" s="13" t="n">
        <v>0.0515046296296295</v>
      </c>
      <c r="R180" s="13" t="n">
        <v>0.00382555470543222</v>
      </c>
      <c r="S180" s="11" t="n">
        <v>1</v>
      </c>
      <c r="T180" s="13"/>
      <c r="U180" s="13"/>
      <c r="V180" s="11" t="n">
        <v>0</v>
      </c>
      <c r="W180" s="13" t="n">
        <v>-0.147909967845659</v>
      </c>
      <c r="X180" s="11" t="n">
        <v>0</v>
      </c>
      <c r="Y180" s="11" t="n">
        <v>0</v>
      </c>
      <c r="Z180" s="11" t="n">
        <v>0</v>
      </c>
      <c r="AA180" s="11" t="n">
        <v>0</v>
      </c>
      <c r="AB180" s="10" t="s">
        <v>65</v>
      </c>
      <c r="AC180" s="11" t="n">
        <v>16</v>
      </c>
      <c r="AD180" s="11" t="n">
        <v>146</v>
      </c>
      <c r="AE180" s="11" t="n">
        <v>133</v>
      </c>
      <c r="AF180" s="11" t="n">
        <v>5</v>
      </c>
      <c r="AG180" s="11" t="n">
        <v>11</v>
      </c>
      <c r="AH180" s="11" t="n">
        <v>0</v>
      </c>
      <c r="AI180" s="13" t="n">
        <v>0.0514469453376206</v>
      </c>
      <c r="AJ180" s="13" t="n">
        <v>0.469453376205788</v>
      </c>
      <c r="AK180" s="13" t="n">
        <v>0.427652733118971</v>
      </c>
      <c r="AL180" s="13" t="n">
        <v>0.0160771704180064</v>
      </c>
      <c r="AM180" s="13" t="n">
        <v>0.0353697749196142</v>
      </c>
      <c r="AN180" s="11" t="n">
        <v>5</v>
      </c>
      <c r="AO180" s="13" t="n">
        <v>0.0158227848101266</v>
      </c>
      <c r="AP180" s="11"/>
      <c r="AQ180" s="11"/>
      <c r="AR180" s="13"/>
      <c r="AS180" s="13"/>
      <c r="AT180" s="14" t="n">
        <f aca="false">SUMIFS(시도_소아과개폐업!$C$5:$C$293,시도_소아과개폐업!$A$5:$A$293,$D180,시도_소아과개폐업!$B$5:$B$293,$B180)</f>
        <v>64</v>
      </c>
      <c r="AU180" s="14" t="n">
        <f aca="false">SUMIFS(시도_소아과개폐업!$D$5:$D$293,시도_소아과개폐업!$A$5:$A$293,$D180,시도_소아과개폐업!$B$5:$B$293,$B180)</f>
        <v>39</v>
      </c>
      <c r="AV180" s="14" t="n">
        <f aca="false">SUMIFS(시도_소아과개폐업!$F$5:$F$293,시도_소아과개폐업!$A$5:$A$293,$D180,시도_소아과개폐업!$B$5:$B$293,$B180)</f>
        <v>25</v>
      </c>
      <c r="AW180" s="15" t="n">
        <f aca="false">SUMIFS(시도_소아과개폐업!$G$5:$G$293,시도_소아과개폐업!$A$5:$A$293,$D180,시도_소아과개폐업!$B$5:$B$293,$B180)</f>
        <v>0.361111111111111</v>
      </c>
      <c r="AX180" s="14" t="n">
        <f aca="false">SUMIFS(시도_소아과개폐업!$H$5:$H$293,시도_소아과개폐업!$A$5:$A$293,$D180,시도_소아과개폐업!$B$5:$B$293,$B180)</f>
        <v>108</v>
      </c>
      <c r="AY180" s="14" t="n">
        <f aca="false">SUMIFS(시군구_병원급!$E$5:$E$3668,시군구_병원급!$A$5:$A$3668,$A180,시군구_병원급!$D$5:$D$3668,$D180)</f>
        <v>11</v>
      </c>
      <c r="AZ180" s="14" t="n">
        <f aca="false">SUMIFS(시군구_병원급!$F$5:$F$3668,시군구_병원급!$A$5:$A$3668,$A180,시군구_병원급!$D$5:$D$3668,$D180)</f>
        <v>4</v>
      </c>
      <c r="BA180" s="14" t="n">
        <f aca="false">SUMIFS(시군구_병원급!$G$5:$G$3668,시군구_병원급!$A$5:$A$3668,$A180,시군구_병원급!$D$5:$D$3668,$D180)</f>
        <v>16</v>
      </c>
      <c r="BB180" s="14" t="n">
        <f aca="false">SUMIFS(시군구_병원급!$H$5:$H$3668,시군구_병원급!$A$5:$A$3668,$A180,시군구_병원급!$D$5:$D$3668,$D180)</f>
        <v>27</v>
      </c>
      <c r="BC180" s="16" t="n">
        <f aca="false">K180+AY180</f>
        <v>29</v>
      </c>
      <c r="BD180" s="17" t="n">
        <f aca="false">IF(E180=0,"",(K180+AY180)/E180*1000)</f>
        <v>1.59603742432581</v>
      </c>
      <c r="BE180" s="16" t="n">
        <f aca="false">AY180-SUMIFS(시군구_병원급!$E$5:$E$3668,시군구_병원급!$A$5:$A$3668,$A180,시군구_병원급!$D$5:$D$3668,$D180-3)</f>
        <v>1</v>
      </c>
      <c r="BF180" s="16" t="n">
        <f aca="false">IF(AY180=0,1,0)</f>
        <v>0</v>
      </c>
      <c r="BG180" s="16" t="n">
        <f aca="false">IF(K180+AY180=0,1,0)</f>
        <v>0</v>
      </c>
      <c r="BH180" s="16" t="n">
        <f aca="false">AF180+AG180+AH180</f>
        <v>16</v>
      </c>
      <c r="BI180" s="18" t="n">
        <f aca="false">IF(H180=0,"",BH180/H180)</f>
        <v>0.0514469453376206</v>
      </c>
      <c r="BJ180" s="16" t="str">
        <f aca="false">IF(AP180="","",AP180+AN180)</f>
        <v/>
      </c>
    </row>
    <row r="181" customFormat="false" ht="15" hidden="false" customHeight="true" outlineLevel="0" collapsed="false">
      <c r="A181" s="9" t="s">
        <v>413</v>
      </c>
      <c r="B181" s="10" t="s">
        <v>409</v>
      </c>
      <c r="C181" s="10" t="s">
        <v>414</v>
      </c>
      <c r="D181" s="9" t="n">
        <v>2016</v>
      </c>
      <c r="E181" s="11" t="n">
        <v>7827</v>
      </c>
      <c r="F181" s="11" t="n">
        <v>1024</v>
      </c>
      <c r="G181" s="11" t="n">
        <v>1059</v>
      </c>
      <c r="H181" s="11" t="n">
        <v>118</v>
      </c>
      <c r="I181" s="11" t="n">
        <v>5561</v>
      </c>
      <c r="J181" s="11" t="n">
        <v>4691</v>
      </c>
      <c r="K181" s="11" t="n">
        <v>5</v>
      </c>
      <c r="L181" s="12" t="n">
        <v>15.0760189089051</v>
      </c>
      <c r="M181" s="12" t="n">
        <v>0.638814360546825</v>
      </c>
      <c r="N181" s="13" t="n">
        <v>0.843553317748606</v>
      </c>
      <c r="O181" s="13" t="n">
        <v>0.710489331800179</v>
      </c>
      <c r="P181" s="13" t="n">
        <v>0.135300881563818</v>
      </c>
      <c r="Q181" s="13" t="n">
        <v>-0.105178918486338</v>
      </c>
      <c r="R181" s="13" t="n">
        <v>-0.112321877619447</v>
      </c>
      <c r="S181" s="11" t="n">
        <v>-1</v>
      </c>
      <c r="T181" s="13"/>
      <c r="U181" s="13"/>
      <c r="V181" s="11" t="n">
        <v>0</v>
      </c>
      <c r="W181" s="13" t="n">
        <v>-0.211864406779661</v>
      </c>
      <c r="X181" s="11" t="n">
        <v>1</v>
      </c>
      <c r="Y181" s="11" t="n">
        <v>0</v>
      </c>
      <c r="Z181" s="11" t="n">
        <v>1</v>
      </c>
      <c r="AA181" s="11" t="n">
        <v>0</v>
      </c>
      <c r="AB181" s="10" t="s">
        <v>65</v>
      </c>
      <c r="AC181" s="11" t="n">
        <v>9</v>
      </c>
      <c r="AD181" s="11" t="n">
        <v>55</v>
      </c>
      <c r="AE181" s="11" t="n">
        <v>47</v>
      </c>
      <c r="AF181" s="11" t="n">
        <v>3</v>
      </c>
      <c r="AG181" s="11" t="n">
        <v>4</v>
      </c>
      <c r="AH181" s="11" t="n">
        <v>0</v>
      </c>
      <c r="AI181" s="13" t="n">
        <v>0.076271186440678</v>
      </c>
      <c r="AJ181" s="13" t="n">
        <v>0.466101694915254</v>
      </c>
      <c r="AK181" s="13" t="n">
        <v>0.398305084745763</v>
      </c>
      <c r="AL181" s="13" t="n">
        <v>0.0254237288135593</v>
      </c>
      <c r="AM181" s="13" t="n">
        <v>0.0338983050847458</v>
      </c>
      <c r="AN181" s="11" t="n">
        <v>1</v>
      </c>
      <c r="AO181" s="13" t="n">
        <v>0.00840336134453782</v>
      </c>
      <c r="AP181" s="11"/>
      <c r="AQ181" s="11"/>
      <c r="AR181" s="13"/>
      <c r="AS181" s="13"/>
      <c r="AT181" s="14" t="n">
        <f aca="false">SUMIFS(시도_소아과개폐업!$C$5:$C$293,시도_소아과개폐업!$A$5:$A$293,$D181,시도_소아과개폐업!$B$5:$B$293,$B181)</f>
        <v>64</v>
      </c>
      <c r="AU181" s="14" t="n">
        <f aca="false">SUMIFS(시도_소아과개폐업!$D$5:$D$293,시도_소아과개폐업!$A$5:$A$293,$D181,시도_소아과개폐업!$B$5:$B$293,$B181)</f>
        <v>39</v>
      </c>
      <c r="AV181" s="14" t="n">
        <f aca="false">SUMIFS(시도_소아과개폐업!$F$5:$F$293,시도_소아과개폐업!$A$5:$A$293,$D181,시도_소아과개폐업!$B$5:$B$293,$B181)</f>
        <v>25</v>
      </c>
      <c r="AW181" s="15" t="n">
        <f aca="false">SUMIFS(시도_소아과개폐업!$G$5:$G$293,시도_소아과개폐업!$A$5:$A$293,$D181,시도_소아과개폐업!$B$5:$B$293,$B181)</f>
        <v>0.361111111111111</v>
      </c>
      <c r="AX181" s="14" t="n">
        <f aca="false">SUMIFS(시도_소아과개폐업!$H$5:$H$293,시도_소아과개폐업!$A$5:$A$293,$D181,시도_소아과개폐업!$B$5:$B$293,$B181)</f>
        <v>108</v>
      </c>
      <c r="AY181" s="14" t="n">
        <f aca="false">SUMIFS(시군구_병원급!$E$5:$E$3668,시군구_병원급!$A$5:$A$3668,$A181,시군구_병원급!$D$5:$D$3668,$D181)</f>
        <v>2</v>
      </c>
      <c r="AZ181" s="14" t="n">
        <f aca="false">SUMIFS(시군구_병원급!$F$5:$F$3668,시군구_병원급!$A$5:$A$3668,$A181,시군구_병원급!$D$5:$D$3668,$D181)</f>
        <v>1</v>
      </c>
      <c r="BA181" s="14" t="n">
        <f aca="false">SUMIFS(시군구_병원급!$G$5:$G$3668,시군구_병원급!$A$5:$A$3668,$A181,시군구_병원급!$D$5:$D$3668,$D181)</f>
        <v>7</v>
      </c>
      <c r="BB181" s="14" t="n">
        <f aca="false">SUMIFS(시군구_병원급!$H$5:$H$3668,시군구_병원급!$A$5:$A$3668,$A181,시군구_병원급!$D$5:$D$3668,$D181)</f>
        <v>12</v>
      </c>
      <c r="BC181" s="16" t="n">
        <f aca="false">K181+AY181</f>
        <v>7</v>
      </c>
      <c r="BD181" s="17" t="n">
        <f aca="false">IF(E181=0,"",(K181+AY181)/E181*1000)</f>
        <v>0.894340104765555</v>
      </c>
      <c r="BE181" s="16" t="n">
        <f aca="false">AY181-SUMIFS(시군구_병원급!$E$5:$E$3668,시군구_병원급!$A$5:$A$3668,$A181,시군구_병원급!$D$5:$D$3668,$D181-3)</f>
        <v>-1</v>
      </c>
      <c r="BF181" s="16" t="n">
        <f aca="false">IF(AY181=0,1,0)</f>
        <v>0</v>
      </c>
      <c r="BG181" s="16" t="n">
        <f aca="false">IF(K181+AY181=0,1,0)</f>
        <v>0</v>
      </c>
      <c r="BH181" s="16" t="n">
        <f aca="false">AF181+AG181+AH181</f>
        <v>7</v>
      </c>
      <c r="BI181" s="18" t="n">
        <f aca="false">IF(H181=0,"",BH181/H181)</f>
        <v>0.0593220338983051</v>
      </c>
      <c r="BJ181" s="16" t="str">
        <f aca="false">IF(AP181="","",AP181+AN181)</f>
        <v/>
      </c>
    </row>
    <row r="182" customFormat="false" ht="15" hidden="false" customHeight="true" outlineLevel="0" collapsed="false">
      <c r="A182" s="9" t="s">
        <v>415</v>
      </c>
      <c r="B182" s="10" t="s">
        <v>409</v>
      </c>
      <c r="C182" s="10" t="s">
        <v>416</v>
      </c>
      <c r="D182" s="9" t="n">
        <v>2016</v>
      </c>
      <c r="E182" s="11" t="n">
        <v>6021</v>
      </c>
      <c r="F182" s="11" t="n">
        <v>849</v>
      </c>
      <c r="G182" s="11" t="n">
        <v>871</v>
      </c>
      <c r="H182" s="11" t="n">
        <v>111</v>
      </c>
      <c r="I182" s="11" t="n">
        <v>6022</v>
      </c>
      <c r="J182" s="11" t="n">
        <v>4666</v>
      </c>
      <c r="K182" s="11" t="n">
        <v>2</v>
      </c>
      <c r="L182" s="12" t="n">
        <v>18.435475834579</v>
      </c>
      <c r="M182" s="12" t="n">
        <v>0.33217073575818</v>
      </c>
      <c r="N182" s="13" t="n">
        <v>0.774825639322484</v>
      </c>
      <c r="O182" s="13" t="n">
        <v>1.00016608536788</v>
      </c>
      <c r="P182" s="13" t="n">
        <v>0.144660355422687</v>
      </c>
      <c r="Q182" s="13" t="n">
        <v>-0.153997470844457</v>
      </c>
      <c r="R182" s="13" t="n">
        <v>-0.155189136760427</v>
      </c>
      <c r="S182" s="11" t="n">
        <v>0</v>
      </c>
      <c r="T182" s="13"/>
      <c r="U182" s="13"/>
      <c r="V182" s="11" t="n">
        <v>0</v>
      </c>
      <c r="W182" s="13" t="n">
        <v>-0.171171171171171</v>
      </c>
      <c r="X182" s="11" t="n">
        <v>0</v>
      </c>
      <c r="Y182" s="11" t="n">
        <v>0</v>
      </c>
      <c r="Z182" s="11" t="n">
        <v>0</v>
      </c>
      <c r="AA182" s="11" t="n">
        <v>0</v>
      </c>
      <c r="AB182" s="10" t="s">
        <v>65</v>
      </c>
      <c r="AC182" s="11" t="n">
        <v>7</v>
      </c>
      <c r="AD182" s="11" t="n">
        <v>45</v>
      </c>
      <c r="AE182" s="11" t="n">
        <v>46</v>
      </c>
      <c r="AF182" s="11" t="n">
        <v>3</v>
      </c>
      <c r="AG182" s="11" t="n">
        <v>10</v>
      </c>
      <c r="AH182" s="11" t="n">
        <v>0</v>
      </c>
      <c r="AI182" s="13" t="n">
        <v>0.0630630630630631</v>
      </c>
      <c r="AJ182" s="13" t="n">
        <v>0.405405405405405</v>
      </c>
      <c r="AK182" s="13" t="n">
        <v>0.414414414414414</v>
      </c>
      <c r="AL182" s="13" t="n">
        <v>0.027027027027027</v>
      </c>
      <c r="AM182" s="13" t="n">
        <v>0.0900900900900901</v>
      </c>
      <c r="AN182" s="11" t="n">
        <v>3</v>
      </c>
      <c r="AO182" s="13" t="n">
        <v>0.0263157894736842</v>
      </c>
      <c r="AP182" s="11"/>
      <c r="AQ182" s="11"/>
      <c r="AR182" s="13"/>
      <c r="AS182" s="13"/>
      <c r="AT182" s="14" t="n">
        <f aca="false">SUMIFS(시도_소아과개폐업!$C$5:$C$293,시도_소아과개폐업!$A$5:$A$293,$D182,시도_소아과개폐업!$B$5:$B$293,$B182)</f>
        <v>64</v>
      </c>
      <c r="AU182" s="14" t="n">
        <f aca="false">SUMIFS(시도_소아과개폐업!$D$5:$D$293,시도_소아과개폐업!$A$5:$A$293,$D182,시도_소아과개폐업!$B$5:$B$293,$B182)</f>
        <v>39</v>
      </c>
      <c r="AV182" s="14" t="n">
        <f aca="false">SUMIFS(시도_소아과개폐업!$F$5:$F$293,시도_소아과개폐업!$A$5:$A$293,$D182,시도_소아과개폐업!$B$5:$B$293,$B182)</f>
        <v>25</v>
      </c>
      <c r="AW182" s="15" t="n">
        <f aca="false">SUMIFS(시도_소아과개폐업!$G$5:$G$293,시도_소아과개폐업!$A$5:$A$293,$D182,시도_소아과개폐업!$B$5:$B$293,$B182)</f>
        <v>0.361111111111111</v>
      </c>
      <c r="AX182" s="14" t="n">
        <f aca="false">SUMIFS(시도_소아과개폐업!$H$5:$H$293,시도_소아과개폐업!$A$5:$A$293,$D182,시도_소아과개폐업!$B$5:$B$293,$B182)</f>
        <v>108</v>
      </c>
      <c r="AY182" s="14" t="n">
        <f aca="false">SUMIFS(시군구_병원급!$E$5:$E$3668,시군구_병원급!$A$5:$A$3668,$A182,시군구_병원급!$D$5:$D$3668,$D182)</f>
        <v>4</v>
      </c>
      <c r="AZ182" s="14" t="n">
        <f aca="false">SUMIFS(시군구_병원급!$F$5:$F$3668,시군구_병원급!$A$5:$A$3668,$A182,시군구_병원급!$D$5:$D$3668,$D182)</f>
        <v>0</v>
      </c>
      <c r="BA182" s="14" t="n">
        <f aca="false">SUMIFS(시군구_병원급!$G$5:$G$3668,시군구_병원급!$A$5:$A$3668,$A182,시군구_병원급!$D$5:$D$3668,$D182)</f>
        <v>4</v>
      </c>
      <c r="BB182" s="14" t="n">
        <f aca="false">SUMIFS(시군구_병원급!$H$5:$H$3668,시군구_병원급!$A$5:$A$3668,$A182,시군구_병원급!$D$5:$D$3668,$D182)</f>
        <v>13</v>
      </c>
      <c r="BC182" s="16" t="n">
        <f aca="false">K182+AY182</f>
        <v>6</v>
      </c>
      <c r="BD182" s="17" t="n">
        <f aca="false">IF(E182=0,"",(K182+AY182)/E182*1000)</f>
        <v>0.996512207274539</v>
      </c>
      <c r="BE182" s="16" t="n">
        <f aca="false">AY182-SUMIFS(시군구_병원급!$E$5:$E$3668,시군구_병원급!$A$5:$A$3668,$A182,시군구_병원급!$D$5:$D$3668,$D182-3)</f>
        <v>0</v>
      </c>
      <c r="BF182" s="16" t="n">
        <f aca="false">IF(AY182=0,1,0)</f>
        <v>0</v>
      </c>
      <c r="BG182" s="16" t="n">
        <f aca="false">IF(K182+AY182=0,1,0)</f>
        <v>0</v>
      </c>
      <c r="BH182" s="16" t="n">
        <f aca="false">AF182+AG182+AH182</f>
        <v>13</v>
      </c>
      <c r="BI182" s="18" t="n">
        <f aca="false">IF(H182=0,"",BH182/H182)</f>
        <v>0.117117117117117</v>
      </c>
      <c r="BJ182" s="16" t="str">
        <f aca="false">IF(AP182="","",AP182+AN182)</f>
        <v/>
      </c>
    </row>
    <row r="183" customFormat="false" ht="15" hidden="false" customHeight="true" outlineLevel="0" collapsed="false">
      <c r="A183" s="9" t="s">
        <v>417</v>
      </c>
      <c r="B183" s="10" t="s">
        <v>409</v>
      </c>
      <c r="C183" s="10" t="s">
        <v>418</v>
      </c>
      <c r="D183" s="9" t="n">
        <v>2016</v>
      </c>
      <c r="E183" s="11" t="n">
        <v>32631</v>
      </c>
      <c r="F183" s="11" t="n">
        <v>4578</v>
      </c>
      <c r="G183" s="11" t="n">
        <v>4700</v>
      </c>
      <c r="H183" s="11" t="n">
        <v>681</v>
      </c>
      <c r="I183" s="11" t="n">
        <v>23211</v>
      </c>
      <c r="J183" s="11" t="n">
        <v>18190</v>
      </c>
      <c r="K183" s="11" t="n">
        <v>22</v>
      </c>
      <c r="L183" s="12" t="n">
        <v>20.8697251080261</v>
      </c>
      <c r="M183" s="12" t="n">
        <v>0.67420551009776</v>
      </c>
      <c r="N183" s="13" t="n">
        <v>0.783680151652234</v>
      </c>
      <c r="O183" s="13" t="n">
        <v>0.711317458858141</v>
      </c>
      <c r="P183" s="13" t="n">
        <v>0.144034813520885</v>
      </c>
      <c r="Q183" s="13" t="n">
        <v>-0.0707125363103036</v>
      </c>
      <c r="R183" s="13" t="n">
        <v>-0.0711462450592886</v>
      </c>
      <c r="S183" s="11" t="n">
        <v>-1</v>
      </c>
      <c r="T183" s="13"/>
      <c r="U183" s="13"/>
      <c r="V183" s="11" t="n">
        <v>0</v>
      </c>
      <c r="W183" s="13" t="n">
        <v>-0.190895741556535</v>
      </c>
      <c r="X183" s="11" t="n">
        <v>1</v>
      </c>
      <c r="Y183" s="11" t="n">
        <v>1</v>
      </c>
      <c r="Z183" s="11" t="n">
        <v>1</v>
      </c>
      <c r="AA183" s="11" t="n">
        <v>1</v>
      </c>
      <c r="AB183" s="10" t="s">
        <v>65</v>
      </c>
      <c r="AC183" s="11" t="n">
        <v>21</v>
      </c>
      <c r="AD183" s="11" t="n">
        <v>190</v>
      </c>
      <c r="AE183" s="11" t="n">
        <v>454</v>
      </c>
      <c r="AF183" s="11" t="n">
        <v>1</v>
      </c>
      <c r="AG183" s="11" t="n">
        <v>15</v>
      </c>
      <c r="AH183" s="11" t="n">
        <v>0</v>
      </c>
      <c r="AI183" s="13" t="n">
        <v>0.0308370044052863</v>
      </c>
      <c r="AJ183" s="13" t="n">
        <v>0.279001468428781</v>
      </c>
      <c r="AK183" s="13" t="n">
        <v>0.666666666666667</v>
      </c>
      <c r="AL183" s="13" t="n">
        <v>0.00146842878120411</v>
      </c>
      <c r="AM183" s="13" t="n">
        <v>0.0220264317180617</v>
      </c>
      <c r="AN183" s="11" t="n">
        <v>19</v>
      </c>
      <c r="AO183" s="13" t="n">
        <v>0.0271428571428571</v>
      </c>
      <c r="AP183" s="11"/>
      <c r="AQ183" s="11"/>
      <c r="AR183" s="13"/>
      <c r="AS183" s="13"/>
      <c r="AT183" s="14" t="n">
        <f aca="false">SUMIFS(시도_소아과개폐업!$C$5:$C$293,시도_소아과개폐업!$A$5:$A$293,$D183,시도_소아과개폐업!$B$5:$B$293,$B183)</f>
        <v>64</v>
      </c>
      <c r="AU183" s="14" t="n">
        <f aca="false">SUMIFS(시도_소아과개폐업!$D$5:$D$293,시도_소아과개폐업!$A$5:$A$293,$D183,시도_소아과개폐업!$B$5:$B$293,$B183)</f>
        <v>39</v>
      </c>
      <c r="AV183" s="14" t="n">
        <f aca="false">SUMIFS(시도_소아과개폐업!$F$5:$F$293,시도_소아과개폐업!$A$5:$A$293,$D183,시도_소아과개폐업!$B$5:$B$293,$B183)</f>
        <v>25</v>
      </c>
      <c r="AW183" s="15" t="n">
        <f aca="false">SUMIFS(시도_소아과개폐업!$G$5:$G$293,시도_소아과개폐업!$A$5:$A$293,$D183,시도_소아과개폐업!$B$5:$B$293,$B183)</f>
        <v>0.361111111111111</v>
      </c>
      <c r="AX183" s="14" t="n">
        <f aca="false">SUMIFS(시도_소아과개폐업!$H$5:$H$293,시도_소아과개폐업!$A$5:$A$293,$D183,시도_소아과개폐업!$B$5:$B$293,$B183)</f>
        <v>108</v>
      </c>
      <c r="AY183" s="14" t="n">
        <f aca="false">SUMIFS(시군구_병원급!$E$5:$E$3668,시군구_병원급!$A$5:$A$3668,$A183,시군구_병원급!$D$5:$D$3668,$D183)</f>
        <v>27</v>
      </c>
      <c r="AZ183" s="14" t="n">
        <f aca="false">SUMIFS(시군구_병원급!$F$5:$F$3668,시군구_병원급!$A$5:$A$3668,$A183,시군구_병원급!$D$5:$D$3668,$D183)</f>
        <v>4</v>
      </c>
      <c r="BA183" s="14" t="n">
        <f aca="false">SUMIFS(시군구_병원급!$G$5:$G$3668,시군구_병원급!$A$5:$A$3668,$A183,시군구_병원급!$D$5:$D$3668,$D183)</f>
        <v>26</v>
      </c>
      <c r="BB183" s="14" t="n">
        <f aca="false">SUMIFS(시군구_병원급!$H$5:$H$3668,시군구_병원급!$A$5:$A$3668,$A183,시군구_병원급!$D$5:$D$3668,$D183)</f>
        <v>66</v>
      </c>
      <c r="BC183" s="16" t="n">
        <f aca="false">K183+AY183</f>
        <v>49</v>
      </c>
      <c r="BD183" s="17" t="n">
        <f aca="false">IF(E183=0,"",(K183+AY183)/E183*1000)</f>
        <v>1.50163954521774</v>
      </c>
      <c r="BE183" s="16" t="n">
        <f aca="false">AY183-SUMIFS(시군구_병원급!$E$5:$E$3668,시군구_병원급!$A$5:$A$3668,$A183,시군구_병원급!$D$5:$D$3668,$D183-3)</f>
        <v>2</v>
      </c>
      <c r="BF183" s="16" t="n">
        <f aca="false">IF(AY183=0,1,0)</f>
        <v>0</v>
      </c>
      <c r="BG183" s="16" t="n">
        <f aca="false">IF(K183+AY183=0,1,0)</f>
        <v>0</v>
      </c>
      <c r="BH183" s="16" t="n">
        <f aca="false">AF183+AG183+AH183</f>
        <v>16</v>
      </c>
      <c r="BI183" s="18" t="n">
        <f aca="false">IF(H183=0,"",BH183/H183)</f>
        <v>0.0234948604992658</v>
      </c>
      <c r="BJ183" s="16" t="str">
        <f aca="false">IF(AP183="","",AP183+AN183)</f>
        <v/>
      </c>
    </row>
    <row r="184" customFormat="false" ht="15" hidden="false" customHeight="true" outlineLevel="0" collapsed="false">
      <c r="A184" s="9" t="s">
        <v>419</v>
      </c>
      <c r="B184" s="10" t="s">
        <v>409</v>
      </c>
      <c r="C184" s="10" t="s">
        <v>420</v>
      </c>
      <c r="D184" s="9" t="n">
        <v>2016</v>
      </c>
      <c r="E184" s="11" t="n">
        <v>3868</v>
      </c>
      <c r="F184" s="11" t="n">
        <v>623</v>
      </c>
      <c r="G184" s="11" t="n">
        <v>638</v>
      </c>
      <c r="H184" s="11" t="n">
        <v>68</v>
      </c>
      <c r="I184" s="11" t="n">
        <v>3192</v>
      </c>
      <c r="J184" s="11" t="n">
        <v>2356</v>
      </c>
      <c r="K184" s="11" t="n">
        <v>3</v>
      </c>
      <c r="L184" s="12" t="n">
        <v>17.5801447776629</v>
      </c>
      <c r="M184" s="12" t="n">
        <v>0.77559462254395</v>
      </c>
      <c r="N184" s="13" t="n">
        <v>0.738095238095238</v>
      </c>
      <c r="O184" s="13" t="n">
        <v>0.825232678386763</v>
      </c>
      <c r="P184" s="13" t="n">
        <v>0.164943123061013</v>
      </c>
      <c r="Q184" s="13" t="n">
        <v>-0.00539984571869379</v>
      </c>
      <c r="R184" s="13" t="n">
        <v>0.137254901960784</v>
      </c>
      <c r="S184" s="11" t="n">
        <v>0</v>
      </c>
      <c r="T184" s="13"/>
      <c r="U184" s="13"/>
      <c r="V184" s="11" t="n">
        <v>0</v>
      </c>
      <c r="W184" s="13" t="n">
        <v>-0.235294117647059</v>
      </c>
      <c r="X184" s="11" t="n">
        <v>1</v>
      </c>
      <c r="Y184" s="11" t="n">
        <v>1</v>
      </c>
      <c r="Z184" s="11" t="n">
        <v>1</v>
      </c>
      <c r="AA184" s="11" t="n">
        <v>1</v>
      </c>
      <c r="AB184" s="10" t="s">
        <v>65</v>
      </c>
      <c r="AC184" s="11" t="n">
        <v>3</v>
      </c>
      <c r="AD184" s="11" t="n">
        <v>30</v>
      </c>
      <c r="AE184" s="11" t="n">
        <v>25</v>
      </c>
      <c r="AF184" s="11" t="n">
        <v>0</v>
      </c>
      <c r="AG184" s="11" t="n">
        <v>10</v>
      </c>
      <c r="AH184" s="11" t="n">
        <v>0</v>
      </c>
      <c r="AI184" s="13" t="n">
        <v>0.0441176470588235</v>
      </c>
      <c r="AJ184" s="13" t="n">
        <v>0.441176470588235</v>
      </c>
      <c r="AK184" s="13" t="n">
        <v>0.367647058823529</v>
      </c>
      <c r="AL184" s="13" t="n">
        <v>0</v>
      </c>
      <c r="AM184" s="13" t="n">
        <v>0.147058823529412</v>
      </c>
      <c r="AN184" s="11" t="n">
        <v>2</v>
      </c>
      <c r="AO184" s="13" t="n">
        <v>0.0285714285714286</v>
      </c>
      <c r="AP184" s="11"/>
      <c r="AQ184" s="11"/>
      <c r="AR184" s="13"/>
      <c r="AS184" s="13"/>
      <c r="AT184" s="14" t="n">
        <f aca="false">SUMIFS(시도_소아과개폐업!$C$5:$C$293,시도_소아과개폐업!$A$5:$A$293,$D184,시도_소아과개폐업!$B$5:$B$293,$B184)</f>
        <v>64</v>
      </c>
      <c r="AU184" s="14" t="n">
        <f aca="false">SUMIFS(시도_소아과개폐업!$D$5:$D$293,시도_소아과개폐업!$A$5:$A$293,$D184,시도_소아과개폐업!$B$5:$B$293,$B184)</f>
        <v>39</v>
      </c>
      <c r="AV184" s="14" t="n">
        <f aca="false">SUMIFS(시도_소아과개폐업!$F$5:$F$293,시도_소아과개폐업!$A$5:$A$293,$D184,시도_소아과개폐업!$B$5:$B$293,$B184)</f>
        <v>25</v>
      </c>
      <c r="AW184" s="15" t="n">
        <f aca="false">SUMIFS(시도_소아과개폐업!$G$5:$G$293,시도_소아과개폐업!$A$5:$A$293,$D184,시도_소아과개폐업!$B$5:$B$293,$B184)</f>
        <v>0.361111111111111</v>
      </c>
      <c r="AX184" s="14" t="n">
        <f aca="false">SUMIFS(시도_소아과개폐업!$H$5:$H$293,시도_소아과개폐업!$A$5:$A$293,$D184,시도_소아과개폐업!$B$5:$B$293,$B184)</f>
        <v>108</v>
      </c>
      <c r="AY184" s="14" t="n">
        <f aca="false">SUMIFS(시군구_병원급!$E$5:$E$3668,시군구_병원급!$A$5:$A$3668,$A184,시군구_병원급!$D$5:$D$3668,$D184)</f>
        <v>7</v>
      </c>
      <c r="AZ184" s="14" t="n">
        <f aca="false">SUMIFS(시군구_병원급!$F$5:$F$3668,시군구_병원급!$A$5:$A$3668,$A184,시군구_병원급!$D$5:$D$3668,$D184)</f>
        <v>0</v>
      </c>
      <c r="BA184" s="14" t="n">
        <f aca="false">SUMIFS(시군구_병원급!$G$5:$G$3668,시군구_병원급!$A$5:$A$3668,$A184,시군구_병원급!$D$5:$D$3668,$D184)</f>
        <v>9</v>
      </c>
      <c r="BB184" s="14" t="n">
        <f aca="false">SUMIFS(시군구_병원급!$H$5:$H$3668,시군구_병원급!$A$5:$A$3668,$A184,시군구_병원급!$D$5:$D$3668,$D184)</f>
        <v>15</v>
      </c>
      <c r="BC184" s="16" t="n">
        <f aca="false">K184+AY184</f>
        <v>10</v>
      </c>
      <c r="BD184" s="17" t="n">
        <f aca="false">IF(E184=0,"",(K184+AY184)/E184*1000)</f>
        <v>2.58531540847983</v>
      </c>
      <c r="BE184" s="16" t="n">
        <f aca="false">AY184-SUMIFS(시군구_병원급!$E$5:$E$3668,시군구_병원급!$A$5:$A$3668,$A184,시군구_병원급!$D$5:$D$3668,$D184-3)</f>
        <v>1</v>
      </c>
      <c r="BF184" s="16" t="n">
        <f aca="false">IF(AY184=0,1,0)</f>
        <v>0</v>
      </c>
      <c r="BG184" s="16" t="n">
        <f aca="false">IF(K184+AY184=0,1,0)</f>
        <v>0</v>
      </c>
      <c r="BH184" s="16" t="n">
        <f aca="false">AF184+AG184+AH184</f>
        <v>10</v>
      </c>
      <c r="BI184" s="18" t="n">
        <f aca="false">IF(H184=0,"",BH184/H184)</f>
        <v>0.147058823529412</v>
      </c>
      <c r="BJ184" s="16" t="str">
        <f aca="false">IF(AP184="","",AP184+AN184)</f>
        <v/>
      </c>
    </row>
    <row r="185" customFormat="false" ht="15" hidden="false" customHeight="true" outlineLevel="0" collapsed="false">
      <c r="A185" s="9" t="s">
        <v>421</v>
      </c>
      <c r="B185" s="10" t="s">
        <v>409</v>
      </c>
      <c r="C185" s="10" t="s">
        <v>422</v>
      </c>
      <c r="D185" s="9" t="n">
        <v>2016</v>
      </c>
      <c r="E185" s="11" t="n">
        <v>20833</v>
      </c>
      <c r="F185" s="11" t="n">
        <v>3142</v>
      </c>
      <c r="G185" s="11" t="n">
        <v>3233</v>
      </c>
      <c r="H185" s="11" t="n">
        <v>251</v>
      </c>
      <c r="I185" s="11" t="n">
        <v>10651</v>
      </c>
      <c r="J185" s="11" t="n">
        <v>9875</v>
      </c>
      <c r="K185" s="11" t="n">
        <v>4</v>
      </c>
      <c r="L185" s="12" t="n">
        <v>12.0481927710843</v>
      </c>
      <c r="M185" s="12" t="n">
        <v>0.192003072049153</v>
      </c>
      <c r="N185" s="13" t="n">
        <v>0.927142991268426</v>
      </c>
      <c r="O185" s="13" t="n">
        <v>0.511256180098882</v>
      </c>
      <c r="P185" s="13" t="n">
        <v>0.155186482983728</v>
      </c>
      <c r="Q185" s="13" t="n">
        <v>0.0463060619757922</v>
      </c>
      <c r="R185" s="13" t="n">
        <v>-0.0143292682926829</v>
      </c>
      <c r="S185" s="11" t="n">
        <v>1</v>
      </c>
      <c r="T185" s="13"/>
      <c r="U185" s="13"/>
      <c r="V185" s="11" t="n">
        <v>0</v>
      </c>
      <c r="W185" s="13" t="n">
        <v>0.00796812749003983</v>
      </c>
      <c r="X185" s="11" t="n">
        <v>0</v>
      </c>
      <c r="Y185" s="11" t="n">
        <v>0</v>
      </c>
      <c r="Z185" s="11" t="n">
        <v>0</v>
      </c>
      <c r="AA185" s="11" t="n">
        <v>0</v>
      </c>
      <c r="AB185" s="10" t="s">
        <v>65</v>
      </c>
      <c r="AC185" s="11" t="n">
        <v>9</v>
      </c>
      <c r="AD185" s="11" t="n">
        <v>111</v>
      </c>
      <c r="AE185" s="11" t="n">
        <v>122</v>
      </c>
      <c r="AF185" s="11" t="n">
        <v>5</v>
      </c>
      <c r="AG185" s="11" t="n">
        <v>4</v>
      </c>
      <c r="AH185" s="11" t="n">
        <v>0</v>
      </c>
      <c r="AI185" s="13" t="n">
        <v>0.0358565737051793</v>
      </c>
      <c r="AJ185" s="13" t="n">
        <v>0.442231075697211</v>
      </c>
      <c r="AK185" s="13" t="n">
        <v>0.48605577689243</v>
      </c>
      <c r="AL185" s="13" t="n">
        <v>0.0199203187250996</v>
      </c>
      <c r="AM185" s="13" t="n">
        <v>0.0159362549800797</v>
      </c>
      <c r="AN185" s="11" t="n">
        <v>4</v>
      </c>
      <c r="AO185" s="13" t="n">
        <v>0.0156862745098039</v>
      </c>
      <c r="AP185" s="11"/>
      <c r="AQ185" s="11"/>
      <c r="AR185" s="13"/>
      <c r="AS185" s="13"/>
      <c r="AT185" s="14" t="n">
        <f aca="false">SUMIFS(시도_소아과개폐업!$C$5:$C$293,시도_소아과개폐업!$A$5:$A$293,$D185,시도_소아과개폐업!$B$5:$B$293,$B185)</f>
        <v>64</v>
      </c>
      <c r="AU185" s="14" t="n">
        <f aca="false">SUMIFS(시도_소아과개폐업!$D$5:$D$293,시도_소아과개폐업!$A$5:$A$293,$D185,시도_소아과개폐업!$B$5:$B$293,$B185)</f>
        <v>39</v>
      </c>
      <c r="AV185" s="14" t="n">
        <f aca="false">SUMIFS(시도_소아과개폐업!$F$5:$F$293,시도_소아과개폐업!$A$5:$A$293,$D185,시도_소아과개폐업!$B$5:$B$293,$B185)</f>
        <v>25</v>
      </c>
      <c r="AW185" s="15" t="n">
        <f aca="false">SUMIFS(시도_소아과개폐업!$G$5:$G$293,시도_소아과개폐업!$A$5:$A$293,$D185,시도_소아과개폐업!$B$5:$B$293,$B185)</f>
        <v>0.361111111111111</v>
      </c>
      <c r="AX185" s="14" t="n">
        <f aca="false">SUMIFS(시도_소아과개폐업!$H$5:$H$293,시도_소아과개폐업!$A$5:$A$293,$D185,시도_소아과개폐업!$B$5:$B$293,$B185)</f>
        <v>108</v>
      </c>
      <c r="AY185" s="14" t="n">
        <f aca="false">SUMIFS(시군구_병원급!$E$5:$E$3668,시군구_병원급!$A$5:$A$3668,$A185,시군구_병원급!$D$5:$D$3668,$D185)</f>
        <v>7</v>
      </c>
      <c r="AZ185" s="14" t="n">
        <f aca="false">SUMIFS(시군구_병원급!$F$5:$F$3668,시군구_병원급!$A$5:$A$3668,$A185,시군구_병원급!$D$5:$D$3668,$D185)</f>
        <v>3</v>
      </c>
      <c r="BA185" s="14" t="n">
        <f aca="false">SUMIFS(시군구_병원급!$G$5:$G$3668,시군구_병원급!$A$5:$A$3668,$A185,시군구_병원급!$D$5:$D$3668,$D185)</f>
        <v>9</v>
      </c>
      <c r="BB185" s="14" t="n">
        <f aca="false">SUMIFS(시군구_병원급!$H$5:$H$3668,시군구_병원급!$A$5:$A$3668,$A185,시군구_병원급!$D$5:$D$3668,$D185)</f>
        <v>15</v>
      </c>
      <c r="BC185" s="16" t="n">
        <f aca="false">K185+AY185</f>
        <v>11</v>
      </c>
      <c r="BD185" s="17" t="n">
        <f aca="false">IF(E185=0,"",(K185+AY185)/E185*1000)</f>
        <v>0.52800844813517</v>
      </c>
      <c r="BE185" s="16" t="n">
        <f aca="false">AY185-SUMIFS(시군구_병원급!$E$5:$E$3668,시군구_병원급!$A$5:$A$3668,$A185,시군구_병원급!$D$5:$D$3668,$D185-3)</f>
        <v>1</v>
      </c>
      <c r="BF185" s="16" t="n">
        <f aca="false">IF(AY185=0,1,0)</f>
        <v>0</v>
      </c>
      <c r="BG185" s="16" t="n">
        <f aca="false">IF(K185+AY185=0,1,0)</f>
        <v>0</v>
      </c>
      <c r="BH185" s="16" t="n">
        <f aca="false">AF185+AG185+AH185</f>
        <v>9</v>
      </c>
      <c r="BI185" s="18" t="n">
        <f aca="false">IF(H185=0,"",BH185/H185)</f>
        <v>0.0358565737051793</v>
      </c>
      <c r="BJ185" s="16" t="str">
        <f aca="false">IF(AP185="","",AP185+AN185)</f>
        <v/>
      </c>
    </row>
    <row r="186" customFormat="false" ht="15" hidden="false" customHeight="true" outlineLevel="0" collapsed="false">
      <c r="A186" s="9" t="s">
        <v>423</v>
      </c>
      <c r="B186" s="10" t="s">
        <v>409</v>
      </c>
      <c r="C186" s="10" t="s">
        <v>424</v>
      </c>
      <c r="D186" s="9" t="n">
        <v>2016</v>
      </c>
      <c r="E186" s="11" t="n">
        <v>20745</v>
      </c>
      <c r="F186" s="11" t="n">
        <v>2964</v>
      </c>
      <c r="G186" s="11" t="n">
        <v>2901</v>
      </c>
      <c r="H186" s="11" t="n">
        <v>365</v>
      </c>
      <c r="I186" s="11" t="n">
        <v>12638</v>
      </c>
      <c r="J186" s="11" t="n">
        <v>10681</v>
      </c>
      <c r="K186" s="11" t="n">
        <v>15</v>
      </c>
      <c r="L186" s="12" t="n">
        <v>17.5946011087009</v>
      </c>
      <c r="M186" s="12" t="n">
        <v>0.723065798987708</v>
      </c>
      <c r="N186" s="13" t="n">
        <v>0.845149548979269</v>
      </c>
      <c r="O186" s="13" t="n">
        <v>0.609207037840444</v>
      </c>
      <c r="P186" s="13" t="n">
        <v>0.139840925524223</v>
      </c>
      <c r="Q186" s="13" t="n">
        <v>0.135281562961747</v>
      </c>
      <c r="R186" s="13" t="n">
        <v>0.0861100711344065</v>
      </c>
      <c r="S186" s="11" t="n">
        <v>2</v>
      </c>
      <c r="T186" s="13"/>
      <c r="U186" s="13"/>
      <c r="V186" s="11" t="n">
        <v>0</v>
      </c>
      <c r="W186" s="13" t="n">
        <v>0.0520547945205478</v>
      </c>
      <c r="X186" s="11" t="n">
        <v>0</v>
      </c>
      <c r="Y186" s="11" t="n">
        <v>0</v>
      </c>
      <c r="Z186" s="11" t="n">
        <v>0</v>
      </c>
      <c r="AA186" s="11" t="n">
        <v>0</v>
      </c>
      <c r="AB186" s="10" t="s">
        <v>65</v>
      </c>
      <c r="AC186" s="11" t="n">
        <v>7</v>
      </c>
      <c r="AD186" s="11" t="n">
        <v>110</v>
      </c>
      <c r="AE186" s="11" t="n">
        <v>232</v>
      </c>
      <c r="AF186" s="11" t="n">
        <v>1</v>
      </c>
      <c r="AG186" s="11" t="n">
        <v>12</v>
      </c>
      <c r="AH186" s="11" t="n">
        <v>3</v>
      </c>
      <c r="AI186" s="13" t="n">
        <v>0.0191780821917808</v>
      </c>
      <c r="AJ186" s="13" t="n">
        <v>0.301369863013699</v>
      </c>
      <c r="AK186" s="13" t="n">
        <v>0.635616438356164</v>
      </c>
      <c r="AL186" s="13" t="n">
        <v>0.00273972602739726</v>
      </c>
      <c r="AM186" s="13" t="n">
        <v>0.0328767123287671</v>
      </c>
      <c r="AN186" s="11" t="n">
        <v>14</v>
      </c>
      <c r="AO186" s="13" t="n">
        <v>0.0369393139841689</v>
      </c>
      <c r="AP186" s="11"/>
      <c r="AQ186" s="11"/>
      <c r="AR186" s="13"/>
      <c r="AS186" s="13"/>
      <c r="AT186" s="14" t="n">
        <f aca="false">SUMIFS(시도_소아과개폐업!$C$5:$C$293,시도_소아과개폐업!$A$5:$A$293,$D186,시도_소아과개폐업!$B$5:$B$293,$B186)</f>
        <v>64</v>
      </c>
      <c r="AU186" s="14" t="n">
        <f aca="false">SUMIFS(시도_소아과개폐업!$D$5:$D$293,시도_소아과개폐업!$A$5:$A$293,$D186,시도_소아과개폐업!$B$5:$B$293,$B186)</f>
        <v>39</v>
      </c>
      <c r="AV186" s="14" t="n">
        <f aca="false">SUMIFS(시도_소아과개폐업!$F$5:$F$293,시도_소아과개폐업!$A$5:$A$293,$D186,시도_소아과개폐업!$B$5:$B$293,$B186)</f>
        <v>25</v>
      </c>
      <c r="AW186" s="15" t="n">
        <f aca="false">SUMIFS(시도_소아과개폐업!$G$5:$G$293,시도_소아과개폐업!$A$5:$A$293,$D186,시도_소아과개폐업!$B$5:$B$293,$B186)</f>
        <v>0.361111111111111</v>
      </c>
      <c r="AX186" s="14" t="n">
        <f aca="false">SUMIFS(시도_소아과개폐업!$H$5:$H$293,시도_소아과개폐업!$A$5:$A$293,$D186,시도_소아과개폐업!$B$5:$B$293,$B186)</f>
        <v>108</v>
      </c>
      <c r="AY186" s="14" t="n">
        <f aca="false">SUMIFS(시군구_병원급!$E$5:$E$3668,시군구_병원급!$A$5:$A$3668,$A186,시군구_병원급!$D$5:$D$3668,$D186)</f>
        <v>10</v>
      </c>
      <c r="AZ186" s="14" t="n">
        <f aca="false">SUMIFS(시군구_병원급!$F$5:$F$3668,시군구_병원급!$A$5:$A$3668,$A186,시군구_병원급!$D$5:$D$3668,$D186)</f>
        <v>3</v>
      </c>
      <c r="BA186" s="14" t="n">
        <f aca="false">SUMIFS(시군구_병원급!$G$5:$G$3668,시군구_병원급!$A$5:$A$3668,$A186,시군구_병원급!$D$5:$D$3668,$D186)</f>
        <v>7</v>
      </c>
      <c r="BB186" s="14" t="n">
        <f aca="false">SUMIFS(시군구_병원급!$H$5:$H$3668,시군구_병원급!$A$5:$A$3668,$A186,시군구_병원급!$D$5:$D$3668,$D186)</f>
        <v>27</v>
      </c>
      <c r="BC186" s="16" t="n">
        <f aca="false">K186+AY186</f>
        <v>25</v>
      </c>
      <c r="BD186" s="17" t="n">
        <f aca="false">IF(E186=0,"",(K186+AY186)/E186*1000)</f>
        <v>1.20510966497951</v>
      </c>
      <c r="BE186" s="16" t="n">
        <f aca="false">AY186-SUMIFS(시군구_병원급!$E$5:$E$3668,시군구_병원급!$A$5:$A$3668,$A186,시군구_병원급!$D$5:$D$3668,$D186-3)</f>
        <v>0</v>
      </c>
      <c r="BF186" s="16" t="n">
        <f aca="false">IF(AY186=0,1,0)</f>
        <v>0</v>
      </c>
      <c r="BG186" s="16" t="n">
        <f aca="false">IF(K186+AY186=0,1,0)</f>
        <v>0</v>
      </c>
      <c r="BH186" s="16" t="n">
        <f aca="false">AF186+AG186+AH186</f>
        <v>16</v>
      </c>
      <c r="BI186" s="18" t="n">
        <f aca="false">IF(H186=0,"",BH186/H186)</f>
        <v>0.0438356164383562</v>
      </c>
      <c r="BJ186" s="16" t="str">
        <f aca="false">IF(AP186="","",AP186+AN186)</f>
        <v/>
      </c>
    </row>
    <row r="187" customFormat="false" ht="15" hidden="false" customHeight="true" outlineLevel="0" collapsed="false">
      <c r="A187" s="9" t="s">
        <v>425</v>
      </c>
      <c r="B187" s="10" t="s">
        <v>409</v>
      </c>
      <c r="C187" s="10" t="s">
        <v>426</v>
      </c>
      <c r="D187" s="9" t="n">
        <v>2016</v>
      </c>
      <c r="E187" s="11" t="n">
        <v>847</v>
      </c>
      <c r="F187" s="11" t="n">
        <v>118</v>
      </c>
      <c r="G187" s="11" t="n">
        <v>123</v>
      </c>
      <c r="H187" s="11" t="n">
        <v>11</v>
      </c>
      <c r="I187" s="11" t="n">
        <v>513</v>
      </c>
      <c r="J187" s="11" t="n">
        <v>398</v>
      </c>
      <c r="K187" s="11" t="n">
        <v>0</v>
      </c>
      <c r="L187" s="12" t="n">
        <v>12.987012987013</v>
      </c>
      <c r="M187" s="12" t="n">
        <v>0</v>
      </c>
      <c r="N187" s="13" t="n">
        <v>0.775828460038986</v>
      </c>
      <c r="O187" s="13" t="n">
        <v>0.605667060212515</v>
      </c>
      <c r="P187" s="13" t="n">
        <v>0.145218417945691</v>
      </c>
      <c r="Q187" s="13" t="n">
        <v>-0.203198494825964</v>
      </c>
      <c r="R187" s="13" t="n">
        <v>-0.21656050955414</v>
      </c>
      <c r="S187" s="11" t="n">
        <v>0</v>
      </c>
      <c r="T187" s="13"/>
      <c r="U187" s="13"/>
      <c r="V187" s="11" t="n">
        <v>1</v>
      </c>
      <c r="W187" s="13" t="n">
        <v>-0.181818181818182</v>
      </c>
      <c r="X187" s="11" t="n">
        <v>1</v>
      </c>
      <c r="Y187" s="11" t="n">
        <v>0</v>
      </c>
      <c r="Z187" s="11" t="n">
        <v>1</v>
      </c>
      <c r="AA187" s="11" t="n">
        <v>0</v>
      </c>
      <c r="AB187" s="10" t="s">
        <v>65</v>
      </c>
      <c r="AC187" s="11" t="n">
        <v>2</v>
      </c>
      <c r="AD187" s="11" t="n">
        <v>5</v>
      </c>
      <c r="AE187" s="11" t="n">
        <v>2</v>
      </c>
      <c r="AF187" s="11" t="n">
        <v>0</v>
      </c>
      <c r="AG187" s="11" t="n">
        <v>2</v>
      </c>
      <c r="AH187" s="11" t="n">
        <v>0</v>
      </c>
      <c r="AI187" s="13" t="n">
        <v>0.181818181818182</v>
      </c>
      <c r="AJ187" s="13" t="n">
        <v>0.454545454545455</v>
      </c>
      <c r="AK187" s="13" t="n">
        <v>0.181818181818182</v>
      </c>
      <c r="AL187" s="13" t="n">
        <v>0</v>
      </c>
      <c r="AM187" s="13" t="n">
        <v>0.181818181818182</v>
      </c>
      <c r="AN187" s="11" t="n">
        <v>0</v>
      </c>
      <c r="AO187" s="13" t="n">
        <v>0</v>
      </c>
      <c r="AP187" s="11"/>
      <c r="AQ187" s="11"/>
      <c r="AR187" s="13"/>
      <c r="AS187" s="13"/>
      <c r="AT187" s="14" t="n">
        <f aca="false">SUMIFS(시도_소아과개폐업!$C$5:$C$293,시도_소아과개폐업!$A$5:$A$293,$D187,시도_소아과개폐업!$B$5:$B$293,$B187)</f>
        <v>64</v>
      </c>
      <c r="AU187" s="14" t="n">
        <f aca="false">SUMIFS(시도_소아과개폐업!$D$5:$D$293,시도_소아과개폐업!$A$5:$A$293,$D187,시도_소아과개폐업!$B$5:$B$293,$B187)</f>
        <v>39</v>
      </c>
      <c r="AV187" s="14" t="n">
        <f aca="false">SUMIFS(시도_소아과개폐업!$F$5:$F$293,시도_소아과개폐업!$A$5:$A$293,$D187,시도_소아과개폐업!$B$5:$B$293,$B187)</f>
        <v>25</v>
      </c>
      <c r="AW187" s="15" t="n">
        <f aca="false">SUMIFS(시도_소아과개폐업!$G$5:$G$293,시도_소아과개폐업!$A$5:$A$293,$D187,시도_소아과개폐업!$B$5:$B$293,$B187)</f>
        <v>0.361111111111111</v>
      </c>
      <c r="AX187" s="14" t="n">
        <f aca="false">SUMIFS(시도_소아과개폐업!$H$5:$H$293,시도_소아과개폐업!$A$5:$A$293,$D187,시도_소아과개폐업!$B$5:$B$293,$B187)</f>
        <v>108</v>
      </c>
      <c r="AY187" s="14" t="n">
        <f aca="false">SUMIFS(시군구_병원급!$E$5:$E$3668,시군구_병원급!$A$5:$A$3668,$A187,시군구_병원급!$D$5:$D$3668,$D187)</f>
        <v>2</v>
      </c>
      <c r="AZ187" s="14" t="n">
        <f aca="false">SUMIFS(시군구_병원급!$F$5:$F$3668,시군구_병원급!$A$5:$A$3668,$A187,시군구_병원급!$D$5:$D$3668,$D187)</f>
        <v>0</v>
      </c>
      <c r="BA187" s="14" t="n">
        <f aca="false">SUMIFS(시군구_병원급!$G$5:$G$3668,시군구_병원급!$A$5:$A$3668,$A187,시군구_병원급!$D$5:$D$3668,$D187)</f>
        <v>1</v>
      </c>
      <c r="BB187" s="14" t="n">
        <f aca="false">SUMIFS(시군구_병원급!$H$5:$H$3668,시군구_병원급!$A$5:$A$3668,$A187,시군구_병원급!$D$5:$D$3668,$D187)</f>
        <v>5</v>
      </c>
      <c r="BC187" s="16" t="n">
        <f aca="false">K187+AY187</f>
        <v>2</v>
      </c>
      <c r="BD187" s="17" t="n">
        <f aca="false">IF(E187=0,"",(K187+AY187)/E187*1000)</f>
        <v>2.36127508854782</v>
      </c>
      <c r="BE187" s="16" t="n">
        <f aca="false">AY187-SUMIFS(시군구_병원급!$E$5:$E$3668,시군구_병원급!$A$5:$A$3668,$A187,시군구_병원급!$D$5:$D$3668,$D187-3)</f>
        <v>1</v>
      </c>
      <c r="BF187" s="16" t="n">
        <f aca="false">IF(AY187=0,1,0)</f>
        <v>0</v>
      </c>
      <c r="BG187" s="16" t="n">
        <f aca="false">IF(K187+AY187=0,1,0)</f>
        <v>0</v>
      </c>
      <c r="BH187" s="16" t="n">
        <f aca="false">AF187+AG187+AH187</f>
        <v>2</v>
      </c>
      <c r="BI187" s="18" t="n">
        <f aca="false">IF(H187=0,"",BH187/H187)</f>
        <v>0.181818181818182</v>
      </c>
      <c r="BJ187" s="16" t="str">
        <f aca="false">IF(AP187="","",AP187+AN187)</f>
        <v/>
      </c>
    </row>
    <row r="188" customFormat="false" ht="15" hidden="false" customHeight="true" outlineLevel="0" collapsed="false">
      <c r="A188" s="9" t="s">
        <v>427</v>
      </c>
      <c r="B188" s="10" t="s">
        <v>409</v>
      </c>
      <c r="C188" s="10" t="s">
        <v>428</v>
      </c>
      <c r="D188" s="9" t="n">
        <v>2016</v>
      </c>
      <c r="E188" s="11" t="n">
        <v>3289</v>
      </c>
      <c r="F188" s="11" t="n">
        <v>457</v>
      </c>
      <c r="G188" s="11" t="n">
        <v>474</v>
      </c>
      <c r="H188" s="11" t="n">
        <v>63</v>
      </c>
      <c r="I188" s="11" t="n">
        <v>2208</v>
      </c>
      <c r="J188" s="11" t="n">
        <v>1842</v>
      </c>
      <c r="K188" s="11" t="n">
        <v>0</v>
      </c>
      <c r="L188" s="12" t="n">
        <v>19.1547582851931</v>
      </c>
      <c r="M188" s="12" t="n">
        <v>0</v>
      </c>
      <c r="N188" s="13" t="n">
        <v>0.834239130434783</v>
      </c>
      <c r="O188" s="13" t="n">
        <v>0.671328671328671</v>
      </c>
      <c r="P188" s="13" t="n">
        <v>0.144116752812405</v>
      </c>
      <c r="Q188" s="13" t="n">
        <v>-0.0748241912798875</v>
      </c>
      <c r="R188" s="13" t="n">
        <v>-0.0902111324376199</v>
      </c>
      <c r="S188" s="11" t="n">
        <v>0</v>
      </c>
      <c r="T188" s="13"/>
      <c r="U188" s="13"/>
      <c r="V188" s="11" t="n">
        <v>1</v>
      </c>
      <c r="W188" s="13" t="n">
        <v>-0.222222222222222</v>
      </c>
      <c r="X188" s="11" t="n">
        <v>1</v>
      </c>
      <c r="Y188" s="11" t="n">
        <v>0</v>
      </c>
      <c r="Z188" s="11" t="n">
        <v>1</v>
      </c>
      <c r="AA188" s="11" t="n">
        <v>0</v>
      </c>
      <c r="AB188" s="10" t="s">
        <v>65</v>
      </c>
      <c r="AC188" s="11" t="n">
        <v>3</v>
      </c>
      <c r="AD188" s="11" t="n">
        <v>25</v>
      </c>
      <c r="AE188" s="11" t="n">
        <v>29</v>
      </c>
      <c r="AF188" s="11" t="n">
        <v>1</v>
      </c>
      <c r="AG188" s="11" t="n">
        <v>5</v>
      </c>
      <c r="AH188" s="11" t="n">
        <v>0</v>
      </c>
      <c r="AI188" s="13" t="n">
        <v>0.0476190476190476</v>
      </c>
      <c r="AJ188" s="13" t="n">
        <v>0.396825396825397</v>
      </c>
      <c r="AK188" s="13" t="n">
        <v>0.46031746031746</v>
      </c>
      <c r="AL188" s="13" t="n">
        <v>0.0158730158730159</v>
      </c>
      <c r="AM188" s="13" t="n">
        <v>0.0793650793650794</v>
      </c>
      <c r="AN188" s="11" t="n">
        <v>3</v>
      </c>
      <c r="AO188" s="13" t="n">
        <v>0.0454545454545455</v>
      </c>
      <c r="AP188" s="11"/>
      <c r="AQ188" s="11"/>
      <c r="AR188" s="13"/>
      <c r="AS188" s="13"/>
      <c r="AT188" s="14" t="n">
        <f aca="false">SUMIFS(시도_소아과개폐업!$C$5:$C$293,시도_소아과개폐업!$A$5:$A$293,$D188,시도_소아과개폐업!$B$5:$B$293,$B188)</f>
        <v>64</v>
      </c>
      <c r="AU188" s="14" t="n">
        <f aca="false">SUMIFS(시도_소아과개폐업!$D$5:$D$293,시도_소아과개폐업!$A$5:$A$293,$D188,시도_소아과개폐업!$B$5:$B$293,$B188)</f>
        <v>39</v>
      </c>
      <c r="AV188" s="14" t="n">
        <f aca="false">SUMIFS(시도_소아과개폐업!$F$5:$F$293,시도_소아과개폐업!$A$5:$A$293,$D188,시도_소아과개폐업!$B$5:$B$293,$B188)</f>
        <v>25</v>
      </c>
      <c r="AW188" s="15" t="n">
        <f aca="false">SUMIFS(시도_소아과개폐업!$G$5:$G$293,시도_소아과개폐업!$A$5:$A$293,$D188,시도_소아과개폐업!$B$5:$B$293,$B188)</f>
        <v>0.361111111111111</v>
      </c>
      <c r="AX188" s="14" t="n">
        <f aca="false">SUMIFS(시도_소아과개폐업!$H$5:$H$293,시도_소아과개폐업!$A$5:$A$293,$D188,시도_소아과개폐업!$B$5:$B$293,$B188)</f>
        <v>108</v>
      </c>
      <c r="AY188" s="14" t="n">
        <f aca="false">SUMIFS(시군구_병원급!$E$5:$E$3668,시군구_병원급!$A$5:$A$3668,$A188,시군구_병원급!$D$5:$D$3668,$D188)</f>
        <v>4</v>
      </c>
      <c r="AZ188" s="14" t="n">
        <f aca="false">SUMIFS(시군구_병원급!$F$5:$F$3668,시군구_병원급!$A$5:$A$3668,$A188,시군구_병원급!$D$5:$D$3668,$D188)</f>
        <v>0</v>
      </c>
      <c r="BA188" s="14" t="n">
        <f aca="false">SUMIFS(시군구_병원급!$G$5:$G$3668,시군구_병원급!$A$5:$A$3668,$A188,시군구_병원급!$D$5:$D$3668,$D188)</f>
        <v>2</v>
      </c>
      <c r="BB188" s="14" t="n">
        <f aca="false">SUMIFS(시군구_병원급!$H$5:$H$3668,시군구_병원급!$A$5:$A$3668,$A188,시군구_병원급!$D$5:$D$3668,$D188)</f>
        <v>6</v>
      </c>
      <c r="BC188" s="16" t="n">
        <f aca="false">K188+AY188</f>
        <v>4</v>
      </c>
      <c r="BD188" s="17" t="n">
        <f aca="false">IF(E188=0,"",(K188+AY188)/E188*1000)</f>
        <v>1.21617512921861</v>
      </c>
      <c r="BE188" s="16" t="n">
        <f aca="false">AY188-SUMIFS(시군구_병원급!$E$5:$E$3668,시군구_병원급!$A$5:$A$3668,$A188,시군구_병원급!$D$5:$D$3668,$D188-3)</f>
        <v>0</v>
      </c>
      <c r="BF188" s="16" t="n">
        <f aca="false">IF(AY188=0,1,0)</f>
        <v>0</v>
      </c>
      <c r="BG188" s="16" t="n">
        <f aca="false">IF(K188+AY188=0,1,0)</f>
        <v>0</v>
      </c>
      <c r="BH188" s="16" t="n">
        <f aca="false">AF188+AG188+AH188</f>
        <v>6</v>
      </c>
      <c r="BI188" s="18" t="n">
        <f aca="false">IF(H188=0,"",BH188/H188)</f>
        <v>0.0952380952380952</v>
      </c>
      <c r="BJ188" s="16" t="str">
        <f aca="false">IF(AP188="","",AP188+AN188)</f>
        <v/>
      </c>
    </row>
    <row r="189" customFormat="false" ht="15" hidden="false" customHeight="true" outlineLevel="0" collapsed="false">
      <c r="A189" s="9" t="s">
        <v>429</v>
      </c>
      <c r="B189" s="10" t="s">
        <v>409</v>
      </c>
      <c r="C189" s="10" t="s">
        <v>430</v>
      </c>
      <c r="D189" s="9" t="n">
        <v>2016</v>
      </c>
      <c r="E189" s="11" t="n">
        <v>2291</v>
      </c>
      <c r="F189" s="11" t="n">
        <v>345</v>
      </c>
      <c r="G189" s="11" t="n">
        <v>389</v>
      </c>
      <c r="H189" s="11" t="n">
        <v>24</v>
      </c>
      <c r="I189" s="11" t="n">
        <v>1402</v>
      </c>
      <c r="J189" s="11" t="n">
        <v>1179</v>
      </c>
      <c r="K189" s="11" t="n">
        <v>1</v>
      </c>
      <c r="L189" s="12" t="n">
        <v>10.4757747708424</v>
      </c>
      <c r="M189" s="12" t="n">
        <v>0.436490615451768</v>
      </c>
      <c r="N189" s="13" t="n">
        <v>0.840941512125535</v>
      </c>
      <c r="O189" s="13" t="n">
        <v>0.611959842863379</v>
      </c>
      <c r="P189" s="13" t="n">
        <v>0.169794849410738</v>
      </c>
      <c r="Q189" s="13" t="n">
        <v>-0.0333333333333333</v>
      </c>
      <c r="R189" s="13" t="n">
        <v>-0.00256410256410256</v>
      </c>
      <c r="S189" s="11" t="n">
        <v>0</v>
      </c>
      <c r="T189" s="13"/>
      <c r="U189" s="13"/>
      <c r="V189" s="11" t="n">
        <v>0</v>
      </c>
      <c r="W189" s="13" t="n">
        <v>-0.0416666666666666</v>
      </c>
      <c r="X189" s="11" t="n">
        <v>0</v>
      </c>
      <c r="Y189" s="11" t="n">
        <v>0</v>
      </c>
      <c r="Z189" s="11" t="n">
        <v>0</v>
      </c>
      <c r="AA189" s="11" t="n">
        <v>0</v>
      </c>
      <c r="AB189" s="10" t="s">
        <v>65</v>
      </c>
      <c r="AC189" s="11" t="n">
        <v>2</v>
      </c>
      <c r="AD189" s="11" t="n">
        <v>17</v>
      </c>
      <c r="AE189" s="11" t="n">
        <v>1</v>
      </c>
      <c r="AF189" s="11" t="n">
        <v>0</v>
      </c>
      <c r="AG189" s="11" t="n">
        <v>4</v>
      </c>
      <c r="AH189" s="11" t="n">
        <v>0</v>
      </c>
      <c r="AI189" s="13" t="n">
        <v>0.0833333333333333</v>
      </c>
      <c r="AJ189" s="13" t="n">
        <v>0.708333333333333</v>
      </c>
      <c r="AK189" s="13" t="n">
        <v>0.0416666666666667</v>
      </c>
      <c r="AL189" s="13" t="n">
        <v>0</v>
      </c>
      <c r="AM189" s="13" t="n">
        <v>0.166666666666667</v>
      </c>
      <c r="AN189" s="11" t="n">
        <v>1</v>
      </c>
      <c r="AO189" s="13" t="n">
        <v>0.04</v>
      </c>
      <c r="AP189" s="11"/>
      <c r="AQ189" s="11"/>
      <c r="AR189" s="13"/>
      <c r="AS189" s="13"/>
      <c r="AT189" s="14" t="n">
        <f aca="false">SUMIFS(시도_소아과개폐업!$C$5:$C$293,시도_소아과개폐업!$A$5:$A$293,$D189,시도_소아과개폐업!$B$5:$B$293,$B189)</f>
        <v>64</v>
      </c>
      <c r="AU189" s="14" t="n">
        <f aca="false">SUMIFS(시도_소아과개폐업!$D$5:$D$293,시도_소아과개폐업!$A$5:$A$293,$D189,시도_소아과개폐업!$B$5:$B$293,$B189)</f>
        <v>39</v>
      </c>
      <c r="AV189" s="14" t="n">
        <f aca="false">SUMIFS(시도_소아과개폐업!$F$5:$F$293,시도_소아과개폐업!$A$5:$A$293,$D189,시도_소아과개폐업!$B$5:$B$293,$B189)</f>
        <v>25</v>
      </c>
      <c r="AW189" s="15" t="n">
        <f aca="false">SUMIFS(시도_소아과개폐업!$G$5:$G$293,시도_소아과개폐업!$A$5:$A$293,$D189,시도_소아과개폐업!$B$5:$B$293,$B189)</f>
        <v>0.361111111111111</v>
      </c>
      <c r="AX189" s="14" t="n">
        <f aca="false">SUMIFS(시도_소아과개폐업!$H$5:$H$293,시도_소아과개폐업!$A$5:$A$293,$D189,시도_소아과개폐업!$B$5:$B$293,$B189)</f>
        <v>108</v>
      </c>
      <c r="AY189" s="14" t="n">
        <f aca="false">SUMIFS(시군구_병원급!$E$5:$E$3668,시군구_병원급!$A$5:$A$3668,$A189,시군구_병원급!$D$5:$D$3668,$D189)</f>
        <v>1</v>
      </c>
      <c r="AZ189" s="14" t="n">
        <f aca="false">SUMIFS(시군구_병원급!$F$5:$F$3668,시군구_병원급!$A$5:$A$3668,$A189,시군구_병원급!$D$5:$D$3668,$D189)</f>
        <v>0</v>
      </c>
      <c r="BA189" s="14" t="n">
        <f aca="false">SUMIFS(시군구_병원급!$G$5:$G$3668,시군구_병원급!$A$5:$A$3668,$A189,시군구_병원급!$D$5:$D$3668,$D189)</f>
        <v>2</v>
      </c>
      <c r="BB189" s="14" t="n">
        <f aca="false">SUMIFS(시군구_병원급!$H$5:$H$3668,시군구_병원급!$A$5:$A$3668,$A189,시군구_병원급!$D$5:$D$3668,$D189)</f>
        <v>9</v>
      </c>
      <c r="BC189" s="16" t="n">
        <f aca="false">K189+AY189</f>
        <v>2</v>
      </c>
      <c r="BD189" s="17" t="n">
        <f aca="false">IF(E189=0,"",(K189+AY189)/E189*1000)</f>
        <v>0.872981230903536</v>
      </c>
      <c r="BE189" s="16" t="n">
        <f aca="false">AY189-SUMIFS(시군구_병원급!$E$5:$E$3668,시군구_병원급!$A$5:$A$3668,$A189,시군구_병원급!$D$5:$D$3668,$D189-3)</f>
        <v>0</v>
      </c>
      <c r="BF189" s="16" t="n">
        <f aca="false">IF(AY189=0,1,0)</f>
        <v>0</v>
      </c>
      <c r="BG189" s="16" t="n">
        <f aca="false">IF(K189+AY189=0,1,0)</f>
        <v>0</v>
      </c>
      <c r="BH189" s="16" t="n">
        <f aca="false">AF189+AG189+AH189</f>
        <v>4</v>
      </c>
      <c r="BI189" s="18" t="n">
        <f aca="false">IF(H189=0,"",BH189/H189)</f>
        <v>0.166666666666667</v>
      </c>
      <c r="BJ189" s="16" t="str">
        <f aca="false">IF(AP189="","",AP189+AN189)</f>
        <v/>
      </c>
    </row>
    <row r="190" customFormat="false" ht="15" hidden="false" customHeight="true" outlineLevel="0" collapsed="false">
      <c r="A190" s="9" t="s">
        <v>431</v>
      </c>
      <c r="B190" s="10" t="s">
        <v>409</v>
      </c>
      <c r="C190" s="10" t="s">
        <v>432</v>
      </c>
      <c r="D190" s="9" t="n">
        <v>2016</v>
      </c>
      <c r="E190" s="11" t="n">
        <v>2104</v>
      </c>
      <c r="F190" s="11" t="n">
        <v>274</v>
      </c>
      <c r="G190" s="11" t="n">
        <v>273</v>
      </c>
      <c r="H190" s="11" t="n">
        <v>27</v>
      </c>
      <c r="I190" s="11" t="n">
        <v>1698</v>
      </c>
      <c r="J190" s="11" t="n">
        <v>1449</v>
      </c>
      <c r="K190" s="11" t="n">
        <v>1</v>
      </c>
      <c r="L190" s="12" t="n">
        <v>12.8326996197719</v>
      </c>
      <c r="M190" s="12" t="n">
        <v>0.475285171102662</v>
      </c>
      <c r="N190" s="13" t="n">
        <v>0.853356890459364</v>
      </c>
      <c r="O190" s="13" t="n">
        <v>0.807034220532319</v>
      </c>
      <c r="P190" s="13" t="n">
        <v>0.129752851711027</v>
      </c>
      <c r="Q190" s="13" t="n">
        <v>-0.131296449215524</v>
      </c>
      <c r="R190" s="13" t="n">
        <v>-0.277777777777778</v>
      </c>
      <c r="S190" s="11" t="n">
        <v>1</v>
      </c>
      <c r="T190" s="13"/>
      <c r="U190" s="13"/>
      <c r="V190" s="11" t="n">
        <v>0</v>
      </c>
      <c r="W190" s="13" t="n">
        <v>-0.259259259259259</v>
      </c>
      <c r="X190" s="11" t="n">
        <v>1</v>
      </c>
      <c r="Y190" s="11" t="n">
        <v>0</v>
      </c>
      <c r="Z190" s="11" t="n">
        <v>1</v>
      </c>
      <c r="AA190" s="11" t="n">
        <v>0</v>
      </c>
      <c r="AB190" s="10" t="s">
        <v>65</v>
      </c>
      <c r="AC190" s="11" t="n">
        <v>3</v>
      </c>
      <c r="AD190" s="11" t="n">
        <v>10</v>
      </c>
      <c r="AE190" s="11" t="n">
        <v>9</v>
      </c>
      <c r="AF190" s="11" t="n">
        <v>0</v>
      </c>
      <c r="AG190" s="11" t="n">
        <v>5</v>
      </c>
      <c r="AH190" s="11" t="n">
        <v>0</v>
      </c>
      <c r="AI190" s="13" t="n">
        <v>0.111111111111111</v>
      </c>
      <c r="AJ190" s="13" t="n">
        <v>0.37037037037037</v>
      </c>
      <c r="AK190" s="13" t="n">
        <v>0.333333333333333</v>
      </c>
      <c r="AL190" s="13" t="n">
        <v>0</v>
      </c>
      <c r="AM190" s="13" t="n">
        <v>0.185185185185185</v>
      </c>
      <c r="AN190" s="11" t="n">
        <v>1</v>
      </c>
      <c r="AO190" s="13" t="n">
        <v>0.0357142857142857</v>
      </c>
      <c r="AP190" s="11"/>
      <c r="AQ190" s="11"/>
      <c r="AR190" s="13"/>
      <c r="AS190" s="13"/>
      <c r="AT190" s="14" t="n">
        <f aca="false">SUMIFS(시도_소아과개폐업!$C$5:$C$293,시도_소아과개폐업!$A$5:$A$293,$D190,시도_소아과개폐업!$B$5:$B$293,$B190)</f>
        <v>64</v>
      </c>
      <c r="AU190" s="14" t="n">
        <f aca="false">SUMIFS(시도_소아과개폐업!$D$5:$D$293,시도_소아과개폐업!$A$5:$A$293,$D190,시도_소아과개폐업!$B$5:$B$293,$B190)</f>
        <v>39</v>
      </c>
      <c r="AV190" s="14" t="n">
        <f aca="false">SUMIFS(시도_소아과개폐업!$F$5:$F$293,시도_소아과개폐업!$A$5:$A$293,$D190,시도_소아과개폐업!$B$5:$B$293,$B190)</f>
        <v>25</v>
      </c>
      <c r="AW190" s="15" t="n">
        <f aca="false">SUMIFS(시도_소아과개폐업!$G$5:$G$293,시도_소아과개폐업!$A$5:$A$293,$D190,시도_소아과개폐업!$B$5:$B$293,$B190)</f>
        <v>0.361111111111111</v>
      </c>
      <c r="AX190" s="14" t="n">
        <f aca="false">SUMIFS(시도_소아과개폐업!$H$5:$H$293,시도_소아과개폐업!$A$5:$A$293,$D190,시도_소아과개폐업!$B$5:$B$293,$B190)</f>
        <v>108</v>
      </c>
      <c r="AY190" s="14" t="n">
        <f aca="false">SUMIFS(시군구_병원급!$E$5:$E$3668,시군구_병원급!$A$5:$A$3668,$A190,시군구_병원급!$D$5:$D$3668,$D190)</f>
        <v>1</v>
      </c>
      <c r="AZ190" s="14" t="n">
        <f aca="false">SUMIFS(시군구_병원급!$F$5:$F$3668,시군구_병원급!$A$5:$A$3668,$A190,시군구_병원급!$D$5:$D$3668,$D190)</f>
        <v>0</v>
      </c>
      <c r="BA190" s="14" t="n">
        <f aca="false">SUMIFS(시군구_병원급!$G$5:$G$3668,시군구_병원급!$A$5:$A$3668,$A190,시군구_병원급!$D$5:$D$3668,$D190)</f>
        <v>2</v>
      </c>
      <c r="BB190" s="14" t="n">
        <f aca="false">SUMIFS(시군구_병원급!$H$5:$H$3668,시군구_병원급!$A$5:$A$3668,$A190,시군구_병원급!$D$5:$D$3668,$D190)</f>
        <v>5</v>
      </c>
      <c r="BC190" s="16" t="n">
        <f aca="false">K190+AY190</f>
        <v>2</v>
      </c>
      <c r="BD190" s="17" t="n">
        <f aca="false">IF(E190=0,"",(K190+AY190)/E190*1000)</f>
        <v>0.950570342205323</v>
      </c>
      <c r="BE190" s="16" t="n">
        <f aca="false">AY190-SUMIFS(시군구_병원급!$E$5:$E$3668,시군구_병원급!$A$5:$A$3668,$A190,시군구_병원급!$D$5:$D$3668,$D190-3)</f>
        <v>1</v>
      </c>
      <c r="BF190" s="16" t="n">
        <f aca="false">IF(AY190=0,1,0)</f>
        <v>0</v>
      </c>
      <c r="BG190" s="16" t="n">
        <f aca="false">IF(K190+AY190=0,1,0)</f>
        <v>0</v>
      </c>
      <c r="BH190" s="16" t="n">
        <f aca="false">AF190+AG190+AH190</f>
        <v>5</v>
      </c>
      <c r="BI190" s="18" t="n">
        <f aca="false">IF(H190=0,"",BH190/H190)</f>
        <v>0.185185185185185</v>
      </c>
      <c r="BJ190" s="16" t="str">
        <f aca="false">IF(AP190="","",AP190+AN190)</f>
        <v/>
      </c>
    </row>
    <row r="191" customFormat="false" ht="15" hidden="false" customHeight="true" outlineLevel="0" collapsed="false">
      <c r="A191" s="9" t="s">
        <v>433</v>
      </c>
      <c r="B191" s="10" t="s">
        <v>409</v>
      </c>
      <c r="C191" s="10" t="s">
        <v>434</v>
      </c>
      <c r="D191" s="9" t="n">
        <v>2016</v>
      </c>
      <c r="E191" s="11" t="n">
        <v>1045</v>
      </c>
      <c r="F191" s="11" t="n">
        <v>132</v>
      </c>
      <c r="G191" s="11" t="n">
        <v>140</v>
      </c>
      <c r="H191" s="11" t="n">
        <v>16</v>
      </c>
      <c r="I191" s="11" t="n">
        <v>875</v>
      </c>
      <c r="J191" s="11" t="n">
        <v>700</v>
      </c>
      <c r="K191" s="11" t="n">
        <v>0</v>
      </c>
      <c r="L191" s="12" t="n">
        <v>15.311004784689</v>
      </c>
      <c r="M191" s="12" t="n">
        <v>0</v>
      </c>
      <c r="N191" s="13" t="n">
        <v>0.8</v>
      </c>
      <c r="O191" s="13" t="n">
        <v>0.83732057416268</v>
      </c>
      <c r="P191" s="13" t="n">
        <v>0.133971291866029</v>
      </c>
      <c r="Q191" s="13" t="n">
        <v>-0.150406504065041</v>
      </c>
      <c r="R191" s="13" t="n">
        <v>-0.0967741935483871</v>
      </c>
      <c r="S191" s="11" t="n">
        <v>0</v>
      </c>
      <c r="T191" s="13"/>
      <c r="U191" s="13"/>
      <c r="V191" s="11" t="n">
        <v>1</v>
      </c>
      <c r="W191" s="13" t="n">
        <v>-0.1875</v>
      </c>
      <c r="X191" s="11" t="n">
        <v>1</v>
      </c>
      <c r="Y191" s="11" t="n">
        <v>0</v>
      </c>
      <c r="Z191" s="11" t="n">
        <v>1</v>
      </c>
      <c r="AA191" s="11" t="n">
        <v>0</v>
      </c>
      <c r="AB191" s="10" t="s">
        <v>65</v>
      </c>
      <c r="AC191" s="11" t="n">
        <v>2</v>
      </c>
      <c r="AD191" s="11" t="n">
        <v>7</v>
      </c>
      <c r="AE191" s="11" t="n">
        <v>2</v>
      </c>
      <c r="AF191" s="11" t="n">
        <v>0</v>
      </c>
      <c r="AG191" s="11" t="n">
        <v>5</v>
      </c>
      <c r="AH191" s="11" t="n">
        <v>0</v>
      </c>
      <c r="AI191" s="13" t="n">
        <v>0.125</v>
      </c>
      <c r="AJ191" s="13" t="n">
        <v>0.4375</v>
      </c>
      <c r="AK191" s="13" t="n">
        <v>0.125</v>
      </c>
      <c r="AL191" s="13" t="n">
        <v>0</v>
      </c>
      <c r="AM191" s="13" t="n">
        <v>0.3125</v>
      </c>
      <c r="AN191" s="11" t="n">
        <v>0</v>
      </c>
      <c r="AO191" s="13" t="n">
        <v>0</v>
      </c>
      <c r="AP191" s="11"/>
      <c r="AQ191" s="11"/>
      <c r="AR191" s="13"/>
      <c r="AS191" s="13"/>
      <c r="AT191" s="14" t="n">
        <f aca="false">SUMIFS(시도_소아과개폐업!$C$5:$C$293,시도_소아과개폐업!$A$5:$A$293,$D191,시도_소아과개폐업!$B$5:$B$293,$B191)</f>
        <v>64</v>
      </c>
      <c r="AU191" s="14" t="n">
        <f aca="false">SUMIFS(시도_소아과개폐업!$D$5:$D$293,시도_소아과개폐업!$A$5:$A$293,$D191,시도_소아과개폐업!$B$5:$B$293,$B191)</f>
        <v>39</v>
      </c>
      <c r="AV191" s="14" t="n">
        <f aca="false">SUMIFS(시도_소아과개폐업!$F$5:$F$293,시도_소아과개폐업!$A$5:$A$293,$D191,시도_소아과개폐업!$B$5:$B$293,$B191)</f>
        <v>25</v>
      </c>
      <c r="AW191" s="15" t="n">
        <f aca="false">SUMIFS(시도_소아과개폐업!$G$5:$G$293,시도_소아과개폐업!$A$5:$A$293,$D191,시도_소아과개폐업!$B$5:$B$293,$B191)</f>
        <v>0.361111111111111</v>
      </c>
      <c r="AX191" s="14" t="n">
        <f aca="false">SUMIFS(시도_소아과개폐업!$H$5:$H$293,시도_소아과개폐업!$A$5:$A$293,$D191,시도_소아과개폐업!$B$5:$B$293,$B191)</f>
        <v>108</v>
      </c>
      <c r="AY191" s="14" t="n">
        <f aca="false">SUMIFS(시군구_병원급!$E$5:$E$3668,시군구_병원급!$A$5:$A$3668,$A191,시군구_병원급!$D$5:$D$3668,$D191)</f>
        <v>1</v>
      </c>
      <c r="AZ191" s="14" t="n">
        <f aca="false">SUMIFS(시군구_병원급!$F$5:$F$3668,시군구_병원급!$A$5:$A$3668,$A191,시군구_병원급!$D$5:$D$3668,$D191)</f>
        <v>0</v>
      </c>
      <c r="BA191" s="14" t="n">
        <f aca="false">SUMIFS(시군구_병원급!$G$5:$G$3668,시군구_병원급!$A$5:$A$3668,$A191,시군구_병원급!$D$5:$D$3668,$D191)</f>
        <v>1</v>
      </c>
      <c r="BB191" s="14" t="n">
        <f aca="false">SUMIFS(시군구_병원급!$H$5:$H$3668,시군구_병원급!$A$5:$A$3668,$A191,시군구_병원급!$D$5:$D$3668,$D191)</f>
        <v>2</v>
      </c>
      <c r="BC191" s="16" t="n">
        <f aca="false">K191+AY191</f>
        <v>1</v>
      </c>
      <c r="BD191" s="17" t="n">
        <f aca="false">IF(E191=0,"",(K191+AY191)/E191*1000)</f>
        <v>0.956937799043062</v>
      </c>
      <c r="BE191" s="16" t="n">
        <f aca="false">AY191-SUMIFS(시군구_병원급!$E$5:$E$3668,시군구_병원급!$A$5:$A$3668,$A191,시군구_병원급!$D$5:$D$3668,$D191-3)</f>
        <v>0</v>
      </c>
      <c r="BF191" s="16" t="n">
        <f aca="false">IF(AY191=0,1,0)</f>
        <v>0</v>
      </c>
      <c r="BG191" s="16" t="n">
        <f aca="false">IF(K191+AY191=0,1,0)</f>
        <v>0</v>
      </c>
      <c r="BH191" s="16" t="n">
        <f aca="false">AF191+AG191+AH191</f>
        <v>5</v>
      </c>
      <c r="BI191" s="18" t="n">
        <f aca="false">IF(H191=0,"",BH191/H191)</f>
        <v>0.3125</v>
      </c>
      <c r="BJ191" s="16" t="str">
        <f aca="false">IF(AP191="","",AP191+AN191)</f>
        <v/>
      </c>
    </row>
    <row r="192" customFormat="false" ht="15" hidden="false" customHeight="true" outlineLevel="0" collapsed="false">
      <c r="A192" s="9" t="s">
        <v>435</v>
      </c>
      <c r="B192" s="10" t="s">
        <v>409</v>
      </c>
      <c r="C192" s="10" t="s">
        <v>436</v>
      </c>
      <c r="D192" s="9" t="n">
        <v>2016</v>
      </c>
      <c r="E192" s="11" t="n">
        <v>1417</v>
      </c>
      <c r="F192" s="11" t="n">
        <v>224</v>
      </c>
      <c r="G192" s="11" t="n">
        <v>228</v>
      </c>
      <c r="H192" s="11" t="n">
        <v>17</v>
      </c>
      <c r="I192" s="11" t="n">
        <v>1199</v>
      </c>
      <c r="J192" s="11" t="n">
        <v>864</v>
      </c>
      <c r="K192" s="11" t="n">
        <v>0</v>
      </c>
      <c r="L192" s="12" t="n">
        <v>11.9971771347918</v>
      </c>
      <c r="M192" s="12" t="n">
        <v>0</v>
      </c>
      <c r="N192" s="13" t="n">
        <v>0.720600500417014</v>
      </c>
      <c r="O192" s="13" t="n">
        <v>0.846153846153846</v>
      </c>
      <c r="P192" s="13" t="n">
        <v>0.16090331686662</v>
      </c>
      <c r="Q192" s="13" t="n">
        <v>-0.121512709237446</v>
      </c>
      <c r="R192" s="13" t="n">
        <v>0.0704225352112675</v>
      </c>
      <c r="S192" s="11" t="n">
        <v>0</v>
      </c>
      <c r="T192" s="13"/>
      <c r="U192" s="13"/>
      <c r="V192" s="11" t="n">
        <v>1</v>
      </c>
      <c r="W192" s="13" t="n">
        <v>-0.117647058823529</v>
      </c>
      <c r="X192" s="11" t="n">
        <v>0</v>
      </c>
      <c r="Y192" s="11" t="n">
        <v>0</v>
      </c>
      <c r="Z192" s="11" t="n">
        <v>0</v>
      </c>
      <c r="AA192" s="11" t="n">
        <v>0</v>
      </c>
      <c r="AB192" s="10" t="s">
        <v>65</v>
      </c>
      <c r="AC192" s="11" t="n">
        <v>2</v>
      </c>
      <c r="AD192" s="11" t="n">
        <v>9</v>
      </c>
      <c r="AE192" s="11" t="n">
        <v>0</v>
      </c>
      <c r="AF192" s="11" t="n">
        <v>1</v>
      </c>
      <c r="AG192" s="11" t="n">
        <v>5</v>
      </c>
      <c r="AH192" s="11" t="n">
        <v>0</v>
      </c>
      <c r="AI192" s="13" t="n">
        <v>0.117647058823529</v>
      </c>
      <c r="AJ192" s="13" t="n">
        <v>0.529411764705882</v>
      </c>
      <c r="AK192" s="13" t="n">
        <v>0</v>
      </c>
      <c r="AL192" s="13" t="n">
        <v>0.0588235294117647</v>
      </c>
      <c r="AM192" s="13" t="n">
        <v>0.294117647058824</v>
      </c>
      <c r="AN192" s="11" t="n">
        <v>0</v>
      </c>
      <c r="AO192" s="13" t="n">
        <v>0</v>
      </c>
      <c r="AP192" s="11"/>
      <c r="AQ192" s="11"/>
      <c r="AR192" s="13"/>
      <c r="AS192" s="13"/>
      <c r="AT192" s="14" t="n">
        <f aca="false">SUMIFS(시도_소아과개폐업!$C$5:$C$293,시도_소아과개폐업!$A$5:$A$293,$D192,시도_소아과개폐업!$B$5:$B$293,$B192)</f>
        <v>64</v>
      </c>
      <c r="AU192" s="14" t="n">
        <f aca="false">SUMIFS(시도_소아과개폐업!$D$5:$D$293,시도_소아과개폐업!$A$5:$A$293,$D192,시도_소아과개폐업!$B$5:$B$293,$B192)</f>
        <v>39</v>
      </c>
      <c r="AV192" s="14" t="n">
        <f aca="false">SUMIFS(시도_소아과개폐업!$F$5:$F$293,시도_소아과개폐업!$A$5:$A$293,$D192,시도_소아과개폐업!$B$5:$B$293,$B192)</f>
        <v>25</v>
      </c>
      <c r="AW192" s="15" t="n">
        <f aca="false">SUMIFS(시도_소아과개폐업!$G$5:$G$293,시도_소아과개폐업!$A$5:$A$293,$D192,시도_소아과개폐업!$B$5:$B$293,$B192)</f>
        <v>0.361111111111111</v>
      </c>
      <c r="AX192" s="14" t="n">
        <f aca="false">SUMIFS(시도_소아과개폐업!$H$5:$H$293,시도_소아과개폐업!$A$5:$A$293,$D192,시도_소아과개폐업!$B$5:$B$293,$B192)</f>
        <v>108</v>
      </c>
      <c r="AY192" s="14" t="n">
        <f aca="false">SUMIFS(시군구_병원급!$E$5:$E$3668,시군구_병원급!$A$5:$A$3668,$A192,시군구_병원급!$D$5:$D$3668,$D192)</f>
        <v>1</v>
      </c>
      <c r="AZ192" s="14" t="n">
        <f aca="false">SUMIFS(시군구_병원급!$F$5:$F$3668,시군구_병원급!$A$5:$A$3668,$A192,시군구_병원급!$D$5:$D$3668,$D192)</f>
        <v>0</v>
      </c>
      <c r="BA192" s="14" t="n">
        <f aca="false">SUMIFS(시군구_병원급!$G$5:$G$3668,시군구_병원급!$A$5:$A$3668,$A192,시군구_병원급!$D$5:$D$3668,$D192)</f>
        <v>1</v>
      </c>
      <c r="BB192" s="14" t="n">
        <f aca="false">SUMIFS(시군구_병원급!$H$5:$H$3668,시군구_병원급!$A$5:$A$3668,$A192,시군구_병원급!$D$5:$D$3668,$D192)</f>
        <v>3</v>
      </c>
      <c r="BC192" s="16" t="n">
        <f aca="false">K192+AY192</f>
        <v>1</v>
      </c>
      <c r="BD192" s="17" t="n">
        <f aca="false">IF(E192=0,"",(K192+AY192)/E192*1000)</f>
        <v>0.705716302046577</v>
      </c>
      <c r="BE192" s="16" t="n">
        <f aca="false">AY192-SUMIFS(시군구_병원급!$E$5:$E$3668,시군구_병원급!$A$5:$A$3668,$A192,시군구_병원급!$D$5:$D$3668,$D192-3)</f>
        <v>0</v>
      </c>
      <c r="BF192" s="16" t="n">
        <f aca="false">IF(AY192=0,1,0)</f>
        <v>0</v>
      </c>
      <c r="BG192" s="16" t="n">
        <f aca="false">IF(K192+AY192=0,1,0)</f>
        <v>0</v>
      </c>
      <c r="BH192" s="16" t="n">
        <f aca="false">AF192+AG192+AH192</f>
        <v>6</v>
      </c>
      <c r="BI192" s="18" t="n">
        <f aca="false">IF(H192=0,"",BH192/H192)</f>
        <v>0.352941176470588</v>
      </c>
      <c r="BJ192" s="16" t="str">
        <f aca="false">IF(AP192="","",AP192+AN192)</f>
        <v/>
      </c>
    </row>
    <row r="193" customFormat="false" ht="15" hidden="false" customHeight="true" outlineLevel="0" collapsed="false">
      <c r="A193" s="9" t="s">
        <v>437</v>
      </c>
      <c r="B193" s="10" t="s">
        <v>409</v>
      </c>
      <c r="C193" s="10" t="s">
        <v>438</v>
      </c>
      <c r="D193" s="9" t="n">
        <v>2016</v>
      </c>
      <c r="E193" s="11" t="n">
        <v>1111</v>
      </c>
      <c r="F193" s="11" t="n">
        <v>192</v>
      </c>
      <c r="G193" s="11" t="n">
        <v>207</v>
      </c>
      <c r="H193" s="11" t="n">
        <v>12</v>
      </c>
      <c r="I193" s="11" t="n">
        <v>758</v>
      </c>
      <c r="J193" s="11" t="n">
        <v>508</v>
      </c>
      <c r="K193" s="11" t="n">
        <v>0</v>
      </c>
      <c r="L193" s="12" t="n">
        <v>10.8010801080108</v>
      </c>
      <c r="M193" s="12" t="n">
        <v>0</v>
      </c>
      <c r="N193" s="13" t="n">
        <v>0.670184696569921</v>
      </c>
      <c r="O193" s="13" t="n">
        <v>0.682268226822682</v>
      </c>
      <c r="P193" s="13" t="n">
        <v>0.186318631863186</v>
      </c>
      <c r="Q193" s="13" t="n">
        <v>-0.0710702341137124</v>
      </c>
      <c r="R193" s="13" t="n">
        <v>-0.00956937799043067</v>
      </c>
      <c r="S193" s="11" t="n">
        <v>0</v>
      </c>
      <c r="T193" s="13"/>
      <c r="U193" s="13"/>
      <c r="V193" s="11" t="n">
        <v>1</v>
      </c>
      <c r="W193" s="13" t="n">
        <v>0</v>
      </c>
      <c r="X193" s="11" t="n">
        <v>0</v>
      </c>
      <c r="Y193" s="11" t="n">
        <v>0</v>
      </c>
      <c r="Z193" s="11" t="n">
        <v>0</v>
      </c>
      <c r="AA193" s="11" t="n">
        <v>0</v>
      </c>
      <c r="AB193" s="10" t="s">
        <v>65</v>
      </c>
      <c r="AC193" s="11" t="n">
        <v>6</v>
      </c>
      <c r="AD193" s="11" t="n">
        <v>3</v>
      </c>
      <c r="AE193" s="11" t="n">
        <v>0</v>
      </c>
      <c r="AF193" s="11" t="n">
        <v>0</v>
      </c>
      <c r="AG193" s="11" t="n">
        <v>3</v>
      </c>
      <c r="AH193" s="11" t="n">
        <v>0</v>
      </c>
      <c r="AI193" s="13" t="n">
        <v>0.5</v>
      </c>
      <c r="AJ193" s="13" t="n">
        <v>0.25</v>
      </c>
      <c r="AK193" s="13" t="n">
        <v>0</v>
      </c>
      <c r="AL193" s="13" t="n">
        <v>0</v>
      </c>
      <c r="AM193" s="13" t="n">
        <v>0.25</v>
      </c>
      <c r="AN193" s="11" t="n">
        <v>0</v>
      </c>
      <c r="AO193" s="13" t="n">
        <v>0</v>
      </c>
      <c r="AP193" s="11"/>
      <c r="AQ193" s="11"/>
      <c r="AR193" s="13"/>
      <c r="AS193" s="13"/>
      <c r="AT193" s="14" t="n">
        <f aca="false">SUMIFS(시도_소아과개폐업!$C$5:$C$293,시도_소아과개폐업!$A$5:$A$293,$D193,시도_소아과개폐업!$B$5:$B$293,$B193)</f>
        <v>64</v>
      </c>
      <c r="AU193" s="14" t="n">
        <f aca="false">SUMIFS(시도_소아과개폐업!$D$5:$D$293,시도_소아과개폐업!$A$5:$A$293,$D193,시도_소아과개폐업!$B$5:$B$293,$B193)</f>
        <v>39</v>
      </c>
      <c r="AV193" s="14" t="n">
        <f aca="false">SUMIFS(시도_소아과개폐업!$F$5:$F$293,시도_소아과개폐업!$A$5:$A$293,$D193,시도_소아과개폐업!$B$5:$B$293,$B193)</f>
        <v>25</v>
      </c>
      <c r="AW193" s="15" t="n">
        <f aca="false">SUMIFS(시도_소아과개폐업!$G$5:$G$293,시도_소아과개폐업!$A$5:$A$293,$D193,시도_소아과개폐업!$B$5:$B$293,$B193)</f>
        <v>0.361111111111111</v>
      </c>
      <c r="AX193" s="14" t="n">
        <f aca="false">SUMIFS(시도_소아과개폐업!$H$5:$H$293,시도_소아과개폐업!$A$5:$A$293,$D193,시도_소아과개폐업!$B$5:$B$293,$B193)</f>
        <v>108</v>
      </c>
      <c r="AY193" s="14" t="n">
        <f aca="false">SUMIFS(시군구_병원급!$E$5:$E$3668,시군구_병원급!$A$5:$A$3668,$A193,시군구_병원급!$D$5:$D$3668,$D193)</f>
        <v>0</v>
      </c>
      <c r="AZ193" s="14" t="n">
        <f aca="false">SUMIFS(시군구_병원급!$F$5:$F$3668,시군구_병원급!$A$5:$A$3668,$A193,시군구_병원급!$D$5:$D$3668,$D193)</f>
        <v>0</v>
      </c>
      <c r="BA193" s="14" t="n">
        <f aca="false">SUMIFS(시군구_병원급!$G$5:$G$3668,시군구_병원급!$A$5:$A$3668,$A193,시군구_병원급!$D$5:$D$3668,$D193)</f>
        <v>0</v>
      </c>
      <c r="BB193" s="14" t="n">
        <f aca="false">SUMIFS(시군구_병원급!$H$5:$H$3668,시군구_병원급!$A$5:$A$3668,$A193,시군구_병원급!$D$5:$D$3668,$D193)</f>
        <v>0</v>
      </c>
      <c r="BC193" s="16" t="n">
        <f aca="false">K193+AY193</f>
        <v>0</v>
      </c>
      <c r="BD193" s="17" t="n">
        <f aca="false">IF(E193=0,"",(K193+AY193)/E193*1000)</f>
        <v>0</v>
      </c>
      <c r="BE193" s="16" t="n">
        <f aca="false">AY193-SUMIFS(시군구_병원급!$E$5:$E$3668,시군구_병원급!$A$5:$A$3668,$A193,시군구_병원급!$D$5:$D$3668,$D193-3)</f>
        <v>0</v>
      </c>
      <c r="BF193" s="16" t="n">
        <f aca="false">IF(AY193=0,1,0)</f>
        <v>1</v>
      </c>
      <c r="BG193" s="16" t="n">
        <f aca="false">IF(K193+AY193=0,1,0)</f>
        <v>1</v>
      </c>
      <c r="BH193" s="16" t="n">
        <f aca="false">AF193+AG193+AH193</f>
        <v>3</v>
      </c>
      <c r="BI193" s="18" t="n">
        <f aca="false">IF(H193=0,"",BH193/H193)</f>
        <v>0.25</v>
      </c>
      <c r="BJ193" s="16" t="str">
        <f aca="false">IF(AP193="","",AP193+AN193)</f>
        <v/>
      </c>
    </row>
    <row r="194" customFormat="false" ht="15" hidden="false" customHeight="true" outlineLevel="0" collapsed="false">
      <c r="A194" s="9" t="s">
        <v>439</v>
      </c>
      <c r="B194" s="10" t="s">
        <v>409</v>
      </c>
      <c r="C194" s="10" t="s">
        <v>440</v>
      </c>
      <c r="D194" s="9" t="n">
        <v>2016</v>
      </c>
      <c r="E194" s="11" t="n">
        <v>1274</v>
      </c>
      <c r="F194" s="11" t="n">
        <v>174</v>
      </c>
      <c r="G194" s="11" t="n">
        <v>178</v>
      </c>
      <c r="H194" s="11" t="n">
        <v>15</v>
      </c>
      <c r="I194" s="11" t="n">
        <v>838</v>
      </c>
      <c r="J194" s="11" t="n">
        <v>627</v>
      </c>
      <c r="K194" s="11" t="n">
        <v>1</v>
      </c>
      <c r="L194" s="12" t="n">
        <v>11.7739403453689</v>
      </c>
      <c r="M194" s="12" t="n">
        <v>0.784929356357928</v>
      </c>
      <c r="N194" s="13" t="n">
        <v>0.748210023866349</v>
      </c>
      <c r="O194" s="13" t="n">
        <v>0.657770800627944</v>
      </c>
      <c r="P194" s="13" t="n">
        <v>0.139717425431711</v>
      </c>
      <c r="Q194" s="13" t="n">
        <v>-0.149532710280374</v>
      </c>
      <c r="R194" s="13" t="n">
        <v>-0.252100840336134</v>
      </c>
      <c r="S194" s="11" t="n">
        <v>0</v>
      </c>
      <c r="T194" s="13"/>
      <c r="U194" s="13"/>
      <c r="V194" s="11" t="n">
        <v>0</v>
      </c>
      <c r="W194" s="13" t="n">
        <v>-0.2</v>
      </c>
      <c r="X194" s="11" t="n">
        <v>1</v>
      </c>
      <c r="Y194" s="11" t="n">
        <v>0</v>
      </c>
      <c r="Z194" s="11" t="n">
        <v>1</v>
      </c>
      <c r="AA194" s="11" t="n">
        <v>0</v>
      </c>
      <c r="AB194" s="10" t="s">
        <v>65</v>
      </c>
      <c r="AC194" s="11" t="n">
        <v>4</v>
      </c>
      <c r="AD194" s="11" t="n">
        <v>3</v>
      </c>
      <c r="AE194" s="11" t="n">
        <v>3</v>
      </c>
      <c r="AF194" s="11" t="n">
        <v>0</v>
      </c>
      <c r="AG194" s="11" t="n">
        <v>5</v>
      </c>
      <c r="AH194" s="11" t="n">
        <v>0</v>
      </c>
      <c r="AI194" s="13" t="n">
        <v>0.266666666666667</v>
      </c>
      <c r="AJ194" s="13" t="n">
        <v>0.2</v>
      </c>
      <c r="AK194" s="13" t="n">
        <v>0.2</v>
      </c>
      <c r="AL194" s="13" t="n">
        <v>0</v>
      </c>
      <c r="AM194" s="13" t="n">
        <v>0.333333333333333</v>
      </c>
      <c r="AN194" s="11" t="n">
        <v>1</v>
      </c>
      <c r="AO194" s="13" t="n">
        <v>0.0625</v>
      </c>
      <c r="AP194" s="11"/>
      <c r="AQ194" s="11"/>
      <c r="AR194" s="13"/>
      <c r="AS194" s="13"/>
      <c r="AT194" s="14" t="n">
        <f aca="false">SUMIFS(시도_소아과개폐업!$C$5:$C$293,시도_소아과개폐업!$A$5:$A$293,$D194,시도_소아과개폐업!$B$5:$B$293,$B194)</f>
        <v>64</v>
      </c>
      <c r="AU194" s="14" t="n">
        <f aca="false">SUMIFS(시도_소아과개폐업!$D$5:$D$293,시도_소아과개폐업!$A$5:$A$293,$D194,시도_소아과개폐업!$B$5:$B$293,$B194)</f>
        <v>39</v>
      </c>
      <c r="AV194" s="14" t="n">
        <f aca="false">SUMIFS(시도_소아과개폐업!$F$5:$F$293,시도_소아과개폐업!$A$5:$A$293,$D194,시도_소아과개폐업!$B$5:$B$293,$B194)</f>
        <v>25</v>
      </c>
      <c r="AW194" s="15" t="n">
        <f aca="false">SUMIFS(시도_소아과개폐업!$G$5:$G$293,시도_소아과개폐업!$A$5:$A$293,$D194,시도_소아과개폐업!$B$5:$B$293,$B194)</f>
        <v>0.361111111111111</v>
      </c>
      <c r="AX194" s="14" t="n">
        <f aca="false">SUMIFS(시도_소아과개폐업!$H$5:$H$293,시도_소아과개폐업!$A$5:$A$293,$D194,시도_소아과개폐업!$B$5:$B$293,$B194)</f>
        <v>108</v>
      </c>
      <c r="AY194" s="14" t="n">
        <f aca="false">SUMIFS(시군구_병원급!$E$5:$E$3668,시군구_병원급!$A$5:$A$3668,$A194,시군구_병원급!$D$5:$D$3668,$D194)</f>
        <v>1</v>
      </c>
      <c r="AZ194" s="14" t="n">
        <f aca="false">SUMIFS(시군구_병원급!$F$5:$F$3668,시군구_병원급!$A$5:$A$3668,$A194,시군구_병원급!$D$5:$D$3668,$D194)</f>
        <v>0</v>
      </c>
      <c r="BA194" s="14" t="n">
        <f aca="false">SUMIFS(시군구_병원급!$G$5:$G$3668,시군구_병원급!$A$5:$A$3668,$A194,시군구_병원급!$D$5:$D$3668,$D194)</f>
        <v>1</v>
      </c>
      <c r="BB194" s="14" t="n">
        <f aca="false">SUMIFS(시군구_병원급!$H$5:$H$3668,시군구_병원급!$A$5:$A$3668,$A194,시군구_병원급!$D$5:$D$3668,$D194)</f>
        <v>1</v>
      </c>
      <c r="BC194" s="16" t="n">
        <f aca="false">K194+AY194</f>
        <v>2</v>
      </c>
      <c r="BD194" s="17" t="n">
        <f aca="false">IF(E194=0,"",(K194+AY194)/E194*1000)</f>
        <v>1.56985871271586</v>
      </c>
      <c r="BE194" s="16" t="n">
        <f aca="false">AY194-SUMIFS(시군구_병원급!$E$5:$E$3668,시군구_병원급!$A$5:$A$3668,$A194,시군구_병원급!$D$5:$D$3668,$D194-3)</f>
        <v>0</v>
      </c>
      <c r="BF194" s="16" t="n">
        <f aca="false">IF(AY194=0,1,0)</f>
        <v>0</v>
      </c>
      <c r="BG194" s="16" t="n">
        <f aca="false">IF(K194+AY194=0,1,0)</f>
        <v>0</v>
      </c>
      <c r="BH194" s="16" t="n">
        <f aca="false">AF194+AG194+AH194</f>
        <v>5</v>
      </c>
      <c r="BI194" s="18" t="n">
        <f aca="false">IF(H194=0,"",BH194/H194)</f>
        <v>0.333333333333333</v>
      </c>
      <c r="BJ194" s="16" t="str">
        <f aca="false">IF(AP194="","",AP194+AN194)</f>
        <v/>
      </c>
    </row>
    <row r="195" customFormat="false" ht="15" hidden="false" customHeight="true" outlineLevel="0" collapsed="false">
      <c r="A195" s="9" t="s">
        <v>441</v>
      </c>
      <c r="B195" s="10" t="s">
        <v>409</v>
      </c>
      <c r="C195" s="10" t="s">
        <v>442</v>
      </c>
      <c r="D195" s="9" t="n">
        <v>2016</v>
      </c>
      <c r="E195" s="11" t="n">
        <v>2550</v>
      </c>
      <c r="F195" s="11" t="n">
        <v>341</v>
      </c>
      <c r="G195" s="11" t="n">
        <v>352</v>
      </c>
      <c r="H195" s="11" t="n">
        <v>33</v>
      </c>
      <c r="I195" s="11" t="n">
        <v>1800</v>
      </c>
      <c r="J195" s="11" t="n">
        <v>1572</v>
      </c>
      <c r="K195" s="11" t="n">
        <v>2</v>
      </c>
      <c r="L195" s="12" t="n">
        <v>12.9411764705882</v>
      </c>
      <c r="M195" s="12" t="n">
        <v>0.784313725490196</v>
      </c>
      <c r="N195" s="13" t="n">
        <v>0.873333333333333</v>
      </c>
      <c r="O195" s="13" t="n">
        <v>0.705882352941177</v>
      </c>
      <c r="P195" s="13" t="n">
        <v>0.138039215686275</v>
      </c>
      <c r="Q195" s="13" t="n">
        <v>-0.0370090634441088</v>
      </c>
      <c r="R195" s="13" t="n">
        <v>-0.104325699745547</v>
      </c>
      <c r="S195" s="11" t="n">
        <v>0</v>
      </c>
      <c r="T195" s="13"/>
      <c r="U195" s="13"/>
      <c r="V195" s="11" t="n">
        <v>0</v>
      </c>
      <c r="W195" s="13" t="n">
        <v>-0.0909090909090909</v>
      </c>
      <c r="X195" s="11" t="n">
        <v>0</v>
      </c>
      <c r="Y195" s="11" t="n">
        <v>0</v>
      </c>
      <c r="Z195" s="11" t="n">
        <v>0</v>
      </c>
      <c r="AA195" s="11" t="n">
        <v>0</v>
      </c>
      <c r="AB195" s="10" t="s">
        <v>65</v>
      </c>
      <c r="AC195" s="11" t="n">
        <v>6</v>
      </c>
      <c r="AD195" s="11" t="n">
        <v>19</v>
      </c>
      <c r="AE195" s="11" t="n">
        <v>5</v>
      </c>
      <c r="AF195" s="11" t="n">
        <v>0</v>
      </c>
      <c r="AG195" s="11" t="n">
        <v>3</v>
      </c>
      <c r="AH195" s="11" t="n">
        <v>0</v>
      </c>
      <c r="AI195" s="13" t="n">
        <v>0.181818181818182</v>
      </c>
      <c r="AJ195" s="13" t="n">
        <v>0.575757575757576</v>
      </c>
      <c r="AK195" s="13" t="n">
        <v>0.151515151515152</v>
      </c>
      <c r="AL195" s="13" t="n">
        <v>0</v>
      </c>
      <c r="AM195" s="13" t="n">
        <v>0.0909090909090909</v>
      </c>
      <c r="AN195" s="11" t="n">
        <v>3</v>
      </c>
      <c r="AO195" s="13" t="n">
        <v>0.0833333333333333</v>
      </c>
      <c r="AP195" s="11"/>
      <c r="AQ195" s="11"/>
      <c r="AR195" s="13"/>
      <c r="AS195" s="13"/>
      <c r="AT195" s="14" t="n">
        <f aca="false">SUMIFS(시도_소아과개폐업!$C$5:$C$293,시도_소아과개폐업!$A$5:$A$293,$D195,시도_소아과개폐업!$B$5:$B$293,$B195)</f>
        <v>64</v>
      </c>
      <c r="AU195" s="14" t="n">
        <f aca="false">SUMIFS(시도_소아과개폐업!$D$5:$D$293,시도_소아과개폐업!$A$5:$A$293,$D195,시도_소아과개폐업!$B$5:$B$293,$B195)</f>
        <v>39</v>
      </c>
      <c r="AV195" s="14" t="n">
        <f aca="false">SUMIFS(시도_소아과개폐업!$F$5:$F$293,시도_소아과개폐업!$A$5:$A$293,$D195,시도_소아과개폐업!$B$5:$B$293,$B195)</f>
        <v>25</v>
      </c>
      <c r="AW195" s="15" t="n">
        <f aca="false">SUMIFS(시도_소아과개폐업!$G$5:$G$293,시도_소아과개폐업!$A$5:$A$293,$D195,시도_소아과개폐업!$B$5:$B$293,$B195)</f>
        <v>0.361111111111111</v>
      </c>
      <c r="AX195" s="14" t="n">
        <f aca="false">SUMIFS(시도_소아과개폐업!$H$5:$H$293,시도_소아과개폐업!$A$5:$A$293,$D195,시도_소아과개폐업!$B$5:$B$293,$B195)</f>
        <v>108</v>
      </c>
      <c r="AY195" s="14" t="n">
        <f aca="false">SUMIFS(시군구_병원급!$E$5:$E$3668,시군구_병원급!$A$5:$A$3668,$A195,시군구_병원급!$D$5:$D$3668,$D195)</f>
        <v>3</v>
      </c>
      <c r="AZ195" s="14" t="n">
        <f aca="false">SUMIFS(시군구_병원급!$F$5:$F$3668,시군구_병원급!$A$5:$A$3668,$A195,시군구_병원급!$D$5:$D$3668,$D195)</f>
        <v>0</v>
      </c>
      <c r="BA195" s="14" t="n">
        <f aca="false">SUMIFS(시군구_병원급!$G$5:$G$3668,시군구_병원급!$A$5:$A$3668,$A195,시군구_병원급!$D$5:$D$3668,$D195)</f>
        <v>3</v>
      </c>
      <c r="BB195" s="14" t="n">
        <f aca="false">SUMIFS(시군구_병원급!$H$5:$H$3668,시군구_병원급!$A$5:$A$3668,$A195,시군구_병원급!$D$5:$D$3668,$D195)</f>
        <v>6</v>
      </c>
      <c r="BC195" s="16" t="n">
        <f aca="false">K195+AY195</f>
        <v>5</v>
      </c>
      <c r="BD195" s="17" t="n">
        <f aca="false">IF(E195=0,"",(K195+AY195)/E195*1000)</f>
        <v>1.96078431372549</v>
      </c>
      <c r="BE195" s="16" t="n">
        <f aca="false">AY195-SUMIFS(시군구_병원급!$E$5:$E$3668,시군구_병원급!$A$5:$A$3668,$A195,시군구_병원급!$D$5:$D$3668,$D195-3)</f>
        <v>1</v>
      </c>
      <c r="BF195" s="16" t="n">
        <f aca="false">IF(AY195=0,1,0)</f>
        <v>0</v>
      </c>
      <c r="BG195" s="16" t="n">
        <f aca="false">IF(K195+AY195=0,1,0)</f>
        <v>0</v>
      </c>
      <c r="BH195" s="16" t="n">
        <f aca="false">AF195+AG195+AH195</f>
        <v>3</v>
      </c>
      <c r="BI195" s="18" t="n">
        <f aca="false">IF(H195=0,"",BH195/H195)</f>
        <v>0.0909090909090909</v>
      </c>
      <c r="BJ195" s="16" t="str">
        <f aca="false">IF(AP195="","",AP195+AN195)</f>
        <v/>
      </c>
    </row>
    <row r="196" customFormat="false" ht="15" hidden="false" customHeight="true" outlineLevel="0" collapsed="false">
      <c r="A196" s="9" t="s">
        <v>443</v>
      </c>
      <c r="B196" s="10" t="s">
        <v>409</v>
      </c>
      <c r="C196" s="10" t="s">
        <v>444</v>
      </c>
      <c r="D196" s="9" t="n">
        <v>2016</v>
      </c>
      <c r="E196" s="11" t="n">
        <v>1240</v>
      </c>
      <c r="F196" s="11" t="n">
        <v>171</v>
      </c>
      <c r="G196" s="11" t="n">
        <v>174</v>
      </c>
      <c r="H196" s="11" t="n">
        <v>13</v>
      </c>
      <c r="I196" s="11" t="n">
        <v>727</v>
      </c>
      <c r="J196" s="11" t="n">
        <v>558</v>
      </c>
      <c r="K196" s="11" t="n">
        <v>1</v>
      </c>
      <c r="L196" s="12" t="n">
        <v>10.4838709677419</v>
      </c>
      <c r="M196" s="12" t="n">
        <v>0.806451612903226</v>
      </c>
      <c r="N196" s="13" t="n">
        <v>0.767537826685007</v>
      </c>
      <c r="O196" s="13" t="n">
        <v>0.586290322580645</v>
      </c>
      <c r="P196" s="13" t="n">
        <v>0.140322580645161</v>
      </c>
      <c r="Q196" s="13" t="n">
        <v>-0.184746877054569</v>
      </c>
      <c r="R196" s="13" t="n">
        <v>-0.253218884120172</v>
      </c>
      <c r="S196" s="11" t="n">
        <v>1</v>
      </c>
      <c r="T196" s="13"/>
      <c r="U196" s="13"/>
      <c r="V196" s="11" t="n">
        <v>0</v>
      </c>
      <c r="W196" s="13" t="n">
        <v>-0.230769230769231</v>
      </c>
      <c r="X196" s="11" t="n">
        <v>1</v>
      </c>
      <c r="Y196" s="11" t="n">
        <v>1</v>
      </c>
      <c r="Z196" s="11" t="n">
        <v>1</v>
      </c>
      <c r="AA196" s="11" t="n">
        <v>1</v>
      </c>
      <c r="AB196" s="10" t="s">
        <v>65</v>
      </c>
      <c r="AC196" s="11" t="n">
        <v>3</v>
      </c>
      <c r="AD196" s="11" t="n">
        <v>4</v>
      </c>
      <c r="AE196" s="11" t="n">
        <v>3</v>
      </c>
      <c r="AF196" s="11" t="n">
        <v>0</v>
      </c>
      <c r="AG196" s="11" t="n">
        <v>3</v>
      </c>
      <c r="AH196" s="11" t="n">
        <v>0</v>
      </c>
      <c r="AI196" s="13" t="n">
        <v>0.230769230769231</v>
      </c>
      <c r="AJ196" s="13" t="n">
        <v>0.307692307692308</v>
      </c>
      <c r="AK196" s="13" t="n">
        <v>0.230769230769231</v>
      </c>
      <c r="AL196" s="13" t="n">
        <v>0</v>
      </c>
      <c r="AM196" s="13" t="n">
        <v>0.230769230769231</v>
      </c>
      <c r="AN196" s="11" t="n">
        <v>0</v>
      </c>
      <c r="AO196" s="13" t="n">
        <v>0</v>
      </c>
      <c r="AP196" s="11"/>
      <c r="AQ196" s="11"/>
      <c r="AR196" s="13"/>
      <c r="AS196" s="13"/>
      <c r="AT196" s="14" t="n">
        <f aca="false">SUMIFS(시도_소아과개폐업!$C$5:$C$293,시도_소아과개폐업!$A$5:$A$293,$D196,시도_소아과개폐업!$B$5:$B$293,$B196)</f>
        <v>64</v>
      </c>
      <c r="AU196" s="14" t="n">
        <f aca="false">SUMIFS(시도_소아과개폐업!$D$5:$D$293,시도_소아과개폐업!$A$5:$A$293,$D196,시도_소아과개폐업!$B$5:$B$293,$B196)</f>
        <v>39</v>
      </c>
      <c r="AV196" s="14" t="n">
        <f aca="false">SUMIFS(시도_소아과개폐업!$F$5:$F$293,시도_소아과개폐업!$A$5:$A$293,$D196,시도_소아과개폐업!$B$5:$B$293,$B196)</f>
        <v>25</v>
      </c>
      <c r="AW196" s="15" t="n">
        <f aca="false">SUMIFS(시도_소아과개폐업!$G$5:$G$293,시도_소아과개폐업!$A$5:$A$293,$D196,시도_소아과개폐업!$B$5:$B$293,$B196)</f>
        <v>0.361111111111111</v>
      </c>
      <c r="AX196" s="14" t="n">
        <f aca="false">SUMIFS(시도_소아과개폐업!$H$5:$H$293,시도_소아과개폐업!$A$5:$A$293,$D196,시도_소아과개폐업!$B$5:$B$293,$B196)</f>
        <v>108</v>
      </c>
      <c r="AY196" s="14" t="n">
        <f aca="false">SUMIFS(시군구_병원급!$E$5:$E$3668,시군구_병원급!$A$5:$A$3668,$A196,시군구_병원급!$D$5:$D$3668,$D196)</f>
        <v>2</v>
      </c>
      <c r="AZ196" s="14" t="n">
        <f aca="false">SUMIFS(시군구_병원급!$F$5:$F$3668,시군구_병원급!$A$5:$A$3668,$A196,시군구_병원급!$D$5:$D$3668,$D196)</f>
        <v>0</v>
      </c>
      <c r="BA196" s="14" t="n">
        <f aca="false">SUMIFS(시군구_병원급!$G$5:$G$3668,시군구_병원급!$A$5:$A$3668,$A196,시군구_병원급!$D$5:$D$3668,$D196)</f>
        <v>2</v>
      </c>
      <c r="BB196" s="14" t="n">
        <f aca="false">SUMIFS(시군구_병원급!$H$5:$H$3668,시군구_병원급!$A$5:$A$3668,$A196,시군구_병원급!$D$5:$D$3668,$D196)</f>
        <v>4</v>
      </c>
      <c r="BC196" s="16" t="n">
        <f aca="false">K196+AY196</f>
        <v>3</v>
      </c>
      <c r="BD196" s="17" t="n">
        <f aca="false">IF(E196=0,"",(K196+AY196)/E196*1000)</f>
        <v>2.41935483870968</v>
      </c>
      <c r="BE196" s="16" t="n">
        <f aca="false">AY196-SUMIFS(시군구_병원급!$E$5:$E$3668,시군구_병원급!$A$5:$A$3668,$A196,시군구_병원급!$D$5:$D$3668,$D196-3)</f>
        <v>0</v>
      </c>
      <c r="BF196" s="16" t="n">
        <f aca="false">IF(AY196=0,1,0)</f>
        <v>0</v>
      </c>
      <c r="BG196" s="16" t="n">
        <f aca="false">IF(K196+AY196=0,1,0)</f>
        <v>0</v>
      </c>
      <c r="BH196" s="16" t="n">
        <f aca="false">AF196+AG196+AH196</f>
        <v>3</v>
      </c>
      <c r="BI196" s="18" t="n">
        <f aca="false">IF(H196=0,"",BH196/H196)</f>
        <v>0.230769230769231</v>
      </c>
      <c r="BJ196" s="16" t="str">
        <f aca="false">IF(AP196="","",AP196+AN196)</f>
        <v/>
      </c>
    </row>
    <row r="197" customFormat="false" ht="15" hidden="false" customHeight="true" outlineLevel="0" collapsed="false">
      <c r="A197" s="9" t="s">
        <v>445</v>
      </c>
      <c r="B197" s="10" t="s">
        <v>446</v>
      </c>
      <c r="C197" s="10" t="s">
        <v>447</v>
      </c>
      <c r="D197" s="9" t="n">
        <v>2016</v>
      </c>
      <c r="E197" s="11" t="n">
        <v>28585</v>
      </c>
      <c r="F197" s="11" t="n">
        <v>4129</v>
      </c>
      <c r="G197" s="11" t="n">
        <v>4228</v>
      </c>
      <c r="H197" s="11" t="n">
        <v>420</v>
      </c>
      <c r="I197" s="11" t="n">
        <v>23609</v>
      </c>
      <c r="J197" s="11" t="n">
        <v>20941</v>
      </c>
      <c r="K197" s="11" t="n">
        <v>22</v>
      </c>
      <c r="L197" s="12" t="n">
        <v>14.6930208151128</v>
      </c>
      <c r="M197" s="12" t="n">
        <v>0.769634423648767</v>
      </c>
      <c r="N197" s="13" t="n">
        <v>0.886992248718709</v>
      </c>
      <c r="O197" s="13" t="n">
        <v>0.825922686723806</v>
      </c>
      <c r="P197" s="13" t="n">
        <v>0.147909742872136</v>
      </c>
      <c r="Q197" s="13" t="n">
        <v>0.0396057608379401</v>
      </c>
      <c r="R197" s="13" t="n">
        <v>0.00882844189930809</v>
      </c>
      <c r="S197" s="11" t="n">
        <v>0</v>
      </c>
      <c r="T197" s="13"/>
      <c r="U197" s="13"/>
      <c r="V197" s="11" t="n">
        <v>0</v>
      </c>
      <c r="W197" s="13" t="n">
        <v>-0.1</v>
      </c>
      <c r="X197" s="11" t="n">
        <v>0</v>
      </c>
      <c r="Y197" s="11" t="n">
        <v>0</v>
      </c>
      <c r="Z197" s="11" t="n">
        <v>0</v>
      </c>
      <c r="AA197" s="11" t="n">
        <v>0</v>
      </c>
      <c r="AB197" s="10" t="s">
        <v>65</v>
      </c>
      <c r="AC197" s="11" t="n">
        <v>15</v>
      </c>
      <c r="AD197" s="11" t="n">
        <v>206</v>
      </c>
      <c r="AE197" s="11" t="n">
        <v>119</v>
      </c>
      <c r="AF197" s="11" t="n">
        <v>13</v>
      </c>
      <c r="AG197" s="11" t="n">
        <v>67</v>
      </c>
      <c r="AH197" s="11" t="n">
        <v>0</v>
      </c>
      <c r="AI197" s="13" t="n">
        <v>0.0357142857142857</v>
      </c>
      <c r="AJ197" s="13" t="n">
        <v>0.490476190476191</v>
      </c>
      <c r="AK197" s="13" t="n">
        <v>0.283333333333333</v>
      </c>
      <c r="AL197" s="13" t="n">
        <v>0.030952380952381</v>
      </c>
      <c r="AM197" s="13" t="n">
        <v>0.15952380952381</v>
      </c>
      <c r="AN197" s="11" t="n">
        <v>6</v>
      </c>
      <c r="AO197" s="13" t="n">
        <v>0.0140845070422535</v>
      </c>
      <c r="AP197" s="11"/>
      <c r="AQ197" s="11"/>
      <c r="AR197" s="13"/>
      <c r="AS197" s="13"/>
      <c r="AT197" s="14" t="n">
        <f aca="false">SUMIFS(시도_소아과개폐업!$C$5:$C$293,시도_소아과개폐업!$A$5:$A$293,$D197,시도_소아과개폐업!$B$5:$B$293,$B197)</f>
        <v>11</v>
      </c>
      <c r="AU197" s="14" t="n">
        <f aca="false">SUMIFS(시도_소아과개폐업!$D$5:$D$293,시도_소아과개폐업!$A$5:$A$293,$D197,시도_소아과개폐업!$B$5:$B$293,$B197)</f>
        <v>7</v>
      </c>
      <c r="AV197" s="14" t="n">
        <f aca="false">SUMIFS(시도_소아과개폐업!$F$5:$F$293,시도_소아과개폐업!$A$5:$A$293,$D197,시도_소아과개폐업!$B$5:$B$293,$B197)</f>
        <v>4</v>
      </c>
      <c r="AW197" s="15" t="n">
        <f aca="false">SUMIFS(시도_소아과개폐업!$G$5:$G$293,시도_소아과개폐업!$A$5:$A$293,$D197,시도_소아과개폐업!$B$5:$B$293,$B197)</f>
        <v>0.269230769230769</v>
      </c>
      <c r="AX197" s="14" t="n">
        <f aca="false">SUMIFS(시도_소아과개폐업!$H$5:$H$293,시도_소아과개폐업!$A$5:$A$293,$D197,시도_소아과개폐업!$B$5:$B$293,$B197)</f>
        <v>17</v>
      </c>
      <c r="AY197" s="14" t="n">
        <f aca="false">SUMIFS(시군구_병원급!$E$5:$E$3668,시군구_병원급!$A$5:$A$3668,$A197,시군구_병원급!$D$5:$D$3668,$D197)</f>
        <v>3</v>
      </c>
      <c r="AZ197" s="14" t="n">
        <f aca="false">SUMIFS(시군구_병원급!$F$5:$F$3668,시군구_병원급!$A$5:$A$3668,$A197,시군구_병원급!$D$5:$D$3668,$D197)</f>
        <v>5</v>
      </c>
      <c r="BA197" s="14" t="n">
        <f aca="false">SUMIFS(시군구_병원급!$G$5:$G$3668,시군구_병원급!$A$5:$A$3668,$A197,시군구_병원급!$D$5:$D$3668,$D197)</f>
        <v>10</v>
      </c>
      <c r="BB197" s="14" t="n">
        <f aca="false">SUMIFS(시군구_병원급!$H$5:$H$3668,시군구_병원급!$A$5:$A$3668,$A197,시군구_병원급!$D$5:$D$3668,$D197)</f>
        <v>27</v>
      </c>
      <c r="BC197" s="16" t="n">
        <f aca="false">K197+AY197</f>
        <v>25</v>
      </c>
      <c r="BD197" s="17" t="n">
        <f aca="false">IF(E197=0,"",(K197+AY197)/E197*1000)</f>
        <v>0.874584572328144</v>
      </c>
      <c r="BE197" s="16" t="n">
        <f aca="false">AY197-SUMIFS(시군구_병원급!$E$5:$E$3668,시군구_병원급!$A$5:$A$3668,$A197,시군구_병원급!$D$5:$D$3668,$D197-3)</f>
        <v>-1</v>
      </c>
      <c r="BF197" s="16" t="n">
        <f aca="false">IF(AY197=0,1,0)</f>
        <v>0</v>
      </c>
      <c r="BG197" s="16" t="n">
        <f aca="false">IF(K197+AY197=0,1,0)</f>
        <v>0</v>
      </c>
      <c r="BH197" s="16" t="n">
        <f aca="false">AF197+AG197+AH197</f>
        <v>80</v>
      </c>
      <c r="BI197" s="18" t="n">
        <f aca="false">IF(H197=0,"",BH197/H197)</f>
        <v>0.19047619047619</v>
      </c>
      <c r="BJ197" s="16" t="str">
        <f aca="false">IF(AP197="","",AP197+AN197)</f>
        <v/>
      </c>
    </row>
    <row r="198" customFormat="false" ht="15" hidden="false" customHeight="true" outlineLevel="0" collapsed="false">
      <c r="A198" s="9" t="s">
        <v>448</v>
      </c>
      <c r="B198" s="10" t="s">
        <v>446</v>
      </c>
      <c r="C198" s="10" t="s">
        <v>449</v>
      </c>
      <c r="D198" s="9" t="n">
        <v>2016</v>
      </c>
      <c r="E198" s="11" t="n">
        <v>8535</v>
      </c>
      <c r="F198" s="11" t="n">
        <v>1256</v>
      </c>
      <c r="G198" s="11" t="n">
        <v>1266</v>
      </c>
      <c r="H198" s="11" t="n">
        <v>123</v>
      </c>
      <c r="I198" s="11" t="n">
        <v>7567</v>
      </c>
      <c r="J198" s="11" t="n">
        <v>6290</v>
      </c>
      <c r="K198" s="11" t="n">
        <v>4</v>
      </c>
      <c r="L198" s="12" t="n">
        <v>14.4112478031634</v>
      </c>
      <c r="M198" s="12" t="n">
        <v>0.468658465143527</v>
      </c>
      <c r="N198" s="13" t="n">
        <v>0.831240914497159</v>
      </c>
      <c r="O198" s="13" t="n">
        <v>0.886584651435267</v>
      </c>
      <c r="P198" s="13" t="n">
        <v>0.148330404217926</v>
      </c>
      <c r="Q198" s="13" t="n">
        <v>0.0825722983257229</v>
      </c>
      <c r="R198" s="13" t="n">
        <v>0.113456464379947</v>
      </c>
      <c r="S198" s="11" t="n">
        <v>0</v>
      </c>
      <c r="T198" s="13"/>
      <c r="U198" s="13"/>
      <c r="V198" s="11" t="n">
        <v>0</v>
      </c>
      <c r="W198" s="13" t="n">
        <v>0.0243902439024391</v>
      </c>
      <c r="X198" s="11" t="n">
        <v>0</v>
      </c>
      <c r="Y198" s="11" t="n">
        <v>0</v>
      </c>
      <c r="Z198" s="11" t="n">
        <v>0</v>
      </c>
      <c r="AA198" s="11" t="n">
        <v>0</v>
      </c>
      <c r="AB198" s="10" t="s">
        <v>65</v>
      </c>
      <c r="AC198" s="11" t="n">
        <v>12</v>
      </c>
      <c r="AD198" s="11" t="n">
        <v>39</v>
      </c>
      <c r="AE198" s="11" t="n">
        <v>23</v>
      </c>
      <c r="AF198" s="11" t="n">
        <v>1</v>
      </c>
      <c r="AG198" s="11" t="n">
        <v>48</v>
      </c>
      <c r="AH198" s="11" t="n">
        <v>0</v>
      </c>
      <c r="AI198" s="13" t="n">
        <v>0.0975609756097561</v>
      </c>
      <c r="AJ198" s="13" t="n">
        <v>0.317073170731707</v>
      </c>
      <c r="AK198" s="13" t="n">
        <v>0.186991869918699</v>
      </c>
      <c r="AL198" s="13" t="n">
        <v>0.00813008130081301</v>
      </c>
      <c r="AM198" s="13" t="n">
        <v>0.390243902439024</v>
      </c>
      <c r="AN198" s="11" t="n">
        <v>1</v>
      </c>
      <c r="AO198" s="13" t="n">
        <v>0.00806451612903226</v>
      </c>
      <c r="AP198" s="11"/>
      <c r="AQ198" s="11"/>
      <c r="AR198" s="13"/>
      <c r="AS198" s="13"/>
      <c r="AT198" s="14" t="n">
        <f aca="false">SUMIFS(시도_소아과개폐업!$C$5:$C$293,시도_소아과개폐업!$A$5:$A$293,$D198,시도_소아과개폐업!$B$5:$B$293,$B198)</f>
        <v>11</v>
      </c>
      <c r="AU198" s="14" t="n">
        <f aca="false">SUMIFS(시도_소아과개폐업!$D$5:$D$293,시도_소아과개폐업!$A$5:$A$293,$D198,시도_소아과개폐업!$B$5:$B$293,$B198)</f>
        <v>7</v>
      </c>
      <c r="AV198" s="14" t="n">
        <f aca="false">SUMIFS(시도_소아과개폐업!$F$5:$F$293,시도_소아과개폐업!$A$5:$A$293,$D198,시도_소아과개폐업!$B$5:$B$293,$B198)</f>
        <v>4</v>
      </c>
      <c r="AW198" s="15" t="n">
        <f aca="false">SUMIFS(시도_소아과개폐업!$G$5:$G$293,시도_소아과개폐업!$A$5:$A$293,$D198,시도_소아과개폐업!$B$5:$B$293,$B198)</f>
        <v>0.269230769230769</v>
      </c>
      <c r="AX198" s="14" t="n">
        <f aca="false">SUMIFS(시도_소아과개폐업!$H$5:$H$293,시도_소아과개폐업!$A$5:$A$293,$D198,시도_소아과개폐업!$B$5:$B$293,$B198)</f>
        <v>17</v>
      </c>
      <c r="AY198" s="14" t="n">
        <f aca="false">SUMIFS(시군구_병원급!$E$5:$E$3668,시군구_병원급!$A$5:$A$3668,$A198,시군구_병원급!$D$5:$D$3668,$D198)</f>
        <v>2</v>
      </c>
      <c r="AZ198" s="14" t="n">
        <f aca="false">SUMIFS(시군구_병원급!$F$5:$F$3668,시군구_병원급!$A$5:$A$3668,$A198,시군구_병원급!$D$5:$D$3668,$D198)</f>
        <v>1</v>
      </c>
      <c r="BA198" s="14" t="n">
        <f aca="false">SUMIFS(시군구_병원급!$G$5:$G$3668,시군구_병원급!$A$5:$A$3668,$A198,시군구_병원급!$D$5:$D$3668,$D198)</f>
        <v>4</v>
      </c>
      <c r="BB198" s="14" t="n">
        <f aca="false">SUMIFS(시군구_병원급!$H$5:$H$3668,시군구_병원급!$A$5:$A$3668,$A198,시군구_병원급!$D$5:$D$3668,$D198)</f>
        <v>8</v>
      </c>
      <c r="BC198" s="16" t="n">
        <f aca="false">K198+AY198</f>
        <v>6</v>
      </c>
      <c r="BD198" s="17" t="n">
        <f aca="false">IF(E198=0,"",(K198+AY198)/E198*1000)</f>
        <v>0.70298769771529</v>
      </c>
      <c r="BE198" s="16" t="n">
        <f aca="false">AY198-SUMIFS(시군구_병원급!$E$5:$E$3668,시군구_병원급!$A$5:$A$3668,$A198,시군구_병원급!$D$5:$D$3668,$D198-3)</f>
        <v>0</v>
      </c>
      <c r="BF198" s="16" t="n">
        <f aca="false">IF(AY198=0,1,0)</f>
        <v>0</v>
      </c>
      <c r="BG198" s="16" t="n">
        <f aca="false">IF(K198+AY198=0,1,0)</f>
        <v>0</v>
      </c>
      <c r="BH198" s="16" t="n">
        <f aca="false">AF198+AG198+AH198</f>
        <v>49</v>
      </c>
      <c r="BI198" s="18" t="n">
        <f aca="false">IF(H198=0,"",BH198/H198)</f>
        <v>0.398373983739837</v>
      </c>
      <c r="BJ198" s="16" t="str">
        <f aca="false">IF(AP198="","",AP198+AN198)</f>
        <v/>
      </c>
    </row>
    <row r="199" customFormat="false" ht="15" hidden="false" customHeight="true" outlineLevel="0" collapsed="false">
      <c r="A199" s="9" t="s">
        <v>450</v>
      </c>
      <c r="B199" s="10" t="s">
        <v>451</v>
      </c>
      <c r="C199" s="10" t="s">
        <v>452</v>
      </c>
      <c r="D199" s="9" t="n">
        <v>2016</v>
      </c>
      <c r="E199" s="11" t="n">
        <v>13896</v>
      </c>
      <c r="F199" s="11" t="n">
        <v>1955</v>
      </c>
      <c r="G199" s="11" t="n">
        <v>1993</v>
      </c>
      <c r="H199" s="11" t="n">
        <v>249</v>
      </c>
      <c r="I199" s="11" t="n">
        <v>10533</v>
      </c>
      <c r="J199" s="11" t="n">
        <v>8657</v>
      </c>
      <c r="K199" s="11" t="n">
        <v>7</v>
      </c>
      <c r="L199" s="12" t="n">
        <v>17.9188255613126</v>
      </c>
      <c r="M199" s="12" t="n">
        <v>0.503742084052965</v>
      </c>
      <c r="N199" s="13" t="n">
        <v>0.821893097882844</v>
      </c>
      <c r="O199" s="13" t="n">
        <v>0.757987910189983</v>
      </c>
      <c r="P199" s="13" t="n">
        <v>0.143422567645366</v>
      </c>
      <c r="Q199" s="13" t="n">
        <v>-0.0152363404436255</v>
      </c>
      <c r="R199" s="13" t="n">
        <v>-0.0669475655430711</v>
      </c>
      <c r="S199" s="11" t="n">
        <v>0</v>
      </c>
      <c r="T199" s="13"/>
      <c r="U199" s="13"/>
      <c r="V199" s="11" t="n">
        <v>0</v>
      </c>
      <c r="W199" s="13" t="n">
        <v>-0.0963855421686747</v>
      </c>
      <c r="X199" s="11" t="n">
        <v>0</v>
      </c>
      <c r="Y199" s="11" t="n">
        <v>0</v>
      </c>
      <c r="Z199" s="11" t="n">
        <v>0</v>
      </c>
      <c r="AA199" s="11" t="n">
        <v>0</v>
      </c>
      <c r="AB199" s="10" t="s">
        <v>65</v>
      </c>
      <c r="AC199" s="11" t="n">
        <v>9</v>
      </c>
      <c r="AD199" s="11" t="n">
        <v>78</v>
      </c>
      <c r="AE199" s="11" t="n">
        <v>130</v>
      </c>
      <c r="AF199" s="11" t="n">
        <v>6</v>
      </c>
      <c r="AG199" s="11" t="n">
        <v>24</v>
      </c>
      <c r="AH199" s="11" t="n">
        <v>2</v>
      </c>
      <c r="AI199" s="13" t="n">
        <v>0.036144578313253</v>
      </c>
      <c r="AJ199" s="13" t="n">
        <v>0.313253012048193</v>
      </c>
      <c r="AK199" s="13" t="n">
        <v>0.522088353413655</v>
      </c>
      <c r="AL199" s="13" t="n">
        <v>0.0240963855421687</v>
      </c>
      <c r="AM199" s="13" t="n">
        <v>0.0963855421686747</v>
      </c>
      <c r="AN199" s="11" t="n">
        <v>4</v>
      </c>
      <c r="AO199" s="13" t="n">
        <v>0.0158102766798419</v>
      </c>
      <c r="AP199" s="11"/>
      <c r="AQ199" s="11"/>
      <c r="AR199" s="13"/>
      <c r="AS199" s="13"/>
      <c r="AT199" s="14" t="n">
        <f aca="false">SUMIFS(시도_소아과개폐업!$C$5:$C$293,시도_소아과개폐업!$A$5:$A$293,$D199,시도_소아과개폐업!$B$5:$B$293,$B199)</f>
        <v>10</v>
      </c>
      <c r="AU199" s="14" t="n">
        <f aca="false">SUMIFS(시도_소아과개폐업!$D$5:$D$293,시도_소아과개폐업!$A$5:$A$293,$D199,시도_소아과개폐업!$B$5:$B$293,$B199)</f>
        <v>8</v>
      </c>
      <c r="AV199" s="14" t="n">
        <f aca="false">SUMIFS(시도_소아과개폐업!$F$5:$F$293,시도_소아과개폐업!$A$5:$A$293,$D199,시도_소아과개폐업!$B$5:$B$293,$B199)</f>
        <v>2</v>
      </c>
      <c r="AW199" s="15" t="n">
        <f aca="false">SUMIFS(시도_소아과개폐업!$G$5:$G$293,시도_소아과개폐업!$A$5:$A$293,$D199,시도_소아과개폐업!$B$5:$B$293,$B199)</f>
        <v>0.170212765957447</v>
      </c>
      <c r="AX199" s="14" t="n">
        <f aca="false">SUMIFS(시도_소아과개폐업!$H$5:$H$293,시도_소아과개폐업!$A$5:$A$293,$D199,시도_소아과개폐업!$B$5:$B$293,$B199)</f>
        <v>33</v>
      </c>
      <c r="AY199" s="14" t="n">
        <f aca="false">SUMIFS(시군구_병원급!$E$5:$E$3668,시군구_병원급!$A$5:$A$3668,$A199,시군구_병원급!$D$5:$D$3668,$D199)</f>
        <v>1</v>
      </c>
      <c r="AZ199" s="14" t="n">
        <f aca="false">SUMIFS(시군구_병원급!$F$5:$F$3668,시군구_병원급!$A$5:$A$3668,$A199,시군구_병원급!$D$5:$D$3668,$D199)</f>
        <v>2</v>
      </c>
      <c r="BA199" s="14" t="n">
        <f aca="false">SUMIFS(시군구_병원급!$G$5:$G$3668,시군구_병원급!$A$5:$A$3668,$A199,시군구_병원급!$D$5:$D$3668,$D199)</f>
        <v>6</v>
      </c>
      <c r="BB199" s="14" t="n">
        <f aca="false">SUMIFS(시군구_병원급!$H$5:$H$3668,시군구_병원급!$A$5:$A$3668,$A199,시군구_병원급!$D$5:$D$3668,$D199)</f>
        <v>18</v>
      </c>
      <c r="BC199" s="16" t="n">
        <f aca="false">K199+AY199</f>
        <v>8</v>
      </c>
      <c r="BD199" s="17" t="n">
        <f aca="false">IF(E199=0,"",(K199+AY199)/E199*1000)</f>
        <v>0.575705238917674</v>
      </c>
      <c r="BE199" s="16" t="n">
        <f aca="false">AY199-SUMIFS(시군구_병원급!$E$5:$E$3668,시군구_병원급!$A$5:$A$3668,$A199,시군구_병원급!$D$5:$D$3668,$D199-3)</f>
        <v>0</v>
      </c>
      <c r="BF199" s="16" t="n">
        <f aca="false">IF(AY199=0,1,0)</f>
        <v>0</v>
      </c>
      <c r="BG199" s="16" t="n">
        <f aca="false">IF(K199+AY199=0,1,0)</f>
        <v>0</v>
      </c>
      <c r="BH199" s="16" t="n">
        <f aca="false">AF199+AG199+AH199</f>
        <v>32</v>
      </c>
      <c r="BI199" s="18" t="n">
        <f aca="false">IF(H199=0,"",BH199/H199)</f>
        <v>0.1285140562249</v>
      </c>
      <c r="BJ199" s="16" t="str">
        <f aca="false">IF(AP199="","",AP199+AN199)</f>
        <v/>
      </c>
    </row>
    <row r="200" customFormat="false" ht="15" hidden="false" customHeight="true" outlineLevel="0" collapsed="false">
      <c r="A200" s="9" t="s">
        <v>453</v>
      </c>
      <c r="B200" s="10" t="s">
        <v>451</v>
      </c>
      <c r="C200" s="10" t="s">
        <v>454</v>
      </c>
      <c r="D200" s="9" t="n">
        <v>2016</v>
      </c>
      <c r="E200" s="11" t="n">
        <v>17264</v>
      </c>
      <c r="F200" s="11" t="n">
        <v>2403</v>
      </c>
      <c r="G200" s="11" t="n">
        <v>2468</v>
      </c>
      <c r="H200" s="11" t="n">
        <v>350</v>
      </c>
      <c r="I200" s="11" t="n">
        <v>13729</v>
      </c>
      <c r="J200" s="11" t="n">
        <v>10081</v>
      </c>
      <c r="K200" s="11" t="n">
        <v>14</v>
      </c>
      <c r="L200" s="12" t="n">
        <v>20.2734012974977</v>
      </c>
      <c r="M200" s="12" t="n">
        <v>0.810936051899907</v>
      </c>
      <c r="N200" s="13" t="n">
        <v>0.734285089955569</v>
      </c>
      <c r="O200" s="13" t="n">
        <v>0.795238646895273</v>
      </c>
      <c r="P200" s="13" t="n">
        <v>0.142956441149212</v>
      </c>
      <c r="Q200" s="13" t="n">
        <v>-0.018533257532689</v>
      </c>
      <c r="R200" s="13" t="n">
        <v>-0.0306362922230951</v>
      </c>
      <c r="S200" s="11" t="n">
        <v>1</v>
      </c>
      <c r="T200" s="13"/>
      <c r="U200" s="13"/>
      <c r="V200" s="11" t="n">
        <v>0</v>
      </c>
      <c r="W200" s="13" t="n">
        <v>-0.177142857142857</v>
      </c>
      <c r="X200" s="11" t="n">
        <v>1</v>
      </c>
      <c r="Y200" s="11" t="n">
        <v>0</v>
      </c>
      <c r="Z200" s="11" t="n">
        <v>1</v>
      </c>
      <c r="AA200" s="11" t="n">
        <v>0</v>
      </c>
      <c r="AB200" s="10" t="s">
        <v>65</v>
      </c>
      <c r="AC200" s="11" t="n">
        <v>16</v>
      </c>
      <c r="AD200" s="11" t="n">
        <v>102</v>
      </c>
      <c r="AE200" s="11" t="n">
        <v>200</v>
      </c>
      <c r="AF200" s="11" t="n">
        <v>10</v>
      </c>
      <c r="AG200" s="11" t="n">
        <v>21</v>
      </c>
      <c r="AH200" s="11" t="n">
        <v>1</v>
      </c>
      <c r="AI200" s="13" t="n">
        <v>0.0457142857142857</v>
      </c>
      <c r="AJ200" s="13" t="n">
        <v>0.291428571428571</v>
      </c>
      <c r="AK200" s="13" t="n">
        <v>0.571428571428571</v>
      </c>
      <c r="AL200" s="13" t="n">
        <v>0.0285714285714286</v>
      </c>
      <c r="AM200" s="13" t="n">
        <v>0.06</v>
      </c>
      <c r="AN200" s="11" t="n">
        <v>8</v>
      </c>
      <c r="AO200" s="13" t="n">
        <v>0.0223463687150838</v>
      </c>
      <c r="AP200" s="11"/>
      <c r="AQ200" s="11"/>
      <c r="AR200" s="13"/>
      <c r="AS200" s="13"/>
      <c r="AT200" s="14" t="n">
        <f aca="false">SUMIFS(시도_소아과개폐업!$C$5:$C$293,시도_소아과개폐업!$A$5:$A$293,$D200,시도_소아과개폐업!$B$5:$B$293,$B200)</f>
        <v>10</v>
      </c>
      <c r="AU200" s="14" t="n">
        <f aca="false">SUMIFS(시도_소아과개폐업!$D$5:$D$293,시도_소아과개폐업!$A$5:$A$293,$D200,시도_소아과개폐업!$B$5:$B$293,$B200)</f>
        <v>8</v>
      </c>
      <c r="AV200" s="14" t="n">
        <f aca="false">SUMIFS(시도_소아과개폐업!$F$5:$F$293,시도_소아과개폐업!$A$5:$A$293,$D200,시도_소아과개폐업!$B$5:$B$293,$B200)</f>
        <v>2</v>
      </c>
      <c r="AW200" s="15" t="n">
        <f aca="false">SUMIFS(시도_소아과개폐업!$G$5:$G$293,시도_소아과개폐업!$A$5:$A$293,$D200,시도_소아과개폐업!$B$5:$B$293,$B200)</f>
        <v>0.170212765957447</v>
      </c>
      <c r="AX200" s="14" t="n">
        <f aca="false">SUMIFS(시도_소아과개폐업!$H$5:$H$293,시도_소아과개폐업!$A$5:$A$293,$D200,시도_소아과개폐업!$B$5:$B$293,$B200)</f>
        <v>33</v>
      </c>
      <c r="AY200" s="14" t="n">
        <f aca="false">SUMIFS(시군구_병원급!$E$5:$E$3668,시군구_병원급!$A$5:$A$3668,$A200,시군구_병원급!$D$5:$D$3668,$D200)</f>
        <v>2</v>
      </c>
      <c r="AZ200" s="14" t="n">
        <f aca="false">SUMIFS(시군구_병원급!$F$5:$F$3668,시군구_병원급!$A$5:$A$3668,$A200,시군구_병원급!$D$5:$D$3668,$D200)</f>
        <v>2</v>
      </c>
      <c r="BA200" s="14" t="n">
        <f aca="false">SUMIFS(시군구_병원급!$G$5:$G$3668,시군구_병원급!$A$5:$A$3668,$A200,시군구_병원급!$D$5:$D$3668,$D200)</f>
        <v>18</v>
      </c>
      <c r="BB200" s="14" t="n">
        <f aca="false">SUMIFS(시군구_병원급!$H$5:$H$3668,시군구_병원급!$A$5:$A$3668,$A200,시군구_병원급!$D$5:$D$3668,$D200)</f>
        <v>27</v>
      </c>
      <c r="BC200" s="16" t="n">
        <f aca="false">K200+AY200</f>
        <v>16</v>
      </c>
      <c r="BD200" s="17" t="n">
        <f aca="false">IF(E200=0,"",(K200+AY200)/E200*1000)</f>
        <v>0.92678405931418</v>
      </c>
      <c r="BE200" s="16" t="n">
        <f aca="false">AY200-SUMIFS(시군구_병원급!$E$5:$E$3668,시군구_병원급!$A$5:$A$3668,$A200,시군구_병원급!$D$5:$D$3668,$D200-3)</f>
        <v>0</v>
      </c>
      <c r="BF200" s="16" t="n">
        <f aca="false">IF(AY200=0,1,0)</f>
        <v>0</v>
      </c>
      <c r="BG200" s="16" t="n">
        <f aca="false">IF(K200+AY200=0,1,0)</f>
        <v>0</v>
      </c>
      <c r="BH200" s="16" t="n">
        <f aca="false">AF200+AG200+AH200</f>
        <v>32</v>
      </c>
      <c r="BI200" s="18" t="n">
        <f aca="false">IF(H200=0,"",BH200/H200)</f>
        <v>0.0914285714285714</v>
      </c>
      <c r="BJ200" s="16" t="str">
        <f aca="false">IF(AP200="","",AP200+AN200)</f>
        <v/>
      </c>
    </row>
    <row r="201" customFormat="false" ht="15" hidden="false" customHeight="true" outlineLevel="0" collapsed="false">
      <c r="A201" s="9" t="s">
        <v>455</v>
      </c>
      <c r="B201" s="10" t="s">
        <v>451</v>
      </c>
      <c r="C201" s="10" t="s">
        <v>456</v>
      </c>
      <c r="D201" s="9" t="n">
        <v>2016</v>
      </c>
      <c r="E201" s="11" t="n">
        <v>8706</v>
      </c>
      <c r="F201" s="11" t="n">
        <v>1204</v>
      </c>
      <c r="G201" s="11" t="n">
        <v>1236</v>
      </c>
      <c r="H201" s="11" t="n">
        <v>157</v>
      </c>
      <c r="I201" s="11" t="n">
        <v>7502</v>
      </c>
      <c r="J201" s="11" t="n">
        <v>5681</v>
      </c>
      <c r="K201" s="11" t="n">
        <v>10</v>
      </c>
      <c r="L201" s="12" t="n">
        <v>18.0335400872961</v>
      </c>
      <c r="M201" s="12" t="n">
        <v>1.14863312657937</v>
      </c>
      <c r="N201" s="13" t="n">
        <v>0.757264729405492</v>
      </c>
      <c r="O201" s="13" t="n">
        <v>0.861704571559844</v>
      </c>
      <c r="P201" s="13" t="n">
        <v>0.14197105444521</v>
      </c>
      <c r="Q201" s="13" t="n">
        <v>-0.0981042163058117</v>
      </c>
      <c r="R201" s="13" t="n">
        <v>-0.153424657534247</v>
      </c>
      <c r="S201" s="11" t="n">
        <v>0</v>
      </c>
      <c r="T201" s="13"/>
      <c r="U201" s="13"/>
      <c r="V201" s="11" t="n">
        <v>0</v>
      </c>
      <c r="W201" s="13" t="n">
        <v>-0.210191082802548</v>
      </c>
      <c r="X201" s="11" t="n">
        <v>1</v>
      </c>
      <c r="Y201" s="11" t="n">
        <v>0</v>
      </c>
      <c r="Z201" s="11" t="n">
        <v>1</v>
      </c>
      <c r="AA201" s="11" t="n">
        <v>0</v>
      </c>
      <c r="AB201" s="10" t="s">
        <v>65</v>
      </c>
      <c r="AC201" s="11" t="n">
        <v>4</v>
      </c>
      <c r="AD201" s="11" t="n">
        <v>72</v>
      </c>
      <c r="AE201" s="11" t="n">
        <v>54</v>
      </c>
      <c r="AF201" s="11" t="n">
        <v>3</v>
      </c>
      <c r="AG201" s="11" t="n">
        <v>23</v>
      </c>
      <c r="AH201" s="11" t="n">
        <v>1</v>
      </c>
      <c r="AI201" s="13" t="n">
        <v>0.0254777070063694</v>
      </c>
      <c r="AJ201" s="13" t="n">
        <v>0.45859872611465</v>
      </c>
      <c r="AK201" s="13" t="n">
        <v>0.343949044585987</v>
      </c>
      <c r="AL201" s="13" t="n">
        <v>0.0191082802547771</v>
      </c>
      <c r="AM201" s="13" t="n">
        <v>0.146496815286624</v>
      </c>
      <c r="AN201" s="11" t="n">
        <v>8</v>
      </c>
      <c r="AO201" s="13" t="n">
        <v>0.0484848484848485</v>
      </c>
      <c r="AP201" s="11"/>
      <c r="AQ201" s="11"/>
      <c r="AR201" s="13"/>
      <c r="AS201" s="13"/>
      <c r="AT201" s="14" t="n">
        <f aca="false">SUMIFS(시도_소아과개폐업!$C$5:$C$293,시도_소아과개폐업!$A$5:$A$293,$D201,시도_소아과개폐업!$B$5:$B$293,$B201)</f>
        <v>10</v>
      </c>
      <c r="AU201" s="14" t="n">
        <f aca="false">SUMIFS(시도_소아과개폐업!$D$5:$D$293,시도_소아과개폐업!$A$5:$A$293,$D201,시도_소아과개폐업!$B$5:$B$293,$B201)</f>
        <v>8</v>
      </c>
      <c r="AV201" s="14" t="n">
        <f aca="false">SUMIFS(시도_소아과개폐업!$F$5:$F$293,시도_소아과개폐업!$A$5:$A$293,$D201,시도_소아과개폐업!$B$5:$B$293,$B201)</f>
        <v>2</v>
      </c>
      <c r="AW201" s="15" t="n">
        <f aca="false">SUMIFS(시도_소아과개폐업!$G$5:$G$293,시도_소아과개폐업!$A$5:$A$293,$D201,시도_소아과개폐업!$B$5:$B$293,$B201)</f>
        <v>0.170212765957447</v>
      </c>
      <c r="AX201" s="14" t="n">
        <f aca="false">SUMIFS(시도_소아과개폐업!$H$5:$H$293,시도_소아과개폐업!$A$5:$A$293,$D201,시도_소아과개폐업!$B$5:$B$293,$B201)</f>
        <v>33</v>
      </c>
      <c r="AY201" s="14" t="n">
        <f aca="false">SUMIFS(시군구_병원급!$E$5:$E$3668,시군구_병원급!$A$5:$A$3668,$A201,시군구_병원급!$D$5:$D$3668,$D201)</f>
        <v>1</v>
      </c>
      <c r="AZ201" s="14" t="n">
        <f aca="false">SUMIFS(시군구_병원급!$F$5:$F$3668,시군구_병원급!$A$5:$A$3668,$A201,시군구_병원급!$D$5:$D$3668,$D201)</f>
        <v>4</v>
      </c>
      <c r="BA201" s="14" t="n">
        <f aca="false">SUMIFS(시군구_병원급!$G$5:$G$3668,시군구_병원급!$A$5:$A$3668,$A201,시군구_병원급!$D$5:$D$3668,$D201)</f>
        <v>7</v>
      </c>
      <c r="BB201" s="14" t="n">
        <f aca="false">SUMIFS(시군구_병원급!$H$5:$H$3668,시군구_병원급!$A$5:$A$3668,$A201,시군구_병원급!$D$5:$D$3668,$D201)</f>
        <v>14</v>
      </c>
      <c r="BC201" s="16" t="n">
        <f aca="false">K201+AY201</f>
        <v>11</v>
      </c>
      <c r="BD201" s="17" t="n">
        <f aca="false">IF(E201=0,"",(K201+AY201)/E201*1000)</f>
        <v>1.26349643923731</v>
      </c>
      <c r="BE201" s="16" t="n">
        <f aca="false">AY201-SUMIFS(시군구_병원급!$E$5:$E$3668,시군구_병원급!$A$5:$A$3668,$A201,시군구_병원급!$D$5:$D$3668,$D201-3)</f>
        <v>0</v>
      </c>
      <c r="BF201" s="16" t="n">
        <f aca="false">IF(AY201=0,1,0)</f>
        <v>0</v>
      </c>
      <c r="BG201" s="16" t="n">
        <f aca="false">IF(K201+AY201=0,1,0)</f>
        <v>0</v>
      </c>
      <c r="BH201" s="16" t="n">
        <f aca="false">AF201+AG201+AH201</f>
        <v>27</v>
      </c>
      <c r="BI201" s="18" t="n">
        <f aca="false">IF(H201=0,"",BH201/H201)</f>
        <v>0.171974522292994</v>
      </c>
      <c r="BJ201" s="16" t="str">
        <f aca="false">IF(AP201="","",AP201+AN201)</f>
        <v/>
      </c>
    </row>
    <row r="202" customFormat="false" ht="15" hidden="false" customHeight="true" outlineLevel="0" collapsed="false">
      <c r="A202" s="9" t="s">
        <v>457</v>
      </c>
      <c r="B202" s="10" t="s">
        <v>451</v>
      </c>
      <c r="C202" s="10" t="s">
        <v>458</v>
      </c>
      <c r="D202" s="9" t="n">
        <v>2016</v>
      </c>
      <c r="E202" s="11" t="n">
        <v>4539</v>
      </c>
      <c r="F202" s="11" t="n">
        <v>644</v>
      </c>
      <c r="G202" s="11" t="n">
        <v>662</v>
      </c>
      <c r="H202" s="11" t="n">
        <v>70</v>
      </c>
      <c r="I202" s="11" t="n">
        <v>3169</v>
      </c>
      <c r="J202" s="11" t="n">
        <v>2627</v>
      </c>
      <c r="K202" s="11" t="n">
        <v>4</v>
      </c>
      <c r="L202" s="12" t="n">
        <v>15.4218990967173</v>
      </c>
      <c r="M202" s="12" t="n">
        <v>0.881251376955276</v>
      </c>
      <c r="N202" s="13" t="n">
        <v>0.828968128747239</v>
      </c>
      <c r="O202" s="13" t="n">
        <v>0.698171403392818</v>
      </c>
      <c r="P202" s="13" t="n">
        <v>0.145847102886098</v>
      </c>
      <c r="Q202" s="13" t="n">
        <v>-0.0694956949569495</v>
      </c>
      <c r="R202" s="13" t="n">
        <v>-0.0894085281980743</v>
      </c>
      <c r="S202" s="11" t="n">
        <v>0</v>
      </c>
      <c r="T202" s="13"/>
      <c r="U202" s="13"/>
      <c r="V202" s="11" t="n">
        <v>0</v>
      </c>
      <c r="W202" s="13" t="n">
        <v>-0.0571428571428572</v>
      </c>
      <c r="X202" s="11" t="n">
        <v>0</v>
      </c>
      <c r="Y202" s="11" t="n">
        <v>0</v>
      </c>
      <c r="Z202" s="11" t="n">
        <v>0</v>
      </c>
      <c r="AA202" s="11" t="n">
        <v>0</v>
      </c>
      <c r="AB202" s="10" t="s">
        <v>65</v>
      </c>
      <c r="AC202" s="11" t="n">
        <v>2</v>
      </c>
      <c r="AD202" s="11" t="n">
        <v>22</v>
      </c>
      <c r="AE202" s="11" t="n">
        <v>36</v>
      </c>
      <c r="AF202" s="11" t="n">
        <v>2</v>
      </c>
      <c r="AG202" s="11" t="n">
        <v>8</v>
      </c>
      <c r="AH202" s="11" t="n">
        <v>0</v>
      </c>
      <c r="AI202" s="13" t="n">
        <v>0.0285714285714286</v>
      </c>
      <c r="AJ202" s="13" t="n">
        <v>0.314285714285714</v>
      </c>
      <c r="AK202" s="13" t="n">
        <v>0.514285714285714</v>
      </c>
      <c r="AL202" s="13" t="n">
        <v>0.0285714285714286</v>
      </c>
      <c r="AM202" s="13" t="n">
        <v>0.114285714285714</v>
      </c>
      <c r="AN202" s="11" t="n">
        <v>1</v>
      </c>
      <c r="AO202" s="13" t="n">
        <v>0.0140845070422535</v>
      </c>
      <c r="AP202" s="11"/>
      <c r="AQ202" s="11"/>
      <c r="AR202" s="13"/>
      <c r="AS202" s="13"/>
      <c r="AT202" s="14" t="n">
        <f aca="false">SUMIFS(시도_소아과개폐업!$C$5:$C$293,시도_소아과개폐업!$A$5:$A$293,$D202,시도_소아과개폐업!$B$5:$B$293,$B202)</f>
        <v>10</v>
      </c>
      <c r="AU202" s="14" t="n">
        <f aca="false">SUMIFS(시도_소아과개폐업!$D$5:$D$293,시도_소아과개폐업!$A$5:$A$293,$D202,시도_소아과개폐업!$B$5:$B$293,$B202)</f>
        <v>8</v>
      </c>
      <c r="AV202" s="14" t="n">
        <f aca="false">SUMIFS(시도_소아과개폐업!$F$5:$F$293,시도_소아과개폐업!$A$5:$A$293,$D202,시도_소아과개폐업!$B$5:$B$293,$B202)</f>
        <v>2</v>
      </c>
      <c r="AW202" s="15" t="n">
        <f aca="false">SUMIFS(시도_소아과개폐업!$G$5:$G$293,시도_소아과개폐업!$A$5:$A$293,$D202,시도_소아과개폐업!$B$5:$B$293,$B202)</f>
        <v>0.170212765957447</v>
      </c>
      <c r="AX202" s="14" t="n">
        <f aca="false">SUMIFS(시도_소아과개폐업!$H$5:$H$293,시도_소아과개폐업!$A$5:$A$293,$D202,시도_소아과개폐업!$B$5:$B$293,$B202)</f>
        <v>33</v>
      </c>
      <c r="AY202" s="14" t="n">
        <f aca="false">SUMIFS(시군구_병원급!$E$5:$E$3668,시군구_병원급!$A$5:$A$3668,$A202,시군구_병원급!$D$5:$D$3668,$D202)</f>
        <v>0</v>
      </c>
      <c r="AZ202" s="14" t="n">
        <f aca="false">SUMIFS(시군구_병원급!$F$5:$F$3668,시군구_병원급!$A$5:$A$3668,$A202,시군구_병원급!$D$5:$D$3668,$D202)</f>
        <v>2</v>
      </c>
      <c r="BA202" s="14" t="n">
        <f aca="false">SUMIFS(시군구_병원급!$G$5:$G$3668,시군구_병원급!$A$5:$A$3668,$A202,시군구_병원급!$D$5:$D$3668,$D202)</f>
        <v>3</v>
      </c>
      <c r="BB202" s="14" t="n">
        <f aca="false">SUMIFS(시군구_병원급!$H$5:$H$3668,시군구_병원급!$A$5:$A$3668,$A202,시군구_병원급!$D$5:$D$3668,$D202)</f>
        <v>6</v>
      </c>
      <c r="BC202" s="16" t="n">
        <f aca="false">K202+AY202</f>
        <v>4</v>
      </c>
      <c r="BD202" s="17" t="n">
        <f aca="false">IF(E202=0,"",(K202+AY202)/E202*1000)</f>
        <v>0.881251376955276</v>
      </c>
      <c r="BE202" s="16" t="n">
        <f aca="false">AY202-SUMIFS(시군구_병원급!$E$5:$E$3668,시군구_병원급!$A$5:$A$3668,$A202,시군구_병원급!$D$5:$D$3668,$D202-3)</f>
        <v>0</v>
      </c>
      <c r="BF202" s="16" t="n">
        <f aca="false">IF(AY202=0,1,0)</f>
        <v>1</v>
      </c>
      <c r="BG202" s="16" t="n">
        <f aca="false">IF(K202+AY202=0,1,0)</f>
        <v>0</v>
      </c>
      <c r="BH202" s="16" t="n">
        <f aca="false">AF202+AG202+AH202</f>
        <v>10</v>
      </c>
      <c r="BI202" s="18" t="n">
        <f aca="false">IF(H202=0,"",BH202/H202)</f>
        <v>0.142857142857143</v>
      </c>
      <c r="BJ202" s="16" t="str">
        <f aca="false">IF(AP202="","",AP202+AN202)</f>
        <v/>
      </c>
    </row>
    <row r="203" customFormat="false" ht="15" hidden="false" customHeight="true" outlineLevel="0" collapsed="false">
      <c r="A203" s="9" t="s">
        <v>459</v>
      </c>
      <c r="B203" s="10" t="s">
        <v>451</v>
      </c>
      <c r="C203" s="10" t="s">
        <v>460</v>
      </c>
      <c r="D203" s="9" t="n">
        <v>2016</v>
      </c>
      <c r="E203" s="11" t="n">
        <v>1972</v>
      </c>
      <c r="F203" s="11" t="n">
        <v>238</v>
      </c>
      <c r="G203" s="11" t="n">
        <v>244</v>
      </c>
      <c r="H203" s="11" t="n">
        <v>27</v>
      </c>
      <c r="I203" s="11" t="n">
        <v>1533</v>
      </c>
      <c r="J203" s="11" t="n">
        <v>1328</v>
      </c>
      <c r="K203" s="11" t="n">
        <v>3</v>
      </c>
      <c r="L203" s="12" t="n">
        <v>13.6916835699797</v>
      </c>
      <c r="M203" s="12" t="n">
        <v>1.52129817444219</v>
      </c>
      <c r="N203" s="13" t="n">
        <v>0.866275277234181</v>
      </c>
      <c r="O203" s="13" t="n">
        <v>0.77738336713996</v>
      </c>
      <c r="P203" s="13" t="n">
        <v>0.123732251521298</v>
      </c>
      <c r="Q203" s="13" t="n">
        <v>-0.177648040033361</v>
      </c>
      <c r="R203" s="13" t="n">
        <v>-0.27810650887574</v>
      </c>
      <c r="S203" s="11" t="n">
        <v>1</v>
      </c>
      <c r="T203" s="13"/>
      <c r="U203" s="13"/>
      <c r="V203" s="11" t="n">
        <v>0</v>
      </c>
      <c r="W203" s="13" t="n">
        <v>-0.148148148148148</v>
      </c>
      <c r="X203" s="11" t="n">
        <v>0</v>
      </c>
      <c r="Y203" s="11" t="n">
        <v>0</v>
      </c>
      <c r="Z203" s="11" t="n">
        <v>0</v>
      </c>
      <c r="AA203" s="11" t="n">
        <v>0</v>
      </c>
      <c r="AB203" s="10" t="s">
        <v>65</v>
      </c>
      <c r="AC203" s="11" t="n">
        <v>10</v>
      </c>
      <c r="AD203" s="11" t="n">
        <v>8</v>
      </c>
      <c r="AE203" s="11" t="n">
        <v>5</v>
      </c>
      <c r="AF203" s="11" t="n">
        <v>1</v>
      </c>
      <c r="AG203" s="11" t="n">
        <v>3</v>
      </c>
      <c r="AH203" s="11" t="n">
        <v>0</v>
      </c>
      <c r="AI203" s="13" t="n">
        <v>0.37037037037037</v>
      </c>
      <c r="AJ203" s="13" t="n">
        <v>0.296296296296296</v>
      </c>
      <c r="AK203" s="13" t="n">
        <v>0.185185185185185</v>
      </c>
      <c r="AL203" s="13" t="n">
        <v>0.037037037037037</v>
      </c>
      <c r="AM203" s="13" t="n">
        <v>0.111111111111111</v>
      </c>
      <c r="AN203" s="11" t="n">
        <v>0</v>
      </c>
      <c r="AO203" s="13" t="n">
        <v>0</v>
      </c>
      <c r="AP203" s="11"/>
      <c r="AQ203" s="11"/>
      <c r="AR203" s="13"/>
      <c r="AS203" s="13"/>
      <c r="AT203" s="14" t="n">
        <f aca="false">SUMIFS(시도_소아과개폐업!$C$5:$C$293,시도_소아과개폐업!$A$5:$A$293,$D203,시도_소아과개폐업!$B$5:$B$293,$B203)</f>
        <v>10</v>
      </c>
      <c r="AU203" s="14" t="n">
        <f aca="false">SUMIFS(시도_소아과개폐업!$D$5:$D$293,시도_소아과개폐업!$A$5:$A$293,$D203,시도_소아과개폐업!$B$5:$B$293,$B203)</f>
        <v>8</v>
      </c>
      <c r="AV203" s="14" t="n">
        <f aca="false">SUMIFS(시도_소아과개폐업!$F$5:$F$293,시도_소아과개폐업!$A$5:$A$293,$D203,시도_소아과개폐업!$B$5:$B$293,$B203)</f>
        <v>2</v>
      </c>
      <c r="AW203" s="15" t="n">
        <f aca="false">SUMIFS(시도_소아과개폐업!$G$5:$G$293,시도_소아과개폐업!$A$5:$A$293,$D203,시도_소아과개폐업!$B$5:$B$293,$B203)</f>
        <v>0.170212765957447</v>
      </c>
      <c r="AX203" s="14" t="n">
        <f aca="false">SUMIFS(시도_소아과개폐업!$H$5:$H$293,시도_소아과개폐업!$A$5:$A$293,$D203,시도_소아과개폐업!$B$5:$B$293,$B203)</f>
        <v>33</v>
      </c>
      <c r="AY203" s="14" t="n">
        <f aca="false">SUMIFS(시군구_병원급!$E$5:$E$3668,시군구_병원급!$A$5:$A$3668,$A203,시군구_병원급!$D$5:$D$3668,$D203)</f>
        <v>1</v>
      </c>
      <c r="AZ203" s="14" t="n">
        <f aca="false">SUMIFS(시군구_병원급!$F$5:$F$3668,시군구_병원급!$A$5:$A$3668,$A203,시군구_병원급!$D$5:$D$3668,$D203)</f>
        <v>1</v>
      </c>
      <c r="BA203" s="14" t="n">
        <f aca="false">SUMIFS(시군구_병원급!$G$5:$G$3668,시군구_병원급!$A$5:$A$3668,$A203,시군구_병원급!$D$5:$D$3668,$D203)</f>
        <v>2</v>
      </c>
      <c r="BB203" s="14" t="n">
        <f aca="false">SUMIFS(시군구_병원급!$H$5:$H$3668,시군구_병원급!$A$5:$A$3668,$A203,시군구_병원급!$D$5:$D$3668,$D203)</f>
        <v>2</v>
      </c>
      <c r="BC203" s="16" t="n">
        <f aca="false">K203+AY203</f>
        <v>4</v>
      </c>
      <c r="BD203" s="17" t="n">
        <f aca="false">IF(E203=0,"",(K203+AY203)/E203*1000)</f>
        <v>2.02839756592292</v>
      </c>
      <c r="BE203" s="16" t="n">
        <f aca="false">AY203-SUMIFS(시군구_병원급!$E$5:$E$3668,시군구_병원급!$A$5:$A$3668,$A203,시군구_병원급!$D$5:$D$3668,$D203-3)</f>
        <v>0</v>
      </c>
      <c r="BF203" s="16" t="n">
        <f aca="false">IF(AY203=0,1,0)</f>
        <v>0</v>
      </c>
      <c r="BG203" s="16" t="n">
        <f aca="false">IF(K203+AY203=0,1,0)</f>
        <v>0</v>
      </c>
      <c r="BH203" s="16" t="n">
        <f aca="false">AF203+AG203+AH203</f>
        <v>4</v>
      </c>
      <c r="BI203" s="18" t="n">
        <f aca="false">IF(H203=0,"",BH203/H203)</f>
        <v>0.148148148148148</v>
      </c>
      <c r="BJ203" s="16" t="str">
        <f aca="false">IF(AP203="","",AP203+AN203)</f>
        <v/>
      </c>
    </row>
    <row r="204" customFormat="false" ht="15" hidden="false" customHeight="true" outlineLevel="0" collapsed="false">
      <c r="A204" s="9" t="s">
        <v>461</v>
      </c>
      <c r="B204" s="10" t="s">
        <v>451</v>
      </c>
      <c r="C204" s="10" t="s">
        <v>462</v>
      </c>
      <c r="D204" s="9" t="n">
        <v>2016</v>
      </c>
      <c r="E204" s="11" t="n">
        <v>3746</v>
      </c>
      <c r="F204" s="11" t="n">
        <v>510</v>
      </c>
      <c r="G204" s="11" t="n">
        <v>517</v>
      </c>
      <c r="H204" s="11" t="n">
        <v>62</v>
      </c>
      <c r="I204" s="11" t="n">
        <v>3082</v>
      </c>
      <c r="J204" s="11" t="n">
        <v>2657</v>
      </c>
      <c r="K204" s="11" t="n">
        <v>5</v>
      </c>
      <c r="L204" s="12" t="n">
        <v>16.5509877202349</v>
      </c>
      <c r="M204" s="12" t="n">
        <v>1.33475707421249</v>
      </c>
      <c r="N204" s="13" t="n">
        <v>0.86210253082414</v>
      </c>
      <c r="O204" s="13" t="n">
        <v>0.822744260544581</v>
      </c>
      <c r="P204" s="13" t="n">
        <v>0.138013881473572</v>
      </c>
      <c r="Q204" s="13" t="n">
        <v>-0.0282749675745785</v>
      </c>
      <c r="R204" s="13" t="n">
        <v>-0.13255033557047</v>
      </c>
      <c r="S204" s="11" t="n">
        <v>0</v>
      </c>
      <c r="T204" s="13"/>
      <c r="U204" s="13"/>
      <c r="V204" s="11" t="n">
        <v>0</v>
      </c>
      <c r="W204" s="13" t="n">
        <v>-0.0967741935483871</v>
      </c>
      <c r="X204" s="11" t="n">
        <v>0</v>
      </c>
      <c r="Y204" s="11" t="n">
        <v>0</v>
      </c>
      <c r="Z204" s="11" t="n">
        <v>0</v>
      </c>
      <c r="AA204" s="11" t="n">
        <v>0</v>
      </c>
      <c r="AB204" s="10" t="s">
        <v>65</v>
      </c>
      <c r="AC204" s="11" t="n">
        <v>3</v>
      </c>
      <c r="AD204" s="11" t="n">
        <v>28</v>
      </c>
      <c r="AE204" s="11" t="n">
        <v>23</v>
      </c>
      <c r="AF204" s="11" t="n">
        <v>1</v>
      </c>
      <c r="AG204" s="11" t="n">
        <v>7</v>
      </c>
      <c r="AH204" s="11" t="n">
        <v>0</v>
      </c>
      <c r="AI204" s="13" t="n">
        <v>0.0483870967741936</v>
      </c>
      <c r="AJ204" s="13" t="n">
        <v>0.451612903225806</v>
      </c>
      <c r="AK204" s="13" t="n">
        <v>0.370967741935484</v>
      </c>
      <c r="AL204" s="13" t="n">
        <v>0.0161290322580645</v>
      </c>
      <c r="AM204" s="13" t="n">
        <v>0.112903225806452</v>
      </c>
      <c r="AN204" s="11" t="n">
        <v>1</v>
      </c>
      <c r="AO204" s="13" t="n">
        <v>0.0158730158730159</v>
      </c>
      <c r="AP204" s="11"/>
      <c r="AQ204" s="11"/>
      <c r="AR204" s="13"/>
      <c r="AS204" s="13"/>
      <c r="AT204" s="14" t="n">
        <f aca="false">SUMIFS(시도_소아과개폐업!$C$5:$C$293,시도_소아과개폐업!$A$5:$A$293,$D204,시도_소아과개폐업!$B$5:$B$293,$B204)</f>
        <v>10</v>
      </c>
      <c r="AU204" s="14" t="n">
        <f aca="false">SUMIFS(시도_소아과개폐업!$D$5:$D$293,시도_소아과개폐업!$A$5:$A$293,$D204,시도_소아과개폐업!$B$5:$B$293,$B204)</f>
        <v>8</v>
      </c>
      <c r="AV204" s="14" t="n">
        <f aca="false">SUMIFS(시도_소아과개폐업!$F$5:$F$293,시도_소아과개폐업!$A$5:$A$293,$D204,시도_소아과개폐업!$B$5:$B$293,$B204)</f>
        <v>2</v>
      </c>
      <c r="AW204" s="15" t="n">
        <f aca="false">SUMIFS(시도_소아과개폐업!$G$5:$G$293,시도_소아과개폐업!$A$5:$A$293,$D204,시도_소아과개폐업!$B$5:$B$293,$B204)</f>
        <v>0.170212765957447</v>
      </c>
      <c r="AX204" s="14" t="n">
        <f aca="false">SUMIFS(시도_소아과개폐업!$H$5:$H$293,시도_소아과개폐업!$A$5:$A$293,$D204,시도_소아과개폐업!$B$5:$B$293,$B204)</f>
        <v>33</v>
      </c>
      <c r="AY204" s="14" t="n">
        <f aca="false">SUMIFS(시군구_병원급!$E$5:$E$3668,시군구_병원급!$A$5:$A$3668,$A204,시군구_병원급!$D$5:$D$3668,$D204)</f>
        <v>1</v>
      </c>
      <c r="AZ204" s="14" t="n">
        <f aca="false">SUMIFS(시군구_병원급!$F$5:$F$3668,시군구_병원급!$A$5:$A$3668,$A204,시군구_병원급!$D$5:$D$3668,$D204)</f>
        <v>2</v>
      </c>
      <c r="BA204" s="14" t="n">
        <f aca="false">SUMIFS(시군구_병원급!$G$5:$G$3668,시군구_병원급!$A$5:$A$3668,$A204,시군구_병원급!$D$5:$D$3668,$D204)</f>
        <v>3</v>
      </c>
      <c r="BB204" s="14" t="n">
        <f aca="false">SUMIFS(시군구_병원급!$H$5:$H$3668,시군구_병원급!$A$5:$A$3668,$A204,시군구_병원급!$D$5:$D$3668,$D204)</f>
        <v>6</v>
      </c>
      <c r="BC204" s="16" t="n">
        <f aca="false">K204+AY204</f>
        <v>6</v>
      </c>
      <c r="BD204" s="17" t="n">
        <f aca="false">IF(E204=0,"",(K204+AY204)/E204*1000)</f>
        <v>1.60170848905499</v>
      </c>
      <c r="BE204" s="16" t="n">
        <f aca="false">AY204-SUMIFS(시군구_병원급!$E$5:$E$3668,시군구_병원급!$A$5:$A$3668,$A204,시군구_병원급!$D$5:$D$3668,$D204-3)</f>
        <v>0</v>
      </c>
      <c r="BF204" s="16" t="n">
        <f aca="false">IF(AY204=0,1,0)</f>
        <v>0</v>
      </c>
      <c r="BG204" s="16" t="n">
        <f aca="false">IF(K204+AY204=0,1,0)</f>
        <v>0</v>
      </c>
      <c r="BH204" s="16" t="n">
        <f aca="false">AF204+AG204+AH204</f>
        <v>8</v>
      </c>
      <c r="BI204" s="18" t="n">
        <f aca="false">IF(H204=0,"",BH204/H204)</f>
        <v>0.129032258064516</v>
      </c>
      <c r="BJ204" s="16" t="str">
        <f aca="false">IF(AP204="","",AP204+AN204)</f>
        <v/>
      </c>
    </row>
    <row r="205" customFormat="false" ht="15" hidden="false" customHeight="true" outlineLevel="0" collapsed="false">
      <c r="A205" s="9" t="s">
        <v>463</v>
      </c>
      <c r="B205" s="10" t="s">
        <v>451</v>
      </c>
      <c r="C205" s="10" t="s">
        <v>464</v>
      </c>
      <c r="D205" s="9" t="n">
        <v>2016</v>
      </c>
      <c r="E205" s="11" t="n">
        <v>2633</v>
      </c>
      <c r="F205" s="11" t="n">
        <v>363</v>
      </c>
      <c r="G205" s="11" t="n">
        <v>381</v>
      </c>
      <c r="H205" s="11" t="n">
        <v>45</v>
      </c>
      <c r="I205" s="11" t="n">
        <v>1829</v>
      </c>
      <c r="J205" s="11" t="n">
        <v>1422</v>
      </c>
      <c r="K205" s="11" t="n">
        <v>3</v>
      </c>
      <c r="L205" s="12" t="n">
        <v>17.0907709836688</v>
      </c>
      <c r="M205" s="12" t="n">
        <v>1.13938473224459</v>
      </c>
      <c r="N205" s="13" t="n">
        <v>0.77747402952433</v>
      </c>
      <c r="O205" s="13" t="n">
        <v>0.694644891758451</v>
      </c>
      <c r="P205" s="13" t="n">
        <v>0.144701860995063</v>
      </c>
      <c r="Q205" s="13" t="n">
        <v>-0.0689533239038189</v>
      </c>
      <c r="R205" s="13" t="n">
        <v>-0.126146788990826</v>
      </c>
      <c r="S205" s="11" t="n">
        <v>-1</v>
      </c>
      <c r="T205" s="13"/>
      <c r="U205" s="13"/>
      <c r="V205" s="11" t="n">
        <v>0</v>
      </c>
      <c r="W205" s="13" t="n">
        <v>0</v>
      </c>
      <c r="X205" s="11" t="n">
        <v>0</v>
      </c>
      <c r="Y205" s="11" t="n">
        <v>0</v>
      </c>
      <c r="Z205" s="11" t="n">
        <v>0</v>
      </c>
      <c r="AA205" s="11" t="n">
        <v>0</v>
      </c>
      <c r="AB205" s="10" t="s">
        <v>65</v>
      </c>
      <c r="AC205" s="11" t="n">
        <v>9</v>
      </c>
      <c r="AD205" s="11" t="n">
        <v>15</v>
      </c>
      <c r="AE205" s="11" t="n">
        <v>17</v>
      </c>
      <c r="AF205" s="11" t="n">
        <v>1</v>
      </c>
      <c r="AG205" s="11" t="n">
        <v>3</v>
      </c>
      <c r="AH205" s="11" t="n">
        <v>0</v>
      </c>
      <c r="AI205" s="13" t="n">
        <v>0.2</v>
      </c>
      <c r="AJ205" s="13" t="n">
        <v>0.333333333333333</v>
      </c>
      <c r="AK205" s="13" t="n">
        <v>0.377777777777778</v>
      </c>
      <c r="AL205" s="13" t="n">
        <v>0.0222222222222222</v>
      </c>
      <c r="AM205" s="13" t="n">
        <v>0.0666666666666667</v>
      </c>
      <c r="AN205" s="11" t="n">
        <v>2</v>
      </c>
      <c r="AO205" s="13" t="n">
        <v>0.0425531914893617</v>
      </c>
      <c r="AP205" s="11"/>
      <c r="AQ205" s="11"/>
      <c r="AR205" s="13"/>
      <c r="AS205" s="13"/>
      <c r="AT205" s="14" t="n">
        <f aca="false">SUMIFS(시도_소아과개폐업!$C$5:$C$293,시도_소아과개폐업!$A$5:$A$293,$D205,시도_소아과개폐업!$B$5:$B$293,$B205)</f>
        <v>10</v>
      </c>
      <c r="AU205" s="14" t="n">
        <f aca="false">SUMIFS(시도_소아과개폐업!$D$5:$D$293,시도_소아과개폐업!$A$5:$A$293,$D205,시도_소아과개폐업!$B$5:$B$293,$B205)</f>
        <v>8</v>
      </c>
      <c r="AV205" s="14" t="n">
        <f aca="false">SUMIFS(시도_소아과개폐업!$F$5:$F$293,시도_소아과개폐업!$A$5:$A$293,$D205,시도_소아과개폐업!$B$5:$B$293,$B205)</f>
        <v>2</v>
      </c>
      <c r="AW205" s="15" t="n">
        <f aca="false">SUMIFS(시도_소아과개폐업!$G$5:$G$293,시도_소아과개폐업!$A$5:$A$293,$D205,시도_소아과개폐업!$B$5:$B$293,$B205)</f>
        <v>0.170212765957447</v>
      </c>
      <c r="AX205" s="14" t="n">
        <f aca="false">SUMIFS(시도_소아과개폐업!$H$5:$H$293,시도_소아과개폐업!$A$5:$A$293,$D205,시도_소아과개폐업!$B$5:$B$293,$B205)</f>
        <v>33</v>
      </c>
      <c r="AY205" s="14" t="n">
        <f aca="false">SUMIFS(시군구_병원급!$E$5:$E$3668,시군구_병원급!$A$5:$A$3668,$A205,시군구_병원급!$D$5:$D$3668,$D205)</f>
        <v>1</v>
      </c>
      <c r="AZ205" s="14" t="n">
        <f aca="false">SUMIFS(시군구_병원급!$F$5:$F$3668,시군구_병원급!$A$5:$A$3668,$A205,시군구_병원급!$D$5:$D$3668,$D205)</f>
        <v>1</v>
      </c>
      <c r="BA205" s="14" t="n">
        <f aca="false">SUMIFS(시군구_병원급!$G$5:$G$3668,시군구_병원급!$A$5:$A$3668,$A205,시군구_병원급!$D$5:$D$3668,$D205)</f>
        <v>2</v>
      </c>
      <c r="BB205" s="14" t="n">
        <f aca="false">SUMIFS(시군구_병원급!$H$5:$H$3668,시군구_병원급!$A$5:$A$3668,$A205,시군구_병원급!$D$5:$D$3668,$D205)</f>
        <v>3</v>
      </c>
      <c r="BC205" s="16" t="n">
        <f aca="false">K205+AY205</f>
        <v>4</v>
      </c>
      <c r="BD205" s="17" t="n">
        <f aca="false">IF(E205=0,"",(K205+AY205)/E205*1000)</f>
        <v>1.51917964299278</v>
      </c>
      <c r="BE205" s="16" t="n">
        <f aca="false">AY205-SUMIFS(시군구_병원급!$E$5:$E$3668,시군구_병원급!$A$5:$A$3668,$A205,시군구_병원급!$D$5:$D$3668,$D205-3)</f>
        <v>0</v>
      </c>
      <c r="BF205" s="16" t="n">
        <f aca="false">IF(AY205=0,1,0)</f>
        <v>0</v>
      </c>
      <c r="BG205" s="16" t="n">
        <f aca="false">IF(K205+AY205=0,1,0)</f>
        <v>0</v>
      </c>
      <c r="BH205" s="16" t="n">
        <f aca="false">AF205+AG205+AH205</f>
        <v>4</v>
      </c>
      <c r="BI205" s="18" t="n">
        <f aca="false">IF(H205=0,"",BH205/H205)</f>
        <v>0.0888888888888889</v>
      </c>
      <c r="BJ205" s="16" t="str">
        <f aca="false">IF(AP205="","",AP205+AN205)</f>
        <v/>
      </c>
    </row>
    <row r="206" customFormat="false" ht="15" hidden="false" customHeight="true" outlineLevel="0" collapsed="false">
      <c r="A206" s="9" t="s">
        <v>465</v>
      </c>
      <c r="B206" s="10" t="s">
        <v>451</v>
      </c>
      <c r="C206" s="10" t="s">
        <v>466</v>
      </c>
      <c r="D206" s="9" t="n">
        <v>2016</v>
      </c>
      <c r="E206" s="11" t="n">
        <v>2656</v>
      </c>
      <c r="F206" s="11" t="n">
        <v>390</v>
      </c>
      <c r="G206" s="11" t="n">
        <v>403</v>
      </c>
      <c r="H206" s="11" t="n">
        <v>42</v>
      </c>
      <c r="I206" s="11" t="n">
        <v>2150</v>
      </c>
      <c r="J206" s="11" t="n">
        <v>1549</v>
      </c>
      <c r="K206" s="11" t="n">
        <v>2</v>
      </c>
      <c r="L206" s="12" t="n">
        <v>15.8132530120482</v>
      </c>
      <c r="M206" s="12" t="n">
        <v>0.753012048192771</v>
      </c>
      <c r="N206" s="13" t="n">
        <v>0.72046511627907</v>
      </c>
      <c r="O206" s="13" t="n">
        <v>0.809487951807229</v>
      </c>
      <c r="P206" s="13" t="n">
        <v>0.151731927710843</v>
      </c>
      <c r="Q206" s="13" t="n">
        <v>-0.118486558247594</v>
      </c>
      <c r="R206" s="13" t="n">
        <v>-0.0404761904761904</v>
      </c>
      <c r="S206" s="11" t="n">
        <v>0</v>
      </c>
      <c r="T206" s="13"/>
      <c r="U206" s="13"/>
      <c r="V206" s="11" t="n">
        <v>0</v>
      </c>
      <c r="W206" s="13" t="n">
        <v>0</v>
      </c>
      <c r="X206" s="11" t="n">
        <v>0</v>
      </c>
      <c r="Y206" s="11" t="n">
        <v>0</v>
      </c>
      <c r="Z206" s="11" t="n">
        <v>0</v>
      </c>
      <c r="AA206" s="11" t="n">
        <v>0</v>
      </c>
      <c r="AB206" s="10" t="s">
        <v>65</v>
      </c>
      <c r="AC206" s="11" t="n">
        <v>3</v>
      </c>
      <c r="AD206" s="11" t="n">
        <v>19</v>
      </c>
      <c r="AE206" s="11" t="n">
        <v>6</v>
      </c>
      <c r="AF206" s="11" t="n">
        <v>5</v>
      </c>
      <c r="AG206" s="11" t="n">
        <v>9</v>
      </c>
      <c r="AH206" s="11" t="n">
        <v>0</v>
      </c>
      <c r="AI206" s="13" t="n">
        <v>0.0714285714285714</v>
      </c>
      <c r="AJ206" s="13" t="n">
        <v>0.452380952380952</v>
      </c>
      <c r="AK206" s="13" t="n">
        <v>0.142857142857143</v>
      </c>
      <c r="AL206" s="13" t="n">
        <v>0.119047619047619</v>
      </c>
      <c r="AM206" s="13" t="n">
        <v>0.214285714285714</v>
      </c>
      <c r="AN206" s="11" t="n">
        <v>1</v>
      </c>
      <c r="AO206" s="13" t="n">
        <v>0.0232558139534884</v>
      </c>
      <c r="AP206" s="11"/>
      <c r="AQ206" s="11"/>
      <c r="AR206" s="13"/>
      <c r="AS206" s="13"/>
      <c r="AT206" s="14" t="n">
        <f aca="false">SUMIFS(시도_소아과개폐업!$C$5:$C$293,시도_소아과개폐업!$A$5:$A$293,$D206,시도_소아과개폐업!$B$5:$B$293,$B206)</f>
        <v>10</v>
      </c>
      <c r="AU206" s="14" t="n">
        <f aca="false">SUMIFS(시도_소아과개폐업!$D$5:$D$293,시도_소아과개폐업!$A$5:$A$293,$D206,시도_소아과개폐업!$B$5:$B$293,$B206)</f>
        <v>8</v>
      </c>
      <c r="AV206" s="14" t="n">
        <f aca="false">SUMIFS(시도_소아과개폐업!$F$5:$F$293,시도_소아과개폐업!$A$5:$A$293,$D206,시도_소아과개폐업!$B$5:$B$293,$B206)</f>
        <v>2</v>
      </c>
      <c r="AW206" s="15" t="n">
        <f aca="false">SUMIFS(시도_소아과개폐업!$G$5:$G$293,시도_소아과개폐업!$A$5:$A$293,$D206,시도_소아과개폐업!$B$5:$B$293,$B206)</f>
        <v>0.170212765957447</v>
      </c>
      <c r="AX206" s="14" t="n">
        <f aca="false">SUMIFS(시도_소아과개폐업!$H$5:$H$293,시도_소아과개폐업!$A$5:$A$293,$D206,시도_소아과개폐업!$B$5:$B$293,$B206)</f>
        <v>33</v>
      </c>
      <c r="AY206" s="14" t="n">
        <f aca="false">SUMIFS(시군구_병원급!$E$5:$E$3668,시군구_병원급!$A$5:$A$3668,$A206,시군구_병원급!$D$5:$D$3668,$D206)</f>
        <v>0</v>
      </c>
      <c r="AZ206" s="14" t="n">
        <f aca="false">SUMIFS(시군구_병원급!$F$5:$F$3668,시군구_병원급!$A$5:$A$3668,$A206,시군구_병원급!$D$5:$D$3668,$D206)</f>
        <v>1</v>
      </c>
      <c r="BA206" s="14" t="n">
        <f aca="false">SUMIFS(시군구_병원급!$G$5:$G$3668,시군구_병원급!$A$5:$A$3668,$A206,시군구_병원급!$D$5:$D$3668,$D206)</f>
        <v>3</v>
      </c>
      <c r="BB206" s="14" t="n">
        <f aca="false">SUMIFS(시군구_병원급!$H$5:$H$3668,시군구_병원급!$A$5:$A$3668,$A206,시군구_병원급!$D$5:$D$3668,$D206)</f>
        <v>6</v>
      </c>
      <c r="BC206" s="16" t="n">
        <f aca="false">K206+AY206</f>
        <v>2</v>
      </c>
      <c r="BD206" s="17" t="n">
        <f aca="false">IF(E206=0,"",(K206+AY206)/E206*1000)</f>
        <v>0.753012048192771</v>
      </c>
      <c r="BE206" s="16" t="n">
        <f aca="false">AY206-SUMIFS(시군구_병원급!$E$5:$E$3668,시군구_병원급!$A$5:$A$3668,$A206,시군구_병원급!$D$5:$D$3668,$D206-3)</f>
        <v>0</v>
      </c>
      <c r="BF206" s="16" t="n">
        <f aca="false">IF(AY206=0,1,0)</f>
        <v>1</v>
      </c>
      <c r="BG206" s="16" t="n">
        <f aca="false">IF(K206+AY206=0,1,0)</f>
        <v>0</v>
      </c>
      <c r="BH206" s="16" t="n">
        <f aca="false">AF206+AG206+AH206</f>
        <v>14</v>
      </c>
      <c r="BI206" s="18" t="n">
        <f aca="false">IF(H206=0,"",BH206/H206)</f>
        <v>0.333333333333333</v>
      </c>
      <c r="BJ206" s="16" t="str">
        <f aca="false">IF(AP206="","",AP206+AN206)</f>
        <v/>
      </c>
    </row>
    <row r="207" customFormat="false" ht="15" hidden="false" customHeight="true" outlineLevel="0" collapsed="false">
      <c r="A207" s="9" t="s">
        <v>467</v>
      </c>
      <c r="B207" s="10" t="s">
        <v>451</v>
      </c>
      <c r="C207" s="10" t="s">
        <v>468</v>
      </c>
      <c r="D207" s="9" t="n">
        <v>2016</v>
      </c>
      <c r="E207" s="11" t="n">
        <v>1392</v>
      </c>
      <c r="F207" s="11" t="n">
        <v>197</v>
      </c>
      <c r="G207" s="11" t="n">
        <v>208</v>
      </c>
      <c r="H207" s="11" t="n">
        <v>26</v>
      </c>
      <c r="I207" s="11" t="n">
        <v>1483</v>
      </c>
      <c r="J207" s="11" t="n">
        <v>907</v>
      </c>
      <c r="K207" s="11" t="n">
        <v>1</v>
      </c>
      <c r="L207" s="12" t="n">
        <v>18.6781609195402</v>
      </c>
      <c r="M207" s="12" t="n">
        <v>0.718390804597701</v>
      </c>
      <c r="N207" s="13" t="n">
        <v>0.611598111935266</v>
      </c>
      <c r="O207" s="13" t="n">
        <v>1.06537356321839</v>
      </c>
      <c r="P207" s="13" t="n">
        <v>0.149425287356322</v>
      </c>
      <c r="Q207" s="13" t="n">
        <v>-0.108263933376041</v>
      </c>
      <c r="R207" s="13" t="n">
        <v>0.0196078431372548</v>
      </c>
      <c r="S207" s="11" t="n">
        <v>0</v>
      </c>
      <c r="T207" s="13"/>
      <c r="U207" s="13"/>
      <c r="V207" s="11" t="n">
        <v>0</v>
      </c>
      <c r="W207" s="13" t="n">
        <v>-0.0384615384615384</v>
      </c>
      <c r="X207" s="11" t="n">
        <v>0</v>
      </c>
      <c r="Y207" s="11" t="n">
        <v>0</v>
      </c>
      <c r="Z207" s="11" t="n">
        <v>0</v>
      </c>
      <c r="AA207" s="11" t="n">
        <v>0</v>
      </c>
      <c r="AB207" s="10" t="s">
        <v>65</v>
      </c>
      <c r="AC207" s="11" t="n">
        <v>1</v>
      </c>
      <c r="AD207" s="11" t="n">
        <v>7</v>
      </c>
      <c r="AE207" s="11" t="n">
        <v>6</v>
      </c>
      <c r="AF207" s="11" t="n">
        <v>1</v>
      </c>
      <c r="AG207" s="11" t="n">
        <v>11</v>
      </c>
      <c r="AH207" s="11" t="n">
        <v>0</v>
      </c>
      <c r="AI207" s="13" t="n">
        <v>0.0384615384615385</v>
      </c>
      <c r="AJ207" s="13" t="n">
        <v>0.269230769230769</v>
      </c>
      <c r="AK207" s="13" t="n">
        <v>0.230769230769231</v>
      </c>
      <c r="AL207" s="13" t="n">
        <v>0.0384615384615385</v>
      </c>
      <c r="AM207" s="13" t="n">
        <v>0.423076923076923</v>
      </c>
      <c r="AN207" s="11" t="n">
        <v>0</v>
      </c>
      <c r="AO207" s="13" t="n">
        <v>0</v>
      </c>
      <c r="AP207" s="11"/>
      <c r="AQ207" s="11"/>
      <c r="AR207" s="13"/>
      <c r="AS207" s="13"/>
      <c r="AT207" s="14" t="n">
        <f aca="false">SUMIFS(시도_소아과개폐업!$C$5:$C$293,시도_소아과개폐업!$A$5:$A$293,$D207,시도_소아과개폐업!$B$5:$B$293,$B207)</f>
        <v>10</v>
      </c>
      <c r="AU207" s="14" t="n">
        <f aca="false">SUMIFS(시도_소아과개폐업!$D$5:$D$293,시도_소아과개폐업!$A$5:$A$293,$D207,시도_소아과개폐업!$B$5:$B$293,$B207)</f>
        <v>8</v>
      </c>
      <c r="AV207" s="14" t="n">
        <f aca="false">SUMIFS(시도_소아과개폐업!$F$5:$F$293,시도_소아과개폐업!$A$5:$A$293,$D207,시도_소아과개폐업!$B$5:$B$293,$B207)</f>
        <v>2</v>
      </c>
      <c r="AW207" s="15" t="n">
        <f aca="false">SUMIFS(시도_소아과개폐업!$G$5:$G$293,시도_소아과개폐업!$A$5:$A$293,$D207,시도_소아과개폐업!$B$5:$B$293,$B207)</f>
        <v>0.170212765957447</v>
      </c>
      <c r="AX207" s="14" t="n">
        <f aca="false">SUMIFS(시도_소아과개폐업!$H$5:$H$293,시도_소아과개폐업!$A$5:$A$293,$D207,시도_소아과개폐업!$B$5:$B$293,$B207)</f>
        <v>33</v>
      </c>
      <c r="AY207" s="14" t="n">
        <f aca="false">SUMIFS(시군구_병원급!$E$5:$E$3668,시군구_병원급!$A$5:$A$3668,$A207,시군구_병원급!$D$5:$D$3668,$D207)</f>
        <v>0</v>
      </c>
      <c r="AZ207" s="14" t="n">
        <f aca="false">SUMIFS(시군구_병원급!$F$5:$F$3668,시군구_병원급!$A$5:$A$3668,$A207,시군구_병원급!$D$5:$D$3668,$D207)</f>
        <v>0</v>
      </c>
      <c r="BA207" s="14" t="n">
        <f aca="false">SUMIFS(시군구_병원급!$G$5:$G$3668,시군구_병원급!$A$5:$A$3668,$A207,시군구_병원급!$D$5:$D$3668,$D207)</f>
        <v>2</v>
      </c>
      <c r="BB207" s="14" t="n">
        <f aca="false">SUMIFS(시군구_병원급!$H$5:$H$3668,시군구_병원급!$A$5:$A$3668,$A207,시군구_병원급!$D$5:$D$3668,$D207)</f>
        <v>3</v>
      </c>
      <c r="BC207" s="16" t="n">
        <f aca="false">K207+AY207</f>
        <v>1</v>
      </c>
      <c r="BD207" s="17" t="n">
        <f aca="false">IF(E207=0,"",(K207+AY207)/E207*1000)</f>
        <v>0.718390804597701</v>
      </c>
      <c r="BE207" s="16" t="n">
        <f aca="false">AY207-SUMIFS(시군구_병원급!$E$5:$E$3668,시군구_병원급!$A$5:$A$3668,$A207,시군구_병원급!$D$5:$D$3668,$D207-3)</f>
        <v>0</v>
      </c>
      <c r="BF207" s="16" t="n">
        <f aca="false">IF(AY207=0,1,0)</f>
        <v>1</v>
      </c>
      <c r="BG207" s="16" t="n">
        <f aca="false">IF(K207+AY207=0,1,0)</f>
        <v>0</v>
      </c>
      <c r="BH207" s="16" t="n">
        <f aca="false">AF207+AG207+AH207</f>
        <v>12</v>
      </c>
      <c r="BI207" s="18" t="n">
        <f aca="false">IF(H207=0,"",BH207/H207)</f>
        <v>0.461538461538462</v>
      </c>
      <c r="BJ207" s="16" t="str">
        <f aca="false">IF(AP207="","",AP207+AN207)</f>
        <v/>
      </c>
    </row>
    <row r="208" customFormat="false" ht="15" hidden="false" customHeight="true" outlineLevel="0" collapsed="false">
      <c r="A208" s="9" t="s">
        <v>469</v>
      </c>
      <c r="B208" s="10" t="s">
        <v>451</v>
      </c>
      <c r="C208" s="10" t="s">
        <v>470</v>
      </c>
      <c r="D208" s="9" t="n">
        <v>2016</v>
      </c>
      <c r="E208" s="11" t="n">
        <v>1131</v>
      </c>
      <c r="F208" s="11" t="n">
        <v>163</v>
      </c>
      <c r="G208" s="11" t="n">
        <v>163</v>
      </c>
      <c r="H208" s="11" t="n">
        <v>15</v>
      </c>
      <c r="I208" s="11" t="n">
        <v>924</v>
      </c>
      <c r="J208" s="11" t="n">
        <v>619</v>
      </c>
      <c r="K208" s="11" t="n">
        <v>0</v>
      </c>
      <c r="L208" s="12" t="n">
        <v>13.262599469496</v>
      </c>
      <c r="M208" s="12" t="n">
        <v>0</v>
      </c>
      <c r="N208" s="13" t="n">
        <v>0.66991341991342</v>
      </c>
      <c r="O208" s="13" t="n">
        <v>0.816976127320955</v>
      </c>
      <c r="P208" s="13" t="n">
        <v>0.144120247568523</v>
      </c>
      <c r="Q208" s="13" t="n">
        <v>-0.127314814814815</v>
      </c>
      <c r="R208" s="13" t="n">
        <v>-0.104395604395604</v>
      </c>
      <c r="S208" s="11" t="n">
        <v>0</v>
      </c>
      <c r="T208" s="13"/>
      <c r="U208" s="13"/>
      <c r="V208" s="11" t="n">
        <v>1</v>
      </c>
      <c r="W208" s="13" t="n">
        <v>-0.0666666666666667</v>
      </c>
      <c r="X208" s="11" t="n">
        <v>0</v>
      </c>
      <c r="Y208" s="11" t="n">
        <v>0</v>
      </c>
      <c r="Z208" s="11" t="n">
        <v>0</v>
      </c>
      <c r="AA208" s="11" t="n">
        <v>0</v>
      </c>
      <c r="AB208" s="10" t="s">
        <v>65</v>
      </c>
      <c r="AC208" s="11" t="n">
        <v>1</v>
      </c>
      <c r="AD208" s="11" t="n">
        <v>3</v>
      </c>
      <c r="AE208" s="11" t="n">
        <v>2</v>
      </c>
      <c r="AF208" s="11" t="n">
        <v>0</v>
      </c>
      <c r="AG208" s="11" t="n">
        <v>9</v>
      </c>
      <c r="AH208" s="11" t="n">
        <v>0</v>
      </c>
      <c r="AI208" s="13" t="n">
        <v>0.0666666666666667</v>
      </c>
      <c r="AJ208" s="13" t="n">
        <v>0.2</v>
      </c>
      <c r="AK208" s="13" t="n">
        <v>0.133333333333333</v>
      </c>
      <c r="AL208" s="13" t="n">
        <v>0</v>
      </c>
      <c r="AM208" s="13" t="n">
        <v>0.6</v>
      </c>
      <c r="AN208" s="11" t="n">
        <v>0</v>
      </c>
      <c r="AO208" s="13" t="n">
        <v>0</v>
      </c>
      <c r="AP208" s="11"/>
      <c r="AQ208" s="11"/>
      <c r="AR208" s="13"/>
      <c r="AS208" s="13"/>
      <c r="AT208" s="14" t="n">
        <f aca="false">SUMIFS(시도_소아과개폐업!$C$5:$C$293,시도_소아과개폐업!$A$5:$A$293,$D208,시도_소아과개폐업!$B$5:$B$293,$B208)</f>
        <v>10</v>
      </c>
      <c r="AU208" s="14" t="n">
        <f aca="false">SUMIFS(시도_소아과개폐업!$D$5:$D$293,시도_소아과개폐업!$A$5:$A$293,$D208,시도_소아과개폐업!$B$5:$B$293,$B208)</f>
        <v>8</v>
      </c>
      <c r="AV208" s="14" t="n">
        <f aca="false">SUMIFS(시도_소아과개폐업!$F$5:$F$293,시도_소아과개폐업!$A$5:$A$293,$D208,시도_소아과개폐업!$B$5:$B$293,$B208)</f>
        <v>2</v>
      </c>
      <c r="AW208" s="15" t="n">
        <f aca="false">SUMIFS(시도_소아과개폐업!$G$5:$G$293,시도_소아과개폐업!$A$5:$A$293,$D208,시도_소아과개폐업!$B$5:$B$293,$B208)</f>
        <v>0.170212765957447</v>
      </c>
      <c r="AX208" s="14" t="n">
        <f aca="false">SUMIFS(시도_소아과개폐업!$H$5:$H$293,시도_소아과개폐업!$A$5:$A$293,$D208,시도_소아과개폐업!$B$5:$B$293,$B208)</f>
        <v>33</v>
      </c>
      <c r="AY208" s="14" t="n">
        <f aca="false">SUMIFS(시군구_병원급!$E$5:$E$3668,시군구_병원급!$A$5:$A$3668,$A208,시군구_병원급!$D$5:$D$3668,$D208)</f>
        <v>0</v>
      </c>
      <c r="AZ208" s="14" t="n">
        <f aca="false">SUMIFS(시군구_병원급!$F$5:$F$3668,시군구_병원급!$A$5:$A$3668,$A208,시군구_병원급!$D$5:$D$3668,$D208)</f>
        <v>1</v>
      </c>
      <c r="BA208" s="14" t="n">
        <f aca="false">SUMIFS(시군구_병원급!$G$5:$G$3668,시군구_병원급!$A$5:$A$3668,$A208,시군구_병원급!$D$5:$D$3668,$D208)</f>
        <v>2</v>
      </c>
      <c r="BB208" s="14" t="n">
        <f aca="false">SUMIFS(시군구_병원급!$H$5:$H$3668,시군구_병원급!$A$5:$A$3668,$A208,시군구_병원급!$D$5:$D$3668,$D208)</f>
        <v>3</v>
      </c>
      <c r="BC208" s="16" t="n">
        <f aca="false">K208+AY208</f>
        <v>0</v>
      </c>
      <c r="BD208" s="17" t="n">
        <f aca="false">IF(E208=0,"",(K208+AY208)/E208*1000)</f>
        <v>0</v>
      </c>
      <c r="BE208" s="16" t="n">
        <f aca="false">AY208-SUMIFS(시군구_병원급!$E$5:$E$3668,시군구_병원급!$A$5:$A$3668,$A208,시군구_병원급!$D$5:$D$3668,$D208-3)</f>
        <v>0</v>
      </c>
      <c r="BF208" s="16" t="n">
        <f aca="false">IF(AY208=0,1,0)</f>
        <v>1</v>
      </c>
      <c r="BG208" s="16" t="n">
        <f aca="false">IF(K208+AY208=0,1,0)</f>
        <v>1</v>
      </c>
      <c r="BH208" s="16" t="n">
        <f aca="false">AF208+AG208+AH208</f>
        <v>9</v>
      </c>
      <c r="BI208" s="18" t="n">
        <f aca="false">IF(H208=0,"",BH208/H208)</f>
        <v>0.6</v>
      </c>
      <c r="BJ208" s="16" t="str">
        <f aca="false">IF(AP208="","",AP208+AN208)</f>
        <v/>
      </c>
    </row>
    <row r="209" customFormat="false" ht="15" hidden="false" customHeight="true" outlineLevel="0" collapsed="false">
      <c r="A209" s="9" t="s">
        <v>471</v>
      </c>
      <c r="B209" s="10" t="s">
        <v>451</v>
      </c>
      <c r="C209" s="10" t="s">
        <v>472</v>
      </c>
      <c r="D209" s="9" t="n">
        <v>2016</v>
      </c>
      <c r="E209" s="11" t="n">
        <v>1342</v>
      </c>
      <c r="F209" s="11" t="n">
        <v>182</v>
      </c>
      <c r="G209" s="11" t="n">
        <v>186</v>
      </c>
      <c r="H209" s="11" t="n">
        <v>17</v>
      </c>
      <c r="I209" s="11" t="n">
        <v>1013</v>
      </c>
      <c r="J209" s="11" t="n">
        <v>732</v>
      </c>
      <c r="K209" s="11" t="n">
        <v>0</v>
      </c>
      <c r="L209" s="12" t="n">
        <v>12.6676602086438</v>
      </c>
      <c r="M209" s="12" t="n">
        <v>0</v>
      </c>
      <c r="N209" s="13" t="n">
        <v>0.722606120434354</v>
      </c>
      <c r="O209" s="13" t="n">
        <v>0.754843517138599</v>
      </c>
      <c r="P209" s="13" t="n">
        <v>0.138599105812221</v>
      </c>
      <c r="Q209" s="13" t="n">
        <v>-0.178702570379437</v>
      </c>
      <c r="R209" s="13" t="n">
        <v>-0.240816326530612</v>
      </c>
      <c r="S209" s="11" t="n">
        <v>0</v>
      </c>
      <c r="T209" s="13"/>
      <c r="U209" s="13"/>
      <c r="V209" s="11" t="n">
        <v>1</v>
      </c>
      <c r="W209" s="13" t="n">
        <v>0</v>
      </c>
      <c r="X209" s="11" t="n">
        <v>0</v>
      </c>
      <c r="Y209" s="11" t="n">
        <v>0</v>
      </c>
      <c r="Z209" s="11" t="n">
        <v>0</v>
      </c>
      <c r="AA209" s="11" t="n">
        <v>0</v>
      </c>
      <c r="AB209" s="10" t="s">
        <v>65</v>
      </c>
      <c r="AC209" s="11" t="n">
        <v>3</v>
      </c>
      <c r="AD209" s="11" t="n">
        <v>8</v>
      </c>
      <c r="AE209" s="11" t="n">
        <v>2</v>
      </c>
      <c r="AF209" s="11" t="n">
        <v>0</v>
      </c>
      <c r="AG209" s="11" t="n">
        <v>4</v>
      </c>
      <c r="AH209" s="11" t="n">
        <v>0</v>
      </c>
      <c r="AI209" s="13" t="n">
        <v>0.176470588235294</v>
      </c>
      <c r="AJ209" s="13" t="n">
        <v>0.470588235294118</v>
      </c>
      <c r="AK209" s="13" t="n">
        <v>0.117647058823529</v>
      </c>
      <c r="AL209" s="13" t="n">
        <v>0</v>
      </c>
      <c r="AM209" s="13" t="n">
        <v>0.235294117647059</v>
      </c>
      <c r="AN209" s="11" t="n">
        <v>0</v>
      </c>
      <c r="AO209" s="13" t="n">
        <v>0</v>
      </c>
      <c r="AP209" s="11"/>
      <c r="AQ209" s="11"/>
      <c r="AR209" s="13"/>
      <c r="AS209" s="13"/>
      <c r="AT209" s="14" t="n">
        <f aca="false">SUMIFS(시도_소아과개폐업!$C$5:$C$293,시도_소아과개폐업!$A$5:$A$293,$D209,시도_소아과개폐업!$B$5:$B$293,$B209)</f>
        <v>10</v>
      </c>
      <c r="AU209" s="14" t="n">
        <f aca="false">SUMIFS(시도_소아과개폐업!$D$5:$D$293,시도_소아과개폐업!$A$5:$A$293,$D209,시도_소아과개폐업!$B$5:$B$293,$B209)</f>
        <v>8</v>
      </c>
      <c r="AV209" s="14" t="n">
        <f aca="false">SUMIFS(시도_소아과개폐업!$F$5:$F$293,시도_소아과개폐업!$A$5:$A$293,$D209,시도_소아과개폐업!$B$5:$B$293,$B209)</f>
        <v>2</v>
      </c>
      <c r="AW209" s="15" t="n">
        <f aca="false">SUMIFS(시도_소아과개폐업!$G$5:$G$293,시도_소아과개폐업!$A$5:$A$293,$D209,시도_소아과개폐업!$B$5:$B$293,$B209)</f>
        <v>0.170212765957447</v>
      </c>
      <c r="AX209" s="14" t="n">
        <f aca="false">SUMIFS(시도_소아과개폐업!$H$5:$H$293,시도_소아과개폐업!$A$5:$A$293,$D209,시도_소아과개폐업!$B$5:$B$293,$B209)</f>
        <v>33</v>
      </c>
      <c r="AY209" s="14" t="n">
        <f aca="false">SUMIFS(시군구_병원급!$E$5:$E$3668,시군구_병원급!$A$5:$A$3668,$A209,시군구_병원급!$D$5:$D$3668,$D209)</f>
        <v>0</v>
      </c>
      <c r="AZ209" s="14" t="n">
        <f aca="false">SUMIFS(시군구_병원급!$F$5:$F$3668,시군구_병원급!$A$5:$A$3668,$A209,시군구_병원급!$D$5:$D$3668,$D209)</f>
        <v>0</v>
      </c>
      <c r="BA209" s="14" t="n">
        <f aca="false">SUMIFS(시군구_병원급!$G$5:$G$3668,시군구_병원급!$A$5:$A$3668,$A209,시군구_병원급!$D$5:$D$3668,$D209)</f>
        <v>0</v>
      </c>
      <c r="BB209" s="14" t="n">
        <f aca="false">SUMIFS(시군구_병원급!$H$5:$H$3668,시군구_병원급!$A$5:$A$3668,$A209,시군구_병원급!$D$5:$D$3668,$D209)</f>
        <v>2</v>
      </c>
      <c r="BC209" s="16" t="n">
        <f aca="false">K209+AY209</f>
        <v>0</v>
      </c>
      <c r="BD209" s="17" t="n">
        <f aca="false">IF(E209=0,"",(K209+AY209)/E209*1000)</f>
        <v>0</v>
      </c>
      <c r="BE209" s="16" t="n">
        <f aca="false">AY209-SUMIFS(시군구_병원급!$E$5:$E$3668,시군구_병원급!$A$5:$A$3668,$A209,시군구_병원급!$D$5:$D$3668,$D209-3)</f>
        <v>0</v>
      </c>
      <c r="BF209" s="16" t="n">
        <f aca="false">IF(AY209=0,1,0)</f>
        <v>1</v>
      </c>
      <c r="BG209" s="16" t="n">
        <f aca="false">IF(K209+AY209=0,1,0)</f>
        <v>1</v>
      </c>
      <c r="BH209" s="16" t="n">
        <f aca="false">AF209+AG209+AH209</f>
        <v>4</v>
      </c>
      <c r="BI209" s="18" t="n">
        <f aca="false">IF(H209=0,"",BH209/H209)</f>
        <v>0.235294117647059</v>
      </c>
      <c r="BJ209" s="16" t="str">
        <f aca="false">IF(AP209="","",AP209+AN209)</f>
        <v/>
      </c>
    </row>
    <row r="210" customFormat="false" ht="15" hidden="false" customHeight="true" outlineLevel="0" collapsed="false">
      <c r="A210" s="9" t="s">
        <v>473</v>
      </c>
      <c r="B210" s="10" t="s">
        <v>451</v>
      </c>
      <c r="C210" s="10" t="s">
        <v>474</v>
      </c>
      <c r="D210" s="9" t="n">
        <v>2016</v>
      </c>
      <c r="E210" s="11" t="n">
        <v>1277</v>
      </c>
      <c r="F210" s="11" t="n">
        <v>168</v>
      </c>
      <c r="G210" s="11" t="n">
        <v>176</v>
      </c>
      <c r="H210" s="11" t="n">
        <v>13</v>
      </c>
      <c r="I210" s="11" t="n">
        <v>1010</v>
      </c>
      <c r="J210" s="11" t="n">
        <v>663</v>
      </c>
      <c r="K210" s="11" t="n">
        <v>0</v>
      </c>
      <c r="L210" s="12" t="n">
        <v>10.1801096319499</v>
      </c>
      <c r="M210" s="12" t="n">
        <v>0</v>
      </c>
      <c r="N210" s="13" t="n">
        <v>0.656435643564357</v>
      </c>
      <c r="O210" s="13" t="n">
        <v>0.790916209866876</v>
      </c>
      <c r="P210" s="13" t="n">
        <v>0.137823022709475</v>
      </c>
      <c r="Q210" s="13" t="n">
        <v>-0.170240415854451</v>
      </c>
      <c r="R210" s="13" t="n">
        <v>-0.169811320754717</v>
      </c>
      <c r="S210" s="11" t="n">
        <v>0</v>
      </c>
      <c r="T210" s="13"/>
      <c r="U210" s="13"/>
      <c r="V210" s="11" t="n">
        <v>1</v>
      </c>
      <c r="W210" s="13" t="n">
        <v>0</v>
      </c>
      <c r="X210" s="11" t="n">
        <v>0</v>
      </c>
      <c r="Y210" s="11" t="n">
        <v>0</v>
      </c>
      <c r="Z210" s="11" t="n">
        <v>0</v>
      </c>
      <c r="AA210" s="11" t="n">
        <v>0</v>
      </c>
      <c r="AB210" s="10" t="s">
        <v>65</v>
      </c>
      <c r="AC210" s="11" t="n">
        <v>4</v>
      </c>
      <c r="AD210" s="11" t="n">
        <v>0</v>
      </c>
      <c r="AE210" s="11" t="n">
        <v>1</v>
      </c>
      <c r="AF210" s="11" t="n">
        <v>0</v>
      </c>
      <c r="AG210" s="11" t="n">
        <v>8</v>
      </c>
      <c r="AH210" s="11" t="n">
        <v>0</v>
      </c>
      <c r="AI210" s="13" t="n">
        <v>0.307692307692308</v>
      </c>
      <c r="AJ210" s="13" t="n">
        <v>0</v>
      </c>
      <c r="AK210" s="13" t="n">
        <v>0.0769230769230769</v>
      </c>
      <c r="AL210" s="13" t="n">
        <v>0</v>
      </c>
      <c r="AM210" s="13" t="n">
        <v>0.615384615384615</v>
      </c>
      <c r="AN210" s="11" t="n">
        <v>0</v>
      </c>
      <c r="AO210" s="13" t="n">
        <v>0</v>
      </c>
      <c r="AP210" s="11"/>
      <c r="AQ210" s="11"/>
      <c r="AR210" s="13"/>
      <c r="AS210" s="13"/>
      <c r="AT210" s="14" t="n">
        <f aca="false">SUMIFS(시도_소아과개폐업!$C$5:$C$293,시도_소아과개폐업!$A$5:$A$293,$D210,시도_소아과개폐업!$B$5:$B$293,$B210)</f>
        <v>10</v>
      </c>
      <c r="AU210" s="14" t="n">
        <f aca="false">SUMIFS(시도_소아과개폐업!$D$5:$D$293,시도_소아과개폐업!$A$5:$A$293,$D210,시도_소아과개폐업!$B$5:$B$293,$B210)</f>
        <v>8</v>
      </c>
      <c r="AV210" s="14" t="n">
        <f aca="false">SUMIFS(시도_소아과개폐업!$F$5:$F$293,시도_소아과개폐업!$A$5:$A$293,$D210,시도_소아과개폐업!$B$5:$B$293,$B210)</f>
        <v>2</v>
      </c>
      <c r="AW210" s="15" t="n">
        <f aca="false">SUMIFS(시도_소아과개폐업!$G$5:$G$293,시도_소아과개폐업!$A$5:$A$293,$D210,시도_소아과개폐업!$B$5:$B$293,$B210)</f>
        <v>0.170212765957447</v>
      </c>
      <c r="AX210" s="14" t="n">
        <f aca="false">SUMIFS(시도_소아과개폐업!$H$5:$H$293,시도_소아과개폐업!$A$5:$A$293,$D210,시도_소아과개폐업!$B$5:$B$293,$B210)</f>
        <v>33</v>
      </c>
      <c r="AY210" s="14" t="n">
        <f aca="false">SUMIFS(시군구_병원급!$E$5:$E$3668,시군구_병원급!$A$5:$A$3668,$A210,시군구_병원급!$D$5:$D$3668,$D210)</f>
        <v>0</v>
      </c>
      <c r="AZ210" s="14" t="n">
        <f aca="false">SUMIFS(시군구_병원급!$F$5:$F$3668,시군구_병원급!$A$5:$A$3668,$A210,시군구_병원급!$D$5:$D$3668,$D210)</f>
        <v>0</v>
      </c>
      <c r="BA210" s="14" t="n">
        <f aca="false">SUMIFS(시군구_병원급!$G$5:$G$3668,시군구_병원급!$A$5:$A$3668,$A210,시군구_병원급!$D$5:$D$3668,$D210)</f>
        <v>2</v>
      </c>
      <c r="BB210" s="14" t="n">
        <f aca="false">SUMIFS(시군구_병원급!$H$5:$H$3668,시군구_병원급!$A$5:$A$3668,$A210,시군구_병원급!$D$5:$D$3668,$D210)</f>
        <v>2</v>
      </c>
      <c r="BC210" s="16" t="n">
        <f aca="false">K210+AY210</f>
        <v>0</v>
      </c>
      <c r="BD210" s="17" t="n">
        <f aca="false">IF(E210=0,"",(K210+AY210)/E210*1000)</f>
        <v>0</v>
      </c>
      <c r="BE210" s="16" t="n">
        <f aca="false">AY210-SUMIFS(시군구_병원급!$E$5:$E$3668,시군구_병원급!$A$5:$A$3668,$A210,시군구_병원급!$D$5:$D$3668,$D210-3)</f>
        <v>-1</v>
      </c>
      <c r="BF210" s="16" t="n">
        <f aca="false">IF(AY210=0,1,0)</f>
        <v>1</v>
      </c>
      <c r="BG210" s="16" t="n">
        <f aca="false">IF(K210+AY210=0,1,0)</f>
        <v>1</v>
      </c>
      <c r="BH210" s="16" t="n">
        <f aca="false">AF210+AG210+AH210</f>
        <v>8</v>
      </c>
      <c r="BI210" s="18" t="n">
        <f aca="false">IF(H210=0,"",BH210/H210)</f>
        <v>0.615384615384615</v>
      </c>
      <c r="BJ210" s="16" t="str">
        <f aca="false">IF(AP210="","",AP210+AN210)</f>
        <v/>
      </c>
    </row>
    <row r="211" customFormat="false" ht="15" hidden="false" customHeight="true" outlineLevel="0" collapsed="false">
      <c r="A211" s="9" t="s">
        <v>475</v>
      </c>
      <c r="B211" s="10" t="s">
        <v>451</v>
      </c>
      <c r="C211" s="10" t="s">
        <v>476</v>
      </c>
      <c r="D211" s="9" t="n">
        <v>2016</v>
      </c>
      <c r="E211" s="11" t="n">
        <v>2235</v>
      </c>
      <c r="F211" s="11" t="n">
        <v>363</v>
      </c>
      <c r="G211" s="11" t="n">
        <v>377</v>
      </c>
      <c r="H211" s="11" t="n">
        <v>28</v>
      </c>
      <c r="I211" s="11" t="n">
        <v>2092</v>
      </c>
      <c r="J211" s="11" t="n">
        <v>1490</v>
      </c>
      <c r="K211" s="11" t="n">
        <v>0</v>
      </c>
      <c r="L211" s="12" t="n">
        <v>12.5279642058166</v>
      </c>
      <c r="M211" s="12" t="n">
        <v>0</v>
      </c>
      <c r="N211" s="13" t="n">
        <v>0.712237093690249</v>
      </c>
      <c r="O211" s="13" t="n">
        <v>0.936017897091723</v>
      </c>
      <c r="P211" s="13" t="n">
        <v>0.168680089485459</v>
      </c>
      <c r="Q211" s="13" t="n">
        <v>-0.110270700636943</v>
      </c>
      <c r="R211" s="13" t="n">
        <v>-0.0575</v>
      </c>
      <c r="S211" s="11" t="n">
        <v>0</v>
      </c>
      <c r="T211" s="13"/>
      <c r="U211" s="13"/>
      <c r="V211" s="11" t="n">
        <v>1</v>
      </c>
      <c r="W211" s="13" t="n">
        <v>-0.142857142857143</v>
      </c>
      <c r="X211" s="11" t="n">
        <v>0</v>
      </c>
      <c r="Y211" s="11" t="n">
        <v>0</v>
      </c>
      <c r="Z211" s="11" t="n">
        <v>0</v>
      </c>
      <c r="AA211" s="11" t="n">
        <v>0</v>
      </c>
      <c r="AB211" s="10" t="s">
        <v>65</v>
      </c>
      <c r="AC211" s="11" t="n">
        <v>2</v>
      </c>
      <c r="AD211" s="11" t="n">
        <v>17</v>
      </c>
      <c r="AE211" s="11" t="n">
        <v>2</v>
      </c>
      <c r="AF211" s="11" t="n">
        <v>3</v>
      </c>
      <c r="AG211" s="11" t="n">
        <v>4</v>
      </c>
      <c r="AH211" s="11" t="n">
        <v>0</v>
      </c>
      <c r="AI211" s="13" t="n">
        <v>0.0714285714285714</v>
      </c>
      <c r="AJ211" s="13" t="n">
        <v>0.607142857142857</v>
      </c>
      <c r="AK211" s="13" t="n">
        <v>0.0714285714285714</v>
      </c>
      <c r="AL211" s="13" t="n">
        <v>0.107142857142857</v>
      </c>
      <c r="AM211" s="13" t="n">
        <v>0.142857142857143</v>
      </c>
      <c r="AN211" s="11" t="n">
        <v>1</v>
      </c>
      <c r="AO211" s="13" t="n">
        <v>0.0344827586206897</v>
      </c>
      <c r="AP211" s="11"/>
      <c r="AQ211" s="11"/>
      <c r="AR211" s="13"/>
      <c r="AS211" s="13"/>
      <c r="AT211" s="14" t="n">
        <f aca="false">SUMIFS(시도_소아과개폐업!$C$5:$C$293,시도_소아과개폐업!$A$5:$A$293,$D211,시도_소아과개폐업!$B$5:$B$293,$B211)</f>
        <v>10</v>
      </c>
      <c r="AU211" s="14" t="n">
        <f aca="false">SUMIFS(시도_소아과개폐업!$D$5:$D$293,시도_소아과개폐업!$A$5:$A$293,$D211,시도_소아과개폐업!$B$5:$B$293,$B211)</f>
        <v>8</v>
      </c>
      <c r="AV211" s="14" t="n">
        <f aca="false">SUMIFS(시도_소아과개폐업!$F$5:$F$293,시도_소아과개폐업!$A$5:$A$293,$D211,시도_소아과개폐업!$B$5:$B$293,$B211)</f>
        <v>2</v>
      </c>
      <c r="AW211" s="15" t="n">
        <f aca="false">SUMIFS(시도_소아과개폐업!$G$5:$G$293,시도_소아과개폐업!$A$5:$A$293,$D211,시도_소아과개폐업!$B$5:$B$293,$B211)</f>
        <v>0.170212765957447</v>
      </c>
      <c r="AX211" s="14" t="n">
        <f aca="false">SUMIFS(시도_소아과개폐업!$H$5:$H$293,시도_소아과개폐업!$A$5:$A$293,$D211,시도_소아과개폐업!$B$5:$B$293,$B211)</f>
        <v>33</v>
      </c>
      <c r="AY211" s="14" t="n">
        <f aca="false">SUMIFS(시군구_병원급!$E$5:$E$3668,시군구_병원급!$A$5:$A$3668,$A211,시군구_병원급!$D$5:$D$3668,$D211)</f>
        <v>1</v>
      </c>
      <c r="AZ211" s="14" t="n">
        <f aca="false">SUMIFS(시군구_병원급!$F$5:$F$3668,시군구_병원급!$A$5:$A$3668,$A211,시군구_병원급!$D$5:$D$3668,$D211)</f>
        <v>0</v>
      </c>
      <c r="BA211" s="14" t="n">
        <f aca="false">SUMIFS(시군구_병원급!$G$5:$G$3668,시군구_병원급!$A$5:$A$3668,$A211,시군구_병원급!$D$5:$D$3668,$D211)</f>
        <v>2</v>
      </c>
      <c r="BB211" s="14" t="n">
        <f aca="false">SUMIFS(시군구_병원급!$H$5:$H$3668,시군구_병원급!$A$5:$A$3668,$A211,시군구_병원급!$D$5:$D$3668,$D211)</f>
        <v>3</v>
      </c>
      <c r="BC211" s="16" t="n">
        <f aca="false">K211+AY211</f>
        <v>1</v>
      </c>
      <c r="BD211" s="17" t="n">
        <f aca="false">IF(E211=0,"",(K211+AY211)/E211*1000)</f>
        <v>0.447427293064877</v>
      </c>
      <c r="BE211" s="16" t="n">
        <f aca="false">AY211-SUMIFS(시군구_병원급!$E$5:$E$3668,시군구_병원급!$A$5:$A$3668,$A211,시군구_병원급!$D$5:$D$3668,$D211-3)</f>
        <v>0</v>
      </c>
      <c r="BF211" s="16" t="n">
        <f aca="false">IF(AY211=0,1,0)</f>
        <v>0</v>
      </c>
      <c r="BG211" s="16" t="n">
        <f aca="false">IF(K211+AY211=0,1,0)</f>
        <v>0</v>
      </c>
      <c r="BH211" s="16" t="n">
        <f aca="false">AF211+AG211+AH211</f>
        <v>7</v>
      </c>
      <c r="BI211" s="18" t="n">
        <f aca="false">IF(H211=0,"",BH211/H211)</f>
        <v>0.25</v>
      </c>
      <c r="BJ211" s="16" t="str">
        <f aca="false">IF(AP211="","",AP211+AN211)</f>
        <v/>
      </c>
    </row>
    <row r="212" customFormat="false" ht="15" hidden="false" customHeight="true" outlineLevel="0" collapsed="false">
      <c r="A212" s="9" t="s">
        <v>477</v>
      </c>
      <c r="B212" s="10" t="s">
        <v>451</v>
      </c>
      <c r="C212" s="10" t="s">
        <v>478</v>
      </c>
      <c r="D212" s="9" t="n">
        <v>2016</v>
      </c>
      <c r="E212" s="11" t="n">
        <v>1410</v>
      </c>
      <c r="F212" s="11" t="n">
        <v>223</v>
      </c>
      <c r="G212" s="11" t="n">
        <v>221</v>
      </c>
      <c r="H212" s="11" t="n">
        <v>18</v>
      </c>
      <c r="I212" s="11" t="n">
        <v>946</v>
      </c>
      <c r="J212" s="11" t="n">
        <v>730</v>
      </c>
      <c r="K212" s="11" t="n">
        <v>0</v>
      </c>
      <c r="L212" s="12" t="n">
        <v>12.7659574468085</v>
      </c>
      <c r="M212" s="12" t="n">
        <v>0</v>
      </c>
      <c r="N212" s="13" t="n">
        <v>0.771670190274841</v>
      </c>
      <c r="O212" s="13" t="n">
        <v>0.670921985815603</v>
      </c>
      <c r="P212" s="13" t="n">
        <v>0.156737588652482</v>
      </c>
      <c r="Q212" s="13" t="n">
        <v>-0.0680766688697951</v>
      </c>
      <c r="R212" s="13" t="n">
        <v>-0.0714285714285714</v>
      </c>
      <c r="S212" s="11" t="n">
        <v>0</v>
      </c>
      <c r="T212" s="13"/>
      <c r="U212" s="13"/>
      <c r="V212" s="11" t="n">
        <v>1</v>
      </c>
      <c r="W212" s="13" t="n">
        <v>-0.0555555555555556</v>
      </c>
      <c r="X212" s="11" t="n">
        <v>0</v>
      </c>
      <c r="Y212" s="11" t="n">
        <v>0</v>
      </c>
      <c r="Z212" s="11" t="n">
        <v>0</v>
      </c>
      <c r="AA212" s="11" t="n">
        <v>0</v>
      </c>
      <c r="AB212" s="10" t="s">
        <v>65</v>
      </c>
      <c r="AC212" s="11" t="n">
        <v>6</v>
      </c>
      <c r="AD212" s="11" t="n">
        <v>8</v>
      </c>
      <c r="AE212" s="11" t="n">
        <v>1</v>
      </c>
      <c r="AF212" s="11" t="n">
        <v>1</v>
      </c>
      <c r="AG212" s="11" t="n">
        <v>2</v>
      </c>
      <c r="AH212" s="11" t="n">
        <v>0</v>
      </c>
      <c r="AI212" s="13" t="n">
        <v>0.333333333333333</v>
      </c>
      <c r="AJ212" s="13" t="n">
        <v>0.444444444444444</v>
      </c>
      <c r="AK212" s="13" t="n">
        <v>0.0555555555555556</v>
      </c>
      <c r="AL212" s="13" t="n">
        <v>0.0555555555555556</v>
      </c>
      <c r="AM212" s="13" t="n">
        <v>0.111111111111111</v>
      </c>
      <c r="AN212" s="11" t="n">
        <v>0</v>
      </c>
      <c r="AO212" s="13" t="n">
        <v>0</v>
      </c>
      <c r="AP212" s="11"/>
      <c r="AQ212" s="11"/>
      <c r="AR212" s="13"/>
      <c r="AS212" s="13"/>
      <c r="AT212" s="14" t="n">
        <f aca="false">SUMIFS(시도_소아과개폐업!$C$5:$C$293,시도_소아과개폐업!$A$5:$A$293,$D212,시도_소아과개폐업!$B$5:$B$293,$B212)</f>
        <v>10</v>
      </c>
      <c r="AU212" s="14" t="n">
        <f aca="false">SUMIFS(시도_소아과개폐업!$D$5:$D$293,시도_소아과개폐업!$A$5:$A$293,$D212,시도_소아과개폐업!$B$5:$B$293,$B212)</f>
        <v>8</v>
      </c>
      <c r="AV212" s="14" t="n">
        <f aca="false">SUMIFS(시도_소아과개폐업!$F$5:$F$293,시도_소아과개폐업!$A$5:$A$293,$D212,시도_소아과개폐업!$B$5:$B$293,$B212)</f>
        <v>2</v>
      </c>
      <c r="AW212" s="15" t="n">
        <f aca="false">SUMIFS(시도_소아과개폐업!$G$5:$G$293,시도_소아과개폐업!$A$5:$A$293,$D212,시도_소아과개폐업!$B$5:$B$293,$B212)</f>
        <v>0.170212765957447</v>
      </c>
      <c r="AX212" s="14" t="n">
        <f aca="false">SUMIFS(시도_소아과개폐업!$H$5:$H$293,시도_소아과개폐업!$A$5:$A$293,$D212,시도_소아과개폐업!$B$5:$B$293,$B212)</f>
        <v>33</v>
      </c>
      <c r="AY212" s="14" t="n">
        <f aca="false">SUMIFS(시군구_병원급!$E$5:$E$3668,시군구_병원급!$A$5:$A$3668,$A212,시군구_병원급!$D$5:$D$3668,$D212)</f>
        <v>0</v>
      </c>
      <c r="AZ212" s="14" t="n">
        <f aca="false">SUMIFS(시군구_병원급!$F$5:$F$3668,시군구_병원급!$A$5:$A$3668,$A212,시군구_병원급!$D$5:$D$3668,$D212)</f>
        <v>0</v>
      </c>
      <c r="BA212" s="14" t="n">
        <f aca="false">SUMIFS(시군구_병원급!$G$5:$G$3668,시군구_병원급!$A$5:$A$3668,$A212,시군구_병원급!$D$5:$D$3668,$D212)</f>
        <v>0</v>
      </c>
      <c r="BB212" s="14" t="n">
        <f aca="false">SUMIFS(시군구_병원급!$H$5:$H$3668,시군구_병원급!$A$5:$A$3668,$A212,시군구_병원급!$D$5:$D$3668,$D212)</f>
        <v>0</v>
      </c>
      <c r="BC212" s="16" t="n">
        <f aca="false">K212+AY212</f>
        <v>0</v>
      </c>
      <c r="BD212" s="17" t="n">
        <f aca="false">IF(E212=0,"",(K212+AY212)/E212*1000)</f>
        <v>0</v>
      </c>
      <c r="BE212" s="16" t="n">
        <f aca="false">AY212-SUMIFS(시군구_병원급!$E$5:$E$3668,시군구_병원급!$A$5:$A$3668,$A212,시군구_병원급!$D$5:$D$3668,$D212-3)</f>
        <v>0</v>
      </c>
      <c r="BF212" s="16" t="n">
        <f aca="false">IF(AY212=0,1,0)</f>
        <v>1</v>
      </c>
      <c r="BG212" s="16" t="n">
        <f aca="false">IF(K212+AY212=0,1,0)</f>
        <v>1</v>
      </c>
      <c r="BH212" s="16" t="n">
        <f aca="false">AF212+AG212+AH212</f>
        <v>3</v>
      </c>
      <c r="BI212" s="18" t="n">
        <f aca="false">IF(H212=0,"",BH212/H212)</f>
        <v>0.166666666666667</v>
      </c>
      <c r="BJ212" s="16" t="str">
        <f aca="false">IF(AP212="","",AP212+AN212)</f>
        <v/>
      </c>
    </row>
    <row r="213" customFormat="false" ht="15" hidden="false" customHeight="true" outlineLevel="0" collapsed="false">
      <c r="A213" s="9" t="s">
        <v>479</v>
      </c>
      <c r="B213" s="10" t="s">
        <v>451</v>
      </c>
      <c r="C213" s="10" t="s">
        <v>480</v>
      </c>
      <c r="D213" s="9" t="n">
        <v>2016</v>
      </c>
      <c r="E213" s="11" t="n">
        <v>1273</v>
      </c>
      <c r="F213" s="11" t="n">
        <v>214</v>
      </c>
      <c r="G213" s="11" t="n">
        <v>208</v>
      </c>
      <c r="H213" s="11" t="n">
        <v>16</v>
      </c>
      <c r="I213" s="11" t="n">
        <v>922</v>
      </c>
      <c r="J213" s="11" t="n">
        <v>749</v>
      </c>
      <c r="K213" s="11" t="n">
        <v>0</v>
      </c>
      <c r="L213" s="12" t="n">
        <v>12.5687352710134</v>
      </c>
      <c r="M213" s="12" t="n">
        <v>0</v>
      </c>
      <c r="N213" s="13" t="n">
        <v>0.81236442516269</v>
      </c>
      <c r="O213" s="13" t="n">
        <v>0.724273369992145</v>
      </c>
      <c r="P213" s="13" t="n">
        <v>0.163393558523174</v>
      </c>
      <c r="Q213" s="13" t="n">
        <v>-0.0147058823529411</v>
      </c>
      <c r="R213" s="13" t="n">
        <v>0.0721649484536082</v>
      </c>
      <c r="S213" s="11" t="n">
        <v>0</v>
      </c>
      <c r="T213" s="13"/>
      <c r="U213" s="13"/>
      <c r="V213" s="11" t="n">
        <v>1</v>
      </c>
      <c r="W213" s="13" t="n">
        <v>-0.0625</v>
      </c>
      <c r="X213" s="11" t="n">
        <v>0</v>
      </c>
      <c r="Y213" s="11" t="n">
        <v>0</v>
      </c>
      <c r="Z213" s="11" t="n">
        <v>0</v>
      </c>
      <c r="AA213" s="11" t="n">
        <v>0</v>
      </c>
      <c r="AB213" s="10" t="s">
        <v>65</v>
      </c>
      <c r="AC213" s="11" t="n">
        <v>1</v>
      </c>
      <c r="AD213" s="11" t="n">
        <v>3</v>
      </c>
      <c r="AE213" s="11" t="n">
        <v>1</v>
      </c>
      <c r="AF213" s="11" t="n">
        <v>2</v>
      </c>
      <c r="AG213" s="11" t="n">
        <v>9</v>
      </c>
      <c r="AH213" s="11" t="n">
        <v>0</v>
      </c>
      <c r="AI213" s="13" t="n">
        <v>0.0625</v>
      </c>
      <c r="AJ213" s="13" t="n">
        <v>0.1875</v>
      </c>
      <c r="AK213" s="13" t="n">
        <v>0.0625</v>
      </c>
      <c r="AL213" s="13" t="n">
        <v>0.125</v>
      </c>
      <c r="AM213" s="13" t="n">
        <v>0.5625</v>
      </c>
      <c r="AN213" s="11" t="n">
        <v>0</v>
      </c>
      <c r="AO213" s="13" t="n">
        <v>0</v>
      </c>
      <c r="AP213" s="11"/>
      <c r="AQ213" s="11"/>
      <c r="AR213" s="13"/>
      <c r="AS213" s="13"/>
      <c r="AT213" s="14" t="n">
        <f aca="false">SUMIFS(시도_소아과개폐업!$C$5:$C$293,시도_소아과개폐업!$A$5:$A$293,$D213,시도_소아과개폐업!$B$5:$B$293,$B213)</f>
        <v>10</v>
      </c>
      <c r="AU213" s="14" t="n">
        <f aca="false">SUMIFS(시도_소아과개폐업!$D$5:$D$293,시도_소아과개폐업!$A$5:$A$293,$D213,시도_소아과개폐업!$B$5:$B$293,$B213)</f>
        <v>8</v>
      </c>
      <c r="AV213" s="14" t="n">
        <f aca="false">SUMIFS(시도_소아과개폐업!$F$5:$F$293,시도_소아과개폐업!$A$5:$A$293,$D213,시도_소아과개폐업!$B$5:$B$293,$B213)</f>
        <v>2</v>
      </c>
      <c r="AW213" s="15" t="n">
        <f aca="false">SUMIFS(시도_소아과개폐업!$G$5:$G$293,시도_소아과개폐업!$A$5:$A$293,$D213,시도_소아과개폐업!$B$5:$B$293,$B213)</f>
        <v>0.170212765957447</v>
      </c>
      <c r="AX213" s="14" t="n">
        <f aca="false">SUMIFS(시도_소아과개폐업!$H$5:$H$293,시도_소아과개폐업!$A$5:$A$293,$D213,시도_소아과개폐업!$B$5:$B$293,$B213)</f>
        <v>33</v>
      </c>
      <c r="AY213" s="14" t="n">
        <f aca="false">SUMIFS(시군구_병원급!$E$5:$E$3668,시군구_병원급!$A$5:$A$3668,$A213,시군구_병원급!$D$5:$D$3668,$D213)</f>
        <v>0</v>
      </c>
      <c r="AZ213" s="14" t="n">
        <f aca="false">SUMIFS(시군구_병원급!$F$5:$F$3668,시군구_병원급!$A$5:$A$3668,$A213,시군구_병원급!$D$5:$D$3668,$D213)</f>
        <v>0</v>
      </c>
      <c r="BA213" s="14" t="n">
        <f aca="false">SUMIFS(시군구_병원급!$G$5:$G$3668,시군구_병원급!$A$5:$A$3668,$A213,시군구_병원급!$D$5:$D$3668,$D213)</f>
        <v>3</v>
      </c>
      <c r="BB213" s="14" t="n">
        <f aca="false">SUMIFS(시군구_병원급!$H$5:$H$3668,시군구_병원급!$A$5:$A$3668,$A213,시군구_병원급!$D$5:$D$3668,$D213)</f>
        <v>3</v>
      </c>
      <c r="BC213" s="16" t="n">
        <f aca="false">K213+AY213</f>
        <v>0</v>
      </c>
      <c r="BD213" s="17" t="n">
        <f aca="false">IF(E213=0,"",(K213+AY213)/E213*1000)</f>
        <v>0</v>
      </c>
      <c r="BE213" s="16" t="n">
        <f aca="false">AY213-SUMIFS(시군구_병원급!$E$5:$E$3668,시군구_병원급!$A$5:$A$3668,$A213,시군구_병원급!$D$5:$D$3668,$D213-3)</f>
        <v>0</v>
      </c>
      <c r="BF213" s="16" t="n">
        <f aca="false">IF(AY213=0,1,0)</f>
        <v>1</v>
      </c>
      <c r="BG213" s="16" t="n">
        <f aca="false">IF(K213+AY213=0,1,0)</f>
        <v>1</v>
      </c>
      <c r="BH213" s="16" t="n">
        <f aca="false">AF213+AG213+AH213</f>
        <v>11</v>
      </c>
      <c r="BI213" s="18" t="n">
        <f aca="false">IF(H213=0,"",BH213/H213)</f>
        <v>0.6875</v>
      </c>
      <c r="BJ213" s="16" t="str">
        <f aca="false">IF(AP213="","",AP213+AN213)</f>
        <v/>
      </c>
    </row>
    <row r="214" customFormat="false" ht="15" hidden="false" customHeight="true" outlineLevel="0" collapsed="false">
      <c r="A214" s="9" t="s">
        <v>481</v>
      </c>
      <c r="B214" s="10" t="s">
        <v>451</v>
      </c>
      <c r="C214" s="10" t="s">
        <v>482</v>
      </c>
      <c r="D214" s="9" t="n">
        <v>2016</v>
      </c>
      <c r="E214" s="11" t="n">
        <v>1798</v>
      </c>
      <c r="F214" s="11" t="n">
        <v>313</v>
      </c>
      <c r="G214" s="11" t="n">
        <v>335</v>
      </c>
      <c r="H214" s="11" t="n">
        <v>22</v>
      </c>
      <c r="I214" s="11" t="n">
        <v>1167</v>
      </c>
      <c r="J214" s="11" t="n">
        <v>842</v>
      </c>
      <c r="K214" s="11" t="n">
        <v>0</v>
      </c>
      <c r="L214" s="12" t="n">
        <v>12.2358175750834</v>
      </c>
      <c r="M214" s="12" t="n">
        <v>0</v>
      </c>
      <c r="N214" s="13" t="n">
        <v>0.721508140531277</v>
      </c>
      <c r="O214" s="13" t="n">
        <v>0.649054505005562</v>
      </c>
      <c r="P214" s="13" t="n">
        <v>0.186318131256952</v>
      </c>
      <c r="Q214" s="13" t="n">
        <v>-0.0296815974096061</v>
      </c>
      <c r="R214" s="13" t="n">
        <v>-0.00887573964497046</v>
      </c>
      <c r="S214" s="11" t="n">
        <v>0</v>
      </c>
      <c r="T214" s="13"/>
      <c r="U214" s="13"/>
      <c r="V214" s="11" t="n">
        <v>1</v>
      </c>
      <c r="W214" s="13" t="n">
        <v>0</v>
      </c>
      <c r="X214" s="11" t="n">
        <v>0</v>
      </c>
      <c r="Y214" s="11" t="n">
        <v>0</v>
      </c>
      <c r="Z214" s="11" t="n">
        <v>0</v>
      </c>
      <c r="AA214" s="11" t="n">
        <v>0</v>
      </c>
      <c r="AB214" s="10" t="s">
        <v>65</v>
      </c>
      <c r="AC214" s="11" t="n">
        <v>5</v>
      </c>
      <c r="AD214" s="11" t="n">
        <v>4</v>
      </c>
      <c r="AE214" s="11" t="n">
        <v>4</v>
      </c>
      <c r="AF214" s="11" t="n">
        <v>4</v>
      </c>
      <c r="AG214" s="11" t="n">
        <v>5</v>
      </c>
      <c r="AH214" s="11" t="n">
        <v>0</v>
      </c>
      <c r="AI214" s="13" t="n">
        <v>0.227272727272727</v>
      </c>
      <c r="AJ214" s="13" t="n">
        <v>0.181818181818182</v>
      </c>
      <c r="AK214" s="13" t="n">
        <v>0.181818181818182</v>
      </c>
      <c r="AL214" s="13" t="n">
        <v>0.181818181818182</v>
      </c>
      <c r="AM214" s="13" t="n">
        <v>0.227272727272727</v>
      </c>
      <c r="AN214" s="11" t="n">
        <v>0</v>
      </c>
      <c r="AO214" s="13" t="n">
        <v>0</v>
      </c>
      <c r="AP214" s="11"/>
      <c r="AQ214" s="11"/>
      <c r="AR214" s="13"/>
      <c r="AS214" s="13"/>
      <c r="AT214" s="14" t="n">
        <f aca="false">SUMIFS(시도_소아과개폐업!$C$5:$C$293,시도_소아과개폐업!$A$5:$A$293,$D214,시도_소아과개폐업!$B$5:$B$293,$B214)</f>
        <v>10</v>
      </c>
      <c r="AU214" s="14" t="n">
        <f aca="false">SUMIFS(시도_소아과개폐업!$D$5:$D$293,시도_소아과개폐업!$A$5:$A$293,$D214,시도_소아과개폐업!$B$5:$B$293,$B214)</f>
        <v>8</v>
      </c>
      <c r="AV214" s="14" t="n">
        <f aca="false">SUMIFS(시도_소아과개폐업!$F$5:$F$293,시도_소아과개폐업!$A$5:$A$293,$D214,시도_소아과개폐업!$B$5:$B$293,$B214)</f>
        <v>2</v>
      </c>
      <c r="AW214" s="15" t="n">
        <f aca="false">SUMIFS(시도_소아과개폐업!$G$5:$G$293,시도_소아과개폐업!$A$5:$A$293,$D214,시도_소아과개폐업!$B$5:$B$293,$B214)</f>
        <v>0.170212765957447</v>
      </c>
      <c r="AX214" s="14" t="n">
        <f aca="false">SUMIFS(시도_소아과개폐업!$H$5:$H$293,시도_소아과개폐업!$A$5:$A$293,$D214,시도_소아과개폐업!$B$5:$B$293,$B214)</f>
        <v>33</v>
      </c>
      <c r="AY214" s="14" t="n">
        <f aca="false">SUMIFS(시군구_병원급!$E$5:$E$3668,시군구_병원급!$A$5:$A$3668,$A214,시군구_병원급!$D$5:$D$3668,$D214)</f>
        <v>0</v>
      </c>
      <c r="AZ214" s="14" t="n">
        <f aca="false">SUMIFS(시군구_병원급!$F$5:$F$3668,시군구_병원급!$A$5:$A$3668,$A214,시군구_병원급!$D$5:$D$3668,$D214)</f>
        <v>0</v>
      </c>
      <c r="BA214" s="14" t="n">
        <f aca="false">SUMIFS(시군구_병원급!$G$5:$G$3668,시군구_병원급!$A$5:$A$3668,$A214,시군구_병원급!$D$5:$D$3668,$D214)</f>
        <v>1</v>
      </c>
      <c r="BB214" s="14" t="n">
        <f aca="false">SUMIFS(시군구_병원급!$H$5:$H$3668,시군구_병원급!$A$5:$A$3668,$A214,시군구_병원급!$D$5:$D$3668,$D214)</f>
        <v>2</v>
      </c>
      <c r="BC214" s="16" t="n">
        <f aca="false">K214+AY214</f>
        <v>0</v>
      </c>
      <c r="BD214" s="17" t="n">
        <f aca="false">IF(E214=0,"",(K214+AY214)/E214*1000)</f>
        <v>0</v>
      </c>
      <c r="BE214" s="16" t="n">
        <f aca="false">AY214-SUMIFS(시군구_병원급!$E$5:$E$3668,시군구_병원급!$A$5:$A$3668,$A214,시군구_병원급!$D$5:$D$3668,$D214-3)</f>
        <v>0</v>
      </c>
      <c r="BF214" s="16" t="n">
        <f aca="false">IF(AY214=0,1,0)</f>
        <v>1</v>
      </c>
      <c r="BG214" s="16" t="n">
        <f aca="false">IF(K214+AY214=0,1,0)</f>
        <v>1</v>
      </c>
      <c r="BH214" s="16" t="n">
        <f aca="false">AF214+AG214+AH214</f>
        <v>9</v>
      </c>
      <c r="BI214" s="18" t="n">
        <f aca="false">IF(H214=0,"",BH214/H214)</f>
        <v>0.409090909090909</v>
      </c>
      <c r="BJ214" s="16" t="str">
        <f aca="false">IF(AP214="","",AP214+AN214)</f>
        <v/>
      </c>
    </row>
    <row r="215" customFormat="false" ht="15" hidden="false" customHeight="true" outlineLevel="0" collapsed="false">
      <c r="A215" s="9" t="s">
        <v>483</v>
      </c>
      <c r="B215" s="10" t="s">
        <v>451</v>
      </c>
      <c r="C215" s="10" t="s">
        <v>432</v>
      </c>
      <c r="D215" s="9" t="n">
        <v>2016</v>
      </c>
      <c r="E215" s="11" t="n">
        <v>911</v>
      </c>
      <c r="F215" s="11" t="n">
        <v>152</v>
      </c>
      <c r="G215" s="11" t="n">
        <v>147</v>
      </c>
      <c r="H215" s="11" t="n">
        <v>12</v>
      </c>
      <c r="I215" s="11" t="n">
        <v>747</v>
      </c>
      <c r="J215" s="11" t="n">
        <v>553</v>
      </c>
      <c r="K215" s="11" t="n">
        <v>0</v>
      </c>
      <c r="L215" s="12" t="n">
        <v>13.172338090011</v>
      </c>
      <c r="M215" s="12" t="n">
        <v>0</v>
      </c>
      <c r="N215" s="13" t="n">
        <v>0.740294511378849</v>
      </c>
      <c r="O215" s="13" t="n">
        <v>0.819978046103183</v>
      </c>
      <c r="P215" s="13" t="n">
        <v>0.161361141602635</v>
      </c>
      <c r="Q215" s="13" t="n">
        <v>-0.0530145530145531</v>
      </c>
      <c r="R215" s="13" t="n">
        <v>-0.0925925925925926</v>
      </c>
      <c r="S215" s="11" t="n">
        <v>0</v>
      </c>
      <c r="T215" s="13"/>
      <c r="U215" s="13"/>
      <c r="V215" s="11" t="n">
        <v>1</v>
      </c>
      <c r="W215" s="13" t="n">
        <v>-0.0833333333333334</v>
      </c>
      <c r="X215" s="11" t="n">
        <v>0</v>
      </c>
      <c r="Y215" s="11" t="n">
        <v>0</v>
      </c>
      <c r="Z215" s="11" t="n">
        <v>0</v>
      </c>
      <c r="AA215" s="11" t="n">
        <v>0</v>
      </c>
      <c r="AB215" s="10" t="s">
        <v>65</v>
      </c>
      <c r="AC215" s="11" t="n">
        <v>6</v>
      </c>
      <c r="AD215" s="11" t="n">
        <v>5</v>
      </c>
      <c r="AE215" s="11" t="n">
        <v>1</v>
      </c>
      <c r="AF215" s="11" t="n">
        <v>0</v>
      </c>
      <c r="AG215" s="11" t="n">
        <v>0</v>
      </c>
      <c r="AH215" s="11" t="n">
        <v>0</v>
      </c>
      <c r="AI215" s="13" t="n">
        <v>0.5</v>
      </c>
      <c r="AJ215" s="13" t="n">
        <v>0.416666666666667</v>
      </c>
      <c r="AK215" s="13" t="n">
        <v>0.0833333333333333</v>
      </c>
      <c r="AL215" s="13" t="n">
        <v>0</v>
      </c>
      <c r="AM215" s="13" t="n">
        <v>0</v>
      </c>
      <c r="AN215" s="11" t="n">
        <v>0</v>
      </c>
      <c r="AO215" s="13" t="n">
        <v>0</v>
      </c>
      <c r="AP215" s="11"/>
      <c r="AQ215" s="11"/>
      <c r="AR215" s="13"/>
      <c r="AS215" s="13"/>
      <c r="AT215" s="14" t="n">
        <f aca="false">SUMIFS(시도_소아과개폐업!$C$5:$C$293,시도_소아과개폐업!$A$5:$A$293,$D215,시도_소아과개폐업!$B$5:$B$293,$B215)</f>
        <v>10</v>
      </c>
      <c r="AU215" s="14" t="n">
        <f aca="false">SUMIFS(시도_소아과개폐업!$D$5:$D$293,시도_소아과개폐업!$A$5:$A$293,$D215,시도_소아과개폐업!$B$5:$B$293,$B215)</f>
        <v>8</v>
      </c>
      <c r="AV215" s="14" t="n">
        <f aca="false">SUMIFS(시도_소아과개폐업!$F$5:$F$293,시도_소아과개폐업!$A$5:$A$293,$D215,시도_소아과개폐업!$B$5:$B$293,$B215)</f>
        <v>2</v>
      </c>
      <c r="AW215" s="15" t="n">
        <f aca="false">SUMIFS(시도_소아과개폐업!$G$5:$G$293,시도_소아과개폐업!$A$5:$A$293,$D215,시도_소아과개폐업!$B$5:$B$293,$B215)</f>
        <v>0.170212765957447</v>
      </c>
      <c r="AX215" s="14" t="n">
        <f aca="false">SUMIFS(시도_소아과개폐업!$H$5:$H$293,시도_소아과개폐업!$A$5:$A$293,$D215,시도_소아과개폐업!$B$5:$B$293,$B215)</f>
        <v>33</v>
      </c>
      <c r="AY215" s="14" t="n">
        <f aca="false">SUMIFS(시군구_병원급!$E$5:$E$3668,시군구_병원급!$A$5:$A$3668,$A215,시군구_병원급!$D$5:$D$3668,$D215)</f>
        <v>0</v>
      </c>
      <c r="AZ215" s="14" t="n">
        <f aca="false">SUMIFS(시군구_병원급!$F$5:$F$3668,시군구_병원급!$A$5:$A$3668,$A215,시군구_병원급!$D$5:$D$3668,$D215)</f>
        <v>0</v>
      </c>
      <c r="BA215" s="14" t="n">
        <f aca="false">SUMIFS(시군구_병원급!$G$5:$G$3668,시군구_병원급!$A$5:$A$3668,$A215,시군구_병원급!$D$5:$D$3668,$D215)</f>
        <v>0</v>
      </c>
      <c r="BB215" s="14" t="n">
        <f aca="false">SUMIFS(시군구_병원급!$H$5:$H$3668,시군구_병원급!$A$5:$A$3668,$A215,시군구_병원급!$D$5:$D$3668,$D215)</f>
        <v>0</v>
      </c>
      <c r="BC215" s="16" t="n">
        <f aca="false">K215+AY215</f>
        <v>0</v>
      </c>
      <c r="BD215" s="17" t="n">
        <f aca="false">IF(E215=0,"",(K215+AY215)/E215*1000)</f>
        <v>0</v>
      </c>
      <c r="BE215" s="16" t="n">
        <f aca="false">AY215-SUMIFS(시군구_병원급!$E$5:$E$3668,시군구_병원급!$A$5:$A$3668,$A215,시군구_병원급!$D$5:$D$3668,$D215-3)</f>
        <v>0</v>
      </c>
      <c r="BF215" s="16" t="n">
        <f aca="false">IF(AY215=0,1,0)</f>
        <v>1</v>
      </c>
      <c r="BG215" s="16" t="n">
        <f aca="false">IF(K215+AY215=0,1,0)</f>
        <v>1</v>
      </c>
      <c r="BH215" s="16" t="n">
        <f aca="false">AF215+AG215+AH215</f>
        <v>0</v>
      </c>
      <c r="BI215" s="18" t="n">
        <f aca="false">IF(H215=0,"",BH215/H215)</f>
        <v>0</v>
      </c>
      <c r="BJ215" s="16" t="str">
        <f aca="false">IF(AP215="","",AP215+AN215)</f>
        <v/>
      </c>
    </row>
    <row r="216" customFormat="false" ht="15" hidden="false" customHeight="true" outlineLevel="0" collapsed="false">
      <c r="A216" s="9" t="s">
        <v>484</v>
      </c>
      <c r="B216" s="10" t="s">
        <v>451</v>
      </c>
      <c r="C216" s="10" t="s">
        <v>485</v>
      </c>
      <c r="D216" s="9" t="n">
        <v>2016</v>
      </c>
      <c r="E216" s="11" t="n">
        <v>848</v>
      </c>
      <c r="F216" s="11" t="n">
        <v>128</v>
      </c>
      <c r="G216" s="11" t="n">
        <v>133</v>
      </c>
      <c r="H216" s="11" t="n">
        <v>11</v>
      </c>
      <c r="I216" s="11" t="n">
        <v>577</v>
      </c>
      <c r="J216" s="11" t="n">
        <v>456</v>
      </c>
      <c r="K216" s="11" t="n">
        <v>0</v>
      </c>
      <c r="L216" s="12" t="n">
        <v>12.9716981132076</v>
      </c>
      <c r="M216" s="12" t="n">
        <v>0</v>
      </c>
      <c r="N216" s="13" t="n">
        <v>0.790294627383016</v>
      </c>
      <c r="O216" s="13" t="n">
        <v>0.680424528301887</v>
      </c>
      <c r="P216" s="13" t="n">
        <v>0.156839622641509</v>
      </c>
      <c r="Q216" s="13" t="n">
        <v>-0.12306101344364</v>
      </c>
      <c r="R216" s="13" t="n">
        <v>-0.089041095890411</v>
      </c>
      <c r="S216" s="11" t="n">
        <v>0</v>
      </c>
      <c r="T216" s="13"/>
      <c r="U216" s="13"/>
      <c r="V216" s="11" t="n">
        <v>1</v>
      </c>
      <c r="W216" s="13" t="n">
        <v>-0.181818181818182</v>
      </c>
      <c r="X216" s="11" t="n">
        <v>1</v>
      </c>
      <c r="Y216" s="11" t="n">
        <v>0</v>
      </c>
      <c r="Z216" s="11" t="n">
        <v>1</v>
      </c>
      <c r="AA216" s="11" t="n">
        <v>0</v>
      </c>
      <c r="AB216" s="10" t="s">
        <v>65</v>
      </c>
      <c r="AC216" s="11" t="n">
        <v>2</v>
      </c>
      <c r="AD216" s="11" t="n">
        <v>2</v>
      </c>
      <c r="AE216" s="11" t="n">
        <v>2</v>
      </c>
      <c r="AF216" s="11" t="n">
        <v>0</v>
      </c>
      <c r="AG216" s="11" t="n">
        <v>5</v>
      </c>
      <c r="AH216" s="11" t="n">
        <v>0</v>
      </c>
      <c r="AI216" s="13" t="n">
        <v>0.181818181818182</v>
      </c>
      <c r="AJ216" s="13" t="n">
        <v>0.181818181818182</v>
      </c>
      <c r="AK216" s="13" t="n">
        <v>0.181818181818182</v>
      </c>
      <c r="AL216" s="13" t="n">
        <v>0</v>
      </c>
      <c r="AM216" s="13" t="n">
        <v>0.454545454545455</v>
      </c>
      <c r="AN216" s="11" t="n">
        <v>0</v>
      </c>
      <c r="AO216" s="13" t="n">
        <v>0</v>
      </c>
      <c r="AP216" s="11"/>
      <c r="AQ216" s="11"/>
      <c r="AR216" s="13"/>
      <c r="AS216" s="13"/>
      <c r="AT216" s="14" t="n">
        <f aca="false">SUMIFS(시도_소아과개폐업!$C$5:$C$293,시도_소아과개폐업!$A$5:$A$293,$D216,시도_소아과개폐업!$B$5:$B$293,$B216)</f>
        <v>10</v>
      </c>
      <c r="AU216" s="14" t="n">
        <f aca="false">SUMIFS(시도_소아과개폐업!$D$5:$D$293,시도_소아과개폐업!$A$5:$A$293,$D216,시도_소아과개폐업!$B$5:$B$293,$B216)</f>
        <v>8</v>
      </c>
      <c r="AV216" s="14" t="n">
        <f aca="false">SUMIFS(시도_소아과개폐업!$F$5:$F$293,시도_소아과개폐업!$A$5:$A$293,$D216,시도_소아과개폐업!$B$5:$B$293,$B216)</f>
        <v>2</v>
      </c>
      <c r="AW216" s="15" t="n">
        <f aca="false">SUMIFS(시도_소아과개폐업!$G$5:$G$293,시도_소아과개폐업!$A$5:$A$293,$D216,시도_소아과개폐업!$B$5:$B$293,$B216)</f>
        <v>0.170212765957447</v>
      </c>
      <c r="AX216" s="14" t="n">
        <f aca="false">SUMIFS(시도_소아과개폐업!$H$5:$H$293,시도_소아과개폐업!$A$5:$A$293,$D216,시도_소아과개폐업!$B$5:$B$293,$B216)</f>
        <v>33</v>
      </c>
      <c r="AY216" s="14" t="n">
        <f aca="false">SUMIFS(시군구_병원급!$E$5:$E$3668,시군구_병원급!$A$5:$A$3668,$A216,시군구_병원급!$D$5:$D$3668,$D216)</f>
        <v>0</v>
      </c>
      <c r="AZ216" s="14" t="n">
        <f aca="false">SUMIFS(시군구_병원급!$F$5:$F$3668,시군구_병원급!$A$5:$A$3668,$A216,시군구_병원급!$D$5:$D$3668,$D216)</f>
        <v>0</v>
      </c>
      <c r="BA216" s="14" t="n">
        <f aca="false">SUMIFS(시군구_병원급!$G$5:$G$3668,시군구_병원급!$A$5:$A$3668,$A216,시군구_병원급!$D$5:$D$3668,$D216)</f>
        <v>0</v>
      </c>
      <c r="BB216" s="14" t="n">
        <f aca="false">SUMIFS(시군구_병원급!$H$5:$H$3668,시군구_병원급!$A$5:$A$3668,$A216,시군구_병원급!$D$5:$D$3668,$D216)</f>
        <v>0</v>
      </c>
      <c r="BC216" s="16" t="n">
        <f aca="false">K216+AY216</f>
        <v>0</v>
      </c>
      <c r="BD216" s="17" t="n">
        <f aca="false">IF(E216=0,"",(K216+AY216)/E216*1000)</f>
        <v>0</v>
      </c>
      <c r="BE216" s="16" t="n">
        <f aca="false">AY216-SUMIFS(시군구_병원급!$E$5:$E$3668,시군구_병원급!$A$5:$A$3668,$A216,시군구_병원급!$D$5:$D$3668,$D216-3)</f>
        <v>0</v>
      </c>
      <c r="BF216" s="16" t="n">
        <f aca="false">IF(AY216=0,1,0)</f>
        <v>1</v>
      </c>
      <c r="BG216" s="16" t="n">
        <f aca="false">IF(K216+AY216=0,1,0)</f>
        <v>1</v>
      </c>
      <c r="BH216" s="16" t="n">
        <f aca="false">AF216+AG216+AH216</f>
        <v>5</v>
      </c>
      <c r="BI216" s="18" t="n">
        <f aca="false">IF(H216=0,"",BH216/H216)</f>
        <v>0.454545454545455</v>
      </c>
      <c r="BJ216" s="16" t="str">
        <f aca="false">IF(AP216="","",AP216+AN216)</f>
        <v/>
      </c>
    </row>
    <row r="217" customFormat="false" ht="15" hidden="false" customHeight="true" outlineLevel="0" collapsed="false">
      <c r="A217" s="9" t="s">
        <v>486</v>
      </c>
      <c r="B217" s="10" t="s">
        <v>487</v>
      </c>
      <c r="C217" s="10" t="s">
        <v>488</v>
      </c>
      <c r="D217" s="9" t="n">
        <v>2016</v>
      </c>
      <c r="E217" s="11" t="n">
        <v>34479</v>
      </c>
      <c r="F217" s="11" t="n">
        <v>4707</v>
      </c>
      <c r="G217" s="11" t="n">
        <v>4797</v>
      </c>
      <c r="H217" s="11" t="n">
        <v>680</v>
      </c>
      <c r="I217" s="11" t="n">
        <v>28028</v>
      </c>
      <c r="J217" s="11" t="n">
        <v>20997</v>
      </c>
      <c r="K217" s="11" t="n">
        <v>34</v>
      </c>
      <c r="L217" s="12" t="n">
        <v>19.7221497143189</v>
      </c>
      <c r="M217" s="12" t="n">
        <v>0.986107485715943</v>
      </c>
      <c r="N217" s="13" t="n">
        <v>0.749143713429428</v>
      </c>
      <c r="O217" s="13" t="n">
        <v>0.812900606166072</v>
      </c>
      <c r="P217" s="13" t="n">
        <v>0.139128164969982</v>
      </c>
      <c r="Q217" s="13" t="n">
        <v>-0.0438966224835007</v>
      </c>
      <c r="R217" s="13" t="n">
        <v>-0.111666666666667</v>
      </c>
      <c r="S217" s="11" t="n">
        <v>-2</v>
      </c>
      <c r="T217" s="13"/>
      <c r="U217" s="13"/>
      <c r="V217" s="11" t="n">
        <v>0</v>
      </c>
      <c r="W217" s="13" t="n">
        <v>-0.198529411764706</v>
      </c>
      <c r="X217" s="11" t="n">
        <v>1</v>
      </c>
      <c r="Y217" s="11" t="n">
        <v>0</v>
      </c>
      <c r="Z217" s="11" t="n">
        <v>1</v>
      </c>
      <c r="AA217" s="11" t="n">
        <v>0</v>
      </c>
      <c r="AB217" s="10" t="s">
        <v>65</v>
      </c>
      <c r="AC217" s="11" t="n">
        <v>7</v>
      </c>
      <c r="AD217" s="11" t="n">
        <v>210</v>
      </c>
      <c r="AE217" s="11" t="n">
        <v>397</v>
      </c>
      <c r="AF217" s="11" t="n">
        <v>9</v>
      </c>
      <c r="AG217" s="11" t="n">
        <v>57</v>
      </c>
      <c r="AH217" s="11" t="n">
        <v>0</v>
      </c>
      <c r="AI217" s="13" t="n">
        <v>0.0102941176470588</v>
      </c>
      <c r="AJ217" s="13" t="n">
        <v>0.308823529411765</v>
      </c>
      <c r="AK217" s="13" t="n">
        <v>0.583823529411765</v>
      </c>
      <c r="AL217" s="13" t="n">
        <v>0.0132352941176471</v>
      </c>
      <c r="AM217" s="13" t="n">
        <v>0.0838235294117647</v>
      </c>
      <c r="AN217" s="11" t="n">
        <v>15</v>
      </c>
      <c r="AO217" s="13" t="n">
        <v>0.0215827338129496</v>
      </c>
      <c r="AP217" s="11"/>
      <c r="AQ217" s="11"/>
      <c r="AR217" s="13"/>
      <c r="AS217" s="13"/>
      <c r="AT217" s="14" t="n">
        <f aca="false">SUMIFS(시도_소아과개폐업!$C$5:$C$293,시도_소아과개폐업!$A$5:$A$293,$D217,시도_소아과개폐업!$B$5:$B$293,$B217)</f>
        <v>24</v>
      </c>
      <c r="AU217" s="14" t="n">
        <f aca="false">SUMIFS(시도_소아과개폐업!$D$5:$D$293,시도_소아과개폐업!$A$5:$A$293,$D217,시도_소아과개폐업!$B$5:$B$293,$B217)</f>
        <v>17</v>
      </c>
      <c r="AV217" s="14" t="n">
        <f aca="false">SUMIFS(시도_소아과개폐업!$F$5:$F$293,시도_소아과개폐업!$A$5:$A$293,$D217,시도_소아과개폐업!$B$5:$B$293,$B217)</f>
        <v>7</v>
      </c>
      <c r="AW217" s="15" t="n">
        <f aca="false">SUMIFS(시도_소아과개폐업!$G$5:$G$293,시도_소아과개폐업!$A$5:$A$293,$D217,시도_소아과개폐업!$B$5:$B$293,$B217)</f>
        <v>0.236111111111111</v>
      </c>
      <c r="AX217" s="14" t="n">
        <f aca="false">SUMIFS(시도_소아과개폐업!$H$5:$H$293,시도_소아과개폐업!$A$5:$A$293,$D217,시도_소아과개폐업!$B$5:$B$293,$B217)</f>
        <v>53</v>
      </c>
      <c r="AY217" s="14" t="n">
        <f aca="false">SUMIFS(시군구_병원급!$E$5:$E$3668,시군구_병원급!$A$5:$A$3668,$A217,시군구_병원급!$D$5:$D$3668,$D217)</f>
        <v>14</v>
      </c>
      <c r="AZ217" s="14" t="n">
        <f aca="false">SUMIFS(시군구_병원급!$F$5:$F$3668,시군구_병원급!$A$5:$A$3668,$A217,시군구_병원급!$D$5:$D$3668,$D217)</f>
        <v>5</v>
      </c>
      <c r="BA217" s="14" t="n">
        <f aca="false">SUMIFS(시군구_병원급!$G$5:$G$3668,시군구_병원급!$A$5:$A$3668,$A217,시군구_병원급!$D$5:$D$3668,$D217)</f>
        <v>43</v>
      </c>
      <c r="BB217" s="14" t="n">
        <f aca="false">SUMIFS(시군구_병원급!$H$5:$H$3668,시군구_병원급!$A$5:$A$3668,$A217,시군구_병원급!$D$5:$D$3668,$D217)</f>
        <v>95</v>
      </c>
      <c r="BC217" s="16" t="n">
        <f aca="false">K217+AY217</f>
        <v>48</v>
      </c>
      <c r="BD217" s="17" t="n">
        <f aca="false">IF(E217=0,"",(K217+AY217)/E217*1000)</f>
        <v>1.39215174454016</v>
      </c>
      <c r="BE217" s="16" t="n">
        <f aca="false">AY217-SUMIFS(시군구_병원급!$E$5:$E$3668,시군구_병원급!$A$5:$A$3668,$A217,시군구_병원급!$D$5:$D$3668,$D217-3)</f>
        <v>1</v>
      </c>
      <c r="BF217" s="16" t="n">
        <f aca="false">IF(AY217=0,1,0)</f>
        <v>0</v>
      </c>
      <c r="BG217" s="16" t="n">
        <f aca="false">IF(K217+AY217=0,1,0)</f>
        <v>0</v>
      </c>
      <c r="BH217" s="16" t="n">
        <f aca="false">AF217+AG217+AH217</f>
        <v>66</v>
      </c>
      <c r="BI217" s="18" t="n">
        <f aca="false">IF(H217=0,"",BH217/H217)</f>
        <v>0.0970588235294118</v>
      </c>
      <c r="BJ217" s="16" t="str">
        <f aca="false">IF(AP217="","",AP217+AN217)</f>
        <v/>
      </c>
    </row>
    <row r="218" customFormat="false" ht="15" hidden="false" customHeight="true" outlineLevel="0" collapsed="false">
      <c r="A218" s="9" t="s">
        <v>489</v>
      </c>
      <c r="B218" s="10" t="s">
        <v>487</v>
      </c>
      <c r="C218" s="10" t="s">
        <v>490</v>
      </c>
      <c r="D218" s="9" t="n">
        <v>2016</v>
      </c>
      <c r="E218" s="11" t="n">
        <v>15514</v>
      </c>
      <c r="F218" s="11" t="n">
        <v>2092</v>
      </c>
      <c r="G218" s="11" t="n">
        <v>2104</v>
      </c>
      <c r="H218" s="11" t="n">
        <v>241</v>
      </c>
      <c r="I218" s="11" t="n">
        <v>11948</v>
      </c>
      <c r="J218" s="11" t="n">
        <v>9395</v>
      </c>
      <c r="K218" s="11" t="n">
        <v>10</v>
      </c>
      <c r="L218" s="12" t="n">
        <v>15.5343560654892</v>
      </c>
      <c r="M218" s="12" t="n">
        <v>0.644579089854325</v>
      </c>
      <c r="N218" s="13" t="n">
        <v>0.786324070974222</v>
      </c>
      <c r="O218" s="13" t="n">
        <v>0.770143096557948</v>
      </c>
      <c r="P218" s="13" t="n">
        <v>0.13561944050535</v>
      </c>
      <c r="Q218" s="13" t="n">
        <v>-0.0513055708432704</v>
      </c>
      <c r="R218" s="13" t="n">
        <v>-0.192942079018028</v>
      </c>
      <c r="S218" s="11" t="n">
        <v>0</v>
      </c>
      <c r="T218" s="13"/>
      <c r="U218" s="13"/>
      <c r="V218" s="11" t="n">
        <v>0</v>
      </c>
      <c r="W218" s="13" t="n">
        <v>-0.145228215767635</v>
      </c>
      <c r="X218" s="11" t="n">
        <v>0</v>
      </c>
      <c r="Y218" s="11" t="n">
        <v>0</v>
      </c>
      <c r="Z218" s="11" t="n">
        <v>0</v>
      </c>
      <c r="AA218" s="11" t="n">
        <v>0</v>
      </c>
      <c r="AB218" s="10" t="s">
        <v>65</v>
      </c>
      <c r="AC218" s="11" t="n">
        <v>9</v>
      </c>
      <c r="AD218" s="11" t="n">
        <v>88</v>
      </c>
      <c r="AE218" s="11" t="n">
        <v>107</v>
      </c>
      <c r="AF218" s="11" t="n">
        <v>4</v>
      </c>
      <c r="AG218" s="11" t="n">
        <v>33</v>
      </c>
      <c r="AH218" s="11" t="n">
        <v>0</v>
      </c>
      <c r="AI218" s="13" t="n">
        <v>0.037344398340249</v>
      </c>
      <c r="AJ218" s="13" t="n">
        <v>0.365145228215768</v>
      </c>
      <c r="AK218" s="13" t="n">
        <v>0.443983402489627</v>
      </c>
      <c r="AL218" s="13" t="n">
        <v>0.016597510373444</v>
      </c>
      <c r="AM218" s="13" t="n">
        <v>0.136929460580913</v>
      </c>
      <c r="AN218" s="11" t="n">
        <v>2</v>
      </c>
      <c r="AO218" s="13" t="n">
        <v>0.00823045267489712</v>
      </c>
      <c r="AP218" s="11"/>
      <c r="AQ218" s="11"/>
      <c r="AR218" s="13"/>
      <c r="AS218" s="13"/>
      <c r="AT218" s="14" t="n">
        <f aca="false">SUMIFS(시도_소아과개폐업!$C$5:$C$293,시도_소아과개폐업!$A$5:$A$293,$D218,시도_소아과개폐업!$B$5:$B$293,$B218)</f>
        <v>24</v>
      </c>
      <c r="AU218" s="14" t="n">
        <f aca="false">SUMIFS(시도_소아과개폐업!$D$5:$D$293,시도_소아과개폐업!$A$5:$A$293,$D218,시도_소아과개폐업!$B$5:$B$293,$B218)</f>
        <v>17</v>
      </c>
      <c r="AV218" s="14" t="n">
        <f aca="false">SUMIFS(시도_소아과개폐업!$F$5:$F$293,시도_소아과개폐업!$A$5:$A$293,$D218,시도_소아과개폐업!$B$5:$B$293,$B218)</f>
        <v>7</v>
      </c>
      <c r="AW218" s="15" t="n">
        <f aca="false">SUMIFS(시도_소아과개폐업!$G$5:$G$293,시도_소아과개폐업!$A$5:$A$293,$D218,시도_소아과개폐업!$B$5:$B$293,$B218)</f>
        <v>0.236111111111111</v>
      </c>
      <c r="AX218" s="14" t="n">
        <f aca="false">SUMIFS(시도_소아과개폐업!$H$5:$H$293,시도_소아과개폐업!$A$5:$A$293,$D218,시도_소아과개폐업!$B$5:$B$293,$B218)</f>
        <v>53</v>
      </c>
      <c r="AY218" s="14" t="n">
        <f aca="false">SUMIFS(시군구_병원급!$E$5:$E$3668,시군구_병원급!$A$5:$A$3668,$A218,시군구_병원급!$D$5:$D$3668,$D218)</f>
        <v>1</v>
      </c>
      <c r="AZ218" s="14" t="n">
        <f aca="false">SUMIFS(시군구_병원급!$F$5:$F$3668,시군구_병원급!$A$5:$A$3668,$A218,시군구_병원급!$D$5:$D$3668,$D218)</f>
        <v>2</v>
      </c>
      <c r="BA218" s="14" t="n">
        <f aca="false">SUMIFS(시군구_병원급!$G$5:$G$3668,시군구_병원급!$A$5:$A$3668,$A218,시군구_병원급!$D$5:$D$3668,$D218)</f>
        <v>10</v>
      </c>
      <c r="BB218" s="14" t="n">
        <f aca="false">SUMIFS(시군구_병원급!$H$5:$H$3668,시군구_병원급!$A$5:$A$3668,$A218,시군구_병원급!$D$5:$D$3668,$D218)</f>
        <v>20</v>
      </c>
      <c r="BC218" s="16" t="n">
        <f aca="false">K218+AY218</f>
        <v>11</v>
      </c>
      <c r="BD218" s="17" t="n">
        <f aca="false">IF(E218=0,"",(K218+AY218)/E218*1000)</f>
        <v>0.709036998839758</v>
      </c>
      <c r="BE218" s="16" t="n">
        <f aca="false">AY218-SUMIFS(시군구_병원급!$E$5:$E$3668,시군구_병원급!$A$5:$A$3668,$A218,시군구_병원급!$D$5:$D$3668,$D218-3)</f>
        <v>0</v>
      </c>
      <c r="BF218" s="16" t="n">
        <f aca="false">IF(AY218=0,1,0)</f>
        <v>0</v>
      </c>
      <c r="BG218" s="16" t="n">
        <f aca="false">IF(K218+AY218=0,1,0)</f>
        <v>0</v>
      </c>
      <c r="BH218" s="16" t="n">
        <f aca="false">AF218+AG218+AH218</f>
        <v>37</v>
      </c>
      <c r="BI218" s="18" t="n">
        <f aca="false">IF(H218=0,"",BH218/H218)</f>
        <v>0.153526970954357</v>
      </c>
      <c r="BJ218" s="16" t="str">
        <f aca="false">IF(AP218="","",AP218+AN218)</f>
        <v/>
      </c>
    </row>
    <row r="219" customFormat="false" ht="15" hidden="false" customHeight="true" outlineLevel="0" collapsed="false">
      <c r="A219" s="9" t="s">
        <v>491</v>
      </c>
      <c r="B219" s="10" t="s">
        <v>487</v>
      </c>
      <c r="C219" s="10" t="s">
        <v>492</v>
      </c>
      <c r="D219" s="9" t="n">
        <v>2016</v>
      </c>
      <c r="E219" s="11" t="n">
        <v>14425</v>
      </c>
      <c r="F219" s="11" t="n">
        <v>1969</v>
      </c>
      <c r="G219" s="11" t="n">
        <v>2010</v>
      </c>
      <c r="H219" s="11" t="n">
        <v>250</v>
      </c>
      <c r="I219" s="11" t="n">
        <v>11379</v>
      </c>
      <c r="J219" s="11" t="n">
        <v>8467</v>
      </c>
      <c r="K219" s="11" t="n">
        <v>10</v>
      </c>
      <c r="L219" s="12" t="n">
        <v>17.3310225303293</v>
      </c>
      <c r="M219" s="12" t="n">
        <v>0.693240901213172</v>
      </c>
      <c r="N219" s="13" t="n">
        <v>0.74408999033307</v>
      </c>
      <c r="O219" s="13" t="n">
        <v>0.788838821490468</v>
      </c>
      <c r="P219" s="13" t="n">
        <v>0.139341421143848</v>
      </c>
      <c r="Q219" s="13" t="n">
        <v>-0.0812687089994268</v>
      </c>
      <c r="R219" s="13" t="n">
        <v>-0.141392567278941</v>
      </c>
      <c r="S219" s="11" t="n">
        <v>-1</v>
      </c>
      <c r="T219" s="13"/>
      <c r="U219" s="13"/>
      <c r="V219" s="11" t="n">
        <v>0</v>
      </c>
      <c r="W219" s="13" t="n">
        <v>-0.196</v>
      </c>
      <c r="X219" s="11" t="n">
        <v>1</v>
      </c>
      <c r="Y219" s="11" t="n">
        <v>0</v>
      </c>
      <c r="Z219" s="11" t="n">
        <v>1</v>
      </c>
      <c r="AA219" s="11" t="n">
        <v>0</v>
      </c>
      <c r="AB219" s="10" t="s">
        <v>65</v>
      </c>
      <c r="AC219" s="11" t="n">
        <v>10</v>
      </c>
      <c r="AD219" s="11" t="n">
        <v>80</v>
      </c>
      <c r="AE219" s="11" t="n">
        <v>120</v>
      </c>
      <c r="AF219" s="11" t="n">
        <v>4</v>
      </c>
      <c r="AG219" s="11" t="n">
        <v>36</v>
      </c>
      <c r="AH219" s="11" t="n">
        <v>0</v>
      </c>
      <c r="AI219" s="13" t="n">
        <v>0.04</v>
      </c>
      <c r="AJ219" s="13" t="n">
        <v>0.32</v>
      </c>
      <c r="AK219" s="13" t="n">
        <v>0.48</v>
      </c>
      <c r="AL219" s="13" t="n">
        <v>0.016</v>
      </c>
      <c r="AM219" s="13" t="n">
        <v>0.144</v>
      </c>
      <c r="AN219" s="11" t="n">
        <v>13</v>
      </c>
      <c r="AO219" s="13" t="n">
        <v>0.0494296577946768</v>
      </c>
      <c r="AP219" s="11"/>
      <c r="AQ219" s="11"/>
      <c r="AR219" s="13"/>
      <c r="AS219" s="13"/>
      <c r="AT219" s="14" t="n">
        <f aca="false">SUMIFS(시도_소아과개폐업!$C$5:$C$293,시도_소아과개폐업!$A$5:$A$293,$D219,시도_소아과개폐업!$B$5:$B$293,$B219)</f>
        <v>24</v>
      </c>
      <c r="AU219" s="14" t="n">
        <f aca="false">SUMIFS(시도_소아과개폐업!$D$5:$D$293,시도_소아과개폐업!$A$5:$A$293,$D219,시도_소아과개폐업!$B$5:$B$293,$B219)</f>
        <v>17</v>
      </c>
      <c r="AV219" s="14" t="n">
        <f aca="false">SUMIFS(시도_소아과개폐업!$F$5:$F$293,시도_소아과개폐업!$A$5:$A$293,$D219,시도_소아과개폐업!$B$5:$B$293,$B219)</f>
        <v>7</v>
      </c>
      <c r="AW219" s="15" t="n">
        <f aca="false">SUMIFS(시도_소아과개폐업!$G$5:$G$293,시도_소아과개폐업!$A$5:$A$293,$D219,시도_소아과개폐업!$B$5:$B$293,$B219)</f>
        <v>0.236111111111111</v>
      </c>
      <c r="AX219" s="14" t="n">
        <f aca="false">SUMIFS(시도_소아과개폐업!$H$5:$H$293,시도_소아과개폐업!$A$5:$A$293,$D219,시도_소아과개폐업!$B$5:$B$293,$B219)</f>
        <v>53</v>
      </c>
      <c r="AY219" s="14" t="n">
        <f aca="false">SUMIFS(시군구_병원급!$E$5:$E$3668,시군구_병원급!$A$5:$A$3668,$A219,시군구_병원급!$D$5:$D$3668,$D219)</f>
        <v>6</v>
      </c>
      <c r="AZ219" s="14" t="n">
        <f aca="false">SUMIFS(시군구_병원급!$F$5:$F$3668,시군구_병원급!$A$5:$A$3668,$A219,시군구_병원급!$D$5:$D$3668,$D219)</f>
        <v>2</v>
      </c>
      <c r="BA219" s="14" t="n">
        <f aca="false">SUMIFS(시군구_병원급!$G$5:$G$3668,시군구_병원급!$A$5:$A$3668,$A219,시군구_병원급!$D$5:$D$3668,$D219)</f>
        <v>10</v>
      </c>
      <c r="BB219" s="14" t="n">
        <f aca="false">SUMIFS(시군구_병원급!$H$5:$H$3668,시군구_병원급!$A$5:$A$3668,$A219,시군구_병원급!$D$5:$D$3668,$D219)</f>
        <v>28</v>
      </c>
      <c r="BC219" s="16" t="n">
        <f aca="false">K219+AY219</f>
        <v>16</v>
      </c>
      <c r="BD219" s="17" t="n">
        <f aca="false">IF(E219=0,"",(K219+AY219)/E219*1000)</f>
        <v>1.10918544194107</v>
      </c>
      <c r="BE219" s="16" t="n">
        <f aca="false">AY219-SUMIFS(시군구_병원급!$E$5:$E$3668,시군구_병원급!$A$5:$A$3668,$A219,시군구_병원급!$D$5:$D$3668,$D219-3)</f>
        <v>0</v>
      </c>
      <c r="BF219" s="16" t="n">
        <f aca="false">IF(AY219=0,1,0)</f>
        <v>0</v>
      </c>
      <c r="BG219" s="16" t="n">
        <f aca="false">IF(K219+AY219=0,1,0)</f>
        <v>0</v>
      </c>
      <c r="BH219" s="16" t="n">
        <f aca="false">AF219+AG219+AH219</f>
        <v>40</v>
      </c>
      <c r="BI219" s="18" t="n">
        <f aca="false">IF(H219=0,"",BH219/H219)</f>
        <v>0.16</v>
      </c>
      <c r="BJ219" s="16" t="str">
        <f aca="false">IF(AP219="","",AP219+AN219)</f>
        <v/>
      </c>
    </row>
    <row r="220" customFormat="false" ht="15" hidden="false" customHeight="true" outlineLevel="0" collapsed="false">
      <c r="A220" s="9" t="s">
        <v>493</v>
      </c>
      <c r="B220" s="10" t="s">
        <v>487</v>
      </c>
      <c r="C220" s="10" t="s">
        <v>494</v>
      </c>
      <c r="D220" s="9" t="n">
        <v>2016</v>
      </c>
      <c r="E220" s="11" t="n">
        <v>4520</v>
      </c>
      <c r="F220" s="11" t="n">
        <v>614</v>
      </c>
      <c r="G220" s="11" t="n">
        <v>646</v>
      </c>
      <c r="H220" s="11" t="n">
        <v>80</v>
      </c>
      <c r="I220" s="11" t="n">
        <v>4151</v>
      </c>
      <c r="J220" s="11" t="n">
        <v>3006</v>
      </c>
      <c r="K220" s="11" t="n">
        <v>4</v>
      </c>
      <c r="L220" s="12" t="n">
        <v>17.6991150442478</v>
      </c>
      <c r="M220" s="12" t="n">
        <v>0.884955752212389</v>
      </c>
      <c r="N220" s="13" t="n">
        <v>0.724162852324741</v>
      </c>
      <c r="O220" s="13" t="n">
        <v>0.918362831858407</v>
      </c>
      <c r="P220" s="13" t="n">
        <v>0.142920353982301</v>
      </c>
      <c r="Q220" s="13" t="n">
        <v>-0.0950950950950951</v>
      </c>
      <c r="R220" s="13" t="n">
        <v>-0.12108843537415</v>
      </c>
      <c r="S220" s="11" t="n">
        <v>1</v>
      </c>
      <c r="T220" s="13"/>
      <c r="U220" s="13"/>
      <c r="V220" s="11" t="n">
        <v>0</v>
      </c>
      <c r="W220" s="13" t="n">
        <v>-0.15</v>
      </c>
      <c r="X220" s="11" t="n">
        <v>0</v>
      </c>
      <c r="Y220" s="11" t="n">
        <v>0</v>
      </c>
      <c r="Z220" s="11" t="n">
        <v>0</v>
      </c>
      <c r="AA220" s="11" t="n">
        <v>0</v>
      </c>
      <c r="AB220" s="10" t="s">
        <v>65</v>
      </c>
      <c r="AC220" s="11" t="n">
        <v>6</v>
      </c>
      <c r="AD220" s="11" t="n">
        <v>26</v>
      </c>
      <c r="AE220" s="11" t="n">
        <v>26</v>
      </c>
      <c r="AF220" s="11" t="n">
        <v>1</v>
      </c>
      <c r="AG220" s="11" t="n">
        <v>21</v>
      </c>
      <c r="AH220" s="11" t="n">
        <v>0</v>
      </c>
      <c r="AI220" s="13" t="n">
        <v>0.075</v>
      </c>
      <c r="AJ220" s="13" t="n">
        <v>0.325</v>
      </c>
      <c r="AK220" s="13" t="n">
        <v>0.325</v>
      </c>
      <c r="AL220" s="13" t="n">
        <v>0.0125</v>
      </c>
      <c r="AM220" s="13" t="n">
        <v>0.2625</v>
      </c>
      <c r="AN220" s="11" t="n">
        <v>7</v>
      </c>
      <c r="AO220" s="13" t="n">
        <v>0.0804597701149425</v>
      </c>
      <c r="AP220" s="11"/>
      <c r="AQ220" s="11"/>
      <c r="AR220" s="13"/>
      <c r="AS220" s="13"/>
      <c r="AT220" s="14" t="n">
        <f aca="false">SUMIFS(시도_소아과개폐업!$C$5:$C$293,시도_소아과개폐업!$A$5:$A$293,$D220,시도_소아과개폐업!$B$5:$B$293,$B220)</f>
        <v>24</v>
      </c>
      <c r="AU220" s="14" t="n">
        <f aca="false">SUMIFS(시도_소아과개폐업!$D$5:$D$293,시도_소아과개폐업!$A$5:$A$293,$D220,시도_소아과개폐업!$B$5:$B$293,$B220)</f>
        <v>17</v>
      </c>
      <c r="AV220" s="14" t="n">
        <f aca="false">SUMIFS(시도_소아과개폐업!$F$5:$F$293,시도_소아과개폐업!$A$5:$A$293,$D220,시도_소아과개폐업!$B$5:$B$293,$B220)</f>
        <v>7</v>
      </c>
      <c r="AW220" s="15" t="n">
        <f aca="false">SUMIFS(시도_소아과개폐업!$G$5:$G$293,시도_소아과개폐업!$A$5:$A$293,$D220,시도_소아과개폐업!$B$5:$B$293,$B220)</f>
        <v>0.236111111111111</v>
      </c>
      <c r="AX220" s="14" t="n">
        <f aca="false">SUMIFS(시도_소아과개폐업!$H$5:$H$293,시도_소아과개폐업!$A$5:$A$293,$D220,시도_소아과개폐업!$B$5:$B$293,$B220)</f>
        <v>53</v>
      </c>
      <c r="AY220" s="14" t="n">
        <f aca="false">SUMIFS(시군구_병원급!$E$5:$E$3668,시군구_병원급!$A$5:$A$3668,$A220,시군구_병원급!$D$5:$D$3668,$D220)</f>
        <v>3</v>
      </c>
      <c r="AZ220" s="14" t="n">
        <f aca="false">SUMIFS(시군구_병원급!$F$5:$F$3668,시군구_병원급!$A$5:$A$3668,$A220,시군구_병원급!$D$5:$D$3668,$D220)</f>
        <v>1</v>
      </c>
      <c r="BA220" s="14" t="n">
        <f aca="false">SUMIFS(시군구_병원급!$G$5:$G$3668,시군구_병원급!$A$5:$A$3668,$A220,시군구_병원급!$D$5:$D$3668,$D220)</f>
        <v>5</v>
      </c>
      <c r="BB220" s="14" t="n">
        <f aca="false">SUMIFS(시군구_병원급!$H$5:$H$3668,시군구_병원급!$A$5:$A$3668,$A220,시군구_병원급!$D$5:$D$3668,$D220)</f>
        <v>12</v>
      </c>
      <c r="BC220" s="16" t="n">
        <f aca="false">K220+AY220</f>
        <v>7</v>
      </c>
      <c r="BD220" s="17" t="n">
        <f aca="false">IF(E220=0,"",(K220+AY220)/E220*1000)</f>
        <v>1.54867256637168</v>
      </c>
      <c r="BE220" s="16" t="n">
        <f aca="false">AY220-SUMIFS(시군구_병원급!$E$5:$E$3668,시군구_병원급!$A$5:$A$3668,$A220,시군구_병원급!$D$5:$D$3668,$D220-3)</f>
        <v>0</v>
      </c>
      <c r="BF220" s="16" t="n">
        <f aca="false">IF(AY220=0,1,0)</f>
        <v>0</v>
      </c>
      <c r="BG220" s="16" t="n">
        <f aca="false">IF(K220+AY220=0,1,0)</f>
        <v>0</v>
      </c>
      <c r="BH220" s="16" t="n">
        <f aca="false">AF220+AG220+AH220</f>
        <v>22</v>
      </c>
      <c r="BI220" s="18" t="n">
        <f aca="false">IF(H220=0,"",BH220/H220)</f>
        <v>0.275</v>
      </c>
      <c r="BJ220" s="16" t="str">
        <f aca="false">IF(AP220="","",AP220+AN220)</f>
        <v/>
      </c>
    </row>
    <row r="221" customFormat="false" ht="15" hidden="false" customHeight="true" outlineLevel="0" collapsed="false">
      <c r="A221" s="9" t="s">
        <v>495</v>
      </c>
      <c r="B221" s="10" t="s">
        <v>487</v>
      </c>
      <c r="C221" s="10" t="s">
        <v>496</v>
      </c>
      <c r="D221" s="9" t="n">
        <v>2016</v>
      </c>
      <c r="E221" s="11" t="n">
        <v>3331</v>
      </c>
      <c r="F221" s="11" t="n">
        <v>493</v>
      </c>
      <c r="G221" s="11" t="n">
        <v>520</v>
      </c>
      <c r="H221" s="11" t="n">
        <v>69</v>
      </c>
      <c r="I221" s="11" t="n">
        <v>3381</v>
      </c>
      <c r="J221" s="11" t="n">
        <v>2530</v>
      </c>
      <c r="K221" s="11" t="n">
        <v>3</v>
      </c>
      <c r="L221" s="12" t="n">
        <v>20.7145001501051</v>
      </c>
      <c r="M221" s="12" t="n">
        <v>0.900630441308916</v>
      </c>
      <c r="N221" s="13" t="n">
        <v>0.748299319727891</v>
      </c>
      <c r="O221" s="13" t="n">
        <v>1.01501050735515</v>
      </c>
      <c r="P221" s="13" t="n">
        <v>0.156109276493546</v>
      </c>
      <c r="Q221" s="13" t="n">
        <v>-0.133454734651405</v>
      </c>
      <c r="R221" s="13" t="n">
        <v>-0.155844155844156</v>
      </c>
      <c r="S221" s="11" t="n">
        <v>-2</v>
      </c>
      <c r="T221" s="13"/>
      <c r="U221" s="13"/>
      <c r="V221" s="11" t="n">
        <v>0</v>
      </c>
      <c r="W221" s="13" t="n">
        <v>-0.159420289855073</v>
      </c>
      <c r="X221" s="11" t="n">
        <v>0</v>
      </c>
      <c r="Y221" s="11" t="n">
        <v>0</v>
      </c>
      <c r="Z221" s="11" t="n">
        <v>0</v>
      </c>
      <c r="AA221" s="11" t="n">
        <v>0</v>
      </c>
      <c r="AB221" s="10" t="s">
        <v>65</v>
      </c>
      <c r="AC221" s="11" t="n">
        <v>1</v>
      </c>
      <c r="AD221" s="11" t="n">
        <v>21</v>
      </c>
      <c r="AE221" s="11" t="n">
        <v>27</v>
      </c>
      <c r="AF221" s="11" t="n">
        <v>0</v>
      </c>
      <c r="AG221" s="11" t="n">
        <v>20</v>
      </c>
      <c r="AH221" s="11" t="n">
        <v>0</v>
      </c>
      <c r="AI221" s="13" t="n">
        <v>0.0144927536231884</v>
      </c>
      <c r="AJ221" s="13" t="n">
        <v>0.304347826086957</v>
      </c>
      <c r="AK221" s="13" t="n">
        <v>0.391304347826087</v>
      </c>
      <c r="AL221" s="13" t="n">
        <v>0</v>
      </c>
      <c r="AM221" s="13" t="n">
        <v>0.289855072463768</v>
      </c>
      <c r="AN221" s="11" t="n">
        <v>3</v>
      </c>
      <c r="AO221" s="13" t="n">
        <v>0.0416666666666667</v>
      </c>
      <c r="AP221" s="11"/>
      <c r="AQ221" s="11"/>
      <c r="AR221" s="13"/>
      <c r="AS221" s="13"/>
      <c r="AT221" s="14" t="n">
        <f aca="false">SUMIFS(시도_소아과개폐업!$C$5:$C$293,시도_소아과개폐업!$A$5:$A$293,$D221,시도_소아과개폐업!$B$5:$B$293,$B221)</f>
        <v>24</v>
      </c>
      <c r="AU221" s="14" t="n">
        <f aca="false">SUMIFS(시도_소아과개폐업!$D$5:$D$293,시도_소아과개폐업!$A$5:$A$293,$D221,시도_소아과개폐업!$B$5:$B$293,$B221)</f>
        <v>17</v>
      </c>
      <c r="AV221" s="14" t="n">
        <f aca="false">SUMIFS(시도_소아과개폐업!$F$5:$F$293,시도_소아과개폐업!$A$5:$A$293,$D221,시도_소아과개폐업!$B$5:$B$293,$B221)</f>
        <v>7</v>
      </c>
      <c r="AW221" s="15" t="n">
        <f aca="false">SUMIFS(시도_소아과개폐업!$G$5:$G$293,시도_소아과개폐업!$A$5:$A$293,$D221,시도_소아과개폐업!$B$5:$B$293,$B221)</f>
        <v>0.236111111111111</v>
      </c>
      <c r="AX221" s="14" t="n">
        <f aca="false">SUMIFS(시도_소아과개폐업!$H$5:$H$293,시도_소아과개폐업!$A$5:$A$293,$D221,시도_소아과개폐업!$B$5:$B$293,$B221)</f>
        <v>53</v>
      </c>
      <c r="AY221" s="14" t="n">
        <f aca="false">SUMIFS(시군구_병원급!$E$5:$E$3668,시군구_병원급!$A$5:$A$3668,$A221,시군구_병원급!$D$5:$D$3668,$D221)</f>
        <v>1</v>
      </c>
      <c r="AZ221" s="14" t="n">
        <f aca="false">SUMIFS(시군구_병원급!$F$5:$F$3668,시군구_병원급!$A$5:$A$3668,$A221,시군구_병원급!$D$5:$D$3668,$D221)</f>
        <v>1</v>
      </c>
      <c r="BA221" s="14" t="n">
        <f aca="false">SUMIFS(시군구_병원급!$G$5:$G$3668,시군구_병원급!$A$5:$A$3668,$A221,시군구_병원급!$D$5:$D$3668,$D221)</f>
        <v>2</v>
      </c>
      <c r="BB221" s="14" t="n">
        <f aca="false">SUMIFS(시군구_병원급!$H$5:$H$3668,시군구_병원급!$A$5:$A$3668,$A221,시군구_병원급!$D$5:$D$3668,$D221)</f>
        <v>7</v>
      </c>
      <c r="BC221" s="16" t="n">
        <f aca="false">K221+AY221</f>
        <v>4</v>
      </c>
      <c r="BD221" s="17" t="n">
        <f aca="false">IF(E221=0,"",(K221+AY221)/E221*1000)</f>
        <v>1.20084058841189</v>
      </c>
      <c r="BE221" s="16" t="n">
        <f aca="false">AY221-SUMIFS(시군구_병원급!$E$5:$E$3668,시군구_병원급!$A$5:$A$3668,$A221,시군구_병원급!$D$5:$D$3668,$D221-3)</f>
        <v>0</v>
      </c>
      <c r="BF221" s="16" t="n">
        <f aca="false">IF(AY221=0,1,0)</f>
        <v>0</v>
      </c>
      <c r="BG221" s="16" t="n">
        <f aca="false">IF(K221+AY221=0,1,0)</f>
        <v>0</v>
      </c>
      <c r="BH221" s="16" t="n">
        <f aca="false">AF221+AG221+AH221</f>
        <v>20</v>
      </c>
      <c r="BI221" s="18" t="n">
        <f aca="false">IF(H221=0,"",BH221/H221)</f>
        <v>0.289855072463768</v>
      </c>
      <c r="BJ221" s="16" t="str">
        <f aca="false">IF(AP221="","",AP221+AN221)</f>
        <v/>
      </c>
    </row>
    <row r="222" customFormat="false" ht="15" hidden="false" customHeight="true" outlineLevel="0" collapsed="false">
      <c r="A222" s="9" t="s">
        <v>497</v>
      </c>
      <c r="B222" s="10" t="s">
        <v>487</v>
      </c>
      <c r="C222" s="10" t="s">
        <v>498</v>
      </c>
      <c r="D222" s="9" t="n">
        <v>2016</v>
      </c>
      <c r="E222" s="11" t="n">
        <v>3183</v>
      </c>
      <c r="F222" s="11" t="n">
        <v>428</v>
      </c>
      <c r="G222" s="11" t="n">
        <v>454</v>
      </c>
      <c r="H222" s="11" t="n">
        <v>57</v>
      </c>
      <c r="I222" s="11" t="n">
        <v>2610</v>
      </c>
      <c r="J222" s="11" t="n">
        <v>1899</v>
      </c>
      <c r="K222" s="11" t="n">
        <v>3</v>
      </c>
      <c r="L222" s="12" t="n">
        <v>17.9076343072573</v>
      </c>
      <c r="M222" s="12" t="n">
        <v>0.942507068803016</v>
      </c>
      <c r="N222" s="13" t="n">
        <v>0.727586206896552</v>
      </c>
      <c r="O222" s="13" t="n">
        <v>0.819981149858624</v>
      </c>
      <c r="P222" s="13" t="n">
        <v>0.14263273641219</v>
      </c>
      <c r="Q222" s="13" t="n">
        <v>-0.123381988432939</v>
      </c>
      <c r="R222" s="13" t="n">
        <v>-0.18783542039356</v>
      </c>
      <c r="S222" s="11" t="n">
        <v>0</v>
      </c>
      <c r="T222" s="13"/>
      <c r="U222" s="13"/>
      <c r="V222" s="11" t="n">
        <v>0</v>
      </c>
      <c r="W222" s="13" t="n">
        <v>-0.192982456140351</v>
      </c>
      <c r="X222" s="11" t="n">
        <v>1</v>
      </c>
      <c r="Y222" s="11" t="n">
        <v>0</v>
      </c>
      <c r="Z222" s="11" t="n">
        <v>1</v>
      </c>
      <c r="AA222" s="11" t="n">
        <v>0</v>
      </c>
      <c r="AB222" s="10" t="s">
        <v>65</v>
      </c>
      <c r="AC222" s="11" t="n">
        <v>3</v>
      </c>
      <c r="AD222" s="11" t="n">
        <v>11</v>
      </c>
      <c r="AE222" s="11" t="n">
        <v>27</v>
      </c>
      <c r="AF222" s="11" t="n">
        <v>1</v>
      </c>
      <c r="AG222" s="11" t="n">
        <v>15</v>
      </c>
      <c r="AH222" s="11" t="n">
        <v>0</v>
      </c>
      <c r="AI222" s="13" t="n">
        <v>0.0526315789473684</v>
      </c>
      <c r="AJ222" s="13" t="n">
        <v>0.192982456140351</v>
      </c>
      <c r="AK222" s="13" t="n">
        <v>0.473684210526316</v>
      </c>
      <c r="AL222" s="13" t="n">
        <v>0.0175438596491228</v>
      </c>
      <c r="AM222" s="13" t="n">
        <v>0.263157894736842</v>
      </c>
      <c r="AN222" s="11" t="n">
        <v>4</v>
      </c>
      <c r="AO222" s="13" t="n">
        <v>0.0655737704918033</v>
      </c>
      <c r="AP222" s="11"/>
      <c r="AQ222" s="11"/>
      <c r="AR222" s="13"/>
      <c r="AS222" s="13"/>
      <c r="AT222" s="14" t="n">
        <f aca="false">SUMIFS(시도_소아과개폐업!$C$5:$C$293,시도_소아과개폐업!$A$5:$A$293,$D222,시도_소아과개폐업!$B$5:$B$293,$B222)</f>
        <v>24</v>
      </c>
      <c r="AU222" s="14" t="n">
        <f aca="false">SUMIFS(시도_소아과개폐업!$D$5:$D$293,시도_소아과개폐업!$A$5:$A$293,$D222,시도_소아과개폐업!$B$5:$B$293,$B222)</f>
        <v>17</v>
      </c>
      <c r="AV222" s="14" t="n">
        <f aca="false">SUMIFS(시도_소아과개폐업!$F$5:$F$293,시도_소아과개폐업!$A$5:$A$293,$D222,시도_소아과개폐업!$B$5:$B$293,$B222)</f>
        <v>7</v>
      </c>
      <c r="AW222" s="15" t="n">
        <f aca="false">SUMIFS(시도_소아과개폐업!$G$5:$G$293,시도_소아과개폐업!$A$5:$A$293,$D222,시도_소아과개폐업!$B$5:$B$293,$B222)</f>
        <v>0.236111111111111</v>
      </c>
      <c r="AX222" s="14" t="n">
        <f aca="false">SUMIFS(시도_소아과개폐업!$H$5:$H$293,시도_소아과개폐업!$A$5:$A$293,$D222,시도_소아과개폐업!$B$5:$B$293,$B222)</f>
        <v>53</v>
      </c>
      <c r="AY222" s="14" t="n">
        <f aca="false">SUMIFS(시군구_병원급!$E$5:$E$3668,시군구_병원급!$A$5:$A$3668,$A222,시군구_병원급!$D$5:$D$3668,$D222)</f>
        <v>0</v>
      </c>
      <c r="AZ222" s="14" t="n">
        <f aca="false">SUMIFS(시군구_병원급!$F$5:$F$3668,시군구_병원급!$A$5:$A$3668,$A222,시군구_병원급!$D$5:$D$3668,$D222)</f>
        <v>0</v>
      </c>
      <c r="BA222" s="14" t="n">
        <f aca="false">SUMIFS(시군구_병원급!$G$5:$G$3668,시군구_병원급!$A$5:$A$3668,$A222,시군구_병원급!$D$5:$D$3668,$D222)</f>
        <v>2</v>
      </c>
      <c r="BB222" s="14" t="n">
        <f aca="false">SUMIFS(시군구_병원급!$H$5:$H$3668,시군구_병원급!$A$5:$A$3668,$A222,시군구_병원급!$D$5:$D$3668,$D222)</f>
        <v>13</v>
      </c>
      <c r="BC222" s="16" t="n">
        <f aca="false">K222+AY222</f>
        <v>3</v>
      </c>
      <c r="BD222" s="17" t="n">
        <f aca="false">IF(E222=0,"",(K222+AY222)/E222*1000)</f>
        <v>0.942507068803016</v>
      </c>
      <c r="BE222" s="16" t="n">
        <f aca="false">AY222-SUMIFS(시군구_병원급!$E$5:$E$3668,시군구_병원급!$A$5:$A$3668,$A222,시군구_병원급!$D$5:$D$3668,$D222-3)</f>
        <v>-1</v>
      </c>
      <c r="BF222" s="16" t="n">
        <f aca="false">IF(AY222=0,1,0)</f>
        <v>1</v>
      </c>
      <c r="BG222" s="16" t="n">
        <f aca="false">IF(K222+AY222=0,1,0)</f>
        <v>0</v>
      </c>
      <c r="BH222" s="16" t="n">
        <f aca="false">AF222+AG222+AH222</f>
        <v>16</v>
      </c>
      <c r="BI222" s="18" t="n">
        <f aca="false">IF(H222=0,"",BH222/H222)</f>
        <v>0.280701754385965</v>
      </c>
      <c r="BJ222" s="16" t="str">
        <f aca="false">IF(AP222="","",AP222+AN222)</f>
        <v/>
      </c>
    </row>
    <row r="223" customFormat="false" ht="15" hidden="false" customHeight="true" outlineLevel="0" collapsed="false">
      <c r="A223" s="9" t="s">
        <v>499</v>
      </c>
      <c r="B223" s="10" t="s">
        <v>487</v>
      </c>
      <c r="C223" s="10" t="s">
        <v>500</v>
      </c>
      <c r="D223" s="9" t="n">
        <v>2016</v>
      </c>
      <c r="E223" s="11" t="n">
        <v>5617</v>
      </c>
      <c r="F223" s="11" t="n">
        <v>788</v>
      </c>
      <c r="G223" s="11" t="n">
        <v>809</v>
      </c>
      <c r="H223" s="11" t="n">
        <v>81</v>
      </c>
      <c r="I223" s="11" t="n">
        <v>4231</v>
      </c>
      <c r="J223" s="11" t="n">
        <v>3131</v>
      </c>
      <c r="K223" s="11" t="n">
        <v>7</v>
      </c>
      <c r="L223" s="12" t="n">
        <v>14.4205091685953</v>
      </c>
      <c r="M223" s="12" t="n">
        <v>1.24621684173046</v>
      </c>
      <c r="N223" s="13" t="n">
        <v>0.74001418104467</v>
      </c>
      <c r="O223" s="13" t="n">
        <v>0.753249065337369</v>
      </c>
      <c r="P223" s="13" t="n">
        <v>0.144027060708563</v>
      </c>
      <c r="Q223" s="13" t="n">
        <v>0.0222020018198361</v>
      </c>
      <c r="R223" s="13" t="n">
        <v>-0.00369458128078815</v>
      </c>
      <c r="S223" s="11" t="n">
        <v>2</v>
      </c>
      <c r="T223" s="13"/>
      <c r="U223" s="13"/>
      <c r="V223" s="11" t="n">
        <v>0</v>
      </c>
      <c r="W223" s="13" t="n">
        <v>-0.0987654320987654</v>
      </c>
      <c r="X223" s="11" t="n">
        <v>0</v>
      </c>
      <c r="Y223" s="11" t="n">
        <v>0</v>
      </c>
      <c r="Z223" s="11" t="n">
        <v>0</v>
      </c>
      <c r="AA223" s="11" t="n">
        <v>0</v>
      </c>
      <c r="AB223" s="10" t="s">
        <v>65</v>
      </c>
      <c r="AC223" s="11" t="n">
        <v>5</v>
      </c>
      <c r="AD223" s="11" t="n">
        <v>29</v>
      </c>
      <c r="AE223" s="11" t="n">
        <v>26</v>
      </c>
      <c r="AF223" s="11" t="n">
        <v>2</v>
      </c>
      <c r="AG223" s="11" t="n">
        <v>19</v>
      </c>
      <c r="AH223" s="11" t="n">
        <v>0</v>
      </c>
      <c r="AI223" s="13" t="n">
        <v>0.0617283950617284</v>
      </c>
      <c r="AJ223" s="13" t="n">
        <v>0.358024691358025</v>
      </c>
      <c r="AK223" s="13" t="n">
        <v>0.320987654320988</v>
      </c>
      <c r="AL223" s="13" t="n">
        <v>0.0246913580246914</v>
      </c>
      <c r="AM223" s="13" t="n">
        <v>0.234567901234568</v>
      </c>
      <c r="AN223" s="11" t="n">
        <v>1</v>
      </c>
      <c r="AO223" s="13" t="n">
        <v>0.0121951219512195</v>
      </c>
      <c r="AP223" s="11"/>
      <c r="AQ223" s="11"/>
      <c r="AR223" s="13"/>
      <c r="AS223" s="13"/>
      <c r="AT223" s="14" t="n">
        <f aca="false">SUMIFS(시도_소아과개폐업!$C$5:$C$293,시도_소아과개폐업!$A$5:$A$293,$D223,시도_소아과개폐업!$B$5:$B$293,$B223)</f>
        <v>24</v>
      </c>
      <c r="AU223" s="14" t="n">
        <f aca="false">SUMIFS(시도_소아과개폐업!$D$5:$D$293,시도_소아과개폐업!$A$5:$A$293,$D223,시도_소아과개폐업!$B$5:$B$293,$B223)</f>
        <v>17</v>
      </c>
      <c r="AV223" s="14" t="n">
        <f aca="false">SUMIFS(시도_소아과개폐업!$F$5:$F$293,시도_소아과개폐업!$A$5:$A$293,$D223,시도_소아과개폐업!$B$5:$B$293,$B223)</f>
        <v>7</v>
      </c>
      <c r="AW223" s="15" t="n">
        <f aca="false">SUMIFS(시도_소아과개폐업!$G$5:$G$293,시도_소아과개폐업!$A$5:$A$293,$D223,시도_소아과개폐업!$B$5:$B$293,$B223)</f>
        <v>0.236111111111111</v>
      </c>
      <c r="AX223" s="14" t="n">
        <f aca="false">SUMIFS(시도_소아과개폐업!$H$5:$H$293,시도_소아과개폐업!$A$5:$A$293,$D223,시도_소아과개폐업!$B$5:$B$293,$B223)</f>
        <v>53</v>
      </c>
      <c r="AY223" s="14" t="n">
        <f aca="false">SUMIFS(시군구_병원급!$E$5:$E$3668,시군구_병원급!$A$5:$A$3668,$A223,시군구_병원급!$D$5:$D$3668,$D223)</f>
        <v>2</v>
      </c>
      <c r="AZ223" s="14" t="n">
        <f aca="false">SUMIFS(시군구_병원급!$F$5:$F$3668,시군구_병원급!$A$5:$A$3668,$A223,시군구_병원급!$D$5:$D$3668,$D223)</f>
        <v>0</v>
      </c>
      <c r="BA223" s="14" t="n">
        <f aca="false">SUMIFS(시군구_병원급!$G$5:$G$3668,시군구_병원급!$A$5:$A$3668,$A223,시군구_병원급!$D$5:$D$3668,$D223)</f>
        <v>1</v>
      </c>
      <c r="BB223" s="14" t="n">
        <f aca="false">SUMIFS(시군구_병원급!$H$5:$H$3668,시군구_병원급!$A$5:$A$3668,$A223,시군구_병원급!$D$5:$D$3668,$D223)</f>
        <v>10</v>
      </c>
      <c r="BC223" s="16" t="n">
        <f aca="false">K223+AY223</f>
        <v>9</v>
      </c>
      <c r="BD223" s="17" t="n">
        <f aca="false">IF(E223=0,"",(K223+AY223)/E223*1000)</f>
        <v>1.60227879651059</v>
      </c>
      <c r="BE223" s="16" t="n">
        <f aca="false">AY223-SUMIFS(시군구_병원급!$E$5:$E$3668,시군구_병원급!$A$5:$A$3668,$A223,시군구_병원급!$D$5:$D$3668,$D223-3)</f>
        <v>0</v>
      </c>
      <c r="BF223" s="16" t="n">
        <f aca="false">IF(AY223=0,1,0)</f>
        <v>0</v>
      </c>
      <c r="BG223" s="16" t="n">
        <f aca="false">IF(K223+AY223=0,1,0)</f>
        <v>0</v>
      </c>
      <c r="BH223" s="16" t="n">
        <f aca="false">AF223+AG223+AH223</f>
        <v>21</v>
      </c>
      <c r="BI223" s="18" t="n">
        <f aca="false">IF(H223=0,"",BH223/H223)</f>
        <v>0.259259259259259</v>
      </c>
      <c r="BJ223" s="16" t="str">
        <f aca="false">IF(AP223="","",AP223+AN223)</f>
        <v/>
      </c>
    </row>
    <row r="224" customFormat="false" ht="15" hidden="false" customHeight="true" outlineLevel="0" collapsed="false">
      <c r="A224" s="9" t="s">
        <v>501</v>
      </c>
      <c r="B224" s="10" t="s">
        <v>487</v>
      </c>
      <c r="C224" s="10" t="s">
        <v>502</v>
      </c>
      <c r="D224" s="9" t="n">
        <v>2016</v>
      </c>
      <c r="E224" s="11" t="n">
        <v>1000</v>
      </c>
      <c r="F224" s="11" t="n">
        <v>166</v>
      </c>
      <c r="G224" s="11" t="n">
        <v>173</v>
      </c>
      <c r="H224" s="11" t="n">
        <v>8</v>
      </c>
      <c r="I224" s="11" t="n">
        <v>523</v>
      </c>
      <c r="J224" s="11" t="n">
        <v>332</v>
      </c>
      <c r="K224" s="11" t="n">
        <v>0</v>
      </c>
      <c r="L224" s="12" t="n">
        <v>8</v>
      </c>
      <c r="M224" s="12" t="n">
        <v>0</v>
      </c>
      <c r="N224" s="13" t="n">
        <v>0.634799235181644</v>
      </c>
      <c r="O224" s="13" t="n">
        <v>0.523</v>
      </c>
      <c r="P224" s="13" t="n">
        <v>0.173</v>
      </c>
      <c r="Q224" s="13" t="n">
        <v>-0.197431781701445</v>
      </c>
      <c r="R224" s="13" t="n">
        <v>-0.217194570135747</v>
      </c>
      <c r="S224" s="11" t="n">
        <v>0</v>
      </c>
      <c r="T224" s="13"/>
      <c r="U224" s="13"/>
      <c r="V224" s="11" t="n">
        <v>1</v>
      </c>
      <c r="W224" s="13" t="n">
        <v>-0.25</v>
      </c>
      <c r="X224" s="11" t="n">
        <v>1</v>
      </c>
      <c r="Y224" s="11" t="n">
        <v>0</v>
      </c>
      <c r="Z224" s="11" t="n">
        <v>1</v>
      </c>
      <c r="AA224" s="11" t="n">
        <v>0</v>
      </c>
      <c r="AB224" s="10" t="s">
        <v>65</v>
      </c>
      <c r="AC224" s="11" t="n">
        <v>2</v>
      </c>
      <c r="AD224" s="11" t="n">
        <v>1</v>
      </c>
      <c r="AE224" s="11" t="n">
        <v>0</v>
      </c>
      <c r="AF224" s="11" t="n">
        <v>0</v>
      </c>
      <c r="AG224" s="11" t="n">
        <v>5</v>
      </c>
      <c r="AH224" s="11" t="n">
        <v>0</v>
      </c>
      <c r="AI224" s="13" t="n">
        <v>0.25</v>
      </c>
      <c r="AJ224" s="13" t="n">
        <v>0.125</v>
      </c>
      <c r="AK224" s="13" t="n">
        <v>0</v>
      </c>
      <c r="AL224" s="13" t="n">
        <v>0</v>
      </c>
      <c r="AM224" s="13" t="n">
        <v>0.625</v>
      </c>
      <c r="AN224" s="11" t="n">
        <v>0</v>
      </c>
      <c r="AO224" s="13" t="n">
        <v>0</v>
      </c>
      <c r="AP224" s="11"/>
      <c r="AQ224" s="11"/>
      <c r="AR224" s="13"/>
      <c r="AS224" s="13"/>
      <c r="AT224" s="14" t="n">
        <f aca="false">SUMIFS(시도_소아과개폐업!$C$5:$C$293,시도_소아과개폐업!$A$5:$A$293,$D224,시도_소아과개폐업!$B$5:$B$293,$B224)</f>
        <v>24</v>
      </c>
      <c r="AU224" s="14" t="n">
        <f aca="false">SUMIFS(시도_소아과개폐업!$D$5:$D$293,시도_소아과개폐업!$A$5:$A$293,$D224,시도_소아과개폐업!$B$5:$B$293,$B224)</f>
        <v>17</v>
      </c>
      <c r="AV224" s="14" t="n">
        <f aca="false">SUMIFS(시도_소아과개폐업!$F$5:$F$293,시도_소아과개폐업!$A$5:$A$293,$D224,시도_소아과개폐업!$B$5:$B$293,$B224)</f>
        <v>7</v>
      </c>
      <c r="AW224" s="15" t="n">
        <f aca="false">SUMIFS(시도_소아과개폐업!$G$5:$G$293,시도_소아과개폐업!$A$5:$A$293,$D224,시도_소아과개폐업!$B$5:$B$293,$B224)</f>
        <v>0.236111111111111</v>
      </c>
      <c r="AX224" s="14" t="n">
        <f aca="false">SUMIFS(시도_소아과개폐업!$H$5:$H$293,시도_소아과개폐업!$A$5:$A$293,$D224,시도_소아과개폐업!$B$5:$B$293,$B224)</f>
        <v>53</v>
      </c>
      <c r="AY224" s="14" t="n">
        <f aca="false">SUMIFS(시군구_병원급!$E$5:$E$3668,시군구_병원급!$A$5:$A$3668,$A224,시군구_병원급!$D$5:$D$3668,$D224)</f>
        <v>0</v>
      </c>
      <c r="AZ224" s="14" t="n">
        <f aca="false">SUMIFS(시군구_병원급!$F$5:$F$3668,시군구_병원급!$A$5:$A$3668,$A224,시군구_병원급!$D$5:$D$3668,$D224)</f>
        <v>0</v>
      </c>
      <c r="BA224" s="14" t="n">
        <f aca="false">SUMIFS(시군구_병원급!$G$5:$G$3668,시군구_병원급!$A$5:$A$3668,$A224,시군구_병원급!$D$5:$D$3668,$D224)</f>
        <v>2</v>
      </c>
      <c r="BB224" s="14" t="n">
        <f aca="false">SUMIFS(시군구_병원급!$H$5:$H$3668,시군구_병원급!$A$5:$A$3668,$A224,시군구_병원급!$D$5:$D$3668,$D224)</f>
        <v>2</v>
      </c>
      <c r="BC224" s="16" t="n">
        <f aca="false">K224+AY224</f>
        <v>0</v>
      </c>
      <c r="BD224" s="17" t="n">
        <f aca="false">IF(E224=0,"",(K224+AY224)/E224*1000)</f>
        <v>0</v>
      </c>
      <c r="BE224" s="16" t="n">
        <f aca="false">AY224-SUMIFS(시군구_병원급!$E$5:$E$3668,시군구_병원급!$A$5:$A$3668,$A224,시군구_병원급!$D$5:$D$3668,$D224-3)</f>
        <v>0</v>
      </c>
      <c r="BF224" s="16" t="n">
        <f aca="false">IF(AY224=0,1,0)</f>
        <v>1</v>
      </c>
      <c r="BG224" s="16" t="n">
        <f aca="false">IF(K224+AY224=0,1,0)</f>
        <v>1</v>
      </c>
      <c r="BH224" s="16" t="n">
        <f aca="false">AF224+AG224+AH224</f>
        <v>5</v>
      </c>
      <c r="BI224" s="18" t="n">
        <f aca="false">IF(H224=0,"",BH224/H224)</f>
        <v>0.625</v>
      </c>
      <c r="BJ224" s="16" t="str">
        <f aca="false">IF(AP224="","",AP224+AN224)</f>
        <v/>
      </c>
    </row>
    <row r="225" customFormat="false" ht="15" hidden="false" customHeight="true" outlineLevel="0" collapsed="false">
      <c r="A225" s="9" t="s">
        <v>503</v>
      </c>
      <c r="B225" s="10" t="s">
        <v>487</v>
      </c>
      <c r="C225" s="10" t="s">
        <v>504</v>
      </c>
      <c r="D225" s="9" t="n">
        <v>2016</v>
      </c>
      <c r="E225" s="11" t="n">
        <v>875</v>
      </c>
      <c r="F225" s="11" t="n">
        <v>120</v>
      </c>
      <c r="G225" s="11" t="n">
        <v>124</v>
      </c>
      <c r="H225" s="11" t="n">
        <v>11</v>
      </c>
      <c r="I225" s="11" t="n">
        <v>708</v>
      </c>
      <c r="J225" s="11" t="n">
        <v>501</v>
      </c>
      <c r="K225" s="11" t="n">
        <v>0</v>
      </c>
      <c r="L225" s="12" t="n">
        <v>12.5714285714286</v>
      </c>
      <c r="M225" s="12" t="n">
        <v>0</v>
      </c>
      <c r="N225" s="13" t="n">
        <v>0.707627118644068</v>
      </c>
      <c r="O225" s="13" t="n">
        <v>0.809142857142857</v>
      </c>
      <c r="P225" s="13" t="n">
        <v>0.141714285714286</v>
      </c>
      <c r="Q225" s="13" t="n">
        <v>-0.205267938237966</v>
      </c>
      <c r="R225" s="13" t="n">
        <v>-0.178807947019868</v>
      </c>
      <c r="S225" s="11" t="n">
        <v>0</v>
      </c>
      <c r="T225" s="13"/>
      <c r="U225" s="13"/>
      <c r="V225" s="11" t="n">
        <v>1</v>
      </c>
      <c r="W225" s="13" t="n">
        <v>-0.181818181818182</v>
      </c>
      <c r="X225" s="11" t="n">
        <v>1</v>
      </c>
      <c r="Y225" s="11" t="n">
        <v>0</v>
      </c>
      <c r="Z225" s="11" t="n">
        <v>1</v>
      </c>
      <c r="AA225" s="11" t="n">
        <v>0</v>
      </c>
      <c r="AB225" s="10" t="s">
        <v>65</v>
      </c>
      <c r="AC225" s="11" t="n">
        <v>4</v>
      </c>
      <c r="AD225" s="11" t="n">
        <v>2</v>
      </c>
      <c r="AE225" s="11" t="n">
        <v>2</v>
      </c>
      <c r="AF225" s="11" t="n">
        <v>0</v>
      </c>
      <c r="AG225" s="11" t="n">
        <v>3</v>
      </c>
      <c r="AH225" s="11" t="n">
        <v>0</v>
      </c>
      <c r="AI225" s="13" t="n">
        <v>0.363636363636364</v>
      </c>
      <c r="AJ225" s="13" t="n">
        <v>0.181818181818182</v>
      </c>
      <c r="AK225" s="13" t="n">
        <v>0.181818181818182</v>
      </c>
      <c r="AL225" s="13" t="n">
        <v>0</v>
      </c>
      <c r="AM225" s="13" t="n">
        <v>0.272727272727273</v>
      </c>
      <c r="AN225" s="11" t="n">
        <v>0</v>
      </c>
      <c r="AO225" s="13" t="n">
        <v>0</v>
      </c>
      <c r="AP225" s="11"/>
      <c r="AQ225" s="11"/>
      <c r="AR225" s="13"/>
      <c r="AS225" s="13"/>
      <c r="AT225" s="14" t="n">
        <f aca="false">SUMIFS(시도_소아과개폐업!$C$5:$C$293,시도_소아과개폐업!$A$5:$A$293,$D225,시도_소아과개폐업!$B$5:$B$293,$B225)</f>
        <v>24</v>
      </c>
      <c r="AU225" s="14" t="n">
        <f aca="false">SUMIFS(시도_소아과개폐업!$D$5:$D$293,시도_소아과개폐업!$A$5:$A$293,$D225,시도_소아과개폐업!$B$5:$B$293,$B225)</f>
        <v>17</v>
      </c>
      <c r="AV225" s="14" t="n">
        <f aca="false">SUMIFS(시도_소아과개폐업!$F$5:$F$293,시도_소아과개폐업!$A$5:$A$293,$D225,시도_소아과개폐업!$B$5:$B$293,$B225)</f>
        <v>7</v>
      </c>
      <c r="AW225" s="15" t="n">
        <f aca="false">SUMIFS(시도_소아과개폐업!$G$5:$G$293,시도_소아과개폐업!$A$5:$A$293,$D225,시도_소아과개폐업!$B$5:$B$293,$B225)</f>
        <v>0.236111111111111</v>
      </c>
      <c r="AX225" s="14" t="n">
        <f aca="false">SUMIFS(시도_소아과개폐업!$H$5:$H$293,시도_소아과개폐업!$A$5:$A$293,$D225,시도_소아과개폐업!$B$5:$B$293,$B225)</f>
        <v>53</v>
      </c>
      <c r="AY225" s="14" t="n">
        <f aca="false">SUMIFS(시군구_병원급!$E$5:$E$3668,시군구_병원급!$A$5:$A$3668,$A225,시군구_병원급!$D$5:$D$3668,$D225)</f>
        <v>0</v>
      </c>
      <c r="AZ225" s="14" t="n">
        <f aca="false">SUMIFS(시군구_병원급!$F$5:$F$3668,시군구_병원급!$A$5:$A$3668,$A225,시군구_병원급!$D$5:$D$3668,$D225)</f>
        <v>0</v>
      </c>
      <c r="BA225" s="14" t="n">
        <f aca="false">SUMIFS(시군구_병원급!$G$5:$G$3668,시군구_병원급!$A$5:$A$3668,$A225,시군구_병원급!$D$5:$D$3668,$D225)</f>
        <v>0</v>
      </c>
      <c r="BB225" s="14" t="n">
        <f aca="false">SUMIFS(시군구_병원급!$H$5:$H$3668,시군구_병원급!$A$5:$A$3668,$A225,시군구_병원급!$D$5:$D$3668,$D225)</f>
        <v>1</v>
      </c>
      <c r="BC225" s="16" t="n">
        <f aca="false">K225+AY225</f>
        <v>0</v>
      </c>
      <c r="BD225" s="17" t="n">
        <f aca="false">IF(E225=0,"",(K225+AY225)/E225*1000)</f>
        <v>0</v>
      </c>
      <c r="BE225" s="16" t="n">
        <f aca="false">AY225-SUMIFS(시군구_병원급!$E$5:$E$3668,시군구_병원급!$A$5:$A$3668,$A225,시군구_병원급!$D$5:$D$3668,$D225-3)</f>
        <v>0</v>
      </c>
      <c r="BF225" s="16" t="n">
        <f aca="false">IF(AY225=0,1,0)</f>
        <v>1</v>
      </c>
      <c r="BG225" s="16" t="n">
        <f aca="false">IF(K225+AY225=0,1,0)</f>
        <v>1</v>
      </c>
      <c r="BH225" s="16" t="n">
        <f aca="false">AF225+AG225+AH225</f>
        <v>3</v>
      </c>
      <c r="BI225" s="18" t="n">
        <f aca="false">IF(H225=0,"",BH225/H225)</f>
        <v>0.272727272727273</v>
      </c>
      <c r="BJ225" s="16" t="str">
        <f aca="false">IF(AP225="","",AP225+AN225)</f>
        <v/>
      </c>
    </row>
    <row r="226" customFormat="false" ht="15" hidden="false" customHeight="true" outlineLevel="0" collapsed="false">
      <c r="A226" s="9" t="s">
        <v>505</v>
      </c>
      <c r="B226" s="10" t="s">
        <v>487</v>
      </c>
      <c r="C226" s="10" t="s">
        <v>506</v>
      </c>
      <c r="D226" s="9" t="n">
        <v>2016</v>
      </c>
      <c r="E226" s="11" t="n">
        <v>912</v>
      </c>
      <c r="F226" s="11" t="n">
        <v>124</v>
      </c>
      <c r="G226" s="11" t="n">
        <v>126</v>
      </c>
      <c r="H226" s="11" t="n">
        <v>7</v>
      </c>
      <c r="I226" s="11" t="n">
        <v>561</v>
      </c>
      <c r="J226" s="11" t="n">
        <v>452</v>
      </c>
      <c r="K226" s="11" t="n">
        <v>0</v>
      </c>
      <c r="L226" s="12" t="n">
        <v>7.67543859649123</v>
      </c>
      <c r="M226" s="12" t="n">
        <v>0</v>
      </c>
      <c r="N226" s="13" t="n">
        <v>0.805704099821747</v>
      </c>
      <c r="O226" s="13" t="n">
        <v>0.615131578947369</v>
      </c>
      <c r="P226" s="13" t="n">
        <v>0.138157894736842</v>
      </c>
      <c r="Q226" s="13" t="n">
        <v>-0.0806451612903226</v>
      </c>
      <c r="R226" s="13" t="n">
        <v>-0.222222222222222</v>
      </c>
      <c r="S226" s="11" t="n">
        <v>0</v>
      </c>
      <c r="T226" s="13"/>
      <c r="U226" s="13"/>
      <c r="V226" s="11" t="n">
        <v>1</v>
      </c>
      <c r="W226" s="13" t="n">
        <v>0</v>
      </c>
      <c r="X226" s="11" t="n">
        <v>0</v>
      </c>
      <c r="Y226" s="11" t="n">
        <v>0</v>
      </c>
      <c r="Z226" s="11" t="n">
        <v>0</v>
      </c>
      <c r="AA226" s="11" t="n">
        <v>0</v>
      </c>
      <c r="AB226" s="10" t="s">
        <v>65</v>
      </c>
      <c r="AC226" s="11" t="n">
        <v>2</v>
      </c>
      <c r="AD226" s="11" t="n">
        <v>0</v>
      </c>
      <c r="AE226" s="11" t="n">
        <v>1</v>
      </c>
      <c r="AF226" s="11" t="n">
        <v>0</v>
      </c>
      <c r="AG226" s="11" t="n">
        <v>4</v>
      </c>
      <c r="AH226" s="11" t="n">
        <v>0</v>
      </c>
      <c r="AI226" s="13" t="n">
        <v>0.285714285714286</v>
      </c>
      <c r="AJ226" s="13" t="n">
        <v>0</v>
      </c>
      <c r="AK226" s="13" t="n">
        <v>0.142857142857143</v>
      </c>
      <c r="AL226" s="13" t="n">
        <v>0</v>
      </c>
      <c r="AM226" s="13" t="n">
        <v>0.571428571428571</v>
      </c>
      <c r="AN226" s="11" t="n">
        <v>0</v>
      </c>
      <c r="AO226" s="13" t="n">
        <v>0</v>
      </c>
      <c r="AP226" s="11"/>
      <c r="AQ226" s="11"/>
      <c r="AR226" s="13"/>
      <c r="AS226" s="13"/>
      <c r="AT226" s="14" t="n">
        <f aca="false">SUMIFS(시도_소아과개폐업!$C$5:$C$293,시도_소아과개폐업!$A$5:$A$293,$D226,시도_소아과개폐업!$B$5:$B$293,$B226)</f>
        <v>24</v>
      </c>
      <c r="AU226" s="14" t="n">
        <f aca="false">SUMIFS(시도_소아과개폐업!$D$5:$D$293,시도_소아과개폐업!$A$5:$A$293,$D226,시도_소아과개폐업!$B$5:$B$293,$B226)</f>
        <v>17</v>
      </c>
      <c r="AV226" s="14" t="n">
        <f aca="false">SUMIFS(시도_소아과개폐업!$F$5:$F$293,시도_소아과개폐업!$A$5:$A$293,$D226,시도_소아과개폐업!$B$5:$B$293,$B226)</f>
        <v>7</v>
      </c>
      <c r="AW226" s="15" t="n">
        <f aca="false">SUMIFS(시도_소아과개폐업!$G$5:$G$293,시도_소아과개폐업!$A$5:$A$293,$D226,시도_소아과개폐업!$B$5:$B$293,$B226)</f>
        <v>0.236111111111111</v>
      </c>
      <c r="AX226" s="14" t="n">
        <f aca="false">SUMIFS(시도_소아과개폐업!$H$5:$H$293,시도_소아과개폐업!$A$5:$A$293,$D226,시도_소아과개폐업!$B$5:$B$293,$B226)</f>
        <v>53</v>
      </c>
      <c r="AY226" s="14" t="n">
        <f aca="false">SUMIFS(시군구_병원급!$E$5:$E$3668,시군구_병원급!$A$5:$A$3668,$A226,시군구_병원급!$D$5:$D$3668,$D226)</f>
        <v>0</v>
      </c>
      <c r="AZ226" s="14" t="n">
        <f aca="false">SUMIFS(시군구_병원급!$F$5:$F$3668,시군구_병원급!$A$5:$A$3668,$A226,시군구_병원급!$D$5:$D$3668,$D226)</f>
        <v>0</v>
      </c>
      <c r="BA226" s="14" t="n">
        <f aca="false">SUMIFS(시군구_병원급!$G$5:$G$3668,시군구_병원급!$A$5:$A$3668,$A226,시군구_병원급!$D$5:$D$3668,$D226)</f>
        <v>0</v>
      </c>
      <c r="BB226" s="14" t="n">
        <f aca="false">SUMIFS(시군구_병원급!$H$5:$H$3668,시군구_병원급!$A$5:$A$3668,$A226,시군구_병원급!$D$5:$D$3668,$D226)</f>
        <v>0</v>
      </c>
      <c r="BC226" s="16" t="n">
        <f aca="false">K226+AY226</f>
        <v>0</v>
      </c>
      <c r="BD226" s="17" t="n">
        <f aca="false">IF(E226=0,"",(K226+AY226)/E226*1000)</f>
        <v>0</v>
      </c>
      <c r="BE226" s="16" t="n">
        <f aca="false">AY226-SUMIFS(시군구_병원급!$E$5:$E$3668,시군구_병원급!$A$5:$A$3668,$A226,시군구_병원급!$D$5:$D$3668,$D226-3)</f>
        <v>0</v>
      </c>
      <c r="BF226" s="16" t="n">
        <f aca="false">IF(AY226=0,1,0)</f>
        <v>1</v>
      </c>
      <c r="BG226" s="16" t="n">
        <f aca="false">IF(K226+AY226=0,1,0)</f>
        <v>1</v>
      </c>
      <c r="BH226" s="16" t="n">
        <f aca="false">AF226+AG226+AH226</f>
        <v>4</v>
      </c>
      <c r="BI226" s="18" t="n">
        <f aca="false">IF(H226=0,"",BH226/H226)</f>
        <v>0.571428571428571</v>
      </c>
      <c r="BJ226" s="16" t="str">
        <f aca="false">IF(AP226="","",AP226+AN226)</f>
        <v/>
      </c>
    </row>
    <row r="227" customFormat="false" ht="15" hidden="false" customHeight="true" outlineLevel="0" collapsed="false">
      <c r="A227" s="9" t="s">
        <v>507</v>
      </c>
      <c r="B227" s="10" t="s">
        <v>487</v>
      </c>
      <c r="C227" s="10" t="s">
        <v>508</v>
      </c>
      <c r="D227" s="9" t="n">
        <v>2016</v>
      </c>
      <c r="E227" s="11" t="n">
        <v>1094</v>
      </c>
      <c r="F227" s="11" t="n">
        <v>172</v>
      </c>
      <c r="G227" s="11" t="n">
        <v>162</v>
      </c>
      <c r="H227" s="11" t="n">
        <v>11</v>
      </c>
      <c r="I227" s="11" t="n">
        <v>721</v>
      </c>
      <c r="J227" s="11" t="n">
        <v>417</v>
      </c>
      <c r="K227" s="11" t="n">
        <v>0</v>
      </c>
      <c r="L227" s="12" t="n">
        <v>10.054844606947</v>
      </c>
      <c r="M227" s="12" t="n">
        <v>0</v>
      </c>
      <c r="N227" s="13" t="n">
        <v>0.578363384188627</v>
      </c>
      <c r="O227" s="13" t="n">
        <v>0.659049360146252</v>
      </c>
      <c r="P227" s="13" t="n">
        <v>0.148080438756856</v>
      </c>
      <c r="Q227" s="13" t="n">
        <v>-0.0767932489451477</v>
      </c>
      <c r="R227" s="13" t="n">
        <v>-0.232227488151659</v>
      </c>
      <c r="S227" s="11" t="n">
        <v>0</v>
      </c>
      <c r="T227" s="13"/>
      <c r="U227" s="13"/>
      <c r="V227" s="11" t="n">
        <v>1</v>
      </c>
      <c r="W227" s="13" t="n">
        <v>-0.0909090909090909</v>
      </c>
      <c r="X227" s="11" t="n">
        <v>0</v>
      </c>
      <c r="Y227" s="11" t="n">
        <v>0</v>
      </c>
      <c r="Z227" s="11" t="n">
        <v>0</v>
      </c>
      <c r="AA227" s="11" t="n">
        <v>0</v>
      </c>
      <c r="AB227" s="10" t="s">
        <v>65</v>
      </c>
      <c r="AC227" s="11" t="n">
        <v>0</v>
      </c>
      <c r="AD227" s="11" t="n">
        <v>1</v>
      </c>
      <c r="AE227" s="11" t="n">
        <v>1</v>
      </c>
      <c r="AF227" s="11" t="n">
        <v>1</v>
      </c>
      <c r="AG227" s="11" t="n">
        <v>8</v>
      </c>
      <c r="AH227" s="11" t="n">
        <v>0</v>
      </c>
      <c r="AI227" s="13" t="n">
        <v>0</v>
      </c>
      <c r="AJ227" s="13" t="n">
        <v>0.0909090909090909</v>
      </c>
      <c r="AK227" s="13" t="n">
        <v>0.0909090909090909</v>
      </c>
      <c r="AL227" s="13" t="n">
        <v>0.0909090909090909</v>
      </c>
      <c r="AM227" s="13" t="n">
        <v>0.727272727272727</v>
      </c>
      <c r="AN227" s="11" t="n">
        <v>0</v>
      </c>
      <c r="AO227" s="13" t="n">
        <v>0</v>
      </c>
      <c r="AP227" s="11"/>
      <c r="AQ227" s="11"/>
      <c r="AR227" s="13"/>
      <c r="AS227" s="13"/>
      <c r="AT227" s="14" t="n">
        <f aca="false">SUMIFS(시도_소아과개폐업!$C$5:$C$293,시도_소아과개폐업!$A$5:$A$293,$D227,시도_소아과개폐업!$B$5:$B$293,$B227)</f>
        <v>24</v>
      </c>
      <c r="AU227" s="14" t="n">
        <f aca="false">SUMIFS(시도_소아과개폐업!$D$5:$D$293,시도_소아과개폐업!$A$5:$A$293,$D227,시도_소아과개폐업!$B$5:$B$293,$B227)</f>
        <v>17</v>
      </c>
      <c r="AV227" s="14" t="n">
        <f aca="false">SUMIFS(시도_소아과개폐업!$F$5:$F$293,시도_소아과개폐업!$A$5:$A$293,$D227,시도_소아과개폐업!$B$5:$B$293,$B227)</f>
        <v>7</v>
      </c>
      <c r="AW227" s="15" t="n">
        <f aca="false">SUMIFS(시도_소아과개폐업!$G$5:$G$293,시도_소아과개폐업!$A$5:$A$293,$D227,시도_소아과개폐업!$B$5:$B$293,$B227)</f>
        <v>0.236111111111111</v>
      </c>
      <c r="AX227" s="14" t="n">
        <f aca="false">SUMIFS(시도_소아과개폐업!$H$5:$H$293,시도_소아과개폐업!$A$5:$A$293,$D227,시도_소아과개폐업!$B$5:$B$293,$B227)</f>
        <v>53</v>
      </c>
      <c r="AY227" s="14" t="n">
        <f aca="false">SUMIFS(시군구_병원급!$E$5:$E$3668,시군구_병원급!$A$5:$A$3668,$A227,시군구_병원급!$D$5:$D$3668,$D227)</f>
        <v>0</v>
      </c>
      <c r="AZ227" s="14" t="n">
        <f aca="false">SUMIFS(시군구_병원급!$F$5:$F$3668,시군구_병원급!$A$5:$A$3668,$A227,시군구_병원급!$D$5:$D$3668,$D227)</f>
        <v>0</v>
      </c>
      <c r="BA227" s="14" t="n">
        <f aca="false">SUMIFS(시군구_병원급!$G$5:$G$3668,시군구_병원급!$A$5:$A$3668,$A227,시군구_병원급!$D$5:$D$3668,$D227)</f>
        <v>1</v>
      </c>
      <c r="BB227" s="14" t="n">
        <f aca="false">SUMIFS(시군구_병원급!$H$5:$H$3668,시군구_병원급!$A$5:$A$3668,$A227,시군구_병원급!$D$5:$D$3668,$D227)</f>
        <v>3</v>
      </c>
      <c r="BC227" s="16" t="n">
        <f aca="false">K227+AY227</f>
        <v>0</v>
      </c>
      <c r="BD227" s="17" t="n">
        <f aca="false">IF(E227=0,"",(K227+AY227)/E227*1000)</f>
        <v>0</v>
      </c>
      <c r="BE227" s="16" t="n">
        <f aca="false">AY227-SUMIFS(시군구_병원급!$E$5:$E$3668,시군구_병원급!$A$5:$A$3668,$A227,시군구_병원급!$D$5:$D$3668,$D227-3)</f>
        <v>0</v>
      </c>
      <c r="BF227" s="16" t="n">
        <f aca="false">IF(AY227=0,1,0)</f>
        <v>1</v>
      </c>
      <c r="BG227" s="16" t="n">
        <f aca="false">IF(K227+AY227=0,1,0)</f>
        <v>1</v>
      </c>
      <c r="BH227" s="16" t="n">
        <f aca="false">AF227+AG227+AH227</f>
        <v>9</v>
      </c>
      <c r="BI227" s="18" t="n">
        <f aca="false">IF(H227=0,"",BH227/H227)</f>
        <v>0.818181818181818</v>
      </c>
      <c r="BJ227" s="16" t="str">
        <f aca="false">IF(AP227="","",AP227+AN227)</f>
        <v/>
      </c>
    </row>
    <row r="228" customFormat="false" ht="15" hidden="false" customHeight="true" outlineLevel="0" collapsed="false">
      <c r="A228" s="9" t="s">
        <v>509</v>
      </c>
      <c r="B228" s="10" t="s">
        <v>487</v>
      </c>
      <c r="C228" s="10" t="s">
        <v>510</v>
      </c>
      <c r="D228" s="9" t="n">
        <v>2016</v>
      </c>
      <c r="E228" s="11" t="n">
        <v>1156</v>
      </c>
      <c r="F228" s="11" t="n">
        <v>243</v>
      </c>
      <c r="G228" s="11" t="n">
        <v>252</v>
      </c>
      <c r="H228" s="11" t="n">
        <v>14</v>
      </c>
      <c r="I228" s="11" t="n">
        <v>759</v>
      </c>
      <c r="J228" s="11" t="n">
        <v>477</v>
      </c>
      <c r="K228" s="11" t="n">
        <v>0</v>
      </c>
      <c r="L228" s="12" t="n">
        <v>12.1107266435986</v>
      </c>
      <c r="M228" s="12" t="n">
        <v>0</v>
      </c>
      <c r="N228" s="13" t="n">
        <v>0.628458498023716</v>
      </c>
      <c r="O228" s="13" t="n">
        <v>0.656574394463668</v>
      </c>
      <c r="P228" s="13" t="n">
        <v>0.217993079584775</v>
      </c>
      <c r="Q228" s="13" t="n">
        <v>-0.0219966159052454</v>
      </c>
      <c r="R228" s="13" t="n">
        <v>0.565217391304348</v>
      </c>
      <c r="S228" s="11" t="n">
        <v>0</v>
      </c>
      <c r="T228" s="13"/>
      <c r="U228" s="13"/>
      <c r="V228" s="11" t="n">
        <v>1</v>
      </c>
      <c r="W228" s="13" t="n">
        <v>-0.214285714285714</v>
      </c>
      <c r="X228" s="11" t="n">
        <v>1</v>
      </c>
      <c r="Y228" s="11" t="n">
        <v>0</v>
      </c>
      <c r="Z228" s="11" t="n">
        <v>1</v>
      </c>
      <c r="AA228" s="11" t="n">
        <v>0</v>
      </c>
      <c r="AB228" s="10" t="s">
        <v>65</v>
      </c>
      <c r="AC228" s="11" t="n">
        <v>4</v>
      </c>
      <c r="AD228" s="11" t="n">
        <v>3</v>
      </c>
      <c r="AE228" s="11" t="n">
        <v>2</v>
      </c>
      <c r="AF228" s="11" t="n">
        <v>0</v>
      </c>
      <c r="AG228" s="11" t="n">
        <v>5</v>
      </c>
      <c r="AH228" s="11" t="n">
        <v>0</v>
      </c>
      <c r="AI228" s="13" t="n">
        <v>0.285714285714286</v>
      </c>
      <c r="AJ228" s="13" t="n">
        <v>0.214285714285714</v>
      </c>
      <c r="AK228" s="13" t="n">
        <v>0.142857142857143</v>
      </c>
      <c r="AL228" s="13" t="n">
        <v>0</v>
      </c>
      <c r="AM228" s="13" t="n">
        <v>0.357142857142857</v>
      </c>
      <c r="AN228" s="11" t="n">
        <v>0</v>
      </c>
      <c r="AO228" s="13" t="n">
        <v>0</v>
      </c>
      <c r="AP228" s="11"/>
      <c r="AQ228" s="11"/>
      <c r="AR228" s="13"/>
      <c r="AS228" s="13"/>
      <c r="AT228" s="14" t="n">
        <f aca="false">SUMIFS(시도_소아과개폐업!$C$5:$C$293,시도_소아과개폐업!$A$5:$A$293,$D228,시도_소아과개폐업!$B$5:$B$293,$B228)</f>
        <v>24</v>
      </c>
      <c r="AU228" s="14" t="n">
        <f aca="false">SUMIFS(시도_소아과개폐업!$D$5:$D$293,시도_소아과개폐업!$A$5:$A$293,$D228,시도_소아과개폐업!$B$5:$B$293,$B228)</f>
        <v>17</v>
      </c>
      <c r="AV228" s="14" t="n">
        <f aca="false">SUMIFS(시도_소아과개폐업!$F$5:$F$293,시도_소아과개폐업!$A$5:$A$293,$D228,시도_소아과개폐업!$B$5:$B$293,$B228)</f>
        <v>7</v>
      </c>
      <c r="AW228" s="15" t="n">
        <f aca="false">SUMIFS(시도_소아과개폐업!$G$5:$G$293,시도_소아과개폐업!$A$5:$A$293,$D228,시도_소아과개폐업!$B$5:$B$293,$B228)</f>
        <v>0.236111111111111</v>
      </c>
      <c r="AX228" s="14" t="n">
        <f aca="false">SUMIFS(시도_소아과개폐업!$H$5:$H$293,시도_소아과개폐업!$A$5:$A$293,$D228,시도_소아과개폐업!$B$5:$B$293,$B228)</f>
        <v>53</v>
      </c>
      <c r="AY228" s="14" t="n">
        <f aca="false">SUMIFS(시군구_병원급!$E$5:$E$3668,시군구_병원급!$A$5:$A$3668,$A228,시군구_병원급!$D$5:$D$3668,$D228)</f>
        <v>1</v>
      </c>
      <c r="AZ228" s="14" t="n">
        <f aca="false">SUMIFS(시군구_병원급!$F$5:$F$3668,시군구_병원급!$A$5:$A$3668,$A228,시군구_병원급!$D$5:$D$3668,$D228)</f>
        <v>0</v>
      </c>
      <c r="BA228" s="14" t="n">
        <f aca="false">SUMIFS(시군구_병원급!$G$5:$G$3668,시군구_병원급!$A$5:$A$3668,$A228,시군구_병원급!$D$5:$D$3668,$D228)</f>
        <v>1</v>
      </c>
      <c r="BB228" s="14" t="n">
        <f aca="false">SUMIFS(시군구_병원급!$H$5:$H$3668,시군구_병원급!$A$5:$A$3668,$A228,시군구_병원급!$D$5:$D$3668,$D228)</f>
        <v>3</v>
      </c>
      <c r="BC228" s="16" t="n">
        <f aca="false">K228+AY228</f>
        <v>1</v>
      </c>
      <c r="BD228" s="17" t="n">
        <f aca="false">IF(E228=0,"",(K228+AY228)/E228*1000)</f>
        <v>0.865051903114187</v>
      </c>
      <c r="BE228" s="16" t="n">
        <f aca="false">AY228-SUMIFS(시군구_병원급!$E$5:$E$3668,시군구_병원급!$A$5:$A$3668,$A228,시군구_병원급!$D$5:$D$3668,$D228-3)</f>
        <v>0</v>
      </c>
      <c r="BF228" s="16" t="n">
        <f aca="false">IF(AY228=0,1,0)</f>
        <v>0</v>
      </c>
      <c r="BG228" s="16" t="n">
        <f aca="false">IF(K228+AY228=0,1,0)</f>
        <v>0</v>
      </c>
      <c r="BH228" s="16" t="n">
        <f aca="false">AF228+AG228+AH228</f>
        <v>5</v>
      </c>
      <c r="BI228" s="18" t="n">
        <f aca="false">IF(H228=0,"",BH228/H228)</f>
        <v>0.357142857142857</v>
      </c>
      <c r="BJ228" s="16" t="str">
        <f aca="false">IF(AP228="","",AP228+AN228)</f>
        <v/>
      </c>
    </row>
    <row r="229" customFormat="false" ht="15" hidden="false" customHeight="true" outlineLevel="0" collapsed="false">
      <c r="A229" s="9" t="s">
        <v>511</v>
      </c>
      <c r="B229" s="10" t="s">
        <v>487</v>
      </c>
      <c r="C229" s="10" t="s">
        <v>512</v>
      </c>
      <c r="D229" s="9" t="n">
        <v>2016</v>
      </c>
      <c r="E229" s="11" t="n">
        <v>1933</v>
      </c>
      <c r="F229" s="11" t="n">
        <v>253</v>
      </c>
      <c r="G229" s="11" t="n">
        <v>253</v>
      </c>
      <c r="H229" s="11" t="n">
        <v>25</v>
      </c>
      <c r="I229" s="11" t="n">
        <v>1453</v>
      </c>
      <c r="J229" s="11" t="n">
        <v>1168</v>
      </c>
      <c r="K229" s="11" t="n">
        <v>0</v>
      </c>
      <c r="L229" s="12" t="n">
        <v>12.9332643559234</v>
      </c>
      <c r="M229" s="12" t="n">
        <v>0</v>
      </c>
      <c r="N229" s="13" t="n">
        <v>0.803854094975912</v>
      </c>
      <c r="O229" s="13" t="n">
        <v>0.75168132436627</v>
      </c>
      <c r="P229" s="13" t="n">
        <v>0.130884635281945</v>
      </c>
      <c r="Q229" s="13" t="n">
        <v>-0.0751196172248804</v>
      </c>
      <c r="R229" s="13" t="n">
        <v>-0.099644128113879</v>
      </c>
      <c r="S229" s="11" t="n">
        <v>0</v>
      </c>
      <c r="T229" s="13"/>
      <c r="U229" s="13"/>
      <c r="V229" s="11" t="n">
        <v>1</v>
      </c>
      <c r="W229" s="13" t="n">
        <v>0</v>
      </c>
      <c r="X229" s="11" t="n">
        <v>0</v>
      </c>
      <c r="Y229" s="11" t="n">
        <v>0</v>
      </c>
      <c r="Z229" s="11" t="n">
        <v>0</v>
      </c>
      <c r="AA229" s="11" t="n">
        <v>0</v>
      </c>
      <c r="AB229" s="10" t="s">
        <v>65</v>
      </c>
      <c r="AC229" s="11" t="n">
        <v>2</v>
      </c>
      <c r="AD229" s="11" t="n">
        <v>9</v>
      </c>
      <c r="AE229" s="11" t="n">
        <v>4</v>
      </c>
      <c r="AF229" s="11" t="n">
        <v>0</v>
      </c>
      <c r="AG229" s="11" t="n">
        <v>10</v>
      </c>
      <c r="AH229" s="11" t="n">
        <v>0</v>
      </c>
      <c r="AI229" s="13" t="n">
        <v>0.08</v>
      </c>
      <c r="AJ229" s="13" t="n">
        <v>0.36</v>
      </c>
      <c r="AK229" s="13" t="n">
        <v>0.16</v>
      </c>
      <c r="AL229" s="13" t="n">
        <v>0</v>
      </c>
      <c r="AM229" s="13" t="n">
        <v>0.4</v>
      </c>
      <c r="AN229" s="11" t="n">
        <v>0</v>
      </c>
      <c r="AO229" s="13" t="n">
        <v>0</v>
      </c>
      <c r="AP229" s="11"/>
      <c r="AQ229" s="11"/>
      <c r="AR229" s="13"/>
      <c r="AS229" s="13"/>
      <c r="AT229" s="14" t="n">
        <f aca="false">SUMIFS(시도_소아과개폐업!$C$5:$C$293,시도_소아과개폐업!$A$5:$A$293,$D229,시도_소아과개폐업!$B$5:$B$293,$B229)</f>
        <v>24</v>
      </c>
      <c r="AU229" s="14" t="n">
        <f aca="false">SUMIFS(시도_소아과개폐업!$D$5:$D$293,시도_소아과개폐업!$A$5:$A$293,$D229,시도_소아과개폐업!$B$5:$B$293,$B229)</f>
        <v>17</v>
      </c>
      <c r="AV229" s="14" t="n">
        <f aca="false">SUMIFS(시도_소아과개폐업!$F$5:$F$293,시도_소아과개폐업!$A$5:$A$293,$D229,시도_소아과개폐업!$B$5:$B$293,$B229)</f>
        <v>7</v>
      </c>
      <c r="AW229" s="15" t="n">
        <f aca="false">SUMIFS(시도_소아과개폐업!$G$5:$G$293,시도_소아과개폐업!$A$5:$A$293,$D229,시도_소아과개폐업!$B$5:$B$293,$B229)</f>
        <v>0.236111111111111</v>
      </c>
      <c r="AX229" s="14" t="n">
        <f aca="false">SUMIFS(시도_소아과개폐업!$H$5:$H$293,시도_소아과개폐업!$A$5:$A$293,$D229,시도_소아과개폐업!$B$5:$B$293,$B229)</f>
        <v>53</v>
      </c>
      <c r="AY229" s="14" t="n">
        <f aca="false">SUMIFS(시군구_병원급!$E$5:$E$3668,시군구_병원급!$A$5:$A$3668,$A229,시군구_병원급!$D$5:$D$3668,$D229)</f>
        <v>1</v>
      </c>
      <c r="AZ229" s="14" t="n">
        <f aca="false">SUMIFS(시군구_병원급!$F$5:$F$3668,시군구_병원급!$A$5:$A$3668,$A229,시군구_병원급!$D$5:$D$3668,$D229)</f>
        <v>1</v>
      </c>
      <c r="BA229" s="14" t="n">
        <f aca="false">SUMIFS(시군구_병원급!$G$5:$G$3668,시군구_병원급!$A$5:$A$3668,$A229,시군구_병원급!$D$5:$D$3668,$D229)</f>
        <v>2</v>
      </c>
      <c r="BB229" s="14" t="n">
        <f aca="false">SUMIFS(시군구_병원급!$H$5:$H$3668,시군구_병원급!$A$5:$A$3668,$A229,시군구_병원급!$D$5:$D$3668,$D229)</f>
        <v>7</v>
      </c>
      <c r="BC229" s="16" t="n">
        <f aca="false">K229+AY229</f>
        <v>1</v>
      </c>
      <c r="BD229" s="17" t="n">
        <f aca="false">IF(E229=0,"",(K229+AY229)/E229*1000)</f>
        <v>0.517330574236937</v>
      </c>
      <c r="BE229" s="16" t="n">
        <f aca="false">AY229-SUMIFS(시군구_병원급!$E$5:$E$3668,시군구_병원급!$A$5:$A$3668,$A229,시군구_병원급!$D$5:$D$3668,$D229-3)</f>
        <v>0</v>
      </c>
      <c r="BF229" s="16" t="n">
        <f aca="false">IF(AY229=0,1,0)</f>
        <v>0</v>
      </c>
      <c r="BG229" s="16" t="n">
        <f aca="false">IF(K229+AY229=0,1,0)</f>
        <v>0</v>
      </c>
      <c r="BH229" s="16" t="n">
        <f aca="false">AF229+AG229+AH229</f>
        <v>10</v>
      </c>
      <c r="BI229" s="18" t="n">
        <f aca="false">IF(H229=0,"",BH229/H229)</f>
        <v>0.4</v>
      </c>
      <c r="BJ229" s="16" t="str">
        <f aca="false">IF(AP229="","",AP229+AN229)</f>
        <v/>
      </c>
    </row>
    <row r="230" customFormat="false" ht="15" hidden="false" customHeight="true" outlineLevel="0" collapsed="false">
      <c r="A230" s="9" t="s">
        <v>513</v>
      </c>
      <c r="B230" s="10" t="s">
        <v>487</v>
      </c>
      <c r="C230" s="10" t="s">
        <v>514</v>
      </c>
      <c r="D230" s="9" t="n">
        <v>2016</v>
      </c>
      <c r="E230" s="11" t="n">
        <v>1884</v>
      </c>
      <c r="F230" s="11" t="n">
        <v>264</v>
      </c>
      <c r="G230" s="11" t="n">
        <v>268</v>
      </c>
      <c r="H230" s="11" t="n">
        <v>28</v>
      </c>
      <c r="I230" s="11" t="n">
        <v>1493</v>
      </c>
      <c r="J230" s="11" t="n">
        <v>1026</v>
      </c>
      <c r="K230" s="11" t="n">
        <v>1</v>
      </c>
      <c r="L230" s="12" t="n">
        <v>14.8619957537155</v>
      </c>
      <c r="M230" s="12" t="n">
        <v>0.530785562632696</v>
      </c>
      <c r="N230" s="13" t="n">
        <v>0.687206965840589</v>
      </c>
      <c r="O230" s="13" t="n">
        <v>0.792462845010616</v>
      </c>
      <c r="P230" s="13" t="n">
        <v>0.142250530785563</v>
      </c>
      <c r="Q230" s="13" t="n">
        <v>-0.11507750117426</v>
      </c>
      <c r="R230" s="13" t="n">
        <v>-0.100671140939597</v>
      </c>
      <c r="S230" s="11" t="n">
        <v>0</v>
      </c>
      <c r="T230" s="13"/>
      <c r="U230" s="13"/>
      <c r="V230" s="11" t="n">
        <v>0</v>
      </c>
      <c r="W230" s="13" t="n">
        <v>-0.178571428571429</v>
      </c>
      <c r="X230" s="11" t="n">
        <v>1</v>
      </c>
      <c r="Y230" s="11" t="n">
        <v>0</v>
      </c>
      <c r="Z230" s="11" t="n">
        <v>1</v>
      </c>
      <c r="AA230" s="11" t="n">
        <v>0</v>
      </c>
      <c r="AB230" s="10" t="s">
        <v>65</v>
      </c>
      <c r="AC230" s="11" t="n">
        <v>1</v>
      </c>
      <c r="AD230" s="11" t="n">
        <v>20</v>
      </c>
      <c r="AE230" s="11" t="n">
        <v>3</v>
      </c>
      <c r="AF230" s="11" t="n">
        <v>1</v>
      </c>
      <c r="AG230" s="11" t="n">
        <v>3</v>
      </c>
      <c r="AH230" s="11" t="n">
        <v>0</v>
      </c>
      <c r="AI230" s="13" t="n">
        <v>0.0357142857142857</v>
      </c>
      <c r="AJ230" s="13" t="n">
        <v>0.714285714285714</v>
      </c>
      <c r="AK230" s="13" t="n">
        <v>0.107142857142857</v>
      </c>
      <c r="AL230" s="13" t="n">
        <v>0.0357142857142857</v>
      </c>
      <c r="AM230" s="13" t="n">
        <v>0.107142857142857</v>
      </c>
      <c r="AN230" s="11" t="n">
        <v>1</v>
      </c>
      <c r="AO230" s="13" t="n">
        <v>0.0344827586206897</v>
      </c>
      <c r="AP230" s="11"/>
      <c r="AQ230" s="11"/>
      <c r="AR230" s="13"/>
      <c r="AS230" s="13"/>
      <c r="AT230" s="14" t="n">
        <f aca="false">SUMIFS(시도_소아과개폐업!$C$5:$C$293,시도_소아과개폐업!$A$5:$A$293,$D230,시도_소아과개폐업!$B$5:$B$293,$B230)</f>
        <v>24</v>
      </c>
      <c r="AU230" s="14" t="n">
        <f aca="false">SUMIFS(시도_소아과개폐업!$D$5:$D$293,시도_소아과개폐업!$A$5:$A$293,$D230,시도_소아과개폐업!$B$5:$B$293,$B230)</f>
        <v>17</v>
      </c>
      <c r="AV230" s="14" t="n">
        <f aca="false">SUMIFS(시도_소아과개폐업!$F$5:$F$293,시도_소아과개폐업!$A$5:$A$293,$D230,시도_소아과개폐업!$B$5:$B$293,$B230)</f>
        <v>7</v>
      </c>
      <c r="AW230" s="15" t="n">
        <f aca="false">SUMIFS(시도_소아과개폐업!$G$5:$G$293,시도_소아과개폐업!$A$5:$A$293,$D230,시도_소아과개폐업!$B$5:$B$293,$B230)</f>
        <v>0.236111111111111</v>
      </c>
      <c r="AX230" s="14" t="n">
        <f aca="false">SUMIFS(시도_소아과개폐업!$H$5:$H$293,시도_소아과개폐업!$A$5:$A$293,$D230,시도_소아과개폐업!$B$5:$B$293,$B230)</f>
        <v>53</v>
      </c>
      <c r="AY230" s="14" t="n">
        <f aca="false">SUMIFS(시군구_병원급!$E$5:$E$3668,시군구_병원급!$A$5:$A$3668,$A230,시군구_병원급!$D$5:$D$3668,$D230)</f>
        <v>0</v>
      </c>
      <c r="AZ230" s="14" t="n">
        <f aca="false">SUMIFS(시군구_병원급!$F$5:$F$3668,시군구_병원급!$A$5:$A$3668,$A230,시군구_병원급!$D$5:$D$3668,$D230)</f>
        <v>1</v>
      </c>
      <c r="BA230" s="14" t="n">
        <f aca="false">SUMIFS(시군구_병원급!$G$5:$G$3668,시군구_병원급!$A$5:$A$3668,$A230,시군구_병원급!$D$5:$D$3668,$D230)</f>
        <v>6</v>
      </c>
      <c r="BB230" s="14" t="n">
        <f aca="false">SUMIFS(시군구_병원급!$H$5:$H$3668,시군구_병원급!$A$5:$A$3668,$A230,시군구_병원급!$D$5:$D$3668,$D230)</f>
        <v>8</v>
      </c>
      <c r="BC230" s="16" t="n">
        <f aca="false">K230+AY230</f>
        <v>1</v>
      </c>
      <c r="BD230" s="17" t="n">
        <f aca="false">IF(E230=0,"",(K230+AY230)/E230*1000)</f>
        <v>0.530785562632696</v>
      </c>
      <c r="BE230" s="16" t="n">
        <f aca="false">AY230-SUMIFS(시군구_병원급!$E$5:$E$3668,시군구_병원급!$A$5:$A$3668,$A230,시군구_병원급!$D$5:$D$3668,$D230-3)</f>
        <v>0</v>
      </c>
      <c r="BF230" s="16" t="n">
        <f aca="false">IF(AY230=0,1,0)</f>
        <v>1</v>
      </c>
      <c r="BG230" s="16" t="n">
        <f aca="false">IF(K230+AY230=0,1,0)</f>
        <v>0</v>
      </c>
      <c r="BH230" s="16" t="n">
        <f aca="false">AF230+AG230+AH230</f>
        <v>4</v>
      </c>
      <c r="BI230" s="18" t="n">
        <f aca="false">IF(H230=0,"",BH230/H230)</f>
        <v>0.142857142857143</v>
      </c>
      <c r="BJ230" s="16" t="str">
        <f aca="false">IF(AP230="","",AP230+AN230)</f>
        <v/>
      </c>
    </row>
    <row r="231" customFormat="false" ht="15" hidden="false" customHeight="true" outlineLevel="0" collapsed="false">
      <c r="A231" s="9" t="s">
        <v>62</v>
      </c>
      <c r="B231" s="10" t="s">
        <v>63</v>
      </c>
      <c r="C231" s="10" t="s">
        <v>64</v>
      </c>
      <c r="D231" s="9" t="n">
        <v>2017</v>
      </c>
      <c r="E231" s="11" t="n">
        <v>5157</v>
      </c>
      <c r="F231" s="11" t="n">
        <v>652</v>
      </c>
      <c r="G231" s="11" t="n">
        <v>689</v>
      </c>
      <c r="H231" s="11" t="n">
        <v>75</v>
      </c>
      <c r="I231" s="11" t="n">
        <v>4702</v>
      </c>
      <c r="J231" s="11" t="n">
        <v>3783</v>
      </c>
      <c r="K231" s="11" t="n">
        <v>4</v>
      </c>
      <c r="L231" s="12" t="n">
        <v>14.543339150669</v>
      </c>
      <c r="M231" s="12" t="n">
        <v>0.775644754702346</v>
      </c>
      <c r="N231" s="13" t="n">
        <v>0.804551254785198</v>
      </c>
      <c r="O231" s="13" t="n">
        <v>0.911770409152608</v>
      </c>
      <c r="P231" s="13" t="n">
        <v>0.133604808997479</v>
      </c>
      <c r="Q231" s="13" t="n">
        <v>-0.030274539300489</v>
      </c>
      <c r="R231" s="13" t="n">
        <v>-0.238674033149171</v>
      </c>
      <c r="S231" s="11" t="n">
        <v>0</v>
      </c>
      <c r="T231" s="13" t="n">
        <v>-0.0740740740740741</v>
      </c>
      <c r="U231" s="13" t="n">
        <v>-0.0479854221502328</v>
      </c>
      <c r="V231" s="11" t="n">
        <v>0</v>
      </c>
      <c r="W231" s="13" t="n">
        <v>-0.0133333333333333</v>
      </c>
      <c r="X231" s="11" t="n">
        <v>0</v>
      </c>
      <c r="Y231" s="11" t="n">
        <v>0</v>
      </c>
      <c r="Z231" s="11" t="n">
        <v>0</v>
      </c>
      <c r="AA231" s="11" t="n">
        <v>0</v>
      </c>
      <c r="AB231" s="10" t="s">
        <v>65</v>
      </c>
      <c r="AC231" s="11" t="n">
        <v>28</v>
      </c>
      <c r="AD231" s="11" t="n">
        <v>11</v>
      </c>
      <c r="AE231" s="11" t="n">
        <v>5</v>
      </c>
      <c r="AF231" s="11" t="n">
        <v>26</v>
      </c>
      <c r="AG231" s="11" t="n">
        <v>5</v>
      </c>
      <c r="AH231" s="11" t="n">
        <v>0</v>
      </c>
      <c r="AI231" s="13" t="n">
        <v>0.373333333333333</v>
      </c>
      <c r="AJ231" s="13" t="n">
        <v>0.146666666666667</v>
      </c>
      <c r="AK231" s="13" t="n">
        <v>0.0666666666666667</v>
      </c>
      <c r="AL231" s="13" t="n">
        <v>0.346666666666667</v>
      </c>
      <c r="AM231" s="13" t="n">
        <v>0.0666666666666667</v>
      </c>
      <c r="AN231" s="11" t="n">
        <v>1</v>
      </c>
      <c r="AO231" s="13" t="n">
        <v>0.0131578947368421</v>
      </c>
      <c r="AP231" s="11" t="n">
        <v>8</v>
      </c>
      <c r="AQ231" s="11" t="n">
        <v>3</v>
      </c>
      <c r="AR231" s="13" t="n">
        <v>0.0987654320987654</v>
      </c>
      <c r="AS231" s="13" t="n">
        <v>0.037037037037037</v>
      </c>
      <c r="AT231" s="14" t="n">
        <f aca="false">SUMIFS(시도_소아과개폐업!$C$5:$C$293,시도_소아과개폐업!$A$5:$A$293,$D231,시도_소아과개폐업!$B$5:$B$293,$B231)</f>
        <v>145</v>
      </c>
      <c r="AU231" s="14" t="n">
        <f aca="false">SUMIFS(시도_소아과개폐업!$D$5:$D$293,시도_소아과개폐업!$A$5:$A$293,$D231,시도_소아과개폐업!$B$5:$B$293,$B231)</f>
        <v>107</v>
      </c>
      <c r="AV231" s="14" t="n">
        <f aca="false">SUMIFS(시도_소아과개폐업!$F$5:$F$293,시도_소아과개폐업!$A$5:$A$293,$D231,시도_소아과개폐업!$B$5:$B$293,$B231)</f>
        <v>38</v>
      </c>
      <c r="AW231" s="15" t="n">
        <f aca="false">SUMIFS(시도_소아과개폐업!$G$5:$G$293,시도_소아과개폐업!$A$5:$A$293,$D231,시도_소아과개폐업!$B$5:$B$293,$B231)</f>
        <v>0.205769230769231</v>
      </c>
      <c r="AX231" s="14" t="n">
        <f aca="false">SUMIFS(시도_소아과개폐업!$H$5:$H$293,시도_소아과개폐업!$A$5:$A$293,$D231,시도_소아과개폐업!$B$5:$B$293,$B231)</f>
        <v>310</v>
      </c>
      <c r="AY231" s="14" t="n">
        <f aca="false">SUMIFS(시군구_병원급!$E$5:$E$3668,시군구_병원급!$A$5:$A$3668,$A231,시군구_병원급!$D$5:$D$3668,$D231)</f>
        <v>5</v>
      </c>
      <c r="AZ231" s="14" t="n">
        <f aca="false">SUMIFS(시군구_병원급!$F$5:$F$3668,시군구_병원급!$A$5:$A$3668,$A231,시군구_병원급!$D$5:$D$3668,$D231)</f>
        <v>4</v>
      </c>
      <c r="BA231" s="14" t="n">
        <f aca="false">SUMIFS(시군구_병원급!$G$5:$G$3668,시군구_병원급!$A$5:$A$3668,$A231,시군구_병원급!$D$5:$D$3668,$D231)</f>
        <v>6</v>
      </c>
      <c r="BB231" s="14" t="n">
        <f aca="false">SUMIFS(시군구_병원급!$H$5:$H$3668,시군구_병원급!$A$5:$A$3668,$A231,시군구_병원급!$D$5:$D$3668,$D231)</f>
        <v>8</v>
      </c>
      <c r="BC231" s="16" t="n">
        <f aca="false">K231+AY231</f>
        <v>9</v>
      </c>
      <c r="BD231" s="17" t="n">
        <f aca="false">IF(E231=0,"",(K231+AY231)/E231*1000)</f>
        <v>1.74520069808028</v>
      </c>
      <c r="BE231" s="16" t="n">
        <f aca="false">AY231-SUMIFS(시군구_병원급!$E$5:$E$3668,시군구_병원급!$A$5:$A$3668,$A231,시군구_병원급!$D$5:$D$3668,$D231-3)</f>
        <v>0</v>
      </c>
      <c r="BF231" s="16" t="n">
        <f aca="false">IF(AY231=0,1,0)</f>
        <v>0</v>
      </c>
      <c r="BG231" s="16" t="n">
        <f aca="false">IF(K231+AY231=0,1,0)</f>
        <v>0</v>
      </c>
      <c r="BH231" s="16" t="n">
        <f aca="false">AF231+AG231+AH231</f>
        <v>31</v>
      </c>
      <c r="BI231" s="18" t="n">
        <f aca="false">IF(H231=0,"",BH231/H231)</f>
        <v>0.413333333333333</v>
      </c>
      <c r="BJ231" s="16" t="n">
        <f aca="false">IF(AP231="","",AP231+AN231)</f>
        <v>9</v>
      </c>
    </row>
    <row r="232" customFormat="false" ht="15" hidden="false" customHeight="true" outlineLevel="0" collapsed="false">
      <c r="A232" s="9" t="s">
        <v>66</v>
      </c>
      <c r="B232" s="10" t="s">
        <v>63</v>
      </c>
      <c r="C232" s="10" t="s">
        <v>67</v>
      </c>
      <c r="D232" s="9" t="n">
        <v>2017</v>
      </c>
      <c r="E232" s="11" t="n">
        <v>5001</v>
      </c>
      <c r="F232" s="11" t="n">
        <v>762</v>
      </c>
      <c r="G232" s="11" t="n">
        <v>808</v>
      </c>
      <c r="H232" s="11" t="n">
        <v>67</v>
      </c>
      <c r="I232" s="11" t="n">
        <v>4279</v>
      </c>
      <c r="J232" s="11" t="n">
        <v>3509</v>
      </c>
      <c r="K232" s="11" t="n">
        <v>5</v>
      </c>
      <c r="L232" s="12" t="n">
        <v>13.3973205358928</v>
      </c>
      <c r="M232" s="12" t="n">
        <v>0.999800039992002</v>
      </c>
      <c r="N232" s="13" t="n">
        <v>0.820051413881748</v>
      </c>
      <c r="O232" s="13" t="n">
        <v>0.855628874225155</v>
      </c>
      <c r="P232" s="13" t="n">
        <v>0.161567686462708</v>
      </c>
      <c r="Q232" s="13" t="n">
        <v>-0.0650588895120583</v>
      </c>
      <c r="R232" s="13" t="n">
        <v>-0.223823246878002</v>
      </c>
      <c r="S232" s="11" t="n">
        <v>2</v>
      </c>
      <c r="T232" s="13" t="n">
        <v>0</v>
      </c>
      <c r="U232" s="13" t="n">
        <v>0.0345744680851063</v>
      </c>
      <c r="V232" s="11" t="n">
        <v>0</v>
      </c>
      <c r="W232" s="13" t="n">
        <v>0</v>
      </c>
      <c r="X232" s="11" t="n">
        <v>0</v>
      </c>
      <c r="Y232" s="11" t="n">
        <v>0</v>
      </c>
      <c r="Z232" s="11" t="n">
        <v>0</v>
      </c>
      <c r="AA232" s="11" t="n">
        <v>0</v>
      </c>
      <c r="AB232" s="10" t="s">
        <v>65</v>
      </c>
      <c r="AC232" s="11" t="n">
        <v>21</v>
      </c>
      <c r="AD232" s="11" t="n">
        <v>7</v>
      </c>
      <c r="AE232" s="11" t="n">
        <v>14</v>
      </c>
      <c r="AF232" s="11" t="n">
        <v>18</v>
      </c>
      <c r="AG232" s="11" t="n">
        <v>7</v>
      </c>
      <c r="AH232" s="11" t="n">
        <v>0</v>
      </c>
      <c r="AI232" s="13" t="n">
        <v>0.313432835820896</v>
      </c>
      <c r="AJ232" s="13" t="n">
        <v>0.104477611940299</v>
      </c>
      <c r="AK232" s="13" t="n">
        <v>0.208955223880597</v>
      </c>
      <c r="AL232" s="13" t="n">
        <v>0.26865671641791</v>
      </c>
      <c r="AM232" s="13" t="n">
        <v>0.104477611940299</v>
      </c>
      <c r="AN232" s="11" t="n">
        <v>2</v>
      </c>
      <c r="AO232" s="13" t="n">
        <v>0.0289855072463768</v>
      </c>
      <c r="AP232" s="11" t="n">
        <v>4</v>
      </c>
      <c r="AQ232" s="11" t="n">
        <v>4</v>
      </c>
      <c r="AR232" s="13" t="n">
        <v>0.0579710144927536</v>
      </c>
      <c r="AS232" s="13" t="n">
        <v>0.0579710144927536</v>
      </c>
      <c r="AT232" s="14" t="n">
        <f aca="false">SUMIFS(시도_소아과개폐업!$C$5:$C$293,시도_소아과개폐업!$A$5:$A$293,$D232,시도_소아과개폐업!$B$5:$B$293,$B232)</f>
        <v>145</v>
      </c>
      <c r="AU232" s="14" t="n">
        <f aca="false">SUMIFS(시도_소아과개폐업!$D$5:$D$293,시도_소아과개폐업!$A$5:$A$293,$D232,시도_소아과개폐업!$B$5:$B$293,$B232)</f>
        <v>107</v>
      </c>
      <c r="AV232" s="14" t="n">
        <f aca="false">SUMIFS(시도_소아과개폐업!$F$5:$F$293,시도_소아과개폐업!$A$5:$A$293,$D232,시도_소아과개폐업!$B$5:$B$293,$B232)</f>
        <v>38</v>
      </c>
      <c r="AW232" s="15" t="n">
        <f aca="false">SUMIFS(시도_소아과개폐업!$G$5:$G$293,시도_소아과개폐업!$A$5:$A$293,$D232,시도_소아과개폐업!$B$5:$B$293,$B232)</f>
        <v>0.205769230769231</v>
      </c>
      <c r="AX232" s="14" t="n">
        <f aca="false">SUMIFS(시도_소아과개폐업!$H$5:$H$293,시도_소아과개폐업!$A$5:$A$293,$D232,시도_소아과개폐업!$B$5:$B$293,$B232)</f>
        <v>310</v>
      </c>
      <c r="AY232" s="14" t="n">
        <f aca="false">SUMIFS(시군구_병원급!$E$5:$E$3668,시군구_병원급!$A$5:$A$3668,$A232,시군구_병원급!$D$5:$D$3668,$D232)</f>
        <v>4</v>
      </c>
      <c r="AZ232" s="14" t="n">
        <f aca="false">SUMIFS(시군구_병원급!$F$5:$F$3668,시군구_병원급!$A$5:$A$3668,$A232,시군구_병원급!$D$5:$D$3668,$D232)</f>
        <v>2</v>
      </c>
      <c r="BA232" s="14" t="n">
        <f aca="false">SUMIFS(시군구_병원급!$G$5:$G$3668,시군구_병원급!$A$5:$A$3668,$A232,시군구_병원급!$D$5:$D$3668,$D232)</f>
        <v>6</v>
      </c>
      <c r="BB232" s="14" t="n">
        <f aca="false">SUMIFS(시군구_병원급!$H$5:$H$3668,시군구_병원급!$A$5:$A$3668,$A232,시군구_병원급!$D$5:$D$3668,$D232)</f>
        <v>13</v>
      </c>
      <c r="BC232" s="16" t="n">
        <f aca="false">K232+AY232</f>
        <v>9</v>
      </c>
      <c r="BD232" s="17" t="n">
        <f aca="false">IF(E232=0,"",(K232+AY232)/E232*1000)</f>
        <v>1.7996400719856</v>
      </c>
      <c r="BE232" s="16" t="n">
        <f aca="false">AY232-SUMIFS(시군구_병원급!$E$5:$E$3668,시군구_병원급!$A$5:$A$3668,$A232,시군구_병원급!$D$5:$D$3668,$D232-3)</f>
        <v>0</v>
      </c>
      <c r="BF232" s="16" t="n">
        <f aca="false">IF(AY232=0,1,0)</f>
        <v>0</v>
      </c>
      <c r="BG232" s="16" t="n">
        <f aca="false">IF(K232+AY232=0,1,0)</f>
        <v>0</v>
      </c>
      <c r="BH232" s="16" t="n">
        <f aca="false">AF232+AG232+AH232</f>
        <v>25</v>
      </c>
      <c r="BI232" s="18" t="n">
        <f aca="false">IF(H232=0,"",BH232/H232)</f>
        <v>0.373134328358209</v>
      </c>
      <c r="BJ232" s="16" t="n">
        <f aca="false">IF(AP232="","",AP232+AN232)</f>
        <v>6</v>
      </c>
    </row>
    <row r="233" customFormat="false" ht="15" hidden="false" customHeight="true" outlineLevel="0" collapsed="false">
      <c r="A233" s="9" t="s">
        <v>68</v>
      </c>
      <c r="B233" s="10" t="s">
        <v>63</v>
      </c>
      <c r="C233" s="10" t="s">
        <v>69</v>
      </c>
      <c r="D233" s="9" t="n">
        <v>2017</v>
      </c>
      <c r="E233" s="11" t="n">
        <v>9243</v>
      </c>
      <c r="F233" s="11" t="n">
        <v>1326</v>
      </c>
      <c r="G233" s="11" t="n">
        <v>1464</v>
      </c>
      <c r="H233" s="11" t="n">
        <v>128</v>
      </c>
      <c r="I233" s="11" t="n">
        <v>5554</v>
      </c>
      <c r="J233" s="11" t="n">
        <v>4753</v>
      </c>
      <c r="K233" s="11" t="n">
        <v>9</v>
      </c>
      <c r="L233" s="12" t="n">
        <v>13.848317645786</v>
      </c>
      <c r="M233" s="12" t="n">
        <v>0.973709834469328</v>
      </c>
      <c r="N233" s="13" t="n">
        <v>0.855779618293122</v>
      </c>
      <c r="O233" s="13" t="n">
        <v>0.600887157849183</v>
      </c>
      <c r="P233" s="13" t="n">
        <v>0.158390133073677</v>
      </c>
      <c r="Q233" s="13" t="n">
        <v>-0.129251059821008</v>
      </c>
      <c r="R233" s="13" t="n">
        <v>-0.259109311740891</v>
      </c>
      <c r="S233" s="11" t="n">
        <v>-1</v>
      </c>
      <c r="T233" s="13" t="n">
        <v>0.024</v>
      </c>
      <c r="U233" s="13" t="n">
        <v>0.0356143949282117</v>
      </c>
      <c r="V233" s="11" t="n">
        <v>0</v>
      </c>
      <c r="W233" s="13" t="n">
        <v>-0.09375</v>
      </c>
      <c r="X233" s="11" t="n">
        <v>0</v>
      </c>
      <c r="Y233" s="11" t="n">
        <v>0</v>
      </c>
      <c r="Z233" s="11" t="n">
        <v>0</v>
      </c>
      <c r="AA233" s="11" t="n">
        <v>0</v>
      </c>
      <c r="AB233" s="10" t="s">
        <v>65</v>
      </c>
      <c r="AC233" s="11" t="n">
        <v>28</v>
      </c>
      <c r="AD233" s="11" t="n">
        <v>28</v>
      </c>
      <c r="AE233" s="11" t="n">
        <v>51</v>
      </c>
      <c r="AF233" s="11" t="n">
        <v>9</v>
      </c>
      <c r="AG233" s="11" t="n">
        <v>11</v>
      </c>
      <c r="AH233" s="11" t="n">
        <v>1</v>
      </c>
      <c r="AI233" s="13" t="n">
        <v>0.21875</v>
      </c>
      <c r="AJ233" s="13" t="n">
        <v>0.21875</v>
      </c>
      <c r="AK233" s="13" t="n">
        <v>0.3984375</v>
      </c>
      <c r="AL233" s="13" t="n">
        <v>0.0703125</v>
      </c>
      <c r="AM233" s="13" t="n">
        <v>0.0859375</v>
      </c>
      <c r="AN233" s="11" t="n">
        <v>1</v>
      </c>
      <c r="AO233" s="13" t="n">
        <v>0.00775193798449612</v>
      </c>
      <c r="AP233" s="11" t="n">
        <v>9</v>
      </c>
      <c r="AQ233" s="11" t="n">
        <v>10</v>
      </c>
      <c r="AR233" s="13" t="n">
        <v>0.0703125</v>
      </c>
      <c r="AS233" s="13" t="n">
        <v>0.078125</v>
      </c>
      <c r="AT233" s="14" t="n">
        <f aca="false">SUMIFS(시도_소아과개폐업!$C$5:$C$293,시도_소아과개폐업!$A$5:$A$293,$D233,시도_소아과개폐업!$B$5:$B$293,$B233)</f>
        <v>145</v>
      </c>
      <c r="AU233" s="14" t="n">
        <f aca="false">SUMIFS(시도_소아과개폐업!$D$5:$D$293,시도_소아과개폐업!$A$5:$A$293,$D233,시도_소아과개폐업!$B$5:$B$293,$B233)</f>
        <v>107</v>
      </c>
      <c r="AV233" s="14" t="n">
        <f aca="false">SUMIFS(시도_소아과개폐업!$F$5:$F$293,시도_소아과개폐업!$A$5:$A$293,$D233,시도_소아과개폐업!$B$5:$B$293,$B233)</f>
        <v>38</v>
      </c>
      <c r="AW233" s="15" t="n">
        <f aca="false">SUMIFS(시도_소아과개폐업!$G$5:$G$293,시도_소아과개폐업!$A$5:$A$293,$D233,시도_소아과개폐업!$B$5:$B$293,$B233)</f>
        <v>0.205769230769231</v>
      </c>
      <c r="AX233" s="14" t="n">
        <f aca="false">SUMIFS(시도_소아과개폐업!$H$5:$H$293,시도_소아과개폐업!$A$5:$A$293,$D233,시도_소아과개폐업!$B$5:$B$293,$B233)</f>
        <v>310</v>
      </c>
      <c r="AY233" s="14" t="n">
        <f aca="false">SUMIFS(시군구_병원급!$E$5:$E$3668,시군구_병원급!$A$5:$A$3668,$A233,시군구_병원급!$D$5:$D$3668,$D233)</f>
        <v>2</v>
      </c>
      <c r="AZ233" s="14" t="n">
        <f aca="false">SUMIFS(시군구_병원급!$F$5:$F$3668,시군구_병원급!$A$5:$A$3668,$A233,시군구_병원급!$D$5:$D$3668,$D233)</f>
        <v>1</v>
      </c>
      <c r="BA233" s="14" t="n">
        <f aca="false">SUMIFS(시군구_병원급!$G$5:$G$3668,시군구_병원급!$A$5:$A$3668,$A233,시군구_병원급!$D$5:$D$3668,$D233)</f>
        <v>3</v>
      </c>
      <c r="BB233" s="14" t="n">
        <f aca="false">SUMIFS(시군구_병원급!$H$5:$H$3668,시군구_병원급!$A$5:$A$3668,$A233,시군구_병원급!$D$5:$D$3668,$D233)</f>
        <v>3</v>
      </c>
      <c r="BC233" s="16" t="n">
        <f aca="false">K233+AY233</f>
        <v>11</v>
      </c>
      <c r="BD233" s="17" t="n">
        <f aca="false">IF(E233=0,"",(K233+AY233)/E233*1000)</f>
        <v>1.19008979768473</v>
      </c>
      <c r="BE233" s="16" t="n">
        <f aca="false">AY233-SUMIFS(시군구_병원급!$E$5:$E$3668,시군구_병원급!$A$5:$A$3668,$A233,시군구_병원급!$D$5:$D$3668,$D233-3)</f>
        <v>0</v>
      </c>
      <c r="BF233" s="16" t="n">
        <f aca="false">IF(AY233=0,1,0)</f>
        <v>0</v>
      </c>
      <c r="BG233" s="16" t="n">
        <f aca="false">IF(K233+AY233=0,1,0)</f>
        <v>0</v>
      </c>
      <c r="BH233" s="16" t="n">
        <f aca="false">AF233+AG233+AH233</f>
        <v>21</v>
      </c>
      <c r="BI233" s="18" t="n">
        <f aca="false">IF(H233=0,"",BH233/H233)</f>
        <v>0.1640625</v>
      </c>
      <c r="BJ233" s="16" t="n">
        <f aca="false">IF(AP233="","",AP233+AN233)</f>
        <v>10</v>
      </c>
    </row>
    <row r="234" customFormat="false" ht="15" hidden="false" customHeight="true" outlineLevel="0" collapsed="false">
      <c r="A234" s="9" t="s">
        <v>70</v>
      </c>
      <c r="B234" s="10" t="s">
        <v>63</v>
      </c>
      <c r="C234" s="10" t="s">
        <v>71</v>
      </c>
      <c r="D234" s="9" t="n">
        <v>2017</v>
      </c>
      <c r="E234" s="11" t="n">
        <v>14876</v>
      </c>
      <c r="F234" s="11" t="n">
        <v>2336</v>
      </c>
      <c r="G234" s="11" t="n">
        <v>2462</v>
      </c>
      <c r="H234" s="11" t="n">
        <v>190</v>
      </c>
      <c r="I234" s="11" t="n">
        <v>8243</v>
      </c>
      <c r="J234" s="11" t="n">
        <v>7264</v>
      </c>
      <c r="K234" s="11" t="n">
        <v>23</v>
      </c>
      <c r="L234" s="12" t="n">
        <v>12.7722506050013</v>
      </c>
      <c r="M234" s="12" t="n">
        <v>1.54611454692122</v>
      </c>
      <c r="N234" s="13" t="n">
        <v>0.881232560960815</v>
      </c>
      <c r="O234" s="13" t="n">
        <v>0.554114009142243</v>
      </c>
      <c r="P234" s="13" t="n">
        <v>0.165501478892175</v>
      </c>
      <c r="Q234" s="13" t="n">
        <v>0.0301939058171745</v>
      </c>
      <c r="R234" s="13" t="n">
        <v>-0.0723436322532027</v>
      </c>
      <c r="S234" s="11" t="n">
        <v>4</v>
      </c>
      <c r="T234" s="13" t="n">
        <v>0.00529100529100535</v>
      </c>
      <c r="U234" s="13" t="n">
        <v>0.0135251444731341</v>
      </c>
      <c r="V234" s="11" t="n">
        <v>0</v>
      </c>
      <c r="W234" s="13" t="n">
        <v>-0.0894736842105263</v>
      </c>
      <c r="X234" s="11" t="n">
        <v>0</v>
      </c>
      <c r="Y234" s="11" t="n">
        <v>0</v>
      </c>
      <c r="Z234" s="11" t="n">
        <v>0</v>
      </c>
      <c r="AA234" s="11" t="n">
        <v>0</v>
      </c>
      <c r="AB234" s="10" t="s">
        <v>65</v>
      </c>
      <c r="AC234" s="11" t="n">
        <v>70</v>
      </c>
      <c r="AD234" s="11" t="n">
        <v>40</v>
      </c>
      <c r="AE234" s="11" t="n">
        <v>70</v>
      </c>
      <c r="AF234" s="11" t="n">
        <v>7</v>
      </c>
      <c r="AG234" s="11" t="n">
        <v>3</v>
      </c>
      <c r="AH234" s="11" t="n">
        <v>0</v>
      </c>
      <c r="AI234" s="13" t="n">
        <v>0.368421052631579</v>
      </c>
      <c r="AJ234" s="13" t="n">
        <v>0.210526315789474</v>
      </c>
      <c r="AK234" s="13" t="n">
        <v>0.368421052631579</v>
      </c>
      <c r="AL234" s="13" t="n">
        <v>0.0368421052631579</v>
      </c>
      <c r="AM234" s="13" t="n">
        <v>0.0157894736842105</v>
      </c>
      <c r="AN234" s="11" t="n">
        <v>3</v>
      </c>
      <c r="AO234" s="13" t="n">
        <v>0.0155440414507772</v>
      </c>
      <c r="AP234" s="11" t="n">
        <v>12</v>
      </c>
      <c r="AQ234" s="11" t="n">
        <v>13</v>
      </c>
      <c r="AR234" s="13" t="n">
        <v>0.0621761658031088</v>
      </c>
      <c r="AS234" s="13" t="n">
        <v>0.0673575129533679</v>
      </c>
      <c r="AT234" s="14" t="n">
        <f aca="false">SUMIFS(시도_소아과개폐업!$C$5:$C$293,시도_소아과개폐업!$A$5:$A$293,$D234,시도_소아과개폐업!$B$5:$B$293,$B234)</f>
        <v>145</v>
      </c>
      <c r="AU234" s="14" t="n">
        <f aca="false">SUMIFS(시도_소아과개폐업!$D$5:$D$293,시도_소아과개폐업!$A$5:$A$293,$D234,시도_소아과개폐업!$B$5:$B$293,$B234)</f>
        <v>107</v>
      </c>
      <c r="AV234" s="14" t="n">
        <f aca="false">SUMIFS(시도_소아과개폐업!$F$5:$F$293,시도_소아과개폐업!$A$5:$A$293,$D234,시도_소아과개폐업!$B$5:$B$293,$B234)</f>
        <v>38</v>
      </c>
      <c r="AW234" s="15" t="n">
        <f aca="false">SUMIFS(시도_소아과개폐업!$G$5:$G$293,시도_소아과개폐업!$A$5:$A$293,$D234,시도_소아과개폐업!$B$5:$B$293,$B234)</f>
        <v>0.205769230769231</v>
      </c>
      <c r="AX234" s="14" t="n">
        <f aca="false">SUMIFS(시도_소아과개폐업!$H$5:$H$293,시도_소아과개폐업!$A$5:$A$293,$D234,시도_소아과개폐업!$B$5:$B$293,$B234)</f>
        <v>310</v>
      </c>
      <c r="AY234" s="14" t="n">
        <f aca="false">SUMIFS(시군구_병원급!$E$5:$E$3668,시군구_병원급!$A$5:$A$3668,$A234,시군구_병원급!$D$5:$D$3668,$D234)</f>
        <v>5</v>
      </c>
      <c r="AZ234" s="14" t="n">
        <f aca="false">SUMIFS(시군구_병원급!$F$5:$F$3668,시군구_병원급!$A$5:$A$3668,$A234,시군구_병원급!$D$5:$D$3668,$D234)</f>
        <v>2</v>
      </c>
      <c r="BA234" s="14" t="n">
        <f aca="false">SUMIFS(시군구_병원급!$G$5:$G$3668,시군구_병원급!$A$5:$A$3668,$A234,시군구_병원급!$D$5:$D$3668,$D234)</f>
        <v>9</v>
      </c>
      <c r="BB234" s="14" t="n">
        <f aca="false">SUMIFS(시군구_병원급!$H$5:$H$3668,시군구_병원급!$A$5:$A$3668,$A234,시군구_병원급!$D$5:$D$3668,$D234)</f>
        <v>13</v>
      </c>
      <c r="BC234" s="16" t="n">
        <f aca="false">K234+AY234</f>
        <v>28</v>
      </c>
      <c r="BD234" s="17" t="n">
        <f aca="false">IF(E234=0,"",(K234+AY234)/E234*1000)</f>
        <v>1.88222640494757</v>
      </c>
      <c r="BE234" s="16" t="n">
        <f aca="false">AY234-SUMIFS(시군구_병원급!$E$5:$E$3668,시군구_병원급!$A$5:$A$3668,$A234,시군구_병원급!$D$5:$D$3668,$D234-3)</f>
        <v>0</v>
      </c>
      <c r="BF234" s="16" t="n">
        <f aca="false">IF(AY234=0,1,0)</f>
        <v>0</v>
      </c>
      <c r="BG234" s="16" t="n">
        <f aca="false">IF(K234+AY234=0,1,0)</f>
        <v>0</v>
      </c>
      <c r="BH234" s="16" t="n">
        <f aca="false">AF234+AG234+AH234</f>
        <v>10</v>
      </c>
      <c r="BI234" s="18" t="n">
        <f aca="false">IF(H234=0,"",BH234/H234)</f>
        <v>0.0526315789473684</v>
      </c>
      <c r="BJ234" s="16" t="n">
        <f aca="false">IF(AP234="","",AP234+AN234)</f>
        <v>15</v>
      </c>
    </row>
    <row r="235" customFormat="false" ht="15" hidden="false" customHeight="true" outlineLevel="0" collapsed="false">
      <c r="A235" s="9" t="s">
        <v>72</v>
      </c>
      <c r="B235" s="10" t="s">
        <v>63</v>
      </c>
      <c r="C235" s="10" t="s">
        <v>73</v>
      </c>
      <c r="D235" s="9" t="n">
        <v>2017</v>
      </c>
      <c r="E235" s="11" t="n">
        <v>14497</v>
      </c>
      <c r="F235" s="11" t="n">
        <v>2183</v>
      </c>
      <c r="G235" s="11" t="n">
        <v>2347</v>
      </c>
      <c r="H235" s="11" t="n">
        <v>214</v>
      </c>
      <c r="I235" s="11" t="n">
        <v>9203</v>
      </c>
      <c r="J235" s="11" t="n">
        <v>7951</v>
      </c>
      <c r="K235" s="11" t="n">
        <v>20</v>
      </c>
      <c r="L235" s="12" t="n">
        <v>14.761674829275</v>
      </c>
      <c r="M235" s="12" t="n">
        <v>1.37959577843692</v>
      </c>
      <c r="N235" s="13" t="n">
        <v>0.863957405193959</v>
      </c>
      <c r="O235" s="13" t="n">
        <v>0.634820997447748</v>
      </c>
      <c r="P235" s="13" t="n">
        <v>0.161895564599572</v>
      </c>
      <c r="Q235" s="13" t="n">
        <v>-0.0881242923638194</v>
      </c>
      <c r="R235" s="13" t="n">
        <v>-0.220524742610428</v>
      </c>
      <c r="S235" s="11" t="n">
        <v>-1</v>
      </c>
      <c r="T235" s="13" t="n">
        <v>-0.0138248847926268</v>
      </c>
      <c r="U235" s="13" t="n">
        <v>-0.0101107884263741</v>
      </c>
      <c r="V235" s="11" t="n">
        <v>0</v>
      </c>
      <c r="W235" s="13" t="n">
        <v>-0.177570093457944</v>
      </c>
      <c r="X235" s="11" t="n">
        <v>0</v>
      </c>
      <c r="Y235" s="11" t="n">
        <v>0</v>
      </c>
      <c r="Z235" s="11" t="n">
        <v>0</v>
      </c>
      <c r="AA235" s="11" t="n">
        <v>0</v>
      </c>
      <c r="AB235" s="10" t="s">
        <v>65</v>
      </c>
      <c r="AC235" s="11" t="n">
        <v>34</v>
      </c>
      <c r="AD235" s="11" t="n">
        <v>106</v>
      </c>
      <c r="AE235" s="11" t="n">
        <v>65</v>
      </c>
      <c r="AF235" s="11" t="n">
        <v>3</v>
      </c>
      <c r="AG235" s="11" t="n">
        <v>4</v>
      </c>
      <c r="AH235" s="11" t="n">
        <v>2</v>
      </c>
      <c r="AI235" s="13" t="n">
        <v>0.158878504672897</v>
      </c>
      <c r="AJ235" s="13" t="n">
        <v>0.495327102803738</v>
      </c>
      <c r="AK235" s="13" t="n">
        <v>0.303738317757009</v>
      </c>
      <c r="AL235" s="13" t="n">
        <v>0.0140186915887851</v>
      </c>
      <c r="AM235" s="13" t="n">
        <v>0.0186915887850467</v>
      </c>
      <c r="AN235" s="11" t="n">
        <v>21</v>
      </c>
      <c r="AO235" s="13" t="n">
        <v>0.0893617021276596</v>
      </c>
      <c r="AP235" s="11" t="n">
        <v>11</v>
      </c>
      <c r="AQ235" s="11" t="n">
        <v>6</v>
      </c>
      <c r="AR235" s="13" t="n">
        <v>0.0458333333333333</v>
      </c>
      <c r="AS235" s="13" t="n">
        <v>0.025</v>
      </c>
      <c r="AT235" s="14" t="n">
        <f aca="false">SUMIFS(시도_소아과개폐업!$C$5:$C$293,시도_소아과개폐업!$A$5:$A$293,$D235,시도_소아과개폐업!$B$5:$B$293,$B235)</f>
        <v>145</v>
      </c>
      <c r="AU235" s="14" t="n">
        <f aca="false">SUMIFS(시도_소아과개폐업!$D$5:$D$293,시도_소아과개폐업!$A$5:$A$293,$D235,시도_소아과개폐업!$B$5:$B$293,$B235)</f>
        <v>107</v>
      </c>
      <c r="AV235" s="14" t="n">
        <f aca="false">SUMIFS(시도_소아과개폐업!$F$5:$F$293,시도_소아과개폐업!$A$5:$A$293,$D235,시도_소아과개폐업!$B$5:$B$293,$B235)</f>
        <v>38</v>
      </c>
      <c r="AW235" s="15" t="n">
        <f aca="false">SUMIFS(시도_소아과개폐업!$G$5:$G$293,시도_소아과개폐업!$A$5:$A$293,$D235,시도_소아과개폐업!$B$5:$B$293,$B235)</f>
        <v>0.205769230769231</v>
      </c>
      <c r="AX235" s="14" t="n">
        <f aca="false">SUMIFS(시도_소아과개폐업!$H$5:$H$293,시도_소아과개폐업!$A$5:$A$293,$D235,시도_소아과개폐업!$B$5:$B$293,$B235)</f>
        <v>310</v>
      </c>
      <c r="AY235" s="14" t="n">
        <f aca="false">SUMIFS(시군구_병원급!$E$5:$E$3668,시군구_병원급!$A$5:$A$3668,$A235,시군구_병원급!$D$5:$D$3668,$D235)</f>
        <v>2</v>
      </c>
      <c r="AZ235" s="14" t="n">
        <f aca="false">SUMIFS(시군구_병원급!$F$5:$F$3668,시군구_병원급!$A$5:$A$3668,$A235,시군구_병원급!$D$5:$D$3668,$D235)</f>
        <v>2</v>
      </c>
      <c r="BA235" s="14" t="n">
        <f aca="false">SUMIFS(시군구_병원급!$G$5:$G$3668,시군구_병원급!$A$5:$A$3668,$A235,시군구_병원급!$D$5:$D$3668,$D235)</f>
        <v>6</v>
      </c>
      <c r="BB235" s="14" t="n">
        <f aca="false">SUMIFS(시군구_병원급!$H$5:$H$3668,시군구_병원급!$A$5:$A$3668,$A235,시군구_병원급!$D$5:$D$3668,$D235)</f>
        <v>11</v>
      </c>
      <c r="BC235" s="16" t="n">
        <f aca="false">K235+AY235</f>
        <v>22</v>
      </c>
      <c r="BD235" s="17" t="n">
        <f aca="false">IF(E235=0,"",(K235+AY235)/E235*1000)</f>
        <v>1.51755535628061</v>
      </c>
      <c r="BE235" s="16" t="n">
        <f aca="false">AY235-SUMIFS(시군구_병원급!$E$5:$E$3668,시군구_병원급!$A$5:$A$3668,$A235,시군구_병원급!$D$5:$D$3668,$D235-3)</f>
        <v>0</v>
      </c>
      <c r="BF235" s="16" t="n">
        <f aca="false">IF(AY235=0,1,0)</f>
        <v>0</v>
      </c>
      <c r="BG235" s="16" t="n">
        <f aca="false">IF(K235+AY235=0,1,0)</f>
        <v>0</v>
      </c>
      <c r="BH235" s="16" t="n">
        <f aca="false">AF235+AG235+AH235</f>
        <v>9</v>
      </c>
      <c r="BI235" s="18" t="n">
        <f aca="false">IF(H235=0,"",BH235/H235)</f>
        <v>0.0420560747663551</v>
      </c>
      <c r="BJ235" s="16" t="n">
        <f aca="false">IF(AP235="","",AP235+AN235)</f>
        <v>32</v>
      </c>
    </row>
    <row r="236" customFormat="false" ht="15" hidden="false" customHeight="true" outlineLevel="0" collapsed="false">
      <c r="A236" s="9" t="s">
        <v>74</v>
      </c>
      <c r="B236" s="10" t="s">
        <v>63</v>
      </c>
      <c r="C236" s="10" t="s">
        <v>75</v>
      </c>
      <c r="D236" s="9" t="n">
        <v>2017</v>
      </c>
      <c r="E236" s="11" t="n">
        <v>14097</v>
      </c>
      <c r="F236" s="11" t="n">
        <v>2007</v>
      </c>
      <c r="G236" s="11" t="n">
        <v>2117</v>
      </c>
      <c r="H236" s="11" t="n">
        <v>228</v>
      </c>
      <c r="I236" s="11" t="n">
        <v>9413</v>
      </c>
      <c r="J236" s="11" t="n">
        <v>8167</v>
      </c>
      <c r="K236" s="11" t="n">
        <v>17</v>
      </c>
      <c r="L236" s="12" t="n">
        <v>16.1736539689296</v>
      </c>
      <c r="M236" s="12" t="n">
        <v>1.20593033978861</v>
      </c>
      <c r="N236" s="13" t="n">
        <v>0.867629873579093</v>
      </c>
      <c r="O236" s="13" t="n">
        <v>0.667730722848833</v>
      </c>
      <c r="P236" s="13" t="n">
        <v>0.150173795843087</v>
      </c>
      <c r="Q236" s="13" t="n">
        <v>-0.136477794793262</v>
      </c>
      <c r="R236" s="13" t="n">
        <v>-0.196279422930904</v>
      </c>
      <c r="S236" s="11" t="n">
        <v>1</v>
      </c>
      <c r="T236" s="13" t="n">
        <v>-0.012987012987013</v>
      </c>
      <c r="U236" s="13" t="n">
        <v>-0.0159941459335146</v>
      </c>
      <c r="V236" s="11" t="n">
        <v>0</v>
      </c>
      <c r="W236" s="13" t="n">
        <v>-0.118421052631579</v>
      </c>
      <c r="X236" s="11" t="n">
        <v>0</v>
      </c>
      <c r="Y236" s="11" t="n">
        <v>0</v>
      </c>
      <c r="Z236" s="11" t="n">
        <v>0</v>
      </c>
      <c r="AA236" s="11" t="n">
        <v>0</v>
      </c>
      <c r="AB236" s="10" t="s">
        <v>65</v>
      </c>
      <c r="AC236" s="11" t="n">
        <v>55</v>
      </c>
      <c r="AD236" s="11" t="n">
        <v>69</v>
      </c>
      <c r="AE236" s="11" t="n">
        <v>92</v>
      </c>
      <c r="AF236" s="11" t="n">
        <v>9</v>
      </c>
      <c r="AG236" s="11" t="n">
        <v>3</v>
      </c>
      <c r="AH236" s="11" t="n">
        <v>0</v>
      </c>
      <c r="AI236" s="13" t="n">
        <v>0.241228070175439</v>
      </c>
      <c r="AJ236" s="13" t="n">
        <v>0.302631578947368</v>
      </c>
      <c r="AK236" s="13" t="n">
        <v>0.403508771929825</v>
      </c>
      <c r="AL236" s="13" t="n">
        <v>0.0394736842105263</v>
      </c>
      <c r="AM236" s="13" t="n">
        <v>0.0131578947368421</v>
      </c>
      <c r="AN236" s="11" t="n">
        <v>7</v>
      </c>
      <c r="AO236" s="13" t="n">
        <v>0.0297872340425532</v>
      </c>
      <c r="AP236" s="11" t="n">
        <v>11</v>
      </c>
      <c r="AQ236" s="11" t="n">
        <v>6</v>
      </c>
      <c r="AR236" s="13" t="n">
        <v>0.0458333333333333</v>
      </c>
      <c r="AS236" s="13" t="n">
        <v>0.025</v>
      </c>
      <c r="AT236" s="14" t="n">
        <f aca="false">SUMIFS(시도_소아과개폐업!$C$5:$C$293,시도_소아과개폐업!$A$5:$A$293,$D236,시도_소아과개폐업!$B$5:$B$293,$B236)</f>
        <v>145</v>
      </c>
      <c r="AU236" s="14" t="n">
        <f aca="false">SUMIFS(시도_소아과개폐업!$D$5:$D$293,시도_소아과개폐업!$A$5:$A$293,$D236,시도_소아과개폐업!$B$5:$B$293,$B236)</f>
        <v>107</v>
      </c>
      <c r="AV236" s="14" t="n">
        <f aca="false">SUMIFS(시도_소아과개폐업!$F$5:$F$293,시도_소아과개폐업!$A$5:$A$293,$D236,시도_소아과개폐업!$B$5:$B$293,$B236)</f>
        <v>38</v>
      </c>
      <c r="AW236" s="15" t="n">
        <f aca="false">SUMIFS(시도_소아과개폐업!$G$5:$G$293,시도_소아과개폐업!$A$5:$A$293,$D236,시도_소아과개폐업!$B$5:$B$293,$B236)</f>
        <v>0.205769230769231</v>
      </c>
      <c r="AX236" s="14" t="n">
        <f aca="false">SUMIFS(시도_소아과개폐업!$H$5:$H$293,시도_소아과개폐업!$A$5:$A$293,$D236,시도_소아과개폐업!$B$5:$B$293,$B236)</f>
        <v>310</v>
      </c>
      <c r="AY236" s="14" t="n">
        <f aca="false">SUMIFS(시군구_병원급!$E$5:$E$3668,시군구_병원급!$A$5:$A$3668,$A236,시군구_병원급!$D$5:$D$3668,$D236)</f>
        <v>8</v>
      </c>
      <c r="AZ236" s="14" t="n">
        <f aca="false">SUMIFS(시군구_병원급!$F$5:$F$3668,시군구_병원급!$A$5:$A$3668,$A236,시군구_병원급!$D$5:$D$3668,$D236)</f>
        <v>5</v>
      </c>
      <c r="BA236" s="14" t="n">
        <f aca="false">SUMIFS(시군구_병원급!$G$5:$G$3668,시군구_병원급!$A$5:$A$3668,$A236,시군구_병원급!$D$5:$D$3668,$D236)</f>
        <v>18</v>
      </c>
      <c r="BB236" s="14" t="n">
        <f aca="false">SUMIFS(시군구_병원급!$H$5:$H$3668,시군구_병원급!$A$5:$A$3668,$A236,시군구_병원급!$D$5:$D$3668,$D236)</f>
        <v>33</v>
      </c>
      <c r="BC236" s="16" t="n">
        <f aca="false">K236+AY236</f>
        <v>25</v>
      </c>
      <c r="BD236" s="17" t="n">
        <f aca="false">IF(E236=0,"",(K236+AY236)/E236*1000)</f>
        <v>1.77342697027736</v>
      </c>
      <c r="BE236" s="16" t="n">
        <f aca="false">AY236-SUMIFS(시군구_병원급!$E$5:$E$3668,시군구_병원급!$A$5:$A$3668,$A236,시군구_병원급!$D$5:$D$3668,$D236-3)</f>
        <v>0</v>
      </c>
      <c r="BF236" s="16" t="n">
        <f aca="false">IF(AY236=0,1,0)</f>
        <v>0</v>
      </c>
      <c r="BG236" s="16" t="n">
        <f aca="false">IF(K236+AY236=0,1,0)</f>
        <v>0</v>
      </c>
      <c r="BH236" s="16" t="n">
        <f aca="false">AF236+AG236+AH236</f>
        <v>12</v>
      </c>
      <c r="BI236" s="18" t="n">
        <f aca="false">IF(H236=0,"",BH236/H236)</f>
        <v>0.0526315789473684</v>
      </c>
      <c r="BJ236" s="16" t="n">
        <f aca="false">IF(AP236="","",AP236+AN236)</f>
        <v>18</v>
      </c>
    </row>
    <row r="237" customFormat="false" ht="15" hidden="false" customHeight="true" outlineLevel="0" collapsed="false">
      <c r="A237" s="9" t="s">
        <v>76</v>
      </c>
      <c r="B237" s="10" t="s">
        <v>63</v>
      </c>
      <c r="C237" s="10" t="s">
        <v>77</v>
      </c>
      <c r="D237" s="9" t="n">
        <v>2017</v>
      </c>
      <c r="E237" s="11" t="n">
        <v>17108</v>
      </c>
      <c r="F237" s="11" t="n">
        <v>2536</v>
      </c>
      <c r="G237" s="11" t="n">
        <v>2744</v>
      </c>
      <c r="H237" s="11" t="n">
        <v>252</v>
      </c>
      <c r="I237" s="11" t="n">
        <v>11862</v>
      </c>
      <c r="J237" s="11" t="n">
        <v>10466</v>
      </c>
      <c r="K237" s="11" t="n">
        <v>19</v>
      </c>
      <c r="L237" s="12" t="n">
        <v>14.7299509001637</v>
      </c>
      <c r="M237" s="12" t="n">
        <v>1.11059153612345</v>
      </c>
      <c r="N237" s="13" t="n">
        <v>0.882313269263193</v>
      </c>
      <c r="O237" s="13" t="n">
        <v>0.693359831657704</v>
      </c>
      <c r="P237" s="13" t="n">
        <v>0.160392798690671</v>
      </c>
      <c r="Q237" s="13" t="n">
        <v>-0.102366336114172</v>
      </c>
      <c r="R237" s="13" t="n">
        <v>-0.165450121654501</v>
      </c>
      <c r="S237" s="11" t="n">
        <v>0</v>
      </c>
      <c r="T237" s="13" t="n">
        <v>-0.0307692307692308</v>
      </c>
      <c r="U237" s="13" t="n">
        <v>-0.008691291993983</v>
      </c>
      <c r="V237" s="11" t="n">
        <v>0</v>
      </c>
      <c r="W237" s="13" t="n">
        <v>-0.126984126984127</v>
      </c>
      <c r="X237" s="11" t="n">
        <v>0</v>
      </c>
      <c r="Y237" s="11" t="n">
        <v>0</v>
      </c>
      <c r="Z237" s="11" t="n">
        <v>0</v>
      </c>
      <c r="AA237" s="11" t="n">
        <v>0</v>
      </c>
      <c r="AB237" s="10" t="s">
        <v>65</v>
      </c>
      <c r="AC237" s="11" t="n">
        <v>39</v>
      </c>
      <c r="AD237" s="11" t="n">
        <v>101</v>
      </c>
      <c r="AE237" s="11" t="n">
        <v>105</v>
      </c>
      <c r="AF237" s="11" t="n">
        <v>2</v>
      </c>
      <c r="AG237" s="11" t="n">
        <v>5</v>
      </c>
      <c r="AH237" s="11" t="n">
        <v>0</v>
      </c>
      <c r="AI237" s="13" t="n">
        <v>0.154761904761905</v>
      </c>
      <c r="AJ237" s="13" t="n">
        <v>0.400793650793651</v>
      </c>
      <c r="AK237" s="13" t="n">
        <v>0.416666666666667</v>
      </c>
      <c r="AL237" s="13" t="n">
        <v>0.00793650793650794</v>
      </c>
      <c r="AM237" s="13" t="n">
        <v>0.0198412698412698</v>
      </c>
      <c r="AN237" s="11" t="n">
        <v>3</v>
      </c>
      <c r="AO237" s="13" t="n">
        <v>0.0117647058823529</v>
      </c>
      <c r="AP237" s="11" t="n">
        <v>14</v>
      </c>
      <c r="AQ237" s="11" t="n">
        <v>6</v>
      </c>
      <c r="AR237" s="13" t="n">
        <v>0.0532319391634981</v>
      </c>
      <c r="AS237" s="13" t="n">
        <v>0.0228136882129278</v>
      </c>
      <c r="AT237" s="14" t="n">
        <f aca="false">SUMIFS(시도_소아과개폐업!$C$5:$C$293,시도_소아과개폐업!$A$5:$A$293,$D237,시도_소아과개폐업!$B$5:$B$293,$B237)</f>
        <v>145</v>
      </c>
      <c r="AU237" s="14" t="n">
        <f aca="false">SUMIFS(시도_소아과개폐업!$D$5:$D$293,시도_소아과개폐업!$A$5:$A$293,$D237,시도_소아과개폐업!$B$5:$B$293,$B237)</f>
        <v>107</v>
      </c>
      <c r="AV237" s="14" t="n">
        <f aca="false">SUMIFS(시도_소아과개폐업!$F$5:$F$293,시도_소아과개폐업!$A$5:$A$293,$D237,시도_소아과개폐업!$B$5:$B$293,$B237)</f>
        <v>38</v>
      </c>
      <c r="AW237" s="15" t="n">
        <f aca="false">SUMIFS(시도_소아과개폐업!$G$5:$G$293,시도_소아과개폐업!$A$5:$A$293,$D237,시도_소아과개폐업!$B$5:$B$293,$B237)</f>
        <v>0.205769230769231</v>
      </c>
      <c r="AX237" s="14" t="n">
        <f aca="false">SUMIFS(시도_소아과개폐업!$H$5:$H$293,시도_소아과개폐업!$A$5:$A$293,$D237,시도_소아과개폐업!$B$5:$B$293,$B237)</f>
        <v>310</v>
      </c>
      <c r="AY237" s="14" t="n">
        <f aca="false">SUMIFS(시군구_병원급!$E$5:$E$3668,시군구_병원급!$A$5:$A$3668,$A237,시군구_병원급!$D$5:$D$3668,$D237)</f>
        <v>6</v>
      </c>
      <c r="AZ237" s="14" t="n">
        <f aca="false">SUMIFS(시군구_병원급!$F$5:$F$3668,시군구_병원급!$A$5:$A$3668,$A237,시군구_병원급!$D$5:$D$3668,$D237)</f>
        <v>3</v>
      </c>
      <c r="BA237" s="14" t="n">
        <f aca="false">SUMIFS(시군구_병원급!$G$5:$G$3668,시군구_병원급!$A$5:$A$3668,$A237,시군구_병원급!$D$5:$D$3668,$D237)</f>
        <v>15</v>
      </c>
      <c r="BB237" s="14" t="n">
        <f aca="false">SUMIFS(시군구_병원급!$H$5:$H$3668,시군구_병원급!$A$5:$A$3668,$A237,시군구_병원급!$D$5:$D$3668,$D237)</f>
        <v>18</v>
      </c>
      <c r="BC237" s="16" t="n">
        <f aca="false">K237+AY237</f>
        <v>25</v>
      </c>
      <c r="BD237" s="17" t="n">
        <f aca="false">IF(E237=0,"",(K237+AY237)/E237*1000)</f>
        <v>1.46130465279401</v>
      </c>
      <c r="BE237" s="16" t="n">
        <f aca="false">AY237-SUMIFS(시군구_병원급!$E$5:$E$3668,시군구_병원급!$A$5:$A$3668,$A237,시군구_병원급!$D$5:$D$3668,$D237-3)</f>
        <v>0</v>
      </c>
      <c r="BF237" s="16" t="n">
        <f aca="false">IF(AY237=0,1,0)</f>
        <v>0</v>
      </c>
      <c r="BG237" s="16" t="n">
        <f aca="false">IF(K237+AY237=0,1,0)</f>
        <v>0</v>
      </c>
      <c r="BH237" s="16" t="n">
        <f aca="false">AF237+AG237+AH237</f>
        <v>7</v>
      </c>
      <c r="BI237" s="18" t="n">
        <f aca="false">IF(H237=0,"",BH237/H237)</f>
        <v>0.0277777777777778</v>
      </c>
      <c r="BJ237" s="16" t="n">
        <f aca="false">IF(AP237="","",AP237+AN237)</f>
        <v>17</v>
      </c>
    </row>
    <row r="238" customFormat="false" ht="15" hidden="false" customHeight="true" outlineLevel="0" collapsed="false">
      <c r="A238" s="9" t="s">
        <v>78</v>
      </c>
      <c r="B238" s="10" t="s">
        <v>63</v>
      </c>
      <c r="C238" s="10" t="s">
        <v>79</v>
      </c>
      <c r="D238" s="9" t="n">
        <v>2017</v>
      </c>
      <c r="E238" s="11" t="n">
        <v>19082</v>
      </c>
      <c r="F238" s="11" t="n">
        <v>2508</v>
      </c>
      <c r="G238" s="11" t="n">
        <v>2631</v>
      </c>
      <c r="H238" s="11" t="n">
        <v>298</v>
      </c>
      <c r="I238" s="11" t="n">
        <v>11648</v>
      </c>
      <c r="J238" s="11" t="n">
        <v>10050</v>
      </c>
      <c r="K238" s="11" t="n">
        <v>19</v>
      </c>
      <c r="L238" s="12" t="n">
        <v>15.6168116549628</v>
      </c>
      <c r="M238" s="12" t="n">
        <v>0.995702756524473</v>
      </c>
      <c r="N238" s="13" t="n">
        <v>0.862809065934066</v>
      </c>
      <c r="O238" s="13" t="n">
        <v>0.61041819515774</v>
      </c>
      <c r="P238" s="13" t="n">
        <v>0.137878629074521</v>
      </c>
      <c r="Q238" s="13" t="n">
        <v>-0.147744528807503</v>
      </c>
      <c r="R238" s="13" t="n">
        <v>-0.256149279050042</v>
      </c>
      <c r="S238" s="11" t="n">
        <v>-5</v>
      </c>
      <c r="T238" s="13" t="n">
        <v>-0.0387096774193548</v>
      </c>
      <c r="U238" s="13" t="n">
        <v>-0.0319953461314718</v>
      </c>
      <c r="V238" s="11" t="n">
        <v>0</v>
      </c>
      <c r="W238" s="13" t="n">
        <v>-0.174496644295302</v>
      </c>
      <c r="X238" s="11" t="n">
        <v>0</v>
      </c>
      <c r="Y238" s="11" t="n">
        <v>0</v>
      </c>
      <c r="Z238" s="11" t="n">
        <v>0</v>
      </c>
      <c r="AA238" s="11" t="n">
        <v>0</v>
      </c>
      <c r="AB238" s="10" t="s">
        <v>65</v>
      </c>
      <c r="AC238" s="11" t="n">
        <v>66</v>
      </c>
      <c r="AD238" s="11" t="n">
        <v>95</v>
      </c>
      <c r="AE238" s="11" t="n">
        <v>110</v>
      </c>
      <c r="AF238" s="11" t="n">
        <v>6</v>
      </c>
      <c r="AG238" s="11" t="n">
        <v>20</v>
      </c>
      <c r="AH238" s="11" t="n">
        <v>1</v>
      </c>
      <c r="AI238" s="13" t="n">
        <v>0.221476510067114</v>
      </c>
      <c r="AJ238" s="13" t="n">
        <v>0.318791946308725</v>
      </c>
      <c r="AK238" s="13" t="n">
        <v>0.369127516778524</v>
      </c>
      <c r="AL238" s="13" t="n">
        <v>0.0201342281879195</v>
      </c>
      <c r="AM238" s="13" t="n">
        <v>0.0671140939597315</v>
      </c>
      <c r="AN238" s="11" t="n">
        <v>6</v>
      </c>
      <c r="AO238" s="13" t="n">
        <v>0.0197368421052632</v>
      </c>
      <c r="AP238" s="11" t="n">
        <v>28</v>
      </c>
      <c r="AQ238" s="11" t="n">
        <v>17</v>
      </c>
      <c r="AR238" s="13" t="n">
        <v>0.0886075949367089</v>
      </c>
      <c r="AS238" s="13" t="n">
        <v>0.0537974683544304</v>
      </c>
      <c r="AT238" s="14" t="n">
        <f aca="false">SUMIFS(시도_소아과개폐업!$C$5:$C$293,시도_소아과개폐업!$A$5:$A$293,$D238,시도_소아과개폐업!$B$5:$B$293,$B238)</f>
        <v>145</v>
      </c>
      <c r="AU238" s="14" t="n">
        <f aca="false">SUMIFS(시도_소아과개폐업!$D$5:$D$293,시도_소아과개폐업!$A$5:$A$293,$D238,시도_소아과개폐업!$B$5:$B$293,$B238)</f>
        <v>107</v>
      </c>
      <c r="AV238" s="14" t="n">
        <f aca="false">SUMIFS(시도_소아과개폐업!$F$5:$F$293,시도_소아과개폐업!$A$5:$A$293,$D238,시도_소아과개폐업!$B$5:$B$293,$B238)</f>
        <v>38</v>
      </c>
      <c r="AW238" s="15" t="n">
        <f aca="false">SUMIFS(시도_소아과개폐업!$G$5:$G$293,시도_소아과개폐업!$A$5:$A$293,$D238,시도_소아과개폐업!$B$5:$B$293,$B238)</f>
        <v>0.205769230769231</v>
      </c>
      <c r="AX238" s="14" t="n">
        <f aca="false">SUMIFS(시도_소아과개폐업!$H$5:$H$293,시도_소아과개폐업!$A$5:$A$293,$D238,시도_소아과개폐업!$B$5:$B$293,$B238)</f>
        <v>310</v>
      </c>
      <c r="AY238" s="14" t="n">
        <f aca="false">SUMIFS(시군구_병원급!$E$5:$E$3668,시군구_병원급!$A$5:$A$3668,$A238,시군구_병원급!$D$5:$D$3668,$D238)</f>
        <v>5</v>
      </c>
      <c r="AZ238" s="14" t="n">
        <f aca="false">SUMIFS(시군구_병원급!$F$5:$F$3668,시군구_병원급!$A$5:$A$3668,$A238,시군구_병원급!$D$5:$D$3668,$D238)</f>
        <v>1</v>
      </c>
      <c r="BA238" s="14" t="n">
        <f aca="false">SUMIFS(시군구_병원급!$G$5:$G$3668,시군구_병원급!$A$5:$A$3668,$A238,시군구_병원급!$D$5:$D$3668,$D238)</f>
        <v>7</v>
      </c>
      <c r="BB238" s="14" t="n">
        <f aca="false">SUMIFS(시군구_병원급!$H$5:$H$3668,시군구_병원급!$A$5:$A$3668,$A238,시군구_병원급!$D$5:$D$3668,$D238)</f>
        <v>14</v>
      </c>
      <c r="BC238" s="16" t="n">
        <f aca="false">K238+AY238</f>
        <v>24</v>
      </c>
      <c r="BD238" s="17" t="n">
        <f aca="false">IF(E238=0,"",(K238+AY238)/E238*1000)</f>
        <v>1.25772979771512</v>
      </c>
      <c r="BE238" s="16" t="n">
        <f aca="false">AY238-SUMIFS(시군구_병원급!$E$5:$E$3668,시군구_병원급!$A$5:$A$3668,$A238,시군구_병원급!$D$5:$D$3668,$D238-3)</f>
        <v>1</v>
      </c>
      <c r="BF238" s="16" t="n">
        <f aca="false">IF(AY238=0,1,0)</f>
        <v>0</v>
      </c>
      <c r="BG238" s="16" t="n">
        <f aca="false">IF(K238+AY238=0,1,0)</f>
        <v>0</v>
      </c>
      <c r="BH238" s="16" t="n">
        <f aca="false">AF238+AG238+AH238</f>
        <v>27</v>
      </c>
      <c r="BI238" s="18" t="n">
        <f aca="false">IF(H238=0,"",BH238/H238)</f>
        <v>0.0906040268456376</v>
      </c>
      <c r="BJ238" s="16" t="n">
        <f aca="false">IF(AP238="","",AP238+AN238)</f>
        <v>34</v>
      </c>
    </row>
    <row r="239" customFormat="false" ht="15" hidden="false" customHeight="true" outlineLevel="0" collapsed="false">
      <c r="A239" s="9" t="s">
        <v>80</v>
      </c>
      <c r="B239" s="10" t="s">
        <v>63</v>
      </c>
      <c r="C239" s="10" t="s">
        <v>81</v>
      </c>
      <c r="D239" s="9" t="n">
        <v>2017</v>
      </c>
      <c r="E239" s="11" t="n">
        <v>11867</v>
      </c>
      <c r="F239" s="11" t="n">
        <v>1677</v>
      </c>
      <c r="G239" s="11" t="n">
        <v>1772</v>
      </c>
      <c r="H239" s="11" t="n">
        <v>174</v>
      </c>
      <c r="I239" s="11" t="n">
        <v>8817</v>
      </c>
      <c r="J239" s="11" t="n">
        <v>7635</v>
      </c>
      <c r="K239" s="11" t="n">
        <v>12</v>
      </c>
      <c r="L239" s="12" t="n">
        <v>14.6625094800708</v>
      </c>
      <c r="M239" s="12" t="n">
        <v>1.01120755034971</v>
      </c>
      <c r="N239" s="13" t="n">
        <v>0.86594079618918</v>
      </c>
      <c r="O239" s="13" t="n">
        <v>0.742984747619449</v>
      </c>
      <c r="P239" s="13" t="n">
        <v>0.149321648268307</v>
      </c>
      <c r="Q239" s="13" t="n">
        <v>-0.177730044345898</v>
      </c>
      <c r="R239" s="13" t="n">
        <v>-0.249152542372881</v>
      </c>
      <c r="S239" s="11" t="n">
        <v>-1</v>
      </c>
      <c r="T239" s="13" t="n">
        <v>-0.0439560439560439</v>
      </c>
      <c r="U239" s="13" t="n">
        <v>-0.0221803260507929</v>
      </c>
      <c r="V239" s="11" t="n">
        <v>0</v>
      </c>
      <c r="W239" s="13" t="n">
        <v>-0.172413793103448</v>
      </c>
      <c r="X239" s="11" t="n">
        <v>0</v>
      </c>
      <c r="Y239" s="11" t="n">
        <v>0</v>
      </c>
      <c r="Z239" s="11" t="n">
        <v>0</v>
      </c>
      <c r="AA239" s="11" t="n">
        <v>0</v>
      </c>
      <c r="AB239" s="10" t="s">
        <v>65</v>
      </c>
      <c r="AC239" s="11" t="n">
        <v>46</v>
      </c>
      <c r="AD239" s="11" t="n">
        <v>72</v>
      </c>
      <c r="AE239" s="11" t="n">
        <v>49</v>
      </c>
      <c r="AF239" s="11" t="n">
        <v>2</v>
      </c>
      <c r="AG239" s="11" t="n">
        <v>4</v>
      </c>
      <c r="AH239" s="11" t="n">
        <v>1</v>
      </c>
      <c r="AI239" s="13" t="n">
        <v>0.264367816091954</v>
      </c>
      <c r="AJ239" s="13" t="n">
        <v>0.413793103448276</v>
      </c>
      <c r="AK239" s="13" t="n">
        <v>0.281609195402299</v>
      </c>
      <c r="AL239" s="13" t="n">
        <v>0.0114942528735632</v>
      </c>
      <c r="AM239" s="13" t="n">
        <v>0.0229885057471264</v>
      </c>
      <c r="AN239" s="11" t="n">
        <v>2</v>
      </c>
      <c r="AO239" s="13" t="n">
        <v>0.0113636363636364</v>
      </c>
      <c r="AP239" s="11" t="n">
        <v>26</v>
      </c>
      <c r="AQ239" s="11" t="n">
        <v>12</v>
      </c>
      <c r="AR239" s="13" t="n">
        <v>0.136842105263158</v>
      </c>
      <c r="AS239" s="13" t="n">
        <v>0.0631578947368421</v>
      </c>
      <c r="AT239" s="14" t="n">
        <f aca="false">SUMIFS(시도_소아과개폐업!$C$5:$C$293,시도_소아과개폐업!$A$5:$A$293,$D239,시도_소아과개폐업!$B$5:$B$293,$B239)</f>
        <v>145</v>
      </c>
      <c r="AU239" s="14" t="n">
        <f aca="false">SUMIFS(시도_소아과개폐업!$D$5:$D$293,시도_소아과개폐업!$A$5:$A$293,$D239,시도_소아과개폐업!$B$5:$B$293,$B239)</f>
        <v>107</v>
      </c>
      <c r="AV239" s="14" t="n">
        <f aca="false">SUMIFS(시도_소아과개폐업!$F$5:$F$293,시도_소아과개폐업!$A$5:$A$293,$D239,시도_소아과개폐업!$B$5:$B$293,$B239)</f>
        <v>38</v>
      </c>
      <c r="AW239" s="15" t="n">
        <f aca="false">SUMIFS(시도_소아과개폐업!$G$5:$G$293,시도_소아과개폐업!$A$5:$A$293,$D239,시도_소아과개폐업!$B$5:$B$293,$B239)</f>
        <v>0.205769230769231</v>
      </c>
      <c r="AX239" s="14" t="n">
        <f aca="false">SUMIFS(시도_소아과개폐업!$H$5:$H$293,시도_소아과개폐업!$A$5:$A$293,$D239,시도_소아과개폐업!$B$5:$B$293,$B239)</f>
        <v>310</v>
      </c>
      <c r="AY239" s="14" t="n">
        <f aca="false">SUMIFS(시군구_병원급!$E$5:$E$3668,시군구_병원급!$A$5:$A$3668,$A239,시군구_병원급!$D$5:$D$3668,$D239)</f>
        <v>2</v>
      </c>
      <c r="AZ239" s="14" t="n">
        <f aca="false">SUMIFS(시군구_병원급!$F$5:$F$3668,시군구_병원급!$A$5:$A$3668,$A239,시군구_병원급!$D$5:$D$3668,$D239)</f>
        <v>2</v>
      </c>
      <c r="BA239" s="14" t="n">
        <f aca="false">SUMIFS(시군구_병원급!$G$5:$G$3668,시군구_병원급!$A$5:$A$3668,$A239,시군구_병원급!$D$5:$D$3668,$D239)</f>
        <v>10</v>
      </c>
      <c r="BB239" s="14" t="n">
        <f aca="false">SUMIFS(시군구_병원급!$H$5:$H$3668,시군구_병원급!$A$5:$A$3668,$A239,시군구_병원급!$D$5:$D$3668,$D239)</f>
        <v>15</v>
      </c>
      <c r="BC239" s="16" t="n">
        <f aca="false">K239+AY239</f>
        <v>14</v>
      </c>
      <c r="BD239" s="17" t="n">
        <f aca="false">IF(E239=0,"",(K239+AY239)/E239*1000)</f>
        <v>1.17974214207466</v>
      </c>
      <c r="BE239" s="16" t="n">
        <f aca="false">AY239-SUMIFS(시군구_병원급!$E$5:$E$3668,시군구_병원급!$A$5:$A$3668,$A239,시군구_병원급!$D$5:$D$3668,$D239-3)</f>
        <v>0</v>
      </c>
      <c r="BF239" s="16" t="n">
        <f aca="false">IF(AY239=0,1,0)</f>
        <v>0</v>
      </c>
      <c r="BG239" s="16" t="n">
        <f aca="false">IF(K239+AY239=0,1,0)</f>
        <v>0</v>
      </c>
      <c r="BH239" s="16" t="n">
        <f aca="false">AF239+AG239+AH239</f>
        <v>7</v>
      </c>
      <c r="BI239" s="18" t="n">
        <f aca="false">IF(H239=0,"",BH239/H239)</f>
        <v>0.0402298850574713</v>
      </c>
      <c r="BJ239" s="16" t="n">
        <f aca="false">IF(AP239="","",AP239+AN239)</f>
        <v>28</v>
      </c>
    </row>
    <row r="240" customFormat="false" ht="15" hidden="false" customHeight="true" outlineLevel="0" collapsed="false">
      <c r="A240" s="9" t="s">
        <v>82</v>
      </c>
      <c r="B240" s="10" t="s">
        <v>63</v>
      </c>
      <c r="C240" s="10" t="s">
        <v>83</v>
      </c>
      <c r="D240" s="9" t="n">
        <v>2017</v>
      </c>
      <c r="E240" s="11" t="n">
        <v>13649</v>
      </c>
      <c r="F240" s="11" t="n">
        <v>1816</v>
      </c>
      <c r="G240" s="11" t="n">
        <v>1906</v>
      </c>
      <c r="H240" s="11" t="n">
        <v>255</v>
      </c>
      <c r="I240" s="11" t="n">
        <v>10297</v>
      </c>
      <c r="J240" s="11" t="n">
        <v>8795</v>
      </c>
      <c r="K240" s="11" t="n">
        <v>17</v>
      </c>
      <c r="L240" s="12" t="n">
        <v>18.6826873763646</v>
      </c>
      <c r="M240" s="12" t="n">
        <v>1.24551249175764</v>
      </c>
      <c r="N240" s="13" t="n">
        <v>0.854132271535399</v>
      </c>
      <c r="O240" s="13" t="n">
        <v>0.754414242801671</v>
      </c>
      <c r="P240" s="13" t="n">
        <v>0.139643929958239</v>
      </c>
      <c r="Q240" s="13" t="n">
        <v>-0.125288387592925</v>
      </c>
      <c r="R240" s="13" t="n">
        <v>-0.253427340383862</v>
      </c>
      <c r="S240" s="11" t="n">
        <v>1</v>
      </c>
      <c r="T240" s="13" t="n">
        <v>-0.0377358490566038</v>
      </c>
      <c r="U240" s="13" t="n">
        <v>-0.023333017167789</v>
      </c>
      <c r="V240" s="11" t="n">
        <v>0</v>
      </c>
      <c r="W240" s="13" t="n">
        <v>-0.176470588235294</v>
      </c>
      <c r="X240" s="11" t="n">
        <v>0</v>
      </c>
      <c r="Y240" s="11" t="n">
        <v>0</v>
      </c>
      <c r="Z240" s="11" t="n">
        <v>0</v>
      </c>
      <c r="AA240" s="11" t="n">
        <v>0</v>
      </c>
      <c r="AB240" s="10" t="s">
        <v>65</v>
      </c>
      <c r="AC240" s="11" t="n">
        <v>42</v>
      </c>
      <c r="AD240" s="11" t="n">
        <v>77</v>
      </c>
      <c r="AE240" s="11" t="n">
        <v>129</v>
      </c>
      <c r="AF240" s="11" t="n">
        <v>2</v>
      </c>
      <c r="AG240" s="11" t="n">
        <v>3</v>
      </c>
      <c r="AH240" s="11" t="n">
        <v>2</v>
      </c>
      <c r="AI240" s="13" t="n">
        <v>0.164705882352941</v>
      </c>
      <c r="AJ240" s="13" t="n">
        <v>0.301960784313726</v>
      </c>
      <c r="AK240" s="13" t="n">
        <v>0.505882352941176</v>
      </c>
      <c r="AL240" s="13" t="n">
        <v>0.00784313725490196</v>
      </c>
      <c r="AM240" s="13" t="n">
        <v>0.0117647058823529</v>
      </c>
      <c r="AN240" s="11" t="n">
        <v>13</v>
      </c>
      <c r="AO240" s="13" t="n">
        <v>0.0485074626865672</v>
      </c>
      <c r="AP240" s="11" t="n">
        <v>22</v>
      </c>
      <c r="AQ240" s="11" t="n">
        <v>12</v>
      </c>
      <c r="AR240" s="13" t="n">
        <v>0.079136690647482</v>
      </c>
      <c r="AS240" s="13" t="n">
        <v>0.0431654676258993</v>
      </c>
      <c r="AT240" s="14" t="n">
        <f aca="false">SUMIFS(시도_소아과개폐업!$C$5:$C$293,시도_소아과개폐업!$A$5:$A$293,$D240,시도_소아과개폐업!$B$5:$B$293,$B240)</f>
        <v>145</v>
      </c>
      <c r="AU240" s="14" t="n">
        <f aca="false">SUMIFS(시도_소아과개폐업!$D$5:$D$293,시도_소아과개폐업!$A$5:$A$293,$D240,시도_소아과개폐업!$B$5:$B$293,$B240)</f>
        <v>107</v>
      </c>
      <c r="AV240" s="14" t="n">
        <f aca="false">SUMIFS(시도_소아과개폐업!$F$5:$F$293,시도_소아과개폐업!$A$5:$A$293,$D240,시도_소아과개폐업!$B$5:$B$293,$B240)</f>
        <v>38</v>
      </c>
      <c r="AW240" s="15" t="n">
        <f aca="false">SUMIFS(시도_소아과개폐업!$G$5:$G$293,시도_소아과개폐업!$A$5:$A$293,$D240,시도_소아과개폐업!$B$5:$B$293,$B240)</f>
        <v>0.205769230769231</v>
      </c>
      <c r="AX240" s="14" t="n">
        <f aca="false">SUMIFS(시도_소아과개폐업!$H$5:$H$293,시도_소아과개폐업!$A$5:$A$293,$D240,시도_소아과개폐업!$B$5:$B$293,$B240)</f>
        <v>310</v>
      </c>
      <c r="AY240" s="14" t="n">
        <f aca="false">SUMIFS(시군구_병원급!$E$5:$E$3668,시군구_병원급!$A$5:$A$3668,$A240,시군구_병원급!$D$5:$D$3668,$D240)</f>
        <v>3</v>
      </c>
      <c r="AZ240" s="14" t="n">
        <f aca="false">SUMIFS(시군구_병원급!$F$5:$F$3668,시군구_병원급!$A$5:$A$3668,$A240,시군구_병원급!$D$5:$D$3668,$D240)</f>
        <v>1</v>
      </c>
      <c r="BA240" s="14" t="n">
        <f aca="false">SUMIFS(시군구_병원급!$G$5:$G$3668,시군구_병원급!$A$5:$A$3668,$A240,시군구_병원급!$D$5:$D$3668,$D240)</f>
        <v>6</v>
      </c>
      <c r="BB240" s="14" t="n">
        <f aca="false">SUMIFS(시군구_병원급!$H$5:$H$3668,시군구_병원급!$A$5:$A$3668,$A240,시군구_병원급!$D$5:$D$3668,$D240)</f>
        <v>20</v>
      </c>
      <c r="BC240" s="16" t="n">
        <f aca="false">K240+AY240</f>
        <v>20</v>
      </c>
      <c r="BD240" s="17" t="n">
        <f aca="false">IF(E240=0,"",(K240+AY240)/E240*1000)</f>
        <v>1.46530881383252</v>
      </c>
      <c r="BE240" s="16" t="n">
        <f aca="false">AY240-SUMIFS(시군구_병원급!$E$5:$E$3668,시군구_병원급!$A$5:$A$3668,$A240,시군구_병원급!$D$5:$D$3668,$D240-3)</f>
        <v>0</v>
      </c>
      <c r="BF240" s="16" t="n">
        <f aca="false">IF(AY240=0,1,0)</f>
        <v>0</v>
      </c>
      <c r="BG240" s="16" t="n">
        <f aca="false">IF(K240+AY240=0,1,0)</f>
        <v>0</v>
      </c>
      <c r="BH240" s="16" t="n">
        <f aca="false">AF240+AG240+AH240</f>
        <v>7</v>
      </c>
      <c r="BI240" s="18" t="n">
        <f aca="false">IF(H240=0,"",BH240/H240)</f>
        <v>0.0274509803921569</v>
      </c>
      <c r="BJ240" s="16" t="n">
        <f aca="false">IF(AP240="","",AP240+AN240)</f>
        <v>35</v>
      </c>
    </row>
    <row r="241" customFormat="false" ht="15" hidden="false" customHeight="true" outlineLevel="0" collapsed="false">
      <c r="A241" s="9" t="s">
        <v>84</v>
      </c>
      <c r="B241" s="10" t="s">
        <v>63</v>
      </c>
      <c r="C241" s="10" t="s">
        <v>85</v>
      </c>
      <c r="D241" s="9" t="n">
        <v>2017</v>
      </c>
      <c r="E241" s="11" t="n">
        <v>23386</v>
      </c>
      <c r="F241" s="11" t="n">
        <v>3245</v>
      </c>
      <c r="G241" s="11" t="n">
        <v>3494</v>
      </c>
      <c r="H241" s="11" t="n">
        <v>478</v>
      </c>
      <c r="I241" s="11" t="n">
        <v>14186</v>
      </c>
      <c r="J241" s="11" t="n">
        <v>12483</v>
      </c>
      <c r="K241" s="11" t="n">
        <v>34</v>
      </c>
      <c r="L241" s="12" t="n">
        <v>20.43957923544</v>
      </c>
      <c r="M241" s="12" t="n">
        <v>1.45386128452921</v>
      </c>
      <c r="N241" s="13" t="n">
        <v>0.879952065416608</v>
      </c>
      <c r="O241" s="13" t="n">
        <v>0.606602240656803</v>
      </c>
      <c r="P241" s="13" t="n">
        <v>0.149405627298384</v>
      </c>
      <c r="Q241" s="13" t="n">
        <v>-0.127941231308498</v>
      </c>
      <c r="R241" s="13" t="n">
        <v>-0.258960763520679</v>
      </c>
      <c r="S241" s="11" t="n">
        <v>-1</v>
      </c>
      <c r="T241" s="13" t="n">
        <v>-0.0323886639676113</v>
      </c>
      <c r="U241" s="13" t="n">
        <v>-0.0173178165696869</v>
      </c>
      <c r="V241" s="11" t="n">
        <v>0</v>
      </c>
      <c r="W241" s="13" t="n">
        <v>-0.238493723849372</v>
      </c>
      <c r="X241" s="11" t="n">
        <v>1</v>
      </c>
      <c r="Y241" s="11" t="n">
        <v>0</v>
      </c>
      <c r="Z241" s="11" t="n">
        <v>1</v>
      </c>
      <c r="AA241" s="11" t="n">
        <v>0</v>
      </c>
      <c r="AB241" s="10" t="s">
        <v>65</v>
      </c>
      <c r="AC241" s="11" t="n">
        <v>57</v>
      </c>
      <c r="AD241" s="11" t="n">
        <v>78</v>
      </c>
      <c r="AE241" s="11" t="n">
        <v>330</v>
      </c>
      <c r="AF241" s="11" t="n">
        <v>7</v>
      </c>
      <c r="AG241" s="11" t="n">
        <v>5</v>
      </c>
      <c r="AH241" s="11" t="n">
        <v>1</v>
      </c>
      <c r="AI241" s="13" t="n">
        <v>0.119246861924686</v>
      </c>
      <c r="AJ241" s="13" t="n">
        <v>0.163179916317992</v>
      </c>
      <c r="AK241" s="13" t="n">
        <v>0.690376569037657</v>
      </c>
      <c r="AL241" s="13" t="n">
        <v>0.0146443514644352</v>
      </c>
      <c r="AM241" s="13" t="n">
        <v>0.0104602510460251</v>
      </c>
      <c r="AN241" s="11" t="n">
        <v>19</v>
      </c>
      <c r="AO241" s="13" t="n">
        <v>0.0382293762575453</v>
      </c>
      <c r="AP241" s="11" t="n">
        <v>35</v>
      </c>
      <c r="AQ241" s="11" t="n">
        <v>14</v>
      </c>
      <c r="AR241" s="13" t="n">
        <v>0.0675675675675676</v>
      </c>
      <c r="AS241" s="13" t="n">
        <v>0.027027027027027</v>
      </c>
      <c r="AT241" s="14" t="n">
        <f aca="false">SUMIFS(시도_소아과개폐업!$C$5:$C$293,시도_소아과개폐업!$A$5:$A$293,$D241,시도_소아과개폐업!$B$5:$B$293,$B241)</f>
        <v>145</v>
      </c>
      <c r="AU241" s="14" t="n">
        <f aca="false">SUMIFS(시도_소아과개폐업!$D$5:$D$293,시도_소아과개폐업!$A$5:$A$293,$D241,시도_소아과개폐업!$B$5:$B$293,$B241)</f>
        <v>107</v>
      </c>
      <c r="AV241" s="14" t="n">
        <f aca="false">SUMIFS(시도_소아과개폐업!$F$5:$F$293,시도_소아과개폐업!$A$5:$A$293,$D241,시도_소아과개폐업!$B$5:$B$293,$B241)</f>
        <v>38</v>
      </c>
      <c r="AW241" s="15" t="n">
        <f aca="false">SUMIFS(시도_소아과개폐업!$G$5:$G$293,시도_소아과개폐업!$A$5:$A$293,$D241,시도_소아과개폐업!$B$5:$B$293,$B241)</f>
        <v>0.205769230769231</v>
      </c>
      <c r="AX241" s="14" t="n">
        <f aca="false">SUMIFS(시도_소아과개폐업!$H$5:$H$293,시도_소아과개폐업!$A$5:$A$293,$D241,시도_소아과개폐업!$B$5:$B$293,$B241)</f>
        <v>310</v>
      </c>
      <c r="AY241" s="14" t="n">
        <f aca="false">SUMIFS(시군구_병원급!$E$5:$E$3668,시군구_병원급!$A$5:$A$3668,$A241,시군구_병원급!$D$5:$D$3668,$D241)</f>
        <v>8</v>
      </c>
      <c r="AZ241" s="14" t="n">
        <f aca="false">SUMIFS(시군구_병원급!$F$5:$F$3668,시군구_병원급!$A$5:$A$3668,$A241,시군구_병원급!$D$5:$D$3668,$D241)</f>
        <v>3</v>
      </c>
      <c r="BA241" s="14" t="n">
        <f aca="false">SUMIFS(시군구_병원급!$G$5:$G$3668,시군구_병원급!$A$5:$A$3668,$A241,시군구_병원급!$D$5:$D$3668,$D241)</f>
        <v>10</v>
      </c>
      <c r="BB241" s="14" t="n">
        <f aca="false">SUMIFS(시군구_병원급!$H$5:$H$3668,시군구_병원급!$A$5:$A$3668,$A241,시군구_병원급!$D$5:$D$3668,$D241)</f>
        <v>22</v>
      </c>
      <c r="BC241" s="16" t="n">
        <f aca="false">K241+AY241</f>
        <v>42</v>
      </c>
      <c r="BD241" s="17" t="n">
        <f aca="false">IF(E241=0,"",(K241+AY241)/E241*1000)</f>
        <v>1.79594629265372</v>
      </c>
      <c r="BE241" s="16" t="n">
        <f aca="false">AY241-SUMIFS(시군구_병원급!$E$5:$E$3668,시군구_병원급!$A$5:$A$3668,$A241,시군구_병원급!$D$5:$D$3668,$D241-3)</f>
        <v>0</v>
      </c>
      <c r="BF241" s="16" t="n">
        <f aca="false">IF(AY241=0,1,0)</f>
        <v>0</v>
      </c>
      <c r="BG241" s="16" t="n">
        <f aca="false">IF(K241+AY241=0,1,0)</f>
        <v>0</v>
      </c>
      <c r="BH241" s="16" t="n">
        <f aca="false">AF241+AG241+AH241</f>
        <v>13</v>
      </c>
      <c r="BI241" s="18" t="n">
        <f aca="false">IF(H241=0,"",BH241/H241)</f>
        <v>0.0271966527196653</v>
      </c>
      <c r="BJ241" s="16" t="n">
        <f aca="false">IF(AP241="","",AP241+AN241)</f>
        <v>54</v>
      </c>
    </row>
    <row r="242" customFormat="false" ht="15" hidden="false" customHeight="true" outlineLevel="0" collapsed="false">
      <c r="A242" s="9" t="s">
        <v>86</v>
      </c>
      <c r="B242" s="10" t="s">
        <v>63</v>
      </c>
      <c r="C242" s="10" t="s">
        <v>87</v>
      </c>
      <c r="D242" s="9" t="n">
        <v>2017</v>
      </c>
      <c r="E242" s="11" t="n">
        <v>20553</v>
      </c>
      <c r="F242" s="11" t="n">
        <v>2793</v>
      </c>
      <c r="G242" s="11" t="n">
        <v>2930</v>
      </c>
      <c r="H242" s="11" t="n">
        <v>294</v>
      </c>
      <c r="I242" s="11" t="n">
        <v>14306</v>
      </c>
      <c r="J242" s="11" t="n">
        <v>12236</v>
      </c>
      <c r="K242" s="11" t="n">
        <v>27</v>
      </c>
      <c r="L242" s="12" t="n">
        <v>14.30448109765</v>
      </c>
      <c r="M242" s="12" t="n">
        <v>1.31367683549847</v>
      </c>
      <c r="N242" s="13" t="n">
        <v>0.855305466237942</v>
      </c>
      <c r="O242" s="13" t="n">
        <v>0.696054104023744</v>
      </c>
      <c r="P242" s="13" t="n">
        <v>0.142558264000389</v>
      </c>
      <c r="Q242" s="13" t="n">
        <v>-0.14940197823118</v>
      </c>
      <c r="R242" s="13" t="n">
        <v>-0.282741738066096</v>
      </c>
      <c r="S242" s="11" t="n">
        <v>-1</v>
      </c>
      <c r="T242" s="13" t="n">
        <v>-0.0636942675159236</v>
      </c>
      <c r="U242" s="13" t="n">
        <v>-0.0463938141581123</v>
      </c>
      <c r="V242" s="11" t="n">
        <v>0</v>
      </c>
      <c r="W242" s="13" t="n">
        <v>-0.163265306122449</v>
      </c>
      <c r="X242" s="11" t="n">
        <v>0</v>
      </c>
      <c r="Y242" s="11" t="n">
        <v>0</v>
      </c>
      <c r="Z242" s="11" t="n">
        <v>0</v>
      </c>
      <c r="AA242" s="11" t="n">
        <v>0</v>
      </c>
      <c r="AB242" s="10" t="s">
        <v>65</v>
      </c>
      <c r="AC242" s="11" t="n">
        <v>41</v>
      </c>
      <c r="AD242" s="11" t="n">
        <v>158</v>
      </c>
      <c r="AE242" s="11" t="n">
        <v>84</v>
      </c>
      <c r="AF242" s="11" t="n">
        <v>2</v>
      </c>
      <c r="AG242" s="11" t="n">
        <v>8</v>
      </c>
      <c r="AH242" s="11" t="n">
        <v>1</v>
      </c>
      <c r="AI242" s="13" t="n">
        <v>0.139455782312925</v>
      </c>
      <c r="AJ242" s="13" t="n">
        <v>0.537414965986395</v>
      </c>
      <c r="AK242" s="13" t="n">
        <v>0.285714285714286</v>
      </c>
      <c r="AL242" s="13" t="n">
        <v>0.00680272108843537</v>
      </c>
      <c r="AM242" s="13" t="n">
        <v>0.0272108843537415</v>
      </c>
      <c r="AN242" s="11" t="n">
        <v>3</v>
      </c>
      <c r="AO242" s="13" t="n">
        <v>0.0101010101010101</v>
      </c>
      <c r="AP242" s="11" t="n">
        <v>30</v>
      </c>
      <c r="AQ242" s="11" t="n">
        <v>10</v>
      </c>
      <c r="AR242" s="13" t="n">
        <v>0.0946372239747634</v>
      </c>
      <c r="AS242" s="13" t="n">
        <v>0.0315457413249211</v>
      </c>
      <c r="AT242" s="14" t="n">
        <f aca="false">SUMIFS(시도_소아과개폐업!$C$5:$C$293,시도_소아과개폐업!$A$5:$A$293,$D242,시도_소아과개폐업!$B$5:$B$293,$B242)</f>
        <v>145</v>
      </c>
      <c r="AU242" s="14" t="n">
        <f aca="false">SUMIFS(시도_소아과개폐업!$D$5:$D$293,시도_소아과개폐업!$A$5:$A$293,$D242,시도_소아과개폐업!$B$5:$B$293,$B242)</f>
        <v>107</v>
      </c>
      <c r="AV242" s="14" t="n">
        <f aca="false">SUMIFS(시도_소아과개폐업!$F$5:$F$293,시도_소아과개폐업!$A$5:$A$293,$D242,시도_소아과개폐업!$B$5:$B$293,$B242)</f>
        <v>38</v>
      </c>
      <c r="AW242" s="15" t="n">
        <f aca="false">SUMIFS(시도_소아과개폐업!$G$5:$G$293,시도_소아과개폐업!$A$5:$A$293,$D242,시도_소아과개폐업!$B$5:$B$293,$B242)</f>
        <v>0.205769230769231</v>
      </c>
      <c r="AX242" s="14" t="n">
        <f aca="false">SUMIFS(시도_소아과개폐업!$H$5:$H$293,시도_소아과개폐업!$A$5:$A$293,$D242,시도_소아과개폐업!$B$5:$B$293,$B242)</f>
        <v>310</v>
      </c>
      <c r="AY242" s="14" t="n">
        <f aca="false">SUMIFS(시군구_병원급!$E$5:$E$3668,시군구_병원급!$A$5:$A$3668,$A242,시군구_병원급!$D$5:$D$3668,$D242)</f>
        <v>8</v>
      </c>
      <c r="AZ242" s="14" t="n">
        <f aca="false">SUMIFS(시군구_병원급!$F$5:$F$3668,시군구_병원급!$A$5:$A$3668,$A242,시군구_병원급!$D$5:$D$3668,$D242)</f>
        <v>2</v>
      </c>
      <c r="BA242" s="14" t="n">
        <f aca="false">SUMIFS(시군구_병원급!$G$5:$G$3668,시군구_병원급!$A$5:$A$3668,$A242,시군구_병원급!$D$5:$D$3668,$D242)</f>
        <v>12</v>
      </c>
      <c r="BB242" s="14" t="n">
        <f aca="false">SUMIFS(시군구_병원급!$H$5:$H$3668,시군구_병원급!$A$5:$A$3668,$A242,시군구_병원급!$D$5:$D$3668,$D242)</f>
        <v>22</v>
      </c>
      <c r="BC242" s="16" t="n">
        <f aca="false">K242+AY242</f>
        <v>35</v>
      </c>
      <c r="BD242" s="17" t="n">
        <f aca="false">IF(E242=0,"",(K242+AY242)/E242*1000)</f>
        <v>1.7029144163869</v>
      </c>
      <c r="BE242" s="16" t="n">
        <f aca="false">AY242-SUMIFS(시군구_병원급!$E$5:$E$3668,시군구_병원급!$A$5:$A$3668,$A242,시군구_병원급!$D$5:$D$3668,$D242-3)</f>
        <v>-2</v>
      </c>
      <c r="BF242" s="16" t="n">
        <f aca="false">IF(AY242=0,1,0)</f>
        <v>0</v>
      </c>
      <c r="BG242" s="16" t="n">
        <f aca="false">IF(K242+AY242=0,1,0)</f>
        <v>0</v>
      </c>
      <c r="BH242" s="16" t="n">
        <f aca="false">AF242+AG242+AH242</f>
        <v>11</v>
      </c>
      <c r="BI242" s="18" t="n">
        <f aca="false">IF(H242=0,"",BH242/H242)</f>
        <v>0.0374149659863946</v>
      </c>
      <c r="BJ242" s="16" t="n">
        <f aca="false">IF(AP242="","",AP242+AN242)</f>
        <v>33</v>
      </c>
    </row>
    <row r="243" customFormat="false" ht="15" hidden="false" customHeight="true" outlineLevel="0" collapsed="false">
      <c r="A243" s="9" t="s">
        <v>88</v>
      </c>
      <c r="B243" s="10" t="s">
        <v>63</v>
      </c>
      <c r="C243" s="10" t="s">
        <v>89</v>
      </c>
      <c r="D243" s="9" t="n">
        <v>2017</v>
      </c>
      <c r="E243" s="11" t="n">
        <v>13080</v>
      </c>
      <c r="F243" s="11" t="n">
        <v>1917</v>
      </c>
      <c r="G243" s="11" t="n">
        <v>1911</v>
      </c>
      <c r="H243" s="11" t="n">
        <v>158</v>
      </c>
      <c r="I243" s="11" t="n">
        <v>7372</v>
      </c>
      <c r="J243" s="11" t="n">
        <v>6541</v>
      </c>
      <c r="K243" s="11" t="n">
        <v>14</v>
      </c>
      <c r="L243" s="12" t="n">
        <v>12.0795107033639</v>
      </c>
      <c r="M243" s="12" t="n">
        <v>1.07033639143731</v>
      </c>
      <c r="N243" s="13" t="n">
        <v>0.887276180141074</v>
      </c>
      <c r="O243" s="13" t="n">
        <v>0.563608562691132</v>
      </c>
      <c r="P243" s="13" t="n">
        <v>0.146100917431193</v>
      </c>
      <c r="Q243" s="13" t="n">
        <v>-0.0222022875084099</v>
      </c>
      <c r="R243" s="13" t="n">
        <v>-0.181233933161954</v>
      </c>
      <c r="S243" s="11" t="n">
        <v>0</v>
      </c>
      <c r="T243" s="13" t="n">
        <v>-0.00628930817610063</v>
      </c>
      <c r="U243" s="13" t="n">
        <v>0.00834359184790046</v>
      </c>
      <c r="V243" s="11" t="n">
        <v>0</v>
      </c>
      <c r="W243" s="13" t="n">
        <v>-0.0949367088607594</v>
      </c>
      <c r="X243" s="11" t="n">
        <v>0</v>
      </c>
      <c r="Y243" s="11" t="n">
        <v>0</v>
      </c>
      <c r="Z243" s="11" t="n">
        <v>0</v>
      </c>
      <c r="AA243" s="11" t="n">
        <v>0</v>
      </c>
      <c r="AB243" s="10" t="s">
        <v>65</v>
      </c>
      <c r="AC243" s="11" t="n">
        <v>47</v>
      </c>
      <c r="AD243" s="11" t="n">
        <v>51</v>
      </c>
      <c r="AE243" s="11" t="n">
        <v>51</v>
      </c>
      <c r="AF243" s="11" t="n">
        <v>5</v>
      </c>
      <c r="AG243" s="11" t="n">
        <v>3</v>
      </c>
      <c r="AH243" s="11" t="n">
        <v>1</v>
      </c>
      <c r="AI243" s="13" t="n">
        <v>0.29746835443038</v>
      </c>
      <c r="AJ243" s="13" t="n">
        <v>0.322784810126582</v>
      </c>
      <c r="AK243" s="13" t="n">
        <v>0.322784810126582</v>
      </c>
      <c r="AL243" s="13" t="n">
        <v>0.0316455696202532</v>
      </c>
      <c r="AM243" s="13" t="n">
        <v>0.0189873417721519</v>
      </c>
      <c r="AN243" s="11" t="n">
        <v>0</v>
      </c>
      <c r="AO243" s="13" t="n">
        <v>0</v>
      </c>
      <c r="AP243" s="11" t="n">
        <v>20</v>
      </c>
      <c r="AQ243" s="11" t="n">
        <v>16</v>
      </c>
      <c r="AR243" s="13" t="n">
        <v>0.123456790123457</v>
      </c>
      <c r="AS243" s="13" t="n">
        <v>0.0987654320987654</v>
      </c>
      <c r="AT243" s="14" t="n">
        <f aca="false">SUMIFS(시도_소아과개폐업!$C$5:$C$293,시도_소아과개폐업!$A$5:$A$293,$D243,시도_소아과개폐업!$B$5:$B$293,$B243)</f>
        <v>145</v>
      </c>
      <c r="AU243" s="14" t="n">
        <f aca="false">SUMIFS(시도_소아과개폐업!$D$5:$D$293,시도_소아과개폐업!$A$5:$A$293,$D243,시도_소아과개폐업!$B$5:$B$293,$B243)</f>
        <v>107</v>
      </c>
      <c r="AV243" s="14" t="n">
        <f aca="false">SUMIFS(시도_소아과개폐업!$F$5:$F$293,시도_소아과개폐업!$A$5:$A$293,$D243,시도_소아과개폐업!$B$5:$B$293,$B243)</f>
        <v>38</v>
      </c>
      <c r="AW243" s="15" t="n">
        <f aca="false">SUMIFS(시도_소아과개폐업!$G$5:$G$293,시도_소아과개폐업!$A$5:$A$293,$D243,시도_소아과개폐업!$B$5:$B$293,$B243)</f>
        <v>0.205769230769231</v>
      </c>
      <c r="AX243" s="14" t="n">
        <f aca="false">SUMIFS(시도_소아과개폐업!$H$5:$H$293,시도_소아과개폐업!$A$5:$A$293,$D243,시도_소아과개폐업!$B$5:$B$293,$B243)</f>
        <v>310</v>
      </c>
      <c r="AY243" s="14" t="n">
        <f aca="false">SUMIFS(시군구_병원급!$E$5:$E$3668,시군구_병원급!$A$5:$A$3668,$A243,시군구_병원급!$D$5:$D$3668,$D243)</f>
        <v>3</v>
      </c>
      <c r="AZ243" s="14" t="n">
        <f aca="false">SUMIFS(시군구_병원급!$F$5:$F$3668,시군구_병원급!$A$5:$A$3668,$A243,시군구_병원급!$D$5:$D$3668,$D243)</f>
        <v>2</v>
      </c>
      <c r="BA243" s="14" t="n">
        <f aca="false">SUMIFS(시군구_병원급!$G$5:$G$3668,시군구_병원급!$A$5:$A$3668,$A243,시군구_병원급!$D$5:$D$3668,$D243)</f>
        <v>7</v>
      </c>
      <c r="BB243" s="14" t="n">
        <f aca="false">SUMIFS(시군구_병원급!$H$5:$H$3668,시군구_병원급!$A$5:$A$3668,$A243,시군구_병원급!$D$5:$D$3668,$D243)</f>
        <v>13</v>
      </c>
      <c r="BC243" s="16" t="n">
        <f aca="false">K243+AY243</f>
        <v>17</v>
      </c>
      <c r="BD243" s="17" t="n">
        <f aca="false">IF(E243=0,"",(K243+AY243)/E243*1000)</f>
        <v>1.29969418960245</v>
      </c>
      <c r="BE243" s="16" t="n">
        <f aca="false">AY243-SUMIFS(시군구_병원급!$E$5:$E$3668,시군구_병원급!$A$5:$A$3668,$A243,시군구_병원급!$D$5:$D$3668,$D243-3)</f>
        <v>0</v>
      </c>
      <c r="BF243" s="16" t="n">
        <f aca="false">IF(AY243=0,1,0)</f>
        <v>0</v>
      </c>
      <c r="BG243" s="16" t="n">
        <f aca="false">IF(K243+AY243=0,1,0)</f>
        <v>0</v>
      </c>
      <c r="BH243" s="16" t="n">
        <f aca="false">AF243+AG243+AH243</f>
        <v>9</v>
      </c>
      <c r="BI243" s="18" t="n">
        <f aca="false">IF(H243=0,"",BH243/H243)</f>
        <v>0.0569620253164557</v>
      </c>
      <c r="BJ243" s="16" t="n">
        <f aca="false">IF(AP243="","",AP243+AN243)</f>
        <v>20</v>
      </c>
    </row>
    <row r="244" customFormat="false" ht="15" hidden="false" customHeight="true" outlineLevel="0" collapsed="false">
      <c r="A244" s="9" t="s">
        <v>90</v>
      </c>
      <c r="B244" s="10" t="s">
        <v>63</v>
      </c>
      <c r="C244" s="10" t="s">
        <v>91</v>
      </c>
      <c r="D244" s="9" t="n">
        <v>2017</v>
      </c>
      <c r="E244" s="11" t="n">
        <v>17480</v>
      </c>
      <c r="F244" s="11" t="n">
        <v>2741</v>
      </c>
      <c r="G244" s="11" t="n">
        <v>2812</v>
      </c>
      <c r="H244" s="11" t="n">
        <v>213</v>
      </c>
      <c r="I244" s="11" t="n">
        <v>9456</v>
      </c>
      <c r="J244" s="11" t="n">
        <v>8236</v>
      </c>
      <c r="K244" s="11" t="n">
        <v>23</v>
      </c>
      <c r="L244" s="12" t="n">
        <v>12.1853546910755</v>
      </c>
      <c r="M244" s="12" t="n">
        <v>1.31578947368421</v>
      </c>
      <c r="N244" s="13" t="n">
        <v>0.87098138747885</v>
      </c>
      <c r="O244" s="13" t="n">
        <v>0.540961098398169</v>
      </c>
      <c r="P244" s="13" t="n">
        <v>0.160869565217391</v>
      </c>
      <c r="Q244" s="13" t="n">
        <v>-0.0856784182445862</v>
      </c>
      <c r="R244" s="13" t="n">
        <v>-0.166320782686036</v>
      </c>
      <c r="S244" s="11" t="n">
        <v>1</v>
      </c>
      <c r="T244" s="13" t="n">
        <v>-0.0657894736842105</v>
      </c>
      <c r="U244" s="13" t="n">
        <v>-0.0254560445223127</v>
      </c>
      <c r="V244" s="11" t="n">
        <v>0</v>
      </c>
      <c r="W244" s="13" t="n">
        <v>-0.0422535211267606</v>
      </c>
      <c r="X244" s="11" t="n">
        <v>0</v>
      </c>
      <c r="Y244" s="11" t="n">
        <v>0</v>
      </c>
      <c r="Z244" s="11" t="n">
        <v>0</v>
      </c>
      <c r="AA244" s="11" t="n">
        <v>0</v>
      </c>
      <c r="AB244" s="10" t="s">
        <v>65</v>
      </c>
      <c r="AC244" s="11" t="n">
        <v>62</v>
      </c>
      <c r="AD244" s="11" t="n">
        <v>51</v>
      </c>
      <c r="AE244" s="11" t="n">
        <v>78</v>
      </c>
      <c r="AF244" s="11" t="n">
        <v>12</v>
      </c>
      <c r="AG244" s="11" t="n">
        <v>6</v>
      </c>
      <c r="AH244" s="11" t="n">
        <v>4</v>
      </c>
      <c r="AI244" s="13" t="n">
        <v>0.291079812206573</v>
      </c>
      <c r="AJ244" s="13" t="n">
        <v>0.23943661971831</v>
      </c>
      <c r="AK244" s="13" t="n">
        <v>0.366197183098592</v>
      </c>
      <c r="AL244" s="13" t="n">
        <v>0.0563380281690141</v>
      </c>
      <c r="AM244" s="13" t="n">
        <v>0.028169014084507</v>
      </c>
      <c r="AN244" s="11" t="n">
        <v>0</v>
      </c>
      <c r="AO244" s="13" t="n">
        <v>0</v>
      </c>
      <c r="AP244" s="11" t="n">
        <v>38</v>
      </c>
      <c r="AQ244" s="11" t="n">
        <v>16</v>
      </c>
      <c r="AR244" s="13" t="n">
        <v>0.161702127659575</v>
      </c>
      <c r="AS244" s="13" t="n">
        <v>0.0680851063829787</v>
      </c>
      <c r="AT244" s="14" t="n">
        <f aca="false">SUMIFS(시도_소아과개폐업!$C$5:$C$293,시도_소아과개폐업!$A$5:$A$293,$D244,시도_소아과개폐업!$B$5:$B$293,$B244)</f>
        <v>145</v>
      </c>
      <c r="AU244" s="14" t="n">
        <f aca="false">SUMIFS(시도_소아과개폐업!$D$5:$D$293,시도_소아과개폐업!$A$5:$A$293,$D244,시도_소아과개폐업!$B$5:$B$293,$B244)</f>
        <v>107</v>
      </c>
      <c r="AV244" s="14" t="n">
        <f aca="false">SUMIFS(시도_소아과개폐업!$F$5:$F$293,시도_소아과개폐업!$A$5:$A$293,$D244,시도_소아과개폐업!$B$5:$B$293,$B244)</f>
        <v>38</v>
      </c>
      <c r="AW244" s="15" t="n">
        <f aca="false">SUMIFS(시도_소아과개폐업!$G$5:$G$293,시도_소아과개폐업!$A$5:$A$293,$D244,시도_소아과개폐업!$B$5:$B$293,$B244)</f>
        <v>0.205769230769231</v>
      </c>
      <c r="AX244" s="14" t="n">
        <f aca="false">SUMIFS(시도_소아과개폐업!$H$5:$H$293,시도_소아과개폐업!$A$5:$A$293,$D244,시도_소아과개폐업!$B$5:$B$293,$B244)</f>
        <v>310</v>
      </c>
      <c r="AY244" s="14" t="n">
        <f aca="false">SUMIFS(시군구_병원급!$E$5:$E$3668,시군구_병원급!$A$5:$A$3668,$A244,시군구_병원급!$D$5:$D$3668,$D244)</f>
        <v>2</v>
      </c>
      <c r="AZ244" s="14" t="n">
        <f aca="false">SUMIFS(시군구_병원급!$F$5:$F$3668,시군구_병원급!$A$5:$A$3668,$A244,시군구_병원급!$D$5:$D$3668,$D244)</f>
        <v>0</v>
      </c>
      <c r="BA244" s="14" t="n">
        <f aca="false">SUMIFS(시군구_병원급!$G$5:$G$3668,시군구_병원급!$A$5:$A$3668,$A244,시군구_병원급!$D$5:$D$3668,$D244)</f>
        <v>3</v>
      </c>
      <c r="BB244" s="14" t="n">
        <f aca="false">SUMIFS(시군구_병원급!$H$5:$H$3668,시군구_병원급!$A$5:$A$3668,$A244,시군구_병원급!$D$5:$D$3668,$D244)</f>
        <v>9</v>
      </c>
      <c r="BC244" s="16" t="n">
        <f aca="false">K244+AY244</f>
        <v>25</v>
      </c>
      <c r="BD244" s="17" t="n">
        <f aca="false">IF(E244=0,"",(K244+AY244)/E244*1000)</f>
        <v>1.43020594965675</v>
      </c>
      <c r="BE244" s="16" t="n">
        <f aca="false">AY244-SUMIFS(시군구_병원급!$E$5:$E$3668,시군구_병원급!$A$5:$A$3668,$A244,시군구_병원급!$D$5:$D$3668,$D244-3)</f>
        <v>1</v>
      </c>
      <c r="BF244" s="16" t="n">
        <f aca="false">IF(AY244=0,1,0)</f>
        <v>0</v>
      </c>
      <c r="BG244" s="16" t="n">
        <f aca="false">IF(K244+AY244=0,1,0)</f>
        <v>0</v>
      </c>
      <c r="BH244" s="16" t="n">
        <f aca="false">AF244+AG244+AH244</f>
        <v>22</v>
      </c>
      <c r="BI244" s="18" t="n">
        <f aca="false">IF(H244=0,"",BH244/H244)</f>
        <v>0.103286384976526</v>
      </c>
      <c r="BJ244" s="16" t="n">
        <f aca="false">IF(AP244="","",AP244+AN244)</f>
        <v>38</v>
      </c>
    </row>
    <row r="245" customFormat="false" ht="15" hidden="false" customHeight="true" outlineLevel="0" collapsed="false">
      <c r="A245" s="9" t="s">
        <v>92</v>
      </c>
      <c r="B245" s="10" t="s">
        <v>63</v>
      </c>
      <c r="C245" s="10" t="s">
        <v>93</v>
      </c>
      <c r="D245" s="9" t="n">
        <v>2017</v>
      </c>
      <c r="E245" s="11" t="n">
        <v>19871</v>
      </c>
      <c r="F245" s="11" t="n">
        <v>2680</v>
      </c>
      <c r="G245" s="11" t="n">
        <v>2876</v>
      </c>
      <c r="H245" s="11" t="n">
        <v>331</v>
      </c>
      <c r="I245" s="11" t="n">
        <v>12968</v>
      </c>
      <c r="J245" s="11" t="n">
        <v>11398</v>
      </c>
      <c r="K245" s="11" t="n">
        <v>26</v>
      </c>
      <c r="L245" s="12" t="n">
        <v>16.657440491168</v>
      </c>
      <c r="M245" s="12" t="n">
        <v>1.30843943435157</v>
      </c>
      <c r="N245" s="13" t="n">
        <v>0.878932757557064</v>
      </c>
      <c r="O245" s="13" t="n">
        <v>0.652609330179659</v>
      </c>
      <c r="P245" s="13" t="n">
        <v>0.144733531276735</v>
      </c>
      <c r="Q245" s="13" t="n">
        <v>-0.0743035497996832</v>
      </c>
      <c r="R245" s="13" t="n">
        <v>-0.18457612702013</v>
      </c>
      <c r="S245" s="11" t="n">
        <v>-1</v>
      </c>
      <c r="T245" s="13" t="n">
        <v>-0.0321637426900585</v>
      </c>
      <c r="U245" s="13" t="n">
        <v>-0.0243755642491724</v>
      </c>
      <c r="V245" s="11" t="n">
        <v>0</v>
      </c>
      <c r="W245" s="13" t="n">
        <v>-0.151057401812689</v>
      </c>
      <c r="X245" s="11" t="n">
        <v>0</v>
      </c>
      <c r="Y245" s="11" t="n">
        <v>0</v>
      </c>
      <c r="Z245" s="11" t="n">
        <v>0</v>
      </c>
      <c r="AA245" s="11" t="n">
        <v>0</v>
      </c>
      <c r="AB245" s="10" t="s">
        <v>65</v>
      </c>
      <c r="AC245" s="11" t="n">
        <v>66</v>
      </c>
      <c r="AD245" s="11" t="n">
        <v>86</v>
      </c>
      <c r="AE245" s="11" t="n">
        <v>169</v>
      </c>
      <c r="AF245" s="11" t="n">
        <v>6</v>
      </c>
      <c r="AG245" s="11" t="n">
        <v>3</v>
      </c>
      <c r="AH245" s="11" t="n">
        <v>1</v>
      </c>
      <c r="AI245" s="13" t="n">
        <v>0.199395770392749</v>
      </c>
      <c r="AJ245" s="13" t="n">
        <v>0.259818731117825</v>
      </c>
      <c r="AK245" s="13" t="n">
        <v>0.510574018126888</v>
      </c>
      <c r="AL245" s="13" t="n">
        <v>0.0181268882175227</v>
      </c>
      <c r="AM245" s="13" t="n">
        <v>0.00906344410876133</v>
      </c>
      <c r="AN245" s="11" t="n">
        <v>10</v>
      </c>
      <c r="AO245" s="13" t="n">
        <v>0.0293255131964809</v>
      </c>
      <c r="AP245" s="11" t="n">
        <v>19</v>
      </c>
      <c r="AQ245" s="11" t="n">
        <v>11</v>
      </c>
      <c r="AR245" s="13" t="n">
        <v>0.0544412607449857</v>
      </c>
      <c r="AS245" s="13" t="n">
        <v>0.0315186246418338</v>
      </c>
      <c r="AT245" s="14" t="n">
        <f aca="false">SUMIFS(시도_소아과개폐업!$C$5:$C$293,시도_소아과개폐업!$A$5:$A$293,$D245,시도_소아과개폐업!$B$5:$B$293,$B245)</f>
        <v>145</v>
      </c>
      <c r="AU245" s="14" t="n">
        <f aca="false">SUMIFS(시도_소아과개폐업!$D$5:$D$293,시도_소아과개폐업!$A$5:$A$293,$D245,시도_소아과개폐업!$B$5:$B$293,$B245)</f>
        <v>107</v>
      </c>
      <c r="AV245" s="14" t="n">
        <f aca="false">SUMIFS(시도_소아과개폐업!$F$5:$F$293,시도_소아과개폐업!$A$5:$A$293,$D245,시도_소아과개폐업!$B$5:$B$293,$B245)</f>
        <v>38</v>
      </c>
      <c r="AW245" s="15" t="n">
        <f aca="false">SUMIFS(시도_소아과개폐업!$G$5:$G$293,시도_소아과개폐업!$A$5:$A$293,$D245,시도_소아과개폐업!$B$5:$B$293,$B245)</f>
        <v>0.205769230769231</v>
      </c>
      <c r="AX245" s="14" t="n">
        <f aca="false">SUMIFS(시도_소아과개폐업!$H$5:$H$293,시도_소아과개폐업!$A$5:$A$293,$D245,시도_소아과개폐업!$B$5:$B$293,$B245)</f>
        <v>310</v>
      </c>
      <c r="AY245" s="14" t="n">
        <f aca="false">SUMIFS(시군구_병원급!$E$5:$E$3668,시군구_병원급!$A$5:$A$3668,$A245,시군구_병원급!$D$5:$D$3668,$D245)</f>
        <v>4</v>
      </c>
      <c r="AZ245" s="14" t="n">
        <f aca="false">SUMIFS(시군구_병원급!$F$5:$F$3668,시군구_병원급!$A$5:$A$3668,$A245,시군구_병원급!$D$5:$D$3668,$D245)</f>
        <v>3</v>
      </c>
      <c r="BA245" s="14" t="n">
        <f aca="false">SUMIFS(시군구_병원급!$G$5:$G$3668,시군구_병원급!$A$5:$A$3668,$A245,시군구_병원급!$D$5:$D$3668,$D245)</f>
        <v>7</v>
      </c>
      <c r="BB245" s="14" t="n">
        <f aca="false">SUMIFS(시군구_병원급!$H$5:$H$3668,시군구_병원급!$A$5:$A$3668,$A245,시군구_병원급!$D$5:$D$3668,$D245)</f>
        <v>17</v>
      </c>
      <c r="BC245" s="16" t="n">
        <f aca="false">K245+AY245</f>
        <v>30</v>
      </c>
      <c r="BD245" s="17" t="n">
        <f aca="false">IF(E245=0,"",(K245+AY245)/E245*1000)</f>
        <v>1.50973780886719</v>
      </c>
      <c r="BE245" s="16" t="n">
        <f aca="false">AY245-SUMIFS(시군구_병원급!$E$5:$E$3668,시군구_병원급!$A$5:$A$3668,$A245,시군구_병원급!$D$5:$D$3668,$D245-3)</f>
        <v>-1</v>
      </c>
      <c r="BF245" s="16" t="n">
        <f aca="false">IF(AY245=0,1,0)</f>
        <v>0</v>
      </c>
      <c r="BG245" s="16" t="n">
        <f aca="false">IF(K245+AY245=0,1,0)</f>
        <v>0</v>
      </c>
      <c r="BH245" s="16" t="n">
        <f aca="false">AF245+AG245+AH245</f>
        <v>10</v>
      </c>
      <c r="BI245" s="18" t="n">
        <f aca="false">IF(H245=0,"",BH245/H245)</f>
        <v>0.0302114803625378</v>
      </c>
      <c r="BJ245" s="16" t="n">
        <f aca="false">IF(AP245="","",AP245+AN245)</f>
        <v>29</v>
      </c>
    </row>
    <row r="246" customFormat="false" ht="15" hidden="false" customHeight="true" outlineLevel="0" collapsed="false">
      <c r="A246" s="9" t="s">
        <v>94</v>
      </c>
      <c r="B246" s="10" t="s">
        <v>63</v>
      </c>
      <c r="C246" s="10" t="s">
        <v>95</v>
      </c>
      <c r="D246" s="9" t="n">
        <v>2017</v>
      </c>
      <c r="E246" s="11" t="n">
        <v>30500</v>
      </c>
      <c r="F246" s="11" t="n">
        <v>4537</v>
      </c>
      <c r="G246" s="11" t="n">
        <v>4800</v>
      </c>
      <c r="H246" s="11" t="n">
        <v>441</v>
      </c>
      <c r="I246" s="11" t="n">
        <v>17788</v>
      </c>
      <c r="J246" s="11" t="n">
        <v>15899</v>
      </c>
      <c r="K246" s="11" t="n">
        <v>34</v>
      </c>
      <c r="L246" s="12" t="n">
        <v>14.4590163934426</v>
      </c>
      <c r="M246" s="12" t="n">
        <v>1.11475409836066</v>
      </c>
      <c r="N246" s="13" t="n">
        <v>0.893804812232966</v>
      </c>
      <c r="O246" s="13" t="n">
        <v>0.583213114754098</v>
      </c>
      <c r="P246" s="13" t="n">
        <v>0.157377049180328</v>
      </c>
      <c r="Q246" s="13" t="n">
        <v>-0.0312231998221262</v>
      </c>
      <c r="R246" s="13" t="n">
        <v>-0.115044247787611</v>
      </c>
      <c r="S246" s="11" t="n">
        <v>7</v>
      </c>
      <c r="T246" s="13" t="n">
        <v>0.00684931506849318</v>
      </c>
      <c r="U246" s="13" t="n">
        <v>0.00582414475544257</v>
      </c>
      <c r="V246" s="11" t="n">
        <v>0</v>
      </c>
      <c r="W246" s="13" t="n">
        <v>-0.154195011337869</v>
      </c>
      <c r="X246" s="11" t="n">
        <v>0</v>
      </c>
      <c r="Y246" s="11" t="n">
        <v>0</v>
      </c>
      <c r="Z246" s="11" t="n">
        <v>0</v>
      </c>
      <c r="AA246" s="11" t="n">
        <v>0</v>
      </c>
      <c r="AB246" s="10" t="s">
        <v>65</v>
      </c>
      <c r="AC246" s="11" t="n">
        <v>70</v>
      </c>
      <c r="AD246" s="11" t="n">
        <v>145</v>
      </c>
      <c r="AE246" s="11" t="n">
        <v>212</v>
      </c>
      <c r="AF246" s="11" t="n">
        <v>8</v>
      </c>
      <c r="AG246" s="11" t="n">
        <v>5</v>
      </c>
      <c r="AH246" s="11" t="n">
        <v>1</v>
      </c>
      <c r="AI246" s="13" t="n">
        <v>0.158730158730159</v>
      </c>
      <c r="AJ246" s="13" t="n">
        <v>0.328798185941043</v>
      </c>
      <c r="AK246" s="13" t="n">
        <v>0.480725623582766</v>
      </c>
      <c r="AL246" s="13" t="n">
        <v>0.018140589569161</v>
      </c>
      <c r="AM246" s="13" t="n">
        <v>0.0113378684807256</v>
      </c>
      <c r="AN246" s="11" t="n">
        <v>14</v>
      </c>
      <c r="AO246" s="13" t="n">
        <v>0.0307692307692308</v>
      </c>
      <c r="AP246" s="11" t="n">
        <v>14</v>
      </c>
      <c r="AQ246" s="11" t="n">
        <v>18</v>
      </c>
      <c r="AR246" s="13" t="n">
        <v>0.0310421286031042</v>
      </c>
      <c r="AS246" s="13" t="n">
        <v>0.0399113082039911</v>
      </c>
      <c r="AT246" s="14" t="n">
        <f aca="false">SUMIFS(시도_소아과개폐업!$C$5:$C$293,시도_소아과개폐업!$A$5:$A$293,$D246,시도_소아과개폐업!$B$5:$B$293,$B246)</f>
        <v>145</v>
      </c>
      <c r="AU246" s="14" t="n">
        <f aca="false">SUMIFS(시도_소아과개폐업!$D$5:$D$293,시도_소아과개폐업!$A$5:$A$293,$D246,시도_소아과개폐업!$B$5:$B$293,$B246)</f>
        <v>107</v>
      </c>
      <c r="AV246" s="14" t="n">
        <f aca="false">SUMIFS(시도_소아과개폐업!$F$5:$F$293,시도_소아과개폐업!$A$5:$A$293,$D246,시도_소아과개폐업!$B$5:$B$293,$B246)</f>
        <v>38</v>
      </c>
      <c r="AW246" s="15" t="n">
        <f aca="false">SUMIFS(시도_소아과개폐업!$G$5:$G$293,시도_소아과개폐업!$A$5:$A$293,$D246,시도_소아과개폐업!$B$5:$B$293,$B246)</f>
        <v>0.205769230769231</v>
      </c>
      <c r="AX246" s="14" t="n">
        <f aca="false">SUMIFS(시도_소아과개폐업!$H$5:$H$293,시도_소아과개폐업!$A$5:$A$293,$D246,시도_소아과개폐업!$B$5:$B$293,$B246)</f>
        <v>310</v>
      </c>
      <c r="AY246" s="14" t="n">
        <f aca="false">SUMIFS(시군구_병원급!$E$5:$E$3668,시군구_병원급!$A$5:$A$3668,$A246,시군구_병원급!$D$5:$D$3668,$D246)</f>
        <v>7</v>
      </c>
      <c r="AZ246" s="14" t="n">
        <f aca="false">SUMIFS(시군구_병원급!$F$5:$F$3668,시군구_병원급!$A$5:$A$3668,$A246,시군구_병원급!$D$5:$D$3668,$D246)</f>
        <v>3</v>
      </c>
      <c r="BA246" s="14" t="n">
        <f aca="false">SUMIFS(시군구_병원급!$G$5:$G$3668,시군구_병원급!$A$5:$A$3668,$A246,시군구_병원급!$D$5:$D$3668,$D246)</f>
        <v>18</v>
      </c>
      <c r="BB246" s="14" t="n">
        <f aca="false">SUMIFS(시군구_병원급!$H$5:$H$3668,시군구_병원급!$A$5:$A$3668,$A246,시군구_병원급!$D$5:$D$3668,$D246)</f>
        <v>30</v>
      </c>
      <c r="BC246" s="16" t="n">
        <f aca="false">K246+AY246</f>
        <v>41</v>
      </c>
      <c r="BD246" s="17" t="n">
        <f aca="false">IF(E246=0,"",(K246+AY246)/E246*1000)</f>
        <v>1.34426229508197</v>
      </c>
      <c r="BE246" s="16" t="n">
        <f aca="false">AY246-SUMIFS(시군구_병원급!$E$5:$E$3668,시군구_병원급!$A$5:$A$3668,$A246,시군구_병원급!$D$5:$D$3668,$D246-3)</f>
        <v>0</v>
      </c>
      <c r="BF246" s="16" t="n">
        <f aca="false">IF(AY246=0,1,0)</f>
        <v>0</v>
      </c>
      <c r="BG246" s="16" t="n">
        <f aca="false">IF(K246+AY246=0,1,0)</f>
        <v>0</v>
      </c>
      <c r="BH246" s="16" t="n">
        <f aca="false">AF246+AG246+AH246</f>
        <v>14</v>
      </c>
      <c r="BI246" s="18" t="n">
        <f aca="false">IF(H246=0,"",BH246/H246)</f>
        <v>0.0317460317460317</v>
      </c>
      <c r="BJ246" s="16" t="n">
        <f aca="false">IF(AP246="","",AP246+AN246)</f>
        <v>28</v>
      </c>
    </row>
    <row r="247" customFormat="false" ht="15" hidden="false" customHeight="true" outlineLevel="0" collapsed="false">
      <c r="A247" s="9" t="s">
        <v>96</v>
      </c>
      <c r="B247" s="10" t="s">
        <v>63</v>
      </c>
      <c r="C247" s="10" t="s">
        <v>97</v>
      </c>
      <c r="D247" s="9" t="n">
        <v>2017</v>
      </c>
      <c r="E247" s="11" t="n">
        <v>20564</v>
      </c>
      <c r="F247" s="11" t="n">
        <v>2920</v>
      </c>
      <c r="G247" s="11" t="n">
        <v>3139</v>
      </c>
      <c r="H247" s="11" t="n">
        <v>341</v>
      </c>
      <c r="I247" s="11" t="n">
        <v>13703</v>
      </c>
      <c r="J247" s="11" t="n">
        <v>12577</v>
      </c>
      <c r="K247" s="11" t="n">
        <v>19</v>
      </c>
      <c r="L247" s="12" t="n">
        <v>16.5823769694612</v>
      </c>
      <c r="M247" s="12" t="n">
        <v>0.923944757829216</v>
      </c>
      <c r="N247" s="13" t="n">
        <v>0.917828212800117</v>
      </c>
      <c r="O247" s="13" t="n">
        <v>0.666358685080724</v>
      </c>
      <c r="P247" s="13" t="n">
        <v>0.152645399727679</v>
      </c>
      <c r="Q247" s="13" t="n">
        <v>-0.165320452977229</v>
      </c>
      <c r="R247" s="13" t="n">
        <v>-0.266417387240009</v>
      </c>
      <c r="S247" s="11" t="n">
        <v>-2</v>
      </c>
      <c r="T247" s="13" t="n">
        <v>-0.0421348314606742</v>
      </c>
      <c r="U247" s="13" t="n">
        <v>-0.0207946262684008</v>
      </c>
      <c r="V247" s="11" t="n">
        <v>0</v>
      </c>
      <c r="W247" s="13" t="n">
        <v>-0.12316715542522</v>
      </c>
      <c r="X247" s="11" t="n">
        <v>0</v>
      </c>
      <c r="Y247" s="11" t="n">
        <v>0</v>
      </c>
      <c r="Z247" s="11" t="n">
        <v>0</v>
      </c>
      <c r="AA247" s="11" t="n">
        <v>0</v>
      </c>
      <c r="AB247" s="10" t="s">
        <v>65</v>
      </c>
      <c r="AC247" s="11" t="n">
        <v>60</v>
      </c>
      <c r="AD247" s="11" t="n">
        <v>97</v>
      </c>
      <c r="AE247" s="11" t="n">
        <v>158</v>
      </c>
      <c r="AF247" s="11" t="n">
        <v>9</v>
      </c>
      <c r="AG247" s="11" t="n">
        <v>11</v>
      </c>
      <c r="AH247" s="11" t="n">
        <v>6</v>
      </c>
      <c r="AI247" s="13" t="n">
        <v>0.175953079178886</v>
      </c>
      <c r="AJ247" s="13" t="n">
        <v>0.284457478005865</v>
      </c>
      <c r="AK247" s="13" t="n">
        <v>0.463343108504399</v>
      </c>
      <c r="AL247" s="13" t="n">
        <v>0.0263929618768329</v>
      </c>
      <c r="AM247" s="13" t="n">
        <v>0.032258064516129</v>
      </c>
      <c r="AN247" s="11" t="n">
        <v>15</v>
      </c>
      <c r="AO247" s="13" t="n">
        <v>0.0421348314606742</v>
      </c>
      <c r="AP247" s="11" t="n">
        <v>23</v>
      </c>
      <c r="AQ247" s="11" t="n">
        <v>14</v>
      </c>
      <c r="AR247" s="13" t="n">
        <v>0.063013698630137</v>
      </c>
      <c r="AS247" s="13" t="n">
        <v>0.0383561643835617</v>
      </c>
      <c r="AT247" s="14" t="n">
        <f aca="false">SUMIFS(시도_소아과개폐업!$C$5:$C$293,시도_소아과개폐업!$A$5:$A$293,$D247,시도_소아과개폐업!$B$5:$B$293,$B247)</f>
        <v>145</v>
      </c>
      <c r="AU247" s="14" t="n">
        <f aca="false">SUMIFS(시도_소아과개폐업!$D$5:$D$293,시도_소아과개폐업!$A$5:$A$293,$D247,시도_소아과개폐업!$B$5:$B$293,$B247)</f>
        <v>107</v>
      </c>
      <c r="AV247" s="14" t="n">
        <f aca="false">SUMIFS(시도_소아과개폐업!$F$5:$F$293,시도_소아과개폐업!$A$5:$A$293,$D247,시도_소아과개폐업!$B$5:$B$293,$B247)</f>
        <v>38</v>
      </c>
      <c r="AW247" s="15" t="n">
        <f aca="false">SUMIFS(시도_소아과개폐업!$G$5:$G$293,시도_소아과개폐업!$A$5:$A$293,$D247,시도_소아과개폐업!$B$5:$B$293,$B247)</f>
        <v>0.205769230769231</v>
      </c>
      <c r="AX247" s="14" t="n">
        <f aca="false">SUMIFS(시도_소아과개폐업!$H$5:$H$293,시도_소아과개폐업!$A$5:$A$293,$D247,시도_소아과개폐업!$B$5:$B$293,$B247)</f>
        <v>310</v>
      </c>
      <c r="AY247" s="14" t="n">
        <f aca="false">SUMIFS(시군구_병원급!$E$5:$E$3668,시군구_병원급!$A$5:$A$3668,$A247,시군구_병원급!$D$5:$D$3668,$D247)</f>
        <v>5</v>
      </c>
      <c r="AZ247" s="14" t="n">
        <f aca="false">SUMIFS(시군구_병원급!$F$5:$F$3668,시군구_병원급!$A$5:$A$3668,$A247,시군구_병원급!$D$5:$D$3668,$D247)</f>
        <v>2</v>
      </c>
      <c r="BA247" s="14" t="n">
        <f aca="false">SUMIFS(시군구_병원급!$G$5:$G$3668,시군구_병원급!$A$5:$A$3668,$A247,시군구_병원급!$D$5:$D$3668,$D247)</f>
        <v>11</v>
      </c>
      <c r="BB247" s="14" t="n">
        <f aca="false">SUMIFS(시군구_병원급!$H$5:$H$3668,시군구_병원급!$A$5:$A$3668,$A247,시군구_병원급!$D$5:$D$3668,$D247)</f>
        <v>19</v>
      </c>
      <c r="BC247" s="16" t="n">
        <f aca="false">K247+AY247</f>
        <v>24</v>
      </c>
      <c r="BD247" s="17" t="n">
        <f aca="false">IF(E247=0,"",(K247+AY247)/E247*1000)</f>
        <v>1.16708811515269</v>
      </c>
      <c r="BE247" s="16" t="n">
        <f aca="false">AY247-SUMIFS(시군구_병원급!$E$5:$E$3668,시군구_병원급!$A$5:$A$3668,$A247,시군구_병원급!$D$5:$D$3668,$D247-3)</f>
        <v>0</v>
      </c>
      <c r="BF247" s="16" t="n">
        <f aca="false">IF(AY247=0,1,0)</f>
        <v>0</v>
      </c>
      <c r="BG247" s="16" t="n">
        <f aca="false">IF(K247+AY247=0,1,0)</f>
        <v>0</v>
      </c>
      <c r="BH247" s="16" t="n">
        <f aca="false">AF247+AG247+AH247</f>
        <v>26</v>
      </c>
      <c r="BI247" s="18" t="n">
        <f aca="false">IF(H247=0,"",BH247/H247)</f>
        <v>0.0762463343108504</v>
      </c>
      <c r="BJ247" s="16" t="n">
        <f aca="false">IF(AP247="","",AP247+AN247)</f>
        <v>38</v>
      </c>
    </row>
    <row r="248" customFormat="false" ht="15" hidden="false" customHeight="true" outlineLevel="0" collapsed="false">
      <c r="A248" s="9" t="s">
        <v>98</v>
      </c>
      <c r="B248" s="10" t="s">
        <v>63</v>
      </c>
      <c r="C248" s="10" t="s">
        <v>99</v>
      </c>
      <c r="D248" s="9" t="n">
        <v>2017</v>
      </c>
      <c r="E248" s="11" t="n">
        <v>9576</v>
      </c>
      <c r="F248" s="11" t="n">
        <v>1427</v>
      </c>
      <c r="G248" s="11" t="n">
        <v>1498</v>
      </c>
      <c r="H248" s="11" t="n">
        <v>174</v>
      </c>
      <c r="I248" s="11" t="n">
        <v>8344</v>
      </c>
      <c r="J248" s="11" t="n">
        <v>7110</v>
      </c>
      <c r="K248" s="11" t="n">
        <v>10</v>
      </c>
      <c r="L248" s="12" t="n">
        <v>18.1704260651629</v>
      </c>
      <c r="M248" s="12" t="n">
        <v>1.04427736006683</v>
      </c>
      <c r="N248" s="13" t="n">
        <v>0.852109300095877</v>
      </c>
      <c r="O248" s="13" t="n">
        <v>0.871345029239766</v>
      </c>
      <c r="P248" s="13" t="n">
        <v>0.156432748538012</v>
      </c>
      <c r="Q248" s="13" t="n">
        <v>-0.0667576259623819</v>
      </c>
      <c r="R248" s="13" t="n">
        <v>-0.176923076923077</v>
      </c>
      <c r="S248" s="11" t="n">
        <v>0</v>
      </c>
      <c r="T248" s="13" t="n">
        <v>0</v>
      </c>
      <c r="U248" s="13" t="n">
        <v>-0.000239635753654488</v>
      </c>
      <c r="V248" s="11" t="n">
        <v>0</v>
      </c>
      <c r="W248" s="13" t="n">
        <v>-0.137931034482759</v>
      </c>
      <c r="X248" s="11" t="n">
        <v>0</v>
      </c>
      <c r="Y248" s="11" t="n">
        <v>0</v>
      </c>
      <c r="Z248" s="11" t="n">
        <v>0</v>
      </c>
      <c r="AA248" s="11" t="n">
        <v>0</v>
      </c>
      <c r="AB248" s="10" t="s">
        <v>65</v>
      </c>
      <c r="AC248" s="11" t="n">
        <v>45</v>
      </c>
      <c r="AD248" s="11" t="n">
        <v>54</v>
      </c>
      <c r="AE248" s="11" t="n">
        <v>53</v>
      </c>
      <c r="AF248" s="11" t="n">
        <v>7</v>
      </c>
      <c r="AG248" s="11" t="n">
        <v>14</v>
      </c>
      <c r="AH248" s="11" t="n">
        <v>1</v>
      </c>
      <c r="AI248" s="13" t="n">
        <v>0.258620689655172</v>
      </c>
      <c r="AJ248" s="13" t="n">
        <v>0.310344827586207</v>
      </c>
      <c r="AK248" s="13" t="n">
        <v>0.304597701149425</v>
      </c>
      <c r="AL248" s="13" t="n">
        <v>0.0402298850574713</v>
      </c>
      <c r="AM248" s="13" t="n">
        <v>0.0804597701149425</v>
      </c>
      <c r="AN248" s="11" t="n">
        <v>9</v>
      </c>
      <c r="AO248" s="13" t="n">
        <v>0.0491803278688525</v>
      </c>
      <c r="AP248" s="11" t="n">
        <v>13</v>
      </c>
      <c r="AQ248" s="11" t="n">
        <v>8</v>
      </c>
      <c r="AR248" s="13" t="n">
        <v>0.0691489361702128</v>
      </c>
      <c r="AS248" s="13" t="n">
        <v>0.0425531914893617</v>
      </c>
      <c r="AT248" s="14" t="n">
        <f aca="false">SUMIFS(시도_소아과개폐업!$C$5:$C$293,시도_소아과개폐업!$A$5:$A$293,$D248,시도_소아과개폐업!$B$5:$B$293,$B248)</f>
        <v>145</v>
      </c>
      <c r="AU248" s="14" t="n">
        <f aca="false">SUMIFS(시도_소아과개폐업!$D$5:$D$293,시도_소아과개폐업!$A$5:$A$293,$D248,시도_소아과개폐업!$B$5:$B$293,$B248)</f>
        <v>107</v>
      </c>
      <c r="AV248" s="14" t="n">
        <f aca="false">SUMIFS(시도_소아과개폐업!$F$5:$F$293,시도_소아과개폐업!$A$5:$A$293,$D248,시도_소아과개폐업!$B$5:$B$293,$B248)</f>
        <v>38</v>
      </c>
      <c r="AW248" s="15" t="n">
        <f aca="false">SUMIFS(시도_소아과개폐업!$G$5:$G$293,시도_소아과개폐업!$A$5:$A$293,$D248,시도_소아과개폐업!$B$5:$B$293,$B248)</f>
        <v>0.205769230769231</v>
      </c>
      <c r="AX248" s="14" t="n">
        <f aca="false">SUMIFS(시도_소아과개폐업!$H$5:$H$293,시도_소아과개폐업!$A$5:$A$293,$D248,시도_소아과개폐업!$B$5:$B$293,$B248)</f>
        <v>310</v>
      </c>
      <c r="AY248" s="14" t="n">
        <f aca="false">SUMIFS(시군구_병원급!$E$5:$E$3668,시군구_병원급!$A$5:$A$3668,$A248,시군구_병원급!$D$5:$D$3668,$D248)</f>
        <v>1</v>
      </c>
      <c r="AZ248" s="14" t="n">
        <f aca="false">SUMIFS(시군구_병원급!$F$5:$F$3668,시군구_병원급!$A$5:$A$3668,$A248,시군구_병원급!$D$5:$D$3668,$D248)</f>
        <v>1</v>
      </c>
      <c r="BA248" s="14" t="n">
        <f aca="false">SUMIFS(시군구_병원급!$G$5:$G$3668,시군구_병원급!$A$5:$A$3668,$A248,시군구_병원급!$D$5:$D$3668,$D248)</f>
        <v>7</v>
      </c>
      <c r="BB248" s="14" t="n">
        <f aca="false">SUMIFS(시군구_병원급!$H$5:$H$3668,시군구_병원급!$A$5:$A$3668,$A248,시군구_병원급!$D$5:$D$3668,$D248)</f>
        <v>12</v>
      </c>
      <c r="BC248" s="16" t="n">
        <f aca="false">K248+AY248</f>
        <v>11</v>
      </c>
      <c r="BD248" s="17" t="n">
        <f aca="false">IF(E248=0,"",(K248+AY248)/E248*1000)</f>
        <v>1.14870509607352</v>
      </c>
      <c r="BE248" s="16" t="n">
        <f aca="false">AY248-SUMIFS(시군구_병원급!$E$5:$E$3668,시군구_병원급!$A$5:$A$3668,$A248,시군구_병원급!$D$5:$D$3668,$D248-3)</f>
        <v>0</v>
      </c>
      <c r="BF248" s="16" t="n">
        <f aca="false">IF(AY248=0,1,0)</f>
        <v>0</v>
      </c>
      <c r="BG248" s="16" t="n">
        <f aca="false">IF(K248+AY248=0,1,0)</f>
        <v>0</v>
      </c>
      <c r="BH248" s="16" t="n">
        <f aca="false">AF248+AG248+AH248</f>
        <v>22</v>
      </c>
      <c r="BI248" s="18" t="n">
        <f aca="false">IF(H248=0,"",BH248/H248)</f>
        <v>0.126436781609195</v>
      </c>
      <c r="BJ248" s="16" t="n">
        <f aca="false">IF(AP248="","",AP248+AN248)</f>
        <v>22</v>
      </c>
    </row>
    <row r="249" customFormat="false" ht="15" hidden="false" customHeight="true" outlineLevel="0" collapsed="false">
      <c r="A249" s="9" t="s">
        <v>100</v>
      </c>
      <c r="B249" s="10" t="s">
        <v>63</v>
      </c>
      <c r="C249" s="10" t="s">
        <v>101</v>
      </c>
      <c r="D249" s="9" t="n">
        <v>2017</v>
      </c>
      <c r="E249" s="11" t="n">
        <v>17255</v>
      </c>
      <c r="F249" s="11" t="n">
        <v>2568</v>
      </c>
      <c r="G249" s="11" t="n">
        <v>2805</v>
      </c>
      <c r="H249" s="11" t="n">
        <v>263</v>
      </c>
      <c r="I249" s="11" t="n">
        <v>12165</v>
      </c>
      <c r="J249" s="11" t="n">
        <v>10517</v>
      </c>
      <c r="K249" s="11" t="n">
        <v>22</v>
      </c>
      <c r="L249" s="12" t="n">
        <v>15.2419588525065</v>
      </c>
      <c r="M249" s="12" t="n">
        <v>1.27499275572298</v>
      </c>
      <c r="N249" s="13" t="n">
        <v>0.864529387587341</v>
      </c>
      <c r="O249" s="13" t="n">
        <v>0.705013039698638</v>
      </c>
      <c r="P249" s="13" t="n">
        <v>0.16256157635468</v>
      </c>
      <c r="Q249" s="13" t="n">
        <v>-0.0837890936122764</v>
      </c>
      <c r="R249" s="13" t="n">
        <v>-0.193965517241379</v>
      </c>
      <c r="S249" s="11" t="n">
        <v>-1</v>
      </c>
      <c r="T249" s="13" t="n">
        <v>-0.0112781954887218</v>
      </c>
      <c r="U249" s="13" t="n">
        <v>0.00937603717225355</v>
      </c>
      <c r="V249" s="11" t="n">
        <v>0</v>
      </c>
      <c r="W249" s="13" t="n">
        <v>-0.0874524714828897</v>
      </c>
      <c r="X249" s="11" t="n">
        <v>0</v>
      </c>
      <c r="Y249" s="11" t="n">
        <v>0</v>
      </c>
      <c r="Z249" s="11" t="n">
        <v>0</v>
      </c>
      <c r="AA249" s="11" t="n">
        <v>0</v>
      </c>
      <c r="AB249" s="10" t="s">
        <v>65</v>
      </c>
      <c r="AC249" s="11" t="n">
        <v>54</v>
      </c>
      <c r="AD249" s="11" t="n">
        <v>77</v>
      </c>
      <c r="AE249" s="11" t="n">
        <v>99</v>
      </c>
      <c r="AF249" s="11" t="n">
        <v>30</v>
      </c>
      <c r="AG249" s="11" t="n">
        <v>3</v>
      </c>
      <c r="AH249" s="11" t="n">
        <v>0</v>
      </c>
      <c r="AI249" s="13" t="n">
        <v>0.20532319391635</v>
      </c>
      <c r="AJ249" s="13" t="n">
        <v>0.29277566539924</v>
      </c>
      <c r="AK249" s="13" t="n">
        <v>0.376425855513308</v>
      </c>
      <c r="AL249" s="13" t="n">
        <v>0.114068441064639</v>
      </c>
      <c r="AM249" s="13" t="n">
        <v>0.0114068441064639</v>
      </c>
      <c r="AN249" s="11" t="n">
        <v>11</v>
      </c>
      <c r="AO249" s="13" t="n">
        <v>0.0401459854014599</v>
      </c>
      <c r="AP249" s="11" t="n">
        <v>19</v>
      </c>
      <c r="AQ249" s="11" t="n">
        <v>20</v>
      </c>
      <c r="AR249" s="13" t="n">
        <v>0.0695970695970696</v>
      </c>
      <c r="AS249" s="13" t="n">
        <v>0.0732600732600733</v>
      </c>
      <c r="AT249" s="14" t="n">
        <f aca="false">SUMIFS(시도_소아과개폐업!$C$5:$C$293,시도_소아과개폐업!$A$5:$A$293,$D249,시도_소아과개폐업!$B$5:$B$293,$B249)</f>
        <v>145</v>
      </c>
      <c r="AU249" s="14" t="n">
        <f aca="false">SUMIFS(시도_소아과개폐업!$D$5:$D$293,시도_소아과개폐업!$A$5:$A$293,$D249,시도_소아과개폐업!$B$5:$B$293,$B249)</f>
        <v>107</v>
      </c>
      <c r="AV249" s="14" t="n">
        <f aca="false">SUMIFS(시도_소아과개폐업!$F$5:$F$293,시도_소아과개폐업!$A$5:$A$293,$D249,시도_소아과개폐업!$B$5:$B$293,$B249)</f>
        <v>38</v>
      </c>
      <c r="AW249" s="15" t="n">
        <f aca="false">SUMIFS(시도_소아과개폐업!$G$5:$G$293,시도_소아과개폐업!$A$5:$A$293,$D249,시도_소아과개폐업!$B$5:$B$293,$B249)</f>
        <v>0.205769230769231</v>
      </c>
      <c r="AX249" s="14" t="n">
        <f aca="false">SUMIFS(시도_소아과개폐업!$H$5:$H$293,시도_소아과개폐업!$A$5:$A$293,$D249,시도_소아과개폐업!$B$5:$B$293,$B249)</f>
        <v>310</v>
      </c>
      <c r="AY249" s="14" t="n">
        <f aca="false">SUMIFS(시군구_병원급!$E$5:$E$3668,시군구_병원급!$A$5:$A$3668,$A249,시군구_병원급!$D$5:$D$3668,$D249)</f>
        <v>8</v>
      </c>
      <c r="AZ249" s="14" t="n">
        <f aca="false">SUMIFS(시군구_병원급!$F$5:$F$3668,시군구_병원급!$A$5:$A$3668,$A249,시군구_병원급!$D$5:$D$3668,$D249)</f>
        <v>7</v>
      </c>
      <c r="BA249" s="14" t="n">
        <f aca="false">SUMIFS(시군구_병원급!$G$5:$G$3668,시군구_병원급!$A$5:$A$3668,$A249,시군구_병원급!$D$5:$D$3668,$D249)</f>
        <v>16</v>
      </c>
      <c r="BB249" s="14" t="n">
        <f aca="false">SUMIFS(시군구_병원급!$H$5:$H$3668,시군구_병원급!$A$5:$A$3668,$A249,시군구_병원급!$D$5:$D$3668,$D249)</f>
        <v>30</v>
      </c>
      <c r="BC249" s="16" t="n">
        <f aca="false">K249+AY249</f>
        <v>30</v>
      </c>
      <c r="BD249" s="17" t="n">
        <f aca="false">IF(E249=0,"",(K249+AY249)/E249*1000)</f>
        <v>1.73862648507679</v>
      </c>
      <c r="BE249" s="16" t="n">
        <f aca="false">AY249-SUMIFS(시군구_병원급!$E$5:$E$3668,시군구_병원급!$A$5:$A$3668,$A249,시군구_병원급!$D$5:$D$3668,$D249-3)</f>
        <v>-3</v>
      </c>
      <c r="BF249" s="16" t="n">
        <f aca="false">IF(AY249=0,1,0)</f>
        <v>0</v>
      </c>
      <c r="BG249" s="16" t="n">
        <f aca="false">IF(K249+AY249=0,1,0)</f>
        <v>0</v>
      </c>
      <c r="BH249" s="16" t="n">
        <f aca="false">AF249+AG249+AH249</f>
        <v>33</v>
      </c>
      <c r="BI249" s="18" t="n">
        <f aca="false">IF(H249=0,"",BH249/H249)</f>
        <v>0.125475285171103</v>
      </c>
      <c r="BJ249" s="16" t="n">
        <f aca="false">IF(AP249="","",AP249+AN249)</f>
        <v>30</v>
      </c>
    </row>
    <row r="250" customFormat="false" ht="15" hidden="false" customHeight="true" outlineLevel="0" collapsed="false">
      <c r="A250" s="9" t="s">
        <v>102</v>
      </c>
      <c r="B250" s="10" t="s">
        <v>63</v>
      </c>
      <c r="C250" s="10" t="s">
        <v>103</v>
      </c>
      <c r="D250" s="9" t="n">
        <v>2017</v>
      </c>
      <c r="E250" s="11" t="n">
        <v>17664</v>
      </c>
      <c r="F250" s="11" t="n">
        <v>2607</v>
      </c>
      <c r="G250" s="11" t="n">
        <v>2814</v>
      </c>
      <c r="H250" s="11" t="n">
        <v>230</v>
      </c>
      <c r="I250" s="11" t="n">
        <v>9747</v>
      </c>
      <c r="J250" s="11" t="n">
        <v>8847</v>
      </c>
      <c r="K250" s="11" t="n">
        <v>16</v>
      </c>
      <c r="L250" s="12" t="n">
        <v>13.0208333333333</v>
      </c>
      <c r="M250" s="12" t="n">
        <v>0.905797101449275</v>
      </c>
      <c r="N250" s="13" t="n">
        <v>0.907663896583564</v>
      </c>
      <c r="O250" s="13" t="n">
        <v>0.551800271739131</v>
      </c>
      <c r="P250" s="13" t="n">
        <v>0.159307065217391</v>
      </c>
      <c r="Q250" s="13" t="n">
        <v>-0.113119445699654</v>
      </c>
      <c r="R250" s="13" t="n">
        <v>-0.252589641434263</v>
      </c>
      <c r="S250" s="11" t="n">
        <v>-1</v>
      </c>
      <c r="T250" s="13" t="n">
        <v>-0.0212765957446809</v>
      </c>
      <c r="U250" s="13" t="n">
        <v>-0.0252025202520252</v>
      </c>
      <c r="V250" s="11" t="n">
        <v>0</v>
      </c>
      <c r="W250" s="13" t="n">
        <v>-0.104347826086957</v>
      </c>
      <c r="X250" s="11" t="n">
        <v>0</v>
      </c>
      <c r="Y250" s="11" t="n">
        <v>0</v>
      </c>
      <c r="Z250" s="11" t="n">
        <v>0</v>
      </c>
      <c r="AA250" s="11" t="n">
        <v>0</v>
      </c>
      <c r="AB250" s="10" t="s">
        <v>65</v>
      </c>
      <c r="AC250" s="11" t="n">
        <v>53</v>
      </c>
      <c r="AD250" s="11" t="n">
        <v>74</v>
      </c>
      <c r="AE250" s="11" t="n">
        <v>90</v>
      </c>
      <c r="AF250" s="11" t="n">
        <v>7</v>
      </c>
      <c r="AG250" s="11" t="n">
        <v>5</v>
      </c>
      <c r="AH250" s="11" t="n">
        <v>1</v>
      </c>
      <c r="AI250" s="13" t="n">
        <v>0.230434782608696</v>
      </c>
      <c r="AJ250" s="13" t="n">
        <v>0.321739130434783</v>
      </c>
      <c r="AK250" s="13" t="n">
        <v>0.391304347826087</v>
      </c>
      <c r="AL250" s="13" t="n">
        <v>0.0304347826086957</v>
      </c>
      <c r="AM250" s="13" t="n">
        <v>0.0217391304347826</v>
      </c>
      <c r="AN250" s="11" t="n">
        <v>10</v>
      </c>
      <c r="AO250" s="13" t="n">
        <v>0.0416666666666667</v>
      </c>
      <c r="AP250" s="11" t="n">
        <v>12</v>
      </c>
      <c r="AQ250" s="11" t="n">
        <v>8</v>
      </c>
      <c r="AR250" s="13" t="n">
        <v>0.0493827160493827</v>
      </c>
      <c r="AS250" s="13" t="n">
        <v>0.0329218106995885</v>
      </c>
      <c r="AT250" s="14" t="n">
        <f aca="false">SUMIFS(시도_소아과개폐업!$C$5:$C$293,시도_소아과개폐업!$A$5:$A$293,$D250,시도_소아과개폐업!$B$5:$B$293,$B250)</f>
        <v>145</v>
      </c>
      <c r="AU250" s="14" t="n">
        <f aca="false">SUMIFS(시도_소아과개폐업!$D$5:$D$293,시도_소아과개폐업!$A$5:$A$293,$D250,시도_소아과개폐업!$B$5:$B$293,$B250)</f>
        <v>107</v>
      </c>
      <c r="AV250" s="14" t="n">
        <f aca="false">SUMIFS(시도_소아과개폐업!$F$5:$F$293,시도_소아과개폐업!$A$5:$A$293,$D250,시도_소아과개폐업!$B$5:$B$293,$B250)</f>
        <v>38</v>
      </c>
      <c r="AW250" s="15" t="n">
        <f aca="false">SUMIFS(시도_소아과개폐업!$G$5:$G$293,시도_소아과개폐업!$A$5:$A$293,$D250,시도_소아과개폐업!$B$5:$B$293,$B250)</f>
        <v>0.205769230769231</v>
      </c>
      <c r="AX250" s="14" t="n">
        <f aca="false">SUMIFS(시도_소아과개폐업!$H$5:$H$293,시도_소아과개폐업!$A$5:$A$293,$D250,시도_소아과개폐업!$B$5:$B$293,$B250)</f>
        <v>310</v>
      </c>
      <c r="AY250" s="14" t="n">
        <f aca="false">SUMIFS(시군구_병원급!$E$5:$E$3668,시군구_병원급!$A$5:$A$3668,$A250,시군구_병원급!$D$5:$D$3668,$D250)</f>
        <v>4</v>
      </c>
      <c r="AZ250" s="14" t="n">
        <f aca="false">SUMIFS(시군구_병원급!$F$5:$F$3668,시군구_병원급!$A$5:$A$3668,$A250,시군구_병원급!$D$5:$D$3668,$D250)</f>
        <v>2</v>
      </c>
      <c r="BA250" s="14" t="n">
        <f aca="false">SUMIFS(시군구_병원급!$G$5:$G$3668,시군구_병원급!$A$5:$A$3668,$A250,시군구_병원급!$D$5:$D$3668,$D250)</f>
        <v>8</v>
      </c>
      <c r="BB250" s="14" t="n">
        <f aca="false">SUMIFS(시군구_병원급!$H$5:$H$3668,시군구_병원급!$A$5:$A$3668,$A250,시군구_병원급!$D$5:$D$3668,$D250)</f>
        <v>12</v>
      </c>
      <c r="BC250" s="16" t="n">
        <f aca="false">K250+AY250</f>
        <v>20</v>
      </c>
      <c r="BD250" s="17" t="n">
        <f aca="false">IF(E250=0,"",(K250+AY250)/E250*1000)</f>
        <v>1.13224637681159</v>
      </c>
      <c r="BE250" s="16" t="n">
        <f aca="false">AY250-SUMIFS(시군구_병원급!$E$5:$E$3668,시군구_병원급!$A$5:$A$3668,$A250,시군구_병원급!$D$5:$D$3668,$D250-3)</f>
        <v>0</v>
      </c>
      <c r="BF250" s="16" t="n">
        <f aca="false">IF(AY250=0,1,0)</f>
        <v>0</v>
      </c>
      <c r="BG250" s="16" t="n">
        <f aca="false">IF(K250+AY250=0,1,0)</f>
        <v>0</v>
      </c>
      <c r="BH250" s="16" t="n">
        <f aca="false">AF250+AG250+AH250</f>
        <v>13</v>
      </c>
      <c r="BI250" s="18" t="n">
        <f aca="false">IF(H250=0,"",BH250/H250)</f>
        <v>0.0565217391304348</v>
      </c>
      <c r="BJ250" s="16" t="n">
        <f aca="false">IF(AP250="","",AP250+AN250)</f>
        <v>22</v>
      </c>
    </row>
    <row r="251" customFormat="false" ht="15" hidden="false" customHeight="true" outlineLevel="0" collapsed="false">
      <c r="A251" s="9" t="s">
        <v>104</v>
      </c>
      <c r="B251" s="10" t="s">
        <v>63</v>
      </c>
      <c r="C251" s="10" t="s">
        <v>105</v>
      </c>
      <c r="D251" s="9" t="n">
        <v>2017</v>
      </c>
      <c r="E251" s="11" t="n">
        <v>17991</v>
      </c>
      <c r="F251" s="11" t="n">
        <v>2696</v>
      </c>
      <c r="G251" s="11" t="n">
        <v>2931</v>
      </c>
      <c r="H251" s="11" t="n">
        <v>280</v>
      </c>
      <c r="I251" s="11" t="n">
        <v>11841</v>
      </c>
      <c r="J251" s="11" t="n">
        <v>10381</v>
      </c>
      <c r="K251" s="11" t="n">
        <v>22</v>
      </c>
      <c r="L251" s="12" t="n">
        <v>15.5633372241676</v>
      </c>
      <c r="M251" s="12" t="n">
        <v>1.22283363904174</v>
      </c>
      <c r="N251" s="13" t="n">
        <v>0.876699603074065</v>
      </c>
      <c r="O251" s="13" t="n">
        <v>0.658162414540604</v>
      </c>
      <c r="P251" s="13" t="n">
        <v>0.162914790728698</v>
      </c>
      <c r="Q251" s="13" t="n">
        <v>-0.159220487896065</v>
      </c>
      <c r="R251" s="13" t="n">
        <v>-0.28002947678703</v>
      </c>
      <c r="S251" s="11" t="n">
        <v>-3</v>
      </c>
      <c r="T251" s="13" t="n">
        <v>-0.00355871886120995</v>
      </c>
      <c r="U251" s="13" t="n">
        <v>0.00118373213832745</v>
      </c>
      <c r="V251" s="11" t="n">
        <v>0</v>
      </c>
      <c r="W251" s="13" t="n">
        <v>-0.210714285714286</v>
      </c>
      <c r="X251" s="11" t="n">
        <v>1</v>
      </c>
      <c r="Y251" s="11" t="n">
        <v>0</v>
      </c>
      <c r="Z251" s="11" t="n">
        <v>1</v>
      </c>
      <c r="AA251" s="11" t="n">
        <v>0</v>
      </c>
      <c r="AB251" s="10" t="s">
        <v>65</v>
      </c>
      <c r="AC251" s="11" t="n">
        <v>66</v>
      </c>
      <c r="AD251" s="11" t="n">
        <v>93</v>
      </c>
      <c r="AE251" s="11" t="n">
        <v>106</v>
      </c>
      <c r="AF251" s="11" t="n">
        <v>5</v>
      </c>
      <c r="AG251" s="11" t="n">
        <v>10</v>
      </c>
      <c r="AH251" s="11" t="n">
        <v>0</v>
      </c>
      <c r="AI251" s="13" t="n">
        <v>0.235714285714286</v>
      </c>
      <c r="AJ251" s="13" t="n">
        <v>0.332142857142857</v>
      </c>
      <c r="AK251" s="13" t="n">
        <v>0.378571428571429</v>
      </c>
      <c r="AL251" s="13" t="n">
        <v>0.0178571428571429</v>
      </c>
      <c r="AM251" s="13" t="n">
        <v>0.0357142857142857</v>
      </c>
      <c r="AN251" s="11" t="n">
        <v>10</v>
      </c>
      <c r="AO251" s="13" t="n">
        <v>0.0344827586206897</v>
      </c>
      <c r="AP251" s="11" t="n">
        <v>16</v>
      </c>
      <c r="AQ251" s="11" t="n">
        <v>15</v>
      </c>
      <c r="AR251" s="13" t="n">
        <v>0.0551724137931035</v>
      </c>
      <c r="AS251" s="13" t="n">
        <v>0.0517241379310345</v>
      </c>
      <c r="AT251" s="14" t="n">
        <f aca="false">SUMIFS(시도_소아과개폐업!$C$5:$C$293,시도_소아과개폐업!$A$5:$A$293,$D251,시도_소아과개폐업!$B$5:$B$293,$B251)</f>
        <v>145</v>
      </c>
      <c r="AU251" s="14" t="n">
        <f aca="false">SUMIFS(시도_소아과개폐업!$D$5:$D$293,시도_소아과개폐업!$A$5:$A$293,$D251,시도_소아과개폐업!$B$5:$B$293,$B251)</f>
        <v>107</v>
      </c>
      <c r="AV251" s="14" t="n">
        <f aca="false">SUMIFS(시도_소아과개폐업!$F$5:$F$293,시도_소아과개폐업!$A$5:$A$293,$D251,시도_소아과개폐업!$B$5:$B$293,$B251)</f>
        <v>38</v>
      </c>
      <c r="AW251" s="15" t="n">
        <f aca="false">SUMIFS(시도_소아과개폐업!$G$5:$G$293,시도_소아과개폐업!$A$5:$A$293,$D251,시도_소아과개폐업!$B$5:$B$293,$B251)</f>
        <v>0.205769230769231</v>
      </c>
      <c r="AX251" s="14" t="n">
        <f aca="false">SUMIFS(시도_소아과개폐업!$H$5:$H$293,시도_소아과개폐업!$A$5:$A$293,$D251,시도_소아과개폐업!$B$5:$B$293,$B251)</f>
        <v>310</v>
      </c>
      <c r="AY251" s="14" t="n">
        <f aca="false">SUMIFS(시군구_병원급!$E$5:$E$3668,시군구_병원급!$A$5:$A$3668,$A251,시군구_병원급!$D$5:$D$3668,$D251)</f>
        <v>4</v>
      </c>
      <c r="AZ251" s="14" t="n">
        <f aca="false">SUMIFS(시군구_병원급!$F$5:$F$3668,시군구_병원급!$A$5:$A$3668,$A251,시군구_병원급!$D$5:$D$3668,$D251)</f>
        <v>1</v>
      </c>
      <c r="BA251" s="14" t="n">
        <f aca="false">SUMIFS(시군구_병원급!$G$5:$G$3668,시군구_병원급!$A$5:$A$3668,$A251,시군구_병원급!$D$5:$D$3668,$D251)</f>
        <v>11</v>
      </c>
      <c r="BB251" s="14" t="n">
        <f aca="false">SUMIFS(시군구_병원급!$H$5:$H$3668,시군구_병원급!$A$5:$A$3668,$A251,시군구_병원급!$D$5:$D$3668,$D251)</f>
        <v>14</v>
      </c>
      <c r="BC251" s="16" t="n">
        <f aca="false">K251+AY251</f>
        <v>26</v>
      </c>
      <c r="BD251" s="17" t="n">
        <f aca="false">IF(E251=0,"",(K251+AY251)/E251*1000)</f>
        <v>1.44516702795842</v>
      </c>
      <c r="BE251" s="16" t="n">
        <f aca="false">AY251-SUMIFS(시군구_병원급!$E$5:$E$3668,시군구_병원급!$A$5:$A$3668,$A251,시군구_병원급!$D$5:$D$3668,$D251-3)</f>
        <v>0</v>
      </c>
      <c r="BF251" s="16" t="n">
        <f aca="false">IF(AY251=0,1,0)</f>
        <v>0</v>
      </c>
      <c r="BG251" s="16" t="n">
        <f aca="false">IF(K251+AY251=0,1,0)</f>
        <v>0</v>
      </c>
      <c r="BH251" s="16" t="n">
        <f aca="false">AF251+AG251+AH251</f>
        <v>15</v>
      </c>
      <c r="BI251" s="18" t="n">
        <f aca="false">IF(H251=0,"",BH251/H251)</f>
        <v>0.0535714285714286</v>
      </c>
      <c r="BJ251" s="16" t="n">
        <f aca="false">IF(AP251="","",AP251+AN251)</f>
        <v>26</v>
      </c>
    </row>
    <row r="252" customFormat="false" ht="15" hidden="false" customHeight="true" outlineLevel="0" collapsed="false">
      <c r="A252" s="9" t="s">
        <v>106</v>
      </c>
      <c r="B252" s="10" t="s">
        <v>63</v>
      </c>
      <c r="C252" s="10" t="s">
        <v>107</v>
      </c>
      <c r="D252" s="9" t="n">
        <v>2017</v>
      </c>
      <c r="E252" s="11" t="n">
        <v>21609</v>
      </c>
      <c r="F252" s="11" t="n">
        <v>2765</v>
      </c>
      <c r="G252" s="11" t="n">
        <v>3039</v>
      </c>
      <c r="H252" s="11" t="n">
        <v>206</v>
      </c>
      <c r="I252" s="11" t="n">
        <v>10285</v>
      </c>
      <c r="J252" s="11" t="n">
        <v>8956</v>
      </c>
      <c r="K252" s="11" t="n">
        <v>31</v>
      </c>
      <c r="L252" s="12" t="n">
        <v>9.53306492665093</v>
      </c>
      <c r="M252" s="12" t="n">
        <v>1.43458744041834</v>
      </c>
      <c r="N252" s="13" t="n">
        <v>0.870782693242586</v>
      </c>
      <c r="O252" s="13" t="n">
        <v>0.475959091119441</v>
      </c>
      <c r="P252" s="13" t="n">
        <v>0.140635846175205</v>
      </c>
      <c r="Q252" s="13" t="n">
        <v>-0.136710479006033</v>
      </c>
      <c r="R252" s="13" t="n">
        <v>-0.265054413542926</v>
      </c>
      <c r="S252" s="11" t="n">
        <v>2</v>
      </c>
      <c r="T252" s="13" t="n">
        <v>0.0248756218905473</v>
      </c>
      <c r="U252" s="13" t="n">
        <v>0.0333567768512006</v>
      </c>
      <c r="V252" s="11" t="n">
        <v>0</v>
      </c>
      <c r="W252" s="13" t="n">
        <v>-0.106796116504854</v>
      </c>
      <c r="X252" s="11" t="n">
        <v>0</v>
      </c>
      <c r="Y252" s="11" t="n">
        <v>0</v>
      </c>
      <c r="Z252" s="11" t="n">
        <v>0</v>
      </c>
      <c r="AA252" s="11" t="n">
        <v>0</v>
      </c>
      <c r="AB252" s="10" t="s">
        <v>65</v>
      </c>
      <c r="AC252" s="11" t="n">
        <v>61</v>
      </c>
      <c r="AD252" s="11" t="n">
        <v>44</v>
      </c>
      <c r="AE252" s="11" t="n">
        <v>79</v>
      </c>
      <c r="AF252" s="11" t="n">
        <v>19</v>
      </c>
      <c r="AG252" s="11" t="n">
        <v>1</v>
      </c>
      <c r="AH252" s="11" t="n">
        <v>2</v>
      </c>
      <c r="AI252" s="13" t="n">
        <v>0.296116504854369</v>
      </c>
      <c r="AJ252" s="13" t="n">
        <v>0.213592233009709</v>
      </c>
      <c r="AK252" s="13" t="n">
        <v>0.383495145631068</v>
      </c>
      <c r="AL252" s="13" t="n">
        <v>0.0922330097087379</v>
      </c>
      <c r="AM252" s="13" t="n">
        <v>0.00485436893203884</v>
      </c>
      <c r="AN252" s="11" t="n">
        <v>3</v>
      </c>
      <c r="AO252" s="13" t="n">
        <v>0.0143540669856459</v>
      </c>
      <c r="AP252" s="11" t="n">
        <v>10</v>
      </c>
      <c r="AQ252" s="11" t="n">
        <v>16</v>
      </c>
      <c r="AR252" s="13" t="n">
        <v>0.0492610837438424</v>
      </c>
      <c r="AS252" s="13" t="n">
        <v>0.0788177339901478</v>
      </c>
      <c r="AT252" s="14" t="n">
        <f aca="false">SUMIFS(시도_소아과개폐업!$C$5:$C$293,시도_소아과개폐업!$A$5:$A$293,$D252,시도_소아과개폐업!$B$5:$B$293,$B252)</f>
        <v>145</v>
      </c>
      <c r="AU252" s="14" t="n">
        <f aca="false">SUMIFS(시도_소아과개폐업!$D$5:$D$293,시도_소아과개폐업!$A$5:$A$293,$D252,시도_소아과개폐업!$B$5:$B$293,$B252)</f>
        <v>107</v>
      </c>
      <c r="AV252" s="14" t="n">
        <f aca="false">SUMIFS(시도_소아과개폐업!$F$5:$F$293,시도_소아과개폐업!$A$5:$A$293,$D252,시도_소아과개폐업!$B$5:$B$293,$B252)</f>
        <v>38</v>
      </c>
      <c r="AW252" s="15" t="n">
        <f aca="false">SUMIFS(시도_소아과개폐업!$G$5:$G$293,시도_소아과개폐업!$A$5:$A$293,$D252,시도_소아과개폐업!$B$5:$B$293,$B252)</f>
        <v>0.205769230769231</v>
      </c>
      <c r="AX252" s="14" t="n">
        <f aca="false">SUMIFS(시도_소아과개폐업!$H$5:$H$293,시도_소아과개폐업!$A$5:$A$293,$D252,시도_소아과개폐업!$B$5:$B$293,$B252)</f>
        <v>310</v>
      </c>
      <c r="AY252" s="14" t="n">
        <f aca="false">SUMIFS(시군구_병원급!$E$5:$E$3668,시군구_병원급!$A$5:$A$3668,$A252,시군구_병원급!$D$5:$D$3668,$D252)</f>
        <v>5</v>
      </c>
      <c r="AZ252" s="14" t="n">
        <f aca="false">SUMIFS(시군구_병원급!$F$5:$F$3668,시군구_병원급!$A$5:$A$3668,$A252,시군구_병원급!$D$5:$D$3668,$D252)</f>
        <v>2</v>
      </c>
      <c r="BA252" s="14" t="n">
        <f aca="false">SUMIFS(시군구_병원급!$G$5:$G$3668,시군구_병원급!$A$5:$A$3668,$A252,시군구_병원급!$D$5:$D$3668,$D252)</f>
        <v>13</v>
      </c>
      <c r="BB252" s="14" t="n">
        <f aca="false">SUMIFS(시군구_병원급!$H$5:$H$3668,시군구_병원급!$A$5:$A$3668,$A252,시군구_병원급!$D$5:$D$3668,$D252)</f>
        <v>29</v>
      </c>
      <c r="BC252" s="16" t="n">
        <f aca="false">K252+AY252</f>
        <v>36</v>
      </c>
      <c r="BD252" s="17" t="n">
        <f aca="false">IF(E252=0,"",(K252+AY252)/E252*1000)</f>
        <v>1.66597251145356</v>
      </c>
      <c r="BE252" s="16" t="n">
        <f aca="false">AY252-SUMIFS(시군구_병원급!$E$5:$E$3668,시군구_병원급!$A$5:$A$3668,$A252,시군구_병원급!$D$5:$D$3668,$D252-3)</f>
        <v>0</v>
      </c>
      <c r="BF252" s="16" t="n">
        <f aca="false">IF(AY252=0,1,0)</f>
        <v>0</v>
      </c>
      <c r="BG252" s="16" t="n">
        <f aca="false">IF(K252+AY252=0,1,0)</f>
        <v>0</v>
      </c>
      <c r="BH252" s="16" t="n">
        <f aca="false">AF252+AG252+AH252</f>
        <v>22</v>
      </c>
      <c r="BI252" s="18" t="n">
        <f aca="false">IF(H252=0,"",BH252/H252)</f>
        <v>0.106796116504854</v>
      </c>
      <c r="BJ252" s="16" t="n">
        <f aca="false">IF(AP252="","",AP252+AN252)</f>
        <v>13</v>
      </c>
    </row>
    <row r="253" customFormat="false" ht="15" hidden="false" customHeight="true" outlineLevel="0" collapsed="false">
      <c r="A253" s="9" t="s">
        <v>108</v>
      </c>
      <c r="B253" s="10" t="s">
        <v>63</v>
      </c>
      <c r="C253" s="10" t="s">
        <v>109</v>
      </c>
      <c r="D253" s="9" t="n">
        <v>2017</v>
      </c>
      <c r="E253" s="11" t="n">
        <v>22826</v>
      </c>
      <c r="F253" s="11" t="n">
        <v>3054</v>
      </c>
      <c r="G253" s="11" t="n">
        <v>3456</v>
      </c>
      <c r="H253" s="11" t="n">
        <v>231</v>
      </c>
      <c r="I253" s="11" t="n">
        <v>11602</v>
      </c>
      <c r="J253" s="11" t="n">
        <v>9972</v>
      </c>
      <c r="K253" s="11" t="n">
        <v>29</v>
      </c>
      <c r="L253" s="12" t="n">
        <v>10.1200385525278</v>
      </c>
      <c r="M253" s="12" t="n">
        <v>1.27048103040393</v>
      </c>
      <c r="N253" s="13" t="n">
        <v>0.859506981554904</v>
      </c>
      <c r="O253" s="13" t="n">
        <v>0.508280031542977</v>
      </c>
      <c r="P253" s="13" t="n">
        <v>0.151406291071585</v>
      </c>
      <c r="Q253" s="13" t="n">
        <v>-0.123526475444457</v>
      </c>
      <c r="R253" s="13" t="n">
        <v>-0.257412978083369</v>
      </c>
      <c r="S253" s="11" t="n">
        <v>2</v>
      </c>
      <c r="T253" s="13" t="n">
        <v>-0.0493827160493827</v>
      </c>
      <c r="U253" s="13" t="n">
        <v>-0.0162794641343056</v>
      </c>
      <c r="V253" s="11" t="n">
        <v>0</v>
      </c>
      <c r="W253" s="13" t="n">
        <v>-0.138528138528139</v>
      </c>
      <c r="X253" s="11" t="n">
        <v>0</v>
      </c>
      <c r="Y253" s="11" t="n">
        <v>0</v>
      </c>
      <c r="Z253" s="11" t="n">
        <v>0</v>
      </c>
      <c r="AA253" s="11" t="n">
        <v>0</v>
      </c>
      <c r="AB253" s="10" t="s">
        <v>65</v>
      </c>
      <c r="AC253" s="11" t="n">
        <v>53</v>
      </c>
      <c r="AD253" s="11" t="n">
        <v>71</v>
      </c>
      <c r="AE253" s="11" t="n">
        <v>81</v>
      </c>
      <c r="AF253" s="11" t="n">
        <v>25</v>
      </c>
      <c r="AG253" s="11" t="n">
        <v>0</v>
      </c>
      <c r="AH253" s="11" t="n">
        <v>1</v>
      </c>
      <c r="AI253" s="13" t="n">
        <v>0.229437229437229</v>
      </c>
      <c r="AJ253" s="13" t="n">
        <v>0.307359307359307</v>
      </c>
      <c r="AK253" s="13" t="n">
        <v>0.350649350649351</v>
      </c>
      <c r="AL253" s="13" t="n">
        <v>0.108225108225108</v>
      </c>
      <c r="AM253" s="13" t="n">
        <v>0</v>
      </c>
      <c r="AN253" s="11" t="n">
        <v>9</v>
      </c>
      <c r="AO253" s="13" t="n">
        <v>0.0375</v>
      </c>
      <c r="AP253" s="11" t="n">
        <v>15</v>
      </c>
      <c r="AQ253" s="11" t="n">
        <v>8</v>
      </c>
      <c r="AR253" s="13" t="n">
        <v>0.0607287449392713</v>
      </c>
      <c r="AS253" s="13" t="n">
        <v>0.0323886639676113</v>
      </c>
      <c r="AT253" s="14" t="n">
        <f aca="false">SUMIFS(시도_소아과개폐업!$C$5:$C$293,시도_소아과개폐업!$A$5:$A$293,$D253,시도_소아과개폐업!$B$5:$B$293,$B253)</f>
        <v>145</v>
      </c>
      <c r="AU253" s="14" t="n">
        <f aca="false">SUMIFS(시도_소아과개폐업!$D$5:$D$293,시도_소아과개폐업!$A$5:$A$293,$D253,시도_소아과개폐업!$B$5:$B$293,$B253)</f>
        <v>107</v>
      </c>
      <c r="AV253" s="14" t="n">
        <f aca="false">SUMIFS(시도_소아과개폐업!$F$5:$F$293,시도_소아과개폐업!$A$5:$A$293,$D253,시도_소아과개폐업!$B$5:$B$293,$B253)</f>
        <v>38</v>
      </c>
      <c r="AW253" s="15" t="n">
        <f aca="false">SUMIFS(시도_소아과개폐업!$G$5:$G$293,시도_소아과개폐업!$A$5:$A$293,$D253,시도_소아과개폐업!$B$5:$B$293,$B253)</f>
        <v>0.205769230769231</v>
      </c>
      <c r="AX253" s="14" t="n">
        <f aca="false">SUMIFS(시도_소아과개폐업!$H$5:$H$293,시도_소아과개폐업!$A$5:$A$293,$D253,시도_소아과개폐업!$B$5:$B$293,$B253)</f>
        <v>310</v>
      </c>
      <c r="AY253" s="14" t="n">
        <f aca="false">SUMIFS(시군구_병원급!$E$5:$E$3668,시군구_병원급!$A$5:$A$3668,$A253,시군구_병원급!$D$5:$D$3668,$D253)</f>
        <v>10</v>
      </c>
      <c r="AZ253" s="14" t="n">
        <f aca="false">SUMIFS(시군구_병원급!$F$5:$F$3668,시군구_병원급!$A$5:$A$3668,$A253,시군구_병원급!$D$5:$D$3668,$D253)</f>
        <v>5</v>
      </c>
      <c r="BA253" s="14" t="n">
        <f aca="false">SUMIFS(시군구_병원급!$G$5:$G$3668,시군구_병원급!$A$5:$A$3668,$A253,시군구_병원급!$D$5:$D$3668,$D253)</f>
        <v>40</v>
      </c>
      <c r="BB253" s="14" t="n">
        <f aca="false">SUMIFS(시군구_병원급!$H$5:$H$3668,시군구_병원급!$A$5:$A$3668,$A253,시군구_병원급!$D$5:$D$3668,$D253)</f>
        <v>68</v>
      </c>
      <c r="BC253" s="16" t="n">
        <f aca="false">K253+AY253</f>
        <v>39</v>
      </c>
      <c r="BD253" s="17" t="n">
        <f aca="false">IF(E253=0,"",(K253+AY253)/E253*1000)</f>
        <v>1.70857793743976</v>
      </c>
      <c r="BE253" s="16" t="n">
        <f aca="false">AY253-SUMIFS(시군구_병원급!$E$5:$E$3668,시군구_병원급!$A$5:$A$3668,$A253,시군구_병원급!$D$5:$D$3668,$D253-3)</f>
        <v>1</v>
      </c>
      <c r="BF253" s="16" t="n">
        <f aca="false">IF(AY253=0,1,0)</f>
        <v>0</v>
      </c>
      <c r="BG253" s="16" t="n">
        <f aca="false">IF(K253+AY253=0,1,0)</f>
        <v>0</v>
      </c>
      <c r="BH253" s="16" t="n">
        <f aca="false">AF253+AG253+AH253</f>
        <v>26</v>
      </c>
      <c r="BI253" s="18" t="n">
        <f aca="false">IF(H253=0,"",BH253/H253)</f>
        <v>0.112554112554113</v>
      </c>
      <c r="BJ253" s="16" t="n">
        <f aca="false">IF(AP253="","",AP253+AN253)</f>
        <v>24</v>
      </c>
    </row>
    <row r="254" customFormat="false" ht="15" hidden="false" customHeight="true" outlineLevel="0" collapsed="false">
      <c r="A254" s="9" t="s">
        <v>110</v>
      </c>
      <c r="B254" s="10" t="s">
        <v>63</v>
      </c>
      <c r="C254" s="10" t="s">
        <v>111</v>
      </c>
      <c r="D254" s="9" t="n">
        <v>2017</v>
      </c>
      <c r="E254" s="11" t="n">
        <v>32482</v>
      </c>
      <c r="F254" s="11" t="n">
        <v>4699</v>
      </c>
      <c r="G254" s="11" t="n">
        <v>4976</v>
      </c>
      <c r="H254" s="11" t="n">
        <v>421</v>
      </c>
      <c r="I254" s="11" t="n">
        <v>16899</v>
      </c>
      <c r="J254" s="11" t="n">
        <v>15420</v>
      </c>
      <c r="K254" s="11" t="n">
        <v>46</v>
      </c>
      <c r="L254" s="12" t="n">
        <v>12.9610245674527</v>
      </c>
      <c r="M254" s="12" t="n">
        <v>1.4161689551136</v>
      </c>
      <c r="N254" s="13" t="n">
        <v>0.912480028404048</v>
      </c>
      <c r="O254" s="13" t="n">
        <v>0.520257373314451</v>
      </c>
      <c r="P254" s="13" t="n">
        <v>0.153192537405332</v>
      </c>
      <c r="Q254" s="13" t="n">
        <v>-0.0564963546053969</v>
      </c>
      <c r="R254" s="13" t="n">
        <v>-0.170804865855691</v>
      </c>
      <c r="S254" s="11" t="n">
        <v>4</v>
      </c>
      <c r="T254" s="13" t="n">
        <v>0</v>
      </c>
      <c r="U254" s="13" t="n">
        <v>0.0274197470817121</v>
      </c>
      <c r="V254" s="11" t="n">
        <v>0</v>
      </c>
      <c r="W254" s="13" t="n">
        <v>-0.114014251781473</v>
      </c>
      <c r="X254" s="11" t="n">
        <v>0</v>
      </c>
      <c r="Y254" s="11" t="n">
        <v>0</v>
      </c>
      <c r="Z254" s="11" t="n">
        <v>0</v>
      </c>
      <c r="AA254" s="11" t="n">
        <v>0</v>
      </c>
      <c r="AB254" s="10" t="s">
        <v>65</v>
      </c>
      <c r="AC254" s="11" t="n">
        <v>57</v>
      </c>
      <c r="AD254" s="11" t="n">
        <v>146</v>
      </c>
      <c r="AE254" s="11" t="n">
        <v>195</v>
      </c>
      <c r="AF254" s="11" t="n">
        <v>15</v>
      </c>
      <c r="AG254" s="11" t="n">
        <v>6</v>
      </c>
      <c r="AH254" s="11" t="n">
        <v>2</v>
      </c>
      <c r="AI254" s="13" t="n">
        <v>0.135391923990499</v>
      </c>
      <c r="AJ254" s="13" t="n">
        <v>0.346793349168646</v>
      </c>
      <c r="AK254" s="13" t="n">
        <v>0.463182897862233</v>
      </c>
      <c r="AL254" s="13" t="n">
        <v>0.0356294536817102</v>
      </c>
      <c r="AM254" s="13" t="n">
        <v>0.0142517814726841</v>
      </c>
      <c r="AN254" s="11" t="n">
        <v>29</v>
      </c>
      <c r="AO254" s="13" t="n">
        <v>0.0644444444444444</v>
      </c>
      <c r="AP254" s="11" t="n">
        <v>27</v>
      </c>
      <c r="AQ254" s="11" t="n">
        <v>21</v>
      </c>
      <c r="AR254" s="13" t="n">
        <v>0.0592105263157895</v>
      </c>
      <c r="AS254" s="13" t="n">
        <v>0.0460526315789474</v>
      </c>
      <c r="AT254" s="14" t="n">
        <f aca="false">SUMIFS(시도_소아과개폐업!$C$5:$C$293,시도_소아과개폐업!$A$5:$A$293,$D254,시도_소아과개폐업!$B$5:$B$293,$B254)</f>
        <v>145</v>
      </c>
      <c r="AU254" s="14" t="n">
        <f aca="false">SUMIFS(시도_소아과개폐업!$D$5:$D$293,시도_소아과개폐업!$A$5:$A$293,$D254,시도_소아과개폐업!$B$5:$B$293,$B254)</f>
        <v>107</v>
      </c>
      <c r="AV254" s="14" t="n">
        <f aca="false">SUMIFS(시도_소아과개폐업!$F$5:$F$293,시도_소아과개폐업!$A$5:$A$293,$D254,시도_소아과개폐업!$B$5:$B$293,$B254)</f>
        <v>38</v>
      </c>
      <c r="AW254" s="15" t="n">
        <f aca="false">SUMIFS(시도_소아과개폐업!$G$5:$G$293,시도_소아과개폐업!$A$5:$A$293,$D254,시도_소아과개폐업!$B$5:$B$293,$B254)</f>
        <v>0.205769230769231</v>
      </c>
      <c r="AX254" s="14" t="n">
        <f aca="false">SUMIFS(시도_소아과개폐업!$H$5:$H$293,시도_소아과개폐업!$A$5:$A$293,$D254,시도_소아과개폐업!$B$5:$B$293,$B254)</f>
        <v>310</v>
      </c>
      <c r="AY254" s="14" t="n">
        <f aca="false">SUMIFS(시군구_병원급!$E$5:$E$3668,시군구_병원급!$A$5:$A$3668,$A254,시군구_병원급!$D$5:$D$3668,$D254)</f>
        <v>4</v>
      </c>
      <c r="AZ254" s="14" t="n">
        <f aca="false">SUMIFS(시군구_병원급!$F$5:$F$3668,시군구_병원급!$A$5:$A$3668,$A254,시군구_병원급!$D$5:$D$3668,$D254)</f>
        <v>2</v>
      </c>
      <c r="BA254" s="14" t="n">
        <f aca="false">SUMIFS(시군구_병원급!$G$5:$G$3668,시군구_병원급!$A$5:$A$3668,$A254,시군구_병원급!$D$5:$D$3668,$D254)</f>
        <v>19</v>
      </c>
      <c r="BB254" s="14" t="n">
        <f aca="false">SUMIFS(시군구_병원급!$H$5:$H$3668,시군구_병원급!$A$5:$A$3668,$A254,시군구_병원급!$D$5:$D$3668,$D254)</f>
        <v>34</v>
      </c>
      <c r="BC254" s="16" t="n">
        <f aca="false">K254+AY254</f>
        <v>50</v>
      </c>
      <c r="BD254" s="17" t="n">
        <f aca="false">IF(E254=0,"",(K254+AY254)/E254*1000)</f>
        <v>1.53931408164522</v>
      </c>
      <c r="BE254" s="16" t="n">
        <f aca="false">AY254-SUMIFS(시군구_병원급!$E$5:$E$3668,시군구_병원급!$A$5:$A$3668,$A254,시군구_병원급!$D$5:$D$3668,$D254-3)</f>
        <v>-1</v>
      </c>
      <c r="BF254" s="16" t="n">
        <f aca="false">IF(AY254=0,1,0)</f>
        <v>0</v>
      </c>
      <c r="BG254" s="16" t="n">
        <f aca="false">IF(K254+AY254=0,1,0)</f>
        <v>0</v>
      </c>
      <c r="BH254" s="16" t="n">
        <f aca="false">AF254+AG254+AH254</f>
        <v>23</v>
      </c>
      <c r="BI254" s="18" t="n">
        <f aca="false">IF(H254=0,"",BH254/H254)</f>
        <v>0.0546318289786223</v>
      </c>
      <c r="BJ254" s="16" t="n">
        <f aca="false">IF(AP254="","",AP254+AN254)</f>
        <v>56</v>
      </c>
    </row>
    <row r="255" customFormat="false" ht="15" hidden="false" customHeight="true" outlineLevel="0" collapsed="false">
      <c r="A255" s="9" t="s">
        <v>112</v>
      </c>
      <c r="B255" s="10" t="s">
        <v>63</v>
      </c>
      <c r="C255" s="10" t="s">
        <v>113</v>
      </c>
      <c r="D255" s="9" t="n">
        <v>2017</v>
      </c>
      <c r="E255" s="11" t="n">
        <v>19804</v>
      </c>
      <c r="F255" s="11" t="n">
        <v>2801</v>
      </c>
      <c r="G255" s="11" t="n">
        <v>2968</v>
      </c>
      <c r="H255" s="11" t="n">
        <v>284</v>
      </c>
      <c r="I255" s="11" t="n">
        <v>13420</v>
      </c>
      <c r="J255" s="11" t="n">
        <v>11911</v>
      </c>
      <c r="K255" s="11" t="n">
        <v>23</v>
      </c>
      <c r="L255" s="12" t="n">
        <v>14.340537265199</v>
      </c>
      <c r="M255" s="12" t="n">
        <v>1.16138153908301</v>
      </c>
      <c r="N255" s="13" t="n">
        <v>0.887555886736215</v>
      </c>
      <c r="O255" s="13" t="n">
        <v>0.677640880630176</v>
      </c>
      <c r="P255" s="13" t="n">
        <v>0.149868713391234</v>
      </c>
      <c r="Q255" s="13" t="n">
        <v>-0.162479912035862</v>
      </c>
      <c r="R255" s="13" t="n">
        <v>-0.274150158963072</v>
      </c>
      <c r="S255" s="11" t="n">
        <v>-6</v>
      </c>
      <c r="T255" s="13" t="n">
        <v>-0.0173010380622838</v>
      </c>
      <c r="U255" s="13" t="n">
        <v>0.00179157957599285</v>
      </c>
      <c r="V255" s="11" t="n">
        <v>0</v>
      </c>
      <c r="W255" s="13" t="n">
        <v>-0.0845070422535211</v>
      </c>
      <c r="X255" s="11" t="n">
        <v>0</v>
      </c>
      <c r="Y255" s="11" t="n">
        <v>0</v>
      </c>
      <c r="Z255" s="11" t="n">
        <v>0</v>
      </c>
      <c r="AA255" s="11" t="n">
        <v>0</v>
      </c>
      <c r="AB255" s="10" t="s">
        <v>65</v>
      </c>
      <c r="AC255" s="11" t="n">
        <v>53</v>
      </c>
      <c r="AD255" s="11" t="n">
        <v>108</v>
      </c>
      <c r="AE255" s="11" t="n">
        <v>117</v>
      </c>
      <c r="AF255" s="11" t="n">
        <v>3</v>
      </c>
      <c r="AG255" s="11" t="n">
        <v>3</v>
      </c>
      <c r="AH255" s="11" t="n">
        <v>0</v>
      </c>
      <c r="AI255" s="13" t="n">
        <v>0.186619718309859</v>
      </c>
      <c r="AJ255" s="13" t="n">
        <v>0.380281690140845</v>
      </c>
      <c r="AK255" s="13" t="n">
        <v>0.411971830985916</v>
      </c>
      <c r="AL255" s="13" t="n">
        <v>0.0105633802816901</v>
      </c>
      <c r="AM255" s="13" t="n">
        <v>0.0105633802816901</v>
      </c>
      <c r="AN255" s="11" t="n">
        <v>0</v>
      </c>
      <c r="AO255" s="13" t="n">
        <v>0</v>
      </c>
      <c r="AP255" s="11" t="n">
        <v>20</v>
      </c>
      <c r="AQ255" s="11" t="n">
        <v>14</v>
      </c>
      <c r="AR255" s="13" t="n">
        <v>0.0689655172413793</v>
      </c>
      <c r="AS255" s="13" t="n">
        <v>0.0482758620689655</v>
      </c>
      <c r="AT255" s="14" t="n">
        <f aca="false">SUMIFS(시도_소아과개폐업!$C$5:$C$293,시도_소아과개폐업!$A$5:$A$293,$D255,시도_소아과개폐업!$B$5:$B$293,$B255)</f>
        <v>145</v>
      </c>
      <c r="AU255" s="14" t="n">
        <f aca="false">SUMIFS(시도_소아과개폐업!$D$5:$D$293,시도_소아과개폐업!$A$5:$A$293,$D255,시도_소아과개폐업!$B$5:$B$293,$B255)</f>
        <v>107</v>
      </c>
      <c r="AV255" s="14" t="n">
        <f aca="false">SUMIFS(시도_소아과개폐업!$F$5:$F$293,시도_소아과개폐업!$A$5:$A$293,$D255,시도_소아과개폐업!$B$5:$B$293,$B255)</f>
        <v>38</v>
      </c>
      <c r="AW255" s="15" t="n">
        <f aca="false">SUMIFS(시도_소아과개폐업!$G$5:$G$293,시도_소아과개폐업!$A$5:$A$293,$D255,시도_소아과개폐업!$B$5:$B$293,$B255)</f>
        <v>0.205769230769231</v>
      </c>
      <c r="AX255" s="14" t="n">
        <f aca="false">SUMIFS(시도_소아과개폐업!$H$5:$H$293,시도_소아과개폐업!$A$5:$A$293,$D255,시도_소아과개폐업!$B$5:$B$293,$B255)</f>
        <v>310</v>
      </c>
      <c r="AY255" s="14" t="n">
        <f aca="false">SUMIFS(시군구_병원급!$E$5:$E$3668,시군구_병원급!$A$5:$A$3668,$A255,시군구_병원급!$D$5:$D$3668,$D255)</f>
        <v>6</v>
      </c>
      <c r="AZ255" s="14" t="n">
        <f aca="false">SUMIFS(시군구_병원급!$F$5:$F$3668,시군구_병원급!$A$5:$A$3668,$A255,시군구_병원급!$D$5:$D$3668,$D255)</f>
        <v>3</v>
      </c>
      <c r="BA255" s="14" t="n">
        <f aca="false">SUMIFS(시군구_병원급!$G$5:$G$3668,시군구_병원급!$A$5:$A$3668,$A255,시군구_병원급!$D$5:$D$3668,$D255)</f>
        <v>18</v>
      </c>
      <c r="BB255" s="14" t="n">
        <f aca="false">SUMIFS(시군구_병원급!$H$5:$H$3668,시군구_병원급!$A$5:$A$3668,$A255,시군구_병원급!$D$5:$D$3668,$D255)</f>
        <v>32</v>
      </c>
      <c r="BC255" s="16" t="n">
        <f aca="false">K255+AY255</f>
        <v>29</v>
      </c>
      <c r="BD255" s="17" t="n">
        <f aca="false">IF(E255=0,"",(K255+AY255)/E255*1000)</f>
        <v>1.4643506362351</v>
      </c>
      <c r="BE255" s="16" t="n">
        <f aca="false">AY255-SUMIFS(시군구_병원급!$E$5:$E$3668,시군구_병원급!$A$5:$A$3668,$A255,시군구_병원급!$D$5:$D$3668,$D255-3)</f>
        <v>-1</v>
      </c>
      <c r="BF255" s="16" t="n">
        <f aca="false">IF(AY255=0,1,0)</f>
        <v>0</v>
      </c>
      <c r="BG255" s="16" t="n">
        <f aca="false">IF(K255+AY255=0,1,0)</f>
        <v>0</v>
      </c>
      <c r="BH255" s="16" t="n">
        <f aca="false">AF255+AG255+AH255</f>
        <v>6</v>
      </c>
      <c r="BI255" s="18" t="n">
        <f aca="false">IF(H255=0,"",BH255/H255)</f>
        <v>0.0211267605633803</v>
      </c>
      <c r="BJ255" s="16" t="n">
        <f aca="false">IF(AP255="","",AP255+AN255)</f>
        <v>20</v>
      </c>
    </row>
    <row r="256" customFormat="false" ht="15" hidden="false" customHeight="true" outlineLevel="0" collapsed="false">
      <c r="A256" s="9" t="s">
        <v>114</v>
      </c>
      <c r="B256" s="10" t="s">
        <v>115</v>
      </c>
      <c r="C256" s="10" t="s">
        <v>67</v>
      </c>
      <c r="D256" s="9" t="n">
        <v>2017</v>
      </c>
      <c r="E256" s="11" t="n">
        <v>1096</v>
      </c>
      <c r="F256" s="11" t="n">
        <v>159</v>
      </c>
      <c r="G256" s="11" t="n">
        <v>174</v>
      </c>
      <c r="H256" s="11" t="n">
        <v>14</v>
      </c>
      <c r="I256" s="11" t="n">
        <v>955</v>
      </c>
      <c r="J256" s="11" t="n">
        <v>852</v>
      </c>
      <c r="K256" s="11" t="n">
        <v>2</v>
      </c>
      <c r="L256" s="12" t="n">
        <v>12.7737226277372</v>
      </c>
      <c r="M256" s="12" t="n">
        <v>1.82481751824818</v>
      </c>
      <c r="N256" s="13" t="n">
        <v>0.892146596858639</v>
      </c>
      <c r="O256" s="13" t="n">
        <v>0.871350364963504</v>
      </c>
      <c r="P256" s="13" t="n">
        <v>0.158759124087591</v>
      </c>
      <c r="Q256" s="13" t="n">
        <v>-0.233030090972708</v>
      </c>
      <c r="R256" s="13" t="n">
        <v>-0.340909090909091</v>
      </c>
      <c r="S256" s="11" t="n">
        <v>0</v>
      </c>
      <c r="T256" s="13" t="n">
        <v>0</v>
      </c>
      <c r="U256" s="13" t="n">
        <v>0</v>
      </c>
      <c r="V256" s="11" t="n">
        <v>0</v>
      </c>
      <c r="W256" s="13" t="n">
        <v>-0.0714285714285714</v>
      </c>
      <c r="X256" s="11" t="n">
        <v>0</v>
      </c>
      <c r="Y256" s="11" t="n">
        <v>0</v>
      </c>
      <c r="Z256" s="11" t="n">
        <v>0</v>
      </c>
      <c r="AA256" s="11" t="n">
        <v>0</v>
      </c>
      <c r="AB256" s="10" t="s">
        <v>65</v>
      </c>
      <c r="AC256" s="11" t="n">
        <v>4</v>
      </c>
      <c r="AD256" s="11" t="n">
        <v>5</v>
      </c>
      <c r="AE256" s="11" t="n">
        <v>2</v>
      </c>
      <c r="AF256" s="11" t="n">
        <v>2</v>
      </c>
      <c r="AG256" s="11" t="n">
        <v>1</v>
      </c>
      <c r="AH256" s="11" t="n">
        <v>0</v>
      </c>
      <c r="AI256" s="13" t="n">
        <v>0.285714285714286</v>
      </c>
      <c r="AJ256" s="13" t="n">
        <v>0.357142857142857</v>
      </c>
      <c r="AK256" s="13" t="n">
        <v>0.142857142857143</v>
      </c>
      <c r="AL256" s="13" t="n">
        <v>0.142857142857143</v>
      </c>
      <c r="AM256" s="13" t="n">
        <v>0.0714285714285714</v>
      </c>
      <c r="AN256" s="11" t="n">
        <v>0</v>
      </c>
      <c r="AO256" s="13" t="n">
        <v>0</v>
      </c>
      <c r="AP256" s="11" t="n">
        <v>0</v>
      </c>
      <c r="AQ256" s="11" t="n">
        <v>0</v>
      </c>
      <c r="AR256" s="13" t="n">
        <v>0</v>
      </c>
      <c r="AS256" s="13" t="n">
        <v>0</v>
      </c>
      <c r="AT256" s="14" t="n">
        <f aca="false">SUMIFS(시도_소아과개폐업!$C$5:$C$293,시도_소아과개폐업!$A$5:$A$293,$D256,시도_소아과개폐업!$B$5:$B$293,$B256)</f>
        <v>47</v>
      </c>
      <c r="AU256" s="14" t="n">
        <f aca="false">SUMIFS(시도_소아과개폐업!$D$5:$D$293,시도_소아과개폐업!$A$5:$A$293,$D256,시도_소아과개폐업!$B$5:$B$293,$B256)</f>
        <v>37</v>
      </c>
      <c r="AV256" s="14" t="n">
        <f aca="false">SUMIFS(시도_소아과개폐업!$F$5:$F$293,시도_소아과개폐업!$A$5:$A$293,$D256,시도_소아과개폐업!$B$5:$B$293,$B256)</f>
        <v>10</v>
      </c>
      <c r="AW256" s="15" t="n">
        <f aca="false">SUMIFS(시도_소아과개폐업!$G$5:$G$293,시도_소아과개폐업!$A$5:$A$293,$D256,시도_소아과개폐업!$B$5:$B$293,$B256)</f>
        <v>0.25</v>
      </c>
      <c r="AX256" s="14" t="n">
        <f aca="false">SUMIFS(시도_소아과개폐업!$H$5:$H$293,시도_소아과개폐업!$A$5:$A$293,$D256,시도_소아과개폐업!$B$5:$B$293,$B256)</f>
        <v>120</v>
      </c>
      <c r="AY256" s="14" t="n">
        <f aca="false">SUMIFS(시군구_병원급!$E$5:$E$3668,시군구_병원급!$A$5:$A$3668,$A256,시군구_병원급!$D$5:$D$3668,$D256)</f>
        <v>4</v>
      </c>
      <c r="AZ256" s="14" t="n">
        <f aca="false">SUMIFS(시군구_병원급!$F$5:$F$3668,시군구_병원급!$A$5:$A$3668,$A256,시군구_병원급!$D$5:$D$3668,$D256)</f>
        <v>1</v>
      </c>
      <c r="BA256" s="14" t="n">
        <f aca="false">SUMIFS(시군구_병원급!$G$5:$G$3668,시군구_병원급!$A$5:$A$3668,$A256,시군구_병원급!$D$5:$D$3668,$D256)</f>
        <v>4</v>
      </c>
      <c r="BB256" s="14" t="n">
        <f aca="false">SUMIFS(시군구_병원급!$H$5:$H$3668,시군구_병원급!$A$5:$A$3668,$A256,시군구_병원급!$D$5:$D$3668,$D256)</f>
        <v>10</v>
      </c>
      <c r="BC256" s="16" t="n">
        <f aca="false">K256+AY256</f>
        <v>6</v>
      </c>
      <c r="BD256" s="17" t="n">
        <f aca="false">IF(E256=0,"",(K256+AY256)/E256*1000)</f>
        <v>5.47445255474453</v>
      </c>
      <c r="BE256" s="16" t="n">
        <f aca="false">AY256-SUMIFS(시군구_병원급!$E$5:$E$3668,시군구_병원급!$A$5:$A$3668,$A256,시군구_병원급!$D$5:$D$3668,$D256-3)</f>
        <v>0</v>
      </c>
      <c r="BF256" s="16" t="n">
        <f aca="false">IF(AY256=0,1,0)</f>
        <v>0</v>
      </c>
      <c r="BG256" s="16" t="n">
        <f aca="false">IF(K256+AY256=0,1,0)</f>
        <v>0</v>
      </c>
      <c r="BH256" s="16" t="n">
        <f aca="false">AF256+AG256+AH256</f>
        <v>3</v>
      </c>
      <c r="BI256" s="18" t="n">
        <f aca="false">IF(H256=0,"",BH256/H256)</f>
        <v>0.214285714285714</v>
      </c>
      <c r="BJ256" s="16" t="n">
        <f aca="false">IF(AP256="","",AP256+AN256)</f>
        <v>0</v>
      </c>
    </row>
    <row r="257" customFormat="false" ht="15" hidden="false" customHeight="true" outlineLevel="0" collapsed="false">
      <c r="A257" s="9" t="s">
        <v>116</v>
      </c>
      <c r="B257" s="10" t="s">
        <v>115</v>
      </c>
      <c r="C257" s="10" t="s">
        <v>117</v>
      </c>
      <c r="D257" s="9" t="n">
        <v>2017</v>
      </c>
      <c r="E257" s="11" t="n">
        <v>3321</v>
      </c>
      <c r="F257" s="11" t="n">
        <v>441</v>
      </c>
      <c r="G257" s="11" t="n">
        <v>458</v>
      </c>
      <c r="H257" s="11" t="n">
        <v>41</v>
      </c>
      <c r="I257" s="11" t="n">
        <v>2061</v>
      </c>
      <c r="J257" s="11" t="n">
        <v>1727</v>
      </c>
      <c r="K257" s="11" t="n">
        <v>2</v>
      </c>
      <c r="L257" s="12" t="n">
        <v>12.3456790123457</v>
      </c>
      <c r="M257" s="12" t="n">
        <v>0.602228244504667</v>
      </c>
      <c r="N257" s="13" t="n">
        <v>0.83794274623969</v>
      </c>
      <c r="O257" s="13" t="n">
        <v>0.62059620596206</v>
      </c>
      <c r="P257" s="13" t="n">
        <v>0.137910267991569</v>
      </c>
      <c r="Q257" s="13" t="n">
        <v>-0.109412711182623</v>
      </c>
      <c r="R257" s="13" t="n">
        <v>-0.24671052631579</v>
      </c>
      <c r="S257" s="11" t="n">
        <v>-1</v>
      </c>
      <c r="T257" s="13" t="n">
        <v>-0.0888888888888889</v>
      </c>
      <c r="U257" s="13" t="n">
        <v>-0.0720396217919856</v>
      </c>
      <c r="V257" s="11" t="n">
        <v>0</v>
      </c>
      <c r="W257" s="13" t="n">
        <v>-0.121951219512195</v>
      </c>
      <c r="X257" s="11" t="n">
        <v>0</v>
      </c>
      <c r="Y257" s="11" t="n">
        <v>0</v>
      </c>
      <c r="Z257" s="11" t="n">
        <v>0</v>
      </c>
      <c r="AA257" s="11" t="n">
        <v>0</v>
      </c>
      <c r="AB257" s="10" t="s">
        <v>65</v>
      </c>
      <c r="AC257" s="11" t="n">
        <v>12</v>
      </c>
      <c r="AD257" s="11" t="n">
        <v>17</v>
      </c>
      <c r="AE257" s="11" t="n">
        <v>8</v>
      </c>
      <c r="AF257" s="11" t="n">
        <v>0</v>
      </c>
      <c r="AG257" s="11" t="n">
        <v>4</v>
      </c>
      <c r="AH257" s="11" t="n">
        <v>0</v>
      </c>
      <c r="AI257" s="13" t="n">
        <v>0.292682926829268</v>
      </c>
      <c r="AJ257" s="13" t="n">
        <v>0.414634146341463</v>
      </c>
      <c r="AK257" s="13" t="n">
        <v>0.195121951219512</v>
      </c>
      <c r="AL257" s="13" t="n">
        <v>0</v>
      </c>
      <c r="AM257" s="13" t="n">
        <v>0.0975609756097561</v>
      </c>
      <c r="AN257" s="11" t="n">
        <v>0</v>
      </c>
      <c r="AO257" s="13" t="n">
        <v>0</v>
      </c>
      <c r="AP257" s="11" t="n">
        <v>6</v>
      </c>
      <c r="AQ257" s="11" t="n">
        <v>1</v>
      </c>
      <c r="AR257" s="13" t="n">
        <v>0.130434782608696</v>
      </c>
      <c r="AS257" s="13" t="n">
        <v>0.0217391304347826</v>
      </c>
      <c r="AT257" s="14" t="n">
        <f aca="false">SUMIFS(시도_소아과개폐업!$C$5:$C$293,시도_소아과개폐업!$A$5:$A$293,$D257,시도_소아과개폐업!$B$5:$B$293,$B257)</f>
        <v>47</v>
      </c>
      <c r="AU257" s="14" t="n">
        <f aca="false">SUMIFS(시도_소아과개폐업!$D$5:$D$293,시도_소아과개폐업!$A$5:$A$293,$D257,시도_소아과개폐업!$B$5:$B$293,$B257)</f>
        <v>37</v>
      </c>
      <c r="AV257" s="14" t="n">
        <f aca="false">SUMIFS(시도_소아과개폐업!$F$5:$F$293,시도_소아과개폐업!$A$5:$A$293,$D257,시도_소아과개폐업!$B$5:$B$293,$B257)</f>
        <v>10</v>
      </c>
      <c r="AW257" s="15" t="n">
        <f aca="false">SUMIFS(시도_소아과개폐업!$G$5:$G$293,시도_소아과개폐업!$A$5:$A$293,$D257,시도_소아과개폐업!$B$5:$B$293,$B257)</f>
        <v>0.25</v>
      </c>
      <c r="AX257" s="14" t="n">
        <f aca="false">SUMIFS(시도_소아과개폐업!$H$5:$H$293,시도_소아과개폐업!$A$5:$A$293,$D257,시도_소아과개폐업!$B$5:$B$293,$B257)</f>
        <v>120</v>
      </c>
      <c r="AY257" s="14" t="n">
        <f aca="false">SUMIFS(시군구_병원급!$E$5:$E$3668,시군구_병원급!$A$5:$A$3668,$A257,시군구_병원급!$D$5:$D$3668,$D257)</f>
        <v>4</v>
      </c>
      <c r="AZ257" s="14" t="n">
        <f aca="false">SUMIFS(시군구_병원급!$F$5:$F$3668,시군구_병원급!$A$5:$A$3668,$A257,시군구_병원급!$D$5:$D$3668,$D257)</f>
        <v>4</v>
      </c>
      <c r="BA257" s="14" t="n">
        <f aca="false">SUMIFS(시군구_병원급!$G$5:$G$3668,시군구_병원급!$A$5:$A$3668,$A257,시군구_병원급!$D$5:$D$3668,$D257)</f>
        <v>6</v>
      </c>
      <c r="BB257" s="14" t="n">
        <f aca="false">SUMIFS(시군구_병원급!$H$5:$H$3668,시군구_병원급!$A$5:$A$3668,$A257,시군구_병원급!$D$5:$D$3668,$D257)</f>
        <v>13</v>
      </c>
      <c r="BC257" s="16" t="n">
        <f aca="false">K257+AY257</f>
        <v>6</v>
      </c>
      <c r="BD257" s="17" t="n">
        <f aca="false">IF(E257=0,"",(K257+AY257)/E257*1000)</f>
        <v>1.806684733514</v>
      </c>
      <c r="BE257" s="16" t="n">
        <f aca="false">AY257-SUMIFS(시군구_병원급!$E$5:$E$3668,시군구_병원급!$A$5:$A$3668,$A257,시군구_병원급!$D$5:$D$3668,$D257-3)</f>
        <v>0</v>
      </c>
      <c r="BF257" s="16" t="n">
        <f aca="false">IF(AY257=0,1,0)</f>
        <v>0</v>
      </c>
      <c r="BG257" s="16" t="n">
        <f aca="false">IF(K257+AY257=0,1,0)</f>
        <v>0</v>
      </c>
      <c r="BH257" s="16" t="n">
        <f aca="false">AF257+AG257+AH257</f>
        <v>4</v>
      </c>
      <c r="BI257" s="18" t="n">
        <f aca="false">IF(H257=0,"",BH257/H257)</f>
        <v>0.0975609756097561</v>
      </c>
      <c r="BJ257" s="16" t="n">
        <f aca="false">IF(AP257="","",AP257+AN257)</f>
        <v>6</v>
      </c>
    </row>
    <row r="258" customFormat="false" ht="15" hidden="false" customHeight="true" outlineLevel="0" collapsed="false">
      <c r="A258" s="9" t="s">
        <v>118</v>
      </c>
      <c r="B258" s="10" t="s">
        <v>115</v>
      </c>
      <c r="C258" s="10" t="s">
        <v>119</v>
      </c>
      <c r="D258" s="9" t="n">
        <v>2017</v>
      </c>
      <c r="E258" s="11" t="n">
        <v>2589</v>
      </c>
      <c r="F258" s="11" t="n">
        <v>362</v>
      </c>
      <c r="G258" s="11" t="n">
        <v>373</v>
      </c>
      <c r="H258" s="11" t="n">
        <v>39</v>
      </c>
      <c r="I258" s="11" t="n">
        <v>2174</v>
      </c>
      <c r="J258" s="11" t="n">
        <v>1641</v>
      </c>
      <c r="K258" s="11" t="n">
        <v>1</v>
      </c>
      <c r="L258" s="12" t="n">
        <v>15.063731170336</v>
      </c>
      <c r="M258" s="12" t="n">
        <v>0.386249517188104</v>
      </c>
      <c r="N258" s="13" t="n">
        <v>0.754829806807728</v>
      </c>
      <c r="O258" s="13" t="n">
        <v>0.839706450366937</v>
      </c>
      <c r="P258" s="13" t="n">
        <v>0.144071069911163</v>
      </c>
      <c r="Q258" s="13" t="n">
        <v>-0.14157824933687</v>
      </c>
      <c r="R258" s="13" t="n">
        <v>-0.282692307692308</v>
      </c>
      <c r="S258" s="11" t="n">
        <v>-1</v>
      </c>
      <c r="T258" s="13" t="n">
        <v>0.0263157894736843</v>
      </c>
      <c r="U258" s="13" t="n">
        <v>-0.0224820143884892</v>
      </c>
      <c r="V258" s="11" t="n">
        <v>0</v>
      </c>
      <c r="W258" s="13" t="n">
        <v>-0.153846153846154</v>
      </c>
      <c r="X258" s="11" t="n">
        <v>0</v>
      </c>
      <c r="Y258" s="11" t="n">
        <v>0</v>
      </c>
      <c r="Z258" s="11" t="n">
        <v>0</v>
      </c>
      <c r="AA258" s="11" t="n">
        <v>0</v>
      </c>
      <c r="AB258" s="10" t="s">
        <v>65</v>
      </c>
      <c r="AC258" s="11" t="n">
        <v>9</v>
      </c>
      <c r="AD258" s="11" t="n">
        <v>11</v>
      </c>
      <c r="AE258" s="11" t="n">
        <v>8</v>
      </c>
      <c r="AF258" s="11" t="n">
        <v>7</v>
      </c>
      <c r="AG258" s="11" t="n">
        <v>4</v>
      </c>
      <c r="AH258" s="11" t="n">
        <v>0</v>
      </c>
      <c r="AI258" s="13" t="n">
        <v>0.230769230769231</v>
      </c>
      <c r="AJ258" s="13" t="n">
        <v>0.282051282051282</v>
      </c>
      <c r="AK258" s="13" t="n">
        <v>0.205128205128205</v>
      </c>
      <c r="AL258" s="13" t="n">
        <v>0.17948717948718</v>
      </c>
      <c r="AM258" s="13" t="n">
        <v>0.102564102564103</v>
      </c>
      <c r="AN258" s="11" t="n">
        <v>1</v>
      </c>
      <c r="AO258" s="13" t="n">
        <v>0.025</v>
      </c>
      <c r="AP258" s="11" t="n">
        <v>2</v>
      </c>
      <c r="AQ258" s="11" t="n">
        <v>1</v>
      </c>
      <c r="AR258" s="13" t="n">
        <v>0.0487804878048781</v>
      </c>
      <c r="AS258" s="13" t="n">
        <v>0.024390243902439</v>
      </c>
      <c r="AT258" s="14" t="n">
        <f aca="false">SUMIFS(시도_소아과개폐업!$C$5:$C$293,시도_소아과개폐업!$A$5:$A$293,$D258,시도_소아과개폐업!$B$5:$B$293,$B258)</f>
        <v>47</v>
      </c>
      <c r="AU258" s="14" t="n">
        <f aca="false">SUMIFS(시도_소아과개폐업!$D$5:$D$293,시도_소아과개폐업!$A$5:$A$293,$D258,시도_소아과개폐업!$B$5:$B$293,$B258)</f>
        <v>37</v>
      </c>
      <c r="AV258" s="14" t="n">
        <f aca="false">SUMIFS(시도_소아과개폐업!$F$5:$F$293,시도_소아과개폐업!$A$5:$A$293,$D258,시도_소아과개폐업!$B$5:$B$293,$B258)</f>
        <v>10</v>
      </c>
      <c r="AW258" s="15" t="n">
        <f aca="false">SUMIFS(시도_소아과개폐업!$G$5:$G$293,시도_소아과개폐업!$A$5:$A$293,$D258,시도_소아과개폐업!$B$5:$B$293,$B258)</f>
        <v>0.25</v>
      </c>
      <c r="AX258" s="14" t="n">
        <f aca="false">SUMIFS(시도_소아과개폐업!$H$5:$H$293,시도_소아과개폐업!$A$5:$A$293,$D258,시도_소아과개폐업!$B$5:$B$293,$B258)</f>
        <v>120</v>
      </c>
      <c r="AY258" s="14" t="n">
        <f aca="false">SUMIFS(시군구_병원급!$E$5:$E$3668,시군구_병원급!$A$5:$A$3668,$A258,시군구_병원급!$D$5:$D$3668,$D258)</f>
        <v>5</v>
      </c>
      <c r="AZ258" s="14" t="n">
        <f aca="false">SUMIFS(시군구_병원급!$F$5:$F$3668,시군구_병원급!$A$5:$A$3668,$A258,시군구_병원급!$D$5:$D$3668,$D258)</f>
        <v>3</v>
      </c>
      <c r="BA258" s="14" t="n">
        <f aca="false">SUMIFS(시군구_병원급!$G$5:$G$3668,시군구_병원급!$A$5:$A$3668,$A258,시군구_병원급!$D$5:$D$3668,$D258)</f>
        <v>8</v>
      </c>
      <c r="BB258" s="14" t="n">
        <f aca="false">SUMIFS(시군구_병원급!$H$5:$H$3668,시군구_병원급!$A$5:$A$3668,$A258,시군구_병원급!$D$5:$D$3668,$D258)</f>
        <v>15</v>
      </c>
      <c r="BC258" s="16" t="n">
        <f aca="false">K258+AY258</f>
        <v>6</v>
      </c>
      <c r="BD258" s="17" t="n">
        <f aca="false">IF(E258=0,"",(K258+AY258)/E258*1000)</f>
        <v>2.31749710312862</v>
      </c>
      <c r="BE258" s="16" t="n">
        <f aca="false">AY258-SUMIFS(시군구_병원급!$E$5:$E$3668,시군구_병원급!$A$5:$A$3668,$A258,시군구_병원급!$D$5:$D$3668,$D258-3)</f>
        <v>-1</v>
      </c>
      <c r="BF258" s="16" t="n">
        <f aca="false">IF(AY258=0,1,0)</f>
        <v>0</v>
      </c>
      <c r="BG258" s="16" t="n">
        <f aca="false">IF(K258+AY258=0,1,0)</f>
        <v>0</v>
      </c>
      <c r="BH258" s="16" t="n">
        <f aca="false">AF258+AG258+AH258</f>
        <v>11</v>
      </c>
      <c r="BI258" s="18" t="n">
        <f aca="false">IF(H258=0,"",BH258/H258)</f>
        <v>0.282051282051282</v>
      </c>
      <c r="BJ258" s="16" t="n">
        <f aca="false">IF(AP258="","",AP258+AN258)</f>
        <v>3</v>
      </c>
    </row>
    <row r="259" customFormat="false" ht="15" hidden="false" customHeight="true" outlineLevel="0" collapsed="false">
      <c r="A259" s="9" t="s">
        <v>120</v>
      </c>
      <c r="B259" s="10" t="s">
        <v>115</v>
      </c>
      <c r="C259" s="10" t="s">
        <v>121</v>
      </c>
      <c r="D259" s="9" t="n">
        <v>2017</v>
      </c>
      <c r="E259" s="11" t="n">
        <v>3671</v>
      </c>
      <c r="F259" s="11" t="n">
        <v>448</v>
      </c>
      <c r="G259" s="11" t="n">
        <v>469</v>
      </c>
      <c r="H259" s="11" t="n">
        <v>50</v>
      </c>
      <c r="I259" s="11" t="n">
        <v>2817</v>
      </c>
      <c r="J259" s="11" t="n">
        <v>2236</v>
      </c>
      <c r="K259" s="11" t="n">
        <v>3</v>
      </c>
      <c r="L259" s="12" t="n">
        <v>13.6202669572324</v>
      </c>
      <c r="M259" s="12" t="n">
        <v>0.817216017433942</v>
      </c>
      <c r="N259" s="13" t="n">
        <v>0.793752218672347</v>
      </c>
      <c r="O259" s="13" t="n">
        <v>0.767365840370471</v>
      </c>
      <c r="P259" s="13" t="n">
        <v>0.12775810405884</v>
      </c>
      <c r="Q259" s="13" t="n">
        <v>-0.150428141633881</v>
      </c>
      <c r="R259" s="13" t="n">
        <v>-0.281776416539051</v>
      </c>
      <c r="S259" s="11" t="n">
        <v>-1</v>
      </c>
      <c r="T259" s="13" t="n">
        <v>0.0204081632653062</v>
      </c>
      <c r="U259" s="13" t="n">
        <v>-0.0153792380286613</v>
      </c>
      <c r="V259" s="11" t="n">
        <v>0</v>
      </c>
      <c r="W259" s="13" t="n">
        <v>-0.1</v>
      </c>
      <c r="X259" s="11" t="n">
        <v>0</v>
      </c>
      <c r="Y259" s="11" t="n">
        <v>0</v>
      </c>
      <c r="Z259" s="11" t="n">
        <v>0</v>
      </c>
      <c r="AA259" s="11" t="n">
        <v>0</v>
      </c>
      <c r="AB259" s="10" t="s">
        <v>65</v>
      </c>
      <c r="AC259" s="11" t="n">
        <v>12</v>
      </c>
      <c r="AD259" s="11" t="n">
        <v>18</v>
      </c>
      <c r="AE259" s="11" t="n">
        <v>11</v>
      </c>
      <c r="AF259" s="11" t="n">
        <v>1</v>
      </c>
      <c r="AG259" s="11" t="n">
        <v>8</v>
      </c>
      <c r="AH259" s="11" t="n">
        <v>0</v>
      </c>
      <c r="AI259" s="13" t="n">
        <v>0.24</v>
      </c>
      <c r="AJ259" s="13" t="n">
        <v>0.36</v>
      </c>
      <c r="AK259" s="13" t="n">
        <v>0.22</v>
      </c>
      <c r="AL259" s="13" t="n">
        <v>0.02</v>
      </c>
      <c r="AM259" s="13" t="n">
        <v>0.16</v>
      </c>
      <c r="AN259" s="11" t="n">
        <v>4</v>
      </c>
      <c r="AO259" s="13" t="n">
        <v>0.0740740740740741</v>
      </c>
      <c r="AP259" s="11" t="n">
        <v>4</v>
      </c>
      <c r="AQ259" s="11" t="n">
        <v>3</v>
      </c>
      <c r="AR259" s="13" t="n">
        <v>0.0727272727272727</v>
      </c>
      <c r="AS259" s="13" t="n">
        <v>0.0545454545454545</v>
      </c>
      <c r="AT259" s="14" t="n">
        <f aca="false">SUMIFS(시도_소아과개폐업!$C$5:$C$293,시도_소아과개폐업!$A$5:$A$293,$D259,시도_소아과개폐업!$B$5:$B$293,$B259)</f>
        <v>47</v>
      </c>
      <c r="AU259" s="14" t="n">
        <f aca="false">SUMIFS(시도_소아과개폐업!$D$5:$D$293,시도_소아과개폐업!$A$5:$A$293,$D259,시도_소아과개폐업!$B$5:$B$293,$B259)</f>
        <v>37</v>
      </c>
      <c r="AV259" s="14" t="n">
        <f aca="false">SUMIFS(시도_소아과개폐업!$F$5:$F$293,시도_소아과개폐업!$A$5:$A$293,$D259,시도_소아과개폐업!$B$5:$B$293,$B259)</f>
        <v>10</v>
      </c>
      <c r="AW259" s="15" t="n">
        <f aca="false">SUMIFS(시도_소아과개폐업!$G$5:$G$293,시도_소아과개폐업!$A$5:$A$293,$D259,시도_소아과개폐업!$B$5:$B$293,$B259)</f>
        <v>0.25</v>
      </c>
      <c r="AX259" s="14" t="n">
        <f aca="false">SUMIFS(시도_소아과개폐업!$H$5:$H$293,시도_소아과개폐업!$A$5:$A$293,$D259,시도_소아과개폐업!$B$5:$B$293,$B259)</f>
        <v>120</v>
      </c>
      <c r="AY259" s="14" t="n">
        <f aca="false">SUMIFS(시군구_병원급!$E$5:$E$3668,시군구_병원급!$A$5:$A$3668,$A259,시군구_병원급!$D$5:$D$3668,$D259)</f>
        <v>5</v>
      </c>
      <c r="AZ259" s="14" t="n">
        <f aca="false">SUMIFS(시군구_병원급!$F$5:$F$3668,시군구_병원급!$A$5:$A$3668,$A259,시군구_병원급!$D$5:$D$3668,$D259)</f>
        <v>2</v>
      </c>
      <c r="BA259" s="14" t="n">
        <f aca="false">SUMIFS(시군구_병원급!$G$5:$G$3668,시군구_병원급!$A$5:$A$3668,$A259,시군구_병원급!$D$5:$D$3668,$D259)</f>
        <v>3</v>
      </c>
      <c r="BB259" s="14" t="n">
        <f aca="false">SUMIFS(시군구_병원급!$H$5:$H$3668,시군구_병원급!$A$5:$A$3668,$A259,시군구_병원급!$D$5:$D$3668,$D259)</f>
        <v>8</v>
      </c>
      <c r="BC259" s="16" t="n">
        <f aca="false">K259+AY259</f>
        <v>8</v>
      </c>
      <c r="BD259" s="17" t="n">
        <f aca="false">IF(E259=0,"",(K259+AY259)/E259*1000)</f>
        <v>2.17924271315718</v>
      </c>
      <c r="BE259" s="16" t="n">
        <f aca="false">AY259-SUMIFS(시군구_병원급!$E$5:$E$3668,시군구_병원급!$A$5:$A$3668,$A259,시군구_병원급!$D$5:$D$3668,$D259-3)</f>
        <v>1</v>
      </c>
      <c r="BF259" s="16" t="n">
        <f aca="false">IF(AY259=0,1,0)</f>
        <v>0</v>
      </c>
      <c r="BG259" s="16" t="n">
        <f aca="false">IF(K259+AY259=0,1,0)</f>
        <v>0</v>
      </c>
      <c r="BH259" s="16" t="n">
        <f aca="false">AF259+AG259+AH259</f>
        <v>9</v>
      </c>
      <c r="BI259" s="18" t="n">
        <f aca="false">IF(H259=0,"",BH259/H259)</f>
        <v>0.18</v>
      </c>
      <c r="BJ259" s="16" t="n">
        <f aca="false">IF(AP259="","",AP259+AN259)</f>
        <v>8</v>
      </c>
    </row>
    <row r="260" customFormat="false" ht="15" hidden="false" customHeight="true" outlineLevel="0" collapsed="false">
      <c r="A260" s="9" t="s">
        <v>122</v>
      </c>
      <c r="B260" s="10" t="s">
        <v>115</v>
      </c>
      <c r="C260" s="10" t="s">
        <v>123</v>
      </c>
      <c r="D260" s="9" t="n">
        <v>2017</v>
      </c>
      <c r="E260" s="11" t="n">
        <v>15046</v>
      </c>
      <c r="F260" s="11" t="n">
        <v>2142</v>
      </c>
      <c r="G260" s="11" t="n">
        <v>2288</v>
      </c>
      <c r="H260" s="11" t="n">
        <v>168</v>
      </c>
      <c r="I260" s="11" t="n">
        <v>7340</v>
      </c>
      <c r="J260" s="11" t="n">
        <v>6387</v>
      </c>
      <c r="K260" s="11" t="n">
        <v>20</v>
      </c>
      <c r="L260" s="12" t="n">
        <v>11.1657583410873</v>
      </c>
      <c r="M260" s="12" t="n">
        <v>1.32925694536754</v>
      </c>
      <c r="N260" s="13" t="n">
        <v>0.87016348773842</v>
      </c>
      <c r="O260" s="13" t="n">
        <v>0.487837298949887</v>
      </c>
      <c r="P260" s="13" t="n">
        <v>0.152066994550047</v>
      </c>
      <c r="Q260" s="13" t="n">
        <v>-0.121298837820475</v>
      </c>
      <c r="R260" s="13" t="n">
        <v>-0.24413610835811</v>
      </c>
      <c r="S260" s="11" t="n">
        <v>-3</v>
      </c>
      <c r="T260" s="13" t="n">
        <v>-0.0289017341040463</v>
      </c>
      <c r="U260" s="13" t="n">
        <v>-0.0254912373871482</v>
      </c>
      <c r="V260" s="11" t="n">
        <v>0</v>
      </c>
      <c r="W260" s="13" t="n">
        <v>-0.0595238095238095</v>
      </c>
      <c r="X260" s="11" t="n">
        <v>0</v>
      </c>
      <c r="Y260" s="11" t="n">
        <v>0</v>
      </c>
      <c r="Z260" s="11" t="n">
        <v>0</v>
      </c>
      <c r="AA260" s="11" t="n">
        <v>0</v>
      </c>
      <c r="AB260" s="10" t="s">
        <v>65</v>
      </c>
      <c r="AC260" s="11" t="n">
        <v>20</v>
      </c>
      <c r="AD260" s="11" t="n">
        <v>67</v>
      </c>
      <c r="AE260" s="11" t="n">
        <v>61</v>
      </c>
      <c r="AF260" s="11" t="n">
        <v>8</v>
      </c>
      <c r="AG260" s="11" t="n">
        <v>10</v>
      </c>
      <c r="AH260" s="11" t="n">
        <v>2</v>
      </c>
      <c r="AI260" s="13" t="n">
        <v>0.119047619047619</v>
      </c>
      <c r="AJ260" s="13" t="n">
        <v>0.398809523809524</v>
      </c>
      <c r="AK260" s="13" t="n">
        <v>0.363095238095238</v>
      </c>
      <c r="AL260" s="13" t="n">
        <v>0.0476190476190476</v>
      </c>
      <c r="AM260" s="13" t="n">
        <v>0.0595238095238095</v>
      </c>
      <c r="AN260" s="11" t="n">
        <v>0</v>
      </c>
      <c r="AO260" s="13" t="n">
        <v>0</v>
      </c>
      <c r="AP260" s="11" t="n">
        <v>9</v>
      </c>
      <c r="AQ260" s="11" t="n">
        <v>3</v>
      </c>
      <c r="AR260" s="13" t="n">
        <v>0.0517241379310345</v>
      </c>
      <c r="AS260" s="13" t="n">
        <v>0.0172413793103448</v>
      </c>
      <c r="AT260" s="14" t="n">
        <f aca="false">SUMIFS(시도_소아과개폐업!$C$5:$C$293,시도_소아과개폐업!$A$5:$A$293,$D260,시도_소아과개폐업!$B$5:$B$293,$B260)</f>
        <v>47</v>
      </c>
      <c r="AU260" s="14" t="n">
        <f aca="false">SUMIFS(시도_소아과개폐업!$D$5:$D$293,시도_소아과개폐업!$A$5:$A$293,$D260,시도_소아과개폐업!$B$5:$B$293,$B260)</f>
        <v>37</v>
      </c>
      <c r="AV260" s="14" t="n">
        <f aca="false">SUMIFS(시도_소아과개폐업!$F$5:$F$293,시도_소아과개폐업!$A$5:$A$293,$D260,시도_소아과개폐업!$B$5:$B$293,$B260)</f>
        <v>10</v>
      </c>
      <c r="AW260" s="15" t="n">
        <f aca="false">SUMIFS(시도_소아과개폐업!$G$5:$G$293,시도_소아과개폐업!$A$5:$A$293,$D260,시도_소아과개폐업!$B$5:$B$293,$B260)</f>
        <v>0.25</v>
      </c>
      <c r="AX260" s="14" t="n">
        <f aca="false">SUMIFS(시도_소아과개폐업!$H$5:$H$293,시도_소아과개폐업!$A$5:$A$293,$D260,시도_소아과개폐업!$B$5:$B$293,$B260)</f>
        <v>120</v>
      </c>
      <c r="AY260" s="14" t="n">
        <f aca="false">SUMIFS(시군구_병원급!$E$5:$E$3668,시군구_병원급!$A$5:$A$3668,$A260,시군구_병원급!$D$5:$D$3668,$D260)</f>
        <v>14</v>
      </c>
      <c r="AZ260" s="14" t="n">
        <f aca="false">SUMIFS(시군구_병원급!$F$5:$F$3668,시군구_병원급!$A$5:$A$3668,$A260,시군구_병원급!$D$5:$D$3668,$D260)</f>
        <v>4</v>
      </c>
      <c r="BA260" s="14" t="n">
        <f aca="false">SUMIFS(시군구_병원급!$G$5:$G$3668,시군구_병원급!$A$5:$A$3668,$A260,시군구_병원급!$D$5:$D$3668,$D260)</f>
        <v>23</v>
      </c>
      <c r="BB260" s="14" t="n">
        <f aca="false">SUMIFS(시군구_병원급!$H$5:$H$3668,시군구_병원급!$A$5:$A$3668,$A260,시군구_병원급!$D$5:$D$3668,$D260)</f>
        <v>43</v>
      </c>
      <c r="BC260" s="16" t="n">
        <f aca="false">K260+AY260</f>
        <v>34</v>
      </c>
      <c r="BD260" s="17" t="n">
        <f aca="false">IF(E260=0,"",(K260+AY260)/E260*1000)</f>
        <v>2.25973680712482</v>
      </c>
      <c r="BE260" s="16" t="n">
        <f aca="false">AY260-SUMIFS(시군구_병원급!$E$5:$E$3668,시군구_병원급!$A$5:$A$3668,$A260,시군구_병원급!$D$5:$D$3668,$D260-3)</f>
        <v>2</v>
      </c>
      <c r="BF260" s="16" t="n">
        <f aca="false">IF(AY260=0,1,0)</f>
        <v>0</v>
      </c>
      <c r="BG260" s="16" t="n">
        <f aca="false">IF(K260+AY260=0,1,0)</f>
        <v>0</v>
      </c>
      <c r="BH260" s="16" t="n">
        <f aca="false">AF260+AG260+AH260</f>
        <v>20</v>
      </c>
      <c r="BI260" s="18" t="n">
        <f aca="false">IF(H260=0,"",BH260/H260)</f>
        <v>0.119047619047619</v>
      </c>
      <c r="BJ260" s="16" t="n">
        <f aca="false">IF(AP260="","",AP260+AN260)</f>
        <v>9</v>
      </c>
    </row>
    <row r="261" customFormat="false" ht="15" hidden="false" customHeight="true" outlineLevel="0" collapsed="false">
      <c r="A261" s="9" t="s">
        <v>124</v>
      </c>
      <c r="B261" s="10" t="s">
        <v>115</v>
      </c>
      <c r="C261" s="10" t="s">
        <v>125</v>
      </c>
      <c r="D261" s="9" t="n">
        <v>2017</v>
      </c>
      <c r="E261" s="11" t="n">
        <v>11140</v>
      </c>
      <c r="F261" s="11" t="n">
        <v>1391</v>
      </c>
      <c r="G261" s="11" t="n">
        <v>1458</v>
      </c>
      <c r="H261" s="11" t="n">
        <v>122</v>
      </c>
      <c r="I261" s="11" t="n">
        <v>6167</v>
      </c>
      <c r="J261" s="11" t="n">
        <v>5338</v>
      </c>
      <c r="K261" s="11" t="n">
        <v>10</v>
      </c>
      <c r="L261" s="12" t="n">
        <v>10.951526032316</v>
      </c>
      <c r="M261" s="12" t="n">
        <v>0.897666068222621</v>
      </c>
      <c r="N261" s="13" t="n">
        <v>0.865574833792768</v>
      </c>
      <c r="O261" s="13" t="n">
        <v>0.553590664272891</v>
      </c>
      <c r="P261" s="13" t="n">
        <v>0.130879712746858</v>
      </c>
      <c r="Q261" s="13" t="n">
        <v>-0.0263088890831221</v>
      </c>
      <c r="R261" s="13" t="n">
        <v>-0.19580805295091</v>
      </c>
      <c r="S261" s="11" t="n">
        <v>0</v>
      </c>
      <c r="T261" s="13" t="n">
        <v>-0.0161290322580645</v>
      </c>
      <c r="U261" s="13" t="n">
        <v>-0.00612409347300569</v>
      </c>
      <c r="V261" s="11" t="n">
        <v>0</v>
      </c>
      <c r="W261" s="13" t="n">
        <v>-0.00819672131147542</v>
      </c>
      <c r="X261" s="11" t="n">
        <v>0</v>
      </c>
      <c r="Y261" s="11" t="n">
        <v>0</v>
      </c>
      <c r="Z261" s="11" t="n">
        <v>0</v>
      </c>
      <c r="AA261" s="11" t="n">
        <v>0</v>
      </c>
      <c r="AB261" s="10" t="s">
        <v>65</v>
      </c>
      <c r="AC261" s="11" t="n">
        <v>11</v>
      </c>
      <c r="AD261" s="11" t="n">
        <v>58</v>
      </c>
      <c r="AE261" s="11" t="n">
        <v>44</v>
      </c>
      <c r="AF261" s="11" t="n">
        <v>2</v>
      </c>
      <c r="AG261" s="11" t="n">
        <v>5</v>
      </c>
      <c r="AH261" s="11" t="n">
        <v>2</v>
      </c>
      <c r="AI261" s="13" t="n">
        <v>0.0901639344262295</v>
      </c>
      <c r="AJ261" s="13" t="n">
        <v>0.475409836065574</v>
      </c>
      <c r="AK261" s="13" t="n">
        <v>0.360655737704918</v>
      </c>
      <c r="AL261" s="13" t="n">
        <v>0.0163934426229508</v>
      </c>
      <c r="AM261" s="13" t="n">
        <v>0.0409836065573771</v>
      </c>
      <c r="AN261" s="11" t="n">
        <v>2</v>
      </c>
      <c r="AO261" s="13" t="n">
        <v>0.0161290322580645</v>
      </c>
      <c r="AP261" s="11" t="n">
        <v>4</v>
      </c>
      <c r="AQ261" s="11" t="n">
        <v>4</v>
      </c>
      <c r="AR261" s="13" t="n">
        <v>0.032258064516129</v>
      </c>
      <c r="AS261" s="13" t="n">
        <v>0.032258064516129</v>
      </c>
      <c r="AT261" s="14" t="n">
        <f aca="false">SUMIFS(시도_소아과개폐업!$C$5:$C$293,시도_소아과개폐업!$A$5:$A$293,$D261,시도_소아과개폐업!$B$5:$B$293,$B261)</f>
        <v>47</v>
      </c>
      <c r="AU261" s="14" t="n">
        <f aca="false">SUMIFS(시도_소아과개폐업!$D$5:$D$293,시도_소아과개폐업!$A$5:$A$293,$D261,시도_소아과개폐업!$B$5:$B$293,$B261)</f>
        <v>37</v>
      </c>
      <c r="AV261" s="14" t="n">
        <f aca="false">SUMIFS(시도_소아과개폐업!$F$5:$F$293,시도_소아과개폐업!$A$5:$A$293,$D261,시도_소아과개폐업!$B$5:$B$293,$B261)</f>
        <v>10</v>
      </c>
      <c r="AW261" s="15" t="n">
        <f aca="false">SUMIFS(시도_소아과개폐업!$G$5:$G$293,시도_소아과개폐업!$A$5:$A$293,$D261,시도_소아과개폐업!$B$5:$B$293,$B261)</f>
        <v>0.25</v>
      </c>
      <c r="AX261" s="14" t="n">
        <f aca="false">SUMIFS(시도_소아과개폐업!$H$5:$H$293,시도_소아과개폐업!$A$5:$A$293,$D261,시도_소아과개폐업!$B$5:$B$293,$B261)</f>
        <v>120</v>
      </c>
      <c r="AY261" s="14" t="n">
        <f aca="false">SUMIFS(시군구_병원급!$E$5:$E$3668,시군구_병원급!$A$5:$A$3668,$A261,시군구_병원급!$D$5:$D$3668,$D261)</f>
        <v>15</v>
      </c>
      <c r="AZ261" s="14" t="n">
        <f aca="false">SUMIFS(시군구_병원급!$F$5:$F$3668,시군구_병원급!$A$5:$A$3668,$A261,시군구_병원급!$D$5:$D$3668,$D261)</f>
        <v>3</v>
      </c>
      <c r="BA261" s="14" t="n">
        <f aca="false">SUMIFS(시군구_병원급!$G$5:$G$3668,시군구_병원급!$A$5:$A$3668,$A261,시군구_병원급!$D$5:$D$3668,$D261)</f>
        <v>20</v>
      </c>
      <c r="BB261" s="14" t="n">
        <f aca="false">SUMIFS(시군구_병원급!$H$5:$H$3668,시군구_병원급!$A$5:$A$3668,$A261,시군구_병원급!$D$5:$D$3668,$D261)</f>
        <v>42</v>
      </c>
      <c r="BC261" s="16" t="n">
        <f aca="false">K261+AY261</f>
        <v>25</v>
      </c>
      <c r="BD261" s="17" t="n">
        <f aca="false">IF(E261=0,"",(K261+AY261)/E261*1000)</f>
        <v>2.24416517055655</v>
      </c>
      <c r="BE261" s="16" t="n">
        <f aca="false">AY261-SUMIFS(시군구_병원급!$E$5:$E$3668,시군구_병원급!$A$5:$A$3668,$A261,시군구_병원급!$D$5:$D$3668,$D261-3)</f>
        <v>2</v>
      </c>
      <c r="BF261" s="16" t="n">
        <f aca="false">IF(AY261=0,1,0)</f>
        <v>0</v>
      </c>
      <c r="BG261" s="16" t="n">
        <f aca="false">IF(K261+AY261=0,1,0)</f>
        <v>0</v>
      </c>
      <c r="BH261" s="16" t="n">
        <f aca="false">AF261+AG261+AH261</f>
        <v>9</v>
      </c>
      <c r="BI261" s="18" t="n">
        <f aca="false">IF(H261=0,"",BH261/H261)</f>
        <v>0.0737704918032787</v>
      </c>
      <c r="BJ261" s="16" t="n">
        <f aca="false">IF(AP261="","",AP261+AN261)</f>
        <v>6</v>
      </c>
    </row>
    <row r="262" customFormat="false" ht="15" hidden="false" customHeight="true" outlineLevel="0" collapsed="false">
      <c r="A262" s="9" t="s">
        <v>126</v>
      </c>
      <c r="B262" s="10" t="s">
        <v>115</v>
      </c>
      <c r="C262" s="10" t="s">
        <v>127</v>
      </c>
      <c r="D262" s="9" t="n">
        <v>2017</v>
      </c>
      <c r="E262" s="11" t="n">
        <v>10719</v>
      </c>
      <c r="F262" s="11" t="n">
        <v>1348</v>
      </c>
      <c r="G262" s="11" t="n">
        <v>1439</v>
      </c>
      <c r="H262" s="11" t="n">
        <v>143</v>
      </c>
      <c r="I262" s="11" t="n">
        <v>6609</v>
      </c>
      <c r="J262" s="11" t="n">
        <v>5459</v>
      </c>
      <c r="K262" s="11" t="n">
        <v>10</v>
      </c>
      <c r="L262" s="12" t="n">
        <v>13.3407967161116</v>
      </c>
      <c r="M262" s="12" t="n">
        <v>0.93292284728053</v>
      </c>
      <c r="N262" s="13" t="n">
        <v>0.825994855500076</v>
      </c>
      <c r="O262" s="13" t="n">
        <v>0.616568709767702</v>
      </c>
      <c r="P262" s="13" t="n">
        <v>0.134247597723668</v>
      </c>
      <c r="Q262" s="13" t="n">
        <v>-0.157245066436041</v>
      </c>
      <c r="R262" s="13" t="n">
        <v>-0.27941912869304</v>
      </c>
      <c r="S262" s="11" t="n">
        <v>-1</v>
      </c>
      <c r="T262" s="13" t="n">
        <v>-0.0205479452054794</v>
      </c>
      <c r="U262" s="13" t="n">
        <v>-0.0543711546716268</v>
      </c>
      <c r="V262" s="11" t="n">
        <v>0</v>
      </c>
      <c r="W262" s="13" t="n">
        <v>-0.048951048951049</v>
      </c>
      <c r="X262" s="11" t="n">
        <v>0</v>
      </c>
      <c r="Y262" s="11" t="n">
        <v>0</v>
      </c>
      <c r="Z262" s="11" t="n">
        <v>0</v>
      </c>
      <c r="AA262" s="11" t="n">
        <v>0</v>
      </c>
      <c r="AB262" s="10" t="s">
        <v>65</v>
      </c>
      <c r="AC262" s="11" t="n">
        <v>12</v>
      </c>
      <c r="AD262" s="11" t="n">
        <v>50</v>
      </c>
      <c r="AE262" s="11" t="n">
        <v>66</v>
      </c>
      <c r="AF262" s="11" t="n">
        <v>5</v>
      </c>
      <c r="AG262" s="11" t="n">
        <v>8</v>
      </c>
      <c r="AH262" s="11" t="n">
        <v>2</v>
      </c>
      <c r="AI262" s="13" t="n">
        <v>0.0839160839160839</v>
      </c>
      <c r="AJ262" s="13" t="n">
        <v>0.34965034965035</v>
      </c>
      <c r="AK262" s="13" t="n">
        <v>0.461538461538462</v>
      </c>
      <c r="AL262" s="13" t="n">
        <v>0.034965034965035</v>
      </c>
      <c r="AM262" s="13" t="n">
        <v>0.0559440559440559</v>
      </c>
      <c r="AN262" s="11" t="n">
        <v>2</v>
      </c>
      <c r="AO262" s="13" t="n">
        <v>0.0137931034482759</v>
      </c>
      <c r="AP262" s="11" t="n">
        <v>10</v>
      </c>
      <c r="AQ262" s="11" t="n">
        <v>6</v>
      </c>
      <c r="AR262" s="13" t="n">
        <v>0.0671140939597315</v>
      </c>
      <c r="AS262" s="13" t="n">
        <v>0.0402684563758389</v>
      </c>
      <c r="AT262" s="14" t="n">
        <f aca="false">SUMIFS(시도_소아과개폐업!$C$5:$C$293,시도_소아과개폐업!$A$5:$A$293,$D262,시도_소아과개폐업!$B$5:$B$293,$B262)</f>
        <v>47</v>
      </c>
      <c r="AU262" s="14" t="n">
        <f aca="false">SUMIFS(시도_소아과개폐업!$D$5:$D$293,시도_소아과개폐업!$A$5:$A$293,$D262,시도_소아과개폐업!$B$5:$B$293,$B262)</f>
        <v>37</v>
      </c>
      <c r="AV262" s="14" t="n">
        <f aca="false">SUMIFS(시도_소아과개폐업!$F$5:$F$293,시도_소아과개폐업!$A$5:$A$293,$D262,시도_소아과개폐업!$B$5:$B$293,$B262)</f>
        <v>10</v>
      </c>
      <c r="AW262" s="15" t="n">
        <f aca="false">SUMIFS(시도_소아과개폐업!$G$5:$G$293,시도_소아과개폐업!$A$5:$A$293,$D262,시도_소아과개폐업!$B$5:$B$293,$B262)</f>
        <v>0.25</v>
      </c>
      <c r="AX262" s="14" t="n">
        <f aca="false">SUMIFS(시도_소아과개폐업!$H$5:$H$293,시도_소아과개폐업!$A$5:$A$293,$D262,시도_소아과개폐업!$B$5:$B$293,$B262)</f>
        <v>120</v>
      </c>
      <c r="AY262" s="14" t="n">
        <f aca="false">SUMIFS(시군구_병원급!$E$5:$E$3668,시군구_병원급!$A$5:$A$3668,$A262,시군구_병원급!$D$5:$D$3668,$D262)</f>
        <v>5</v>
      </c>
      <c r="AZ262" s="14" t="n">
        <f aca="false">SUMIFS(시군구_병원급!$F$5:$F$3668,시군구_병원급!$A$5:$A$3668,$A262,시군구_병원급!$D$5:$D$3668,$D262)</f>
        <v>1</v>
      </c>
      <c r="BA262" s="14" t="n">
        <f aca="false">SUMIFS(시군구_병원급!$G$5:$G$3668,시군구_병원급!$A$5:$A$3668,$A262,시군구_병원급!$D$5:$D$3668,$D262)</f>
        <v>6</v>
      </c>
      <c r="BB262" s="14" t="n">
        <f aca="false">SUMIFS(시군구_병원급!$H$5:$H$3668,시군구_병원급!$A$5:$A$3668,$A262,시군구_병원급!$D$5:$D$3668,$D262)</f>
        <v>18</v>
      </c>
      <c r="BC262" s="16" t="n">
        <f aca="false">K262+AY262</f>
        <v>15</v>
      </c>
      <c r="BD262" s="17" t="n">
        <f aca="false">IF(E262=0,"",(K262+AY262)/E262*1000)</f>
        <v>1.39938427092079</v>
      </c>
      <c r="BE262" s="16" t="n">
        <f aca="false">AY262-SUMIFS(시군구_병원급!$E$5:$E$3668,시군구_병원급!$A$5:$A$3668,$A262,시군구_병원급!$D$5:$D$3668,$D262-3)</f>
        <v>1</v>
      </c>
      <c r="BF262" s="16" t="n">
        <f aca="false">IF(AY262=0,1,0)</f>
        <v>0</v>
      </c>
      <c r="BG262" s="16" t="n">
        <f aca="false">IF(K262+AY262=0,1,0)</f>
        <v>0</v>
      </c>
      <c r="BH262" s="16" t="n">
        <f aca="false">AF262+AG262+AH262</f>
        <v>15</v>
      </c>
      <c r="BI262" s="18" t="n">
        <f aca="false">IF(H262=0,"",BH262/H262)</f>
        <v>0.104895104895105</v>
      </c>
      <c r="BJ262" s="16" t="n">
        <f aca="false">IF(AP262="","",AP262+AN262)</f>
        <v>12</v>
      </c>
    </row>
    <row r="263" customFormat="false" ht="15" hidden="false" customHeight="true" outlineLevel="0" collapsed="false">
      <c r="A263" s="9" t="s">
        <v>128</v>
      </c>
      <c r="B263" s="10" t="s">
        <v>115</v>
      </c>
      <c r="C263" s="10" t="s">
        <v>129</v>
      </c>
      <c r="D263" s="9" t="n">
        <v>2017</v>
      </c>
      <c r="E263" s="11" t="n">
        <v>13757</v>
      </c>
      <c r="F263" s="11" t="n">
        <v>1986</v>
      </c>
      <c r="G263" s="11" t="n">
        <v>2113</v>
      </c>
      <c r="H263" s="11" t="n">
        <v>203</v>
      </c>
      <c r="I263" s="11" t="n">
        <v>8545</v>
      </c>
      <c r="J263" s="11" t="n">
        <v>6968</v>
      </c>
      <c r="K263" s="11" t="n">
        <v>14</v>
      </c>
      <c r="L263" s="12" t="n">
        <v>14.7561241549757</v>
      </c>
      <c r="M263" s="12" t="n">
        <v>1.01766373482591</v>
      </c>
      <c r="N263" s="13" t="n">
        <v>0.815447630193095</v>
      </c>
      <c r="O263" s="13" t="n">
        <v>0.62113832957767</v>
      </c>
      <c r="P263" s="13" t="n">
        <v>0.153594533691939</v>
      </c>
      <c r="Q263" s="13" t="n">
        <v>-0.0136937195296817</v>
      </c>
      <c r="R263" s="13" t="n">
        <v>-0.118113522537563</v>
      </c>
      <c r="S263" s="11" t="n">
        <v>-1</v>
      </c>
      <c r="T263" s="13" t="n">
        <v>-0.0333333333333333</v>
      </c>
      <c r="U263" s="13" t="n">
        <v>-0.0201811718839583</v>
      </c>
      <c r="V263" s="11" t="n">
        <v>0</v>
      </c>
      <c r="W263" s="13" t="n">
        <v>-0.177339901477833</v>
      </c>
      <c r="X263" s="11" t="n">
        <v>0</v>
      </c>
      <c r="Y263" s="11" t="n">
        <v>0</v>
      </c>
      <c r="Z263" s="11" t="n">
        <v>0</v>
      </c>
      <c r="AA263" s="11" t="n">
        <v>0</v>
      </c>
      <c r="AB263" s="10" t="s">
        <v>65</v>
      </c>
      <c r="AC263" s="11" t="n">
        <v>8</v>
      </c>
      <c r="AD263" s="11" t="n">
        <v>82</v>
      </c>
      <c r="AE263" s="11" t="n">
        <v>101</v>
      </c>
      <c r="AF263" s="11" t="n">
        <v>1</v>
      </c>
      <c r="AG263" s="11" t="n">
        <v>8</v>
      </c>
      <c r="AH263" s="11" t="n">
        <v>3</v>
      </c>
      <c r="AI263" s="13" t="n">
        <v>0.0394088669950739</v>
      </c>
      <c r="AJ263" s="13" t="n">
        <v>0.403940886699507</v>
      </c>
      <c r="AK263" s="13" t="n">
        <v>0.497536945812808</v>
      </c>
      <c r="AL263" s="13" t="n">
        <v>0.00492610837438424</v>
      </c>
      <c r="AM263" s="13" t="n">
        <v>0.0394088669950739</v>
      </c>
      <c r="AN263" s="11" t="n">
        <v>5</v>
      </c>
      <c r="AO263" s="13" t="n">
        <v>0.0240384615384615</v>
      </c>
      <c r="AP263" s="11" t="n">
        <v>6</v>
      </c>
      <c r="AQ263" s="11" t="n">
        <v>1</v>
      </c>
      <c r="AR263" s="13" t="n">
        <v>0.028169014084507</v>
      </c>
      <c r="AS263" s="13" t="n">
        <v>0.00469483568075117</v>
      </c>
      <c r="AT263" s="14" t="n">
        <f aca="false">SUMIFS(시도_소아과개폐업!$C$5:$C$293,시도_소아과개폐업!$A$5:$A$293,$D263,시도_소아과개폐업!$B$5:$B$293,$B263)</f>
        <v>47</v>
      </c>
      <c r="AU263" s="14" t="n">
        <f aca="false">SUMIFS(시도_소아과개폐업!$D$5:$D$293,시도_소아과개폐업!$A$5:$A$293,$D263,시도_소아과개폐업!$B$5:$B$293,$B263)</f>
        <v>37</v>
      </c>
      <c r="AV263" s="14" t="n">
        <f aca="false">SUMIFS(시도_소아과개폐업!$F$5:$F$293,시도_소아과개폐업!$A$5:$A$293,$D263,시도_소아과개폐업!$B$5:$B$293,$B263)</f>
        <v>10</v>
      </c>
      <c r="AW263" s="15" t="n">
        <f aca="false">SUMIFS(시도_소아과개폐업!$G$5:$G$293,시도_소아과개폐업!$A$5:$A$293,$D263,시도_소아과개폐업!$B$5:$B$293,$B263)</f>
        <v>0.25</v>
      </c>
      <c r="AX263" s="14" t="n">
        <f aca="false">SUMIFS(시도_소아과개폐업!$H$5:$H$293,시도_소아과개폐업!$A$5:$A$293,$D263,시도_소아과개폐업!$B$5:$B$293,$B263)</f>
        <v>120</v>
      </c>
      <c r="AY263" s="14" t="n">
        <f aca="false">SUMIFS(시군구_병원급!$E$5:$E$3668,시군구_병원급!$A$5:$A$3668,$A263,시군구_병원급!$D$5:$D$3668,$D263)</f>
        <v>8</v>
      </c>
      <c r="AZ263" s="14" t="n">
        <f aca="false">SUMIFS(시군구_병원급!$F$5:$F$3668,시군구_병원급!$A$5:$A$3668,$A263,시군구_병원급!$D$5:$D$3668,$D263)</f>
        <v>2</v>
      </c>
      <c r="BA263" s="14" t="n">
        <f aca="false">SUMIFS(시군구_병원급!$G$5:$G$3668,시군구_병원급!$A$5:$A$3668,$A263,시군구_병원급!$D$5:$D$3668,$D263)</f>
        <v>10</v>
      </c>
      <c r="BB263" s="14" t="n">
        <f aca="false">SUMIFS(시군구_병원급!$H$5:$H$3668,시군구_병원급!$A$5:$A$3668,$A263,시군구_병원급!$D$5:$D$3668,$D263)</f>
        <v>31</v>
      </c>
      <c r="BC263" s="16" t="n">
        <f aca="false">K263+AY263</f>
        <v>22</v>
      </c>
      <c r="BD263" s="17" t="n">
        <f aca="false">IF(E263=0,"",(K263+AY263)/E263*1000)</f>
        <v>1.59918586901214</v>
      </c>
      <c r="BE263" s="16" t="n">
        <f aca="false">AY263-SUMIFS(시군구_병원급!$E$5:$E$3668,시군구_병원급!$A$5:$A$3668,$A263,시군구_병원급!$D$5:$D$3668,$D263-3)</f>
        <v>1</v>
      </c>
      <c r="BF263" s="16" t="n">
        <f aca="false">IF(AY263=0,1,0)</f>
        <v>0</v>
      </c>
      <c r="BG263" s="16" t="n">
        <f aca="false">IF(K263+AY263=0,1,0)</f>
        <v>0</v>
      </c>
      <c r="BH263" s="16" t="n">
        <f aca="false">AF263+AG263+AH263</f>
        <v>12</v>
      </c>
      <c r="BI263" s="18" t="n">
        <f aca="false">IF(H263=0,"",BH263/H263)</f>
        <v>0.0591133004926108</v>
      </c>
      <c r="BJ263" s="16" t="n">
        <f aca="false">IF(AP263="","",AP263+AN263)</f>
        <v>11</v>
      </c>
    </row>
    <row r="264" customFormat="false" ht="15" hidden="false" customHeight="true" outlineLevel="0" collapsed="false">
      <c r="A264" s="9" t="s">
        <v>130</v>
      </c>
      <c r="B264" s="10" t="s">
        <v>115</v>
      </c>
      <c r="C264" s="10" t="s">
        <v>131</v>
      </c>
      <c r="D264" s="9" t="n">
        <v>2017</v>
      </c>
      <c r="E264" s="11" t="n">
        <v>17859</v>
      </c>
      <c r="F264" s="11" t="n">
        <v>2163</v>
      </c>
      <c r="G264" s="11" t="n">
        <v>2275</v>
      </c>
      <c r="H264" s="11" t="n">
        <v>224</v>
      </c>
      <c r="I264" s="11" t="n">
        <v>10220</v>
      </c>
      <c r="J264" s="11" t="n">
        <v>8385</v>
      </c>
      <c r="K264" s="11" t="n">
        <v>26</v>
      </c>
      <c r="L264" s="12" t="n">
        <v>12.5426955596618</v>
      </c>
      <c r="M264" s="12" t="n">
        <v>1.45584859174646</v>
      </c>
      <c r="N264" s="13" t="n">
        <v>0.820450097847358</v>
      </c>
      <c r="O264" s="13" t="n">
        <v>0.572260484909569</v>
      </c>
      <c r="P264" s="13" t="n">
        <v>0.127386751777815</v>
      </c>
      <c r="Q264" s="13" t="n">
        <v>-0.115672196088141</v>
      </c>
      <c r="R264" s="13" t="n">
        <v>-0.264230271668823</v>
      </c>
      <c r="S264" s="11" t="n">
        <v>0</v>
      </c>
      <c r="T264" s="13" t="n">
        <v>-0.0175438596491229</v>
      </c>
      <c r="U264" s="13" t="n">
        <v>-0.00448081044223647</v>
      </c>
      <c r="V264" s="11" t="n">
        <v>0</v>
      </c>
      <c r="W264" s="13" t="n">
        <v>-0.0848214285714286</v>
      </c>
      <c r="X264" s="11" t="n">
        <v>0</v>
      </c>
      <c r="Y264" s="11" t="n">
        <v>0</v>
      </c>
      <c r="Z264" s="11" t="n">
        <v>0</v>
      </c>
      <c r="AA264" s="11" t="n">
        <v>0</v>
      </c>
      <c r="AB264" s="10" t="s">
        <v>65</v>
      </c>
      <c r="AC264" s="11" t="n">
        <v>13</v>
      </c>
      <c r="AD264" s="11" t="n">
        <v>97</v>
      </c>
      <c r="AE264" s="11" t="n">
        <v>93</v>
      </c>
      <c r="AF264" s="11" t="n">
        <v>5</v>
      </c>
      <c r="AG264" s="11" t="n">
        <v>15</v>
      </c>
      <c r="AH264" s="11" t="n">
        <v>1</v>
      </c>
      <c r="AI264" s="13" t="n">
        <v>0.0580357142857143</v>
      </c>
      <c r="AJ264" s="13" t="n">
        <v>0.433035714285714</v>
      </c>
      <c r="AK264" s="13" t="n">
        <v>0.415178571428572</v>
      </c>
      <c r="AL264" s="13" t="n">
        <v>0.0223214285714286</v>
      </c>
      <c r="AM264" s="13" t="n">
        <v>0.0669642857142857</v>
      </c>
      <c r="AN264" s="11" t="n">
        <v>4</v>
      </c>
      <c r="AO264" s="13" t="n">
        <v>0.0175438596491228</v>
      </c>
      <c r="AP264" s="11" t="n">
        <v>24</v>
      </c>
      <c r="AQ264" s="11" t="n">
        <v>14</v>
      </c>
      <c r="AR264" s="13" t="n">
        <v>0.100840336134454</v>
      </c>
      <c r="AS264" s="13" t="n">
        <v>0.0588235294117647</v>
      </c>
      <c r="AT264" s="14" t="n">
        <f aca="false">SUMIFS(시도_소아과개폐업!$C$5:$C$293,시도_소아과개폐업!$A$5:$A$293,$D264,시도_소아과개폐업!$B$5:$B$293,$B264)</f>
        <v>47</v>
      </c>
      <c r="AU264" s="14" t="n">
        <f aca="false">SUMIFS(시도_소아과개폐업!$D$5:$D$293,시도_소아과개폐업!$A$5:$A$293,$D264,시도_소아과개폐업!$B$5:$B$293,$B264)</f>
        <v>37</v>
      </c>
      <c r="AV264" s="14" t="n">
        <f aca="false">SUMIFS(시도_소아과개폐업!$F$5:$F$293,시도_소아과개폐업!$A$5:$A$293,$D264,시도_소아과개폐업!$B$5:$B$293,$B264)</f>
        <v>10</v>
      </c>
      <c r="AW264" s="15" t="n">
        <f aca="false">SUMIFS(시도_소아과개폐업!$G$5:$G$293,시도_소아과개폐업!$A$5:$A$293,$D264,시도_소아과개폐업!$B$5:$B$293,$B264)</f>
        <v>0.25</v>
      </c>
      <c r="AX264" s="14" t="n">
        <f aca="false">SUMIFS(시도_소아과개폐업!$H$5:$H$293,시도_소아과개폐업!$A$5:$A$293,$D264,시도_소아과개폐업!$B$5:$B$293,$B264)</f>
        <v>120</v>
      </c>
      <c r="AY264" s="14" t="n">
        <f aca="false">SUMIFS(시군구_병원급!$E$5:$E$3668,시군구_병원급!$A$5:$A$3668,$A264,시군구_병원급!$D$5:$D$3668,$D264)</f>
        <v>13</v>
      </c>
      <c r="AZ264" s="14" t="n">
        <f aca="false">SUMIFS(시군구_병원급!$F$5:$F$3668,시군구_병원급!$A$5:$A$3668,$A264,시군구_병원급!$D$5:$D$3668,$D264)</f>
        <v>2</v>
      </c>
      <c r="BA264" s="14" t="n">
        <f aca="false">SUMIFS(시군구_병원급!$G$5:$G$3668,시군구_병원급!$A$5:$A$3668,$A264,시군구_병원급!$D$5:$D$3668,$D264)</f>
        <v>17</v>
      </c>
      <c r="BB264" s="14" t="n">
        <f aca="false">SUMIFS(시군구_병원급!$H$5:$H$3668,시군구_병원급!$A$5:$A$3668,$A264,시군구_병원급!$D$5:$D$3668,$D264)</f>
        <v>38</v>
      </c>
      <c r="BC264" s="16" t="n">
        <f aca="false">K264+AY264</f>
        <v>39</v>
      </c>
      <c r="BD264" s="17" t="n">
        <f aca="false">IF(E264=0,"",(K264+AY264)/E264*1000)</f>
        <v>2.18377288761969</v>
      </c>
      <c r="BE264" s="16" t="n">
        <f aca="false">AY264-SUMIFS(시군구_병원급!$E$5:$E$3668,시군구_병원급!$A$5:$A$3668,$A264,시군구_병원급!$D$5:$D$3668,$D264-3)</f>
        <v>0</v>
      </c>
      <c r="BF264" s="16" t="n">
        <f aca="false">IF(AY264=0,1,0)</f>
        <v>0</v>
      </c>
      <c r="BG264" s="16" t="n">
        <f aca="false">IF(K264+AY264=0,1,0)</f>
        <v>0</v>
      </c>
      <c r="BH264" s="16" t="n">
        <f aca="false">AF264+AG264+AH264</f>
        <v>21</v>
      </c>
      <c r="BI264" s="18" t="n">
        <f aca="false">IF(H264=0,"",BH264/H264)</f>
        <v>0.09375</v>
      </c>
      <c r="BJ264" s="16" t="n">
        <f aca="false">IF(AP264="","",AP264+AN264)</f>
        <v>28</v>
      </c>
    </row>
    <row r="265" customFormat="false" ht="15" hidden="false" customHeight="true" outlineLevel="0" collapsed="false">
      <c r="A265" s="9" t="s">
        <v>132</v>
      </c>
      <c r="B265" s="10" t="s">
        <v>115</v>
      </c>
      <c r="C265" s="10" t="s">
        <v>133</v>
      </c>
      <c r="D265" s="9" t="n">
        <v>2017</v>
      </c>
      <c r="E265" s="11" t="n">
        <v>14737</v>
      </c>
      <c r="F265" s="11" t="n">
        <v>1975</v>
      </c>
      <c r="G265" s="11" t="n">
        <v>2065</v>
      </c>
      <c r="H265" s="11" t="n">
        <v>202</v>
      </c>
      <c r="I265" s="11" t="n">
        <v>9884</v>
      </c>
      <c r="J265" s="11" t="n">
        <v>8422</v>
      </c>
      <c r="K265" s="11" t="n">
        <v>14</v>
      </c>
      <c r="L265" s="12" t="n">
        <v>13.7069959964715</v>
      </c>
      <c r="M265" s="12" t="n">
        <v>0.949989821537626</v>
      </c>
      <c r="N265" s="13" t="n">
        <v>0.852084176446783</v>
      </c>
      <c r="O265" s="13" t="n">
        <v>0.670692814005564</v>
      </c>
      <c r="P265" s="13" t="n">
        <v>0.1401234986768</v>
      </c>
      <c r="Q265" s="13" t="n">
        <v>-0.122170598046224</v>
      </c>
      <c r="R265" s="13" t="n">
        <v>-0.241923641703377</v>
      </c>
      <c r="S265" s="11" t="n">
        <v>-1</v>
      </c>
      <c r="T265" s="13" t="n">
        <v>-0.0146341463414634</v>
      </c>
      <c r="U265" s="13" t="n">
        <v>0.00488003253355029</v>
      </c>
      <c r="V265" s="11" t="n">
        <v>0</v>
      </c>
      <c r="W265" s="13" t="n">
        <v>-0.133663366336634</v>
      </c>
      <c r="X265" s="11" t="n">
        <v>0</v>
      </c>
      <c r="Y265" s="11" t="n">
        <v>0</v>
      </c>
      <c r="Z265" s="11" t="n">
        <v>0</v>
      </c>
      <c r="AA265" s="11" t="n">
        <v>0</v>
      </c>
      <c r="AB265" s="10" t="s">
        <v>65</v>
      </c>
      <c r="AC265" s="11" t="n">
        <v>18</v>
      </c>
      <c r="AD265" s="11" t="n">
        <v>78</v>
      </c>
      <c r="AE265" s="11" t="n">
        <v>88</v>
      </c>
      <c r="AF265" s="11" t="n">
        <v>2</v>
      </c>
      <c r="AG265" s="11" t="n">
        <v>16</v>
      </c>
      <c r="AH265" s="11" t="n">
        <v>0</v>
      </c>
      <c r="AI265" s="13" t="n">
        <v>0.0891089108910891</v>
      </c>
      <c r="AJ265" s="13" t="n">
        <v>0.386138613861386</v>
      </c>
      <c r="AK265" s="13" t="n">
        <v>0.435643564356436</v>
      </c>
      <c r="AL265" s="13" t="n">
        <v>0.0099009900990099</v>
      </c>
      <c r="AM265" s="13" t="n">
        <v>0.0792079207920792</v>
      </c>
      <c r="AN265" s="11" t="n">
        <v>5</v>
      </c>
      <c r="AO265" s="13" t="n">
        <v>0.0241545893719807</v>
      </c>
      <c r="AP265" s="11" t="n">
        <v>6</v>
      </c>
      <c r="AQ265" s="11" t="n">
        <v>4</v>
      </c>
      <c r="AR265" s="13" t="n">
        <v>0.0287081339712919</v>
      </c>
      <c r="AS265" s="13" t="n">
        <v>0.0191387559808612</v>
      </c>
      <c r="AT265" s="14" t="n">
        <f aca="false">SUMIFS(시도_소아과개폐업!$C$5:$C$293,시도_소아과개폐업!$A$5:$A$293,$D265,시도_소아과개폐업!$B$5:$B$293,$B265)</f>
        <v>47</v>
      </c>
      <c r="AU265" s="14" t="n">
        <f aca="false">SUMIFS(시도_소아과개폐업!$D$5:$D$293,시도_소아과개폐업!$A$5:$A$293,$D265,시도_소아과개폐업!$B$5:$B$293,$B265)</f>
        <v>37</v>
      </c>
      <c r="AV265" s="14" t="n">
        <f aca="false">SUMIFS(시도_소아과개폐업!$F$5:$F$293,시도_소아과개폐업!$A$5:$A$293,$D265,시도_소아과개폐업!$B$5:$B$293,$B265)</f>
        <v>10</v>
      </c>
      <c r="AW265" s="15" t="n">
        <f aca="false">SUMIFS(시도_소아과개폐업!$G$5:$G$293,시도_소아과개폐업!$A$5:$A$293,$D265,시도_소아과개폐업!$B$5:$B$293,$B265)</f>
        <v>0.25</v>
      </c>
      <c r="AX265" s="14" t="n">
        <f aca="false">SUMIFS(시도_소아과개폐업!$H$5:$H$293,시도_소아과개폐업!$A$5:$A$293,$D265,시도_소아과개폐업!$B$5:$B$293,$B265)</f>
        <v>120</v>
      </c>
      <c r="AY265" s="14" t="n">
        <f aca="false">SUMIFS(시군구_병원급!$E$5:$E$3668,시군구_병원급!$A$5:$A$3668,$A265,시군구_병원급!$D$5:$D$3668,$D265)</f>
        <v>20</v>
      </c>
      <c r="AZ265" s="14" t="n">
        <f aca="false">SUMIFS(시군구_병원급!$F$5:$F$3668,시군구_병원급!$A$5:$A$3668,$A265,시군구_병원급!$D$5:$D$3668,$D265)</f>
        <v>0</v>
      </c>
      <c r="BA265" s="14" t="n">
        <f aca="false">SUMIFS(시군구_병원급!$G$5:$G$3668,시군구_병원급!$A$5:$A$3668,$A265,시군구_병원급!$D$5:$D$3668,$D265)</f>
        <v>17</v>
      </c>
      <c r="BB265" s="14" t="n">
        <f aca="false">SUMIFS(시군구_병원급!$H$5:$H$3668,시군구_병원급!$A$5:$A$3668,$A265,시군구_병원급!$D$5:$D$3668,$D265)</f>
        <v>46</v>
      </c>
      <c r="BC265" s="16" t="n">
        <f aca="false">K265+AY265</f>
        <v>34</v>
      </c>
      <c r="BD265" s="17" t="n">
        <f aca="false">IF(E265=0,"",(K265+AY265)/E265*1000)</f>
        <v>2.30711813801995</v>
      </c>
      <c r="BE265" s="16" t="n">
        <f aca="false">AY265-SUMIFS(시군구_병원급!$E$5:$E$3668,시군구_병원급!$A$5:$A$3668,$A265,시군구_병원급!$D$5:$D$3668,$D265-3)</f>
        <v>0</v>
      </c>
      <c r="BF265" s="16" t="n">
        <f aca="false">IF(AY265=0,1,0)</f>
        <v>0</v>
      </c>
      <c r="BG265" s="16" t="n">
        <f aca="false">IF(K265+AY265=0,1,0)</f>
        <v>0</v>
      </c>
      <c r="BH265" s="16" t="n">
        <f aca="false">AF265+AG265+AH265</f>
        <v>18</v>
      </c>
      <c r="BI265" s="18" t="n">
        <f aca="false">IF(H265=0,"",BH265/H265)</f>
        <v>0.0891089108910891</v>
      </c>
      <c r="BJ265" s="16" t="n">
        <f aca="false">IF(AP265="","",AP265+AN265)</f>
        <v>11</v>
      </c>
    </row>
    <row r="266" customFormat="false" ht="15" hidden="false" customHeight="true" outlineLevel="0" collapsed="false">
      <c r="A266" s="9" t="s">
        <v>134</v>
      </c>
      <c r="B266" s="10" t="s">
        <v>115</v>
      </c>
      <c r="C266" s="10" t="s">
        <v>135</v>
      </c>
      <c r="D266" s="9" t="n">
        <v>2017</v>
      </c>
      <c r="E266" s="11" t="n">
        <v>8743</v>
      </c>
      <c r="F266" s="11" t="n">
        <v>1145</v>
      </c>
      <c r="G266" s="11" t="n">
        <v>1204</v>
      </c>
      <c r="H266" s="11" t="n">
        <v>114</v>
      </c>
      <c r="I266" s="11" t="n">
        <v>5460</v>
      </c>
      <c r="J266" s="11" t="n">
        <v>4496</v>
      </c>
      <c r="K266" s="11" t="n">
        <v>8</v>
      </c>
      <c r="L266" s="12" t="n">
        <v>13.039002630676</v>
      </c>
      <c r="M266" s="12" t="n">
        <v>0.915017728468489</v>
      </c>
      <c r="N266" s="13" t="n">
        <v>0.823443223443223</v>
      </c>
      <c r="O266" s="13" t="n">
        <v>0.624499599679744</v>
      </c>
      <c r="P266" s="13" t="n">
        <v>0.137710168134508</v>
      </c>
      <c r="Q266" s="13" t="n">
        <v>-0.0803618386452087</v>
      </c>
      <c r="R266" s="13" t="n">
        <v>-0.180394826412526</v>
      </c>
      <c r="S266" s="11" t="n">
        <v>-1</v>
      </c>
      <c r="T266" s="13" t="n">
        <v>0</v>
      </c>
      <c r="U266" s="13" t="n">
        <v>0.0249671484888305</v>
      </c>
      <c r="V266" s="11" t="n">
        <v>0</v>
      </c>
      <c r="W266" s="13" t="n">
        <v>-0.192982456140351</v>
      </c>
      <c r="X266" s="11" t="n">
        <v>1</v>
      </c>
      <c r="Y266" s="11" t="n">
        <v>1</v>
      </c>
      <c r="Z266" s="11" t="n">
        <v>1</v>
      </c>
      <c r="AA266" s="11" t="n">
        <v>1</v>
      </c>
      <c r="AB266" s="10" t="s">
        <v>65</v>
      </c>
      <c r="AC266" s="11" t="n">
        <v>5</v>
      </c>
      <c r="AD266" s="11" t="n">
        <v>63</v>
      </c>
      <c r="AE266" s="11" t="n">
        <v>33</v>
      </c>
      <c r="AF266" s="11" t="n">
        <v>3</v>
      </c>
      <c r="AG266" s="11" t="n">
        <v>8</v>
      </c>
      <c r="AH266" s="11" t="n">
        <v>2</v>
      </c>
      <c r="AI266" s="13" t="n">
        <v>0.043859649122807</v>
      </c>
      <c r="AJ266" s="13" t="n">
        <v>0.552631578947369</v>
      </c>
      <c r="AK266" s="13" t="n">
        <v>0.289473684210526</v>
      </c>
      <c r="AL266" s="13" t="n">
        <v>0.0263157894736842</v>
      </c>
      <c r="AM266" s="13" t="n">
        <v>0.0701754385964912</v>
      </c>
      <c r="AN266" s="11" t="n">
        <v>0</v>
      </c>
      <c r="AO266" s="13" t="n">
        <v>0</v>
      </c>
      <c r="AP266" s="11" t="n">
        <v>10</v>
      </c>
      <c r="AQ266" s="11" t="n">
        <v>8</v>
      </c>
      <c r="AR266" s="13" t="n">
        <v>0.0862068965517241</v>
      </c>
      <c r="AS266" s="13" t="n">
        <v>0.0689655172413793</v>
      </c>
      <c r="AT266" s="14" t="n">
        <f aca="false">SUMIFS(시도_소아과개폐업!$C$5:$C$293,시도_소아과개폐업!$A$5:$A$293,$D266,시도_소아과개폐업!$B$5:$B$293,$B266)</f>
        <v>47</v>
      </c>
      <c r="AU266" s="14" t="n">
        <f aca="false">SUMIFS(시도_소아과개폐업!$D$5:$D$293,시도_소아과개폐업!$A$5:$A$293,$D266,시도_소아과개폐업!$B$5:$B$293,$B266)</f>
        <v>37</v>
      </c>
      <c r="AV266" s="14" t="n">
        <f aca="false">SUMIFS(시도_소아과개폐업!$F$5:$F$293,시도_소아과개폐업!$A$5:$A$293,$D266,시도_소아과개폐업!$B$5:$B$293,$B266)</f>
        <v>10</v>
      </c>
      <c r="AW266" s="15" t="n">
        <f aca="false">SUMIFS(시도_소아과개폐업!$G$5:$G$293,시도_소아과개폐업!$A$5:$A$293,$D266,시도_소아과개폐업!$B$5:$B$293,$B266)</f>
        <v>0.25</v>
      </c>
      <c r="AX266" s="14" t="n">
        <f aca="false">SUMIFS(시도_소아과개폐업!$H$5:$H$293,시도_소아과개폐업!$A$5:$A$293,$D266,시도_소아과개폐업!$B$5:$B$293,$B266)</f>
        <v>120</v>
      </c>
      <c r="AY266" s="14" t="n">
        <f aca="false">SUMIFS(시군구_병원급!$E$5:$E$3668,시군구_병원급!$A$5:$A$3668,$A266,시군구_병원급!$D$5:$D$3668,$D266)</f>
        <v>13</v>
      </c>
      <c r="AZ266" s="14" t="n">
        <f aca="false">SUMIFS(시군구_병원급!$F$5:$F$3668,시군구_병원급!$A$5:$A$3668,$A266,시군구_병원급!$D$5:$D$3668,$D266)</f>
        <v>1</v>
      </c>
      <c r="BA266" s="14" t="n">
        <f aca="false">SUMIFS(시군구_병원급!$G$5:$G$3668,시군구_병원급!$A$5:$A$3668,$A266,시군구_병원급!$D$5:$D$3668,$D266)</f>
        <v>12</v>
      </c>
      <c r="BB266" s="14" t="n">
        <f aca="false">SUMIFS(시군구_병원급!$H$5:$H$3668,시군구_병원급!$A$5:$A$3668,$A266,시군구_병원급!$D$5:$D$3668,$D266)</f>
        <v>36</v>
      </c>
      <c r="BC266" s="16" t="n">
        <f aca="false">K266+AY266</f>
        <v>21</v>
      </c>
      <c r="BD266" s="17" t="n">
        <f aca="false">IF(E266=0,"",(K266+AY266)/E266*1000)</f>
        <v>2.40192153722978</v>
      </c>
      <c r="BE266" s="16" t="n">
        <f aca="false">AY266-SUMIFS(시군구_병원급!$E$5:$E$3668,시군구_병원급!$A$5:$A$3668,$A266,시군구_병원급!$D$5:$D$3668,$D266-3)</f>
        <v>1</v>
      </c>
      <c r="BF266" s="16" t="n">
        <f aca="false">IF(AY266=0,1,0)</f>
        <v>0</v>
      </c>
      <c r="BG266" s="16" t="n">
        <f aca="false">IF(K266+AY266=0,1,0)</f>
        <v>0</v>
      </c>
      <c r="BH266" s="16" t="n">
        <f aca="false">AF266+AG266+AH266</f>
        <v>13</v>
      </c>
      <c r="BI266" s="18" t="n">
        <f aca="false">IF(H266=0,"",BH266/H266)</f>
        <v>0.114035087719298</v>
      </c>
      <c r="BJ266" s="16" t="n">
        <f aca="false">IF(AP266="","",AP266+AN266)</f>
        <v>10</v>
      </c>
    </row>
    <row r="267" customFormat="false" ht="15" hidden="false" customHeight="true" outlineLevel="0" collapsed="false">
      <c r="A267" s="9" t="s">
        <v>136</v>
      </c>
      <c r="B267" s="10" t="s">
        <v>115</v>
      </c>
      <c r="C267" s="10" t="s">
        <v>95</v>
      </c>
      <c r="D267" s="9" t="n">
        <v>2017</v>
      </c>
      <c r="E267" s="11" t="n">
        <v>11486</v>
      </c>
      <c r="F267" s="11" t="n">
        <v>1686</v>
      </c>
      <c r="G267" s="11" t="n">
        <v>1731</v>
      </c>
      <c r="H267" s="11" t="n">
        <v>110</v>
      </c>
      <c r="I267" s="11" t="n">
        <v>4960</v>
      </c>
      <c r="J267" s="11" t="n">
        <v>4204</v>
      </c>
      <c r="K267" s="11" t="n">
        <v>6</v>
      </c>
      <c r="L267" s="12" t="n">
        <v>9.57687619710953</v>
      </c>
      <c r="M267" s="12" t="n">
        <v>0.522375065296883</v>
      </c>
      <c r="N267" s="13" t="n">
        <v>0.84758064516129</v>
      </c>
      <c r="O267" s="13" t="n">
        <v>0.431830053978757</v>
      </c>
      <c r="P267" s="13" t="n">
        <v>0.150705206338151</v>
      </c>
      <c r="Q267" s="13" t="n">
        <v>0.873124592302675</v>
      </c>
      <c r="R267" s="13" t="n">
        <v>0.871351351351351</v>
      </c>
      <c r="S267" s="11" t="n">
        <v>4</v>
      </c>
      <c r="T267" s="13" t="n">
        <v>0.208791208791209</v>
      </c>
      <c r="U267" s="13" t="n">
        <v>0.167058823529412</v>
      </c>
      <c r="V267" s="11" t="n">
        <v>0</v>
      </c>
      <c r="W267" s="13" t="n">
        <v>0.309090909090909</v>
      </c>
      <c r="X267" s="11" t="n">
        <v>0</v>
      </c>
      <c r="Y267" s="11" t="n">
        <v>0</v>
      </c>
      <c r="Z267" s="11" t="n">
        <v>0</v>
      </c>
      <c r="AA267" s="11" t="n">
        <v>0</v>
      </c>
      <c r="AB267" s="10" t="s">
        <v>65</v>
      </c>
      <c r="AC267" s="11" t="n">
        <v>6</v>
      </c>
      <c r="AD267" s="11" t="n">
        <v>32</v>
      </c>
      <c r="AE267" s="11" t="n">
        <v>61</v>
      </c>
      <c r="AF267" s="11" t="n">
        <v>5</v>
      </c>
      <c r="AG267" s="11" t="n">
        <v>5</v>
      </c>
      <c r="AH267" s="11" t="n">
        <v>1</v>
      </c>
      <c r="AI267" s="13" t="n">
        <v>0.0545454545454545</v>
      </c>
      <c r="AJ267" s="13" t="n">
        <v>0.290909090909091</v>
      </c>
      <c r="AK267" s="13" t="n">
        <v>0.554545454545455</v>
      </c>
      <c r="AL267" s="13" t="n">
        <v>0.0454545454545455</v>
      </c>
      <c r="AM267" s="13" t="n">
        <v>0.0454545454545455</v>
      </c>
      <c r="AN267" s="11" t="n">
        <v>0</v>
      </c>
      <c r="AO267" s="13" t="n">
        <v>0</v>
      </c>
      <c r="AP267" s="11" t="n">
        <v>2</v>
      </c>
      <c r="AQ267" s="11" t="n">
        <v>19</v>
      </c>
      <c r="AR267" s="13" t="n">
        <v>0.021505376344086</v>
      </c>
      <c r="AS267" s="13" t="n">
        <v>0.204301075268817</v>
      </c>
      <c r="AT267" s="14" t="n">
        <f aca="false">SUMIFS(시도_소아과개폐업!$C$5:$C$293,시도_소아과개폐업!$A$5:$A$293,$D267,시도_소아과개폐업!$B$5:$B$293,$B267)</f>
        <v>47</v>
      </c>
      <c r="AU267" s="14" t="n">
        <f aca="false">SUMIFS(시도_소아과개폐업!$D$5:$D$293,시도_소아과개폐업!$A$5:$A$293,$D267,시도_소아과개폐업!$B$5:$B$293,$B267)</f>
        <v>37</v>
      </c>
      <c r="AV267" s="14" t="n">
        <f aca="false">SUMIFS(시도_소아과개폐업!$F$5:$F$293,시도_소아과개폐업!$A$5:$A$293,$D267,시도_소아과개폐업!$B$5:$B$293,$B267)</f>
        <v>10</v>
      </c>
      <c r="AW267" s="15" t="n">
        <f aca="false">SUMIFS(시도_소아과개폐업!$G$5:$G$293,시도_소아과개폐업!$A$5:$A$293,$D267,시도_소아과개폐업!$B$5:$B$293,$B267)</f>
        <v>0.25</v>
      </c>
      <c r="AX267" s="14" t="n">
        <f aca="false">SUMIFS(시도_소아과개폐업!$H$5:$H$293,시도_소아과개폐업!$A$5:$A$293,$D267,시도_소아과개폐업!$B$5:$B$293,$B267)</f>
        <v>120</v>
      </c>
      <c r="AY267" s="14" t="n">
        <f aca="false">SUMIFS(시군구_병원급!$E$5:$E$3668,시군구_병원급!$A$5:$A$3668,$A267,시군구_병원급!$D$5:$D$3668,$D267)</f>
        <v>2</v>
      </c>
      <c r="AZ267" s="14" t="n">
        <f aca="false">SUMIFS(시군구_병원급!$F$5:$F$3668,시군구_병원급!$A$5:$A$3668,$A267,시군구_병원급!$D$5:$D$3668,$D267)</f>
        <v>0</v>
      </c>
      <c r="BA267" s="14" t="n">
        <f aca="false">SUMIFS(시군구_병원급!$G$5:$G$3668,시군구_병원급!$A$5:$A$3668,$A267,시군구_병원급!$D$5:$D$3668,$D267)</f>
        <v>3</v>
      </c>
      <c r="BB267" s="14" t="n">
        <f aca="false">SUMIFS(시군구_병원급!$H$5:$H$3668,시군구_병원급!$A$5:$A$3668,$A267,시군구_병원급!$D$5:$D$3668,$D267)</f>
        <v>5</v>
      </c>
      <c r="BC267" s="16" t="n">
        <f aca="false">K267+AY267</f>
        <v>8</v>
      </c>
      <c r="BD267" s="17" t="n">
        <f aca="false">IF(E267=0,"",(K267+AY267)/E267*1000)</f>
        <v>0.696500087062511</v>
      </c>
      <c r="BE267" s="16" t="n">
        <f aca="false">AY267-SUMIFS(시군구_병원급!$E$5:$E$3668,시군구_병원급!$A$5:$A$3668,$A267,시군구_병원급!$D$5:$D$3668,$D267-3)</f>
        <v>1</v>
      </c>
      <c r="BF267" s="16" t="n">
        <f aca="false">IF(AY267=0,1,0)</f>
        <v>0</v>
      </c>
      <c r="BG267" s="16" t="n">
        <f aca="false">IF(K267+AY267=0,1,0)</f>
        <v>0</v>
      </c>
      <c r="BH267" s="16" t="n">
        <f aca="false">AF267+AG267+AH267</f>
        <v>11</v>
      </c>
      <c r="BI267" s="18" t="n">
        <f aca="false">IF(H267=0,"",BH267/H267)</f>
        <v>0.1</v>
      </c>
      <c r="BJ267" s="16" t="n">
        <f aca="false">IF(AP267="","",AP267+AN267)</f>
        <v>2</v>
      </c>
    </row>
    <row r="268" customFormat="false" ht="15" hidden="false" customHeight="true" outlineLevel="0" collapsed="false">
      <c r="A268" s="9" t="s">
        <v>137</v>
      </c>
      <c r="B268" s="10" t="s">
        <v>115</v>
      </c>
      <c r="C268" s="10" t="s">
        <v>138</v>
      </c>
      <c r="D268" s="9" t="n">
        <v>2017</v>
      </c>
      <c r="E268" s="11" t="n">
        <v>9224</v>
      </c>
      <c r="F268" s="11" t="n">
        <v>1242</v>
      </c>
      <c r="G268" s="11" t="n">
        <v>1278</v>
      </c>
      <c r="H268" s="11" t="n">
        <v>97</v>
      </c>
      <c r="I268" s="11" t="n">
        <v>4757</v>
      </c>
      <c r="J268" s="11" t="n">
        <v>4234</v>
      </c>
      <c r="K268" s="11" t="n">
        <v>11</v>
      </c>
      <c r="L268" s="12" t="n">
        <v>10.5160450997398</v>
      </c>
      <c r="M268" s="12" t="n">
        <v>1.19254119687771</v>
      </c>
      <c r="N268" s="13" t="n">
        <v>0.890056758461215</v>
      </c>
      <c r="O268" s="13" t="n">
        <v>0.51571986123157</v>
      </c>
      <c r="P268" s="13" t="n">
        <v>0.138551604509974</v>
      </c>
      <c r="Q268" s="13" t="n">
        <v>0.0127360562143171</v>
      </c>
      <c r="R268" s="13" t="n">
        <v>-0.182341650671785</v>
      </c>
      <c r="S268" s="11" t="n">
        <v>-2</v>
      </c>
      <c r="T268" s="13" t="n">
        <v>-0.03</v>
      </c>
      <c r="U268" s="13" t="n">
        <v>-0.016945649927671</v>
      </c>
      <c r="V268" s="11" t="n">
        <v>0</v>
      </c>
      <c r="W268" s="13" t="n">
        <v>-0.020618556701031</v>
      </c>
      <c r="X268" s="11" t="n">
        <v>0</v>
      </c>
      <c r="Y268" s="11" t="n">
        <v>0</v>
      </c>
      <c r="Z268" s="11" t="n">
        <v>0</v>
      </c>
      <c r="AA268" s="11" t="n">
        <v>0</v>
      </c>
      <c r="AB268" s="10" t="s">
        <v>65</v>
      </c>
      <c r="AC268" s="11" t="n">
        <v>7</v>
      </c>
      <c r="AD268" s="11" t="n">
        <v>50</v>
      </c>
      <c r="AE268" s="11" t="n">
        <v>28</v>
      </c>
      <c r="AF268" s="11" t="n">
        <v>3</v>
      </c>
      <c r="AG268" s="11" t="n">
        <v>9</v>
      </c>
      <c r="AH268" s="11" t="n">
        <v>0</v>
      </c>
      <c r="AI268" s="13" t="n">
        <v>0.0721649484536082</v>
      </c>
      <c r="AJ268" s="13" t="n">
        <v>0.515463917525773</v>
      </c>
      <c r="AK268" s="13" t="n">
        <v>0.288659793814433</v>
      </c>
      <c r="AL268" s="13" t="n">
        <v>0.0309278350515464</v>
      </c>
      <c r="AM268" s="13" t="n">
        <v>0.0927835051546392</v>
      </c>
      <c r="AN268" s="11" t="n">
        <v>2</v>
      </c>
      <c r="AO268" s="13" t="n">
        <v>0.0202020202020202</v>
      </c>
      <c r="AP268" s="11" t="n">
        <v>3</v>
      </c>
      <c r="AQ268" s="11" t="n">
        <v>1</v>
      </c>
      <c r="AR268" s="13" t="n">
        <v>0.0297029702970297</v>
      </c>
      <c r="AS268" s="13" t="n">
        <v>0.0099009900990099</v>
      </c>
      <c r="AT268" s="14" t="n">
        <f aca="false">SUMIFS(시도_소아과개폐업!$C$5:$C$293,시도_소아과개폐업!$A$5:$A$293,$D268,시도_소아과개폐업!$B$5:$B$293,$B268)</f>
        <v>47</v>
      </c>
      <c r="AU268" s="14" t="n">
        <f aca="false">SUMIFS(시도_소아과개폐업!$D$5:$D$293,시도_소아과개폐업!$A$5:$A$293,$D268,시도_소아과개폐업!$B$5:$B$293,$B268)</f>
        <v>37</v>
      </c>
      <c r="AV268" s="14" t="n">
        <f aca="false">SUMIFS(시도_소아과개폐업!$F$5:$F$293,시도_소아과개폐업!$A$5:$A$293,$D268,시도_소아과개폐업!$B$5:$B$293,$B268)</f>
        <v>10</v>
      </c>
      <c r="AW268" s="15" t="n">
        <f aca="false">SUMIFS(시도_소아과개폐업!$G$5:$G$293,시도_소아과개폐업!$A$5:$A$293,$D268,시도_소아과개폐업!$B$5:$B$293,$B268)</f>
        <v>0.25</v>
      </c>
      <c r="AX268" s="14" t="n">
        <f aca="false">SUMIFS(시도_소아과개폐업!$H$5:$H$293,시도_소아과개폐업!$A$5:$A$293,$D268,시도_소아과개폐업!$B$5:$B$293,$B268)</f>
        <v>120</v>
      </c>
      <c r="AY268" s="14" t="n">
        <f aca="false">SUMIFS(시군구_병원급!$E$5:$E$3668,시군구_병원급!$A$5:$A$3668,$A268,시군구_병원급!$D$5:$D$3668,$D268)</f>
        <v>10</v>
      </c>
      <c r="AZ268" s="14" t="n">
        <f aca="false">SUMIFS(시군구_병원급!$F$5:$F$3668,시군구_병원급!$A$5:$A$3668,$A268,시군구_병원급!$D$5:$D$3668,$D268)</f>
        <v>1</v>
      </c>
      <c r="BA268" s="14" t="n">
        <f aca="false">SUMIFS(시군구_병원급!$G$5:$G$3668,시군구_병원급!$A$5:$A$3668,$A268,시군구_병원급!$D$5:$D$3668,$D268)</f>
        <v>13</v>
      </c>
      <c r="BB268" s="14" t="n">
        <f aca="false">SUMIFS(시군구_병원급!$H$5:$H$3668,시군구_병원급!$A$5:$A$3668,$A268,시군구_병원급!$D$5:$D$3668,$D268)</f>
        <v>32</v>
      </c>
      <c r="BC268" s="16" t="n">
        <f aca="false">K268+AY268</f>
        <v>21</v>
      </c>
      <c r="BD268" s="17" t="n">
        <f aca="false">IF(E268=0,"",(K268+AY268)/E268*1000)</f>
        <v>2.27666955767563</v>
      </c>
      <c r="BE268" s="16" t="n">
        <f aca="false">AY268-SUMIFS(시군구_병원급!$E$5:$E$3668,시군구_병원급!$A$5:$A$3668,$A268,시군구_병원급!$D$5:$D$3668,$D268-3)</f>
        <v>1</v>
      </c>
      <c r="BF268" s="16" t="n">
        <f aca="false">IF(AY268=0,1,0)</f>
        <v>0</v>
      </c>
      <c r="BG268" s="16" t="n">
        <f aca="false">IF(K268+AY268=0,1,0)</f>
        <v>0</v>
      </c>
      <c r="BH268" s="16" t="n">
        <f aca="false">AF268+AG268+AH268</f>
        <v>12</v>
      </c>
      <c r="BI268" s="18" t="n">
        <f aca="false">IF(H268=0,"",BH268/H268)</f>
        <v>0.123711340206186</v>
      </c>
      <c r="BJ268" s="16" t="n">
        <f aca="false">IF(AP268="","",AP268+AN268)</f>
        <v>5</v>
      </c>
    </row>
    <row r="269" customFormat="false" ht="15" hidden="false" customHeight="true" outlineLevel="0" collapsed="false">
      <c r="A269" s="9" t="s">
        <v>139</v>
      </c>
      <c r="B269" s="10" t="s">
        <v>115</v>
      </c>
      <c r="C269" s="10" t="s">
        <v>140</v>
      </c>
      <c r="D269" s="9" t="n">
        <v>2017</v>
      </c>
      <c r="E269" s="11" t="n">
        <v>7112</v>
      </c>
      <c r="F269" s="11" t="n">
        <v>1046</v>
      </c>
      <c r="G269" s="11" t="n">
        <v>1082</v>
      </c>
      <c r="H269" s="11" t="n">
        <v>78</v>
      </c>
      <c r="I269" s="11" t="n">
        <v>3873</v>
      </c>
      <c r="J269" s="11" t="n">
        <v>3434</v>
      </c>
      <c r="K269" s="11" t="n">
        <v>3</v>
      </c>
      <c r="L269" s="12" t="n">
        <v>10.9673790776153</v>
      </c>
      <c r="M269" s="12" t="n">
        <v>0.421822272215973</v>
      </c>
      <c r="N269" s="13" t="n">
        <v>0.886651174799897</v>
      </c>
      <c r="O269" s="13" t="n">
        <v>0.544572553430821</v>
      </c>
      <c r="P269" s="13" t="n">
        <v>0.152137232845894</v>
      </c>
      <c r="Q269" s="13" t="n">
        <v>0.00169014084507047</v>
      </c>
      <c r="R269" s="13" t="n">
        <v>-0.0990840965861782</v>
      </c>
      <c r="S269" s="11" t="n">
        <v>-1</v>
      </c>
      <c r="T269" s="13" t="n">
        <v>-0.0370370370370371</v>
      </c>
      <c r="U269" s="13" t="n">
        <v>-0.0194936708860759</v>
      </c>
      <c r="V269" s="11" t="n">
        <v>0</v>
      </c>
      <c r="W269" s="13" t="n">
        <v>-0.102564102564103</v>
      </c>
      <c r="X269" s="11" t="n">
        <v>0</v>
      </c>
      <c r="Y269" s="11" t="n">
        <v>0</v>
      </c>
      <c r="Z269" s="11" t="n">
        <v>0</v>
      </c>
      <c r="AA269" s="11" t="n">
        <v>0</v>
      </c>
      <c r="AB269" s="10" t="s">
        <v>65</v>
      </c>
      <c r="AC269" s="11" t="n">
        <v>5</v>
      </c>
      <c r="AD269" s="11" t="n">
        <v>45</v>
      </c>
      <c r="AE269" s="11" t="n">
        <v>20</v>
      </c>
      <c r="AF269" s="11" t="n">
        <v>1</v>
      </c>
      <c r="AG269" s="11" t="n">
        <v>7</v>
      </c>
      <c r="AH269" s="11" t="n">
        <v>0</v>
      </c>
      <c r="AI269" s="13" t="n">
        <v>0.0641025641025641</v>
      </c>
      <c r="AJ269" s="13" t="n">
        <v>0.576923076923077</v>
      </c>
      <c r="AK269" s="13" t="n">
        <v>0.256410256410256</v>
      </c>
      <c r="AL269" s="13" t="n">
        <v>0.0128205128205128</v>
      </c>
      <c r="AM269" s="13" t="n">
        <v>0.0897435897435897</v>
      </c>
      <c r="AN269" s="11" t="n">
        <v>3</v>
      </c>
      <c r="AO269" s="13" t="n">
        <v>0.037037037037037</v>
      </c>
      <c r="AP269" s="11" t="n">
        <v>3</v>
      </c>
      <c r="AQ269" s="11" t="n">
        <v>3</v>
      </c>
      <c r="AR269" s="13" t="n">
        <v>0.037037037037037</v>
      </c>
      <c r="AS269" s="13" t="n">
        <v>0.037037037037037</v>
      </c>
      <c r="AT269" s="14" t="n">
        <f aca="false">SUMIFS(시도_소아과개폐업!$C$5:$C$293,시도_소아과개폐업!$A$5:$A$293,$D269,시도_소아과개폐업!$B$5:$B$293,$B269)</f>
        <v>47</v>
      </c>
      <c r="AU269" s="14" t="n">
        <f aca="false">SUMIFS(시도_소아과개폐업!$D$5:$D$293,시도_소아과개폐업!$A$5:$A$293,$D269,시도_소아과개폐업!$B$5:$B$293,$B269)</f>
        <v>37</v>
      </c>
      <c r="AV269" s="14" t="n">
        <f aca="false">SUMIFS(시도_소아과개폐업!$F$5:$F$293,시도_소아과개폐업!$A$5:$A$293,$D269,시도_소아과개폐업!$B$5:$B$293,$B269)</f>
        <v>10</v>
      </c>
      <c r="AW269" s="15" t="n">
        <f aca="false">SUMIFS(시도_소아과개폐업!$G$5:$G$293,시도_소아과개폐업!$A$5:$A$293,$D269,시도_소아과개폐업!$B$5:$B$293,$B269)</f>
        <v>0.25</v>
      </c>
      <c r="AX269" s="14" t="n">
        <f aca="false">SUMIFS(시도_소아과개폐업!$H$5:$H$293,시도_소아과개폐업!$A$5:$A$293,$D269,시도_소아과개폐업!$B$5:$B$293,$B269)</f>
        <v>120</v>
      </c>
      <c r="AY269" s="14" t="n">
        <f aca="false">SUMIFS(시군구_병원급!$E$5:$E$3668,시군구_병원급!$A$5:$A$3668,$A269,시군구_병원급!$D$5:$D$3668,$D269)</f>
        <v>8</v>
      </c>
      <c r="AZ269" s="14" t="n">
        <f aca="false">SUMIFS(시군구_병원급!$F$5:$F$3668,시군구_병원급!$A$5:$A$3668,$A269,시군구_병원급!$D$5:$D$3668,$D269)</f>
        <v>3</v>
      </c>
      <c r="BA269" s="14" t="n">
        <f aca="false">SUMIFS(시군구_병원급!$G$5:$G$3668,시군구_병원급!$A$5:$A$3668,$A269,시군구_병원급!$D$5:$D$3668,$D269)</f>
        <v>12</v>
      </c>
      <c r="BB269" s="14" t="n">
        <f aca="false">SUMIFS(시군구_병원급!$H$5:$H$3668,시군구_병원급!$A$5:$A$3668,$A269,시군구_병원급!$D$5:$D$3668,$D269)</f>
        <v>23</v>
      </c>
      <c r="BC269" s="16" t="n">
        <f aca="false">K269+AY269</f>
        <v>11</v>
      </c>
      <c r="BD269" s="17" t="n">
        <f aca="false">IF(E269=0,"",(K269+AY269)/E269*1000)</f>
        <v>1.5466816647919</v>
      </c>
      <c r="BE269" s="16" t="n">
        <f aca="false">AY269-SUMIFS(시군구_병원급!$E$5:$E$3668,시군구_병원급!$A$5:$A$3668,$A269,시군구_병원급!$D$5:$D$3668,$D269-3)</f>
        <v>0</v>
      </c>
      <c r="BF269" s="16" t="n">
        <f aca="false">IF(AY269=0,1,0)</f>
        <v>0</v>
      </c>
      <c r="BG269" s="16" t="n">
        <f aca="false">IF(K269+AY269=0,1,0)</f>
        <v>0</v>
      </c>
      <c r="BH269" s="16" t="n">
        <f aca="false">AF269+AG269+AH269</f>
        <v>8</v>
      </c>
      <c r="BI269" s="18" t="n">
        <f aca="false">IF(H269=0,"",BH269/H269)</f>
        <v>0.102564102564103</v>
      </c>
      <c r="BJ269" s="16" t="n">
        <f aca="false">IF(AP269="","",AP269+AN269)</f>
        <v>6</v>
      </c>
    </row>
    <row r="270" customFormat="false" ht="15" hidden="false" customHeight="true" outlineLevel="0" collapsed="false">
      <c r="A270" s="9" t="s">
        <v>141</v>
      </c>
      <c r="B270" s="10" t="s">
        <v>115</v>
      </c>
      <c r="C270" s="10" t="s">
        <v>142</v>
      </c>
      <c r="D270" s="9" t="n">
        <v>2017</v>
      </c>
      <c r="E270" s="11" t="n">
        <v>9646</v>
      </c>
      <c r="F270" s="11" t="n">
        <v>1367</v>
      </c>
      <c r="G270" s="11" t="n">
        <v>1437</v>
      </c>
      <c r="H270" s="11" t="n">
        <v>135</v>
      </c>
      <c r="I270" s="11" t="n">
        <v>5695</v>
      </c>
      <c r="J270" s="11" t="n">
        <v>4806</v>
      </c>
      <c r="K270" s="11" t="n">
        <v>7</v>
      </c>
      <c r="L270" s="12" t="n">
        <v>13.9954385237404</v>
      </c>
      <c r="M270" s="12" t="n">
        <v>0.725689404934688</v>
      </c>
      <c r="N270" s="13" t="n">
        <v>0.843898156277436</v>
      </c>
      <c r="O270" s="13" t="n">
        <v>0.590400165871864</v>
      </c>
      <c r="P270" s="13" t="n">
        <v>0.148973667841592</v>
      </c>
      <c r="Q270" s="13" t="n">
        <v>-0.140438424523258</v>
      </c>
      <c r="R270" s="13" t="n">
        <v>-0.286494538232373</v>
      </c>
      <c r="S270" s="11" t="n">
        <v>-2</v>
      </c>
      <c r="T270" s="13" t="n">
        <v>-0.0287769784172662</v>
      </c>
      <c r="U270" s="13" t="n">
        <v>-0.0724755700325733</v>
      </c>
      <c r="V270" s="11" t="n">
        <v>0</v>
      </c>
      <c r="W270" s="13" t="n">
        <v>-0.177777777777778</v>
      </c>
      <c r="X270" s="11" t="n">
        <v>0</v>
      </c>
      <c r="Y270" s="11" t="n">
        <v>0</v>
      </c>
      <c r="Z270" s="11" t="n">
        <v>0</v>
      </c>
      <c r="AA270" s="11" t="n">
        <v>0</v>
      </c>
      <c r="AB270" s="10" t="s">
        <v>65</v>
      </c>
      <c r="AC270" s="11" t="n">
        <v>11</v>
      </c>
      <c r="AD270" s="11" t="n">
        <v>56</v>
      </c>
      <c r="AE270" s="11" t="n">
        <v>62</v>
      </c>
      <c r="AF270" s="11" t="n">
        <v>1</v>
      </c>
      <c r="AG270" s="11" t="n">
        <v>5</v>
      </c>
      <c r="AH270" s="11" t="n">
        <v>0</v>
      </c>
      <c r="AI270" s="13" t="n">
        <v>0.0814814814814815</v>
      </c>
      <c r="AJ270" s="13" t="n">
        <v>0.414814814814815</v>
      </c>
      <c r="AK270" s="13" t="n">
        <v>0.459259259259259</v>
      </c>
      <c r="AL270" s="13" t="n">
        <v>0.00740740740740741</v>
      </c>
      <c r="AM270" s="13" t="n">
        <v>0.037037037037037</v>
      </c>
      <c r="AN270" s="11" t="n">
        <v>2</v>
      </c>
      <c r="AO270" s="13" t="n">
        <v>0.0145985401459854</v>
      </c>
      <c r="AP270" s="11" t="n">
        <v>4</v>
      </c>
      <c r="AQ270" s="11" t="n">
        <v>0</v>
      </c>
      <c r="AR270" s="13" t="n">
        <v>0.0283687943262411</v>
      </c>
      <c r="AS270" s="13" t="n">
        <v>0</v>
      </c>
      <c r="AT270" s="14" t="n">
        <f aca="false">SUMIFS(시도_소아과개폐업!$C$5:$C$293,시도_소아과개폐업!$A$5:$A$293,$D270,시도_소아과개폐업!$B$5:$B$293,$B270)</f>
        <v>47</v>
      </c>
      <c r="AU270" s="14" t="n">
        <f aca="false">SUMIFS(시도_소아과개폐업!$D$5:$D$293,시도_소아과개폐업!$A$5:$A$293,$D270,시도_소아과개폐업!$B$5:$B$293,$B270)</f>
        <v>37</v>
      </c>
      <c r="AV270" s="14" t="n">
        <f aca="false">SUMIFS(시도_소아과개폐업!$F$5:$F$293,시도_소아과개폐업!$A$5:$A$293,$D270,시도_소아과개폐업!$B$5:$B$293,$B270)</f>
        <v>10</v>
      </c>
      <c r="AW270" s="15" t="n">
        <f aca="false">SUMIFS(시도_소아과개폐업!$G$5:$G$293,시도_소아과개폐업!$A$5:$A$293,$D270,시도_소아과개폐업!$B$5:$B$293,$B270)</f>
        <v>0.25</v>
      </c>
      <c r="AX270" s="14" t="n">
        <f aca="false">SUMIFS(시도_소아과개폐업!$H$5:$H$293,시도_소아과개폐업!$A$5:$A$293,$D270,시도_소아과개폐업!$B$5:$B$293,$B270)</f>
        <v>120</v>
      </c>
      <c r="AY270" s="14" t="n">
        <f aca="false">SUMIFS(시군구_병원급!$E$5:$E$3668,시군구_병원급!$A$5:$A$3668,$A270,시군구_병원급!$D$5:$D$3668,$D270)</f>
        <v>9</v>
      </c>
      <c r="AZ270" s="14" t="n">
        <f aca="false">SUMIFS(시군구_병원급!$F$5:$F$3668,시군구_병원급!$A$5:$A$3668,$A270,시군구_병원급!$D$5:$D$3668,$D270)</f>
        <v>2</v>
      </c>
      <c r="BA270" s="14" t="n">
        <f aca="false">SUMIFS(시군구_병원급!$G$5:$G$3668,시군구_병원급!$A$5:$A$3668,$A270,시군구_병원급!$D$5:$D$3668,$D270)</f>
        <v>9</v>
      </c>
      <c r="BB270" s="14" t="n">
        <f aca="false">SUMIFS(시군구_병원급!$H$5:$H$3668,시군구_병원급!$A$5:$A$3668,$A270,시군구_병원급!$D$5:$D$3668,$D270)</f>
        <v>30</v>
      </c>
      <c r="BC270" s="16" t="n">
        <f aca="false">K270+AY270</f>
        <v>16</v>
      </c>
      <c r="BD270" s="17" t="n">
        <f aca="false">IF(E270=0,"",(K270+AY270)/E270*1000)</f>
        <v>1.65871863985072</v>
      </c>
      <c r="BE270" s="16" t="n">
        <f aca="false">AY270-SUMIFS(시군구_병원급!$E$5:$E$3668,시군구_병원급!$A$5:$A$3668,$A270,시군구_병원급!$D$5:$D$3668,$D270-3)</f>
        <v>0</v>
      </c>
      <c r="BF270" s="16" t="n">
        <f aca="false">IF(AY270=0,1,0)</f>
        <v>0</v>
      </c>
      <c r="BG270" s="16" t="n">
        <f aca="false">IF(K270+AY270=0,1,0)</f>
        <v>0</v>
      </c>
      <c r="BH270" s="16" t="n">
        <f aca="false">AF270+AG270+AH270</f>
        <v>6</v>
      </c>
      <c r="BI270" s="18" t="n">
        <f aca="false">IF(H270=0,"",BH270/H270)</f>
        <v>0.0444444444444444</v>
      </c>
      <c r="BJ270" s="16" t="n">
        <f aca="false">IF(AP270="","",AP270+AN270)</f>
        <v>6</v>
      </c>
    </row>
    <row r="271" customFormat="false" ht="15" hidden="false" customHeight="true" outlineLevel="0" collapsed="false">
      <c r="A271" s="9" t="s">
        <v>143</v>
      </c>
      <c r="B271" s="10" t="s">
        <v>115</v>
      </c>
      <c r="C271" s="10" t="s">
        <v>144</v>
      </c>
      <c r="D271" s="9" t="n">
        <v>2017</v>
      </c>
      <c r="E271" s="11" t="n">
        <v>12319</v>
      </c>
      <c r="F271" s="11" t="n">
        <v>1593</v>
      </c>
      <c r="G271" s="11" t="n">
        <v>1636</v>
      </c>
      <c r="H271" s="11" t="n">
        <v>180</v>
      </c>
      <c r="I271" s="11" t="n">
        <v>7523</v>
      </c>
      <c r="J271" s="11" t="n">
        <v>6382</v>
      </c>
      <c r="K271" s="11" t="n">
        <v>6</v>
      </c>
      <c r="L271" s="12" t="n">
        <v>14.6115756149038</v>
      </c>
      <c r="M271" s="12" t="n">
        <v>0.487052520496794</v>
      </c>
      <c r="N271" s="13" t="n">
        <v>0.848331782533564</v>
      </c>
      <c r="O271" s="13" t="n">
        <v>0.610682685282896</v>
      </c>
      <c r="P271" s="13" t="n">
        <v>0.132802987255459</v>
      </c>
      <c r="Q271" s="13" t="n">
        <v>0.0233427479647783</v>
      </c>
      <c r="R271" s="13" t="n">
        <v>-0.14968814968815</v>
      </c>
      <c r="S271" s="11" t="n">
        <v>-2</v>
      </c>
      <c r="T271" s="13" t="n">
        <v>0</v>
      </c>
      <c r="U271" s="13" t="n">
        <v>0.0246526831925906</v>
      </c>
      <c r="V271" s="11" t="n">
        <v>0</v>
      </c>
      <c r="W271" s="13" t="n">
        <v>-0.0166666666666667</v>
      </c>
      <c r="X271" s="11" t="n">
        <v>0</v>
      </c>
      <c r="Y271" s="11" t="n">
        <v>1</v>
      </c>
      <c r="Z271" s="11" t="n">
        <v>1</v>
      </c>
      <c r="AA271" s="11" t="n">
        <v>0</v>
      </c>
      <c r="AB271" s="10" t="s">
        <v>65</v>
      </c>
      <c r="AC271" s="11" t="n">
        <v>12</v>
      </c>
      <c r="AD271" s="11" t="n">
        <v>55</v>
      </c>
      <c r="AE271" s="11" t="n">
        <v>103</v>
      </c>
      <c r="AF271" s="11" t="n">
        <v>2</v>
      </c>
      <c r="AG271" s="11" t="n">
        <v>5</v>
      </c>
      <c r="AH271" s="11" t="n">
        <v>3</v>
      </c>
      <c r="AI271" s="13" t="n">
        <v>0.0666666666666667</v>
      </c>
      <c r="AJ271" s="13" t="n">
        <v>0.305555555555556</v>
      </c>
      <c r="AK271" s="13" t="n">
        <v>0.572222222222222</v>
      </c>
      <c r="AL271" s="13" t="n">
        <v>0.0111111111111111</v>
      </c>
      <c r="AM271" s="13" t="n">
        <v>0.0277777777777778</v>
      </c>
      <c r="AN271" s="11" t="n">
        <v>0</v>
      </c>
      <c r="AO271" s="13" t="n">
        <v>0</v>
      </c>
      <c r="AP271" s="11" t="n">
        <v>6</v>
      </c>
      <c r="AQ271" s="11" t="n">
        <v>4</v>
      </c>
      <c r="AR271" s="13" t="n">
        <v>0.032967032967033</v>
      </c>
      <c r="AS271" s="13" t="n">
        <v>0.021978021978022</v>
      </c>
      <c r="AT271" s="14" t="n">
        <f aca="false">SUMIFS(시도_소아과개폐업!$C$5:$C$293,시도_소아과개폐업!$A$5:$A$293,$D271,시도_소아과개폐업!$B$5:$B$293,$B271)</f>
        <v>47</v>
      </c>
      <c r="AU271" s="14" t="n">
        <f aca="false">SUMIFS(시도_소아과개폐업!$D$5:$D$293,시도_소아과개폐업!$A$5:$A$293,$D271,시도_소아과개폐업!$B$5:$B$293,$B271)</f>
        <v>37</v>
      </c>
      <c r="AV271" s="14" t="n">
        <f aca="false">SUMIFS(시도_소아과개폐업!$F$5:$F$293,시도_소아과개폐업!$A$5:$A$293,$D271,시도_소아과개폐업!$B$5:$B$293,$B271)</f>
        <v>10</v>
      </c>
      <c r="AW271" s="15" t="n">
        <f aca="false">SUMIFS(시도_소아과개폐업!$G$5:$G$293,시도_소아과개폐업!$A$5:$A$293,$D271,시도_소아과개폐업!$B$5:$B$293,$B271)</f>
        <v>0.25</v>
      </c>
      <c r="AX271" s="14" t="n">
        <f aca="false">SUMIFS(시도_소아과개폐업!$H$5:$H$293,시도_소아과개폐업!$A$5:$A$293,$D271,시도_소아과개폐업!$B$5:$B$293,$B271)</f>
        <v>120</v>
      </c>
      <c r="AY271" s="14" t="n">
        <f aca="false">SUMIFS(시군구_병원급!$E$5:$E$3668,시군구_병원급!$A$5:$A$3668,$A271,시군구_병원급!$D$5:$D$3668,$D271)</f>
        <v>6</v>
      </c>
      <c r="AZ271" s="14" t="n">
        <f aca="false">SUMIFS(시군구_병원급!$F$5:$F$3668,시군구_병원급!$A$5:$A$3668,$A271,시군구_병원급!$D$5:$D$3668,$D271)</f>
        <v>1</v>
      </c>
      <c r="BA271" s="14" t="n">
        <f aca="false">SUMIFS(시군구_병원급!$G$5:$G$3668,시군구_병원급!$A$5:$A$3668,$A271,시군구_병원급!$D$5:$D$3668,$D271)</f>
        <v>7</v>
      </c>
      <c r="BB271" s="14" t="n">
        <f aca="false">SUMIFS(시군구_병원급!$H$5:$H$3668,시군구_병원급!$A$5:$A$3668,$A271,시군구_병원급!$D$5:$D$3668,$D271)</f>
        <v>13</v>
      </c>
      <c r="BC271" s="16" t="n">
        <f aca="false">K271+AY271</f>
        <v>12</v>
      </c>
      <c r="BD271" s="17" t="n">
        <f aca="false">IF(E271=0,"",(K271+AY271)/E271*1000)</f>
        <v>0.974105040993587</v>
      </c>
      <c r="BE271" s="16" t="n">
        <f aca="false">AY271-SUMIFS(시군구_병원급!$E$5:$E$3668,시군구_병원급!$A$5:$A$3668,$A271,시군구_병원급!$D$5:$D$3668,$D271-3)</f>
        <v>2</v>
      </c>
      <c r="BF271" s="16" t="n">
        <f aca="false">IF(AY271=0,1,0)</f>
        <v>0</v>
      </c>
      <c r="BG271" s="16" t="n">
        <f aca="false">IF(K271+AY271=0,1,0)</f>
        <v>0</v>
      </c>
      <c r="BH271" s="16" t="n">
        <f aca="false">AF271+AG271+AH271</f>
        <v>10</v>
      </c>
      <c r="BI271" s="18" t="n">
        <f aca="false">IF(H271=0,"",BH271/H271)</f>
        <v>0.0555555555555556</v>
      </c>
      <c r="BJ271" s="16" t="n">
        <f aca="false">IF(AP271="","",AP271+AN271)</f>
        <v>6</v>
      </c>
    </row>
    <row r="272" customFormat="false" ht="15" hidden="false" customHeight="true" outlineLevel="0" collapsed="false">
      <c r="A272" s="9" t="s">
        <v>145</v>
      </c>
      <c r="B272" s="10" t="s">
        <v>146</v>
      </c>
      <c r="C272" s="10" t="s">
        <v>67</v>
      </c>
      <c r="D272" s="9" t="n">
        <v>2017</v>
      </c>
      <c r="E272" s="11" t="n">
        <v>3604</v>
      </c>
      <c r="F272" s="11" t="n">
        <v>539</v>
      </c>
      <c r="G272" s="11" t="n">
        <v>577</v>
      </c>
      <c r="H272" s="11" t="n">
        <v>38</v>
      </c>
      <c r="I272" s="11" t="n">
        <v>1976</v>
      </c>
      <c r="J272" s="11" t="n">
        <v>1590</v>
      </c>
      <c r="K272" s="11" t="n">
        <v>4</v>
      </c>
      <c r="L272" s="12" t="n">
        <v>10.5438401775805</v>
      </c>
      <c r="M272" s="12" t="n">
        <v>1.10987791342952</v>
      </c>
      <c r="N272" s="13" t="n">
        <v>0.804655870445344</v>
      </c>
      <c r="O272" s="13" t="n">
        <v>0.548279689234184</v>
      </c>
      <c r="P272" s="13" t="n">
        <v>0.160099889012209</v>
      </c>
      <c r="Q272" s="13" t="n">
        <v>0.0796884361893349</v>
      </c>
      <c r="R272" s="13" t="n">
        <v>0.0490909090909091</v>
      </c>
      <c r="S272" s="11" t="n">
        <v>0</v>
      </c>
      <c r="T272" s="13" t="n">
        <v>-0.073170731707317</v>
      </c>
      <c r="U272" s="13" t="n">
        <v>-0.0426356589147287</v>
      </c>
      <c r="V272" s="11" t="n">
        <v>0</v>
      </c>
      <c r="W272" s="13" t="n">
        <v>-0.0789473684210527</v>
      </c>
      <c r="X272" s="11" t="n">
        <v>0</v>
      </c>
      <c r="Y272" s="11" t="n">
        <v>0</v>
      </c>
      <c r="Z272" s="11" t="n">
        <v>0</v>
      </c>
      <c r="AA272" s="11" t="n">
        <v>0</v>
      </c>
      <c r="AB272" s="10" t="s">
        <v>65</v>
      </c>
      <c r="AC272" s="11" t="n">
        <v>3</v>
      </c>
      <c r="AD272" s="11" t="n">
        <v>18</v>
      </c>
      <c r="AE272" s="11" t="n">
        <v>10</v>
      </c>
      <c r="AF272" s="11" t="n">
        <v>3</v>
      </c>
      <c r="AG272" s="11" t="n">
        <v>4</v>
      </c>
      <c r="AH272" s="11" t="n">
        <v>0</v>
      </c>
      <c r="AI272" s="13" t="n">
        <v>0.0789473684210526</v>
      </c>
      <c r="AJ272" s="13" t="n">
        <v>0.473684210526316</v>
      </c>
      <c r="AK272" s="13" t="n">
        <v>0.263157894736842</v>
      </c>
      <c r="AL272" s="13" t="n">
        <v>0.0789473684210526</v>
      </c>
      <c r="AM272" s="13" t="n">
        <v>0.105263157894737</v>
      </c>
      <c r="AN272" s="11" t="n">
        <v>1</v>
      </c>
      <c r="AO272" s="13" t="n">
        <v>0.0256410256410256</v>
      </c>
      <c r="AP272" s="11" t="n">
        <v>3</v>
      </c>
      <c r="AQ272" s="11" t="n">
        <v>0</v>
      </c>
      <c r="AR272" s="13" t="n">
        <v>0.0714285714285714</v>
      </c>
      <c r="AS272" s="13" t="n">
        <v>0</v>
      </c>
      <c r="AT272" s="14" t="n">
        <f aca="false">SUMIFS(시도_소아과개폐업!$C$5:$C$293,시도_소아과개폐업!$A$5:$A$293,$D272,시도_소아과개폐업!$B$5:$B$293,$B272)</f>
        <v>48</v>
      </c>
      <c r="AU272" s="14" t="n">
        <f aca="false">SUMIFS(시도_소아과개폐업!$D$5:$D$293,시도_소아과개폐업!$A$5:$A$293,$D272,시도_소아과개폐업!$B$5:$B$293,$B272)</f>
        <v>26</v>
      </c>
      <c r="AV272" s="14" t="n">
        <f aca="false">SUMIFS(시도_소아과개폐업!$F$5:$F$293,시도_소아과개폐업!$A$5:$A$293,$D272,시도_소아과개폐업!$B$5:$B$293,$B272)</f>
        <v>22</v>
      </c>
      <c r="AW272" s="15" t="n">
        <f aca="false">SUMIFS(시도_소아과개폐업!$G$5:$G$293,시도_소아과개폐업!$A$5:$A$293,$D272,시도_소아과개폐업!$B$5:$B$293,$B272)</f>
        <v>0.226086956521739</v>
      </c>
      <c r="AX272" s="14" t="n">
        <f aca="false">SUMIFS(시도_소아과개폐업!$H$5:$H$293,시도_소아과개폐업!$A$5:$A$293,$D272,시도_소아과개폐업!$B$5:$B$293,$B272)</f>
        <v>69</v>
      </c>
      <c r="AY272" s="14" t="n">
        <f aca="false">SUMIFS(시군구_병원급!$E$5:$E$3668,시군구_병원급!$A$5:$A$3668,$A272,시군구_병원급!$D$5:$D$3668,$D272)</f>
        <v>6</v>
      </c>
      <c r="AZ272" s="14" t="n">
        <f aca="false">SUMIFS(시군구_병원급!$F$5:$F$3668,시군구_병원급!$A$5:$A$3668,$A272,시군구_병원급!$D$5:$D$3668,$D272)</f>
        <v>3</v>
      </c>
      <c r="BA272" s="14" t="n">
        <f aca="false">SUMIFS(시군구_병원급!$G$5:$G$3668,시군구_병원급!$A$5:$A$3668,$A272,시군구_병원급!$D$5:$D$3668,$D272)</f>
        <v>16</v>
      </c>
      <c r="BB272" s="14" t="n">
        <f aca="false">SUMIFS(시군구_병원급!$H$5:$H$3668,시군구_병원급!$A$5:$A$3668,$A272,시군구_병원급!$D$5:$D$3668,$D272)</f>
        <v>25</v>
      </c>
      <c r="BC272" s="16" t="n">
        <f aca="false">K272+AY272</f>
        <v>10</v>
      </c>
      <c r="BD272" s="17" t="n">
        <f aca="false">IF(E272=0,"",(K272+AY272)/E272*1000)</f>
        <v>2.77469478357381</v>
      </c>
      <c r="BE272" s="16" t="n">
        <f aca="false">AY272-SUMIFS(시군구_병원급!$E$5:$E$3668,시군구_병원급!$A$5:$A$3668,$A272,시군구_병원급!$D$5:$D$3668,$D272-3)</f>
        <v>0</v>
      </c>
      <c r="BF272" s="16" t="n">
        <f aca="false">IF(AY272=0,1,0)</f>
        <v>0</v>
      </c>
      <c r="BG272" s="16" t="n">
        <f aca="false">IF(K272+AY272=0,1,0)</f>
        <v>0</v>
      </c>
      <c r="BH272" s="16" t="n">
        <f aca="false">AF272+AG272+AH272</f>
        <v>7</v>
      </c>
      <c r="BI272" s="18" t="n">
        <f aca="false">IF(H272=0,"",BH272/H272)</f>
        <v>0.184210526315789</v>
      </c>
      <c r="BJ272" s="16" t="n">
        <f aca="false">IF(AP272="","",AP272+AN272)</f>
        <v>4</v>
      </c>
    </row>
    <row r="273" customFormat="false" ht="15" hidden="false" customHeight="true" outlineLevel="0" collapsed="false">
      <c r="A273" s="9" t="s">
        <v>147</v>
      </c>
      <c r="B273" s="10" t="s">
        <v>146</v>
      </c>
      <c r="C273" s="10" t="s">
        <v>119</v>
      </c>
      <c r="D273" s="9" t="n">
        <v>2017</v>
      </c>
      <c r="E273" s="11" t="n">
        <v>17491</v>
      </c>
      <c r="F273" s="11" t="n">
        <v>2379</v>
      </c>
      <c r="G273" s="11" t="n">
        <v>2441</v>
      </c>
      <c r="H273" s="11" t="n">
        <v>219</v>
      </c>
      <c r="I273" s="11" t="n">
        <v>11671</v>
      </c>
      <c r="J273" s="11" t="n">
        <v>8734</v>
      </c>
      <c r="K273" s="11" t="n">
        <v>20</v>
      </c>
      <c r="L273" s="12" t="n">
        <v>12.5207249442571</v>
      </c>
      <c r="M273" s="12" t="n">
        <v>1.14344520038877</v>
      </c>
      <c r="N273" s="13" t="n">
        <v>0.748350612629595</v>
      </c>
      <c r="O273" s="13" t="n">
        <v>0.667257446686868</v>
      </c>
      <c r="P273" s="13" t="n">
        <v>0.13955748670745</v>
      </c>
      <c r="Q273" s="13" t="n">
        <v>-0.070715120603549</v>
      </c>
      <c r="R273" s="13" t="n">
        <v>-0.198094612352168</v>
      </c>
      <c r="S273" s="11" t="n">
        <v>1</v>
      </c>
      <c r="T273" s="13" t="n">
        <v>0.0186046511627906</v>
      </c>
      <c r="U273" s="13" t="n">
        <v>0.0182341650671785</v>
      </c>
      <c r="V273" s="11" t="n">
        <v>0</v>
      </c>
      <c r="W273" s="13" t="n">
        <v>-0.0684931506849316</v>
      </c>
      <c r="X273" s="11" t="n">
        <v>0</v>
      </c>
      <c r="Y273" s="11" t="n">
        <v>0</v>
      </c>
      <c r="Z273" s="11" t="n">
        <v>0</v>
      </c>
      <c r="AA273" s="11" t="n">
        <v>0</v>
      </c>
      <c r="AB273" s="10" t="s">
        <v>65</v>
      </c>
      <c r="AC273" s="11" t="n">
        <v>18</v>
      </c>
      <c r="AD273" s="11" t="n">
        <v>107</v>
      </c>
      <c r="AE273" s="11" t="n">
        <v>63</v>
      </c>
      <c r="AF273" s="11" t="n">
        <v>8</v>
      </c>
      <c r="AG273" s="11" t="n">
        <v>22</v>
      </c>
      <c r="AH273" s="11" t="n">
        <v>1</v>
      </c>
      <c r="AI273" s="13" t="n">
        <v>0.0821917808219178</v>
      </c>
      <c r="AJ273" s="13" t="n">
        <v>0.488584474885845</v>
      </c>
      <c r="AK273" s="13" t="n">
        <v>0.287671232876712</v>
      </c>
      <c r="AL273" s="13" t="n">
        <v>0.0365296803652968</v>
      </c>
      <c r="AM273" s="13" t="n">
        <v>0.100456621004566</v>
      </c>
      <c r="AN273" s="11" t="n">
        <v>3</v>
      </c>
      <c r="AO273" s="13" t="n">
        <v>0.0135135135135135</v>
      </c>
      <c r="AP273" s="11" t="n">
        <v>4</v>
      </c>
      <c r="AQ273" s="11" t="n">
        <v>8</v>
      </c>
      <c r="AR273" s="13" t="n">
        <v>0.018348623853211</v>
      </c>
      <c r="AS273" s="13" t="n">
        <v>0.036697247706422</v>
      </c>
      <c r="AT273" s="14" t="n">
        <f aca="false">SUMIFS(시도_소아과개폐업!$C$5:$C$293,시도_소아과개폐업!$A$5:$A$293,$D273,시도_소아과개폐업!$B$5:$B$293,$B273)</f>
        <v>48</v>
      </c>
      <c r="AU273" s="14" t="n">
        <f aca="false">SUMIFS(시도_소아과개폐업!$D$5:$D$293,시도_소아과개폐업!$A$5:$A$293,$D273,시도_소아과개폐업!$B$5:$B$293,$B273)</f>
        <v>26</v>
      </c>
      <c r="AV273" s="14" t="n">
        <f aca="false">SUMIFS(시도_소아과개폐업!$F$5:$F$293,시도_소아과개폐업!$A$5:$A$293,$D273,시도_소아과개폐업!$B$5:$B$293,$B273)</f>
        <v>22</v>
      </c>
      <c r="AW273" s="15" t="n">
        <f aca="false">SUMIFS(시도_소아과개폐업!$G$5:$G$293,시도_소아과개폐업!$A$5:$A$293,$D273,시도_소아과개폐업!$B$5:$B$293,$B273)</f>
        <v>0.226086956521739</v>
      </c>
      <c r="AX273" s="14" t="n">
        <f aca="false">SUMIFS(시도_소아과개폐업!$H$5:$H$293,시도_소아과개폐업!$A$5:$A$293,$D273,시도_소아과개폐업!$B$5:$B$293,$B273)</f>
        <v>69</v>
      </c>
      <c r="AY273" s="14" t="n">
        <f aca="false">SUMIFS(시군구_병원급!$E$5:$E$3668,시군구_병원급!$A$5:$A$3668,$A273,시군구_병원급!$D$5:$D$3668,$D273)</f>
        <v>4</v>
      </c>
      <c r="AZ273" s="14" t="n">
        <f aca="false">SUMIFS(시군구_병원급!$F$5:$F$3668,시군구_병원급!$A$5:$A$3668,$A273,시군구_병원급!$D$5:$D$3668,$D273)</f>
        <v>2</v>
      </c>
      <c r="BA273" s="14" t="n">
        <f aca="false">SUMIFS(시군구_병원급!$G$5:$G$3668,시군구_병원급!$A$5:$A$3668,$A273,시군구_병원급!$D$5:$D$3668,$D273)</f>
        <v>8</v>
      </c>
      <c r="BB273" s="14" t="n">
        <f aca="false">SUMIFS(시군구_병원급!$H$5:$H$3668,시군구_병원급!$A$5:$A$3668,$A273,시군구_병원급!$D$5:$D$3668,$D273)</f>
        <v>20</v>
      </c>
      <c r="BC273" s="16" t="n">
        <f aca="false">K273+AY273</f>
        <v>24</v>
      </c>
      <c r="BD273" s="17" t="n">
        <f aca="false">IF(E273=0,"",(K273+AY273)/E273*1000)</f>
        <v>1.37213424046653</v>
      </c>
      <c r="BE273" s="16" t="n">
        <f aca="false">AY273-SUMIFS(시군구_병원급!$E$5:$E$3668,시군구_병원급!$A$5:$A$3668,$A273,시군구_병원급!$D$5:$D$3668,$D273-3)</f>
        <v>-1</v>
      </c>
      <c r="BF273" s="16" t="n">
        <f aca="false">IF(AY273=0,1,0)</f>
        <v>0</v>
      </c>
      <c r="BG273" s="16" t="n">
        <f aca="false">IF(K273+AY273=0,1,0)</f>
        <v>0</v>
      </c>
      <c r="BH273" s="16" t="n">
        <f aca="false">AF273+AG273+AH273</f>
        <v>31</v>
      </c>
      <c r="BI273" s="18" t="n">
        <f aca="false">IF(H273=0,"",BH273/H273)</f>
        <v>0.141552511415525</v>
      </c>
      <c r="BJ273" s="16" t="n">
        <f aca="false">IF(AP273="","",AP273+AN273)</f>
        <v>7</v>
      </c>
    </row>
    <row r="274" customFormat="false" ht="15" hidden="false" customHeight="true" outlineLevel="0" collapsed="false">
      <c r="A274" s="9" t="s">
        <v>148</v>
      </c>
      <c r="B274" s="10" t="s">
        <v>146</v>
      </c>
      <c r="C274" s="10" t="s">
        <v>117</v>
      </c>
      <c r="D274" s="9" t="n">
        <v>2017</v>
      </c>
      <c r="E274" s="11" t="n">
        <v>6013</v>
      </c>
      <c r="F274" s="11" t="n">
        <v>798</v>
      </c>
      <c r="G274" s="11" t="n">
        <v>864</v>
      </c>
      <c r="H274" s="11" t="n">
        <v>116</v>
      </c>
      <c r="I274" s="11" t="n">
        <v>6255</v>
      </c>
      <c r="J274" s="11" t="n">
        <v>4723</v>
      </c>
      <c r="K274" s="11" t="n">
        <v>3</v>
      </c>
      <c r="L274" s="12" t="n">
        <v>19.2915350074838</v>
      </c>
      <c r="M274" s="12" t="n">
        <v>0.498919008814236</v>
      </c>
      <c r="N274" s="13" t="n">
        <v>0.755075939248601</v>
      </c>
      <c r="O274" s="13" t="n">
        <v>1.04024613337768</v>
      </c>
      <c r="P274" s="13" t="n">
        <v>0.1436886745385</v>
      </c>
      <c r="Q274" s="13" t="n">
        <v>-0.204524407990475</v>
      </c>
      <c r="R274" s="13" t="n">
        <v>-0.314829500396511</v>
      </c>
      <c r="S274" s="11" t="n">
        <v>-3</v>
      </c>
      <c r="T274" s="13" t="n">
        <v>-0.0413223140495868</v>
      </c>
      <c r="U274" s="13" t="n">
        <v>-0.0330808471170196</v>
      </c>
      <c r="V274" s="11" t="n">
        <v>0</v>
      </c>
      <c r="W274" s="13" t="n">
        <v>-0.327586206896552</v>
      </c>
      <c r="X274" s="11" t="n">
        <v>1</v>
      </c>
      <c r="Y274" s="11" t="n">
        <v>0</v>
      </c>
      <c r="Z274" s="11" t="n">
        <v>1</v>
      </c>
      <c r="AA274" s="11" t="n">
        <v>0</v>
      </c>
      <c r="AB274" s="10" t="s">
        <v>65</v>
      </c>
      <c r="AC274" s="11" t="n">
        <v>6</v>
      </c>
      <c r="AD274" s="11" t="n">
        <v>66</v>
      </c>
      <c r="AE274" s="11" t="n">
        <v>34</v>
      </c>
      <c r="AF274" s="11" t="n">
        <v>1</v>
      </c>
      <c r="AG274" s="11" t="n">
        <v>9</v>
      </c>
      <c r="AH274" s="11" t="n">
        <v>0</v>
      </c>
      <c r="AI274" s="13" t="n">
        <v>0.0517241379310345</v>
      </c>
      <c r="AJ274" s="13" t="n">
        <v>0.568965517241379</v>
      </c>
      <c r="AK274" s="13" t="n">
        <v>0.293103448275862</v>
      </c>
      <c r="AL274" s="13" t="n">
        <v>0.00862068965517241</v>
      </c>
      <c r="AM274" s="13" t="n">
        <v>0.0775862068965517</v>
      </c>
      <c r="AN274" s="11" t="n">
        <v>10</v>
      </c>
      <c r="AO274" s="13" t="n">
        <v>0.0793650793650794</v>
      </c>
      <c r="AP274" s="11" t="n">
        <v>6</v>
      </c>
      <c r="AQ274" s="11" t="n">
        <v>0</v>
      </c>
      <c r="AR274" s="13" t="n">
        <v>0.0454545454545455</v>
      </c>
      <c r="AS274" s="13" t="n">
        <v>0</v>
      </c>
      <c r="AT274" s="14" t="n">
        <f aca="false">SUMIFS(시도_소아과개폐업!$C$5:$C$293,시도_소아과개폐업!$A$5:$A$293,$D274,시도_소아과개폐업!$B$5:$B$293,$B274)</f>
        <v>48</v>
      </c>
      <c r="AU274" s="14" t="n">
        <f aca="false">SUMIFS(시도_소아과개폐업!$D$5:$D$293,시도_소아과개폐업!$A$5:$A$293,$D274,시도_소아과개폐업!$B$5:$B$293,$B274)</f>
        <v>26</v>
      </c>
      <c r="AV274" s="14" t="n">
        <f aca="false">SUMIFS(시도_소아과개폐업!$F$5:$F$293,시도_소아과개폐업!$A$5:$A$293,$D274,시도_소아과개폐업!$B$5:$B$293,$B274)</f>
        <v>22</v>
      </c>
      <c r="AW274" s="15" t="n">
        <f aca="false">SUMIFS(시도_소아과개폐업!$G$5:$G$293,시도_소아과개폐업!$A$5:$A$293,$D274,시도_소아과개폐업!$B$5:$B$293,$B274)</f>
        <v>0.226086956521739</v>
      </c>
      <c r="AX274" s="14" t="n">
        <f aca="false">SUMIFS(시도_소아과개폐업!$H$5:$H$293,시도_소아과개폐업!$A$5:$A$293,$D274,시도_소아과개폐업!$B$5:$B$293,$B274)</f>
        <v>69</v>
      </c>
      <c r="AY274" s="14" t="n">
        <f aca="false">SUMIFS(시군구_병원급!$E$5:$E$3668,시군구_병원급!$A$5:$A$3668,$A274,시군구_병원급!$D$5:$D$3668,$D274)</f>
        <v>8</v>
      </c>
      <c r="AZ274" s="14" t="n">
        <f aca="false">SUMIFS(시군구_병원급!$F$5:$F$3668,시군구_병원급!$A$5:$A$3668,$A274,시군구_병원급!$D$5:$D$3668,$D274)</f>
        <v>2</v>
      </c>
      <c r="BA274" s="14" t="n">
        <f aca="false">SUMIFS(시군구_병원급!$G$5:$G$3668,시군구_병원급!$A$5:$A$3668,$A274,시군구_병원급!$D$5:$D$3668,$D274)</f>
        <v>10</v>
      </c>
      <c r="BB274" s="14" t="n">
        <f aca="false">SUMIFS(시군구_병원급!$H$5:$H$3668,시군구_병원급!$A$5:$A$3668,$A274,시군구_병원급!$D$5:$D$3668,$D274)</f>
        <v>20</v>
      </c>
      <c r="BC274" s="16" t="n">
        <f aca="false">K274+AY274</f>
        <v>11</v>
      </c>
      <c r="BD274" s="17" t="n">
        <f aca="false">IF(E274=0,"",(K274+AY274)/E274*1000)</f>
        <v>1.82936969898553</v>
      </c>
      <c r="BE274" s="16" t="n">
        <f aca="false">AY274-SUMIFS(시군구_병원급!$E$5:$E$3668,시군구_병원급!$A$5:$A$3668,$A274,시군구_병원급!$D$5:$D$3668,$D274-3)</f>
        <v>0</v>
      </c>
      <c r="BF274" s="16" t="n">
        <f aca="false">IF(AY274=0,1,0)</f>
        <v>0</v>
      </c>
      <c r="BG274" s="16" t="n">
        <f aca="false">IF(K274+AY274=0,1,0)</f>
        <v>0</v>
      </c>
      <c r="BH274" s="16" t="n">
        <f aca="false">AF274+AG274+AH274</f>
        <v>10</v>
      </c>
      <c r="BI274" s="18" t="n">
        <f aca="false">IF(H274=0,"",BH274/H274)</f>
        <v>0.0862068965517241</v>
      </c>
      <c r="BJ274" s="16" t="n">
        <f aca="false">IF(AP274="","",AP274+AN274)</f>
        <v>16</v>
      </c>
    </row>
    <row r="275" customFormat="false" ht="15" hidden="false" customHeight="true" outlineLevel="0" collapsed="false">
      <c r="A275" s="9" t="s">
        <v>149</v>
      </c>
      <c r="B275" s="10" t="s">
        <v>146</v>
      </c>
      <c r="C275" s="10" t="s">
        <v>127</v>
      </c>
      <c r="D275" s="9" t="n">
        <v>2017</v>
      </c>
      <c r="E275" s="11" t="n">
        <v>4781</v>
      </c>
      <c r="F275" s="11" t="n">
        <v>651</v>
      </c>
      <c r="G275" s="11" t="n">
        <v>707</v>
      </c>
      <c r="H275" s="11" t="n">
        <v>56</v>
      </c>
      <c r="I275" s="11" t="n">
        <v>3814</v>
      </c>
      <c r="J275" s="11" t="n">
        <v>2816</v>
      </c>
      <c r="K275" s="11" t="n">
        <v>5</v>
      </c>
      <c r="L275" s="12" t="n">
        <v>11.7130307467057</v>
      </c>
      <c r="M275" s="12" t="n">
        <v>1.04580631667015</v>
      </c>
      <c r="N275" s="13" t="n">
        <v>0.738332459360252</v>
      </c>
      <c r="O275" s="13" t="n">
        <v>0.797741058355993</v>
      </c>
      <c r="P275" s="13" t="n">
        <v>0.14787701317716</v>
      </c>
      <c r="Q275" s="13" t="n">
        <v>-0.193760539629005</v>
      </c>
      <c r="R275" s="13" t="n">
        <v>-0.299306243805748</v>
      </c>
      <c r="S275" s="11" t="n">
        <v>0</v>
      </c>
      <c r="T275" s="13" t="n">
        <v>-0.0175438596491229</v>
      </c>
      <c r="U275" s="13" t="n">
        <v>-0.00261506276150625</v>
      </c>
      <c r="V275" s="11" t="n">
        <v>0</v>
      </c>
      <c r="W275" s="13" t="n">
        <v>-0.142857142857143</v>
      </c>
      <c r="X275" s="11" t="n">
        <v>0</v>
      </c>
      <c r="Y275" s="11" t="n">
        <v>0</v>
      </c>
      <c r="Z275" s="11" t="n">
        <v>0</v>
      </c>
      <c r="AA275" s="11" t="n">
        <v>0</v>
      </c>
      <c r="AB275" s="10" t="s">
        <v>65</v>
      </c>
      <c r="AC275" s="11" t="n">
        <v>3</v>
      </c>
      <c r="AD275" s="11" t="n">
        <v>23</v>
      </c>
      <c r="AE275" s="11" t="n">
        <v>9</v>
      </c>
      <c r="AF275" s="11" t="n">
        <v>2</v>
      </c>
      <c r="AG275" s="11" t="n">
        <v>18</v>
      </c>
      <c r="AH275" s="11" t="n">
        <v>1</v>
      </c>
      <c r="AI275" s="13" t="n">
        <v>0.0535714285714286</v>
      </c>
      <c r="AJ275" s="13" t="n">
        <v>0.410714285714286</v>
      </c>
      <c r="AK275" s="13" t="n">
        <v>0.160714285714286</v>
      </c>
      <c r="AL275" s="13" t="n">
        <v>0.0357142857142857</v>
      </c>
      <c r="AM275" s="13" t="n">
        <v>0.321428571428572</v>
      </c>
      <c r="AN275" s="11" t="n">
        <v>1</v>
      </c>
      <c r="AO275" s="13" t="n">
        <v>0.0175438596491228</v>
      </c>
      <c r="AP275" s="11" t="n">
        <v>4</v>
      </c>
      <c r="AQ275" s="11" t="n">
        <v>3</v>
      </c>
      <c r="AR275" s="13" t="n">
        <v>0.0689655172413793</v>
      </c>
      <c r="AS275" s="13" t="n">
        <v>0.0517241379310345</v>
      </c>
      <c r="AT275" s="14" t="n">
        <f aca="false">SUMIFS(시도_소아과개폐업!$C$5:$C$293,시도_소아과개폐업!$A$5:$A$293,$D275,시도_소아과개폐업!$B$5:$B$293,$B275)</f>
        <v>48</v>
      </c>
      <c r="AU275" s="14" t="n">
        <f aca="false">SUMIFS(시도_소아과개폐업!$D$5:$D$293,시도_소아과개폐업!$A$5:$A$293,$D275,시도_소아과개폐업!$B$5:$B$293,$B275)</f>
        <v>26</v>
      </c>
      <c r="AV275" s="14" t="n">
        <f aca="false">SUMIFS(시도_소아과개폐업!$F$5:$F$293,시도_소아과개폐업!$A$5:$A$293,$D275,시도_소아과개폐업!$B$5:$B$293,$B275)</f>
        <v>22</v>
      </c>
      <c r="AW275" s="15" t="n">
        <f aca="false">SUMIFS(시도_소아과개폐업!$G$5:$G$293,시도_소아과개폐업!$A$5:$A$293,$D275,시도_소아과개폐업!$B$5:$B$293,$B275)</f>
        <v>0.226086956521739</v>
      </c>
      <c r="AX275" s="14" t="n">
        <f aca="false">SUMIFS(시도_소아과개폐업!$H$5:$H$293,시도_소아과개폐업!$A$5:$A$293,$D275,시도_소아과개폐업!$B$5:$B$293,$B275)</f>
        <v>69</v>
      </c>
      <c r="AY275" s="14" t="n">
        <f aca="false">SUMIFS(시군구_병원급!$E$5:$E$3668,시군구_병원급!$A$5:$A$3668,$A275,시군구_병원급!$D$5:$D$3668,$D275)</f>
        <v>6</v>
      </c>
      <c r="AZ275" s="14" t="n">
        <f aca="false">SUMIFS(시군구_병원급!$F$5:$F$3668,시군구_병원급!$A$5:$A$3668,$A275,시군구_병원급!$D$5:$D$3668,$D275)</f>
        <v>4</v>
      </c>
      <c r="BA275" s="14" t="n">
        <f aca="false">SUMIFS(시군구_병원급!$G$5:$G$3668,시군구_병원급!$A$5:$A$3668,$A275,시군구_병원급!$D$5:$D$3668,$D275)</f>
        <v>10</v>
      </c>
      <c r="BB275" s="14" t="n">
        <f aca="false">SUMIFS(시군구_병원급!$H$5:$H$3668,시군구_병원급!$A$5:$A$3668,$A275,시군구_병원급!$D$5:$D$3668,$D275)</f>
        <v>18</v>
      </c>
      <c r="BC275" s="16" t="n">
        <f aca="false">K275+AY275</f>
        <v>11</v>
      </c>
      <c r="BD275" s="17" t="n">
        <f aca="false">IF(E275=0,"",(K275+AY275)/E275*1000)</f>
        <v>2.30077389667434</v>
      </c>
      <c r="BE275" s="16" t="n">
        <f aca="false">AY275-SUMIFS(시군구_병원급!$E$5:$E$3668,시군구_병원급!$A$5:$A$3668,$A275,시군구_병원급!$D$5:$D$3668,$D275-3)</f>
        <v>-1</v>
      </c>
      <c r="BF275" s="16" t="n">
        <f aca="false">IF(AY275=0,1,0)</f>
        <v>0</v>
      </c>
      <c r="BG275" s="16" t="n">
        <f aca="false">IF(K275+AY275=0,1,0)</f>
        <v>0</v>
      </c>
      <c r="BH275" s="16" t="n">
        <f aca="false">AF275+AG275+AH275</f>
        <v>21</v>
      </c>
      <c r="BI275" s="18" t="n">
        <f aca="false">IF(H275=0,"",BH275/H275)</f>
        <v>0.375</v>
      </c>
      <c r="BJ275" s="16" t="n">
        <f aca="false">IF(AP275="","",AP275+AN275)</f>
        <v>5</v>
      </c>
    </row>
    <row r="276" customFormat="false" ht="15" hidden="false" customHeight="true" outlineLevel="0" collapsed="false">
      <c r="A276" s="9" t="s">
        <v>150</v>
      </c>
      <c r="B276" s="10" t="s">
        <v>146</v>
      </c>
      <c r="C276" s="10" t="s">
        <v>129</v>
      </c>
      <c r="D276" s="9" t="n">
        <v>2017</v>
      </c>
      <c r="E276" s="11" t="n">
        <v>22244</v>
      </c>
      <c r="F276" s="11" t="n">
        <v>2936</v>
      </c>
      <c r="G276" s="11" t="n">
        <v>3022</v>
      </c>
      <c r="H276" s="11" t="n">
        <v>297</v>
      </c>
      <c r="I276" s="11" t="n">
        <v>14667</v>
      </c>
      <c r="J276" s="11" t="n">
        <v>11154</v>
      </c>
      <c r="K276" s="11" t="n">
        <v>24</v>
      </c>
      <c r="L276" s="12" t="n">
        <v>13.3519151231793</v>
      </c>
      <c r="M276" s="12" t="n">
        <v>1.07894263621651</v>
      </c>
      <c r="N276" s="13" t="n">
        <v>0.760482716301902</v>
      </c>
      <c r="O276" s="13" t="n">
        <v>0.659368818557813</v>
      </c>
      <c r="P276" s="13" t="n">
        <v>0.135856860276929</v>
      </c>
      <c r="Q276" s="13" t="n">
        <v>-0.0847973667969554</v>
      </c>
      <c r="R276" s="13" t="n">
        <v>-0.208900523560209</v>
      </c>
      <c r="S276" s="11" t="n">
        <v>2</v>
      </c>
      <c r="T276" s="13" t="n">
        <v>-0.0571428571428572</v>
      </c>
      <c r="U276" s="13" t="n">
        <v>-0.0323921361657211</v>
      </c>
      <c r="V276" s="11" t="n">
        <v>0</v>
      </c>
      <c r="W276" s="13" t="n">
        <v>-0.158249158249158</v>
      </c>
      <c r="X276" s="11" t="n">
        <v>0</v>
      </c>
      <c r="Y276" s="11" t="n">
        <v>0</v>
      </c>
      <c r="Z276" s="11" t="n">
        <v>0</v>
      </c>
      <c r="AA276" s="11" t="n">
        <v>0</v>
      </c>
      <c r="AB276" s="10" t="s">
        <v>65</v>
      </c>
      <c r="AC276" s="11" t="n">
        <v>8</v>
      </c>
      <c r="AD276" s="11" t="n">
        <v>127</v>
      </c>
      <c r="AE276" s="11" t="n">
        <v>131</v>
      </c>
      <c r="AF276" s="11" t="n">
        <v>3</v>
      </c>
      <c r="AG276" s="11" t="n">
        <v>27</v>
      </c>
      <c r="AH276" s="11" t="n">
        <v>1</v>
      </c>
      <c r="AI276" s="13" t="n">
        <v>0.0269360269360269</v>
      </c>
      <c r="AJ276" s="13" t="n">
        <v>0.427609427609428</v>
      </c>
      <c r="AK276" s="13" t="n">
        <v>0.441077441077441</v>
      </c>
      <c r="AL276" s="13" t="n">
        <v>0.0101010101010101</v>
      </c>
      <c r="AM276" s="13" t="n">
        <v>0.0909090909090909</v>
      </c>
      <c r="AN276" s="11" t="n">
        <v>10</v>
      </c>
      <c r="AO276" s="13" t="n">
        <v>0.0325732899022801</v>
      </c>
      <c r="AP276" s="11" t="n">
        <v>27</v>
      </c>
      <c r="AQ276" s="11" t="n">
        <v>5</v>
      </c>
      <c r="AR276" s="13" t="n">
        <v>0.0820668693009119</v>
      </c>
      <c r="AS276" s="13" t="n">
        <v>0.0151975683890578</v>
      </c>
      <c r="AT276" s="14" t="n">
        <f aca="false">SUMIFS(시도_소아과개폐업!$C$5:$C$293,시도_소아과개폐업!$A$5:$A$293,$D276,시도_소아과개폐업!$B$5:$B$293,$B276)</f>
        <v>48</v>
      </c>
      <c r="AU276" s="14" t="n">
        <f aca="false">SUMIFS(시도_소아과개폐업!$D$5:$D$293,시도_소아과개폐업!$A$5:$A$293,$D276,시도_소아과개폐업!$B$5:$B$293,$B276)</f>
        <v>26</v>
      </c>
      <c r="AV276" s="14" t="n">
        <f aca="false">SUMIFS(시도_소아과개폐업!$F$5:$F$293,시도_소아과개폐업!$A$5:$A$293,$D276,시도_소아과개폐업!$B$5:$B$293,$B276)</f>
        <v>22</v>
      </c>
      <c r="AW276" s="15" t="n">
        <f aca="false">SUMIFS(시도_소아과개폐업!$G$5:$G$293,시도_소아과개폐업!$A$5:$A$293,$D276,시도_소아과개폐업!$B$5:$B$293,$B276)</f>
        <v>0.226086956521739</v>
      </c>
      <c r="AX276" s="14" t="n">
        <f aca="false">SUMIFS(시도_소아과개폐업!$H$5:$H$293,시도_소아과개폐업!$A$5:$A$293,$D276,시도_소아과개폐업!$B$5:$B$293,$B276)</f>
        <v>69</v>
      </c>
      <c r="AY276" s="14" t="n">
        <f aca="false">SUMIFS(시군구_병원급!$E$5:$E$3668,시군구_병원급!$A$5:$A$3668,$A276,시군구_병원급!$D$5:$D$3668,$D276)</f>
        <v>13</v>
      </c>
      <c r="AZ276" s="14" t="n">
        <f aca="false">SUMIFS(시군구_병원급!$F$5:$F$3668,시군구_병원급!$A$5:$A$3668,$A276,시군구_병원급!$D$5:$D$3668,$D276)</f>
        <v>2</v>
      </c>
      <c r="BA276" s="14" t="n">
        <f aca="false">SUMIFS(시군구_병원급!$G$5:$G$3668,시군구_병원급!$A$5:$A$3668,$A276,시군구_병원급!$D$5:$D$3668,$D276)</f>
        <v>19</v>
      </c>
      <c r="BB276" s="14" t="n">
        <f aca="false">SUMIFS(시군구_병원급!$H$5:$H$3668,시군구_병원급!$A$5:$A$3668,$A276,시군구_병원급!$D$5:$D$3668,$D276)</f>
        <v>33</v>
      </c>
      <c r="BC276" s="16" t="n">
        <f aca="false">K276+AY276</f>
        <v>37</v>
      </c>
      <c r="BD276" s="17" t="n">
        <f aca="false">IF(E276=0,"",(K276+AY276)/E276*1000)</f>
        <v>1.66336989750045</v>
      </c>
      <c r="BE276" s="16" t="n">
        <f aca="false">AY276-SUMIFS(시군구_병원급!$E$5:$E$3668,시군구_병원급!$A$5:$A$3668,$A276,시군구_병원급!$D$5:$D$3668,$D276-3)</f>
        <v>-1</v>
      </c>
      <c r="BF276" s="16" t="n">
        <f aca="false">IF(AY276=0,1,0)</f>
        <v>0</v>
      </c>
      <c r="BG276" s="16" t="n">
        <f aca="false">IF(K276+AY276=0,1,0)</f>
        <v>0</v>
      </c>
      <c r="BH276" s="16" t="n">
        <f aca="false">AF276+AG276+AH276</f>
        <v>31</v>
      </c>
      <c r="BI276" s="18" t="n">
        <f aca="false">IF(H276=0,"",BH276/H276)</f>
        <v>0.104377104377104</v>
      </c>
      <c r="BJ276" s="16" t="n">
        <f aca="false">IF(AP276="","",AP276+AN276)</f>
        <v>37</v>
      </c>
    </row>
    <row r="277" customFormat="false" ht="15" hidden="false" customHeight="true" outlineLevel="0" collapsed="false">
      <c r="A277" s="9" t="s">
        <v>151</v>
      </c>
      <c r="B277" s="10" t="s">
        <v>146</v>
      </c>
      <c r="C277" s="10" t="s">
        <v>152</v>
      </c>
      <c r="D277" s="9" t="n">
        <v>2017</v>
      </c>
      <c r="E277" s="11" t="n">
        <v>16726</v>
      </c>
      <c r="F277" s="11" t="n">
        <v>1921</v>
      </c>
      <c r="G277" s="11" t="n">
        <v>1977</v>
      </c>
      <c r="H277" s="11" t="n">
        <v>196</v>
      </c>
      <c r="I277" s="11" t="n">
        <v>10539</v>
      </c>
      <c r="J277" s="11" t="n">
        <v>8026</v>
      </c>
      <c r="K277" s="11" t="n">
        <v>22</v>
      </c>
      <c r="L277" s="12" t="n">
        <v>11.7182829128303</v>
      </c>
      <c r="M277" s="12" t="n">
        <v>1.31531746980749</v>
      </c>
      <c r="N277" s="13" t="n">
        <v>0.761552329443021</v>
      </c>
      <c r="O277" s="13" t="n">
        <v>0.630096855195504</v>
      </c>
      <c r="P277" s="13" t="n">
        <v>0.118199210809518</v>
      </c>
      <c r="Q277" s="13" t="n">
        <v>-0.119823185812766</v>
      </c>
      <c r="R277" s="13" t="n">
        <v>-0.289104638619202</v>
      </c>
      <c r="S277" s="11" t="n">
        <v>-1</v>
      </c>
      <c r="T277" s="13" t="n">
        <v>-0.0485436893203883</v>
      </c>
      <c r="U277" s="13" t="n">
        <v>-0.0438214480130648</v>
      </c>
      <c r="V277" s="11" t="n">
        <v>0</v>
      </c>
      <c r="W277" s="13" t="n">
        <v>-0.168367346938776</v>
      </c>
      <c r="X277" s="11" t="n">
        <v>0</v>
      </c>
      <c r="Y277" s="11" t="n">
        <v>0</v>
      </c>
      <c r="Z277" s="11" t="n">
        <v>0</v>
      </c>
      <c r="AA277" s="11" t="n">
        <v>0</v>
      </c>
      <c r="AB277" s="10" t="s">
        <v>65</v>
      </c>
      <c r="AC277" s="11" t="n">
        <v>8</v>
      </c>
      <c r="AD277" s="11" t="n">
        <v>89</v>
      </c>
      <c r="AE277" s="11" t="n">
        <v>57</v>
      </c>
      <c r="AF277" s="11" t="n">
        <v>8</v>
      </c>
      <c r="AG277" s="11" t="n">
        <v>33</v>
      </c>
      <c r="AH277" s="11" t="n">
        <v>1</v>
      </c>
      <c r="AI277" s="13" t="n">
        <v>0.0408163265306122</v>
      </c>
      <c r="AJ277" s="13" t="n">
        <v>0.454081632653061</v>
      </c>
      <c r="AK277" s="13" t="n">
        <v>0.290816326530612</v>
      </c>
      <c r="AL277" s="13" t="n">
        <v>0.0408163265306122</v>
      </c>
      <c r="AM277" s="13" t="n">
        <v>0.168367346938776</v>
      </c>
      <c r="AN277" s="11" t="n">
        <v>7</v>
      </c>
      <c r="AO277" s="13" t="n">
        <v>0.0344827586206897</v>
      </c>
      <c r="AP277" s="11" t="n">
        <v>19</v>
      </c>
      <c r="AQ277" s="11" t="n">
        <v>11</v>
      </c>
      <c r="AR277" s="13" t="n">
        <v>0.0900473933649289</v>
      </c>
      <c r="AS277" s="13" t="n">
        <v>0.0521327014218009</v>
      </c>
      <c r="AT277" s="14" t="n">
        <f aca="false">SUMIFS(시도_소아과개폐업!$C$5:$C$293,시도_소아과개폐업!$A$5:$A$293,$D277,시도_소아과개폐업!$B$5:$B$293,$B277)</f>
        <v>48</v>
      </c>
      <c r="AU277" s="14" t="n">
        <f aca="false">SUMIFS(시도_소아과개폐업!$D$5:$D$293,시도_소아과개폐업!$A$5:$A$293,$D277,시도_소아과개폐업!$B$5:$B$293,$B277)</f>
        <v>26</v>
      </c>
      <c r="AV277" s="14" t="n">
        <f aca="false">SUMIFS(시도_소아과개폐업!$F$5:$F$293,시도_소아과개폐업!$A$5:$A$293,$D277,시도_소아과개폐업!$B$5:$B$293,$B277)</f>
        <v>22</v>
      </c>
      <c r="AW277" s="15" t="n">
        <f aca="false">SUMIFS(시도_소아과개폐업!$G$5:$G$293,시도_소아과개폐업!$A$5:$A$293,$D277,시도_소아과개폐업!$B$5:$B$293,$B277)</f>
        <v>0.226086956521739</v>
      </c>
      <c r="AX277" s="14" t="n">
        <f aca="false">SUMIFS(시도_소아과개폐업!$H$5:$H$293,시도_소아과개폐업!$A$5:$A$293,$D277,시도_소아과개폐업!$B$5:$B$293,$B277)</f>
        <v>69</v>
      </c>
      <c r="AY277" s="14" t="n">
        <f aca="false">SUMIFS(시군구_병원급!$E$5:$E$3668,시군구_병원급!$A$5:$A$3668,$A277,시군구_병원급!$D$5:$D$3668,$D277)</f>
        <v>11</v>
      </c>
      <c r="AZ277" s="14" t="n">
        <f aca="false">SUMIFS(시군구_병원급!$F$5:$F$3668,시군구_병원급!$A$5:$A$3668,$A277,시군구_병원급!$D$5:$D$3668,$D277)</f>
        <v>1</v>
      </c>
      <c r="BA277" s="14" t="n">
        <f aca="false">SUMIFS(시군구_병원급!$G$5:$G$3668,시군구_병원급!$A$5:$A$3668,$A277,시군구_병원급!$D$5:$D$3668,$D277)</f>
        <v>16</v>
      </c>
      <c r="BB277" s="14" t="n">
        <f aca="false">SUMIFS(시군구_병원급!$H$5:$H$3668,시군구_병원급!$A$5:$A$3668,$A277,시군구_병원급!$D$5:$D$3668,$D277)</f>
        <v>32</v>
      </c>
      <c r="BC277" s="16" t="n">
        <f aca="false">K277+AY277</f>
        <v>33</v>
      </c>
      <c r="BD277" s="17" t="n">
        <f aca="false">IF(E277=0,"",(K277+AY277)/E277*1000)</f>
        <v>1.97297620471123</v>
      </c>
      <c r="BE277" s="16" t="n">
        <f aca="false">AY277-SUMIFS(시군구_병원급!$E$5:$E$3668,시군구_병원급!$A$5:$A$3668,$A277,시군구_병원급!$D$5:$D$3668,$D277-3)</f>
        <v>-2</v>
      </c>
      <c r="BF277" s="16" t="n">
        <f aca="false">IF(AY277=0,1,0)</f>
        <v>0</v>
      </c>
      <c r="BG277" s="16" t="n">
        <f aca="false">IF(K277+AY277=0,1,0)</f>
        <v>0</v>
      </c>
      <c r="BH277" s="16" t="n">
        <f aca="false">AF277+AG277+AH277</f>
        <v>42</v>
      </c>
      <c r="BI277" s="18" t="n">
        <f aca="false">IF(H277=0,"",BH277/H277)</f>
        <v>0.214285714285714</v>
      </c>
      <c r="BJ277" s="16" t="n">
        <f aca="false">IF(AP277="","",AP277+AN277)</f>
        <v>26</v>
      </c>
    </row>
    <row r="278" customFormat="false" ht="15" hidden="false" customHeight="true" outlineLevel="0" collapsed="false">
      <c r="A278" s="9" t="s">
        <v>153</v>
      </c>
      <c r="B278" s="10" t="s">
        <v>146</v>
      </c>
      <c r="C278" s="10" t="s">
        <v>154</v>
      </c>
      <c r="D278" s="9" t="n">
        <v>2017</v>
      </c>
      <c r="E278" s="11" t="n">
        <v>26715</v>
      </c>
      <c r="F278" s="11" t="n">
        <v>3477</v>
      </c>
      <c r="G278" s="11" t="n">
        <v>3706</v>
      </c>
      <c r="H278" s="11" t="n">
        <v>362</v>
      </c>
      <c r="I278" s="11" t="n">
        <v>16884</v>
      </c>
      <c r="J278" s="11" t="n">
        <v>13807</v>
      </c>
      <c r="K278" s="11" t="n">
        <v>22</v>
      </c>
      <c r="L278" s="12" t="n">
        <v>13.5504398278121</v>
      </c>
      <c r="M278" s="12" t="n">
        <v>0.823507392850459</v>
      </c>
      <c r="N278" s="13" t="n">
        <v>0.817756455816157</v>
      </c>
      <c r="O278" s="13" t="n">
        <v>0.632004491858507</v>
      </c>
      <c r="P278" s="13" t="n">
        <v>0.138723563541082</v>
      </c>
      <c r="Q278" s="13" t="n">
        <v>-0.153382982094755</v>
      </c>
      <c r="R278" s="13" t="n">
        <v>-0.262487562189055</v>
      </c>
      <c r="S278" s="11" t="n">
        <v>1</v>
      </c>
      <c r="T278" s="13" t="n">
        <v>-0.0320855614973262</v>
      </c>
      <c r="U278" s="13" t="n">
        <v>-0.024948024948025</v>
      </c>
      <c r="V278" s="11" t="n">
        <v>0</v>
      </c>
      <c r="W278" s="13" t="n">
        <v>-0.179558011049724</v>
      </c>
      <c r="X278" s="11" t="n">
        <v>0</v>
      </c>
      <c r="Y278" s="11" t="n">
        <v>0</v>
      </c>
      <c r="Z278" s="11" t="n">
        <v>0</v>
      </c>
      <c r="AA278" s="11" t="n">
        <v>0</v>
      </c>
      <c r="AB278" s="10" t="s">
        <v>65</v>
      </c>
      <c r="AC278" s="11" t="n">
        <v>11</v>
      </c>
      <c r="AD278" s="11" t="n">
        <v>159</v>
      </c>
      <c r="AE278" s="11" t="n">
        <v>162</v>
      </c>
      <c r="AF278" s="11" t="n">
        <v>4</v>
      </c>
      <c r="AG278" s="11" t="n">
        <v>26</v>
      </c>
      <c r="AH278" s="11" t="n">
        <v>0</v>
      </c>
      <c r="AI278" s="13" t="n">
        <v>0.0303867403314917</v>
      </c>
      <c r="AJ278" s="13" t="n">
        <v>0.439226519337017</v>
      </c>
      <c r="AK278" s="13" t="n">
        <v>0.447513812154696</v>
      </c>
      <c r="AL278" s="13" t="n">
        <v>0.0110497237569061</v>
      </c>
      <c r="AM278" s="13" t="n">
        <v>0.0718232044198895</v>
      </c>
      <c r="AN278" s="11" t="n">
        <v>4</v>
      </c>
      <c r="AO278" s="13" t="n">
        <v>0.0109289617486339</v>
      </c>
      <c r="AP278" s="11" t="n">
        <v>19</v>
      </c>
      <c r="AQ278" s="11" t="n">
        <v>5</v>
      </c>
      <c r="AR278" s="13" t="n">
        <v>0.05</v>
      </c>
      <c r="AS278" s="13" t="n">
        <v>0.0131578947368421</v>
      </c>
      <c r="AT278" s="14" t="n">
        <f aca="false">SUMIFS(시도_소아과개폐업!$C$5:$C$293,시도_소아과개폐업!$A$5:$A$293,$D278,시도_소아과개폐업!$B$5:$B$293,$B278)</f>
        <v>48</v>
      </c>
      <c r="AU278" s="14" t="n">
        <f aca="false">SUMIFS(시도_소아과개폐업!$D$5:$D$293,시도_소아과개폐업!$A$5:$A$293,$D278,시도_소아과개폐업!$B$5:$B$293,$B278)</f>
        <v>26</v>
      </c>
      <c r="AV278" s="14" t="n">
        <f aca="false">SUMIFS(시도_소아과개폐업!$F$5:$F$293,시도_소아과개폐업!$A$5:$A$293,$D278,시도_소아과개폐업!$B$5:$B$293,$B278)</f>
        <v>22</v>
      </c>
      <c r="AW278" s="15" t="n">
        <f aca="false">SUMIFS(시도_소아과개폐업!$G$5:$G$293,시도_소아과개폐업!$A$5:$A$293,$D278,시도_소아과개폐업!$B$5:$B$293,$B278)</f>
        <v>0.226086956521739</v>
      </c>
      <c r="AX278" s="14" t="n">
        <f aca="false">SUMIFS(시도_소아과개폐업!$H$5:$H$293,시도_소아과개폐업!$A$5:$A$293,$D278,시도_소아과개폐업!$B$5:$B$293,$B278)</f>
        <v>69</v>
      </c>
      <c r="AY278" s="14" t="n">
        <f aca="false">SUMIFS(시군구_병원급!$E$5:$E$3668,시군구_병원급!$A$5:$A$3668,$A278,시군구_병원급!$D$5:$D$3668,$D278)</f>
        <v>22</v>
      </c>
      <c r="AZ278" s="14" t="n">
        <f aca="false">SUMIFS(시군구_병원급!$F$5:$F$3668,시군구_병원급!$A$5:$A$3668,$A278,시군구_병원급!$D$5:$D$3668,$D278)</f>
        <v>5</v>
      </c>
      <c r="BA278" s="14" t="n">
        <f aca="false">SUMIFS(시군구_병원급!$G$5:$G$3668,시군구_병원급!$A$5:$A$3668,$A278,시군구_병원급!$D$5:$D$3668,$D278)</f>
        <v>31</v>
      </c>
      <c r="BB278" s="14" t="n">
        <f aca="false">SUMIFS(시군구_병원급!$H$5:$H$3668,시군구_병원급!$A$5:$A$3668,$A278,시군구_병원급!$D$5:$D$3668,$D278)</f>
        <v>54</v>
      </c>
      <c r="BC278" s="16" t="n">
        <f aca="false">K278+AY278</f>
        <v>44</v>
      </c>
      <c r="BD278" s="17" t="n">
        <f aca="false">IF(E278=0,"",(K278+AY278)/E278*1000)</f>
        <v>1.64701478570092</v>
      </c>
      <c r="BE278" s="16" t="n">
        <f aca="false">AY278-SUMIFS(시군구_병원급!$E$5:$E$3668,시군구_병원급!$A$5:$A$3668,$A278,시군구_병원급!$D$5:$D$3668,$D278-3)</f>
        <v>2</v>
      </c>
      <c r="BF278" s="16" t="n">
        <f aca="false">IF(AY278=0,1,0)</f>
        <v>0</v>
      </c>
      <c r="BG278" s="16" t="n">
        <f aca="false">IF(K278+AY278=0,1,0)</f>
        <v>0</v>
      </c>
      <c r="BH278" s="16" t="n">
        <f aca="false">AF278+AG278+AH278</f>
        <v>30</v>
      </c>
      <c r="BI278" s="18" t="n">
        <f aca="false">IF(H278=0,"",BH278/H278)</f>
        <v>0.0828729281767956</v>
      </c>
      <c r="BJ278" s="16" t="n">
        <f aca="false">IF(AP278="","",AP278+AN278)</f>
        <v>23</v>
      </c>
    </row>
    <row r="279" customFormat="false" ht="15" hidden="false" customHeight="true" outlineLevel="0" collapsed="false">
      <c r="A279" s="9" t="s">
        <v>155</v>
      </c>
      <c r="B279" s="10" t="s">
        <v>146</v>
      </c>
      <c r="C279" s="10" t="s">
        <v>156</v>
      </c>
      <c r="D279" s="9" t="n">
        <v>2017</v>
      </c>
      <c r="E279" s="11" t="n">
        <v>18424</v>
      </c>
      <c r="F279" s="11" t="n">
        <v>2743</v>
      </c>
      <c r="G279" s="11" t="n">
        <v>2652</v>
      </c>
      <c r="H279" s="11" t="n">
        <v>180</v>
      </c>
      <c r="I279" s="11" t="n">
        <v>8890</v>
      </c>
      <c r="J279" s="11" t="n">
        <v>7741</v>
      </c>
      <c r="K279" s="11" t="n">
        <v>14</v>
      </c>
      <c r="L279" s="12" t="n">
        <v>9.7698653929657</v>
      </c>
      <c r="M279" s="12" t="n">
        <v>0.759878419452888</v>
      </c>
      <c r="N279" s="13" t="n">
        <v>0.870753655793026</v>
      </c>
      <c r="O279" s="13" t="n">
        <v>0.482522796352584</v>
      </c>
      <c r="P279" s="13" t="n">
        <v>0.143942683456361</v>
      </c>
      <c r="Q279" s="13" t="n">
        <v>0.548625703958981</v>
      </c>
      <c r="R279" s="13" t="n">
        <v>0.417423837520043</v>
      </c>
      <c r="S279" s="11" t="n">
        <v>2</v>
      </c>
      <c r="T279" s="13" t="n">
        <v>0.168831168831169</v>
      </c>
      <c r="U279" s="13" t="n">
        <v>0.119647355163728</v>
      </c>
      <c r="V279" s="11" t="n">
        <v>0</v>
      </c>
      <c r="W279" s="13" t="n">
        <v>0.0722222222222222</v>
      </c>
      <c r="X279" s="11" t="n">
        <v>0</v>
      </c>
      <c r="Y279" s="11" t="n">
        <v>0</v>
      </c>
      <c r="Z279" s="11" t="n">
        <v>0</v>
      </c>
      <c r="AA279" s="11" t="n">
        <v>0</v>
      </c>
      <c r="AB279" s="10" t="s">
        <v>65</v>
      </c>
      <c r="AC279" s="11" t="n">
        <v>15</v>
      </c>
      <c r="AD279" s="11" t="n">
        <v>81</v>
      </c>
      <c r="AE279" s="11" t="n">
        <v>68</v>
      </c>
      <c r="AF279" s="11" t="n">
        <v>2</v>
      </c>
      <c r="AG279" s="11" t="n">
        <v>13</v>
      </c>
      <c r="AH279" s="11" t="n">
        <v>1</v>
      </c>
      <c r="AI279" s="13" t="n">
        <v>0.0833333333333333</v>
      </c>
      <c r="AJ279" s="13" t="n">
        <v>0.45</v>
      </c>
      <c r="AK279" s="13" t="n">
        <v>0.377777777777778</v>
      </c>
      <c r="AL279" s="13" t="n">
        <v>0.0111111111111111</v>
      </c>
      <c r="AM279" s="13" t="n">
        <v>0.0722222222222222</v>
      </c>
      <c r="AN279" s="11" t="n">
        <v>1</v>
      </c>
      <c r="AO279" s="13" t="n">
        <v>0.00552486187845304</v>
      </c>
      <c r="AP279" s="11" t="n">
        <v>10</v>
      </c>
      <c r="AQ279" s="11" t="n">
        <v>29</v>
      </c>
      <c r="AR279" s="13" t="n">
        <v>0.0617283950617284</v>
      </c>
      <c r="AS279" s="13" t="n">
        <v>0.179012345679012</v>
      </c>
      <c r="AT279" s="14" t="n">
        <f aca="false">SUMIFS(시도_소아과개폐업!$C$5:$C$293,시도_소아과개폐업!$A$5:$A$293,$D279,시도_소아과개폐업!$B$5:$B$293,$B279)</f>
        <v>48</v>
      </c>
      <c r="AU279" s="14" t="n">
        <f aca="false">SUMIFS(시도_소아과개폐업!$D$5:$D$293,시도_소아과개폐업!$A$5:$A$293,$D279,시도_소아과개폐업!$B$5:$B$293,$B279)</f>
        <v>26</v>
      </c>
      <c r="AV279" s="14" t="n">
        <f aca="false">SUMIFS(시도_소아과개폐업!$F$5:$F$293,시도_소아과개폐업!$A$5:$A$293,$D279,시도_소아과개폐업!$B$5:$B$293,$B279)</f>
        <v>22</v>
      </c>
      <c r="AW279" s="15" t="n">
        <f aca="false">SUMIFS(시도_소아과개폐업!$G$5:$G$293,시도_소아과개폐업!$A$5:$A$293,$D279,시도_소아과개폐업!$B$5:$B$293,$B279)</f>
        <v>0.226086956521739</v>
      </c>
      <c r="AX279" s="14" t="n">
        <f aca="false">SUMIFS(시도_소아과개폐업!$H$5:$H$293,시도_소아과개폐업!$A$5:$A$293,$D279,시도_소아과개폐업!$B$5:$B$293,$B279)</f>
        <v>69</v>
      </c>
      <c r="AY279" s="14" t="n">
        <f aca="false">SUMIFS(시군구_병원급!$E$5:$E$3668,시군구_병원급!$A$5:$A$3668,$A279,시군구_병원급!$D$5:$D$3668,$D279)</f>
        <v>6</v>
      </c>
      <c r="AZ279" s="14" t="n">
        <f aca="false">SUMIFS(시군구_병원급!$F$5:$F$3668,시군구_병원급!$A$5:$A$3668,$A279,시군구_병원급!$D$5:$D$3668,$D279)</f>
        <v>0</v>
      </c>
      <c r="BA279" s="14" t="n">
        <f aca="false">SUMIFS(시군구_병원급!$G$5:$G$3668,시군구_병원급!$A$5:$A$3668,$A279,시군구_병원급!$D$5:$D$3668,$D279)</f>
        <v>5</v>
      </c>
      <c r="BB279" s="14" t="n">
        <f aca="false">SUMIFS(시군구_병원급!$H$5:$H$3668,시군구_병원급!$A$5:$A$3668,$A279,시군구_병원급!$D$5:$D$3668,$D279)</f>
        <v>16</v>
      </c>
      <c r="BC279" s="16" t="n">
        <f aca="false">K279+AY279</f>
        <v>20</v>
      </c>
      <c r="BD279" s="17" t="n">
        <f aca="false">IF(E279=0,"",(K279+AY279)/E279*1000)</f>
        <v>1.08554059921841</v>
      </c>
      <c r="BE279" s="16" t="n">
        <f aca="false">AY279-SUMIFS(시군구_병원급!$E$5:$E$3668,시군구_병원급!$A$5:$A$3668,$A279,시군구_병원급!$D$5:$D$3668,$D279-3)</f>
        <v>1</v>
      </c>
      <c r="BF279" s="16" t="n">
        <f aca="false">IF(AY279=0,1,0)</f>
        <v>0</v>
      </c>
      <c r="BG279" s="16" t="n">
        <f aca="false">IF(K279+AY279=0,1,0)</f>
        <v>0</v>
      </c>
      <c r="BH279" s="16" t="n">
        <f aca="false">AF279+AG279+AH279</f>
        <v>16</v>
      </c>
      <c r="BI279" s="18" t="n">
        <f aca="false">IF(H279=0,"",BH279/H279)</f>
        <v>0.0888888888888889</v>
      </c>
      <c r="BJ279" s="16" t="n">
        <f aca="false">IF(AP279="","",AP279+AN279)</f>
        <v>11</v>
      </c>
    </row>
    <row r="280" customFormat="false" ht="15" hidden="false" customHeight="true" outlineLevel="0" collapsed="false">
      <c r="A280" s="9" t="s">
        <v>157</v>
      </c>
      <c r="B280" s="10" t="s">
        <v>146</v>
      </c>
      <c r="C280" s="10" t="s">
        <v>158</v>
      </c>
      <c r="D280" s="9" t="n">
        <v>2017</v>
      </c>
      <c r="E280" s="11" t="n">
        <v>533</v>
      </c>
      <c r="F280" s="11" t="n">
        <v>90</v>
      </c>
      <c r="G280" s="11" t="n">
        <v>100</v>
      </c>
      <c r="H280" s="11" t="n">
        <v>6</v>
      </c>
      <c r="I280" s="11" t="n">
        <v>354</v>
      </c>
      <c r="J280" s="11" t="n">
        <v>222</v>
      </c>
      <c r="K280" s="11" t="n">
        <v>0</v>
      </c>
      <c r="L280" s="12" t="n">
        <v>11.2570356472796</v>
      </c>
      <c r="M280" s="12" t="n">
        <v>0</v>
      </c>
      <c r="N280" s="13" t="n">
        <v>0.627118644067797</v>
      </c>
      <c r="O280" s="13" t="n">
        <v>0.664165103189493</v>
      </c>
      <c r="P280" s="13" t="n">
        <v>0.187617260787993</v>
      </c>
      <c r="Q280" s="13" t="n">
        <v>-0.0465116279069767</v>
      </c>
      <c r="R280" s="13" t="n">
        <v>-0.0990990990990991</v>
      </c>
      <c r="S280" s="11" t="n">
        <v>0</v>
      </c>
      <c r="T280" s="13" t="n">
        <v>0</v>
      </c>
      <c r="U280" s="13" t="n">
        <v>0</v>
      </c>
      <c r="V280" s="11" t="n">
        <v>1</v>
      </c>
      <c r="W280" s="13" t="n">
        <v>0</v>
      </c>
      <c r="X280" s="11" t="n">
        <v>0</v>
      </c>
      <c r="Y280" s="11" t="n">
        <v>0</v>
      </c>
      <c r="Z280" s="11" t="n">
        <v>0</v>
      </c>
      <c r="AA280" s="11" t="n">
        <v>0</v>
      </c>
      <c r="AB280" s="10" t="s">
        <v>65</v>
      </c>
      <c r="AC280" s="11" t="n">
        <v>1</v>
      </c>
      <c r="AD280" s="11" t="n">
        <v>3</v>
      </c>
      <c r="AE280" s="11" t="n">
        <v>0</v>
      </c>
      <c r="AF280" s="11" t="n">
        <v>0</v>
      </c>
      <c r="AG280" s="11" t="n">
        <v>2</v>
      </c>
      <c r="AH280" s="11" t="n">
        <v>0</v>
      </c>
      <c r="AI280" s="13" t="n">
        <v>0.166666666666667</v>
      </c>
      <c r="AJ280" s="13" t="n">
        <v>0.5</v>
      </c>
      <c r="AK280" s="13" t="n">
        <v>0</v>
      </c>
      <c r="AL280" s="13" t="n">
        <v>0</v>
      </c>
      <c r="AM280" s="13" t="n">
        <v>0.333333333333333</v>
      </c>
      <c r="AN280" s="11" t="n">
        <v>0</v>
      </c>
      <c r="AO280" s="13" t="n">
        <v>0</v>
      </c>
      <c r="AP280" s="11" t="n">
        <v>0</v>
      </c>
      <c r="AQ280" s="11" t="n">
        <v>0</v>
      </c>
      <c r="AR280" s="13" t="n">
        <v>0</v>
      </c>
      <c r="AS280" s="13" t="n">
        <v>0</v>
      </c>
      <c r="AT280" s="14" t="n">
        <f aca="false">SUMIFS(시도_소아과개폐업!$C$5:$C$293,시도_소아과개폐업!$A$5:$A$293,$D280,시도_소아과개폐업!$B$5:$B$293,$B280)</f>
        <v>48</v>
      </c>
      <c r="AU280" s="14" t="n">
        <f aca="false">SUMIFS(시도_소아과개폐업!$D$5:$D$293,시도_소아과개폐업!$A$5:$A$293,$D280,시도_소아과개폐업!$B$5:$B$293,$B280)</f>
        <v>26</v>
      </c>
      <c r="AV280" s="14" t="n">
        <f aca="false">SUMIFS(시도_소아과개폐업!$F$5:$F$293,시도_소아과개폐업!$A$5:$A$293,$D280,시도_소아과개폐업!$B$5:$B$293,$B280)</f>
        <v>22</v>
      </c>
      <c r="AW280" s="15" t="n">
        <f aca="false">SUMIFS(시도_소아과개폐업!$G$5:$G$293,시도_소아과개폐업!$A$5:$A$293,$D280,시도_소아과개폐업!$B$5:$B$293,$B280)</f>
        <v>0.226086956521739</v>
      </c>
      <c r="AX280" s="14" t="n">
        <f aca="false">SUMIFS(시도_소아과개폐업!$H$5:$H$293,시도_소아과개폐업!$A$5:$A$293,$D280,시도_소아과개폐업!$B$5:$B$293,$B280)</f>
        <v>69</v>
      </c>
      <c r="AY280" s="14" t="n">
        <f aca="false">SUMIFS(시군구_병원급!$E$5:$E$3668,시군구_병원급!$A$5:$A$3668,$A280,시군구_병원급!$D$5:$D$3668,$D280)</f>
        <v>0</v>
      </c>
      <c r="AZ280" s="14" t="n">
        <f aca="false">SUMIFS(시군구_병원급!$F$5:$F$3668,시군구_병원급!$A$5:$A$3668,$A280,시군구_병원급!$D$5:$D$3668,$D280)</f>
        <v>0</v>
      </c>
      <c r="BA280" s="14" t="n">
        <f aca="false">SUMIFS(시군구_병원급!$G$5:$G$3668,시군구_병원급!$A$5:$A$3668,$A280,시군구_병원급!$D$5:$D$3668,$D280)</f>
        <v>0</v>
      </c>
      <c r="BB280" s="14" t="n">
        <f aca="false">SUMIFS(시군구_병원급!$H$5:$H$3668,시군구_병원급!$A$5:$A$3668,$A280,시군구_병원급!$D$5:$D$3668,$D280)</f>
        <v>0</v>
      </c>
      <c r="BC280" s="16" t="n">
        <f aca="false">K280+AY280</f>
        <v>0</v>
      </c>
      <c r="BD280" s="17" t="n">
        <f aca="false">IF(E280=0,"",(K280+AY280)/E280*1000)</f>
        <v>0</v>
      </c>
      <c r="BE280" s="16" t="n">
        <f aca="false">AY280-SUMIFS(시군구_병원급!$E$5:$E$3668,시군구_병원급!$A$5:$A$3668,$A280,시군구_병원급!$D$5:$D$3668,$D280-3)</f>
        <v>0</v>
      </c>
      <c r="BF280" s="16" t="n">
        <f aca="false">IF(AY280=0,1,0)</f>
        <v>1</v>
      </c>
      <c r="BG280" s="16" t="n">
        <f aca="false">IF(K280+AY280=0,1,0)</f>
        <v>1</v>
      </c>
      <c r="BH280" s="16" t="n">
        <f aca="false">AF280+AG280+AH280</f>
        <v>2</v>
      </c>
      <c r="BI280" s="18" t="n">
        <f aca="false">IF(H280=0,"",BH280/H280)</f>
        <v>0.333333333333333</v>
      </c>
      <c r="BJ280" s="16" t="n">
        <f aca="false">IF(AP280="","",AP280+AN280)</f>
        <v>0</v>
      </c>
    </row>
    <row r="281" customFormat="false" ht="15" hidden="false" customHeight="true" outlineLevel="0" collapsed="false">
      <c r="A281" s="9" t="s">
        <v>159</v>
      </c>
      <c r="B281" s="10" t="s">
        <v>160</v>
      </c>
      <c r="C281" s="10" t="s">
        <v>67</v>
      </c>
      <c r="D281" s="9" t="n">
        <v>2017</v>
      </c>
      <c r="E281" s="11" t="n">
        <v>6245</v>
      </c>
      <c r="F281" s="11" t="n">
        <v>804</v>
      </c>
      <c r="G281" s="11" t="n">
        <v>790</v>
      </c>
      <c r="H281" s="11" t="n">
        <v>110</v>
      </c>
      <c r="I281" s="11" t="n">
        <v>4078</v>
      </c>
      <c r="J281" s="11" t="n">
        <v>3657</v>
      </c>
      <c r="K281" s="11" t="n">
        <v>3</v>
      </c>
      <c r="L281" s="12" t="n">
        <v>17.6140912730184</v>
      </c>
      <c r="M281" s="12" t="n">
        <v>0.480384307445957</v>
      </c>
      <c r="N281" s="13" t="n">
        <v>0.896763119176067</v>
      </c>
      <c r="O281" s="13" t="n">
        <v>0.653002401921537</v>
      </c>
      <c r="P281" s="13" t="n">
        <v>0.126501200960769</v>
      </c>
      <c r="Q281" s="13" t="n">
        <v>-0.0869883040935673</v>
      </c>
      <c r="R281" s="13" t="n">
        <v>-0.212362911266201</v>
      </c>
      <c r="S281" s="11" t="n">
        <v>-1</v>
      </c>
      <c r="T281" s="13" t="n">
        <v>-0.0517241379310345</v>
      </c>
      <c r="U281" s="13" t="n">
        <v>-0.0220623501199041</v>
      </c>
      <c r="V281" s="11" t="n">
        <v>0</v>
      </c>
      <c r="W281" s="13" t="n">
        <v>0</v>
      </c>
      <c r="X281" s="11" t="n">
        <v>0</v>
      </c>
      <c r="Y281" s="11" t="n">
        <v>0</v>
      </c>
      <c r="Z281" s="11" t="n">
        <v>0</v>
      </c>
      <c r="AA281" s="11" t="n">
        <v>0</v>
      </c>
      <c r="AB281" s="10" t="s">
        <v>65</v>
      </c>
      <c r="AC281" s="11" t="n">
        <v>14</v>
      </c>
      <c r="AD281" s="11" t="n">
        <v>19</v>
      </c>
      <c r="AE281" s="11" t="n">
        <v>63</v>
      </c>
      <c r="AF281" s="11" t="n">
        <v>12</v>
      </c>
      <c r="AG281" s="11" t="n">
        <v>2</v>
      </c>
      <c r="AH281" s="11" t="n">
        <v>0</v>
      </c>
      <c r="AI281" s="13" t="n">
        <v>0.127272727272727</v>
      </c>
      <c r="AJ281" s="13" t="n">
        <v>0.172727272727273</v>
      </c>
      <c r="AK281" s="13" t="n">
        <v>0.572727272727273</v>
      </c>
      <c r="AL281" s="13" t="n">
        <v>0.109090909090909</v>
      </c>
      <c r="AM281" s="13" t="n">
        <v>0.0181818181818182</v>
      </c>
      <c r="AN281" s="11" t="n">
        <v>0</v>
      </c>
      <c r="AO281" s="13" t="n">
        <v>0</v>
      </c>
      <c r="AP281" s="11" t="n">
        <v>10</v>
      </c>
      <c r="AQ281" s="11" t="n">
        <v>2</v>
      </c>
      <c r="AR281" s="13" t="n">
        <v>0.0847457627118644</v>
      </c>
      <c r="AS281" s="13" t="n">
        <v>0.0169491525423729</v>
      </c>
      <c r="AT281" s="14" t="n">
        <f aca="false">SUMIFS(시도_소아과개폐업!$C$5:$C$293,시도_소아과개폐업!$A$5:$A$293,$D281,시도_소아과개폐업!$B$5:$B$293,$B281)</f>
        <v>44</v>
      </c>
      <c r="AU281" s="14" t="n">
        <f aca="false">SUMIFS(시도_소아과개폐업!$D$5:$D$293,시도_소아과개폐업!$A$5:$A$293,$D281,시도_소아과개폐업!$B$5:$B$293,$B281)</f>
        <v>39</v>
      </c>
      <c r="AV281" s="14" t="n">
        <f aca="false">SUMIFS(시도_소아과개폐업!$F$5:$F$293,시도_소아과개폐업!$A$5:$A$293,$D281,시도_소아과개폐업!$B$5:$B$293,$B281)</f>
        <v>5</v>
      </c>
      <c r="AW281" s="15" t="n">
        <f aca="false">SUMIFS(시도_소아과개폐업!$G$5:$G$293,시도_소아과개폐업!$A$5:$A$293,$D281,시도_소아과개폐업!$B$5:$B$293,$B281)</f>
        <v>0.263513513513514</v>
      </c>
      <c r="AX281" s="14" t="n">
        <f aca="false">SUMIFS(시도_소아과개폐업!$H$5:$H$293,시도_소아과개폐업!$A$5:$A$293,$D281,시도_소아과개폐업!$B$5:$B$293,$B281)</f>
        <v>103</v>
      </c>
      <c r="AY281" s="14" t="n">
        <f aca="false">SUMIFS(시군구_병원급!$E$5:$E$3668,시군구_병원급!$A$5:$A$3668,$A281,시군구_병원급!$D$5:$D$3668,$D281)</f>
        <v>1</v>
      </c>
      <c r="AZ281" s="14" t="n">
        <f aca="false">SUMIFS(시군구_병원급!$F$5:$F$3668,시군구_병원급!$A$5:$A$3668,$A281,시군구_병원급!$D$5:$D$3668,$D281)</f>
        <v>2</v>
      </c>
      <c r="BA281" s="14" t="n">
        <f aca="false">SUMIFS(시군구_병원급!$G$5:$G$3668,시군구_병원급!$A$5:$A$3668,$A281,시군구_병원급!$D$5:$D$3668,$D281)</f>
        <v>4</v>
      </c>
      <c r="BB281" s="14" t="n">
        <f aca="false">SUMIFS(시군구_병원급!$H$5:$H$3668,시군구_병원급!$A$5:$A$3668,$A281,시군구_병원급!$D$5:$D$3668,$D281)</f>
        <v>9</v>
      </c>
      <c r="BC281" s="16" t="n">
        <f aca="false">K281+AY281</f>
        <v>4</v>
      </c>
      <c r="BD281" s="17" t="n">
        <f aca="false">IF(E281=0,"",(K281+AY281)/E281*1000)</f>
        <v>0.640512409927942</v>
      </c>
      <c r="BE281" s="16" t="n">
        <f aca="false">AY281-SUMIFS(시군구_병원급!$E$5:$E$3668,시군구_병원급!$A$5:$A$3668,$A281,시군구_병원급!$D$5:$D$3668,$D281-3)</f>
        <v>0</v>
      </c>
      <c r="BF281" s="16" t="n">
        <f aca="false">IF(AY281=0,1,0)</f>
        <v>0</v>
      </c>
      <c r="BG281" s="16" t="n">
        <f aca="false">IF(K281+AY281=0,1,0)</f>
        <v>0</v>
      </c>
      <c r="BH281" s="16" t="n">
        <f aca="false">AF281+AG281+AH281</f>
        <v>14</v>
      </c>
      <c r="BI281" s="18" t="n">
        <f aca="false">IF(H281=0,"",BH281/H281)</f>
        <v>0.127272727272727</v>
      </c>
      <c r="BJ281" s="16" t="n">
        <f aca="false">IF(AP281="","",AP281+AN281)</f>
        <v>10</v>
      </c>
    </row>
    <row r="282" customFormat="false" ht="15" hidden="false" customHeight="true" outlineLevel="0" collapsed="false">
      <c r="A282" s="9" t="s">
        <v>161</v>
      </c>
      <c r="B282" s="10" t="s">
        <v>160</v>
      </c>
      <c r="C282" s="10" t="s">
        <v>119</v>
      </c>
      <c r="D282" s="9" t="n">
        <v>2017</v>
      </c>
      <c r="E282" s="11" t="n">
        <v>3170</v>
      </c>
      <c r="F282" s="11" t="n">
        <v>399</v>
      </c>
      <c r="G282" s="11" t="n">
        <v>430</v>
      </c>
      <c r="H282" s="11" t="n">
        <v>61</v>
      </c>
      <c r="I282" s="11" t="n">
        <v>2464</v>
      </c>
      <c r="J282" s="11" t="n">
        <v>1930</v>
      </c>
      <c r="K282" s="11" t="n">
        <v>1</v>
      </c>
      <c r="L282" s="12" t="n">
        <v>19.2429022082019</v>
      </c>
      <c r="M282" s="12" t="n">
        <v>0.315457413249211</v>
      </c>
      <c r="N282" s="13" t="n">
        <v>0.783279220779221</v>
      </c>
      <c r="O282" s="13" t="n">
        <v>0.777287066246057</v>
      </c>
      <c r="P282" s="13" t="n">
        <v>0.135646687697161</v>
      </c>
      <c r="Q282" s="13" t="n">
        <v>-0.18109015758202</v>
      </c>
      <c r="R282" s="13" t="n">
        <v>-0.254766031195841</v>
      </c>
      <c r="S282" s="11" t="n">
        <v>-1</v>
      </c>
      <c r="T282" s="13" t="n">
        <v>-0.0757575757575758</v>
      </c>
      <c r="U282" s="13" t="n">
        <v>-0.0268562401263823</v>
      </c>
      <c r="V282" s="11" t="n">
        <v>0</v>
      </c>
      <c r="W282" s="13" t="n">
        <v>-0.278688524590164</v>
      </c>
      <c r="X282" s="11" t="n">
        <v>1</v>
      </c>
      <c r="Y282" s="11" t="n">
        <v>0</v>
      </c>
      <c r="Z282" s="11" t="n">
        <v>1</v>
      </c>
      <c r="AA282" s="11" t="n">
        <v>0</v>
      </c>
      <c r="AB282" s="10" t="s">
        <v>65</v>
      </c>
      <c r="AC282" s="11" t="n">
        <v>9</v>
      </c>
      <c r="AD282" s="11" t="n">
        <v>20</v>
      </c>
      <c r="AE282" s="11" t="n">
        <v>27</v>
      </c>
      <c r="AF282" s="11" t="n">
        <v>5</v>
      </c>
      <c r="AG282" s="11" t="n">
        <v>0</v>
      </c>
      <c r="AH282" s="11" t="n">
        <v>0</v>
      </c>
      <c r="AI282" s="13" t="n">
        <v>0.147540983606557</v>
      </c>
      <c r="AJ282" s="13" t="n">
        <v>0.327868852459016</v>
      </c>
      <c r="AK282" s="13" t="n">
        <v>0.442622950819672</v>
      </c>
      <c r="AL282" s="13" t="n">
        <v>0.0819672131147541</v>
      </c>
      <c r="AM282" s="13" t="n">
        <v>0</v>
      </c>
      <c r="AN282" s="11" t="n">
        <v>1</v>
      </c>
      <c r="AO282" s="13" t="n">
        <v>0.0161290322580645</v>
      </c>
      <c r="AP282" s="11" t="n">
        <v>6</v>
      </c>
      <c r="AQ282" s="11" t="n">
        <v>2</v>
      </c>
      <c r="AR282" s="13" t="n">
        <v>0.0909090909090909</v>
      </c>
      <c r="AS282" s="13" t="n">
        <v>0.0303030303030303</v>
      </c>
      <c r="AT282" s="14" t="n">
        <f aca="false">SUMIFS(시도_소아과개폐업!$C$5:$C$293,시도_소아과개폐업!$A$5:$A$293,$D282,시도_소아과개폐업!$B$5:$B$293,$B282)</f>
        <v>44</v>
      </c>
      <c r="AU282" s="14" t="n">
        <f aca="false">SUMIFS(시도_소아과개폐업!$D$5:$D$293,시도_소아과개폐업!$A$5:$A$293,$D282,시도_소아과개폐업!$B$5:$B$293,$B282)</f>
        <v>39</v>
      </c>
      <c r="AV282" s="14" t="n">
        <f aca="false">SUMIFS(시도_소아과개폐업!$F$5:$F$293,시도_소아과개폐업!$A$5:$A$293,$D282,시도_소아과개폐업!$B$5:$B$293,$B282)</f>
        <v>5</v>
      </c>
      <c r="AW282" s="15" t="n">
        <f aca="false">SUMIFS(시도_소아과개폐업!$G$5:$G$293,시도_소아과개폐업!$A$5:$A$293,$D282,시도_소아과개폐업!$B$5:$B$293,$B282)</f>
        <v>0.263513513513514</v>
      </c>
      <c r="AX282" s="14" t="n">
        <f aca="false">SUMIFS(시도_소아과개폐업!$H$5:$H$293,시도_소아과개폐업!$A$5:$A$293,$D282,시도_소아과개폐업!$B$5:$B$293,$B282)</f>
        <v>103</v>
      </c>
      <c r="AY282" s="14" t="n">
        <f aca="false">SUMIFS(시군구_병원급!$E$5:$E$3668,시군구_병원급!$A$5:$A$3668,$A282,시군구_병원급!$D$5:$D$3668,$D282)</f>
        <v>0</v>
      </c>
      <c r="AZ282" s="14" t="n">
        <f aca="false">SUMIFS(시군구_병원급!$F$5:$F$3668,시군구_병원급!$A$5:$A$3668,$A282,시군구_병원급!$D$5:$D$3668,$D282)</f>
        <v>2</v>
      </c>
      <c r="BA282" s="14" t="n">
        <f aca="false">SUMIFS(시군구_병원급!$G$5:$G$3668,시군구_병원급!$A$5:$A$3668,$A282,시군구_병원급!$D$5:$D$3668,$D282)</f>
        <v>2</v>
      </c>
      <c r="BB282" s="14" t="n">
        <f aca="false">SUMIFS(시군구_병원급!$H$5:$H$3668,시군구_병원급!$A$5:$A$3668,$A282,시군구_병원급!$D$5:$D$3668,$D282)</f>
        <v>2</v>
      </c>
      <c r="BC282" s="16" t="n">
        <f aca="false">K282+AY282</f>
        <v>1</v>
      </c>
      <c r="BD282" s="17" t="n">
        <f aca="false">IF(E282=0,"",(K282+AY282)/E282*1000)</f>
        <v>0.315457413249211</v>
      </c>
      <c r="BE282" s="16" t="n">
        <f aca="false">AY282-SUMIFS(시군구_병원급!$E$5:$E$3668,시군구_병원급!$A$5:$A$3668,$A282,시군구_병원급!$D$5:$D$3668,$D282-3)</f>
        <v>0</v>
      </c>
      <c r="BF282" s="16" t="n">
        <f aca="false">IF(AY282=0,1,0)</f>
        <v>1</v>
      </c>
      <c r="BG282" s="16" t="n">
        <f aca="false">IF(K282+AY282=0,1,0)</f>
        <v>0</v>
      </c>
      <c r="BH282" s="16" t="n">
        <f aca="false">AF282+AG282+AH282</f>
        <v>5</v>
      </c>
      <c r="BI282" s="18" t="n">
        <f aca="false">IF(H282=0,"",BH282/H282)</f>
        <v>0.0819672131147541</v>
      </c>
      <c r="BJ282" s="16" t="n">
        <f aca="false">IF(AP282="","",AP282+AN282)</f>
        <v>7</v>
      </c>
    </row>
    <row r="283" customFormat="false" ht="15" hidden="false" customHeight="true" outlineLevel="0" collapsed="false">
      <c r="A283" s="9" t="s">
        <v>162</v>
      </c>
      <c r="B283" s="10" t="s">
        <v>160</v>
      </c>
      <c r="C283" s="10" t="s">
        <v>163</v>
      </c>
      <c r="D283" s="9" t="n">
        <v>2017</v>
      </c>
      <c r="E283" s="11" t="n">
        <v>19680</v>
      </c>
      <c r="F283" s="11" t="n">
        <v>2824</v>
      </c>
      <c r="G283" s="11" t="n">
        <v>2893</v>
      </c>
      <c r="H283" s="11" t="n">
        <v>245</v>
      </c>
      <c r="I283" s="11" t="n">
        <v>12253</v>
      </c>
      <c r="J283" s="11" t="n">
        <v>10839</v>
      </c>
      <c r="K283" s="11" t="n">
        <v>19</v>
      </c>
      <c r="L283" s="12" t="n">
        <v>12.4491869918699</v>
      </c>
      <c r="M283" s="12" t="n">
        <v>0.965447154471545</v>
      </c>
      <c r="N283" s="13" t="n">
        <v>0.884599689871868</v>
      </c>
      <c r="O283" s="13" t="n">
        <v>0.622611788617886</v>
      </c>
      <c r="P283" s="13" t="n">
        <v>0.147002032520325</v>
      </c>
      <c r="Q283" s="13" t="n">
        <v>-0.0190898669192046</v>
      </c>
      <c r="R283" s="13" t="n">
        <v>-0.116641221374046</v>
      </c>
      <c r="S283" s="11" t="n">
        <v>2</v>
      </c>
      <c r="T283" s="13" t="n">
        <v>-0.0239043824701195</v>
      </c>
      <c r="U283" s="13" t="n">
        <v>-0.00317279531402537</v>
      </c>
      <c r="V283" s="11" t="n">
        <v>0</v>
      </c>
      <c r="W283" s="13" t="n">
        <v>-0.122448979591837</v>
      </c>
      <c r="X283" s="11" t="n">
        <v>0</v>
      </c>
      <c r="Y283" s="11" t="n">
        <v>0</v>
      </c>
      <c r="Z283" s="11" t="n">
        <v>0</v>
      </c>
      <c r="AA283" s="11" t="n">
        <v>0</v>
      </c>
      <c r="AB283" s="10" t="s">
        <v>65</v>
      </c>
      <c r="AC283" s="11" t="n">
        <v>18</v>
      </c>
      <c r="AD283" s="11" t="n">
        <v>119</v>
      </c>
      <c r="AE283" s="11" t="n">
        <v>94</v>
      </c>
      <c r="AF283" s="11" t="n">
        <v>7</v>
      </c>
      <c r="AG283" s="11" t="n">
        <v>4</v>
      </c>
      <c r="AH283" s="11" t="n">
        <v>3</v>
      </c>
      <c r="AI283" s="13" t="n">
        <v>0.0734693877551021</v>
      </c>
      <c r="AJ283" s="13" t="n">
        <v>0.485714285714286</v>
      </c>
      <c r="AK283" s="13" t="n">
        <v>0.383673469387755</v>
      </c>
      <c r="AL283" s="13" t="n">
        <v>0.0285714285714286</v>
      </c>
      <c r="AM283" s="13" t="n">
        <v>0.0163265306122449</v>
      </c>
      <c r="AN283" s="11" t="n">
        <v>0</v>
      </c>
      <c r="AO283" s="13" t="n">
        <v>0</v>
      </c>
      <c r="AP283" s="11" t="n">
        <v>9</v>
      </c>
      <c r="AQ283" s="11" t="n">
        <v>3</v>
      </c>
      <c r="AR283" s="13" t="n">
        <v>0.0358565737051793</v>
      </c>
      <c r="AS283" s="13" t="n">
        <v>0.0119521912350598</v>
      </c>
      <c r="AT283" s="14" t="n">
        <f aca="false">SUMIFS(시도_소아과개폐업!$C$5:$C$293,시도_소아과개폐업!$A$5:$A$293,$D283,시도_소아과개폐업!$B$5:$B$293,$B283)</f>
        <v>44</v>
      </c>
      <c r="AU283" s="14" t="n">
        <f aca="false">SUMIFS(시도_소아과개폐업!$D$5:$D$293,시도_소아과개폐업!$A$5:$A$293,$D283,시도_소아과개폐업!$B$5:$B$293,$B283)</f>
        <v>39</v>
      </c>
      <c r="AV283" s="14" t="n">
        <f aca="false">SUMIFS(시도_소아과개폐업!$F$5:$F$293,시도_소아과개폐업!$A$5:$A$293,$D283,시도_소아과개폐업!$B$5:$B$293,$B283)</f>
        <v>5</v>
      </c>
      <c r="AW283" s="15" t="n">
        <f aca="false">SUMIFS(시도_소아과개폐업!$G$5:$G$293,시도_소아과개폐업!$A$5:$A$293,$D283,시도_소아과개폐업!$B$5:$B$293,$B283)</f>
        <v>0.263513513513514</v>
      </c>
      <c r="AX283" s="14" t="n">
        <f aca="false">SUMIFS(시도_소아과개폐업!$H$5:$H$293,시도_소아과개폐업!$A$5:$A$293,$D283,시도_소아과개폐업!$B$5:$B$293,$B283)</f>
        <v>103</v>
      </c>
      <c r="AY283" s="14" t="n">
        <f aca="false">SUMIFS(시군구_병원급!$E$5:$E$3668,시군구_병원급!$A$5:$A$3668,$A283,시군구_병원급!$D$5:$D$3668,$D283)</f>
        <v>10</v>
      </c>
      <c r="AZ283" s="14" t="n">
        <f aca="false">SUMIFS(시군구_병원급!$F$5:$F$3668,시군구_병원급!$A$5:$A$3668,$A283,시군구_병원급!$D$5:$D$3668,$D283)</f>
        <v>2</v>
      </c>
      <c r="BA283" s="14" t="n">
        <f aca="false">SUMIFS(시군구_병원급!$G$5:$G$3668,시군구_병원급!$A$5:$A$3668,$A283,시군구_병원급!$D$5:$D$3668,$D283)</f>
        <v>10</v>
      </c>
      <c r="BB283" s="14" t="n">
        <f aca="false">SUMIFS(시군구_병원급!$H$5:$H$3668,시군구_병원급!$A$5:$A$3668,$A283,시군구_병원급!$D$5:$D$3668,$D283)</f>
        <v>34</v>
      </c>
      <c r="BC283" s="16" t="n">
        <f aca="false">K283+AY283</f>
        <v>29</v>
      </c>
      <c r="BD283" s="17" t="n">
        <f aca="false">IF(E283=0,"",(K283+AY283)/E283*1000)</f>
        <v>1.47357723577236</v>
      </c>
      <c r="BE283" s="16" t="n">
        <f aca="false">AY283-SUMIFS(시군구_병원급!$E$5:$E$3668,시군구_병원급!$A$5:$A$3668,$A283,시군구_병원급!$D$5:$D$3668,$D283-3)</f>
        <v>3</v>
      </c>
      <c r="BF283" s="16" t="n">
        <f aca="false">IF(AY283=0,1,0)</f>
        <v>0</v>
      </c>
      <c r="BG283" s="16" t="n">
        <f aca="false">IF(K283+AY283=0,1,0)</f>
        <v>0</v>
      </c>
      <c r="BH283" s="16" t="n">
        <f aca="false">AF283+AG283+AH283</f>
        <v>14</v>
      </c>
      <c r="BI283" s="18" t="n">
        <f aca="false">IF(H283=0,"",BH283/H283)</f>
        <v>0.0571428571428571</v>
      </c>
      <c r="BJ283" s="16" t="n">
        <f aca="false">IF(AP283="","",AP283+AN283)</f>
        <v>9</v>
      </c>
    </row>
    <row r="284" customFormat="false" ht="15" hidden="false" customHeight="true" outlineLevel="0" collapsed="false">
      <c r="A284" s="9" t="s">
        <v>164</v>
      </c>
      <c r="B284" s="10" t="s">
        <v>160</v>
      </c>
      <c r="C284" s="10" t="s">
        <v>165</v>
      </c>
      <c r="D284" s="9" t="n">
        <v>2017</v>
      </c>
      <c r="E284" s="11" t="n">
        <v>18790</v>
      </c>
      <c r="F284" s="11" t="n">
        <v>2404</v>
      </c>
      <c r="G284" s="11" t="n">
        <v>2440</v>
      </c>
      <c r="H284" s="11" t="n">
        <v>255</v>
      </c>
      <c r="I284" s="11" t="n">
        <v>9520</v>
      </c>
      <c r="J284" s="11" t="n">
        <v>8836</v>
      </c>
      <c r="K284" s="11" t="n">
        <v>21</v>
      </c>
      <c r="L284" s="12" t="n">
        <v>13.571048430016</v>
      </c>
      <c r="M284" s="12" t="n">
        <v>1.11761575306014</v>
      </c>
      <c r="N284" s="13" t="n">
        <v>0.928151260504202</v>
      </c>
      <c r="O284" s="13" t="n">
        <v>0.506652474720596</v>
      </c>
      <c r="P284" s="13" t="n">
        <v>0.129856306546035</v>
      </c>
      <c r="Q284" s="13" t="n">
        <v>0.0633842671194114</v>
      </c>
      <c r="R284" s="13" t="n">
        <v>-0.0718904526435907</v>
      </c>
      <c r="S284" s="11" t="n">
        <v>5</v>
      </c>
      <c r="T284" s="13" t="n">
        <v>0.0119047619047619</v>
      </c>
      <c r="U284" s="13" t="n">
        <v>0.00496146943945952</v>
      </c>
      <c r="V284" s="11" t="n">
        <v>0</v>
      </c>
      <c r="W284" s="13" t="n">
        <v>0.137254901960784</v>
      </c>
      <c r="X284" s="11" t="n">
        <v>0</v>
      </c>
      <c r="Y284" s="11" t="n">
        <v>0</v>
      </c>
      <c r="Z284" s="11" t="n">
        <v>0</v>
      </c>
      <c r="AA284" s="11" t="n">
        <v>0</v>
      </c>
      <c r="AB284" s="10" t="s">
        <v>65</v>
      </c>
      <c r="AC284" s="11" t="n">
        <v>17</v>
      </c>
      <c r="AD284" s="11" t="n">
        <v>68</v>
      </c>
      <c r="AE284" s="11" t="n">
        <v>160</v>
      </c>
      <c r="AF284" s="11" t="n">
        <v>9</v>
      </c>
      <c r="AG284" s="11" t="n">
        <v>1</v>
      </c>
      <c r="AH284" s="11" t="n">
        <v>0</v>
      </c>
      <c r="AI284" s="13" t="n">
        <v>0.0666666666666667</v>
      </c>
      <c r="AJ284" s="13" t="n">
        <v>0.266666666666667</v>
      </c>
      <c r="AK284" s="13" t="n">
        <v>0.627450980392157</v>
      </c>
      <c r="AL284" s="13" t="n">
        <v>0.0352941176470588</v>
      </c>
      <c r="AM284" s="13" t="n">
        <v>0.00392156862745098</v>
      </c>
      <c r="AN284" s="11" t="n">
        <v>0</v>
      </c>
      <c r="AO284" s="13" t="n">
        <v>0</v>
      </c>
      <c r="AP284" s="11" t="n">
        <v>6</v>
      </c>
      <c r="AQ284" s="11" t="n">
        <v>9</v>
      </c>
      <c r="AR284" s="13" t="n">
        <v>0.0238095238095238</v>
      </c>
      <c r="AS284" s="13" t="n">
        <v>0.0357142857142857</v>
      </c>
      <c r="AT284" s="14" t="n">
        <f aca="false">SUMIFS(시도_소아과개폐업!$C$5:$C$293,시도_소아과개폐업!$A$5:$A$293,$D284,시도_소아과개폐업!$B$5:$B$293,$B284)</f>
        <v>44</v>
      </c>
      <c r="AU284" s="14" t="n">
        <f aca="false">SUMIFS(시도_소아과개폐업!$D$5:$D$293,시도_소아과개폐업!$A$5:$A$293,$D284,시도_소아과개폐업!$B$5:$B$293,$B284)</f>
        <v>39</v>
      </c>
      <c r="AV284" s="14" t="n">
        <f aca="false">SUMIFS(시도_소아과개폐업!$F$5:$F$293,시도_소아과개폐업!$A$5:$A$293,$D284,시도_소아과개폐업!$B$5:$B$293,$B284)</f>
        <v>5</v>
      </c>
      <c r="AW284" s="15" t="n">
        <f aca="false">SUMIFS(시도_소아과개폐업!$G$5:$G$293,시도_소아과개폐업!$A$5:$A$293,$D284,시도_소아과개폐업!$B$5:$B$293,$B284)</f>
        <v>0.263513513513514</v>
      </c>
      <c r="AX284" s="14" t="n">
        <f aca="false">SUMIFS(시도_소아과개폐업!$H$5:$H$293,시도_소아과개폐업!$A$5:$A$293,$D284,시도_소아과개폐업!$B$5:$B$293,$B284)</f>
        <v>103</v>
      </c>
      <c r="AY284" s="14" t="n">
        <f aca="false">SUMIFS(시군구_병원급!$E$5:$E$3668,시군구_병원급!$A$5:$A$3668,$A284,시군구_병원급!$D$5:$D$3668,$D284)</f>
        <v>1</v>
      </c>
      <c r="AZ284" s="14" t="n">
        <f aca="false">SUMIFS(시군구_병원급!$F$5:$F$3668,시군구_병원급!$A$5:$A$3668,$A284,시군구_병원급!$D$5:$D$3668,$D284)</f>
        <v>2</v>
      </c>
      <c r="BA284" s="14" t="n">
        <f aca="false">SUMIFS(시군구_병원급!$G$5:$G$3668,시군구_병원급!$A$5:$A$3668,$A284,시군구_병원급!$D$5:$D$3668,$D284)</f>
        <v>7</v>
      </c>
      <c r="BB284" s="14" t="n">
        <f aca="false">SUMIFS(시군구_병원급!$H$5:$H$3668,시군구_병원급!$A$5:$A$3668,$A284,시군구_병원급!$D$5:$D$3668,$D284)</f>
        <v>14</v>
      </c>
      <c r="BC284" s="16" t="n">
        <f aca="false">K284+AY284</f>
        <v>22</v>
      </c>
      <c r="BD284" s="17" t="n">
        <f aca="false">IF(E284=0,"",(K284+AY284)/E284*1000)</f>
        <v>1.17083555082491</v>
      </c>
      <c r="BE284" s="16" t="n">
        <f aca="false">AY284-SUMIFS(시군구_병원급!$E$5:$E$3668,시군구_병원급!$A$5:$A$3668,$A284,시군구_병원급!$D$5:$D$3668,$D284-3)</f>
        <v>0</v>
      </c>
      <c r="BF284" s="16" t="n">
        <f aca="false">IF(AY284=0,1,0)</f>
        <v>0</v>
      </c>
      <c r="BG284" s="16" t="n">
        <f aca="false">IF(K284+AY284=0,1,0)</f>
        <v>0</v>
      </c>
      <c r="BH284" s="16" t="n">
        <f aca="false">AF284+AG284+AH284</f>
        <v>10</v>
      </c>
      <c r="BI284" s="18" t="n">
        <f aca="false">IF(H284=0,"",BH284/H284)</f>
        <v>0.0392156862745098</v>
      </c>
      <c r="BJ284" s="16" t="n">
        <f aca="false">IF(AP284="","",AP284+AN284)</f>
        <v>6</v>
      </c>
    </row>
    <row r="285" customFormat="false" ht="15" hidden="false" customHeight="true" outlineLevel="0" collapsed="false">
      <c r="A285" s="9" t="s">
        <v>166</v>
      </c>
      <c r="B285" s="10" t="s">
        <v>160</v>
      </c>
      <c r="C285" s="10" t="s">
        <v>167</v>
      </c>
      <c r="D285" s="9" t="n">
        <v>2017</v>
      </c>
      <c r="E285" s="11" t="n">
        <v>29298</v>
      </c>
      <c r="F285" s="11" t="n">
        <v>3787</v>
      </c>
      <c r="G285" s="11" t="n">
        <v>3850</v>
      </c>
      <c r="H285" s="11" t="n">
        <v>384</v>
      </c>
      <c r="I285" s="11" t="n">
        <v>17186</v>
      </c>
      <c r="J285" s="11" t="n">
        <v>14782</v>
      </c>
      <c r="K285" s="11" t="n">
        <v>31</v>
      </c>
      <c r="L285" s="12" t="n">
        <v>13.1066967028466</v>
      </c>
      <c r="M285" s="12" t="n">
        <v>1.05809270257355</v>
      </c>
      <c r="N285" s="13" t="n">
        <v>0.860118701268474</v>
      </c>
      <c r="O285" s="13" t="n">
        <v>0.586592941497713</v>
      </c>
      <c r="P285" s="13" t="n">
        <v>0.131408287255103</v>
      </c>
      <c r="Q285" s="13" t="n">
        <v>-0.0513841670713939</v>
      </c>
      <c r="R285" s="13" t="n">
        <v>-0.186390532544379</v>
      </c>
      <c r="S285" s="11" t="n">
        <v>4</v>
      </c>
      <c r="T285" s="13" t="n">
        <v>-0.0103092783505154</v>
      </c>
      <c r="U285" s="13" t="n">
        <v>0.00128175250524354</v>
      </c>
      <c r="V285" s="11" t="n">
        <v>0</v>
      </c>
      <c r="W285" s="13" t="n">
        <v>-0.125</v>
      </c>
      <c r="X285" s="11" t="n">
        <v>0</v>
      </c>
      <c r="Y285" s="11" t="n">
        <v>0</v>
      </c>
      <c r="Z285" s="11" t="n">
        <v>0</v>
      </c>
      <c r="AA285" s="11" t="n">
        <v>0</v>
      </c>
      <c r="AB285" s="10" t="s">
        <v>65</v>
      </c>
      <c r="AC285" s="11" t="n">
        <v>34</v>
      </c>
      <c r="AD285" s="11" t="n">
        <v>150</v>
      </c>
      <c r="AE285" s="11" t="n">
        <v>189</v>
      </c>
      <c r="AF285" s="11" t="n">
        <v>7</v>
      </c>
      <c r="AG285" s="11" t="n">
        <v>4</v>
      </c>
      <c r="AH285" s="11" t="n">
        <v>0</v>
      </c>
      <c r="AI285" s="13" t="n">
        <v>0.0885416666666667</v>
      </c>
      <c r="AJ285" s="13" t="n">
        <v>0.390625</v>
      </c>
      <c r="AK285" s="13" t="n">
        <v>0.4921875</v>
      </c>
      <c r="AL285" s="13" t="n">
        <v>0.0182291666666667</v>
      </c>
      <c r="AM285" s="13" t="n">
        <v>0.0104166666666667</v>
      </c>
      <c r="AN285" s="11" t="n">
        <v>1</v>
      </c>
      <c r="AO285" s="13" t="n">
        <v>0.0025974025974026</v>
      </c>
      <c r="AP285" s="11" t="n">
        <v>11</v>
      </c>
      <c r="AQ285" s="11" t="n">
        <v>6</v>
      </c>
      <c r="AR285" s="13" t="n">
        <v>0.0282051282051282</v>
      </c>
      <c r="AS285" s="13" t="n">
        <v>0.0153846153846154</v>
      </c>
      <c r="AT285" s="14" t="n">
        <f aca="false">SUMIFS(시도_소아과개폐업!$C$5:$C$293,시도_소아과개폐업!$A$5:$A$293,$D285,시도_소아과개폐업!$B$5:$B$293,$B285)</f>
        <v>44</v>
      </c>
      <c r="AU285" s="14" t="n">
        <f aca="false">SUMIFS(시도_소아과개폐업!$D$5:$D$293,시도_소아과개폐업!$A$5:$A$293,$D285,시도_소아과개폐업!$B$5:$B$293,$B285)</f>
        <v>39</v>
      </c>
      <c r="AV285" s="14" t="n">
        <f aca="false">SUMIFS(시도_소아과개폐업!$F$5:$F$293,시도_소아과개폐업!$A$5:$A$293,$D285,시도_소아과개폐업!$B$5:$B$293,$B285)</f>
        <v>5</v>
      </c>
      <c r="AW285" s="15" t="n">
        <f aca="false">SUMIFS(시도_소아과개폐업!$G$5:$G$293,시도_소아과개폐업!$A$5:$A$293,$D285,시도_소아과개폐업!$B$5:$B$293,$B285)</f>
        <v>0.263513513513514</v>
      </c>
      <c r="AX285" s="14" t="n">
        <f aca="false">SUMIFS(시도_소아과개폐업!$H$5:$H$293,시도_소아과개폐업!$A$5:$A$293,$D285,시도_소아과개폐업!$B$5:$B$293,$B285)</f>
        <v>103</v>
      </c>
      <c r="AY285" s="14" t="n">
        <f aca="false">SUMIFS(시군구_병원급!$E$5:$E$3668,시군구_병원급!$A$5:$A$3668,$A285,시군구_병원급!$D$5:$D$3668,$D285)</f>
        <v>14</v>
      </c>
      <c r="AZ285" s="14" t="n">
        <f aca="false">SUMIFS(시군구_병원급!$F$5:$F$3668,시군구_병원급!$A$5:$A$3668,$A285,시군구_병원급!$D$5:$D$3668,$D285)</f>
        <v>1</v>
      </c>
      <c r="BA285" s="14" t="n">
        <f aca="false">SUMIFS(시군구_병원급!$G$5:$G$3668,시군구_병원급!$A$5:$A$3668,$A285,시군구_병원급!$D$5:$D$3668,$D285)</f>
        <v>14</v>
      </c>
      <c r="BB285" s="14" t="n">
        <f aca="false">SUMIFS(시군구_병원급!$H$5:$H$3668,시군구_병원급!$A$5:$A$3668,$A285,시군구_병원급!$D$5:$D$3668,$D285)</f>
        <v>36</v>
      </c>
      <c r="BC285" s="16" t="n">
        <f aca="false">K285+AY285</f>
        <v>45</v>
      </c>
      <c r="BD285" s="17" t="n">
        <f aca="false">IF(E285=0,"",(K285+AY285)/E285*1000)</f>
        <v>1.53594101986484</v>
      </c>
      <c r="BE285" s="16" t="n">
        <f aca="false">AY285-SUMIFS(시군구_병원급!$E$5:$E$3668,시군구_병원급!$A$5:$A$3668,$A285,시군구_병원급!$D$5:$D$3668,$D285-3)</f>
        <v>3</v>
      </c>
      <c r="BF285" s="16" t="n">
        <f aca="false">IF(AY285=0,1,0)</f>
        <v>0</v>
      </c>
      <c r="BG285" s="16" t="n">
        <f aca="false">IF(K285+AY285=0,1,0)</f>
        <v>0</v>
      </c>
      <c r="BH285" s="16" t="n">
        <f aca="false">AF285+AG285+AH285</f>
        <v>11</v>
      </c>
      <c r="BI285" s="18" t="n">
        <f aca="false">IF(H285=0,"",BH285/H285)</f>
        <v>0.0286458333333333</v>
      </c>
      <c r="BJ285" s="16" t="n">
        <f aca="false">IF(AP285="","",AP285+AN285)</f>
        <v>12</v>
      </c>
    </row>
    <row r="286" customFormat="false" ht="15" hidden="false" customHeight="true" outlineLevel="0" collapsed="false">
      <c r="A286" s="9" t="s">
        <v>168</v>
      </c>
      <c r="B286" s="10" t="s">
        <v>160</v>
      </c>
      <c r="C286" s="10" t="s">
        <v>169</v>
      </c>
      <c r="D286" s="9" t="n">
        <v>2017</v>
      </c>
      <c r="E286" s="11" t="n">
        <v>25733</v>
      </c>
      <c r="F286" s="11" t="n">
        <v>3631</v>
      </c>
      <c r="G286" s="11" t="n">
        <v>3845</v>
      </c>
      <c r="H286" s="11" t="n">
        <v>392</v>
      </c>
      <c r="I286" s="11" t="n">
        <v>16386</v>
      </c>
      <c r="J286" s="11" t="n">
        <v>14285</v>
      </c>
      <c r="K286" s="11" t="n">
        <v>27</v>
      </c>
      <c r="L286" s="12" t="n">
        <v>15.2333579450511</v>
      </c>
      <c r="M286" s="12" t="n">
        <v>1.0492363890724</v>
      </c>
      <c r="N286" s="13" t="n">
        <v>0.871780788477969</v>
      </c>
      <c r="O286" s="13" t="n">
        <v>0.636769906345937</v>
      </c>
      <c r="P286" s="13" t="n">
        <v>0.14941903392531</v>
      </c>
      <c r="Q286" s="13" t="n">
        <v>-0.115977876258202</v>
      </c>
      <c r="R286" s="13" t="n">
        <v>-0.23436877737953</v>
      </c>
      <c r="S286" s="11" t="n">
        <v>2</v>
      </c>
      <c r="T286" s="13" t="n">
        <v>-0.0175438596491229</v>
      </c>
      <c r="U286" s="13" t="n">
        <v>-0.00182748538011701</v>
      </c>
      <c r="V286" s="11" t="n">
        <v>0</v>
      </c>
      <c r="W286" s="13" t="n">
        <v>-0.181122448979592</v>
      </c>
      <c r="X286" s="11" t="n">
        <v>0</v>
      </c>
      <c r="Y286" s="11" t="n">
        <v>0</v>
      </c>
      <c r="Z286" s="11" t="n">
        <v>0</v>
      </c>
      <c r="AA286" s="11" t="n">
        <v>0</v>
      </c>
      <c r="AB286" s="10" t="s">
        <v>65</v>
      </c>
      <c r="AC286" s="11" t="n">
        <v>17</v>
      </c>
      <c r="AD286" s="11" t="n">
        <v>134</v>
      </c>
      <c r="AE286" s="11" t="n">
        <v>220</v>
      </c>
      <c r="AF286" s="11" t="n">
        <v>9</v>
      </c>
      <c r="AG286" s="11" t="n">
        <v>11</v>
      </c>
      <c r="AH286" s="11" t="n">
        <v>1</v>
      </c>
      <c r="AI286" s="13" t="n">
        <v>0.0433673469387755</v>
      </c>
      <c r="AJ286" s="13" t="n">
        <v>0.341836734693878</v>
      </c>
      <c r="AK286" s="13" t="n">
        <v>0.561224489795918</v>
      </c>
      <c r="AL286" s="13" t="n">
        <v>0.0229591836734694</v>
      </c>
      <c r="AM286" s="13" t="n">
        <v>0.0280612244897959</v>
      </c>
      <c r="AN286" s="11" t="n">
        <v>7</v>
      </c>
      <c r="AO286" s="13" t="n">
        <v>0.0175438596491228</v>
      </c>
      <c r="AP286" s="11" t="n">
        <v>11</v>
      </c>
      <c r="AQ286" s="11" t="n">
        <v>3</v>
      </c>
      <c r="AR286" s="13" t="n">
        <v>0.027027027027027</v>
      </c>
      <c r="AS286" s="13" t="n">
        <v>0.00737100737100737</v>
      </c>
      <c r="AT286" s="14" t="n">
        <f aca="false">SUMIFS(시도_소아과개폐업!$C$5:$C$293,시도_소아과개폐업!$A$5:$A$293,$D286,시도_소아과개폐업!$B$5:$B$293,$B286)</f>
        <v>44</v>
      </c>
      <c r="AU286" s="14" t="n">
        <f aca="false">SUMIFS(시도_소아과개폐업!$D$5:$D$293,시도_소아과개폐업!$A$5:$A$293,$D286,시도_소아과개폐업!$B$5:$B$293,$B286)</f>
        <v>39</v>
      </c>
      <c r="AV286" s="14" t="n">
        <f aca="false">SUMIFS(시도_소아과개폐업!$F$5:$F$293,시도_소아과개폐업!$A$5:$A$293,$D286,시도_소아과개폐업!$B$5:$B$293,$B286)</f>
        <v>5</v>
      </c>
      <c r="AW286" s="15" t="n">
        <f aca="false">SUMIFS(시도_소아과개폐업!$G$5:$G$293,시도_소아과개폐업!$A$5:$A$293,$D286,시도_소아과개폐업!$B$5:$B$293,$B286)</f>
        <v>0.263513513513514</v>
      </c>
      <c r="AX286" s="14" t="n">
        <f aca="false">SUMIFS(시도_소아과개폐업!$H$5:$H$293,시도_소아과개폐업!$A$5:$A$293,$D286,시도_소아과개폐업!$B$5:$B$293,$B286)</f>
        <v>103</v>
      </c>
      <c r="AY286" s="14" t="n">
        <f aca="false">SUMIFS(시군구_병원급!$E$5:$E$3668,시군구_병원급!$A$5:$A$3668,$A286,시군구_병원급!$D$5:$D$3668,$D286)</f>
        <v>12</v>
      </c>
      <c r="AZ286" s="14" t="n">
        <f aca="false">SUMIFS(시군구_병원급!$F$5:$F$3668,시군구_병원급!$A$5:$A$3668,$A286,시군구_병원급!$D$5:$D$3668,$D286)</f>
        <v>5</v>
      </c>
      <c r="BA286" s="14" t="n">
        <f aca="false">SUMIFS(시군구_병원급!$G$5:$G$3668,시군구_병원급!$A$5:$A$3668,$A286,시군구_병원급!$D$5:$D$3668,$D286)</f>
        <v>14</v>
      </c>
      <c r="BB286" s="14" t="n">
        <f aca="false">SUMIFS(시군구_병원급!$H$5:$H$3668,시군구_병원급!$A$5:$A$3668,$A286,시군구_병원급!$D$5:$D$3668,$D286)</f>
        <v>32</v>
      </c>
      <c r="BC286" s="16" t="n">
        <f aca="false">K286+AY286</f>
        <v>39</v>
      </c>
      <c r="BD286" s="17" t="n">
        <f aca="false">IF(E286=0,"",(K286+AY286)/E286*1000)</f>
        <v>1.51556367310457</v>
      </c>
      <c r="BE286" s="16" t="n">
        <f aca="false">AY286-SUMIFS(시군구_병원급!$E$5:$E$3668,시군구_병원급!$A$5:$A$3668,$A286,시군구_병원급!$D$5:$D$3668,$D286-3)</f>
        <v>0</v>
      </c>
      <c r="BF286" s="16" t="n">
        <f aca="false">IF(AY286=0,1,0)</f>
        <v>0</v>
      </c>
      <c r="BG286" s="16" t="n">
        <f aca="false">IF(K286+AY286=0,1,0)</f>
        <v>0</v>
      </c>
      <c r="BH286" s="16" t="n">
        <f aca="false">AF286+AG286+AH286</f>
        <v>21</v>
      </c>
      <c r="BI286" s="18" t="n">
        <f aca="false">IF(H286=0,"",BH286/H286)</f>
        <v>0.0535714285714286</v>
      </c>
      <c r="BJ286" s="16" t="n">
        <f aca="false">IF(AP286="","",AP286+AN286)</f>
        <v>18</v>
      </c>
    </row>
    <row r="287" customFormat="false" ht="15" hidden="false" customHeight="true" outlineLevel="0" collapsed="false">
      <c r="A287" s="9" t="s">
        <v>170</v>
      </c>
      <c r="B287" s="10" t="s">
        <v>160</v>
      </c>
      <c r="C287" s="10" t="s">
        <v>171</v>
      </c>
      <c r="D287" s="9" t="n">
        <v>2017</v>
      </c>
      <c r="E287" s="11" t="n">
        <v>14249</v>
      </c>
      <c r="F287" s="11" t="n">
        <v>1875</v>
      </c>
      <c r="G287" s="11" t="n">
        <v>1984</v>
      </c>
      <c r="H287" s="11" t="n">
        <v>259</v>
      </c>
      <c r="I287" s="11" t="n">
        <v>11627</v>
      </c>
      <c r="J287" s="11" t="n">
        <v>9172</v>
      </c>
      <c r="K287" s="11" t="n">
        <v>17</v>
      </c>
      <c r="L287" s="12" t="n">
        <v>18.1767141553793</v>
      </c>
      <c r="M287" s="12" t="n">
        <v>1.19306618008281</v>
      </c>
      <c r="N287" s="13" t="n">
        <v>0.788853530575385</v>
      </c>
      <c r="O287" s="13" t="n">
        <v>0.81598708681311</v>
      </c>
      <c r="P287" s="13" t="n">
        <v>0.139237841252018</v>
      </c>
      <c r="Q287" s="13" t="n">
        <v>-0.204188774085451</v>
      </c>
      <c r="R287" s="13" t="n">
        <v>-0.339547270306258</v>
      </c>
      <c r="S287" s="11" t="n">
        <v>0</v>
      </c>
      <c r="T287" s="13" t="n">
        <v>-0.0512820512820513</v>
      </c>
      <c r="U287" s="13" t="n">
        <v>-0.0376593279258402</v>
      </c>
      <c r="V287" s="11" t="n">
        <v>0</v>
      </c>
      <c r="W287" s="13" t="n">
        <v>-0.281853281853282</v>
      </c>
      <c r="X287" s="11" t="n">
        <v>1</v>
      </c>
      <c r="Y287" s="11" t="n">
        <v>0</v>
      </c>
      <c r="Z287" s="11" t="n">
        <v>1</v>
      </c>
      <c r="AA287" s="11" t="n">
        <v>0</v>
      </c>
      <c r="AB287" s="10" t="s">
        <v>65</v>
      </c>
      <c r="AC287" s="11" t="n">
        <v>14</v>
      </c>
      <c r="AD287" s="11" t="n">
        <v>111</v>
      </c>
      <c r="AE287" s="11" t="n">
        <v>127</v>
      </c>
      <c r="AF287" s="11" t="n">
        <v>5</v>
      </c>
      <c r="AG287" s="11" t="n">
        <v>1</v>
      </c>
      <c r="AH287" s="11" t="n">
        <v>1</v>
      </c>
      <c r="AI287" s="13" t="n">
        <v>0.0540540540540541</v>
      </c>
      <c r="AJ287" s="13" t="n">
        <v>0.428571428571429</v>
      </c>
      <c r="AK287" s="13" t="n">
        <v>0.49034749034749</v>
      </c>
      <c r="AL287" s="13" t="n">
        <v>0.0193050193050193</v>
      </c>
      <c r="AM287" s="13" t="n">
        <v>0.00386100386100386</v>
      </c>
      <c r="AN287" s="11" t="n">
        <v>10</v>
      </c>
      <c r="AO287" s="13" t="n">
        <v>0.0371747211895911</v>
      </c>
      <c r="AP287" s="11" t="n">
        <v>21</v>
      </c>
      <c r="AQ287" s="11" t="n">
        <v>3</v>
      </c>
      <c r="AR287" s="13" t="n">
        <v>0.0731707317073171</v>
      </c>
      <c r="AS287" s="13" t="n">
        <v>0.0104529616724739</v>
      </c>
      <c r="AT287" s="14" t="n">
        <f aca="false">SUMIFS(시도_소아과개폐업!$C$5:$C$293,시도_소아과개폐업!$A$5:$A$293,$D287,시도_소아과개폐업!$B$5:$B$293,$B287)</f>
        <v>44</v>
      </c>
      <c r="AU287" s="14" t="n">
        <f aca="false">SUMIFS(시도_소아과개폐업!$D$5:$D$293,시도_소아과개폐업!$A$5:$A$293,$D287,시도_소아과개폐업!$B$5:$B$293,$B287)</f>
        <v>39</v>
      </c>
      <c r="AV287" s="14" t="n">
        <f aca="false">SUMIFS(시도_소아과개폐업!$F$5:$F$293,시도_소아과개폐업!$A$5:$A$293,$D287,시도_소아과개폐업!$B$5:$B$293,$B287)</f>
        <v>5</v>
      </c>
      <c r="AW287" s="15" t="n">
        <f aca="false">SUMIFS(시도_소아과개폐업!$G$5:$G$293,시도_소아과개폐업!$A$5:$A$293,$D287,시도_소아과개폐업!$B$5:$B$293,$B287)</f>
        <v>0.263513513513514</v>
      </c>
      <c r="AX287" s="14" t="n">
        <f aca="false">SUMIFS(시도_소아과개폐업!$H$5:$H$293,시도_소아과개폐업!$A$5:$A$293,$D287,시도_소아과개폐업!$B$5:$B$293,$B287)</f>
        <v>103</v>
      </c>
      <c r="AY287" s="14" t="n">
        <f aca="false">SUMIFS(시군구_병원급!$E$5:$E$3668,시군구_병원급!$A$5:$A$3668,$A287,시군구_병원급!$D$5:$D$3668,$D287)</f>
        <v>5</v>
      </c>
      <c r="AZ287" s="14" t="n">
        <f aca="false">SUMIFS(시군구_병원급!$F$5:$F$3668,시군구_병원급!$A$5:$A$3668,$A287,시군구_병원급!$D$5:$D$3668,$D287)</f>
        <v>2</v>
      </c>
      <c r="BA287" s="14" t="n">
        <f aca="false">SUMIFS(시군구_병원급!$G$5:$G$3668,시군구_병원급!$A$5:$A$3668,$A287,시군구_병원급!$D$5:$D$3668,$D287)</f>
        <v>9</v>
      </c>
      <c r="BB287" s="14" t="n">
        <f aca="false">SUMIFS(시군구_병원급!$H$5:$H$3668,시군구_병원급!$A$5:$A$3668,$A287,시군구_병원급!$D$5:$D$3668,$D287)</f>
        <v>25</v>
      </c>
      <c r="BC287" s="16" t="n">
        <f aca="false">K287+AY287</f>
        <v>22</v>
      </c>
      <c r="BD287" s="17" t="n">
        <f aca="false">IF(E287=0,"",(K287+AY287)/E287*1000)</f>
        <v>1.54396799775423</v>
      </c>
      <c r="BE287" s="16" t="n">
        <f aca="false">AY287-SUMIFS(시군구_병원급!$E$5:$E$3668,시군구_병원급!$A$5:$A$3668,$A287,시군구_병원급!$D$5:$D$3668,$D287-3)</f>
        <v>-3</v>
      </c>
      <c r="BF287" s="16" t="n">
        <f aca="false">IF(AY287=0,1,0)</f>
        <v>0</v>
      </c>
      <c r="BG287" s="16" t="n">
        <f aca="false">IF(K287+AY287=0,1,0)</f>
        <v>0</v>
      </c>
      <c r="BH287" s="16" t="n">
        <f aca="false">AF287+AG287+AH287</f>
        <v>7</v>
      </c>
      <c r="BI287" s="18" t="n">
        <f aca="false">IF(H287=0,"",BH287/H287)</f>
        <v>0.027027027027027</v>
      </c>
      <c r="BJ287" s="16" t="n">
        <f aca="false">IF(AP287="","",AP287+AN287)</f>
        <v>31</v>
      </c>
    </row>
    <row r="288" customFormat="false" ht="15" hidden="false" customHeight="true" outlineLevel="0" collapsed="false">
      <c r="A288" s="9" t="s">
        <v>172</v>
      </c>
      <c r="B288" s="10" t="s">
        <v>160</v>
      </c>
      <c r="C288" s="10" t="s">
        <v>117</v>
      </c>
      <c r="D288" s="9" t="n">
        <v>2017</v>
      </c>
      <c r="E288" s="11" t="n">
        <v>30770</v>
      </c>
      <c r="F288" s="11" t="n">
        <v>3848</v>
      </c>
      <c r="G288" s="11" t="n">
        <v>3867</v>
      </c>
      <c r="H288" s="11" t="n">
        <v>449</v>
      </c>
      <c r="I288" s="11" t="n">
        <v>18841</v>
      </c>
      <c r="J288" s="11" t="n">
        <v>16167</v>
      </c>
      <c r="K288" s="11" t="n">
        <v>28</v>
      </c>
      <c r="L288" s="12" t="n">
        <v>14.5921351966201</v>
      </c>
      <c r="M288" s="12" t="n">
        <v>0.909977250568736</v>
      </c>
      <c r="N288" s="13" t="n">
        <v>0.858075473700971</v>
      </c>
      <c r="O288" s="13" t="n">
        <v>0.612317192070198</v>
      </c>
      <c r="P288" s="13" t="n">
        <v>0.125674358141047</v>
      </c>
      <c r="Q288" s="13" t="n">
        <v>-0.0888632258446597</v>
      </c>
      <c r="R288" s="13" t="n">
        <v>-0.246051861961396</v>
      </c>
      <c r="S288" s="11" t="n">
        <v>0</v>
      </c>
      <c r="T288" s="13" t="n">
        <v>-0.0131868131868131</v>
      </c>
      <c r="U288" s="13" t="n">
        <v>0.00888888888888895</v>
      </c>
      <c r="V288" s="11" t="n">
        <v>0</v>
      </c>
      <c r="W288" s="13" t="n">
        <v>-0.0801781737193764</v>
      </c>
      <c r="X288" s="11" t="n">
        <v>0</v>
      </c>
      <c r="Y288" s="11" t="n">
        <v>0</v>
      </c>
      <c r="Z288" s="11" t="n">
        <v>0</v>
      </c>
      <c r="AA288" s="11" t="n">
        <v>0</v>
      </c>
      <c r="AB288" s="10" t="s">
        <v>65</v>
      </c>
      <c r="AC288" s="11" t="n">
        <v>18</v>
      </c>
      <c r="AD288" s="11" t="n">
        <v>170</v>
      </c>
      <c r="AE288" s="11" t="n">
        <v>247</v>
      </c>
      <c r="AF288" s="11" t="n">
        <v>9</v>
      </c>
      <c r="AG288" s="11" t="n">
        <v>4</v>
      </c>
      <c r="AH288" s="11" t="n">
        <v>1</v>
      </c>
      <c r="AI288" s="13" t="n">
        <v>0.0400890868596882</v>
      </c>
      <c r="AJ288" s="13" t="n">
        <v>0.378619153674833</v>
      </c>
      <c r="AK288" s="13" t="n">
        <v>0.55011135857461</v>
      </c>
      <c r="AL288" s="13" t="n">
        <v>0.0200445434298441</v>
      </c>
      <c r="AM288" s="13" t="n">
        <v>0.0089086859688196</v>
      </c>
      <c r="AN288" s="11" t="n">
        <v>17</v>
      </c>
      <c r="AO288" s="13" t="n">
        <v>0.036480686695279</v>
      </c>
      <c r="AP288" s="11" t="n">
        <v>14</v>
      </c>
      <c r="AQ288" s="11" t="n">
        <v>13</v>
      </c>
      <c r="AR288" s="13" t="n">
        <v>0.0299785867237687</v>
      </c>
      <c r="AS288" s="13" t="n">
        <v>0.0278372591006424</v>
      </c>
      <c r="AT288" s="14" t="n">
        <f aca="false">SUMIFS(시도_소아과개폐업!$C$5:$C$293,시도_소아과개폐업!$A$5:$A$293,$D288,시도_소아과개폐업!$B$5:$B$293,$B288)</f>
        <v>44</v>
      </c>
      <c r="AU288" s="14" t="n">
        <f aca="false">SUMIFS(시도_소아과개폐업!$D$5:$D$293,시도_소아과개폐업!$A$5:$A$293,$D288,시도_소아과개폐업!$B$5:$B$293,$B288)</f>
        <v>39</v>
      </c>
      <c r="AV288" s="14" t="n">
        <f aca="false">SUMIFS(시도_소아과개폐업!$F$5:$F$293,시도_소아과개폐업!$A$5:$A$293,$D288,시도_소아과개폐업!$B$5:$B$293,$B288)</f>
        <v>5</v>
      </c>
      <c r="AW288" s="15" t="n">
        <f aca="false">SUMIFS(시도_소아과개폐업!$G$5:$G$293,시도_소아과개폐업!$A$5:$A$293,$D288,시도_소아과개폐업!$B$5:$B$293,$B288)</f>
        <v>0.263513513513514</v>
      </c>
      <c r="AX288" s="14" t="n">
        <f aca="false">SUMIFS(시도_소아과개폐업!$H$5:$H$293,시도_소아과개폐업!$A$5:$A$293,$D288,시도_소아과개폐업!$B$5:$B$293,$B288)</f>
        <v>103</v>
      </c>
      <c r="AY288" s="14" t="n">
        <f aca="false">SUMIFS(시군구_병원급!$E$5:$E$3668,시군구_병원급!$A$5:$A$3668,$A288,시군구_병원급!$D$5:$D$3668,$D288)</f>
        <v>3</v>
      </c>
      <c r="AZ288" s="14" t="n">
        <f aca="false">SUMIFS(시군구_병원급!$F$5:$F$3668,시군구_병원급!$A$5:$A$3668,$A288,시군구_병원급!$D$5:$D$3668,$D288)</f>
        <v>6</v>
      </c>
      <c r="BA288" s="14" t="n">
        <f aca="false">SUMIFS(시군구_병원급!$G$5:$G$3668,시군구_병원급!$A$5:$A$3668,$A288,시군구_병원급!$D$5:$D$3668,$D288)</f>
        <v>13</v>
      </c>
      <c r="BB288" s="14" t="n">
        <f aca="false">SUMIFS(시군구_병원급!$H$5:$H$3668,시군구_병원급!$A$5:$A$3668,$A288,시군구_병원급!$D$5:$D$3668,$D288)</f>
        <v>30</v>
      </c>
      <c r="BC288" s="16" t="n">
        <f aca="false">K288+AY288</f>
        <v>31</v>
      </c>
      <c r="BD288" s="17" t="n">
        <f aca="false">IF(E288=0,"",(K288+AY288)/E288*1000)</f>
        <v>1.00747481312967</v>
      </c>
      <c r="BE288" s="16" t="n">
        <f aca="false">AY288-SUMIFS(시군구_병원급!$E$5:$E$3668,시군구_병원급!$A$5:$A$3668,$A288,시군구_병원급!$D$5:$D$3668,$D288-3)</f>
        <v>1</v>
      </c>
      <c r="BF288" s="16" t="n">
        <f aca="false">IF(AY288=0,1,0)</f>
        <v>0</v>
      </c>
      <c r="BG288" s="16" t="n">
        <f aca="false">IF(K288+AY288=0,1,0)</f>
        <v>0</v>
      </c>
      <c r="BH288" s="16" t="n">
        <f aca="false">AF288+AG288+AH288</f>
        <v>14</v>
      </c>
      <c r="BI288" s="18" t="n">
        <f aca="false">IF(H288=0,"",BH288/H288)</f>
        <v>0.0311804008908686</v>
      </c>
      <c r="BJ288" s="16" t="n">
        <f aca="false">IF(AP288="","",AP288+AN288)</f>
        <v>31</v>
      </c>
    </row>
    <row r="289" customFormat="false" ht="15" hidden="false" customHeight="true" outlineLevel="0" collapsed="false">
      <c r="A289" s="9" t="s">
        <v>173</v>
      </c>
      <c r="B289" s="10" t="s">
        <v>160</v>
      </c>
      <c r="C289" s="10" t="s">
        <v>174</v>
      </c>
      <c r="D289" s="9" t="n">
        <v>2017</v>
      </c>
      <c r="E289" s="11" t="n">
        <v>1874</v>
      </c>
      <c r="F289" s="11" t="n">
        <v>231</v>
      </c>
      <c r="G289" s="11" t="n">
        <v>242</v>
      </c>
      <c r="H289" s="11" t="n">
        <v>19</v>
      </c>
      <c r="I289" s="11" t="n">
        <v>1088</v>
      </c>
      <c r="J289" s="11" t="n">
        <v>886</v>
      </c>
      <c r="K289" s="11" t="n">
        <v>2</v>
      </c>
      <c r="L289" s="12" t="n">
        <v>10.1387406616862</v>
      </c>
      <c r="M289" s="12" t="n">
        <v>1.06723585912487</v>
      </c>
      <c r="N289" s="13" t="n">
        <v>0.814338235294118</v>
      </c>
      <c r="O289" s="13" t="n">
        <v>0.580576307363927</v>
      </c>
      <c r="P289" s="13" t="n">
        <v>0.129135538954109</v>
      </c>
      <c r="Q289" s="13" t="n">
        <v>-0.0625312656328164</v>
      </c>
      <c r="R289" s="13" t="n">
        <v>-0.156794425087108</v>
      </c>
      <c r="S289" s="11" t="n">
        <v>1</v>
      </c>
      <c r="T289" s="13" t="n">
        <v>-0.05</v>
      </c>
      <c r="U289" s="13" t="n">
        <v>-0.0180505415162455</v>
      </c>
      <c r="V289" s="11" t="n">
        <v>0</v>
      </c>
      <c r="W289" s="13" t="n">
        <v>-0.263157894736842</v>
      </c>
      <c r="X289" s="11" t="n">
        <v>1</v>
      </c>
      <c r="Y289" s="11" t="n">
        <v>0</v>
      </c>
      <c r="Z289" s="11" t="n">
        <v>1</v>
      </c>
      <c r="AA289" s="11" t="n">
        <v>0</v>
      </c>
      <c r="AB289" s="10" t="s">
        <v>65</v>
      </c>
      <c r="AC289" s="11" t="n">
        <v>6</v>
      </c>
      <c r="AD289" s="11" t="n">
        <v>7</v>
      </c>
      <c r="AE289" s="11" t="n">
        <v>4</v>
      </c>
      <c r="AF289" s="11" t="n">
        <v>1</v>
      </c>
      <c r="AG289" s="11" t="n">
        <v>1</v>
      </c>
      <c r="AH289" s="11" t="n">
        <v>0</v>
      </c>
      <c r="AI289" s="13" t="n">
        <v>0.315789473684211</v>
      </c>
      <c r="AJ289" s="13" t="n">
        <v>0.368421052631579</v>
      </c>
      <c r="AK289" s="13" t="n">
        <v>0.210526315789474</v>
      </c>
      <c r="AL289" s="13" t="n">
        <v>0.0526315789473684</v>
      </c>
      <c r="AM289" s="13" t="n">
        <v>0.0526315789473684</v>
      </c>
      <c r="AN289" s="11" t="n">
        <v>1</v>
      </c>
      <c r="AO289" s="13" t="n">
        <v>0.05</v>
      </c>
      <c r="AP289" s="11" t="n">
        <v>2</v>
      </c>
      <c r="AQ289" s="11" t="n">
        <v>0</v>
      </c>
      <c r="AR289" s="13" t="n">
        <v>0.0909090909090909</v>
      </c>
      <c r="AS289" s="13" t="n">
        <v>0</v>
      </c>
      <c r="AT289" s="14" t="n">
        <f aca="false">SUMIFS(시도_소아과개폐업!$C$5:$C$293,시도_소아과개폐업!$A$5:$A$293,$D289,시도_소아과개폐업!$B$5:$B$293,$B289)</f>
        <v>44</v>
      </c>
      <c r="AU289" s="14" t="n">
        <f aca="false">SUMIFS(시도_소아과개폐업!$D$5:$D$293,시도_소아과개폐업!$A$5:$A$293,$D289,시도_소아과개폐업!$B$5:$B$293,$B289)</f>
        <v>39</v>
      </c>
      <c r="AV289" s="14" t="n">
        <f aca="false">SUMIFS(시도_소아과개폐업!$F$5:$F$293,시도_소아과개폐업!$A$5:$A$293,$D289,시도_소아과개폐업!$B$5:$B$293,$B289)</f>
        <v>5</v>
      </c>
      <c r="AW289" s="15" t="n">
        <f aca="false">SUMIFS(시도_소아과개폐업!$G$5:$G$293,시도_소아과개폐업!$A$5:$A$293,$D289,시도_소아과개폐업!$B$5:$B$293,$B289)</f>
        <v>0.263513513513514</v>
      </c>
      <c r="AX289" s="14" t="n">
        <f aca="false">SUMIFS(시도_소아과개폐업!$H$5:$H$293,시도_소아과개폐업!$A$5:$A$293,$D289,시도_소아과개폐업!$B$5:$B$293,$B289)</f>
        <v>103</v>
      </c>
      <c r="AY289" s="14" t="n">
        <f aca="false">SUMIFS(시군구_병원급!$E$5:$E$3668,시군구_병원급!$A$5:$A$3668,$A289,시군구_병원급!$D$5:$D$3668,$D289)</f>
        <v>2</v>
      </c>
      <c r="AZ289" s="14" t="n">
        <f aca="false">SUMIFS(시군구_병원급!$F$5:$F$3668,시군구_병원급!$A$5:$A$3668,$A289,시군구_병원급!$D$5:$D$3668,$D289)</f>
        <v>0</v>
      </c>
      <c r="BA289" s="14" t="n">
        <f aca="false">SUMIFS(시군구_병원급!$G$5:$G$3668,시군구_병원급!$A$5:$A$3668,$A289,시군구_병원급!$D$5:$D$3668,$D289)</f>
        <v>1</v>
      </c>
      <c r="BB289" s="14" t="n">
        <f aca="false">SUMIFS(시군구_병원급!$H$5:$H$3668,시군구_병원급!$A$5:$A$3668,$A289,시군구_병원급!$D$5:$D$3668,$D289)</f>
        <v>7</v>
      </c>
      <c r="BC289" s="16" t="n">
        <f aca="false">K289+AY289</f>
        <v>4</v>
      </c>
      <c r="BD289" s="17" t="n">
        <f aca="false">IF(E289=0,"",(K289+AY289)/E289*1000)</f>
        <v>2.13447171824973</v>
      </c>
      <c r="BE289" s="16" t="n">
        <f aca="false">AY289-SUMIFS(시군구_병원급!$E$5:$E$3668,시군구_병원급!$A$5:$A$3668,$A289,시군구_병원급!$D$5:$D$3668,$D289-3)</f>
        <v>0</v>
      </c>
      <c r="BF289" s="16" t="n">
        <f aca="false">IF(AY289=0,1,0)</f>
        <v>0</v>
      </c>
      <c r="BG289" s="16" t="n">
        <f aca="false">IF(K289+AY289=0,1,0)</f>
        <v>0</v>
      </c>
      <c r="BH289" s="16" t="n">
        <f aca="false">AF289+AG289+AH289</f>
        <v>2</v>
      </c>
      <c r="BI289" s="18" t="n">
        <f aca="false">IF(H289=0,"",BH289/H289)</f>
        <v>0.105263157894737</v>
      </c>
      <c r="BJ289" s="16" t="n">
        <f aca="false">IF(AP289="","",AP289+AN289)</f>
        <v>3</v>
      </c>
    </row>
    <row r="290" customFormat="false" ht="15" hidden="false" customHeight="true" outlineLevel="0" collapsed="false">
      <c r="A290" s="9" t="s">
        <v>175</v>
      </c>
      <c r="B290" s="10" t="s">
        <v>160</v>
      </c>
      <c r="C290" s="10" t="s">
        <v>176</v>
      </c>
      <c r="D290" s="9" t="n">
        <v>2017</v>
      </c>
      <c r="E290" s="11" t="n">
        <v>744</v>
      </c>
      <c r="F290" s="11" t="n">
        <v>104</v>
      </c>
      <c r="G290" s="11" t="n">
        <v>104</v>
      </c>
      <c r="H290" s="11" t="n">
        <v>12</v>
      </c>
      <c r="I290" s="11" t="n">
        <v>495</v>
      </c>
      <c r="J290" s="11" t="n">
        <v>341</v>
      </c>
      <c r="K290" s="11" t="n">
        <v>0</v>
      </c>
      <c r="L290" s="12" t="n">
        <v>16.1290322580645</v>
      </c>
      <c r="M290" s="12" t="n">
        <v>0</v>
      </c>
      <c r="N290" s="13" t="n">
        <v>0.688888888888889</v>
      </c>
      <c r="O290" s="13" t="n">
        <v>0.665322580645161</v>
      </c>
      <c r="P290" s="13" t="n">
        <v>0.139784946236559</v>
      </c>
      <c r="Q290" s="13" t="n">
        <v>-0.0485933503836317</v>
      </c>
      <c r="R290" s="13" t="n">
        <v>-0.1875</v>
      </c>
      <c r="S290" s="11" t="n">
        <v>0</v>
      </c>
      <c r="T290" s="13" t="n">
        <v>0.0909090909090908</v>
      </c>
      <c r="U290" s="13" t="n">
        <v>0.231343283582089</v>
      </c>
      <c r="V290" s="11" t="n">
        <v>1</v>
      </c>
      <c r="W290" s="13" t="n">
        <v>0.166666666666667</v>
      </c>
      <c r="X290" s="11" t="n">
        <v>0</v>
      </c>
      <c r="Y290" s="11" t="n">
        <v>0</v>
      </c>
      <c r="Z290" s="11" t="n">
        <v>0</v>
      </c>
      <c r="AA290" s="11" t="n">
        <v>0</v>
      </c>
      <c r="AB290" s="10" t="s">
        <v>65</v>
      </c>
      <c r="AC290" s="11" t="n">
        <v>8</v>
      </c>
      <c r="AD290" s="11" t="n">
        <v>2</v>
      </c>
      <c r="AE290" s="11" t="n">
        <v>1</v>
      </c>
      <c r="AF290" s="11" t="n">
        <v>1</v>
      </c>
      <c r="AG290" s="11" t="n">
        <v>0</v>
      </c>
      <c r="AH290" s="11" t="n">
        <v>0</v>
      </c>
      <c r="AI290" s="13" t="n">
        <v>0.666666666666667</v>
      </c>
      <c r="AJ290" s="13" t="n">
        <v>0.166666666666667</v>
      </c>
      <c r="AK290" s="13" t="n">
        <v>0.0833333333333333</v>
      </c>
      <c r="AL290" s="13" t="n">
        <v>0.0833333333333333</v>
      </c>
      <c r="AM290" s="13" t="n">
        <v>0</v>
      </c>
      <c r="AN290" s="11" t="n">
        <v>0</v>
      </c>
      <c r="AO290" s="13" t="n">
        <v>0</v>
      </c>
      <c r="AP290" s="11" t="n">
        <v>0</v>
      </c>
      <c r="AQ290" s="11" t="n">
        <v>1</v>
      </c>
      <c r="AR290" s="13" t="n">
        <v>0</v>
      </c>
      <c r="AS290" s="13" t="n">
        <v>0.0909090909090909</v>
      </c>
      <c r="AT290" s="14" t="n">
        <f aca="false">SUMIFS(시도_소아과개폐업!$C$5:$C$293,시도_소아과개폐업!$A$5:$A$293,$D290,시도_소아과개폐업!$B$5:$B$293,$B290)</f>
        <v>44</v>
      </c>
      <c r="AU290" s="14" t="n">
        <f aca="false">SUMIFS(시도_소아과개폐업!$D$5:$D$293,시도_소아과개폐업!$A$5:$A$293,$D290,시도_소아과개폐업!$B$5:$B$293,$B290)</f>
        <v>39</v>
      </c>
      <c r="AV290" s="14" t="n">
        <f aca="false">SUMIFS(시도_소아과개폐업!$F$5:$F$293,시도_소아과개폐업!$A$5:$A$293,$D290,시도_소아과개폐업!$B$5:$B$293,$B290)</f>
        <v>5</v>
      </c>
      <c r="AW290" s="15" t="n">
        <f aca="false">SUMIFS(시도_소아과개폐업!$G$5:$G$293,시도_소아과개폐업!$A$5:$A$293,$D290,시도_소아과개폐업!$B$5:$B$293,$B290)</f>
        <v>0.263513513513514</v>
      </c>
      <c r="AX290" s="14" t="n">
        <f aca="false">SUMIFS(시도_소아과개폐업!$H$5:$H$293,시도_소아과개폐업!$A$5:$A$293,$D290,시도_소아과개폐업!$B$5:$B$293,$B290)</f>
        <v>103</v>
      </c>
      <c r="AY290" s="14" t="n">
        <f aca="false">SUMIFS(시군구_병원급!$E$5:$E$3668,시군구_병원급!$A$5:$A$3668,$A290,시군구_병원급!$D$5:$D$3668,$D290)</f>
        <v>1</v>
      </c>
      <c r="AZ290" s="14" t="n">
        <f aca="false">SUMIFS(시군구_병원급!$F$5:$F$3668,시군구_병원급!$A$5:$A$3668,$A290,시군구_병원급!$D$5:$D$3668,$D290)</f>
        <v>0</v>
      </c>
      <c r="BA290" s="14" t="n">
        <f aca="false">SUMIFS(시군구_병원급!$G$5:$G$3668,시군구_병원급!$A$5:$A$3668,$A290,시군구_병원급!$D$5:$D$3668,$D290)</f>
        <v>1</v>
      </c>
      <c r="BB290" s="14" t="n">
        <f aca="false">SUMIFS(시군구_병원급!$H$5:$H$3668,시군구_병원급!$A$5:$A$3668,$A290,시군구_병원급!$D$5:$D$3668,$D290)</f>
        <v>1</v>
      </c>
      <c r="BC290" s="16" t="n">
        <f aca="false">K290+AY290</f>
        <v>1</v>
      </c>
      <c r="BD290" s="17" t="n">
        <f aca="false">IF(E290=0,"",(K290+AY290)/E290*1000)</f>
        <v>1.34408602150538</v>
      </c>
      <c r="BE290" s="16" t="n">
        <f aca="false">AY290-SUMIFS(시군구_병원급!$E$5:$E$3668,시군구_병원급!$A$5:$A$3668,$A290,시군구_병원급!$D$5:$D$3668,$D290-3)</f>
        <v>0</v>
      </c>
      <c r="BF290" s="16" t="n">
        <f aca="false">IF(AY290=0,1,0)</f>
        <v>0</v>
      </c>
      <c r="BG290" s="16" t="n">
        <f aca="false">IF(K290+AY290=0,1,0)</f>
        <v>0</v>
      </c>
      <c r="BH290" s="16" t="n">
        <f aca="false">AF290+AG290+AH290</f>
        <v>1</v>
      </c>
      <c r="BI290" s="18" t="n">
        <f aca="false">IF(H290=0,"",BH290/H290)</f>
        <v>0.0833333333333333</v>
      </c>
      <c r="BJ290" s="16" t="n">
        <f aca="false">IF(AP290="","",AP290+AN290)</f>
        <v>0</v>
      </c>
    </row>
    <row r="291" customFormat="false" ht="15" hidden="false" customHeight="true" outlineLevel="0" collapsed="false">
      <c r="A291" s="9" t="s">
        <v>177</v>
      </c>
      <c r="B291" s="10" t="s">
        <v>178</v>
      </c>
      <c r="C291" s="10" t="s">
        <v>119</v>
      </c>
      <c r="D291" s="9" t="n">
        <v>2017</v>
      </c>
      <c r="E291" s="11" t="n">
        <v>3756</v>
      </c>
      <c r="F291" s="11" t="n">
        <v>516</v>
      </c>
      <c r="G291" s="11" t="n">
        <v>524</v>
      </c>
      <c r="H291" s="11" t="n">
        <v>47</v>
      </c>
      <c r="I291" s="11" t="n">
        <v>3196</v>
      </c>
      <c r="J291" s="11" t="n">
        <v>2326</v>
      </c>
      <c r="K291" s="11" t="n">
        <v>2</v>
      </c>
      <c r="L291" s="12" t="n">
        <v>12.5133120340788</v>
      </c>
      <c r="M291" s="12" t="n">
        <v>0.53248136315229</v>
      </c>
      <c r="N291" s="13" t="n">
        <v>0.727784730913642</v>
      </c>
      <c r="O291" s="13" t="n">
        <v>0.850905218317359</v>
      </c>
      <c r="P291" s="13" t="n">
        <v>0.1395101171459</v>
      </c>
      <c r="Q291" s="13" t="n">
        <v>-0.116235294117647</v>
      </c>
      <c r="R291" s="13" t="n">
        <v>-0.376932223543401</v>
      </c>
      <c r="S291" s="11" t="n">
        <v>0</v>
      </c>
      <c r="T291" s="13" t="n">
        <v>0.0217391304347827</v>
      </c>
      <c r="U291" s="13" t="n">
        <v>0.0250160359204619</v>
      </c>
      <c r="V291" s="11" t="n">
        <v>0</v>
      </c>
      <c r="W291" s="13" t="n">
        <v>0.212765957446809</v>
      </c>
      <c r="X291" s="11" t="n">
        <v>0</v>
      </c>
      <c r="Y291" s="11" t="n">
        <v>0</v>
      </c>
      <c r="Z291" s="11" t="n">
        <v>0</v>
      </c>
      <c r="AA291" s="11" t="n">
        <v>0</v>
      </c>
      <c r="AB291" s="10" t="s">
        <v>65</v>
      </c>
      <c r="AC291" s="11" t="n">
        <v>2</v>
      </c>
      <c r="AD291" s="11" t="n">
        <v>19</v>
      </c>
      <c r="AE291" s="11" t="n">
        <v>9</v>
      </c>
      <c r="AF291" s="11" t="n">
        <v>5</v>
      </c>
      <c r="AG291" s="11" t="n">
        <v>12</v>
      </c>
      <c r="AH291" s="11" t="n">
        <v>0</v>
      </c>
      <c r="AI291" s="13" t="n">
        <v>0.0425531914893617</v>
      </c>
      <c r="AJ291" s="13" t="n">
        <v>0.404255319148936</v>
      </c>
      <c r="AK291" s="13" t="n">
        <v>0.191489361702128</v>
      </c>
      <c r="AL291" s="13" t="n">
        <v>0.106382978723404</v>
      </c>
      <c r="AM291" s="13" t="n">
        <v>0.25531914893617</v>
      </c>
      <c r="AN291" s="11" t="n">
        <v>2</v>
      </c>
      <c r="AO291" s="13" t="n">
        <v>0.0408163265306122</v>
      </c>
      <c r="AP291" s="11" t="n">
        <v>1</v>
      </c>
      <c r="AQ291" s="11" t="n">
        <v>1</v>
      </c>
      <c r="AR291" s="13" t="n">
        <v>0.0204081632653061</v>
      </c>
      <c r="AS291" s="13" t="n">
        <v>0.0204081632653061</v>
      </c>
      <c r="AT291" s="14" t="n">
        <f aca="false">SUMIFS(시도_소아과개폐업!$C$5:$C$293,시도_소아과개폐업!$A$5:$A$293,$D291,시도_소아과개폐업!$B$5:$B$293,$B291)</f>
        <v>32</v>
      </c>
      <c r="AU291" s="14" t="n">
        <f aca="false">SUMIFS(시도_소아과개폐업!$D$5:$D$293,시도_소아과개폐업!$A$5:$A$293,$D291,시도_소아과개폐업!$B$5:$B$293,$B291)</f>
        <v>29</v>
      </c>
      <c r="AV291" s="14" t="n">
        <f aca="false">SUMIFS(시도_소아과개폐업!$F$5:$F$293,시도_소아과개폐업!$A$5:$A$293,$D291,시도_소아과개폐업!$B$5:$B$293,$B291)</f>
        <v>3</v>
      </c>
      <c r="AW291" s="15" t="n">
        <f aca="false">SUMIFS(시도_소아과개폐업!$G$5:$G$293,시도_소아과개폐업!$A$5:$A$293,$D291,시도_소아과개폐업!$B$5:$B$293,$B291)</f>
        <v>0.630434782608696</v>
      </c>
      <c r="AX291" s="14" t="n">
        <f aca="false">SUMIFS(시도_소아과개폐업!$H$5:$H$293,시도_소아과개폐업!$A$5:$A$293,$D291,시도_소아과개폐업!$B$5:$B$293,$B291)</f>
        <v>86</v>
      </c>
      <c r="AY291" s="14" t="n">
        <f aca="false">SUMIFS(시군구_병원급!$E$5:$E$3668,시군구_병원급!$A$5:$A$3668,$A291,시군구_병원급!$D$5:$D$3668,$D291)</f>
        <v>5</v>
      </c>
      <c r="AZ291" s="14" t="n">
        <f aca="false">SUMIFS(시군구_병원급!$F$5:$F$3668,시군구_병원급!$A$5:$A$3668,$A291,시군구_병원급!$D$5:$D$3668,$D291)</f>
        <v>3</v>
      </c>
      <c r="BA291" s="14" t="n">
        <f aca="false">SUMIFS(시군구_병원급!$G$5:$G$3668,시군구_병원급!$A$5:$A$3668,$A291,시군구_병원급!$D$5:$D$3668,$D291)</f>
        <v>14</v>
      </c>
      <c r="BB291" s="14" t="n">
        <f aca="false">SUMIFS(시군구_병원급!$H$5:$H$3668,시군구_병원급!$A$5:$A$3668,$A291,시군구_병원급!$D$5:$D$3668,$D291)</f>
        <v>34</v>
      </c>
      <c r="BC291" s="16" t="n">
        <f aca="false">K291+AY291</f>
        <v>7</v>
      </c>
      <c r="BD291" s="17" t="n">
        <f aca="false">IF(E291=0,"",(K291+AY291)/E291*1000)</f>
        <v>1.86368477103301</v>
      </c>
      <c r="BE291" s="16" t="n">
        <f aca="false">AY291-SUMIFS(시군구_병원급!$E$5:$E$3668,시군구_병원급!$A$5:$A$3668,$A291,시군구_병원급!$D$5:$D$3668,$D291-3)</f>
        <v>0</v>
      </c>
      <c r="BF291" s="16" t="n">
        <f aca="false">IF(AY291=0,1,0)</f>
        <v>0</v>
      </c>
      <c r="BG291" s="16" t="n">
        <f aca="false">IF(K291+AY291=0,1,0)</f>
        <v>0</v>
      </c>
      <c r="BH291" s="16" t="n">
        <f aca="false">AF291+AG291+AH291</f>
        <v>17</v>
      </c>
      <c r="BI291" s="18" t="n">
        <f aca="false">IF(H291=0,"",BH291/H291)</f>
        <v>0.361702127659575</v>
      </c>
      <c r="BJ291" s="16" t="n">
        <f aca="false">IF(AP291="","",AP291+AN291)</f>
        <v>3</v>
      </c>
    </row>
    <row r="292" customFormat="false" ht="15" hidden="false" customHeight="true" outlineLevel="0" collapsed="false">
      <c r="A292" s="9" t="s">
        <v>179</v>
      </c>
      <c r="B292" s="10" t="s">
        <v>178</v>
      </c>
      <c r="C292" s="10" t="s">
        <v>117</v>
      </c>
      <c r="D292" s="9" t="n">
        <v>2017</v>
      </c>
      <c r="E292" s="11" t="n">
        <v>14526</v>
      </c>
      <c r="F292" s="11" t="n">
        <v>1923</v>
      </c>
      <c r="G292" s="11" t="n">
        <v>2011</v>
      </c>
      <c r="H292" s="11" t="n">
        <v>259</v>
      </c>
      <c r="I292" s="11" t="n">
        <v>10964</v>
      </c>
      <c r="J292" s="11" t="n">
        <v>8283</v>
      </c>
      <c r="K292" s="11" t="n">
        <v>8</v>
      </c>
      <c r="L292" s="12" t="n">
        <v>17.8300977557483</v>
      </c>
      <c r="M292" s="12" t="n">
        <v>0.550736610216164</v>
      </c>
      <c r="N292" s="13" t="n">
        <v>0.755472455308282</v>
      </c>
      <c r="O292" s="13" t="n">
        <v>0.754784524301253</v>
      </c>
      <c r="P292" s="13" t="n">
        <v>0.138441415393088</v>
      </c>
      <c r="Q292" s="13" t="n">
        <v>-0.0974836905871389</v>
      </c>
      <c r="R292" s="13" t="n">
        <v>-0.179853181076672</v>
      </c>
      <c r="S292" s="11" t="n">
        <v>-1</v>
      </c>
      <c r="T292" s="13" t="n">
        <v>0.01171875</v>
      </c>
      <c r="U292" s="13" t="n">
        <v>0.0251519401589528</v>
      </c>
      <c r="V292" s="11" t="n">
        <v>0</v>
      </c>
      <c r="W292" s="13" t="n">
        <v>-0.189189189189189</v>
      </c>
      <c r="X292" s="11" t="n">
        <v>0</v>
      </c>
      <c r="Y292" s="11" t="n">
        <v>0</v>
      </c>
      <c r="Z292" s="11" t="n">
        <v>0</v>
      </c>
      <c r="AA292" s="11" t="n">
        <v>0</v>
      </c>
      <c r="AB292" s="10" t="s">
        <v>65</v>
      </c>
      <c r="AC292" s="11" t="n">
        <v>9</v>
      </c>
      <c r="AD292" s="11" t="n">
        <v>76</v>
      </c>
      <c r="AE292" s="11" t="n">
        <v>145</v>
      </c>
      <c r="AF292" s="11" t="n">
        <v>8</v>
      </c>
      <c r="AG292" s="11" t="n">
        <v>19</v>
      </c>
      <c r="AH292" s="11" t="n">
        <v>2</v>
      </c>
      <c r="AI292" s="13" t="n">
        <v>0.0347490347490348</v>
      </c>
      <c r="AJ292" s="13" t="n">
        <v>0.293436293436294</v>
      </c>
      <c r="AK292" s="13" t="n">
        <v>0.55984555984556</v>
      </c>
      <c r="AL292" s="13" t="n">
        <v>0.0308880308880309</v>
      </c>
      <c r="AM292" s="13" t="n">
        <v>0.0733590733590734</v>
      </c>
      <c r="AN292" s="11" t="n">
        <v>6</v>
      </c>
      <c r="AO292" s="13" t="n">
        <v>0.0226415094339623</v>
      </c>
      <c r="AP292" s="11" t="n">
        <v>11</v>
      </c>
      <c r="AQ292" s="11" t="n">
        <v>10</v>
      </c>
      <c r="AR292" s="13" t="n">
        <v>0.0413533834586466</v>
      </c>
      <c r="AS292" s="13" t="n">
        <v>0.037593984962406</v>
      </c>
      <c r="AT292" s="14" t="n">
        <f aca="false">SUMIFS(시도_소아과개폐업!$C$5:$C$293,시도_소아과개폐업!$A$5:$A$293,$D292,시도_소아과개폐업!$B$5:$B$293,$B292)</f>
        <v>32</v>
      </c>
      <c r="AU292" s="14" t="n">
        <f aca="false">SUMIFS(시도_소아과개폐업!$D$5:$D$293,시도_소아과개폐업!$A$5:$A$293,$D292,시도_소아과개폐업!$B$5:$B$293,$B292)</f>
        <v>29</v>
      </c>
      <c r="AV292" s="14" t="n">
        <f aca="false">SUMIFS(시도_소아과개폐업!$F$5:$F$293,시도_소아과개폐업!$A$5:$A$293,$D292,시도_소아과개폐업!$B$5:$B$293,$B292)</f>
        <v>3</v>
      </c>
      <c r="AW292" s="15" t="n">
        <f aca="false">SUMIFS(시도_소아과개폐업!$G$5:$G$293,시도_소아과개폐업!$A$5:$A$293,$D292,시도_소아과개폐업!$B$5:$B$293,$B292)</f>
        <v>0.630434782608696</v>
      </c>
      <c r="AX292" s="14" t="n">
        <f aca="false">SUMIFS(시도_소아과개폐업!$H$5:$H$293,시도_소아과개폐업!$A$5:$A$293,$D292,시도_소아과개폐업!$B$5:$B$293,$B292)</f>
        <v>86</v>
      </c>
      <c r="AY292" s="14" t="n">
        <f aca="false">SUMIFS(시군구_병원급!$E$5:$E$3668,시군구_병원급!$A$5:$A$3668,$A292,시군구_병원급!$D$5:$D$3668,$D292)</f>
        <v>9</v>
      </c>
      <c r="AZ292" s="14" t="n">
        <f aca="false">SUMIFS(시군구_병원급!$F$5:$F$3668,시군구_병원급!$A$5:$A$3668,$A292,시군구_병원급!$D$5:$D$3668,$D292)</f>
        <v>5</v>
      </c>
      <c r="BA292" s="14" t="n">
        <f aca="false">SUMIFS(시군구_병원급!$G$5:$G$3668,시군구_병원급!$A$5:$A$3668,$A292,시군구_병원급!$D$5:$D$3668,$D292)</f>
        <v>32</v>
      </c>
      <c r="BB292" s="14" t="n">
        <f aca="false">SUMIFS(시군구_병원급!$H$5:$H$3668,시군구_병원급!$A$5:$A$3668,$A292,시군구_병원급!$D$5:$D$3668,$D292)</f>
        <v>82</v>
      </c>
      <c r="BC292" s="16" t="n">
        <f aca="false">K292+AY292</f>
        <v>17</v>
      </c>
      <c r="BD292" s="17" t="n">
        <f aca="false">IF(E292=0,"",(K292+AY292)/E292*1000)</f>
        <v>1.17031529670935</v>
      </c>
      <c r="BE292" s="16" t="n">
        <f aca="false">AY292-SUMIFS(시군구_병원급!$E$5:$E$3668,시군구_병원급!$A$5:$A$3668,$A292,시군구_병원급!$D$5:$D$3668,$D292-3)</f>
        <v>0</v>
      </c>
      <c r="BF292" s="16" t="n">
        <f aca="false">IF(AY292=0,1,0)</f>
        <v>0</v>
      </c>
      <c r="BG292" s="16" t="n">
        <f aca="false">IF(K292+AY292=0,1,0)</f>
        <v>0</v>
      </c>
      <c r="BH292" s="16" t="n">
        <f aca="false">AF292+AG292+AH292</f>
        <v>29</v>
      </c>
      <c r="BI292" s="18" t="n">
        <f aca="false">IF(H292=0,"",BH292/H292)</f>
        <v>0.111969111969112</v>
      </c>
      <c r="BJ292" s="16" t="n">
        <f aca="false">IF(AP292="","",AP292+AN292)</f>
        <v>17</v>
      </c>
    </row>
    <row r="293" customFormat="false" ht="15" hidden="false" customHeight="true" outlineLevel="0" collapsed="false">
      <c r="A293" s="9" t="s">
        <v>180</v>
      </c>
      <c r="B293" s="10" t="s">
        <v>178</v>
      </c>
      <c r="C293" s="10" t="s">
        <v>127</v>
      </c>
      <c r="D293" s="9" t="n">
        <v>2017</v>
      </c>
      <c r="E293" s="11" t="n">
        <v>10294</v>
      </c>
      <c r="F293" s="11" t="n">
        <v>1260</v>
      </c>
      <c r="G293" s="11" t="n">
        <v>1298</v>
      </c>
      <c r="H293" s="11" t="n">
        <v>150</v>
      </c>
      <c r="I293" s="11" t="n">
        <v>7494</v>
      </c>
      <c r="J293" s="11" t="n">
        <v>5866</v>
      </c>
      <c r="K293" s="11" t="n">
        <v>7</v>
      </c>
      <c r="L293" s="12" t="n">
        <v>14.5715951039441</v>
      </c>
      <c r="M293" s="12" t="n">
        <v>0.680007771517389</v>
      </c>
      <c r="N293" s="13" t="n">
        <v>0.782759540966106</v>
      </c>
      <c r="O293" s="13" t="n">
        <v>0.727996891393045</v>
      </c>
      <c r="P293" s="13" t="n">
        <v>0.126092869632796</v>
      </c>
      <c r="Q293" s="13" t="n">
        <v>-0.0413484820264481</v>
      </c>
      <c r="R293" s="13" t="n">
        <v>-0.130609511051574</v>
      </c>
      <c r="S293" s="11" t="n">
        <v>-3</v>
      </c>
      <c r="T293" s="13" t="n">
        <v>0.00671140939597326</v>
      </c>
      <c r="U293" s="13" t="n">
        <v>0.00847799757771495</v>
      </c>
      <c r="V293" s="11" t="n">
        <v>0</v>
      </c>
      <c r="W293" s="13" t="n">
        <v>-0.0933333333333334</v>
      </c>
      <c r="X293" s="11" t="n">
        <v>0</v>
      </c>
      <c r="Y293" s="11" t="n">
        <v>0</v>
      </c>
      <c r="Z293" s="11" t="n">
        <v>0</v>
      </c>
      <c r="AA293" s="11" t="n">
        <v>0</v>
      </c>
      <c r="AB293" s="10" t="s">
        <v>65</v>
      </c>
      <c r="AC293" s="11" t="n">
        <v>3</v>
      </c>
      <c r="AD293" s="11" t="n">
        <v>62</v>
      </c>
      <c r="AE293" s="11" t="n">
        <v>60</v>
      </c>
      <c r="AF293" s="11" t="n">
        <v>1</v>
      </c>
      <c r="AG293" s="11" t="n">
        <v>22</v>
      </c>
      <c r="AH293" s="11" t="n">
        <v>2</v>
      </c>
      <c r="AI293" s="13" t="n">
        <v>0.02</v>
      </c>
      <c r="AJ293" s="13" t="n">
        <v>0.413333333333333</v>
      </c>
      <c r="AK293" s="13" t="n">
        <v>0.4</v>
      </c>
      <c r="AL293" s="13" t="n">
        <v>0.00666666666666667</v>
      </c>
      <c r="AM293" s="13" t="n">
        <v>0.146666666666667</v>
      </c>
      <c r="AN293" s="11" t="n">
        <v>3</v>
      </c>
      <c r="AO293" s="13" t="n">
        <v>0.0196078431372549</v>
      </c>
      <c r="AP293" s="11" t="n">
        <v>3</v>
      </c>
      <c r="AQ293" s="11" t="n">
        <v>6</v>
      </c>
      <c r="AR293" s="13" t="n">
        <v>0.02</v>
      </c>
      <c r="AS293" s="13" t="n">
        <v>0.04</v>
      </c>
      <c r="AT293" s="14" t="n">
        <f aca="false">SUMIFS(시도_소아과개폐업!$C$5:$C$293,시도_소아과개폐업!$A$5:$A$293,$D293,시도_소아과개폐업!$B$5:$B$293,$B293)</f>
        <v>32</v>
      </c>
      <c r="AU293" s="14" t="n">
        <f aca="false">SUMIFS(시도_소아과개폐업!$D$5:$D$293,시도_소아과개폐업!$A$5:$A$293,$D293,시도_소아과개폐업!$B$5:$B$293,$B293)</f>
        <v>29</v>
      </c>
      <c r="AV293" s="14" t="n">
        <f aca="false">SUMIFS(시도_소아과개폐업!$F$5:$F$293,시도_소아과개폐업!$A$5:$A$293,$D293,시도_소아과개폐업!$B$5:$B$293,$B293)</f>
        <v>3</v>
      </c>
      <c r="AW293" s="15" t="n">
        <f aca="false">SUMIFS(시도_소아과개폐업!$G$5:$G$293,시도_소아과개폐업!$A$5:$A$293,$D293,시도_소아과개폐업!$B$5:$B$293,$B293)</f>
        <v>0.630434782608696</v>
      </c>
      <c r="AX293" s="14" t="n">
        <f aca="false">SUMIFS(시도_소아과개폐업!$H$5:$H$293,시도_소아과개폐업!$A$5:$A$293,$D293,시도_소아과개폐업!$B$5:$B$293,$B293)</f>
        <v>86</v>
      </c>
      <c r="AY293" s="14" t="n">
        <f aca="false">SUMIFS(시군구_병원급!$E$5:$E$3668,시군구_병원급!$A$5:$A$3668,$A293,시군구_병원급!$D$5:$D$3668,$D293)</f>
        <v>6</v>
      </c>
      <c r="AZ293" s="14" t="n">
        <f aca="false">SUMIFS(시군구_병원급!$F$5:$F$3668,시군구_병원급!$A$5:$A$3668,$A293,시군구_병원급!$D$5:$D$3668,$D293)</f>
        <v>4</v>
      </c>
      <c r="BA293" s="14" t="n">
        <f aca="false">SUMIFS(시군구_병원급!$G$5:$G$3668,시군구_병원급!$A$5:$A$3668,$A293,시군구_병원급!$D$5:$D$3668,$D293)</f>
        <v>20</v>
      </c>
      <c r="BB293" s="14" t="n">
        <f aca="false">SUMIFS(시군구_병원급!$H$5:$H$3668,시군구_병원급!$A$5:$A$3668,$A293,시군구_병원급!$D$5:$D$3668,$D293)</f>
        <v>58</v>
      </c>
      <c r="BC293" s="16" t="n">
        <f aca="false">K293+AY293</f>
        <v>13</v>
      </c>
      <c r="BD293" s="17" t="n">
        <f aca="false">IF(E293=0,"",(K293+AY293)/E293*1000)</f>
        <v>1.26287157567515</v>
      </c>
      <c r="BE293" s="16" t="n">
        <f aca="false">AY293-SUMIFS(시군구_병원급!$E$5:$E$3668,시군구_병원급!$A$5:$A$3668,$A293,시군구_병원급!$D$5:$D$3668,$D293-3)</f>
        <v>1</v>
      </c>
      <c r="BF293" s="16" t="n">
        <f aca="false">IF(AY293=0,1,0)</f>
        <v>0</v>
      </c>
      <c r="BG293" s="16" t="n">
        <f aca="false">IF(K293+AY293=0,1,0)</f>
        <v>0</v>
      </c>
      <c r="BH293" s="16" t="n">
        <f aca="false">AF293+AG293+AH293</f>
        <v>25</v>
      </c>
      <c r="BI293" s="18" t="n">
        <f aca="false">IF(H293=0,"",BH293/H293)</f>
        <v>0.166666666666667</v>
      </c>
      <c r="BJ293" s="16" t="n">
        <f aca="false">IF(AP293="","",AP293+AN293)</f>
        <v>6</v>
      </c>
    </row>
    <row r="294" customFormat="false" ht="15" hidden="false" customHeight="true" outlineLevel="0" collapsed="false">
      <c r="A294" s="9" t="s">
        <v>181</v>
      </c>
      <c r="B294" s="10" t="s">
        <v>178</v>
      </c>
      <c r="C294" s="10" t="s">
        <v>129</v>
      </c>
      <c r="D294" s="9" t="n">
        <v>2017</v>
      </c>
      <c r="E294" s="11" t="n">
        <v>21730</v>
      </c>
      <c r="F294" s="11" t="n">
        <v>2914</v>
      </c>
      <c r="G294" s="11" t="n">
        <v>3035</v>
      </c>
      <c r="H294" s="11" t="n">
        <v>337</v>
      </c>
      <c r="I294" s="11" t="n">
        <v>17433</v>
      </c>
      <c r="J294" s="11" t="n">
        <v>13053</v>
      </c>
      <c r="K294" s="11" t="n">
        <v>12</v>
      </c>
      <c r="L294" s="12" t="n">
        <v>15.5085135757018</v>
      </c>
      <c r="M294" s="12" t="n">
        <v>0.552231937413714</v>
      </c>
      <c r="N294" s="13" t="n">
        <v>0.748752366202031</v>
      </c>
      <c r="O294" s="13" t="n">
        <v>0.802254947077773</v>
      </c>
      <c r="P294" s="13" t="n">
        <v>0.139668660837552</v>
      </c>
      <c r="Q294" s="13" t="n">
        <v>-0.0740188349597307</v>
      </c>
      <c r="R294" s="13" t="n">
        <v>-0.181278661990828</v>
      </c>
      <c r="S294" s="11" t="n">
        <v>-5</v>
      </c>
      <c r="T294" s="13" t="n">
        <v>-0.00295857988165682</v>
      </c>
      <c r="U294" s="13" t="n">
        <v>0.00380031093453104</v>
      </c>
      <c r="V294" s="11" t="n">
        <v>0</v>
      </c>
      <c r="W294" s="13" t="n">
        <v>-0.13353115727003</v>
      </c>
      <c r="X294" s="11" t="n">
        <v>0</v>
      </c>
      <c r="Y294" s="11" t="n">
        <v>1</v>
      </c>
      <c r="Z294" s="11" t="n">
        <v>1</v>
      </c>
      <c r="AA294" s="11" t="n">
        <v>0</v>
      </c>
      <c r="AB294" s="10" t="s">
        <v>65</v>
      </c>
      <c r="AC294" s="11" t="n">
        <v>12</v>
      </c>
      <c r="AD294" s="11" t="n">
        <v>120</v>
      </c>
      <c r="AE294" s="11" t="n">
        <v>150</v>
      </c>
      <c r="AF294" s="11" t="n">
        <v>10</v>
      </c>
      <c r="AG294" s="11" t="n">
        <v>44</v>
      </c>
      <c r="AH294" s="11" t="n">
        <v>1</v>
      </c>
      <c r="AI294" s="13" t="n">
        <v>0.0356083086053413</v>
      </c>
      <c r="AJ294" s="13" t="n">
        <v>0.356083086053413</v>
      </c>
      <c r="AK294" s="13" t="n">
        <v>0.445103857566766</v>
      </c>
      <c r="AL294" s="13" t="n">
        <v>0.029673590504451</v>
      </c>
      <c r="AM294" s="13" t="n">
        <v>0.130563798219585</v>
      </c>
      <c r="AN294" s="11" t="n">
        <v>3</v>
      </c>
      <c r="AO294" s="13" t="n">
        <v>0.00882352941176471</v>
      </c>
      <c r="AP294" s="11" t="n">
        <v>13</v>
      </c>
      <c r="AQ294" s="11" t="n">
        <v>9</v>
      </c>
      <c r="AR294" s="13" t="n">
        <v>0.0377906976744186</v>
      </c>
      <c r="AS294" s="13" t="n">
        <v>0.0261627906976744</v>
      </c>
      <c r="AT294" s="14" t="n">
        <f aca="false">SUMIFS(시도_소아과개폐업!$C$5:$C$293,시도_소아과개폐업!$A$5:$A$293,$D294,시도_소아과개폐업!$B$5:$B$293,$B294)</f>
        <v>32</v>
      </c>
      <c r="AU294" s="14" t="n">
        <f aca="false">SUMIFS(시도_소아과개폐업!$D$5:$D$293,시도_소아과개폐업!$A$5:$A$293,$D294,시도_소아과개폐업!$B$5:$B$293,$B294)</f>
        <v>29</v>
      </c>
      <c r="AV294" s="14" t="n">
        <f aca="false">SUMIFS(시도_소아과개폐업!$F$5:$F$293,시도_소아과개폐업!$A$5:$A$293,$D294,시도_소아과개폐업!$B$5:$B$293,$B294)</f>
        <v>3</v>
      </c>
      <c r="AW294" s="15" t="n">
        <f aca="false">SUMIFS(시도_소아과개폐업!$G$5:$G$293,시도_소아과개폐업!$A$5:$A$293,$D294,시도_소아과개폐업!$B$5:$B$293,$B294)</f>
        <v>0.630434782608696</v>
      </c>
      <c r="AX294" s="14" t="n">
        <f aca="false">SUMIFS(시도_소아과개폐업!$H$5:$H$293,시도_소아과개폐업!$A$5:$A$293,$D294,시도_소아과개폐업!$B$5:$B$293,$B294)</f>
        <v>86</v>
      </c>
      <c r="AY294" s="14" t="n">
        <f aca="false">SUMIFS(시군구_병원급!$E$5:$E$3668,시군구_병원급!$A$5:$A$3668,$A294,시군구_병원급!$D$5:$D$3668,$D294)</f>
        <v>15</v>
      </c>
      <c r="AZ294" s="14" t="n">
        <f aca="false">SUMIFS(시군구_병원급!$F$5:$F$3668,시군구_병원급!$A$5:$A$3668,$A294,시군구_병원급!$D$5:$D$3668,$D294)</f>
        <v>6</v>
      </c>
      <c r="BA294" s="14" t="n">
        <f aca="false">SUMIFS(시군구_병원급!$G$5:$G$3668,시군구_병원급!$A$5:$A$3668,$A294,시군구_병원급!$D$5:$D$3668,$D294)</f>
        <v>38</v>
      </c>
      <c r="BB294" s="14" t="n">
        <f aca="false">SUMIFS(시군구_병원급!$H$5:$H$3668,시군구_병원급!$A$5:$A$3668,$A294,시군구_병원급!$D$5:$D$3668,$D294)</f>
        <v>125</v>
      </c>
      <c r="BC294" s="16" t="n">
        <f aca="false">K294+AY294</f>
        <v>27</v>
      </c>
      <c r="BD294" s="17" t="n">
        <f aca="false">IF(E294=0,"",(K294+AY294)/E294*1000)</f>
        <v>1.24252185918086</v>
      </c>
      <c r="BE294" s="16" t="n">
        <f aca="false">AY294-SUMIFS(시군구_병원급!$E$5:$E$3668,시군구_병원급!$A$5:$A$3668,$A294,시군구_병원급!$D$5:$D$3668,$D294-3)</f>
        <v>1</v>
      </c>
      <c r="BF294" s="16" t="n">
        <f aca="false">IF(AY294=0,1,0)</f>
        <v>0</v>
      </c>
      <c r="BG294" s="16" t="n">
        <f aca="false">IF(K294+AY294=0,1,0)</f>
        <v>0</v>
      </c>
      <c r="BH294" s="16" t="n">
        <f aca="false">AF294+AG294+AH294</f>
        <v>55</v>
      </c>
      <c r="BI294" s="18" t="n">
        <f aca="false">IF(H294=0,"",BH294/H294)</f>
        <v>0.163204747774481</v>
      </c>
      <c r="BJ294" s="16" t="n">
        <f aca="false">IF(AP294="","",AP294+AN294)</f>
        <v>16</v>
      </c>
    </row>
    <row r="295" customFormat="false" ht="15" hidden="false" customHeight="true" outlineLevel="0" collapsed="false">
      <c r="A295" s="9" t="s">
        <v>182</v>
      </c>
      <c r="B295" s="10" t="s">
        <v>178</v>
      </c>
      <c r="C295" s="10" t="s">
        <v>183</v>
      </c>
      <c r="D295" s="9" t="n">
        <v>2017</v>
      </c>
      <c r="E295" s="11" t="n">
        <v>26177</v>
      </c>
      <c r="F295" s="11" t="n">
        <v>3180</v>
      </c>
      <c r="G295" s="11" t="n">
        <v>3252</v>
      </c>
      <c r="H295" s="11" t="n">
        <v>447</v>
      </c>
      <c r="I295" s="11" t="n">
        <v>24074</v>
      </c>
      <c r="J295" s="11" t="n">
        <v>17101</v>
      </c>
      <c r="K295" s="11" t="n">
        <v>15</v>
      </c>
      <c r="L295" s="12" t="n">
        <v>17.0760591358827</v>
      </c>
      <c r="M295" s="12" t="n">
        <v>0.57302211865378</v>
      </c>
      <c r="N295" s="13" t="n">
        <v>0.710351416465897</v>
      </c>
      <c r="O295" s="13" t="n">
        <v>0.91966229896474</v>
      </c>
      <c r="P295" s="13" t="n">
        <v>0.12423119532414</v>
      </c>
      <c r="Q295" s="13" t="n">
        <v>-0.12539258269295</v>
      </c>
      <c r="R295" s="13" t="n">
        <v>-0.232294617563739</v>
      </c>
      <c r="S295" s="11" t="n">
        <v>-4</v>
      </c>
      <c r="T295" s="13" t="n">
        <v>-0.00445434298440983</v>
      </c>
      <c r="U295" s="13" t="n">
        <v>0.00656436844085806</v>
      </c>
      <c r="V295" s="11" t="n">
        <v>0</v>
      </c>
      <c r="W295" s="13" t="n">
        <v>-0.156599552572707</v>
      </c>
      <c r="X295" s="11" t="n">
        <v>0</v>
      </c>
      <c r="Y295" s="11" t="n">
        <v>0</v>
      </c>
      <c r="Z295" s="11" t="n">
        <v>0</v>
      </c>
      <c r="AA295" s="11" t="n">
        <v>0</v>
      </c>
      <c r="AB295" s="10" t="s">
        <v>65</v>
      </c>
      <c r="AC295" s="11" t="n">
        <v>6</v>
      </c>
      <c r="AD295" s="11" t="n">
        <v>156</v>
      </c>
      <c r="AE295" s="11" t="n">
        <v>242</v>
      </c>
      <c r="AF295" s="11" t="n">
        <v>6</v>
      </c>
      <c r="AG295" s="11" t="n">
        <v>33</v>
      </c>
      <c r="AH295" s="11" t="n">
        <v>4</v>
      </c>
      <c r="AI295" s="13" t="n">
        <v>0.0134228187919463</v>
      </c>
      <c r="AJ295" s="13" t="n">
        <v>0.348993288590604</v>
      </c>
      <c r="AK295" s="13" t="n">
        <v>0.541387024608501</v>
      </c>
      <c r="AL295" s="13" t="n">
        <v>0.0134228187919463</v>
      </c>
      <c r="AM295" s="13" t="n">
        <v>0.0738255033557047</v>
      </c>
      <c r="AN295" s="11" t="n">
        <v>6</v>
      </c>
      <c r="AO295" s="13" t="n">
        <v>0.0132450331125828</v>
      </c>
      <c r="AP295" s="11" t="n">
        <v>51</v>
      </c>
      <c r="AQ295" s="11" t="n">
        <v>44</v>
      </c>
      <c r="AR295" s="13" t="n">
        <v>0.110869565217391</v>
      </c>
      <c r="AS295" s="13" t="n">
        <v>0.0956521739130435</v>
      </c>
      <c r="AT295" s="14" t="n">
        <f aca="false">SUMIFS(시도_소아과개폐업!$C$5:$C$293,시도_소아과개폐업!$A$5:$A$293,$D295,시도_소아과개폐업!$B$5:$B$293,$B295)</f>
        <v>32</v>
      </c>
      <c r="AU295" s="14" t="n">
        <f aca="false">SUMIFS(시도_소아과개폐업!$D$5:$D$293,시도_소아과개폐업!$A$5:$A$293,$D295,시도_소아과개폐업!$B$5:$B$293,$B295)</f>
        <v>29</v>
      </c>
      <c r="AV295" s="14" t="n">
        <f aca="false">SUMIFS(시도_소아과개폐업!$F$5:$F$293,시도_소아과개폐업!$A$5:$A$293,$D295,시도_소아과개폐업!$B$5:$B$293,$B295)</f>
        <v>3</v>
      </c>
      <c r="AW295" s="15" t="n">
        <f aca="false">SUMIFS(시도_소아과개폐업!$G$5:$G$293,시도_소아과개폐업!$A$5:$A$293,$D295,시도_소아과개폐업!$B$5:$B$293,$B295)</f>
        <v>0.630434782608696</v>
      </c>
      <c r="AX295" s="14" t="n">
        <f aca="false">SUMIFS(시도_소아과개폐업!$H$5:$H$293,시도_소아과개폐업!$A$5:$A$293,$D295,시도_소아과개폐업!$B$5:$B$293,$B295)</f>
        <v>86</v>
      </c>
      <c r="AY295" s="14" t="n">
        <f aca="false">SUMIFS(시군구_병원급!$E$5:$E$3668,시군구_병원급!$A$5:$A$3668,$A295,시군구_병원급!$D$5:$D$3668,$D295)</f>
        <v>17</v>
      </c>
      <c r="AZ295" s="14" t="n">
        <f aca="false">SUMIFS(시군구_병원급!$F$5:$F$3668,시군구_병원급!$A$5:$A$3668,$A295,시군구_병원급!$D$5:$D$3668,$D295)</f>
        <v>7</v>
      </c>
      <c r="BA295" s="14" t="n">
        <f aca="false">SUMIFS(시군구_병원급!$G$5:$G$3668,시군구_병원급!$A$5:$A$3668,$A295,시군구_병원급!$D$5:$D$3668,$D295)</f>
        <v>28</v>
      </c>
      <c r="BB295" s="14" t="n">
        <f aca="false">SUMIFS(시군구_병원급!$H$5:$H$3668,시군구_병원급!$A$5:$A$3668,$A295,시군구_병원급!$D$5:$D$3668,$D295)</f>
        <v>84</v>
      </c>
      <c r="BC295" s="16" t="n">
        <f aca="false">K295+AY295</f>
        <v>32</v>
      </c>
      <c r="BD295" s="17" t="n">
        <f aca="false">IF(E295=0,"",(K295+AY295)/E295*1000)</f>
        <v>1.2224471864614</v>
      </c>
      <c r="BE295" s="16" t="n">
        <f aca="false">AY295-SUMIFS(시군구_병원급!$E$5:$E$3668,시군구_병원급!$A$5:$A$3668,$A295,시군구_병원급!$D$5:$D$3668,$D295-3)</f>
        <v>3</v>
      </c>
      <c r="BF295" s="16" t="n">
        <f aca="false">IF(AY295=0,1,0)</f>
        <v>0</v>
      </c>
      <c r="BG295" s="16" t="n">
        <f aca="false">IF(K295+AY295=0,1,0)</f>
        <v>0</v>
      </c>
      <c r="BH295" s="16" t="n">
        <f aca="false">AF295+AG295+AH295</f>
        <v>43</v>
      </c>
      <c r="BI295" s="18" t="n">
        <f aca="false">IF(H295=0,"",BH295/H295)</f>
        <v>0.0961968680089485</v>
      </c>
      <c r="BJ295" s="16" t="n">
        <f aca="false">IF(AP295="","",AP295+AN295)</f>
        <v>57</v>
      </c>
    </row>
    <row r="296" customFormat="false" ht="15" hidden="false" customHeight="true" outlineLevel="0" collapsed="false">
      <c r="A296" s="9" t="s">
        <v>184</v>
      </c>
      <c r="B296" s="10" t="s">
        <v>185</v>
      </c>
      <c r="C296" s="10" t="s">
        <v>119</v>
      </c>
      <c r="D296" s="9" t="n">
        <v>2017</v>
      </c>
      <c r="E296" s="11" t="n">
        <v>10471</v>
      </c>
      <c r="F296" s="11" t="n">
        <v>1342</v>
      </c>
      <c r="G296" s="11" t="n">
        <v>1409</v>
      </c>
      <c r="H296" s="11" t="n">
        <v>207</v>
      </c>
      <c r="I296" s="11" t="n">
        <v>8769</v>
      </c>
      <c r="J296" s="11" t="n">
        <v>6708</v>
      </c>
      <c r="K296" s="11" t="n">
        <v>6</v>
      </c>
      <c r="L296" s="12" t="n">
        <v>19.7688854932671</v>
      </c>
      <c r="M296" s="12" t="n">
        <v>0.573011173717888</v>
      </c>
      <c r="N296" s="13" t="n">
        <v>0.764967499144714</v>
      </c>
      <c r="O296" s="13" t="n">
        <v>0.837455830388693</v>
      </c>
      <c r="P296" s="13" t="n">
        <v>0.134562123961417</v>
      </c>
      <c r="Q296" s="13" t="n">
        <v>-0.221139541803035</v>
      </c>
      <c r="R296" s="13" t="n">
        <v>-0.324220623501199</v>
      </c>
      <c r="S296" s="11" t="n">
        <v>-2</v>
      </c>
      <c r="T296" s="13" t="n">
        <v>-0.0590909090909091</v>
      </c>
      <c r="U296" s="13" t="n">
        <v>-0.0380649407634928</v>
      </c>
      <c r="V296" s="11" t="n">
        <v>0</v>
      </c>
      <c r="W296" s="13" t="n">
        <v>-0.193236714975845</v>
      </c>
      <c r="X296" s="11" t="n">
        <v>1</v>
      </c>
      <c r="Y296" s="11" t="n">
        <v>1</v>
      </c>
      <c r="Z296" s="11" t="n">
        <v>1</v>
      </c>
      <c r="AA296" s="11" t="n">
        <v>1</v>
      </c>
      <c r="AB296" s="10" t="s">
        <v>65</v>
      </c>
      <c r="AC296" s="11" t="n">
        <v>5</v>
      </c>
      <c r="AD296" s="11" t="n">
        <v>86</v>
      </c>
      <c r="AE296" s="11" t="n">
        <v>98</v>
      </c>
      <c r="AF296" s="11" t="n">
        <v>4</v>
      </c>
      <c r="AG296" s="11" t="n">
        <v>12</v>
      </c>
      <c r="AH296" s="11" t="n">
        <v>2</v>
      </c>
      <c r="AI296" s="13" t="n">
        <v>0.0241545893719807</v>
      </c>
      <c r="AJ296" s="13" t="n">
        <v>0.415458937198068</v>
      </c>
      <c r="AK296" s="13" t="n">
        <v>0.473429951690821</v>
      </c>
      <c r="AL296" s="13" t="n">
        <v>0.0193236714975845</v>
      </c>
      <c r="AM296" s="13" t="n">
        <v>0.0579710144927536</v>
      </c>
      <c r="AN296" s="11" t="n">
        <v>7</v>
      </c>
      <c r="AO296" s="13" t="n">
        <v>0.0327102803738318</v>
      </c>
      <c r="AP296" s="11" t="n">
        <v>16</v>
      </c>
      <c r="AQ296" s="11" t="n">
        <v>6</v>
      </c>
      <c r="AR296" s="13" t="n">
        <v>0.0714285714285714</v>
      </c>
      <c r="AS296" s="13" t="n">
        <v>0.0267857142857143</v>
      </c>
      <c r="AT296" s="14" t="n">
        <f aca="false">SUMIFS(시도_소아과개폐업!$C$5:$C$293,시도_소아과개폐업!$A$5:$A$293,$D296,시도_소아과개폐업!$B$5:$B$293,$B296)</f>
        <v>20</v>
      </c>
      <c r="AU296" s="14" t="n">
        <f aca="false">SUMIFS(시도_소아과개폐업!$D$5:$D$293,시도_소아과개폐업!$A$5:$A$293,$D296,시도_소아과개폐업!$B$5:$B$293,$B296)</f>
        <v>20</v>
      </c>
      <c r="AV296" s="14" t="n">
        <f aca="false">SUMIFS(시도_소아과개폐업!$F$5:$F$293,시도_소아과개폐업!$A$5:$A$293,$D296,시도_소아과개폐업!$B$5:$B$293,$B296)</f>
        <v>0</v>
      </c>
      <c r="AW296" s="15" t="n">
        <f aca="false">SUMIFS(시도_소아과개폐업!$G$5:$G$293,시도_소아과개폐업!$A$5:$A$293,$D296,시도_소아과개폐업!$B$5:$B$293,$B296)</f>
        <v>0.3125</v>
      </c>
      <c r="AX296" s="14" t="n">
        <f aca="false">SUMIFS(시도_소아과개폐업!$H$5:$H$293,시도_소아과개폐업!$A$5:$A$293,$D296,시도_소아과개폐업!$B$5:$B$293,$B296)</f>
        <v>51</v>
      </c>
      <c r="AY296" s="14" t="n">
        <f aca="false">SUMIFS(시군구_병원급!$E$5:$E$3668,시군구_병원급!$A$5:$A$3668,$A296,시군구_병원급!$D$5:$D$3668,$D296)</f>
        <v>1</v>
      </c>
      <c r="AZ296" s="14" t="n">
        <f aca="false">SUMIFS(시군구_병원급!$F$5:$F$3668,시군구_병원급!$A$5:$A$3668,$A296,시군구_병원급!$D$5:$D$3668,$D296)</f>
        <v>1</v>
      </c>
      <c r="BA296" s="14" t="n">
        <f aca="false">SUMIFS(시군구_병원급!$G$5:$G$3668,시군구_병원급!$A$5:$A$3668,$A296,시군구_병원급!$D$5:$D$3668,$D296)</f>
        <v>4</v>
      </c>
      <c r="BB296" s="14" t="n">
        <f aca="false">SUMIFS(시군구_병원급!$H$5:$H$3668,시군구_병원급!$A$5:$A$3668,$A296,시군구_병원급!$D$5:$D$3668,$D296)</f>
        <v>22</v>
      </c>
      <c r="BC296" s="16" t="n">
        <f aca="false">K296+AY296</f>
        <v>7</v>
      </c>
      <c r="BD296" s="17" t="n">
        <f aca="false">IF(E296=0,"",(K296+AY296)/E296*1000)</f>
        <v>0.668513036004202</v>
      </c>
      <c r="BE296" s="16" t="n">
        <f aca="false">AY296-SUMIFS(시군구_병원급!$E$5:$E$3668,시군구_병원급!$A$5:$A$3668,$A296,시군구_병원급!$D$5:$D$3668,$D296-3)</f>
        <v>0</v>
      </c>
      <c r="BF296" s="16" t="n">
        <f aca="false">IF(AY296=0,1,0)</f>
        <v>0</v>
      </c>
      <c r="BG296" s="16" t="n">
        <f aca="false">IF(K296+AY296=0,1,0)</f>
        <v>0</v>
      </c>
      <c r="BH296" s="16" t="n">
        <f aca="false">AF296+AG296+AH296</f>
        <v>18</v>
      </c>
      <c r="BI296" s="18" t="n">
        <f aca="false">IF(H296=0,"",BH296/H296)</f>
        <v>0.0869565217391304</v>
      </c>
      <c r="BJ296" s="16" t="n">
        <f aca="false">IF(AP296="","",AP296+AN296)</f>
        <v>23</v>
      </c>
    </row>
    <row r="297" customFormat="false" ht="15" hidden="false" customHeight="true" outlineLevel="0" collapsed="false">
      <c r="A297" s="9" t="s">
        <v>186</v>
      </c>
      <c r="B297" s="10" t="s">
        <v>185</v>
      </c>
      <c r="C297" s="10" t="s">
        <v>67</v>
      </c>
      <c r="D297" s="9" t="n">
        <v>2017</v>
      </c>
      <c r="E297" s="11" t="n">
        <v>10788</v>
      </c>
      <c r="F297" s="11" t="n">
        <v>1354</v>
      </c>
      <c r="G297" s="11" t="n">
        <v>1427</v>
      </c>
      <c r="H297" s="11" t="n">
        <v>202</v>
      </c>
      <c r="I297" s="11" t="n">
        <v>7728</v>
      </c>
      <c r="J297" s="11" t="n">
        <v>6118</v>
      </c>
      <c r="K297" s="11" t="n">
        <v>9</v>
      </c>
      <c r="L297" s="12" t="n">
        <v>18.7245087133852</v>
      </c>
      <c r="M297" s="12" t="n">
        <v>0.834260289210234</v>
      </c>
      <c r="N297" s="13" t="n">
        <v>0.791666666666667</v>
      </c>
      <c r="O297" s="13" t="n">
        <v>0.716351501668521</v>
      </c>
      <c r="P297" s="13" t="n">
        <v>0.132276603633667</v>
      </c>
      <c r="Q297" s="13" t="n">
        <v>-0.181611288120164</v>
      </c>
      <c r="R297" s="13" t="n">
        <v>-0.326569136385087</v>
      </c>
      <c r="S297" s="11" t="n">
        <v>-2</v>
      </c>
      <c r="T297" s="13" t="n">
        <v>-0.0471698113207547</v>
      </c>
      <c r="U297" s="13" t="n">
        <v>-0.00489312387329388</v>
      </c>
      <c r="V297" s="11" t="n">
        <v>0</v>
      </c>
      <c r="W297" s="13" t="n">
        <v>-0.232673267326733</v>
      </c>
      <c r="X297" s="11" t="n">
        <v>1</v>
      </c>
      <c r="Y297" s="11" t="n">
        <v>0</v>
      </c>
      <c r="Z297" s="11" t="n">
        <v>1</v>
      </c>
      <c r="AA297" s="11" t="n">
        <v>0</v>
      </c>
      <c r="AB297" s="10" t="s">
        <v>65</v>
      </c>
      <c r="AC297" s="11" t="n">
        <v>5</v>
      </c>
      <c r="AD297" s="11" t="n">
        <v>81</v>
      </c>
      <c r="AE297" s="11" t="n">
        <v>102</v>
      </c>
      <c r="AF297" s="11" t="n">
        <v>4</v>
      </c>
      <c r="AG297" s="11" t="n">
        <v>8</v>
      </c>
      <c r="AH297" s="11" t="n">
        <v>2</v>
      </c>
      <c r="AI297" s="13" t="n">
        <v>0.0247524752475248</v>
      </c>
      <c r="AJ297" s="13" t="n">
        <v>0.400990099009901</v>
      </c>
      <c r="AK297" s="13" t="n">
        <v>0.504950495049505</v>
      </c>
      <c r="AL297" s="13" t="n">
        <v>0.0198019801980198</v>
      </c>
      <c r="AM297" s="13" t="n">
        <v>0.0396039603960396</v>
      </c>
      <c r="AN297" s="11" t="n">
        <v>2</v>
      </c>
      <c r="AO297" s="13" t="n">
        <v>0.00980392156862745</v>
      </c>
      <c r="AP297" s="11" t="n">
        <v>16</v>
      </c>
      <c r="AQ297" s="11" t="n">
        <v>2</v>
      </c>
      <c r="AR297" s="13" t="n">
        <v>0.073394495412844</v>
      </c>
      <c r="AS297" s="13" t="n">
        <v>0.00917431192660551</v>
      </c>
      <c r="AT297" s="14" t="n">
        <f aca="false">SUMIFS(시도_소아과개폐업!$C$5:$C$293,시도_소아과개폐업!$A$5:$A$293,$D297,시도_소아과개폐업!$B$5:$B$293,$B297)</f>
        <v>20</v>
      </c>
      <c r="AU297" s="14" t="n">
        <f aca="false">SUMIFS(시도_소아과개폐업!$D$5:$D$293,시도_소아과개폐업!$A$5:$A$293,$D297,시도_소아과개폐업!$B$5:$B$293,$B297)</f>
        <v>20</v>
      </c>
      <c r="AV297" s="14" t="n">
        <f aca="false">SUMIFS(시도_소아과개폐업!$F$5:$F$293,시도_소아과개폐업!$A$5:$A$293,$D297,시도_소아과개폐업!$B$5:$B$293,$B297)</f>
        <v>0</v>
      </c>
      <c r="AW297" s="15" t="n">
        <f aca="false">SUMIFS(시도_소아과개폐업!$G$5:$G$293,시도_소아과개폐업!$A$5:$A$293,$D297,시도_소아과개폐업!$B$5:$B$293,$B297)</f>
        <v>0.3125</v>
      </c>
      <c r="AX297" s="14" t="n">
        <f aca="false">SUMIFS(시도_소아과개폐업!$H$5:$H$293,시도_소아과개폐업!$A$5:$A$293,$D297,시도_소아과개폐업!$B$5:$B$293,$B297)</f>
        <v>51</v>
      </c>
      <c r="AY297" s="14" t="n">
        <f aca="false">SUMIFS(시군구_병원급!$E$5:$E$3668,시군구_병원급!$A$5:$A$3668,$A297,시군구_병원급!$D$5:$D$3668,$D297)</f>
        <v>2</v>
      </c>
      <c r="AZ297" s="14" t="n">
        <f aca="false">SUMIFS(시군구_병원급!$F$5:$F$3668,시군구_병원급!$A$5:$A$3668,$A297,시군구_병원급!$D$5:$D$3668,$D297)</f>
        <v>3</v>
      </c>
      <c r="BA297" s="14" t="n">
        <f aca="false">SUMIFS(시군구_병원급!$G$5:$G$3668,시군구_병원급!$A$5:$A$3668,$A297,시군구_병원급!$D$5:$D$3668,$D297)</f>
        <v>8</v>
      </c>
      <c r="BB297" s="14" t="n">
        <f aca="false">SUMIFS(시군구_병원급!$H$5:$H$3668,시군구_병원급!$A$5:$A$3668,$A297,시군구_병원급!$D$5:$D$3668,$D297)</f>
        <v>28</v>
      </c>
      <c r="BC297" s="16" t="n">
        <f aca="false">K297+AY297</f>
        <v>11</v>
      </c>
      <c r="BD297" s="17" t="n">
        <f aca="false">IF(E297=0,"",(K297+AY297)/E297*1000)</f>
        <v>1.01965146459029</v>
      </c>
      <c r="BE297" s="16" t="n">
        <f aca="false">AY297-SUMIFS(시군구_병원급!$E$5:$E$3668,시군구_병원급!$A$5:$A$3668,$A297,시군구_병원급!$D$5:$D$3668,$D297-3)</f>
        <v>-1</v>
      </c>
      <c r="BF297" s="16" t="n">
        <f aca="false">IF(AY297=0,1,0)</f>
        <v>0</v>
      </c>
      <c r="BG297" s="16" t="n">
        <f aca="false">IF(K297+AY297=0,1,0)</f>
        <v>0</v>
      </c>
      <c r="BH297" s="16" t="n">
        <f aca="false">AF297+AG297+AH297</f>
        <v>14</v>
      </c>
      <c r="BI297" s="18" t="n">
        <f aca="false">IF(H297=0,"",BH297/H297)</f>
        <v>0.0693069306930693</v>
      </c>
      <c r="BJ297" s="16" t="n">
        <f aca="false">IF(AP297="","",AP297+AN297)</f>
        <v>18</v>
      </c>
    </row>
    <row r="298" customFormat="false" ht="15" hidden="false" customHeight="true" outlineLevel="0" collapsed="false">
      <c r="A298" s="9" t="s">
        <v>187</v>
      </c>
      <c r="B298" s="10" t="s">
        <v>185</v>
      </c>
      <c r="C298" s="10" t="s">
        <v>117</v>
      </c>
      <c r="D298" s="9" t="n">
        <v>2017</v>
      </c>
      <c r="E298" s="11" t="n">
        <v>24995</v>
      </c>
      <c r="F298" s="11" t="n">
        <v>3386</v>
      </c>
      <c r="G298" s="11" t="n">
        <v>3522</v>
      </c>
      <c r="H298" s="11" t="n">
        <v>491</v>
      </c>
      <c r="I298" s="11" t="n">
        <v>15925</v>
      </c>
      <c r="J298" s="11" t="n">
        <v>13482</v>
      </c>
      <c r="K298" s="11" t="n">
        <v>22</v>
      </c>
      <c r="L298" s="12" t="n">
        <v>19.6439287857572</v>
      </c>
      <c r="M298" s="12" t="n">
        <v>0.880176035207041</v>
      </c>
      <c r="N298" s="13" t="n">
        <v>0.846593406593407</v>
      </c>
      <c r="O298" s="13" t="n">
        <v>0.637127425485097</v>
      </c>
      <c r="P298" s="13" t="n">
        <v>0.140908181636327</v>
      </c>
      <c r="Q298" s="13" t="n">
        <v>-0.0796789277955742</v>
      </c>
      <c r="R298" s="13" t="n">
        <v>-0.205145565335139</v>
      </c>
      <c r="S298" s="11" t="n">
        <v>-1</v>
      </c>
      <c r="T298" s="13" t="n">
        <v>-0.0521235521235521</v>
      </c>
      <c r="U298" s="13" t="n">
        <v>-0.02048222413581</v>
      </c>
      <c r="V298" s="11" t="n">
        <v>0</v>
      </c>
      <c r="W298" s="13" t="n">
        <v>-0.226069246435845</v>
      </c>
      <c r="X298" s="11" t="n">
        <v>1</v>
      </c>
      <c r="Y298" s="11" t="n">
        <v>0</v>
      </c>
      <c r="Z298" s="11" t="n">
        <v>1</v>
      </c>
      <c r="AA298" s="11" t="n">
        <v>0</v>
      </c>
      <c r="AB298" s="10" t="s">
        <v>65</v>
      </c>
      <c r="AC298" s="11" t="n">
        <v>10</v>
      </c>
      <c r="AD298" s="11" t="n">
        <v>107</v>
      </c>
      <c r="AE298" s="11" t="n">
        <v>349</v>
      </c>
      <c r="AF298" s="11" t="n">
        <v>12</v>
      </c>
      <c r="AG298" s="11" t="n">
        <v>10</v>
      </c>
      <c r="AH298" s="11" t="n">
        <v>3</v>
      </c>
      <c r="AI298" s="13" t="n">
        <v>0.0203665987780041</v>
      </c>
      <c r="AJ298" s="13" t="n">
        <v>0.217922606924644</v>
      </c>
      <c r="AK298" s="13" t="n">
        <v>0.710794297352342</v>
      </c>
      <c r="AL298" s="13" t="n">
        <v>0.0244399185336049</v>
      </c>
      <c r="AM298" s="13" t="n">
        <v>0.0203665987780041</v>
      </c>
      <c r="AN298" s="11" t="n">
        <v>10</v>
      </c>
      <c r="AO298" s="13" t="n">
        <v>0.0199600798403194</v>
      </c>
      <c r="AP298" s="11" t="n">
        <v>28</v>
      </c>
      <c r="AQ298" s="11" t="n">
        <v>4</v>
      </c>
      <c r="AR298" s="13" t="n">
        <v>0.0532319391634981</v>
      </c>
      <c r="AS298" s="13" t="n">
        <v>0.00760456273764259</v>
      </c>
      <c r="AT298" s="14" t="n">
        <f aca="false">SUMIFS(시도_소아과개폐업!$C$5:$C$293,시도_소아과개폐업!$A$5:$A$293,$D298,시도_소아과개폐업!$B$5:$B$293,$B298)</f>
        <v>20</v>
      </c>
      <c r="AU298" s="14" t="n">
        <f aca="false">SUMIFS(시도_소아과개폐업!$D$5:$D$293,시도_소아과개폐업!$A$5:$A$293,$D298,시도_소아과개폐업!$B$5:$B$293,$B298)</f>
        <v>20</v>
      </c>
      <c r="AV298" s="14" t="n">
        <f aca="false">SUMIFS(시도_소아과개폐업!$F$5:$F$293,시도_소아과개폐업!$A$5:$A$293,$D298,시도_소아과개폐업!$B$5:$B$293,$B298)</f>
        <v>0</v>
      </c>
      <c r="AW298" s="15" t="n">
        <f aca="false">SUMIFS(시도_소아과개폐업!$G$5:$G$293,시도_소아과개폐업!$A$5:$A$293,$D298,시도_소아과개폐업!$B$5:$B$293,$B298)</f>
        <v>0.3125</v>
      </c>
      <c r="AX298" s="14" t="n">
        <f aca="false">SUMIFS(시도_소아과개폐업!$H$5:$H$293,시도_소아과개폐업!$A$5:$A$293,$D298,시도_소아과개폐업!$B$5:$B$293,$B298)</f>
        <v>51</v>
      </c>
      <c r="AY298" s="14" t="n">
        <f aca="false">SUMIFS(시군구_병원급!$E$5:$E$3668,시군구_병원급!$A$5:$A$3668,$A298,시군구_병원급!$D$5:$D$3668,$D298)</f>
        <v>8</v>
      </c>
      <c r="AZ298" s="14" t="n">
        <f aca="false">SUMIFS(시군구_병원급!$F$5:$F$3668,시군구_병원급!$A$5:$A$3668,$A298,시군구_병원급!$D$5:$D$3668,$D298)</f>
        <v>3</v>
      </c>
      <c r="BA298" s="14" t="n">
        <f aca="false">SUMIFS(시군구_병원급!$G$5:$G$3668,시군구_병원급!$A$5:$A$3668,$A298,시군구_병원급!$D$5:$D$3668,$D298)</f>
        <v>24</v>
      </c>
      <c r="BB298" s="14" t="n">
        <f aca="false">SUMIFS(시군구_병원급!$H$5:$H$3668,시군구_병원급!$A$5:$A$3668,$A298,시군구_병원급!$D$5:$D$3668,$D298)</f>
        <v>45</v>
      </c>
      <c r="BC298" s="16" t="n">
        <f aca="false">K298+AY298</f>
        <v>30</v>
      </c>
      <c r="BD298" s="17" t="n">
        <f aca="false">IF(E298=0,"",(K298+AY298)/E298*1000)</f>
        <v>1.2002400480096</v>
      </c>
      <c r="BE298" s="16" t="n">
        <f aca="false">AY298-SUMIFS(시군구_병원급!$E$5:$E$3668,시군구_병원급!$A$5:$A$3668,$A298,시군구_병원급!$D$5:$D$3668,$D298-3)</f>
        <v>-1</v>
      </c>
      <c r="BF298" s="16" t="n">
        <f aca="false">IF(AY298=0,1,0)</f>
        <v>0</v>
      </c>
      <c r="BG298" s="16" t="n">
        <f aca="false">IF(K298+AY298=0,1,0)</f>
        <v>0</v>
      </c>
      <c r="BH298" s="16" t="n">
        <f aca="false">AF298+AG298+AH298</f>
        <v>25</v>
      </c>
      <c r="BI298" s="18" t="n">
        <f aca="false">IF(H298=0,"",BH298/H298)</f>
        <v>0.0509164969450102</v>
      </c>
      <c r="BJ298" s="16" t="n">
        <f aca="false">IF(AP298="","",AP298+AN298)</f>
        <v>38</v>
      </c>
    </row>
    <row r="299" customFormat="false" ht="15" hidden="false" customHeight="true" outlineLevel="0" collapsed="false">
      <c r="A299" s="9" t="s">
        <v>188</v>
      </c>
      <c r="B299" s="10" t="s">
        <v>185</v>
      </c>
      <c r="C299" s="10" t="s">
        <v>189</v>
      </c>
      <c r="D299" s="9" t="n">
        <v>2017</v>
      </c>
      <c r="E299" s="11" t="n">
        <v>23713</v>
      </c>
      <c r="F299" s="11" t="n">
        <v>3297</v>
      </c>
      <c r="G299" s="11" t="n">
        <v>3375</v>
      </c>
      <c r="H299" s="11" t="n">
        <v>436</v>
      </c>
      <c r="I299" s="11" t="n">
        <v>14593</v>
      </c>
      <c r="J299" s="11" t="n">
        <v>12376</v>
      </c>
      <c r="K299" s="11" t="n">
        <v>21</v>
      </c>
      <c r="L299" s="12" t="n">
        <v>18.3865390292245</v>
      </c>
      <c r="M299" s="12" t="n">
        <v>0.885590182600262</v>
      </c>
      <c r="N299" s="13" t="n">
        <v>0.848077845542383</v>
      </c>
      <c r="O299" s="13" t="n">
        <v>0.615400834985029</v>
      </c>
      <c r="P299" s="13" t="n">
        <v>0.142326993632185</v>
      </c>
      <c r="Q299" s="13" t="n">
        <v>-0.00105316370376607</v>
      </c>
      <c r="R299" s="13" t="n">
        <v>-0.0730568525130458</v>
      </c>
      <c r="S299" s="11" t="n">
        <v>2</v>
      </c>
      <c r="T299" s="13" t="n">
        <v>-0.0332594235033259</v>
      </c>
      <c r="U299" s="13" t="n">
        <v>0.0108055690240354</v>
      </c>
      <c r="V299" s="11" t="n">
        <v>0</v>
      </c>
      <c r="W299" s="13" t="n">
        <v>-0.188073394495413</v>
      </c>
      <c r="X299" s="11" t="n">
        <v>0</v>
      </c>
      <c r="Y299" s="11" t="n">
        <v>0</v>
      </c>
      <c r="Z299" s="11" t="n">
        <v>0</v>
      </c>
      <c r="AA299" s="11" t="n">
        <v>0</v>
      </c>
      <c r="AB299" s="10" t="s">
        <v>65</v>
      </c>
      <c r="AC299" s="11" t="n">
        <v>6</v>
      </c>
      <c r="AD299" s="11" t="n">
        <v>100</v>
      </c>
      <c r="AE299" s="11" t="n">
        <v>289</v>
      </c>
      <c r="AF299" s="11" t="n">
        <v>26</v>
      </c>
      <c r="AG299" s="11" t="n">
        <v>13</v>
      </c>
      <c r="AH299" s="11" t="n">
        <v>2</v>
      </c>
      <c r="AI299" s="13" t="n">
        <v>0.0137614678899083</v>
      </c>
      <c r="AJ299" s="13" t="n">
        <v>0.229357798165138</v>
      </c>
      <c r="AK299" s="13" t="n">
        <v>0.662844036697248</v>
      </c>
      <c r="AL299" s="13" t="n">
        <v>0.0596330275229358</v>
      </c>
      <c r="AM299" s="13" t="n">
        <v>0.0298165137614679</v>
      </c>
      <c r="AN299" s="11" t="n">
        <v>16</v>
      </c>
      <c r="AO299" s="13" t="n">
        <v>0.0353982300884956</v>
      </c>
      <c r="AP299" s="11" t="n">
        <v>32</v>
      </c>
      <c r="AQ299" s="11" t="n">
        <v>15</v>
      </c>
      <c r="AR299" s="13" t="n">
        <v>0.0682302771855011</v>
      </c>
      <c r="AS299" s="13" t="n">
        <v>0.0319829424307036</v>
      </c>
      <c r="AT299" s="14" t="n">
        <f aca="false">SUMIFS(시도_소아과개폐업!$C$5:$C$293,시도_소아과개폐업!$A$5:$A$293,$D299,시도_소아과개폐업!$B$5:$B$293,$B299)</f>
        <v>20</v>
      </c>
      <c r="AU299" s="14" t="n">
        <f aca="false">SUMIFS(시도_소아과개폐업!$D$5:$D$293,시도_소아과개폐업!$A$5:$A$293,$D299,시도_소아과개폐업!$B$5:$B$293,$B299)</f>
        <v>20</v>
      </c>
      <c r="AV299" s="14" t="n">
        <f aca="false">SUMIFS(시도_소아과개폐업!$F$5:$F$293,시도_소아과개폐업!$A$5:$A$293,$D299,시도_소아과개폐업!$B$5:$B$293,$B299)</f>
        <v>0</v>
      </c>
      <c r="AW299" s="15" t="n">
        <f aca="false">SUMIFS(시도_소아과개폐업!$G$5:$G$293,시도_소아과개폐업!$A$5:$A$293,$D299,시도_소아과개폐업!$B$5:$B$293,$B299)</f>
        <v>0.3125</v>
      </c>
      <c r="AX299" s="14" t="n">
        <f aca="false">SUMIFS(시도_소아과개폐업!$H$5:$H$293,시도_소아과개폐업!$A$5:$A$293,$D299,시도_소아과개폐업!$B$5:$B$293,$B299)</f>
        <v>51</v>
      </c>
      <c r="AY299" s="14" t="n">
        <f aca="false">SUMIFS(시군구_병원급!$E$5:$E$3668,시군구_병원급!$A$5:$A$3668,$A299,시군구_병원급!$D$5:$D$3668,$D299)</f>
        <v>3</v>
      </c>
      <c r="AZ299" s="14" t="n">
        <f aca="false">SUMIFS(시군구_병원급!$F$5:$F$3668,시군구_병원급!$A$5:$A$3668,$A299,시군구_병원급!$D$5:$D$3668,$D299)</f>
        <v>1</v>
      </c>
      <c r="BA299" s="14" t="n">
        <f aca="false">SUMIFS(시군구_병원급!$G$5:$G$3668,시군구_병원급!$A$5:$A$3668,$A299,시군구_병원급!$D$5:$D$3668,$D299)</f>
        <v>11</v>
      </c>
      <c r="BB299" s="14" t="n">
        <f aca="false">SUMIFS(시군구_병원급!$H$5:$H$3668,시군구_병원급!$A$5:$A$3668,$A299,시군구_병원급!$D$5:$D$3668,$D299)</f>
        <v>25</v>
      </c>
      <c r="BC299" s="16" t="n">
        <f aca="false">K299+AY299</f>
        <v>24</v>
      </c>
      <c r="BD299" s="17" t="n">
        <f aca="false">IF(E299=0,"",(K299+AY299)/E299*1000)</f>
        <v>1.01210306582887</v>
      </c>
      <c r="BE299" s="16" t="n">
        <f aca="false">AY299-SUMIFS(시군구_병원급!$E$5:$E$3668,시군구_병원급!$A$5:$A$3668,$A299,시군구_병원급!$D$5:$D$3668,$D299-3)</f>
        <v>1</v>
      </c>
      <c r="BF299" s="16" t="n">
        <f aca="false">IF(AY299=0,1,0)</f>
        <v>0</v>
      </c>
      <c r="BG299" s="16" t="n">
        <f aca="false">IF(K299+AY299=0,1,0)</f>
        <v>0</v>
      </c>
      <c r="BH299" s="16" t="n">
        <f aca="false">AF299+AG299+AH299</f>
        <v>41</v>
      </c>
      <c r="BI299" s="18" t="n">
        <f aca="false">IF(H299=0,"",BH299/H299)</f>
        <v>0.0940366972477064</v>
      </c>
      <c r="BJ299" s="16" t="n">
        <f aca="false">IF(AP299="","",AP299+AN299)</f>
        <v>48</v>
      </c>
    </row>
    <row r="300" customFormat="false" ht="15" hidden="false" customHeight="true" outlineLevel="0" collapsed="false">
      <c r="A300" s="9" t="s">
        <v>190</v>
      </c>
      <c r="B300" s="10" t="s">
        <v>185</v>
      </c>
      <c r="C300" s="10" t="s">
        <v>191</v>
      </c>
      <c r="D300" s="9" t="n">
        <v>2017</v>
      </c>
      <c r="E300" s="11" t="n">
        <v>8046</v>
      </c>
      <c r="F300" s="11" t="n">
        <v>1045</v>
      </c>
      <c r="G300" s="11" t="n">
        <v>1118</v>
      </c>
      <c r="H300" s="11" t="n">
        <v>169</v>
      </c>
      <c r="I300" s="11" t="n">
        <v>6673</v>
      </c>
      <c r="J300" s="11" t="n">
        <v>5078</v>
      </c>
      <c r="K300" s="11" t="n">
        <v>7</v>
      </c>
      <c r="L300" s="12" t="n">
        <v>21.0042257022123</v>
      </c>
      <c r="M300" s="12" t="n">
        <v>0.869997514292816</v>
      </c>
      <c r="N300" s="13" t="n">
        <v>0.760977071781807</v>
      </c>
      <c r="O300" s="13" t="n">
        <v>0.829356201839423</v>
      </c>
      <c r="P300" s="13" t="n">
        <v>0.138951031568481</v>
      </c>
      <c r="Q300" s="13" t="n">
        <v>-0.22305909617613</v>
      </c>
      <c r="R300" s="13" t="n">
        <v>-0.336892052194543</v>
      </c>
      <c r="S300" s="11" t="n">
        <v>1</v>
      </c>
      <c r="T300" s="13" t="n">
        <v>-0.0765027322404371</v>
      </c>
      <c r="U300" s="13" t="n">
        <v>-0.0380567968862621</v>
      </c>
      <c r="V300" s="11" t="n">
        <v>0</v>
      </c>
      <c r="W300" s="13" t="n">
        <v>-0.236686390532544</v>
      </c>
      <c r="X300" s="11" t="n">
        <v>1</v>
      </c>
      <c r="Y300" s="11" t="n">
        <v>0</v>
      </c>
      <c r="Z300" s="11" t="n">
        <v>1</v>
      </c>
      <c r="AA300" s="11" t="n">
        <v>0</v>
      </c>
      <c r="AB300" s="10" t="s">
        <v>65</v>
      </c>
      <c r="AC300" s="11" t="n">
        <v>9</v>
      </c>
      <c r="AD300" s="11" t="n">
        <v>48</v>
      </c>
      <c r="AE300" s="11" t="n">
        <v>96</v>
      </c>
      <c r="AF300" s="11" t="n">
        <v>6</v>
      </c>
      <c r="AG300" s="11" t="n">
        <v>10</v>
      </c>
      <c r="AH300" s="11" t="n">
        <v>0</v>
      </c>
      <c r="AI300" s="13" t="n">
        <v>0.0532544378698225</v>
      </c>
      <c r="AJ300" s="13" t="n">
        <v>0.284023668639053</v>
      </c>
      <c r="AK300" s="13" t="n">
        <v>0.568047337278107</v>
      </c>
      <c r="AL300" s="13" t="n">
        <v>0.0355029585798817</v>
      </c>
      <c r="AM300" s="13" t="n">
        <v>0.0591715976331361</v>
      </c>
      <c r="AN300" s="11" t="n">
        <v>4</v>
      </c>
      <c r="AO300" s="13" t="n">
        <v>0.023121387283237</v>
      </c>
      <c r="AP300" s="11" t="n">
        <v>21</v>
      </c>
      <c r="AQ300" s="11" t="n">
        <v>5</v>
      </c>
      <c r="AR300" s="13" t="n">
        <v>0.110526315789474</v>
      </c>
      <c r="AS300" s="13" t="n">
        <v>0.0263157894736842</v>
      </c>
      <c r="AT300" s="14" t="n">
        <f aca="false">SUMIFS(시도_소아과개폐업!$C$5:$C$293,시도_소아과개폐업!$A$5:$A$293,$D300,시도_소아과개폐업!$B$5:$B$293,$B300)</f>
        <v>20</v>
      </c>
      <c r="AU300" s="14" t="n">
        <f aca="false">SUMIFS(시도_소아과개폐업!$D$5:$D$293,시도_소아과개폐업!$A$5:$A$293,$D300,시도_소아과개폐업!$B$5:$B$293,$B300)</f>
        <v>20</v>
      </c>
      <c r="AV300" s="14" t="n">
        <f aca="false">SUMIFS(시도_소아과개폐업!$F$5:$F$293,시도_소아과개폐업!$A$5:$A$293,$D300,시도_소아과개폐업!$B$5:$B$293,$B300)</f>
        <v>0</v>
      </c>
      <c r="AW300" s="15" t="n">
        <f aca="false">SUMIFS(시도_소아과개폐업!$G$5:$G$293,시도_소아과개폐업!$A$5:$A$293,$D300,시도_소아과개폐업!$B$5:$B$293,$B300)</f>
        <v>0.3125</v>
      </c>
      <c r="AX300" s="14" t="n">
        <f aca="false">SUMIFS(시도_소아과개폐업!$H$5:$H$293,시도_소아과개폐업!$A$5:$A$293,$D300,시도_소아과개폐업!$B$5:$B$293,$B300)</f>
        <v>51</v>
      </c>
      <c r="AY300" s="14" t="n">
        <f aca="false">SUMIFS(시군구_병원급!$E$5:$E$3668,시군구_병원급!$A$5:$A$3668,$A300,시군구_병원급!$D$5:$D$3668,$D300)</f>
        <v>0</v>
      </c>
      <c r="AZ300" s="14" t="n">
        <f aca="false">SUMIFS(시군구_병원급!$F$5:$F$3668,시군구_병원급!$A$5:$A$3668,$A300,시군구_병원급!$D$5:$D$3668,$D300)</f>
        <v>2</v>
      </c>
      <c r="BA300" s="14" t="n">
        <f aca="false">SUMIFS(시군구_병원급!$G$5:$G$3668,시군구_병원급!$A$5:$A$3668,$A300,시군구_병원급!$D$5:$D$3668,$D300)</f>
        <v>7</v>
      </c>
      <c r="BB300" s="14" t="n">
        <f aca="false">SUMIFS(시군구_병원급!$H$5:$H$3668,시군구_병원급!$A$5:$A$3668,$A300,시군구_병원급!$D$5:$D$3668,$D300)</f>
        <v>14</v>
      </c>
      <c r="BC300" s="16" t="n">
        <f aca="false">K300+AY300</f>
        <v>7</v>
      </c>
      <c r="BD300" s="17" t="n">
        <f aca="false">IF(E300=0,"",(K300+AY300)/E300*1000)</f>
        <v>0.869997514292816</v>
      </c>
      <c r="BE300" s="16" t="n">
        <f aca="false">AY300-SUMIFS(시군구_병원급!$E$5:$E$3668,시군구_병원급!$A$5:$A$3668,$A300,시군구_병원급!$D$5:$D$3668,$D300-3)</f>
        <v>0</v>
      </c>
      <c r="BF300" s="16" t="n">
        <f aca="false">IF(AY300=0,1,0)</f>
        <v>1</v>
      </c>
      <c r="BG300" s="16" t="n">
        <f aca="false">IF(K300+AY300=0,1,0)</f>
        <v>0</v>
      </c>
      <c r="BH300" s="16" t="n">
        <f aca="false">AF300+AG300+AH300</f>
        <v>16</v>
      </c>
      <c r="BI300" s="18" t="n">
        <f aca="false">IF(H300=0,"",BH300/H300)</f>
        <v>0.0946745562130178</v>
      </c>
      <c r="BJ300" s="16" t="n">
        <f aca="false">IF(AP300="","",AP300+AN300)</f>
        <v>25</v>
      </c>
    </row>
    <row r="301" customFormat="false" ht="15" hidden="false" customHeight="true" outlineLevel="0" collapsed="false">
      <c r="A301" s="9" t="s">
        <v>192</v>
      </c>
      <c r="B301" s="10" t="s">
        <v>193</v>
      </c>
      <c r="C301" s="10" t="s">
        <v>67</v>
      </c>
      <c r="D301" s="9" t="n">
        <v>2017</v>
      </c>
      <c r="E301" s="11" t="n">
        <v>12423</v>
      </c>
      <c r="F301" s="11" t="n">
        <v>1694</v>
      </c>
      <c r="G301" s="11" t="n">
        <v>1801</v>
      </c>
      <c r="H301" s="11" t="n">
        <v>144</v>
      </c>
      <c r="I301" s="11" t="n">
        <v>7222</v>
      </c>
      <c r="J301" s="11" t="n">
        <v>6318</v>
      </c>
      <c r="K301" s="11" t="n">
        <v>9</v>
      </c>
      <c r="L301" s="12" t="n">
        <v>11.5914030427433</v>
      </c>
      <c r="M301" s="12" t="n">
        <v>0.724462690171456</v>
      </c>
      <c r="N301" s="13" t="n">
        <v>0.874826917751315</v>
      </c>
      <c r="O301" s="13" t="n">
        <v>0.581341060935362</v>
      </c>
      <c r="P301" s="13" t="n">
        <v>0.144973033888755</v>
      </c>
      <c r="Q301" s="13" t="n">
        <v>-0.00504565112926481</v>
      </c>
      <c r="R301" s="13" t="n">
        <v>-0.0610010427528676</v>
      </c>
      <c r="S301" s="11" t="n">
        <v>1</v>
      </c>
      <c r="T301" s="13" t="n">
        <v>0</v>
      </c>
      <c r="U301" s="13" t="n">
        <v>0.0238162744542103</v>
      </c>
      <c r="V301" s="11" t="n">
        <v>0</v>
      </c>
      <c r="W301" s="13" t="n">
        <v>-0.118055555555556</v>
      </c>
      <c r="X301" s="11" t="n">
        <v>0</v>
      </c>
      <c r="Y301" s="11" t="n">
        <v>0</v>
      </c>
      <c r="Z301" s="11" t="n">
        <v>0</v>
      </c>
      <c r="AA301" s="11" t="n">
        <v>0</v>
      </c>
      <c r="AB301" s="10" t="s">
        <v>65</v>
      </c>
      <c r="AC301" s="11" t="n">
        <v>5</v>
      </c>
      <c r="AD301" s="11" t="n">
        <v>81</v>
      </c>
      <c r="AE301" s="11" t="n">
        <v>46</v>
      </c>
      <c r="AF301" s="11" t="n">
        <v>8</v>
      </c>
      <c r="AG301" s="11" t="n">
        <v>3</v>
      </c>
      <c r="AH301" s="11" t="n">
        <v>1</v>
      </c>
      <c r="AI301" s="13" t="n">
        <v>0.0347222222222222</v>
      </c>
      <c r="AJ301" s="13" t="n">
        <v>0.5625</v>
      </c>
      <c r="AK301" s="13" t="n">
        <v>0.319444444444444</v>
      </c>
      <c r="AL301" s="13" t="n">
        <v>0.0555555555555556</v>
      </c>
      <c r="AM301" s="13" t="n">
        <v>0.0208333333333333</v>
      </c>
      <c r="AN301" s="11" t="n">
        <v>0</v>
      </c>
      <c r="AO301" s="13" t="n">
        <v>0</v>
      </c>
      <c r="AP301" s="11" t="n">
        <v>6</v>
      </c>
      <c r="AQ301" s="11" t="n">
        <v>6</v>
      </c>
      <c r="AR301" s="13" t="n">
        <v>0.0416666666666667</v>
      </c>
      <c r="AS301" s="13" t="n">
        <v>0.0416666666666667</v>
      </c>
      <c r="AT301" s="14" t="n">
        <f aca="false">SUMIFS(시도_소아과개폐업!$C$5:$C$293,시도_소아과개폐업!$A$5:$A$293,$D301,시도_소아과개폐업!$B$5:$B$293,$B301)</f>
        <v>9</v>
      </c>
      <c r="AU301" s="14" t="n">
        <f aca="false">SUMIFS(시도_소아과개폐업!$D$5:$D$293,시도_소아과개폐업!$A$5:$A$293,$D301,시도_소아과개폐업!$B$5:$B$293,$B301)</f>
        <v>13</v>
      </c>
      <c r="AV301" s="14" t="n">
        <f aca="false">SUMIFS(시도_소아과개폐업!$F$5:$F$293,시도_소아과개폐업!$A$5:$A$293,$D301,시도_소아과개폐업!$B$5:$B$293,$B301)</f>
        <v>-4</v>
      </c>
      <c r="AW301" s="15" t="n">
        <f aca="false">SUMIFS(시도_소아과개폐업!$G$5:$G$293,시도_소아과개폐업!$A$5:$A$293,$D301,시도_소아과개폐업!$B$5:$B$293,$B301)</f>
        <v>0.342105263157895</v>
      </c>
      <c r="AX301" s="14" t="n">
        <f aca="false">SUMIFS(시도_소아과개폐업!$H$5:$H$293,시도_소아과개폐업!$A$5:$A$293,$D301,시도_소아과개폐업!$B$5:$B$293,$B301)</f>
        <v>34</v>
      </c>
      <c r="AY301" s="14" t="n">
        <f aca="false">SUMIFS(시군구_병원급!$E$5:$E$3668,시군구_병원급!$A$5:$A$3668,$A301,시군구_병원급!$D$5:$D$3668,$D301)</f>
        <v>9</v>
      </c>
      <c r="AZ301" s="14" t="n">
        <f aca="false">SUMIFS(시군구_병원급!$F$5:$F$3668,시군구_병원급!$A$5:$A$3668,$A301,시군구_병원급!$D$5:$D$3668,$D301)</f>
        <v>2</v>
      </c>
      <c r="BA301" s="14" t="n">
        <f aca="false">SUMIFS(시군구_병원급!$G$5:$G$3668,시군구_병원급!$A$5:$A$3668,$A301,시군구_병원급!$D$5:$D$3668,$D301)</f>
        <v>11</v>
      </c>
      <c r="BB301" s="14" t="n">
        <f aca="false">SUMIFS(시군구_병원급!$H$5:$H$3668,시군구_병원급!$A$5:$A$3668,$A301,시군구_병원급!$D$5:$D$3668,$D301)</f>
        <v>17</v>
      </c>
      <c r="BC301" s="16" t="n">
        <f aca="false">K301+AY301</f>
        <v>18</v>
      </c>
      <c r="BD301" s="17" t="n">
        <f aca="false">IF(E301=0,"",(K301+AY301)/E301*1000)</f>
        <v>1.44892538034291</v>
      </c>
      <c r="BE301" s="16" t="n">
        <f aca="false">AY301-SUMIFS(시군구_병원급!$E$5:$E$3668,시군구_병원급!$A$5:$A$3668,$A301,시군구_병원급!$D$5:$D$3668,$D301-3)</f>
        <v>2</v>
      </c>
      <c r="BF301" s="16" t="n">
        <f aca="false">IF(AY301=0,1,0)</f>
        <v>0</v>
      </c>
      <c r="BG301" s="16" t="n">
        <f aca="false">IF(K301+AY301=0,1,0)</f>
        <v>0</v>
      </c>
      <c r="BH301" s="16" t="n">
        <f aca="false">AF301+AG301+AH301</f>
        <v>12</v>
      </c>
      <c r="BI301" s="18" t="n">
        <f aca="false">IF(H301=0,"",BH301/H301)</f>
        <v>0.0833333333333333</v>
      </c>
      <c r="BJ301" s="16" t="n">
        <f aca="false">IF(AP301="","",AP301+AN301)</f>
        <v>6</v>
      </c>
    </row>
    <row r="302" customFormat="false" ht="15" hidden="false" customHeight="true" outlineLevel="0" collapsed="false">
      <c r="A302" s="9" t="s">
        <v>194</v>
      </c>
      <c r="B302" s="10" t="s">
        <v>193</v>
      </c>
      <c r="C302" s="10" t="s">
        <v>127</v>
      </c>
      <c r="D302" s="9" t="n">
        <v>2017</v>
      </c>
      <c r="E302" s="11" t="n">
        <v>16118</v>
      </c>
      <c r="F302" s="11" t="n">
        <v>2283</v>
      </c>
      <c r="G302" s="11" t="n">
        <v>2409</v>
      </c>
      <c r="H302" s="11" t="n">
        <v>244</v>
      </c>
      <c r="I302" s="11" t="n">
        <v>9747</v>
      </c>
      <c r="J302" s="11" t="n">
        <v>8498</v>
      </c>
      <c r="K302" s="11" t="n">
        <v>10</v>
      </c>
      <c r="L302" s="12" t="n">
        <v>15.1383546345701</v>
      </c>
      <c r="M302" s="12" t="n">
        <v>0.620424370269264</v>
      </c>
      <c r="N302" s="13" t="n">
        <v>0.87185800759208</v>
      </c>
      <c r="O302" s="13" t="n">
        <v>0.604727633701452</v>
      </c>
      <c r="P302" s="13" t="n">
        <v>0.149460230797866</v>
      </c>
      <c r="Q302" s="13" t="n">
        <v>-0.0976879583496613</v>
      </c>
      <c r="R302" s="13" t="n">
        <v>-0.244590780809031</v>
      </c>
      <c r="S302" s="11" t="n">
        <v>1</v>
      </c>
      <c r="T302" s="13" t="n">
        <v>-0.0393700787401575</v>
      </c>
      <c r="U302" s="13" t="n">
        <v>-0.0137610037438025</v>
      </c>
      <c r="V302" s="11" t="n">
        <v>0</v>
      </c>
      <c r="W302" s="13" t="n">
        <v>-0.180327868852459</v>
      </c>
      <c r="X302" s="11" t="n">
        <v>0</v>
      </c>
      <c r="Y302" s="11" t="n">
        <v>0</v>
      </c>
      <c r="Z302" s="11" t="n">
        <v>0</v>
      </c>
      <c r="AA302" s="11" t="n">
        <v>0</v>
      </c>
      <c r="AB302" s="10" t="s">
        <v>65</v>
      </c>
      <c r="AC302" s="11" t="n">
        <v>12</v>
      </c>
      <c r="AD302" s="11" t="n">
        <v>114</v>
      </c>
      <c r="AE302" s="11" t="n">
        <v>107</v>
      </c>
      <c r="AF302" s="11" t="n">
        <v>9</v>
      </c>
      <c r="AG302" s="11" t="n">
        <v>1</v>
      </c>
      <c r="AH302" s="11" t="n">
        <v>1</v>
      </c>
      <c r="AI302" s="13" t="n">
        <v>0.0491803278688525</v>
      </c>
      <c r="AJ302" s="13" t="n">
        <v>0.467213114754098</v>
      </c>
      <c r="AK302" s="13" t="n">
        <v>0.438524590163934</v>
      </c>
      <c r="AL302" s="13" t="n">
        <v>0.0368852459016393</v>
      </c>
      <c r="AM302" s="13" t="n">
        <v>0.00409836065573771</v>
      </c>
      <c r="AN302" s="11" t="n">
        <v>0</v>
      </c>
      <c r="AO302" s="13" t="n">
        <v>0</v>
      </c>
      <c r="AP302" s="11" t="n">
        <v>15</v>
      </c>
      <c r="AQ302" s="11" t="n">
        <v>3</v>
      </c>
      <c r="AR302" s="13" t="n">
        <v>0.05859375</v>
      </c>
      <c r="AS302" s="13" t="n">
        <v>0.01171875</v>
      </c>
      <c r="AT302" s="14" t="n">
        <f aca="false">SUMIFS(시도_소아과개폐업!$C$5:$C$293,시도_소아과개폐업!$A$5:$A$293,$D302,시도_소아과개폐업!$B$5:$B$293,$B302)</f>
        <v>9</v>
      </c>
      <c r="AU302" s="14" t="n">
        <f aca="false">SUMIFS(시도_소아과개폐업!$D$5:$D$293,시도_소아과개폐업!$A$5:$A$293,$D302,시도_소아과개폐업!$B$5:$B$293,$B302)</f>
        <v>13</v>
      </c>
      <c r="AV302" s="14" t="n">
        <f aca="false">SUMIFS(시도_소아과개폐업!$F$5:$F$293,시도_소아과개폐업!$A$5:$A$293,$D302,시도_소아과개폐업!$B$5:$B$293,$B302)</f>
        <v>-4</v>
      </c>
      <c r="AW302" s="15" t="n">
        <f aca="false">SUMIFS(시도_소아과개폐업!$G$5:$G$293,시도_소아과개폐업!$A$5:$A$293,$D302,시도_소아과개폐업!$B$5:$B$293,$B302)</f>
        <v>0.342105263157895</v>
      </c>
      <c r="AX302" s="14" t="n">
        <f aca="false">SUMIFS(시도_소아과개폐업!$H$5:$H$293,시도_소아과개폐업!$A$5:$A$293,$D302,시도_소아과개폐업!$B$5:$B$293,$B302)</f>
        <v>34</v>
      </c>
      <c r="AY302" s="14" t="n">
        <f aca="false">SUMIFS(시군구_병원급!$E$5:$E$3668,시군구_병원급!$A$5:$A$3668,$A302,시군구_병원급!$D$5:$D$3668,$D302)</f>
        <v>11</v>
      </c>
      <c r="AZ302" s="14" t="n">
        <f aca="false">SUMIFS(시군구_병원급!$F$5:$F$3668,시군구_병원급!$A$5:$A$3668,$A302,시군구_병원급!$D$5:$D$3668,$D302)</f>
        <v>3</v>
      </c>
      <c r="BA302" s="14" t="n">
        <f aca="false">SUMIFS(시군구_병원급!$G$5:$G$3668,시군구_병원급!$A$5:$A$3668,$A302,시군구_병원급!$D$5:$D$3668,$D302)</f>
        <v>21</v>
      </c>
      <c r="BB302" s="14" t="n">
        <f aca="false">SUMIFS(시군구_병원급!$H$5:$H$3668,시군구_병원급!$A$5:$A$3668,$A302,시군구_병원급!$D$5:$D$3668,$D302)</f>
        <v>46</v>
      </c>
      <c r="BC302" s="16" t="n">
        <f aca="false">K302+AY302</f>
        <v>21</v>
      </c>
      <c r="BD302" s="17" t="n">
        <f aca="false">IF(E302=0,"",(K302+AY302)/E302*1000)</f>
        <v>1.30289117756545</v>
      </c>
      <c r="BE302" s="16" t="n">
        <f aca="false">AY302-SUMIFS(시군구_병원급!$E$5:$E$3668,시군구_병원급!$A$5:$A$3668,$A302,시군구_병원급!$D$5:$D$3668,$D302-3)</f>
        <v>2</v>
      </c>
      <c r="BF302" s="16" t="n">
        <f aca="false">IF(AY302=0,1,0)</f>
        <v>0</v>
      </c>
      <c r="BG302" s="16" t="n">
        <f aca="false">IF(K302+AY302=0,1,0)</f>
        <v>0</v>
      </c>
      <c r="BH302" s="16" t="n">
        <f aca="false">AF302+AG302+AH302</f>
        <v>11</v>
      </c>
      <c r="BI302" s="18" t="n">
        <f aca="false">IF(H302=0,"",BH302/H302)</f>
        <v>0.0450819672131148</v>
      </c>
      <c r="BJ302" s="16" t="n">
        <f aca="false">IF(AP302="","",AP302+AN302)</f>
        <v>15</v>
      </c>
    </row>
    <row r="303" customFormat="false" ht="15" hidden="false" customHeight="true" outlineLevel="0" collapsed="false">
      <c r="A303" s="9" t="s">
        <v>195</v>
      </c>
      <c r="B303" s="10" t="s">
        <v>193</v>
      </c>
      <c r="C303" s="10" t="s">
        <v>119</v>
      </c>
      <c r="D303" s="9" t="n">
        <v>2017</v>
      </c>
      <c r="E303" s="11" t="n">
        <v>11511</v>
      </c>
      <c r="F303" s="11" t="n">
        <v>1615</v>
      </c>
      <c r="G303" s="11" t="n">
        <v>1717</v>
      </c>
      <c r="H303" s="11" t="n">
        <v>143</v>
      </c>
      <c r="I303" s="11" t="n">
        <v>6993</v>
      </c>
      <c r="J303" s="11" t="n">
        <v>6451</v>
      </c>
      <c r="K303" s="11" t="n">
        <v>5</v>
      </c>
      <c r="L303" s="12" t="n">
        <v>12.4228998349405</v>
      </c>
      <c r="M303" s="12" t="n">
        <v>0.434367127095821</v>
      </c>
      <c r="N303" s="13" t="n">
        <v>0.922493922493923</v>
      </c>
      <c r="O303" s="13" t="n">
        <v>0.607505863956216</v>
      </c>
      <c r="P303" s="13" t="n">
        <v>0.149161671444705</v>
      </c>
      <c r="Q303" s="13" t="n">
        <v>-0.0857755539671193</v>
      </c>
      <c r="R303" s="13" t="n">
        <v>-0.254774305555556</v>
      </c>
      <c r="S303" s="11" t="n">
        <v>-1</v>
      </c>
      <c r="T303" s="13" t="n">
        <v>-0.00694444444444442</v>
      </c>
      <c r="U303" s="13" t="n">
        <v>0.0168678202704669</v>
      </c>
      <c r="V303" s="11" t="n">
        <v>0</v>
      </c>
      <c r="W303" s="13" t="n">
        <v>-0.118881118881119</v>
      </c>
      <c r="X303" s="11" t="n">
        <v>0</v>
      </c>
      <c r="Y303" s="11" t="n">
        <v>1</v>
      </c>
      <c r="Z303" s="11" t="n">
        <v>1</v>
      </c>
      <c r="AA303" s="11" t="n">
        <v>0</v>
      </c>
      <c r="AB303" s="10" t="s">
        <v>65</v>
      </c>
      <c r="AC303" s="11" t="n">
        <v>9</v>
      </c>
      <c r="AD303" s="11" t="n">
        <v>78</v>
      </c>
      <c r="AE303" s="11" t="n">
        <v>51</v>
      </c>
      <c r="AF303" s="11" t="n">
        <v>5</v>
      </c>
      <c r="AG303" s="11" t="n">
        <v>0</v>
      </c>
      <c r="AH303" s="11" t="n">
        <v>0</v>
      </c>
      <c r="AI303" s="13" t="n">
        <v>0.0629370629370629</v>
      </c>
      <c r="AJ303" s="13" t="n">
        <v>0.545454545454545</v>
      </c>
      <c r="AK303" s="13" t="n">
        <v>0.356643356643357</v>
      </c>
      <c r="AL303" s="13" t="n">
        <v>0.034965034965035</v>
      </c>
      <c r="AM303" s="13" t="n">
        <v>0</v>
      </c>
      <c r="AN303" s="11" t="n">
        <v>3</v>
      </c>
      <c r="AO303" s="13" t="n">
        <v>0.0205479452054795</v>
      </c>
      <c r="AP303" s="11" t="n">
        <v>3</v>
      </c>
      <c r="AQ303" s="11" t="n">
        <v>4</v>
      </c>
      <c r="AR303" s="13" t="n">
        <v>0.0206896551724138</v>
      </c>
      <c r="AS303" s="13" t="n">
        <v>0.0275862068965517</v>
      </c>
      <c r="AT303" s="14" t="n">
        <f aca="false">SUMIFS(시도_소아과개폐업!$C$5:$C$293,시도_소아과개폐업!$A$5:$A$293,$D303,시도_소아과개폐업!$B$5:$B$293,$B303)</f>
        <v>9</v>
      </c>
      <c r="AU303" s="14" t="n">
        <f aca="false">SUMIFS(시도_소아과개폐업!$D$5:$D$293,시도_소아과개폐업!$A$5:$A$293,$D303,시도_소아과개폐업!$B$5:$B$293,$B303)</f>
        <v>13</v>
      </c>
      <c r="AV303" s="14" t="n">
        <f aca="false">SUMIFS(시도_소아과개폐업!$F$5:$F$293,시도_소아과개폐업!$A$5:$A$293,$D303,시도_소아과개폐업!$B$5:$B$293,$B303)</f>
        <v>-4</v>
      </c>
      <c r="AW303" s="15" t="n">
        <f aca="false">SUMIFS(시도_소아과개폐업!$G$5:$G$293,시도_소아과개폐업!$A$5:$A$293,$D303,시도_소아과개폐업!$B$5:$B$293,$B303)</f>
        <v>0.342105263157895</v>
      </c>
      <c r="AX303" s="14" t="n">
        <f aca="false">SUMIFS(시도_소아과개폐업!$H$5:$H$293,시도_소아과개폐업!$A$5:$A$293,$D303,시도_소아과개폐업!$B$5:$B$293,$B303)</f>
        <v>34</v>
      </c>
      <c r="AY303" s="14" t="n">
        <f aca="false">SUMIFS(시군구_병원급!$E$5:$E$3668,시군구_병원급!$A$5:$A$3668,$A303,시군구_병원급!$D$5:$D$3668,$D303)</f>
        <v>2</v>
      </c>
      <c r="AZ303" s="14" t="n">
        <f aca="false">SUMIFS(시군구_병원급!$F$5:$F$3668,시군구_병원급!$A$5:$A$3668,$A303,시군구_병원급!$D$5:$D$3668,$D303)</f>
        <v>1</v>
      </c>
      <c r="BA303" s="14" t="n">
        <f aca="false">SUMIFS(시군구_병원급!$G$5:$G$3668,시군구_병원급!$A$5:$A$3668,$A303,시군구_병원급!$D$5:$D$3668,$D303)</f>
        <v>2</v>
      </c>
      <c r="BB303" s="14" t="n">
        <f aca="false">SUMIFS(시군구_병원급!$H$5:$H$3668,시군구_병원급!$A$5:$A$3668,$A303,시군구_병원급!$D$5:$D$3668,$D303)</f>
        <v>7</v>
      </c>
      <c r="BC303" s="16" t="n">
        <f aca="false">K303+AY303</f>
        <v>7</v>
      </c>
      <c r="BD303" s="17" t="n">
        <f aca="false">IF(E303=0,"",(K303+AY303)/E303*1000)</f>
        <v>0.60811397793415</v>
      </c>
      <c r="BE303" s="16" t="n">
        <f aca="false">AY303-SUMIFS(시군구_병원급!$E$5:$E$3668,시군구_병원급!$A$5:$A$3668,$A303,시군구_병원급!$D$5:$D$3668,$D303-3)</f>
        <v>0</v>
      </c>
      <c r="BF303" s="16" t="n">
        <f aca="false">IF(AY303=0,1,0)</f>
        <v>0</v>
      </c>
      <c r="BG303" s="16" t="n">
        <f aca="false">IF(K303+AY303=0,1,0)</f>
        <v>0</v>
      </c>
      <c r="BH303" s="16" t="n">
        <f aca="false">AF303+AG303+AH303</f>
        <v>5</v>
      </c>
      <c r="BI303" s="18" t="n">
        <f aca="false">IF(H303=0,"",BH303/H303)</f>
        <v>0.034965034965035</v>
      </c>
      <c r="BJ303" s="16" t="n">
        <f aca="false">IF(AP303="","",AP303+AN303)</f>
        <v>6</v>
      </c>
    </row>
    <row r="304" customFormat="false" ht="15" hidden="false" customHeight="true" outlineLevel="0" collapsed="false">
      <c r="A304" s="9" t="s">
        <v>196</v>
      </c>
      <c r="B304" s="10" t="s">
        <v>193</v>
      </c>
      <c r="C304" s="10" t="s">
        <v>129</v>
      </c>
      <c r="D304" s="9" t="n">
        <v>2017</v>
      </c>
      <c r="E304" s="11" t="n">
        <v>14669</v>
      </c>
      <c r="F304" s="11" t="n">
        <v>1892</v>
      </c>
      <c r="G304" s="11" t="n">
        <v>1861</v>
      </c>
      <c r="H304" s="11" t="n">
        <v>198</v>
      </c>
      <c r="I304" s="11" t="n">
        <v>8361</v>
      </c>
      <c r="J304" s="11" t="n">
        <v>7172</v>
      </c>
      <c r="K304" s="11" t="n">
        <v>8</v>
      </c>
      <c r="L304" s="12" t="n">
        <v>13.4978526143568</v>
      </c>
      <c r="M304" s="12" t="n">
        <v>0.545367782398255</v>
      </c>
      <c r="N304" s="13" t="n">
        <v>0.857792130127975</v>
      </c>
      <c r="O304" s="13" t="n">
        <v>0.569977503578976</v>
      </c>
      <c r="P304" s="13" t="n">
        <v>0.126866180380394</v>
      </c>
      <c r="Q304" s="13" t="n">
        <v>0.036385474070934</v>
      </c>
      <c r="R304" s="13" t="n">
        <v>-0.115073704232049</v>
      </c>
      <c r="S304" s="11" t="n">
        <v>-2</v>
      </c>
      <c r="T304" s="13" t="n">
        <v>0.0153846153846153</v>
      </c>
      <c r="U304" s="13" t="n">
        <v>-0.00119460040616415</v>
      </c>
      <c r="V304" s="11" t="n">
        <v>0</v>
      </c>
      <c r="W304" s="13" t="n">
        <v>0.0353535353535353</v>
      </c>
      <c r="X304" s="11" t="n">
        <v>0</v>
      </c>
      <c r="Y304" s="11" t="n">
        <v>1</v>
      </c>
      <c r="Z304" s="11" t="n">
        <v>1</v>
      </c>
      <c r="AA304" s="11" t="n">
        <v>0</v>
      </c>
      <c r="AB304" s="10" t="s">
        <v>65</v>
      </c>
      <c r="AC304" s="11" t="n">
        <v>7</v>
      </c>
      <c r="AD304" s="11" t="n">
        <v>95</v>
      </c>
      <c r="AE304" s="11" t="n">
        <v>85</v>
      </c>
      <c r="AF304" s="11" t="n">
        <v>5</v>
      </c>
      <c r="AG304" s="11" t="n">
        <v>4</v>
      </c>
      <c r="AH304" s="11" t="n">
        <v>2</v>
      </c>
      <c r="AI304" s="13" t="n">
        <v>0.0353535353535354</v>
      </c>
      <c r="AJ304" s="13" t="n">
        <v>0.47979797979798</v>
      </c>
      <c r="AK304" s="13" t="n">
        <v>0.429292929292929</v>
      </c>
      <c r="AL304" s="13" t="n">
        <v>0.0252525252525253</v>
      </c>
      <c r="AM304" s="13" t="n">
        <v>0.0202020202020202</v>
      </c>
      <c r="AN304" s="11" t="n">
        <v>0</v>
      </c>
      <c r="AO304" s="13" t="n">
        <v>0</v>
      </c>
      <c r="AP304" s="11" t="n">
        <v>15</v>
      </c>
      <c r="AQ304" s="11" t="n">
        <v>11</v>
      </c>
      <c r="AR304" s="13" t="n">
        <v>0.0742574257425743</v>
      </c>
      <c r="AS304" s="13" t="n">
        <v>0.0544554455445545</v>
      </c>
      <c r="AT304" s="14" t="n">
        <f aca="false">SUMIFS(시도_소아과개폐업!$C$5:$C$293,시도_소아과개폐업!$A$5:$A$293,$D304,시도_소아과개폐업!$B$5:$B$293,$B304)</f>
        <v>9</v>
      </c>
      <c r="AU304" s="14" t="n">
        <f aca="false">SUMIFS(시도_소아과개폐업!$D$5:$D$293,시도_소아과개폐업!$A$5:$A$293,$D304,시도_소아과개폐업!$B$5:$B$293,$B304)</f>
        <v>13</v>
      </c>
      <c r="AV304" s="14" t="n">
        <f aca="false">SUMIFS(시도_소아과개폐업!$F$5:$F$293,시도_소아과개폐업!$A$5:$A$293,$D304,시도_소아과개폐업!$B$5:$B$293,$B304)</f>
        <v>-4</v>
      </c>
      <c r="AW304" s="15" t="n">
        <f aca="false">SUMIFS(시도_소아과개폐업!$G$5:$G$293,시도_소아과개폐업!$A$5:$A$293,$D304,시도_소아과개폐업!$B$5:$B$293,$B304)</f>
        <v>0.342105263157895</v>
      </c>
      <c r="AX304" s="14" t="n">
        <f aca="false">SUMIFS(시도_소아과개폐업!$H$5:$H$293,시도_소아과개폐업!$A$5:$A$293,$D304,시도_소아과개폐업!$B$5:$B$293,$B304)</f>
        <v>34</v>
      </c>
      <c r="AY304" s="14" t="n">
        <f aca="false">SUMIFS(시군구_병원급!$E$5:$E$3668,시군구_병원급!$A$5:$A$3668,$A304,시군구_병원급!$D$5:$D$3668,$D304)</f>
        <v>6</v>
      </c>
      <c r="AZ304" s="14" t="n">
        <f aca="false">SUMIFS(시군구_병원급!$F$5:$F$3668,시군구_병원급!$A$5:$A$3668,$A304,시군구_병원급!$D$5:$D$3668,$D304)</f>
        <v>2</v>
      </c>
      <c r="BA304" s="14" t="n">
        <f aca="false">SUMIFS(시군구_병원급!$G$5:$G$3668,시군구_병원급!$A$5:$A$3668,$A304,시군구_병원급!$D$5:$D$3668,$D304)</f>
        <v>4</v>
      </c>
      <c r="BB304" s="14" t="n">
        <f aca="false">SUMIFS(시군구_병원급!$H$5:$H$3668,시군구_병원급!$A$5:$A$3668,$A304,시군구_병원급!$D$5:$D$3668,$D304)</f>
        <v>10</v>
      </c>
      <c r="BC304" s="16" t="n">
        <f aca="false">K304+AY304</f>
        <v>14</v>
      </c>
      <c r="BD304" s="17" t="n">
        <f aca="false">IF(E304=0,"",(K304+AY304)/E304*1000)</f>
        <v>0.954393619196946</v>
      </c>
      <c r="BE304" s="16" t="n">
        <f aca="false">AY304-SUMIFS(시군구_병원급!$E$5:$E$3668,시군구_병원급!$A$5:$A$3668,$A304,시군구_병원급!$D$5:$D$3668,$D304-3)</f>
        <v>0</v>
      </c>
      <c r="BF304" s="16" t="n">
        <f aca="false">IF(AY304=0,1,0)</f>
        <v>0</v>
      </c>
      <c r="BG304" s="16" t="n">
        <f aca="false">IF(K304+AY304=0,1,0)</f>
        <v>0</v>
      </c>
      <c r="BH304" s="16" t="n">
        <f aca="false">AF304+AG304+AH304</f>
        <v>11</v>
      </c>
      <c r="BI304" s="18" t="n">
        <f aca="false">IF(H304=0,"",BH304/H304)</f>
        <v>0.0555555555555556</v>
      </c>
      <c r="BJ304" s="16" t="n">
        <f aca="false">IF(AP304="","",AP304+AN304)</f>
        <v>15</v>
      </c>
    </row>
    <row r="305" customFormat="false" ht="15" hidden="false" customHeight="true" outlineLevel="0" collapsed="false">
      <c r="A305" s="9" t="s">
        <v>197</v>
      </c>
      <c r="B305" s="10" t="s">
        <v>193</v>
      </c>
      <c r="C305" s="10" t="s">
        <v>198</v>
      </c>
      <c r="D305" s="9" t="n">
        <v>2017</v>
      </c>
      <c r="E305" s="11" t="n">
        <v>11734</v>
      </c>
      <c r="F305" s="11" t="n">
        <v>1563</v>
      </c>
      <c r="G305" s="11" t="n">
        <v>1593</v>
      </c>
      <c r="H305" s="11" t="n">
        <v>152</v>
      </c>
      <c r="I305" s="11" t="n">
        <v>7982</v>
      </c>
      <c r="J305" s="11" t="n">
        <v>6215</v>
      </c>
      <c r="K305" s="11" t="n">
        <v>4</v>
      </c>
      <c r="L305" s="12" t="n">
        <v>12.9538094426453</v>
      </c>
      <c r="M305" s="12" t="n">
        <v>0.340889722174876</v>
      </c>
      <c r="N305" s="13" t="n">
        <v>0.778626910548735</v>
      </c>
      <c r="O305" s="13" t="n">
        <v>0.680245440599966</v>
      </c>
      <c r="P305" s="13" t="n">
        <v>0.135759331856145</v>
      </c>
      <c r="Q305" s="13" t="n">
        <v>-0.0994627782041443</v>
      </c>
      <c r="R305" s="13" t="n">
        <v>-0.219882468168462</v>
      </c>
      <c r="S305" s="11" t="n">
        <v>-3</v>
      </c>
      <c r="T305" s="13" t="n">
        <v>-0.0379746835443038</v>
      </c>
      <c r="U305" s="13" t="n">
        <v>-0.0111496531219029</v>
      </c>
      <c r="V305" s="11" t="n">
        <v>0</v>
      </c>
      <c r="W305" s="13" t="n">
        <v>-0.131578947368421</v>
      </c>
      <c r="X305" s="11" t="n">
        <v>0</v>
      </c>
      <c r="Y305" s="11" t="n">
        <v>0</v>
      </c>
      <c r="Z305" s="11" t="n">
        <v>0</v>
      </c>
      <c r="AA305" s="11" t="n">
        <v>0</v>
      </c>
      <c r="AB305" s="10" t="s">
        <v>65</v>
      </c>
      <c r="AC305" s="11" t="n">
        <v>8</v>
      </c>
      <c r="AD305" s="11" t="n">
        <v>91</v>
      </c>
      <c r="AE305" s="11" t="n">
        <v>36</v>
      </c>
      <c r="AF305" s="11" t="n">
        <v>7</v>
      </c>
      <c r="AG305" s="11" t="n">
        <v>10</v>
      </c>
      <c r="AH305" s="11" t="n">
        <v>0</v>
      </c>
      <c r="AI305" s="13" t="n">
        <v>0.0526315789473684</v>
      </c>
      <c r="AJ305" s="13" t="n">
        <v>0.598684210526316</v>
      </c>
      <c r="AK305" s="13" t="n">
        <v>0.236842105263158</v>
      </c>
      <c r="AL305" s="13" t="n">
        <v>0.0460526315789474</v>
      </c>
      <c r="AM305" s="13" t="n">
        <v>0.0657894736842105</v>
      </c>
      <c r="AN305" s="11" t="n">
        <v>2</v>
      </c>
      <c r="AO305" s="13" t="n">
        <v>0.012987012987013</v>
      </c>
      <c r="AP305" s="11" t="n">
        <v>8</v>
      </c>
      <c r="AQ305" s="11" t="n">
        <v>3</v>
      </c>
      <c r="AR305" s="13" t="n">
        <v>0.050314465408805</v>
      </c>
      <c r="AS305" s="13" t="n">
        <v>0.0188679245283019</v>
      </c>
      <c r="AT305" s="14" t="n">
        <f aca="false">SUMIFS(시도_소아과개폐업!$C$5:$C$293,시도_소아과개폐업!$A$5:$A$293,$D305,시도_소아과개폐업!$B$5:$B$293,$B305)</f>
        <v>9</v>
      </c>
      <c r="AU305" s="14" t="n">
        <f aca="false">SUMIFS(시도_소아과개폐업!$D$5:$D$293,시도_소아과개폐업!$A$5:$A$293,$D305,시도_소아과개폐업!$B$5:$B$293,$B305)</f>
        <v>13</v>
      </c>
      <c r="AV305" s="14" t="n">
        <f aca="false">SUMIFS(시도_소아과개폐업!$F$5:$F$293,시도_소아과개폐업!$A$5:$A$293,$D305,시도_소아과개폐업!$B$5:$B$293,$B305)</f>
        <v>-4</v>
      </c>
      <c r="AW305" s="15" t="n">
        <f aca="false">SUMIFS(시도_소아과개폐업!$G$5:$G$293,시도_소아과개폐업!$A$5:$A$293,$D305,시도_소아과개폐업!$B$5:$B$293,$B305)</f>
        <v>0.342105263157895</v>
      </c>
      <c r="AX305" s="14" t="n">
        <f aca="false">SUMIFS(시도_소아과개폐업!$H$5:$H$293,시도_소아과개폐업!$A$5:$A$293,$D305,시도_소아과개폐업!$B$5:$B$293,$B305)</f>
        <v>34</v>
      </c>
      <c r="AY305" s="14" t="n">
        <f aca="false">SUMIFS(시군구_병원급!$E$5:$E$3668,시군구_병원급!$A$5:$A$3668,$A305,시군구_병원급!$D$5:$D$3668,$D305)</f>
        <v>5</v>
      </c>
      <c r="AZ305" s="14" t="n">
        <f aca="false">SUMIFS(시군구_병원급!$F$5:$F$3668,시군구_병원급!$A$5:$A$3668,$A305,시군구_병원급!$D$5:$D$3668,$D305)</f>
        <v>1</v>
      </c>
      <c r="BA305" s="14" t="n">
        <f aca="false">SUMIFS(시군구_병원급!$G$5:$G$3668,시군구_병원급!$A$5:$A$3668,$A305,시군구_병원급!$D$5:$D$3668,$D305)</f>
        <v>6</v>
      </c>
      <c r="BB305" s="14" t="n">
        <f aca="false">SUMIFS(시군구_병원급!$H$5:$H$3668,시군구_병원급!$A$5:$A$3668,$A305,시군구_병원급!$D$5:$D$3668,$D305)</f>
        <v>19</v>
      </c>
      <c r="BC305" s="16" t="n">
        <f aca="false">K305+AY305</f>
        <v>9</v>
      </c>
      <c r="BD305" s="17" t="n">
        <f aca="false">IF(E305=0,"",(K305+AY305)/E305*1000)</f>
        <v>0.767001874893472</v>
      </c>
      <c r="BE305" s="16" t="n">
        <f aca="false">AY305-SUMIFS(시군구_병원급!$E$5:$E$3668,시군구_병원급!$A$5:$A$3668,$A305,시군구_병원급!$D$5:$D$3668,$D305-3)</f>
        <v>1</v>
      </c>
      <c r="BF305" s="16" t="n">
        <f aca="false">IF(AY305=0,1,0)</f>
        <v>0</v>
      </c>
      <c r="BG305" s="16" t="n">
        <f aca="false">IF(K305+AY305=0,1,0)</f>
        <v>0</v>
      </c>
      <c r="BH305" s="16" t="n">
        <f aca="false">AF305+AG305+AH305</f>
        <v>17</v>
      </c>
      <c r="BI305" s="18" t="n">
        <f aca="false">IF(H305=0,"",BH305/H305)</f>
        <v>0.111842105263158</v>
      </c>
      <c r="BJ305" s="16" t="n">
        <f aca="false">IF(AP305="","",AP305+AN305)</f>
        <v>10</v>
      </c>
    </row>
    <row r="306" customFormat="false" ht="15" hidden="false" customHeight="true" outlineLevel="0" collapsed="false">
      <c r="A306" s="9" t="s">
        <v>199</v>
      </c>
      <c r="B306" s="10" t="s">
        <v>200</v>
      </c>
      <c r="C306" s="10" t="s">
        <v>200</v>
      </c>
      <c r="D306" s="9" t="n">
        <v>2017</v>
      </c>
      <c r="E306" s="11" t="n">
        <v>23564</v>
      </c>
      <c r="F306" s="11" t="n">
        <v>3422</v>
      </c>
      <c r="G306" s="11" t="n">
        <v>3504</v>
      </c>
      <c r="H306" s="11" t="n">
        <v>289</v>
      </c>
      <c r="I306" s="11" t="n">
        <v>14658</v>
      </c>
      <c r="J306" s="11" t="n">
        <v>12580</v>
      </c>
      <c r="K306" s="11" t="n">
        <v>17</v>
      </c>
      <c r="L306" s="12" t="n">
        <v>12.2644712272959</v>
      </c>
      <c r="M306" s="12" t="n">
        <v>0.721439483958581</v>
      </c>
      <c r="N306" s="13" t="n">
        <v>0.858234411243007</v>
      </c>
      <c r="O306" s="13" t="n">
        <v>0.622050585639111</v>
      </c>
      <c r="P306" s="13" t="n">
        <v>0.148701408928875</v>
      </c>
      <c r="Q306" s="13" t="n">
        <v>0.999830263939574</v>
      </c>
      <c r="R306" s="13" t="n">
        <v>1.60714285714286</v>
      </c>
      <c r="S306" s="11" t="n">
        <v>9</v>
      </c>
      <c r="T306" s="13" t="n">
        <v>0.156</v>
      </c>
      <c r="U306" s="13" t="n">
        <v>0.164534837530786</v>
      </c>
      <c r="V306" s="11" t="n">
        <v>0</v>
      </c>
      <c r="W306" s="13" t="n">
        <v>0.211072664359862</v>
      </c>
      <c r="X306" s="11" t="n">
        <v>0</v>
      </c>
      <c r="Y306" s="11" t="n">
        <v>0</v>
      </c>
      <c r="Z306" s="11" t="n">
        <v>0</v>
      </c>
      <c r="AA306" s="11" t="n">
        <v>0</v>
      </c>
      <c r="AB306" s="10" t="s">
        <v>65</v>
      </c>
      <c r="AC306" s="11" t="n">
        <v>16</v>
      </c>
      <c r="AD306" s="11" t="n">
        <v>97</v>
      </c>
      <c r="AE306" s="11" t="n">
        <v>150</v>
      </c>
      <c r="AF306" s="11" t="n">
        <v>13</v>
      </c>
      <c r="AG306" s="11" t="n">
        <v>13</v>
      </c>
      <c r="AH306" s="11" t="n">
        <v>0</v>
      </c>
      <c r="AI306" s="13" t="n">
        <v>0.055363321799308</v>
      </c>
      <c r="AJ306" s="13" t="n">
        <v>0.335640138408305</v>
      </c>
      <c r="AK306" s="13" t="n">
        <v>0.519031141868512</v>
      </c>
      <c r="AL306" s="13" t="n">
        <v>0.0449826989619377</v>
      </c>
      <c r="AM306" s="13" t="n">
        <v>0.0449826989619377</v>
      </c>
      <c r="AN306" s="11" t="n">
        <v>6</v>
      </c>
      <c r="AO306" s="13" t="n">
        <v>0.0203389830508475</v>
      </c>
      <c r="AP306" s="11" t="n">
        <v>10</v>
      </c>
      <c r="AQ306" s="11" t="n">
        <v>54</v>
      </c>
      <c r="AR306" s="13" t="n">
        <v>0.0398406374501992</v>
      </c>
      <c r="AS306" s="13" t="n">
        <v>0.215139442231076</v>
      </c>
      <c r="AT306" s="14" t="n">
        <f aca="false">SUMIFS(시도_소아과개폐업!$C$5:$C$293,시도_소아과개폐업!$A$5:$A$293,$D306,시도_소아과개폐업!$B$5:$B$293,$B306)</f>
        <v>23</v>
      </c>
      <c r="AU306" s="14" t="n">
        <f aca="false">SUMIFS(시도_소아과개폐업!$D$5:$D$293,시도_소아과개폐업!$A$5:$A$293,$D306,시도_소아과개폐업!$B$5:$B$293,$B306)</f>
        <v>2</v>
      </c>
      <c r="AV306" s="14" t="n">
        <f aca="false">SUMIFS(시도_소아과개폐업!$F$5:$F$293,시도_소아과개폐업!$A$5:$A$293,$D306,시도_소아과개폐업!$B$5:$B$293,$B306)</f>
        <v>21</v>
      </c>
      <c r="AW306" s="15" t="n">
        <f aca="false">SUMIFS(시도_소아과개폐업!$G$5:$G$293,시도_소아과개폐업!$A$5:$A$293,$D306,시도_소아과개폐업!$B$5:$B$293,$B306)</f>
        <v>0.153846153846154</v>
      </c>
      <c r="AX306" s="14" t="n">
        <f aca="false">SUMIFS(시도_소아과개폐업!$H$5:$H$293,시도_소아과개폐업!$A$5:$A$293,$D306,시도_소아과개폐업!$B$5:$B$293,$B306)</f>
        <v>4</v>
      </c>
      <c r="AY306" s="14" t="n">
        <f aca="false">SUMIFS(시군구_병원급!$E$5:$E$3668,시군구_병원급!$A$5:$A$3668,$A306,시군구_병원급!$D$5:$D$3668,$D306)</f>
        <v>0</v>
      </c>
      <c r="AZ306" s="14" t="n">
        <f aca="false">SUMIFS(시군구_병원급!$F$5:$F$3668,시군구_병원급!$A$5:$A$3668,$A306,시군구_병원급!$D$5:$D$3668,$D306)</f>
        <v>0</v>
      </c>
      <c r="BA306" s="14" t="n">
        <f aca="false">SUMIFS(시군구_병원급!$G$5:$G$3668,시군구_병원급!$A$5:$A$3668,$A306,시군구_병원급!$D$5:$D$3668,$D306)</f>
        <v>1</v>
      </c>
      <c r="BB306" s="14" t="n">
        <f aca="false">SUMIFS(시군구_병원급!$H$5:$H$3668,시군구_병원급!$A$5:$A$3668,$A306,시군구_병원급!$D$5:$D$3668,$D306)</f>
        <v>9</v>
      </c>
      <c r="BC306" s="16" t="n">
        <f aca="false">K306+AY306</f>
        <v>17</v>
      </c>
      <c r="BD306" s="17" t="n">
        <f aca="false">IF(E306=0,"",(K306+AY306)/E306*1000)</f>
        <v>0.721439483958581</v>
      </c>
      <c r="BE306" s="16" t="n">
        <f aca="false">AY306-SUMIFS(시군구_병원급!$E$5:$E$3668,시군구_병원급!$A$5:$A$3668,$A306,시군구_병원급!$D$5:$D$3668,$D306-3)</f>
        <v>0</v>
      </c>
      <c r="BF306" s="16" t="n">
        <f aca="false">IF(AY306=0,1,0)</f>
        <v>1</v>
      </c>
      <c r="BG306" s="16" t="n">
        <f aca="false">IF(K306+AY306=0,1,0)</f>
        <v>0</v>
      </c>
      <c r="BH306" s="16" t="n">
        <f aca="false">AF306+AG306+AH306</f>
        <v>26</v>
      </c>
      <c r="BI306" s="18" t="n">
        <f aca="false">IF(H306=0,"",BH306/H306)</f>
        <v>0.0899653979238754</v>
      </c>
      <c r="BJ306" s="16" t="n">
        <f aca="false">IF(AP306="","",AP306+AN306)</f>
        <v>16</v>
      </c>
    </row>
    <row r="307" customFormat="false" ht="15" hidden="false" customHeight="true" outlineLevel="0" collapsed="false">
      <c r="A307" s="9" t="s">
        <v>201</v>
      </c>
      <c r="B307" s="10" t="s">
        <v>202</v>
      </c>
      <c r="C307" s="10" t="s">
        <v>203</v>
      </c>
      <c r="D307" s="9" t="n">
        <v>2017</v>
      </c>
      <c r="E307" s="11" t="n">
        <v>67584</v>
      </c>
      <c r="F307" s="11" t="n">
        <v>9238</v>
      </c>
      <c r="G307" s="11" t="n">
        <v>9497</v>
      </c>
      <c r="H307" s="11" t="n">
        <v>1153</v>
      </c>
      <c r="I307" s="11" t="n">
        <v>39286</v>
      </c>
      <c r="J307" s="11" t="n">
        <v>34589</v>
      </c>
      <c r="K307" s="11" t="n">
        <v>63</v>
      </c>
      <c r="L307" s="12" t="n">
        <v>17.0602509469697</v>
      </c>
      <c r="M307" s="12" t="n">
        <v>0.932173295454546</v>
      </c>
      <c r="N307" s="13" t="n">
        <v>0.880440869520949</v>
      </c>
      <c r="O307" s="13" t="n">
        <v>0.581291429924242</v>
      </c>
      <c r="P307" s="13" t="n">
        <v>0.140521425189394</v>
      </c>
      <c r="Q307" s="13" t="n">
        <v>-0.0586531095480186</v>
      </c>
      <c r="R307" s="13" t="n">
        <v>-0.183264533883729</v>
      </c>
      <c r="S307" s="11" t="n">
        <v>0</v>
      </c>
      <c r="T307" s="13" t="n">
        <v>-0.0286436394271272</v>
      </c>
      <c r="U307" s="13" t="n">
        <v>-0.0128401638314446</v>
      </c>
      <c r="V307" s="11" t="n">
        <v>0</v>
      </c>
      <c r="W307" s="13" t="n">
        <v>-0.148308759757155</v>
      </c>
      <c r="X307" s="11" t="n">
        <v>0</v>
      </c>
      <c r="Y307" s="11" t="n">
        <v>0</v>
      </c>
      <c r="Z307" s="11" t="n">
        <v>0</v>
      </c>
      <c r="AA307" s="11" t="n">
        <v>0</v>
      </c>
      <c r="AB307" s="10" t="s">
        <v>65</v>
      </c>
      <c r="AC307" s="11" t="n">
        <v>38</v>
      </c>
      <c r="AD307" s="11" t="n">
        <v>364</v>
      </c>
      <c r="AE307" s="11" t="n">
        <v>712</v>
      </c>
      <c r="AF307" s="11" t="n">
        <v>23</v>
      </c>
      <c r="AG307" s="11" t="n">
        <v>12</v>
      </c>
      <c r="AH307" s="11" t="n">
        <v>4</v>
      </c>
      <c r="AI307" s="13" t="n">
        <v>0.0329575021682567</v>
      </c>
      <c r="AJ307" s="13" t="n">
        <v>0.315698178664354</v>
      </c>
      <c r="AK307" s="13" t="n">
        <v>0.617519514310494</v>
      </c>
      <c r="AL307" s="13" t="n">
        <v>0.0199479618386817</v>
      </c>
      <c r="AM307" s="13" t="n">
        <v>0.01040763226366</v>
      </c>
      <c r="AN307" s="11" t="n">
        <v>7</v>
      </c>
      <c r="AO307" s="13" t="n">
        <v>0.00603448275862069</v>
      </c>
      <c r="AP307" s="11" t="n">
        <v>57</v>
      </c>
      <c r="AQ307" s="11" t="n">
        <v>23</v>
      </c>
      <c r="AR307" s="13" t="n">
        <v>0.0477386934673367</v>
      </c>
      <c r="AS307" s="13" t="n">
        <v>0.0192629815745394</v>
      </c>
      <c r="AT307" s="14" t="n">
        <f aca="false">SUMIFS(시도_소아과개폐업!$C$5:$C$293,시도_소아과개폐업!$A$5:$A$293,$D307,시도_소아과개폐업!$B$5:$B$293,$B307)</f>
        <v>194</v>
      </c>
      <c r="AU307" s="14" t="n">
        <f aca="false">SUMIFS(시도_소아과개폐업!$D$5:$D$293,시도_소아과개폐업!$A$5:$A$293,$D307,시도_소아과개폐업!$B$5:$B$293,$B307)</f>
        <v>140</v>
      </c>
      <c r="AV307" s="14" t="n">
        <f aca="false">SUMIFS(시도_소아과개폐업!$F$5:$F$293,시도_소아과개폐업!$A$5:$A$293,$D307,시도_소아과개폐업!$B$5:$B$293,$B307)</f>
        <v>54</v>
      </c>
      <c r="AW307" s="15" t="n">
        <f aca="false">SUMIFS(시도_소아과개폐업!$G$5:$G$293,시도_소아과개폐업!$A$5:$A$293,$D307,시도_소아과개폐업!$B$5:$B$293,$B307)</f>
        <v>0.209267563527653</v>
      </c>
      <c r="AX307" s="14" t="n">
        <f aca="false">SUMIFS(시도_소아과개폐업!$H$5:$H$293,시도_소아과개폐업!$A$5:$A$293,$D307,시도_소아과개폐업!$B$5:$B$293,$B307)</f>
        <v>372</v>
      </c>
      <c r="AY307" s="14" t="n">
        <f aca="false">SUMIFS(시군구_병원급!$E$5:$E$3668,시군구_병원급!$A$5:$A$3668,$A307,시군구_병원급!$D$5:$D$3668,$D307)</f>
        <v>18</v>
      </c>
      <c r="AZ307" s="14" t="n">
        <f aca="false">SUMIFS(시군구_병원급!$F$5:$F$3668,시군구_병원급!$A$5:$A$3668,$A307,시군구_병원급!$D$5:$D$3668,$D307)</f>
        <v>5</v>
      </c>
      <c r="BA307" s="14" t="n">
        <f aca="false">SUMIFS(시군구_병원급!$G$5:$G$3668,시군구_병원급!$A$5:$A$3668,$A307,시군구_병원급!$D$5:$D$3668,$D307)</f>
        <v>37</v>
      </c>
      <c r="BB307" s="14" t="n">
        <f aca="false">SUMIFS(시군구_병원급!$H$5:$H$3668,시군구_병원급!$A$5:$A$3668,$A307,시군구_병원급!$D$5:$D$3668,$D307)</f>
        <v>66</v>
      </c>
      <c r="BC307" s="16" t="n">
        <f aca="false">K307+AY307</f>
        <v>81</v>
      </c>
      <c r="BD307" s="17" t="n">
        <f aca="false">IF(E307=0,"",(K307+AY307)/E307*1000)</f>
        <v>1.19850852272727</v>
      </c>
      <c r="BE307" s="16" t="n">
        <f aca="false">AY307-SUMIFS(시군구_병원급!$E$5:$E$3668,시군구_병원급!$A$5:$A$3668,$A307,시군구_병원급!$D$5:$D$3668,$D307-3)</f>
        <v>0</v>
      </c>
      <c r="BF307" s="16" t="n">
        <f aca="false">IF(AY307=0,1,0)</f>
        <v>0</v>
      </c>
      <c r="BG307" s="16" t="n">
        <f aca="false">IF(K307+AY307=0,1,0)</f>
        <v>0</v>
      </c>
      <c r="BH307" s="16" t="n">
        <f aca="false">AF307+AG307+AH307</f>
        <v>39</v>
      </c>
      <c r="BI307" s="18" t="n">
        <f aca="false">IF(H307=0,"",BH307/H307)</f>
        <v>0.0338248048568951</v>
      </c>
      <c r="BJ307" s="16" t="n">
        <f aca="false">IF(AP307="","",AP307+AN307)</f>
        <v>64</v>
      </c>
    </row>
    <row r="308" customFormat="false" ht="15" hidden="false" customHeight="true" outlineLevel="0" collapsed="false">
      <c r="A308" s="9" t="s">
        <v>204</v>
      </c>
      <c r="B308" s="10" t="s">
        <v>202</v>
      </c>
      <c r="C308" s="10" t="s">
        <v>205</v>
      </c>
      <c r="D308" s="9" t="n">
        <v>2017</v>
      </c>
      <c r="E308" s="11" t="n">
        <v>46614</v>
      </c>
      <c r="F308" s="11" t="n">
        <v>6746</v>
      </c>
      <c r="G308" s="11" t="n">
        <v>7368</v>
      </c>
      <c r="H308" s="11" t="n">
        <v>692</v>
      </c>
      <c r="I308" s="11" t="n">
        <v>27170</v>
      </c>
      <c r="J308" s="11" t="n">
        <v>23893</v>
      </c>
      <c r="K308" s="11" t="n">
        <v>62</v>
      </c>
      <c r="L308" s="12" t="n">
        <v>14.8453254387094</v>
      </c>
      <c r="M308" s="12" t="n">
        <v>1.3300725104046</v>
      </c>
      <c r="N308" s="13" t="n">
        <v>0.879389032020611</v>
      </c>
      <c r="O308" s="13" t="n">
        <v>0.582872098511177</v>
      </c>
      <c r="P308" s="13" t="n">
        <v>0.158064100913889</v>
      </c>
      <c r="Q308" s="13" t="n">
        <v>-0.0742373689227837</v>
      </c>
      <c r="R308" s="13" t="n">
        <v>-0.154852030282175</v>
      </c>
      <c r="S308" s="11" t="n">
        <v>-2</v>
      </c>
      <c r="T308" s="13" t="n">
        <v>-0.0375521557719054</v>
      </c>
      <c r="U308" s="13" t="n">
        <v>0.0037312054379548</v>
      </c>
      <c r="V308" s="11" t="n">
        <v>0</v>
      </c>
      <c r="W308" s="13" t="n">
        <v>-0.161849710982659</v>
      </c>
      <c r="X308" s="11" t="n">
        <v>0</v>
      </c>
      <c r="Y308" s="11" t="n">
        <v>0</v>
      </c>
      <c r="Z308" s="11" t="n">
        <v>0</v>
      </c>
      <c r="AA308" s="11" t="n">
        <v>0</v>
      </c>
      <c r="AB308" s="10" t="s">
        <v>65</v>
      </c>
      <c r="AC308" s="11" t="n">
        <v>64</v>
      </c>
      <c r="AD308" s="11" t="n">
        <v>184</v>
      </c>
      <c r="AE308" s="11" t="n">
        <v>386</v>
      </c>
      <c r="AF308" s="11" t="n">
        <v>43</v>
      </c>
      <c r="AG308" s="11" t="n">
        <v>9</v>
      </c>
      <c r="AH308" s="11" t="n">
        <v>6</v>
      </c>
      <c r="AI308" s="13" t="n">
        <v>0.092485549132948</v>
      </c>
      <c r="AJ308" s="13" t="n">
        <v>0.265895953757225</v>
      </c>
      <c r="AK308" s="13" t="n">
        <v>0.557803468208093</v>
      </c>
      <c r="AL308" s="13" t="n">
        <v>0.0621387283236994</v>
      </c>
      <c r="AM308" s="13" t="n">
        <v>0.0130057803468208</v>
      </c>
      <c r="AN308" s="11" t="n">
        <v>7</v>
      </c>
      <c r="AO308" s="13" t="n">
        <v>0.0100143061516452</v>
      </c>
      <c r="AP308" s="11" t="n">
        <v>52</v>
      </c>
      <c r="AQ308" s="11" t="n">
        <v>25</v>
      </c>
      <c r="AR308" s="13" t="n">
        <v>0.0715268225584594</v>
      </c>
      <c r="AS308" s="13" t="n">
        <v>0.0343878954607978</v>
      </c>
      <c r="AT308" s="14" t="n">
        <f aca="false">SUMIFS(시도_소아과개폐업!$C$5:$C$293,시도_소아과개폐업!$A$5:$A$293,$D308,시도_소아과개폐업!$B$5:$B$293,$B308)</f>
        <v>194</v>
      </c>
      <c r="AU308" s="14" t="n">
        <f aca="false">SUMIFS(시도_소아과개폐업!$D$5:$D$293,시도_소아과개폐업!$A$5:$A$293,$D308,시도_소아과개폐업!$B$5:$B$293,$B308)</f>
        <v>140</v>
      </c>
      <c r="AV308" s="14" t="n">
        <f aca="false">SUMIFS(시도_소아과개폐업!$F$5:$F$293,시도_소아과개폐업!$A$5:$A$293,$D308,시도_소아과개폐업!$B$5:$B$293,$B308)</f>
        <v>54</v>
      </c>
      <c r="AW308" s="15" t="n">
        <f aca="false">SUMIFS(시도_소아과개폐업!$G$5:$G$293,시도_소아과개폐업!$A$5:$A$293,$D308,시도_소아과개폐업!$B$5:$B$293,$B308)</f>
        <v>0.209267563527653</v>
      </c>
      <c r="AX308" s="14" t="n">
        <f aca="false">SUMIFS(시도_소아과개폐업!$H$5:$H$293,시도_소아과개폐업!$A$5:$A$293,$D308,시도_소아과개폐업!$B$5:$B$293,$B308)</f>
        <v>372</v>
      </c>
      <c r="AY308" s="14" t="n">
        <f aca="false">SUMIFS(시군구_병원급!$E$5:$E$3668,시군구_병원급!$A$5:$A$3668,$A308,시군구_병원급!$D$5:$D$3668,$D308)</f>
        <v>14</v>
      </c>
      <c r="AZ308" s="14" t="n">
        <f aca="false">SUMIFS(시군구_병원급!$F$5:$F$3668,시군구_병원급!$A$5:$A$3668,$A308,시군구_병원급!$D$5:$D$3668,$D308)</f>
        <v>6</v>
      </c>
      <c r="BA308" s="14" t="n">
        <f aca="false">SUMIFS(시군구_병원급!$G$5:$G$3668,시군구_병원급!$A$5:$A$3668,$A308,시군구_병원급!$D$5:$D$3668,$D308)</f>
        <v>24</v>
      </c>
      <c r="BB308" s="14" t="n">
        <f aca="false">SUMIFS(시군구_병원급!$H$5:$H$3668,시군구_병원급!$A$5:$A$3668,$A308,시군구_병원급!$D$5:$D$3668,$D308)</f>
        <v>47</v>
      </c>
      <c r="BC308" s="16" t="n">
        <f aca="false">K308+AY308</f>
        <v>76</v>
      </c>
      <c r="BD308" s="17" t="n">
        <f aca="false">IF(E308=0,"",(K308+AY308)/E308*1000)</f>
        <v>1.63041146436693</v>
      </c>
      <c r="BE308" s="16" t="n">
        <f aca="false">AY308-SUMIFS(시군구_병원급!$E$5:$E$3668,시군구_병원급!$A$5:$A$3668,$A308,시군구_병원급!$D$5:$D$3668,$D308-3)</f>
        <v>1</v>
      </c>
      <c r="BF308" s="16" t="n">
        <f aca="false">IF(AY308=0,1,0)</f>
        <v>0</v>
      </c>
      <c r="BG308" s="16" t="n">
        <f aca="false">IF(K308+AY308=0,1,0)</f>
        <v>0</v>
      </c>
      <c r="BH308" s="16" t="n">
        <f aca="false">AF308+AG308+AH308</f>
        <v>58</v>
      </c>
      <c r="BI308" s="18" t="n">
        <f aca="false">IF(H308=0,"",BH308/H308)</f>
        <v>0.0838150289017341</v>
      </c>
      <c r="BJ308" s="16" t="n">
        <f aca="false">IF(AP308="","",AP308+AN308)</f>
        <v>59</v>
      </c>
    </row>
    <row r="309" customFormat="false" ht="15" hidden="false" customHeight="true" outlineLevel="0" collapsed="false">
      <c r="A309" s="9" t="s">
        <v>206</v>
      </c>
      <c r="B309" s="10" t="s">
        <v>202</v>
      </c>
      <c r="C309" s="10" t="s">
        <v>207</v>
      </c>
      <c r="D309" s="9" t="n">
        <v>2017</v>
      </c>
      <c r="E309" s="11" t="n">
        <v>20830</v>
      </c>
      <c r="F309" s="11" t="n">
        <v>2655</v>
      </c>
      <c r="G309" s="11" t="n">
        <v>2669</v>
      </c>
      <c r="H309" s="11" t="n">
        <v>452</v>
      </c>
      <c r="I309" s="11" t="n">
        <v>16362</v>
      </c>
      <c r="J309" s="11" t="n">
        <v>13242</v>
      </c>
      <c r="K309" s="11" t="n">
        <v>21</v>
      </c>
      <c r="L309" s="12" t="n">
        <v>21.6994719155065</v>
      </c>
      <c r="M309" s="12" t="n">
        <v>1.00816130580893</v>
      </c>
      <c r="N309" s="13" t="n">
        <v>0.809314264759809</v>
      </c>
      <c r="O309" s="13" t="n">
        <v>0.785501680268843</v>
      </c>
      <c r="P309" s="13" t="n">
        <v>0.128132501200192</v>
      </c>
      <c r="Q309" s="13" t="n">
        <v>-0.0524927219796215</v>
      </c>
      <c r="R309" s="13" t="n">
        <v>-0.157512626262626</v>
      </c>
      <c r="S309" s="11" t="n">
        <v>1</v>
      </c>
      <c r="T309" s="13" t="n">
        <v>-0.0661157024793388</v>
      </c>
      <c r="U309" s="13" t="n">
        <v>-0.0211187556087347</v>
      </c>
      <c r="V309" s="11" t="n">
        <v>0</v>
      </c>
      <c r="W309" s="13" t="n">
        <v>-0.108407079646018</v>
      </c>
      <c r="X309" s="11" t="n">
        <v>0</v>
      </c>
      <c r="Y309" s="11" t="n">
        <v>0</v>
      </c>
      <c r="Z309" s="11" t="n">
        <v>0</v>
      </c>
      <c r="AA309" s="11" t="n">
        <v>0</v>
      </c>
      <c r="AB309" s="10" t="s">
        <v>65</v>
      </c>
      <c r="AC309" s="11" t="n">
        <v>12</v>
      </c>
      <c r="AD309" s="11" t="n">
        <v>144</v>
      </c>
      <c r="AE309" s="11" t="n">
        <v>285</v>
      </c>
      <c r="AF309" s="11" t="n">
        <v>5</v>
      </c>
      <c r="AG309" s="11" t="n">
        <v>5</v>
      </c>
      <c r="AH309" s="11" t="n">
        <v>1</v>
      </c>
      <c r="AI309" s="13" t="n">
        <v>0.0265486725663717</v>
      </c>
      <c r="AJ309" s="13" t="n">
        <v>0.31858407079646</v>
      </c>
      <c r="AK309" s="13" t="n">
        <v>0.630530973451328</v>
      </c>
      <c r="AL309" s="13" t="n">
        <v>0.0110619469026549</v>
      </c>
      <c r="AM309" s="13" t="n">
        <v>0.0110619469026549</v>
      </c>
      <c r="AN309" s="11" t="n">
        <v>67</v>
      </c>
      <c r="AO309" s="13" t="n">
        <v>0.129094412331407</v>
      </c>
      <c r="AP309" s="11" t="n">
        <v>32</v>
      </c>
      <c r="AQ309" s="11" t="n">
        <v>14</v>
      </c>
      <c r="AR309" s="13" t="n">
        <v>0.0595903165735568</v>
      </c>
      <c r="AS309" s="13" t="n">
        <v>0.0260707635009311</v>
      </c>
      <c r="AT309" s="14" t="n">
        <f aca="false">SUMIFS(시도_소아과개폐업!$C$5:$C$293,시도_소아과개폐업!$A$5:$A$293,$D309,시도_소아과개폐업!$B$5:$B$293,$B309)</f>
        <v>194</v>
      </c>
      <c r="AU309" s="14" t="n">
        <f aca="false">SUMIFS(시도_소아과개폐업!$D$5:$D$293,시도_소아과개폐업!$A$5:$A$293,$D309,시도_소아과개폐업!$B$5:$B$293,$B309)</f>
        <v>140</v>
      </c>
      <c r="AV309" s="14" t="n">
        <f aca="false">SUMIFS(시도_소아과개폐업!$F$5:$F$293,시도_소아과개폐업!$A$5:$A$293,$D309,시도_소아과개폐업!$B$5:$B$293,$B309)</f>
        <v>54</v>
      </c>
      <c r="AW309" s="15" t="n">
        <f aca="false">SUMIFS(시도_소아과개폐업!$G$5:$G$293,시도_소아과개폐업!$A$5:$A$293,$D309,시도_소아과개폐업!$B$5:$B$293,$B309)</f>
        <v>0.209267563527653</v>
      </c>
      <c r="AX309" s="14" t="n">
        <f aca="false">SUMIFS(시도_소아과개폐업!$H$5:$H$293,시도_소아과개폐업!$A$5:$A$293,$D309,시도_소아과개폐업!$B$5:$B$293,$B309)</f>
        <v>372</v>
      </c>
      <c r="AY309" s="14" t="n">
        <f aca="false">SUMIFS(시군구_병원급!$E$5:$E$3668,시군구_병원급!$A$5:$A$3668,$A309,시군구_병원급!$D$5:$D$3668,$D309)</f>
        <v>10</v>
      </c>
      <c r="AZ309" s="14" t="n">
        <f aca="false">SUMIFS(시군구_병원급!$F$5:$F$3668,시군구_병원급!$A$5:$A$3668,$A309,시군구_병원급!$D$5:$D$3668,$D309)</f>
        <v>4</v>
      </c>
      <c r="BA309" s="14" t="n">
        <f aca="false">SUMIFS(시군구_병원급!$G$5:$G$3668,시군구_병원급!$A$5:$A$3668,$A309,시군구_병원급!$D$5:$D$3668,$D309)</f>
        <v>16</v>
      </c>
      <c r="BB309" s="14" t="n">
        <f aca="false">SUMIFS(시군구_병원급!$H$5:$H$3668,시군구_병원급!$A$5:$A$3668,$A309,시군구_병원급!$D$5:$D$3668,$D309)</f>
        <v>28</v>
      </c>
      <c r="BC309" s="16" t="n">
        <f aca="false">K309+AY309</f>
        <v>31</v>
      </c>
      <c r="BD309" s="17" t="n">
        <f aca="false">IF(E309=0,"",(K309+AY309)/E309*1000)</f>
        <v>1.4882381180989</v>
      </c>
      <c r="BE309" s="16" t="n">
        <f aca="false">AY309-SUMIFS(시군구_병원급!$E$5:$E$3668,시군구_병원급!$A$5:$A$3668,$A309,시군구_병원급!$D$5:$D$3668,$D309-3)</f>
        <v>-2</v>
      </c>
      <c r="BF309" s="16" t="n">
        <f aca="false">IF(AY309=0,1,0)</f>
        <v>0</v>
      </c>
      <c r="BG309" s="16" t="n">
        <f aca="false">IF(K309+AY309=0,1,0)</f>
        <v>0</v>
      </c>
      <c r="BH309" s="16" t="n">
        <f aca="false">AF309+AG309+AH309</f>
        <v>11</v>
      </c>
      <c r="BI309" s="18" t="n">
        <f aca="false">IF(H309=0,"",BH309/H309)</f>
        <v>0.0243362831858407</v>
      </c>
      <c r="BJ309" s="16" t="n">
        <f aca="false">IF(AP309="","",AP309+AN309)</f>
        <v>99</v>
      </c>
    </row>
    <row r="310" customFormat="false" ht="15" hidden="false" customHeight="true" outlineLevel="0" collapsed="false">
      <c r="A310" s="9" t="s">
        <v>208</v>
      </c>
      <c r="B310" s="10" t="s">
        <v>202</v>
      </c>
      <c r="C310" s="10" t="s">
        <v>209</v>
      </c>
      <c r="D310" s="9" t="n">
        <v>2017</v>
      </c>
      <c r="E310" s="11" t="n">
        <v>27740</v>
      </c>
      <c r="F310" s="11" t="n">
        <v>3825</v>
      </c>
      <c r="G310" s="11" t="n">
        <v>4125</v>
      </c>
      <c r="H310" s="11" t="n">
        <v>494</v>
      </c>
      <c r="I310" s="11" t="n">
        <v>17822</v>
      </c>
      <c r="J310" s="11" t="n">
        <v>15845</v>
      </c>
      <c r="K310" s="11" t="n">
        <v>33</v>
      </c>
      <c r="L310" s="12" t="n">
        <v>17.8082191780822</v>
      </c>
      <c r="M310" s="12" t="n">
        <v>1.18961788031723</v>
      </c>
      <c r="N310" s="13" t="n">
        <v>0.889069689148244</v>
      </c>
      <c r="O310" s="13" t="n">
        <v>0.642465753424658</v>
      </c>
      <c r="P310" s="13" t="n">
        <v>0.148702235039654</v>
      </c>
      <c r="Q310" s="13" t="n">
        <v>-0.0919803600654664</v>
      </c>
      <c r="R310" s="13" t="n">
        <v>-0.204128882886359</v>
      </c>
      <c r="S310" s="11" t="n">
        <v>4</v>
      </c>
      <c r="T310" s="13" t="n">
        <v>-0.0426356589147287</v>
      </c>
      <c r="U310" s="13" t="n">
        <v>-0.0307282319029749</v>
      </c>
      <c r="V310" s="11" t="n">
        <v>0</v>
      </c>
      <c r="W310" s="13" t="n">
        <v>-0.147773279352227</v>
      </c>
      <c r="X310" s="11" t="n">
        <v>0</v>
      </c>
      <c r="Y310" s="11" t="n">
        <v>0</v>
      </c>
      <c r="Z310" s="11" t="n">
        <v>0</v>
      </c>
      <c r="AA310" s="11" t="n">
        <v>0</v>
      </c>
      <c r="AB310" s="10" t="s">
        <v>65</v>
      </c>
      <c r="AC310" s="11" t="n">
        <v>33</v>
      </c>
      <c r="AD310" s="11" t="n">
        <v>126</v>
      </c>
      <c r="AE310" s="11" t="n">
        <v>324</v>
      </c>
      <c r="AF310" s="11" t="n">
        <v>7</v>
      </c>
      <c r="AG310" s="11" t="n">
        <v>2</v>
      </c>
      <c r="AH310" s="11" t="n">
        <v>2</v>
      </c>
      <c r="AI310" s="13" t="n">
        <v>0.0668016194331984</v>
      </c>
      <c r="AJ310" s="13" t="n">
        <v>0.255060728744939</v>
      </c>
      <c r="AK310" s="13" t="n">
        <v>0.65587044534413</v>
      </c>
      <c r="AL310" s="13" t="n">
        <v>0.01417004048583</v>
      </c>
      <c r="AM310" s="13" t="n">
        <v>0.00404858299595142</v>
      </c>
      <c r="AN310" s="11" t="n">
        <v>7</v>
      </c>
      <c r="AO310" s="13" t="n">
        <v>0.0139720558882236</v>
      </c>
      <c r="AP310" s="11" t="n">
        <v>30</v>
      </c>
      <c r="AQ310" s="11" t="n">
        <v>7</v>
      </c>
      <c r="AR310" s="13" t="n">
        <v>0.0572519083969466</v>
      </c>
      <c r="AS310" s="13" t="n">
        <v>0.0133587786259542</v>
      </c>
      <c r="AT310" s="14" t="n">
        <f aca="false">SUMIFS(시도_소아과개폐업!$C$5:$C$293,시도_소아과개폐업!$A$5:$A$293,$D310,시도_소아과개폐업!$B$5:$B$293,$B310)</f>
        <v>194</v>
      </c>
      <c r="AU310" s="14" t="n">
        <f aca="false">SUMIFS(시도_소아과개폐업!$D$5:$D$293,시도_소아과개폐업!$A$5:$A$293,$D310,시도_소아과개폐업!$B$5:$B$293,$B310)</f>
        <v>140</v>
      </c>
      <c r="AV310" s="14" t="n">
        <f aca="false">SUMIFS(시도_소아과개폐업!$F$5:$F$293,시도_소아과개폐업!$A$5:$A$293,$D310,시도_소아과개폐업!$B$5:$B$293,$B310)</f>
        <v>54</v>
      </c>
      <c r="AW310" s="15" t="n">
        <f aca="false">SUMIFS(시도_소아과개폐업!$G$5:$G$293,시도_소아과개폐업!$A$5:$A$293,$D310,시도_소아과개폐업!$B$5:$B$293,$B310)</f>
        <v>0.209267563527653</v>
      </c>
      <c r="AX310" s="14" t="n">
        <f aca="false">SUMIFS(시도_소아과개폐업!$H$5:$H$293,시도_소아과개폐업!$A$5:$A$293,$D310,시도_소아과개폐업!$B$5:$B$293,$B310)</f>
        <v>372</v>
      </c>
      <c r="AY310" s="14" t="n">
        <f aca="false">SUMIFS(시군구_병원급!$E$5:$E$3668,시군구_병원급!$A$5:$A$3668,$A310,시군구_병원급!$D$5:$D$3668,$D310)</f>
        <v>7</v>
      </c>
      <c r="AZ310" s="14" t="n">
        <f aca="false">SUMIFS(시군구_병원급!$F$5:$F$3668,시군구_병원급!$A$5:$A$3668,$A310,시군구_병원급!$D$5:$D$3668,$D310)</f>
        <v>3</v>
      </c>
      <c r="BA310" s="14" t="n">
        <f aca="false">SUMIFS(시군구_병원급!$G$5:$G$3668,시군구_병원급!$A$5:$A$3668,$A310,시군구_병원급!$D$5:$D$3668,$D310)</f>
        <v>17</v>
      </c>
      <c r="BB310" s="14" t="n">
        <f aca="false">SUMIFS(시군구_병원급!$H$5:$H$3668,시군구_병원급!$A$5:$A$3668,$A310,시군구_병원급!$D$5:$D$3668,$D310)</f>
        <v>28</v>
      </c>
      <c r="BC310" s="16" t="n">
        <f aca="false">K310+AY310</f>
        <v>40</v>
      </c>
      <c r="BD310" s="17" t="n">
        <f aca="false">IF(E310=0,"",(K310+AY310)/E310*1000)</f>
        <v>1.44196106705119</v>
      </c>
      <c r="BE310" s="16" t="n">
        <f aca="false">AY310-SUMIFS(시군구_병원급!$E$5:$E$3668,시군구_병원급!$A$5:$A$3668,$A310,시군구_병원급!$D$5:$D$3668,$D310-3)</f>
        <v>0</v>
      </c>
      <c r="BF310" s="16" t="n">
        <f aca="false">IF(AY310=0,1,0)</f>
        <v>0</v>
      </c>
      <c r="BG310" s="16" t="n">
        <f aca="false">IF(K310+AY310=0,1,0)</f>
        <v>0</v>
      </c>
      <c r="BH310" s="16" t="n">
        <f aca="false">AF310+AG310+AH310</f>
        <v>11</v>
      </c>
      <c r="BI310" s="18" t="n">
        <f aca="false">IF(H310=0,"",BH310/H310)</f>
        <v>0.0222672064777328</v>
      </c>
      <c r="BJ310" s="16" t="n">
        <f aca="false">IF(AP310="","",AP310+AN310)</f>
        <v>37</v>
      </c>
    </row>
    <row r="311" customFormat="false" ht="15" hidden="false" customHeight="true" outlineLevel="0" collapsed="false">
      <c r="A311" s="9" t="s">
        <v>210</v>
      </c>
      <c r="B311" s="10" t="s">
        <v>202</v>
      </c>
      <c r="C311" s="10" t="s">
        <v>211</v>
      </c>
      <c r="D311" s="9" t="n">
        <v>2017</v>
      </c>
      <c r="E311" s="11" t="n">
        <v>40524</v>
      </c>
      <c r="F311" s="11" t="n">
        <v>5766</v>
      </c>
      <c r="G311" s="11" t="n">
        <v>6059</v>
      </c>
      <c r="H311" s="11" t="n">
        <v>597</v>
      </c>
      <c r="I311" s="11" t="n">
        <v>22854</v>
      </c>
      <c r="J311" s="11" t="n">
        <v>20495</v>
      </c>
      <c r="K311" s="11" t="n">
        <v>39</v>
      </c>
      <c r="L311" s="12" t="n">
        <v>14.7320106603494</v>
      </c>
      <c r="M311" s="12" t="n">
        <v>0.962392656203731</v>
      </c>
      <c r="N311" s="13" t="n">
        <v>0.896779557189114</v>
      </c>
      <c r="O311" s="13" t="n">
        <v>0.563962096535386</v>
      </c>
      <c r="P311" s="13" t="n">
        <v>0.149516335998421</v>
      </c>
      <c r="Q311" s="13" t="n">
        <v>-0.0711256790519632</v>
      </c>
      <c r="R311" s="13" t="n">
        <v>-0.163121546961326</v>
      </c>
      <c r="S311" s="11" t="n">
        <v>-2</v>
      </c>
      <c r="T311" s="13" t="n">
        <v>-0.0115894039735099</v>
      </c>
      <c r="U311" s="13" t="n">
        <v>-0.0155926946933149</v>
      </c>
      <c r="V311" s="11" t="n">
        <v>0</v>
      </c>
      <c r="W311" s="13" t="n">
        <v>-0.0636515912897823</v>
      </c>
      <c r="X311" s="11" t="n">
        <v>0</v>
      </c>
      <c r="Y311" s="11" t="n">
        <v>0</v>
      </c>
      <c r="Z311" s="11" t="n">
        <v>0</v>
      </c>
      <c r="AA311" s="11" t="n">
        <v>0</v>
      </c>
      <c r="AB311" s="10" t="s">
        <v>65</v>
      </c>
      <c r="AC311" s="11" t="n">
        <v>33</v>
      </c>
      <c r="AD311" s="11" t="n">
        <v>241</v>
      </c>
      <c r="AE311" s="11" t="n">
        <v>292</v>
      </c>
      <c r="AF311" s="11" t="n">
        <v>11</v>
      </c>
      <c r="AG311" s="11" t="n">
        <v>17</v>
      </c>
      <c r="AH311" s="11" t="n">
        <v>3</v>
      </c>
      <c r="AI311" s="13" t="n">
        <v>0.0552763819095477</v>
      </c>
      <c r="AJ311" s="13" t="n">
        <v>0.403685092127303</v>
      </c>
      <c r="AK311" s="13" t="n">
        <v>0.489112227805695</v>
      </c>
      <c r="AL311" s="13" t="n">
        <v>0.0184254606365159</v>
      </c>
      <c r="AM311" s="13" t="n">
        <v>0.0284757118927973</v>
      </c>
      <c r="AN311" s="11" t="n">
        <v>1</v>
      </c>
      <c r="AO311" s="13" t="n">
        <v>0.00167224080267559</v>
      </c>
      <c r="AP311" s="11" t="n">
        <v>29</v>
      </c>
      <c r="AQ311" s="11" t="n">
        <v>14</v>
      </c>
      <c r="AR311" s="13" t="n">
        <v>0.0473083197389886</v>
      </c>
      <c r="AS311" s="13" t="n">
        <v>0.0228384991843393</v>
      </c>
      <c r="AT311" s="14" t="n">
        <f aca="false">SUMIFS(시도_소아과개폐업!$C$5:$C$293,시도_소아과개폐업!$A$5:$A$293,$D311,시도_소아과개폐업!$B$5:$B$293,$B311)</f>
        <v>194</v>
      </c>
      <c r="AU311" s="14" t="n">
        <f aca="false">SUMIFS(시도_소아과개폐업!$D$5:$D$293,시도_소아과개폐업!$A$5:$A$293,$D311,시도_소아과개폐업!$B$5:$B$293,$B311)</f>
        <v>140</v>
      </c>
      <c r="AV311" s="14" t="n">
        <f aca="false">SUMIFS(시도_소아과개폐업!$F$5:$F$293,시도_소아과개폐업!$A$5:$A$293,$D311,시도_소아과개폐업!$B$5:$B$293,$B311)</f>
        <v>54</v>
      </c>
      <c r="AW311" s="15" t="n">
        <f aca="false">SUMIFS(시도_소아과개폐업!$G$5:$G$293,시도_소아과개폐업!$A$5:$A$293,$D311,시도_소아과개폐업!$B$5:$B$293,$B311)</f>
        <v>0.209267563527653</v>
      </c>
      <c r="AX311" s="14" t="n">
        <f aca="false">SUMIFS(시도_소아과개폐업!$H$5:$H$293,시도_소아과개폐업!$A$5:$A$293,$D311,시도_소아과개폐업!$B$5:$B$293,$B311)</f>
        <v>372</v>
      </c>
      <c r="AY311" s="14" t="n">
        <f aca="false">SUMIFS(시군구_병원급!$E$5:$E$3668,시군구_병원급!$A$5:$A$3668,$A311,시군구_병원급!$D$5:$D$3668,$D311)</f>
        <v>22</v>
      </c>
      <c r="AZ311" s="14" t="n">
        <f aca="false">SUMIFS(시군구_병원급!$F$5:$F$3668,시군구_병원급!$A$5:$A$3668,$A311,시군구_병원급!$D$5:$D$3668,$D311)</f>
        <v>5</v>
      </c>
      <c r="BA311" s="14" t="n">
        <f aca="false">SUMIFS(시군구_병원급!$G$5:$G$3668,시군구_병원급!$A$5:$A$3668,$A311,시군구_병원급!$D$5:$D$3668,$D311)</f>
        <v>28</v>
      </c>
      <c r="BB311" s="14" t="n">
        <f aca="false">SUMIFS(시군구_병원급!$H$5:$H$3668,시군구_병원급!$A$5:$A$3668,$A311,시군구_병원급!$D$5:$D$3668,$D311)</f>
        <v>71</v>
      </c>
      <c r="BC311" s="16" t="n">
        <f aca="false">K311+AY311</f>
        <v>61</v>
      </c>
      <c r="BD311" s="17" t="n">
        <f aca="false">IF(E311=0,"",(K311+AY311)/E311*1000)</f>
        <v>1.50528082124173</v>
      </c>
      <c r="BE311" s="16" t="n">
        <f aca="false">AY311-SUMIFS(시군구_병원급!$E$5:$E$3668,시군구_병원급!$A$5:$A$3668,$A311,시군구_병원급!$D$5:$D$3668,$D311-3)</f>
        <v>-1</v>
      </c>
      <c r="BF311" s="16" t="n">
        <f aca="false">IF(AY311=0,1,0)</f>
        <v>0</v>
      </c>
      <c r="BG311" s="16" t="n">
        <f aca="false">IF(K311+AY311=0,1,0)</f>
        <v>0</v>
      </c>
      <c r="BH311" s="16" t="n">
        <f aca="false">AF311+AG311+AH311</f>
        <v>31</v>
      </c>
      <c r="BI311" s="18" t="n">
        <f aca="false">IF(H311=0,"",BH311/H311)</f>
        <v>0.0519262981574539</v>
      </c>
      <c r="BJ311" s="16" t="n">
        <f aca="false">IF(AP311="","",AP311+AN311)</f>
        <v>30</v>
      </c>
    </row>
    <row r="312" customFormat="false" ht="15" hidden="false" customHeight="true" outlineLevel="0" collapsed="false">
      <c r="A312" s="9" t="s">
        <v>212</v>
      </c>
      <c r="B312" s="10" t="s">
        <v>202</v>
      </c>
      <c r="C312" s="10" t="s">
        <v>213</v>
      </c>
      <c r="D312" s="9" t="n">
        <v>2017</v>
      </c>
      <c r="E312" s="11" t="n">
        <v>17165</v>
      </c>
      <c r="F312" s="11" t="n">
        <v>2253</v>
      </c>
      <c r="G312" s="11" t="n">
        <v>2374</v>
      </c>
      <c r="H312" s="11" t="n">
        <v>327</v>
      </c>
      <c r="I312" s="11" t="n">
        <v>11019</v>
      </c>
      <c r="J312" s="11" t="n">
        <v>9843</v>
      </c>
      <c r="K312" s="11" t="n">
        <v>18</v>
      </c>
      <c r="L312" s="12" t="n">
        <v>19.0503932420623</v>
      </c>
      <c r="M312" s="12" t="n">
        <v>1.04864549956306</v>
      </c>
      <c r="N312" s="13" t="n">
        <v>0.893275251837735</v>
      </c>
      <c r="O312" s="13" t="n">
        <v>0.641945819982523</v>
      </c>
      <c r="P312" s="13" t="n">
        <v>0.138304689775706</v>
      </c>
      <c r="Q312" s="13" t="n">
        <v>-0.192767118133935</v>
      </c>
      <c r="R312" s="13" t="n">
        <v>-0.299084735754355</v>
      </c>
      <c r="S312" s="11" t="n">
        <v>-7</v>
      </c>
      <c r="T312" s="13" t="n">
        <v>-0.043859649122807</v>
      </c>
      <c r="U312" s="13" t="n">
        <v>-0.022444996451384</v>
      </c>
      <c r="V312" s="11" t="n">
        <v>0</v>
      </c>
      <c r="W312" s="13" t="n">
        <v>-0.253822629969419</v>
      </c>
      <c r="X312" s="11" t="n">
        <v>1</v>
      </c>
      <c r="Y312" s="11" t="n">
        <v>0</v>
      </c>
      <c r="Z312" s="11" t="n">
        <v>1</v>
      </c>
      <c r="AA312" s="11" t="n">
        <v>0</v>
      </c>
      <c r="AB312" s="10" t="s">
        <v>65</v>
      </c>
      <c r="AC312" s="11" t="n">
        <v>24</v>
      </c>
      <c r="AD312" s="11" t="n">
        <v>88</v>
      </c>
      <c r="AE312" s="11" t="n">
        <v>202</v>
      </c>
      <c r="AF312" s="11" t="n">
        <v>4</v>
      </c>
      <c r="AG312" s="11" t="n">
        <v>5</v>
      </c>
      <c r="AH312" s="11" t="n">
        <v>4</v>
      </c>
      <c r="AI312" s="13" t="n">
        <v>0.073394495412844</v>
      </c>
      <c r="AJ312" s="13" t="n">
        <v>0.269113149847095</v>
      </c>
      <c r="AK312" s="13" t="n">
        <v>0.617737003058104</v>
      </c>
      <c r="AL312" s="13" t="n">
        <v>0.0122324159021407</v>
      </c>
      <c r="AM312" s="13" t="n">
        <v>0.0152905198776758</v>
      </c>
      <c r="AN312" s="11" t="n">
        <v>2</v>
      </c>
      <c r="AO312" s="13" t="n">
        <v>0.0060790273556231</v>
      </c>
      <c r="AP312" s="11" t="n">
        <v>17</v>
      </c>
      <c r="AQ312" s="11" t="n">
        <v>1</v>
      </c>
      <c r="AR312" s="13" t="n">
        <v>0.0492753623188406</v>
      </c>
      <c r="AS312" s="13" t="n">
        <v>0.00289855072463768</v>
      </c>
      <c r="AT312" s="14" t="n">
        <f aca="false">SUMIFS(시도_소아과개폐업!$C$5:$C$293,시도_소아과개폐업!$A$5:$A$293,$D312,시도_소아과개폐업!$B$5:$B$293,$B312)</f>
        <v>194</v>
      </c>
      <c r="AU312" s="14" t="n">
        <f aca="false">SUMIFS(시도_소아과개폐업!$D$5:$D$293,시도_소아과개폐업!$A$5:$A$293,$D312,시도_소아과개폐업!$B$5:$B$293,$B312)</f>
        <v>140</v>
      </c>
      <c r="AV312" s="14" t="n">
        <f aca="false">SUMIFS(시도_소아과개폐업!$F$5:$F$293,시도_소아과개폐업!$A$5:$A$293,$D312,시도_소아과개폐업!$B$5:$B$293,$B312)</f>
        <v>54</v>
      </c>
      <c r="AW312" s="15" t="n">
        <f aca="false">SUMIFS(시도_소아과개폐업!$G$5:$G$293,시도_소아과개폐업!$A$5:$A$293,$D312,시도_소아과개폐업!$B$5:$B$293,$B312)</f>
        <v>0.209267563527653</v>
      </c>
      <c r="AX312" s="14" t="n">
        <f aca="false">SUMIFS(시도_소아과개폐업!$H$5:$H$293,시도_소아과개폐업!$A$5:$A$293,$D312,시도_소아과개폐업!$B$5:$B$293,$B312)</f>
        <v>372</v>
      </c>
      <c r="AY312" s="14" t="n">
        <f aca="false">SUMIFS(시군구_병원급!$E$5:$E$3668,시군구_병원급!$A$5:$A$3668,$A312,시군구_병원급!$D$5:$D$3668,$D312)</f>
        <v>4</v>
      </c>
      <c r="AZ312" s="14" t="n">
        <f aca="false">SUMIFS(시군구_병원급!$F$5:$F$3668,시군구_병원급!$A$5:$A$3668,$A312,시군구_병원급!$D$5:$D$3668,$D312)</f>
        <v>1</v>
      </c>
      <c r="BA312" s="14" t="n">
        <f aca="false">SUMIFS(시군구_병원급!$G$5:$G$3668,시군구_병원급!$A$5:$A$3668,$A312,시군구_병원급!$D$5:$D$3668,$D312)</f>
        <v>7</v>
      </c>
      <c r="BB312" s="14" t="n">
        <f aca="false">SUMIFS(시군구_병원급!$H$5:$H$3668,시군구_병원급!$A$5:$A$3668,$A312,시군구_병원급!$D$5:$D$3668,$D312)</f>
        <v>9</v>
      </c>
      <c r="BC312" s="16" t="n">
        <f aca="false">K312+AY312</f>
        <v>22</v>
      </c>
      <c r="BD312" s="17" t="n">
        <f aca="false">IF(E312=0,"",(K312+AY312)/E312*1000)</f>
        <v>1.2816778327993</v>
      </c>
      <c r="BE312" s="16" t="n">
        <f aca="false">AY312-SUMIFS(시군구_병원급!$E$5:$E$3668,시군구_병원급!$A$5:$A$3668,$A312,시군구_병원급!$D$5:$D$3668,$D312-3)</f>
        <v>1</v>
      </c>
      <c r="BF312" s="16" t="n">
        <f aca="false">IF(AY312=0,1,0)</f>
        <v>0</v>
      </c>
      <c r="BG312" s="16" t="n">
        <f aca="false">IF(K312+AY312=0,1,0)</f>
        <v>0</v>
      </c>
      <c r="BH312" s="16" t="n">
        <f aca="false">AF312+AG312+AH312</f>
        <v>13</v>
      </c>
      <c r="BI312" s="18" t="n">
        <f aca="false">IF(H312=0,"",BH312/H312)</f>
        <v>0.0397553516819572</v>
      </c>
      <c r="BJ312" s="16" t="n">
        <f aca="false">IF(AP312="","",AP312+AN312)</f>
        <v>19</v>
      </c>
    </row>
    <row r="313" customFormat="false" ht="15" hidden="false" customHeight="true" outlineLevel="0" collapsed="false">
      <c r="A313" s="9" t="s">
        <v>214</v>
      </c>
      <c r="B313" s="10" t="s">
        <v>202</v>
      </c>
      <c r="C313" s="10" t="s">
        <v>215</v>
      </c>
      <c r="D313" s="9" t="n">
        <v>2017</v>
      </c>
      <c r="E313" s="11" t="n">
        <v>27516</v>
      </c>
      <c r="F313" s="11" t="n">
        <v>3792</v>
      </c>
      <c r="G313" s="11" t="n">
        <v>3870</v>
      </c>
      <c r="H313" s="11" t="n">
        <v>420</v>
      </c>
      <c r="I313" s="11" t="n">
        <v>18484</v>
      </c>
      <c r="J313" s="11" t="n">
        <v>15313</v>
      </c>
      <c r="K313" s="11" t="n">
        <v>18</v>
      </c>
      <c r="L313" s="12" t="n">
        <v>15.2638464893153</v>
      </c>
      <c r="M313" s="12" t="n">
        <v>0.654164849542085</v>
      </c>
      <c r="N313" s="13" t="n">
        <v>0.828446223761091</v>
      </c>
      <c r="O313" s="13" t="n">
        <v>0.671754615496438</v>
      </c>
      <c r="P313" s="13" t="n">
        <v>0.140645442651548</v>
      </c>
      <c r="Q313" s="13" t="n">
        <v>-0.0151401267046065</v>
      </c>
      <c r="R313" s="13" t="n">
        <v>-0.112385321100918</v>
      </c>
      <c r="S313" s="11" t="n">
        <v>1</v>
      </c>
      <c r="T313" s="13" t="n">
        <v>0.00238663484486867</v>
      </c>
      <c r="U313" s="13" t="n">
        <v>0.0246119733924612</v>
      </c>
      <c r="V313" s="11" t="n">
        <v>0</v>
      </c>
      <c r="W313" s="13" t="n">
        <v>-0.00238095238095237</v>
      </c>
      <c r="X313" s="11" t="n">
        <v>0</v>
      </c>
      <c r="Y313" s="11" t="n">
        <v>0</v>
      </c>
      <c r="Z313" s="11" t="n">
        <v>0</v>
      </c>
      <c r="AA313" s="11" t="n">
        <v>0</v>
      </c>
      <c r="AB313" s="10" t="s">
        <v>65</v>
      </c>
      <c r="AC313" s="11" t="n">
        <v>18</v>
      </c>
      <c r="AD313" s="11" t="n">
        <v>189</v>
      </c>
      <c r="AE313" s="11" t="n">
        <v>197</v>
      </c>
      <c r="AF313" s="11" t="n">
        <v>9</v>
      </c>
      <c r="AG313" s="11" t="n">
        <v>6</v>
      </c>
      <c r="AH313" s="11" t="n">
        <v>1</v>
      </c>
      <c r="AI313" s="13" t="n">
        <v>0.0428571428571429</v>
      </c>
      <c r="AJ313" s="13" t="n">
        <v>0.45</v>
      </c>
      <c r="AK313" s="13" t="n">
        <v>0.469047619047619</v>
      </c>
      <c r="AL313" s="13" t="n">
        <v>0.0214285714285714</v>
      </c>
      <c r="AM313" s="13" t="n">
        <v>0.0142857142857143</v>
      </c>
      <c r="AN313" s="11" t="n">
        <v>8</v>
      </c>
      <c r="AO313" s="13" t="n">
        <v>0.0186915887850467</v>
      </c>
      <c r="AP313" s="11" t="n">
        <v>15</v>
      </c>
      <c r="AQ313" s="11" t="n">
        <v>14</v>
      </c>
      <c r="AR313" s="13" t="n">
        <v>0.034965034965035</v>
      </c>
      <c r="AS313" s="13" t="n">
        <v>0.0326340326340326</v>
      </c>
      <c r="AT313" s="14" t="n">
        <f aca="false">SUMIFS(시도_소아과개폐업!$C$5:$C$293,시도_소아과개폐업!$A$5:$A$293,$D313,시도_소아과개폐업!$B$5:$B$293,$B313)</f>
        <v>194</v>
      </c>
      <c r="AU313" s="14" t="n">
        <f aca="false">SUMIFS(시도_소아과개폐업!$D$5:$D$293,시도_소아과개폐업!$A$5:$A$293,$D313,시도_소아과개폐업!$B$5:$B$293,$B313)</f>
        <v>140</v>
      </c>
      <c r="AV313" s="14" t="n">
        <f aca="false">SUMIFS(시도_소아과개폐업!$F$5:$F$293,시도_소아과개폐업!$A$5:$A$293,$D313,시도_소아과개폐업!$B$5:$B$293,$B313)</f>
        <v>54</v>
      </c>
      <c r="AW313" s="15" t="n">
        <f aca="false">SUMIFS(시도_소아과개폐업!$G$5:$G$293,시도_소아과개폐업!$A$5:$A$293,$D313,시도_소아과개폐업!$B$5:$B$293,$B313)</f>
        <v>0.209267563527653</v>
      </c>
      <c r="AX313" s="14" t="n">
        <f aca="false">SUMIFS(시도_소아과개폐업!$H$5:$H$293,시도_소아과개폐업!$A$5:$A$293,$D313,시도_소아과개폐업!$B$5:$B$293,$B313)</f>
        <v>372</v>
      </c>
      <c r="AY313" s="14" t="n">
        <f aca="false">SUMIFS(시군구_병원급!$E$5:$E$3668,시군구_병원급!$A$5:$A$3668,$A313,시군구_병원급!$D$5:$D$3668,$D313)</f>
        <v>8</v>
      </c>
      <c r="AZ313" s="14" t="n">
        <f aca="false">SUMIFS(시군구_병원급!$F$5:$F$3668,시군구_병원급!$A$5:$A$3668,$A313,시군구_병원급!$D$5:$D$3668,$D313)</f>
        <v>4</v>
      </c>
      <c r="BA313" s="14" t="n">
        <f aca="false">SUMIFS(시군구_병원급!$G$5:$G$3668,시군구_병원급!$A$5:$A$3668,$A313,시군구_병원급!$D$5:$D$3668,$D313)</f>
        <v>15</v>
      </c>
      <c r="BB313" s="14" t="n">
        <f aca="false">SUMIFS(시군구_병원급!$H$5:$H$3668,시군구_병원급!$A$5:$A$3668,$A313,시군구_병원급!$D$5:$D$3668,$D313)</f>
        <v>20</v>
      </c>
      <c r="BC313" s="16" t="n">
        <f aca="false">K313+AY313</f>
        <v>26</v>
      </c>
      <c r="BD313" s="17" t="n">
        <f aca="false">IF(E313=0,"",(K313+AY313)/E313*1000)</f>
        <v>0.9449047826719</v>
      </c>
      <c r="BE313" s="16" t="n">
        <f aca="false">AY313-SUMIFS(시군구_병원급!$E$5:$E$3668,시군구_병원급!$A$5:$A$3668,$A313,시군구_병원급!$D$5:$D$3668,$D313-3)</f>
        <v>-3</v>
      </c>
      <c r="BF313" s="16" t="n">
        <f aca="false">IF(AY313=0,1,0)</f>
        <v>0</v>
      </c>
      <c r="BG313" s="16" t="n">
        <f aca="false">IF(K313+AY313=0,1,0)</f>
        <v>0</v>
      </c>
      <c r="BH313" s="16" t="n">
        <f aca="false">AF313+AG313+AH313</f>
        <v>16</v>
      </c>
      <c r="BI313" s="18" t="n">
        <f aca="false">IF(H313=0,"",BH313/H313)</f>
        <v>0.0380952380952381</v>
      </c>
      <c r="BJ313" s="16" t="n">
        <f aca="false">IF(AP313="","",AP313+AN313)</f>
        <v>23</v>
      </c>
    </row>
    <row r="314" customFormat="false" ht="15" hidden="false" customHeight="true" outlineLevel="0" collapsed="false">
      <c r="A314" s="9" t="s">
        <v>216</v>
      </c>
      <c r="B314" s="10" t="s">
        <v>202</v>
      </c>
      <c r="C314" s="10" t="s">
        <v>217</v>
      </c>
      <c r="D314" s="9" t="n">
        <v>2017</v>
      </c>
      <c r="E314" s="11" t="n">
        <v>4432</v>
      </c>
      <c r="F314" s="11" t="n">
        <v>554</v>
      </c>
      <c r="G314" s="11" t="n">
        <v>583</v>
      </c>
      <c r="H314" s="11" t="n">
        <v>117</v>
      </c>
      <c r="I314" s="11" t="n">
        <v>4293</v>
      </c>
      <c r="J314" s="11" t="n">
        <v>3420</v>
      </c>
      <c r="K314" s="11" t="n">
        <v>6</v>
      </c>
      <c r="L314" s="12" t="n">
        <v>26.398916967509</v>
      </c>
      <c r="M314" s="12" t="n">
        <v>1.35379061371841</v>
      </c>
      <c r="N314" s="13" t="n">
        <v>0.79664570230608</v>
      </c>
      <c r="O314" s="13" t="n">
        <v>0.968637184115524</v>
      </c>
      <c r="P314" s="13" t="n">
        <v>0.131543321299639</v>
      </c>
      <c r="Q314" s="13" t="n">
        <v>-0.162351162351162</v>
      </c>
      <c r="R314" s="13" t="n">
        <v>-0.256377551020408</v>
      </c>
      <c r="S314" s="11" t="n">
        <v>0</v>
      </c>
      <c r="T314" s="13" t="n">
        <v>-0.0487804878048781</v>
      </c>
      <c r="U314" s="13" t="n">
        <v>-0.0481152993348115</v>
      </c>
      <c r="V314" s="11" t="n">
        <v>0</v>
      </c>
      <c r="W314" s="13" t="n">
        <v>-0.282051282051282</v>
      </c>
      <c r="X314" s="11" t="n">
        <v>1</v>
      </c>
      <c r="Y314" s="11" t="n">
        <v>0</v>
      </c>
      <c r="Z314" s="11" t="n">
        <v>1</v>
      </c>
      <c r="AA314" s="11" t="n">
        <v>0</v>
      </c>
      <c r="AB314" s="10" t="s">
        <v>65</v>
      </c>
      <c r="AC314" s="11" t="n">
        <v>8</v>
      </c>
      <c r="AD314" s="11" t="n">
        <v>43</v>
      </c>
      <c r="AE314" s="11" t="n">
        <v>63</v>
      </c>
      <c r="AF314" s="11" t="n">
        <v>0</v>
      </c>
      <c r="AG314" s="11" t="n">
        <v>3</v>
      </c>
      <c r="AH314" s="11" t="n">
        <v>0</v>
      </c>
      <c r="AI314" s="13" t="n">
        <v>0.0683760683760684</v>
      </c>
      <c r="AJ314" s="13" t="n">
        <v>0.367521367521368</v>
      </c>
      <c r="AK314" s="13" t="n">
        <v>0.538461538461538</v>
      </c>
      <c r="AL314" s="13" t="n">
        <v>0</v>
      </c>
      <c r="AM314" s="13" t="n">
        <v>0.0256410256410256</v>
      </c>
      <c r="AN314" s="11" t="n">
        <v>2</v>
      </c>
      <c r="AO314" s="13" t="n">
        <v>0.0168067226890756</v>
      </c>
      <c r="AP314" s="11" t="n">
        <v>6</v>
      </c>
      <c r="AQ314" s="11" t="n">
        <v>2</v>
      </c>
      <c r="AR314" s="13" t="n">
        <v>0.0483870967741936</v>
      </c>
      <c r="AS314" s="13" t="n">
        <v>0.0161290322580645</v>
      </c>
      <c r="AT314" s="14" t="n">
        <f aca="false">SUMIFS(시도_소아과개폐업!$C$5:$C$293,시도_소아과개폐업!$A$5:$A$293,$D314,시도_소아과개폐업!$B$5:$B$293,$B314)</f>
        <v>194</v>
      </c>
      <c r="AU314" s="14" t="n">
        <f aca="false">SUMIFS(시도_소아과개폐업!$D$5:$D$293,시도_소아과개폐업!$A$5:$A$293,$D314,시도_소아과개폐업!$B$5:$B$293,$B314)</f>
        <v>140</v>
      </c>
      <c r="AV314" s="14" t="n">
        <f aca="false">SUMIFS(시도_소아과개폐업!$F$5:$F$293,시도_소아과개폐업!$A$5:$A$293,$D314,시도_소아과개폐업!$B$5:$B$293,$B314)</f>
        <v>54</v>
      </c>
      <c r="AW314" s="15" t="n">
        <f aca="false">SUMIFS(시도_소아과개폐업!$G$5:$G$293,시도_소아과개폐업!$A$5:$A$293,$D314,시도_소아과개폐업!$B$5:$B$293,$B314)</f>
        <v>0.209267563527653</v>
      </c>
      <c r="AX314" s="14" t="n">
        <f aca="false">SUMIFS(시도_소아과개폐업!$H$5:$H$293,시도_소아과개폐업!$A$5:$A$293,$D314,시도_소아과개폐업!$B$5:$B$293,$B314)</f>
        <v>372</v>
      </c>
      <c r="AY314" s="14" t="n">
        <f aca="false">SUMIFS(시군구_병원급!$E$5:$E$3668,시군구_병원급!$A$5:$A$3668,$A314,시군구_병원급!$D$5:$D$3668,$D314)</f>
        <v>3</v>
      </c>
      <c r="AZ314" s="14" t="n">
        <f aca="false">SUMIFS(시군구_병원급!$F$5:$F$3668,시군구_병원급!$A$5:$A$3668,$A314,시군구_병원급!$D$5:$D$3668,$D314)</f>
        <v>0</v>
      </c>
      <c r="BA314" s="14" t="n">
        <f aca="false">SUMIFS(시군구_병원급!$G$5:$G$3668,시군구_병원급!$A$5:$A$3668,$A314,시군구_병원급!$D$5:$D$3668,$D314)</f>
        <v>1</v>
      </c>
      <c r="BB314" s="14" t="n">
        <f aca="false">SUMIFS(시군구_병원급!$H$5:$H$3668,시군구_병원급!$A$5:$A$3668,$A314,시군구_병원급!$D$5:$D$3668,$D314)</f>
        <v>11</v>
      </c>
      <c r="BC314" s="16" t="n">
        <f aca="false">K314+AY314</f>
        <v>9</v>
      </c>
      <c r="BD314" s="17" t="n">
        <f aca="false">IF(E314=0,"",(K314+AY314)/E314*1000)</f>
        <v>2.03068592057762</v>
      </c>
      <c r="BE314" s="16" t="n">
        <f aca="false">AY314-SUMIFS(시군구_병원급!$E$5:$E$3668,시군구_병원급!$A$5:$A$3668,$A314,시군구_병원급!$D$5:$D$3668,$D314-3)</f>
        <v>-1</v>
      </c>
      <c r="BF314" s="16" t="n">
        <f aca="false">IF(AY314=0,1,0)</f>
        <v>0</v>
      </c>
      <c r="BG314" s="16" t="n">
        <f aca="false">IF(K314+AY314=0,1,0)</f>
        <v>0</v>
      </c>
      <c r="BH314" s="16" t="n">
        <f aca="false">AF314+AG314+AH314</f>
        <v>3</v>
      </c>
      <c r="BI314" s="18" t="n">
        <f aca="false">IF(H314=0,"",BH314/H314)</f>
        <v>0.0256410256410256</v>
      </c>
      <c r="BJ314" s="16" t="n">
        <f aca="false">IF(AP314="","",AP314+AN314)</f>
        <v>8</v>
      </c>
    </row>
    <row r="315" customFormat="false" ht="15" hidden="false" customHeight="true" outlineLevel="0" collapsed="false">
      <c r="A315" s="9" t="s">
        <v>218</v>
      </c>
      <c r="B315" s="10" t="s">
        <v>202</v>
      </c>
      <c r="C315" s="10" t="s">
        <v>219</v>
      </c>
      <c r="D315" s="9" t="n">
        <v>2017</v>
      </c>
      <c r="E315" s="11" t="n">
        <v>31017</v>
      </c>
      <c r="F315" s="11" t="n">
        <v>4182</v>
      </c>
      <c r="G315" s="11" t="n">
        <v>4381</v>
      </c>
      <c r="H315" s="11" t="n">
        <v>575</v>
      </c>
      <c r="I315" s="11" t="n">
        <v>24201</v>
      </c>
      <c r="J315" s="11" t="n">
        <v>20275</v>
      </c>
      <c r="K315" s="11" t="n">
        <v>27</v>
      </c>
      <c r="L315" s="12" t="n">
        <v>18.538220975594</v>
      </c>
      <c r="M315" s="12" t="n">
        <v>0.870490376245285</v>
      </c>
      <c r="N315" s="13" t="n">
        <v>0.837775298541383</v>
      </c>
      <c r="O315" s="13" t="n">
        <v>0.780249540574524</v>
      </c>
      <c r="P315" s="13" t="n">
        <v>0.141245123641874</v>
      </c>
      <c r="Q315" s="13" t="n">
        <v>-0.17274763962234</v>
      </c>
      <c r="R315" s="13" t="n">
        <v>-0.264068536872165</v>
      </c>
      <c r="S315" s="11" t="n">
        <v>2</v>
      </c>
      <c r="T315" s="13" t="n">
        <v>-0.0770465489566613</v>
      </c>
      <c r="U315" s="13" t="n">
        <v>-0.0343548000957625</v>
      </c>
      <c r="V315" s="11" t="n">
        <v>0</v>
      </c>
      <c r="W315" s="13" t="n">
        <v>-0.19304347826087</v>
      </c>
      <c r="X315" s="11" t="n">
        <v>1</v>
      </c>
      <c r="Y315" s="11" t="n">
        <v>0</v>
      </c>
      <c r="Z315" s="11" t="n">
        <v>1</v>
      </c>
      <c r="AA315" s="11" t="n">
        <v>0</v>
      </c>
      <c r="AB315" s="10" t="s">
        <v>65</v>
      </c>
      <c r="AC315" s="11" t="n">
        <v>21</v>
      </c>
      <c r="AD315" s="11" t="n">
        <v>220</v>
      </c>
      <c r="AE315" s="11" t="n">
        <v>313</v>
      </c>
      <c r="AF315" s="11" t="n">
        <v>10</v>
      </c>
      <c r="AG315" s="11" t="n">
        <v>8</v>
      </c>
      <c r="AH315" s="11" t="n">
        <v>3</v>
      </c>
      <c r="AI315" s="13" t="n">
        <v>0.0365217391304348</v>
      </c>
      <c r="AJ315" s="13" t="n">
        <v>0.382608695652174</v>
      </c>
      <c r="AK315" s="13" t="n">
        <v>0.544347826086957</v>
      </c>
      <c r="AL315" s="13" t="n">
        <v>0.0173913043478261</v>
      </c>
      <c r="AM315" s="13" t="n">
        <v>0.0139130434782609</v>
      </c>
      <c r="AN315" s="11" t="n">
        <v>1</v>
      </c>
      <c r="AO315" s="13" t="n">
        <v>0.00173611111111111</v>
      </c>
      <c r="AP315" s="11" t="n">
        <v>66</v>
      </c>
      <c r="AQ315" s="11" t="n">
        <v>7</v>
      </c>
      <c r="AR315" s="13" t="n">
        <v>0.103937007874016</v>
      </c>
      <c r="AS315" s="13" t="n">
        <v>0.0110236220472441</v>
      </c>
      <c r="AT315" s="14" t="n">
        <f aca="false">SUMIFS(시도_소아과개폐업!$C$5:$C$293,시도_소아과개폐업!$A$5:$A$293,$D315,시도_소아과개폐업!$B$5:$B$293,$B315)</f>
        <v>194</v>
      </c>
      <c r="AU315" s="14" t="n">
        <f aca="false">SUMIFS(시도_소아과개폐업!$D$5:$D$293,시도_소아과개폐업!$A$5:$A$293,$D315,시도_소아과개폐업!$B$5:$B$293,$B315)</f>
        <v>140</v>
      </c>
      <c r="AV315" s="14" t="n">
        <f aca="false">SUMIFS(시도_소아과개폐업!$F$5:$F$293,시도_소아과개폐업!$A$5:$A$293,$D315,시도_소아과개폐업!$B$5:$B$293,$B315)</f>
        <v>54</v>
      </c>
      <c r="AW315" s="15" t="n">
        <f aca="false">SUMIFS(시도_소아과개폐업!$G$5:$G$293,시도_소아과개폐업!$A$5:$A$293,$D315,시도_소아과개폐업!$B$5:$B$293,$B315)</f>
        <v>0.209267563527653</v>
      </c>
      <c r="AX315" s="14" t="n">
        <f aca="false">SUMIFS(시도_소아과개폐업!$H$5:$H$293,시도_소아과개폐업!$A$5:$A$293,$D315,시도_소아과개폐업!$B$5:$B$293,$B315)</f>
        <v>372</v>
      </c>
      <c r="AY315" s="14" t="n">
        <f aca="false">SUMIFS(시군구_병원급!$E$5:$E$3668,시군구_병원급!$A$5:$A$3668,$A315,시군구_병원급!$D$5:$D$3668,$D315)</f>
        <v>14</v>
      </c>
      <c r="AZ315" s="14" t="n">
        <f aca="false">SUMIFS(시군구_병원급!$F$5:$F$3668,시군구_병원급!$A$5:$A$3668,$A315,시군구_병원급!$D$5:$D$3668,$D315)</f>
        <v>5</v>
      </c>
      <c r="BA315" s="14" t="n">
        <f aca="false">SUMIFS(시군구_병원급!$G$5:$G$3668,시군구_병원급!$A$5:$A$3668,$A315,시군구_병원급!$D$5:$D$3668,$D315)</f>
        <v>23</v>
      </c>
      <c r="BB315" s="14" t="n">
        <f aca="false">SUMIFS(시군구_병원급!$H$5:$H$3668,시군구_병원급!$A$5:$A$3668,$A315,시군구_병원급!$D$5:$D$3668,$D315)</f>
        <v>62</v>
      </c>
      <c r="BC315" s="16" t="n">
        <f aca="false">K315+AY315</f>
        <v>41</v>
      </c>
      <c r="BD315" s="17" t="n">
        <f aca="false">IF(E315=0,"",(K315+AY315)/E315*1000)</f>
        <v>1.32185575652062</v>
      </c>
      <c r="BE315" s="16" t="n">
        <f aca="false">AY315-SUMIFS(시군구_병원급!$E$5:$E$3668,시군구_병원급!$A$5:$A$3668,$A315,시군구_병원급!$D$5:$D$3668,$D315-3)</f>
        <v>0</v>
      </c>
      <c r="BF315" s="16" t="n">
        <f aca="false">IF(AY315=0,1,0)</f>
        <v>0</v>
      </c>
      <c r="BG315" s="16" t="n">
        <f aca="false">IF(K315+AY315=0,1,0)</f>
        <v>0</v>
      </c>
      <c r="BH315" s="16" t="n">
        <f aca="false">AF315+AG315+AH315</f>
        <v>21</v>
      </c>
      <c r="BI315" s="18" t="n">
        <f aca="false">IF(H315=0,"",BH315/H315)</f>
        <v>0.0365217391304348</v>
      </c>
      <c r="BJ315" s="16" t="n">
        <f aca="false">IF(AP315="","",AP315+AN315)</f>
        <v>67</v>
      </c>
    </row>
    <row r="316" customFormat="false" ht="15" hidden="false" customHeight="true" outlineLevel="0" collapsed="false">
      <c r="A316" s="9" t="s">
        <v>220</v>
      </c>
      <c r="B316" s="10" t="s">
        <v>202</v>
      </c>
      <c r="C316" s="10" t="s">
        <v>221</v>
      </c>
      <c r="D316" s="9" t="n">
        <v>2017</v>
      </c>
      <c r="E316" s="11" t="n">
        <v>50219</v>
      </c>
      <c r="F316" s="11" t="n">
        <v>6458</v>
      </c>
      <c r="G316" s="11" t="n">
        <v>6681</v>
      </c>
      <c r="H316" s="11" t="n">
        <v>855</v>
      </c>
      <c r="I316" s="11" t="n">
        <v>32243</v>
      </c>
      <c r="J316" s="11" t="n">
        <v>27270</v>
      </c>
      <c r="K316" s="11" t="n">
        <v>53</v>
      </c>
      <c r="L316" s="12" t="n">
        <v>17.0254286226329</v>
      </c>
      <c r="M316" s="12" t="n">
        <v>1.05537744678309</v>
      </c>
      <c r="N316" s="13" t="n">
        <v>0.845764972242037</v>
      </c>
      <c r="O316" s="13" t="n">
        <v>0.642047830502399</v>
      </c>
      <c r="P316" s="13" t="n">
        <v>0.133037296640714</v>
      </c>
      <c r="Q316" s="13" t="n">
        <v>-0.0534361216873375</v>
      </c>
      <c r="R316" s="13" t="n">
        <v>-0.140265088148244</v>
      </c>
      <c r="S316" s="11" t="n">
        <v>-6</v>
      </c>
      <c r="T316" s="13" t="n">
        <v>-0.0676117775354417</v>
      </c>
      <c r="U316" s="13" t="n">
        <v>-0.0307521192809476</v>
      </c>
      <c r="V316" s="11" t="n">
        <v>0</v>
      </c>
      <c r="W316" s="13" t="n">
        <v>-0.16140350877193</v>
      </c>
      <c r="X316" s="11" t="n">
        <v>0</v>
      </c>
      <c r="Y316" s="11" t="n">
        <v>0</v>
      </c>
      <c r="Z316" s="11" t="n">
        <v>0</v>
      </c>
      <c r="AA316" s="11" t="n">
        <v>0</v>
      </c>
      <c r="AB316" s="10" t="s">
        <v>65</v>
      </c>
      <c r="AC316" s="11" t="n">
        <v>51</v>
      </c>
      <c r="AD316" s="11" t="n">
        <v>222</v>
      </c>
      <c r="AE316" s="11" t="n">
        <v>544</v>
      </c>
      <c r="AF316" s="11" t="n">
        <v>25</v>
      </c>
      <c r="AG316" s="11" t="n">
        <v>5</v>
      </c>
      <c r="AH316" s="11" t="n">
        <v>8</v>
      </c>
      <c r="AI316" s="13" t="n">
        <v>0.0596491228070175</v>
      </c>
      <c r="AJ316" s="13" t="n">
        <v>0.259649122807018</v>
      </c>
      <c r="AK316" s="13" t="n">
        <v>0.636257309941521</v>
      </c>
      <c r="AL316" s="13" t="n">
        <v>0.0292397660818713</v>
      </c>
      <c r="AM316" s="13" t="n">
        <v>0.00584795321637427</v>
      </c>
      <c r="AN316" s="11" t="n">
        <v>11</v>
      </c>
      <c r="AO316" s="13" t="n">
        <v>0.01270207852194</v>
      </c>
      <c r="AP316" s="11" t="n">
        <v>79</v>
      </c>
      <c r="AQ316" s="11" t="n">
        <v>14</v>
      </c>
      <c r="AR316" s="13" t="n">
        <v>0.0848549946294307</v>
      </c>
      <c r="AS316" s="13" t="n">
        <v>0.0150375939849624</v>
      </c>
      <c r="AT316" s="14" t="n">
        <f aca="false">SUMIFS(시도_소아과개폐업!$C$5:$C$293,시도_소아과개폐업!$A$5:$A$293,$D316,시도_소아과개폐업!$B$5:$B$293,$B316)</f>
        <v>194</v>
      </c>
      <c r="AU316" s="14" t="n">
        <f aca="false">SUMIFS(시도_소아과개폐업!$D$5:$D$293,시도_소아과개폐업!$A$5:$A$293,$D316,시도_소아과개폐업!$B$5:$B$293,$B316)</f>
        <v>140</v>
      </c>
      <c r="AV316" s="14" t="n">
        <f aca="false">SUMIFS(시도_소아과개폐업!$F$5:$F$293,시도_소아과개폐업!$A$5:$A$293,$D316,시도_소아과개폐업!$B$5:$B$293,$B316)</f>
        <v>54</v>
      </c>
      <c r="AW316" s="15" t="n">
        <f aca="false">SUMIFS(시도_소아과개폐업!$G$5:$G$293,시도_소아과개폐업!$A$5:$A$293,$D316,시도_소아과개폐업!$B$5:$B$293,$B316)</f>
        <v>0.209267563527653</v>
      </c>
      <c r="AX316" s="14" t="n">
        <f aca="false">SUMIFS(시도_소아과개폐업!$H$5:$H$293,시도_소아과개폐업!$A$5:$A$293,$D316,시도_소아과개폐업!$B$5:$B$293,$B316)</f>
        <v>372</v>
      </c>
      <c r="AY316" s="14" t="n">
        <f aca="false">SUMIFS(시군구_병원급!$E$5:$E$3668,시군구_병원급!$A$5:$A$3668,$A316,시군구_병원급!$D$5:$D$3668,$D316)</f>
        <v>20</v>
      </c>
      <c r="AZ316" s="14" t="n">
        <f aca="false">SUMIFS(시군구_병원급!$F$5:$F$3668,시군구_병원급!$A$5:$A$3668,$A316,시군구_병원급!$D$5:$D$3668,$D316)</f>
        <v>6</v>
      </c>
      <c r="BA316" s="14" t="n">
        <f aca="false">SUMIFS(시군구_병원급!$G$5:$G$3668,시군구_병원급!$A$5:$A$3668,$A316,시군구_병원급!$D$5:$D$3668,$D316)</f>
        <v>26</v>
      </c>
      <c r="BB316" s="14" t="n">
        <f aca="false">SUMIFS(시군구_병원급!$H$5:$H$3668,시군구_병원급!$A$5:$A$3668,$A316,시군구_병원급!$D$5:$D$3668,$D316)</f>
        <v>68</v>
      </c>
      <c r="BC316" s="16" t="n">
        <f aca="false">K316+AY316</f>
        <v>73</v>
      </c>
      <c r="BD316" s="17" t="n">
        <f aca="false">IF(E316=0,"",(K316+AY316)/E316*1000)</f>
        <v>1.4536330870786</v>
      </c>
      <c r="BE316" s="16" t="n">
        <f aca="false">AY316-SUMIFS(시군구_병원급!$E$5:$E$3668,시군구_병원급!$A$5:$A$3668,$A316,시군구_병원급!$D$5:$D$3668,$D316-3)</f>
        <v>0</v>
      </c>
      <c r="BF316" s="16" t="n">
        <f aca="false">IF(AY316=0,1,0)</f>
        <v>0</v>
      </c>
      <c r="BG316" s="16" t="n">
        <f aca="false">IF(K316+AY316=0,1,0)</f>
        <v>0</v>
      </c>
      <c r="BH316" s="16" t="n">
        <f aca="false">AF316+AG316+AH316</f>
        <v>38</v>
      </c>
      <c r="BI316" s="18" t="n">
        <f aca="false">IF(H316=0,"",BH316/H316)</f>
        <v>0.0444444444444444</v>
      </c>
      <c r="BJ316" s="16" t="n">
        <f aca="false">IF(AP316="","",AP316+AN316)</f>
        <v>90</v>
      </c>
    </row>
    <row r="317" customFormat="false" ht="15" hidden="false" customHeight="true" outlineLevel="0" collapsed="false">
      <c r="A317" s="9" t="s">
        <v>222</v>
      </c>
      <c r="B317" s="10" t="s">
        <v>202</v>
      </c>
      <c r="C317" s="10" t="s">
        <v>223</v>
      </c>
      <c r="D317" s="9" t="n">
        <v>2017</v>
      </c>
      <c r="E317" s="11" t="n">
        <v>2378</v>
      </c>
      <c r="F317" s="11" t="n">
        <v>287</v>
      </c>
      <c r="G317" s="11" t="n">
        <v>317</v>
      </c>
      <c r="H317" s="11" t="n">
        <v>47</v>
      </c>
      <c r="I317" s="11" t="n">
        <v>2680</v>
      </c>
      <c r="J317" s="11" t="n">
        <v>2244</v>
      </c>
      <c r="K317" s="11" t="n">
        <v>1</v>
      </c>
      <c r="L317" s="12" t="n">
        <v>19.7645079899075</v>
      </c>
      <c r="M317" s="12" t="n">
        <v>0.420521446593776</v>
      </c>
      <c r="N317" s="13" t="n">
        <v>0.837313432835821</v>
      </c>
      <c r="O317" s="13" t="n">
        <v>1.12699747687132</v>
      </c>
      <c r="P317" s="13" t="n">
        <v>0.133305298570227</v>
      </c>
      <c r="Q317" s="13" t="n">
        <v>-0.268307692307692</v>
      </c>
      <c r="R317" s="13" t="n">
        <v>-0.389210019267823</v>
      </c>
      <c r="S317" s="11" t="n">
        <v>0</v>
      </c>
      <c r="T317" s="13" t="n">
        <v>-0.0600000000000001</v>
      </c>
      <c r="U317" s="13" t="n">
        <v>-0.0296886314265026</v>
      </c>
      <c r="V317" s="11" t="n">
        <v>0</v>
      </c>
      <c r="W317" s="13" t="n">
        <v>-0.0212765957446809</v>
      </c>
      <c r="X317" s="11" t="n">
        <v>0</v>
      </c>
      <c r="Y317" s="11" t="n">
        <v>0</v>
      </c>
      <c r="Z317" s="11" t="n">
        <v>0</v>
      </c>
      <c r="AA317" s="11" t="n">
        <v>0</v>
      </c>
      <c r="AB317" s="10" t="s">
        <v>65</v>
      </c>
      <c r="AC317" s="11" t="n">
        <v>8</v>
      </c>
      <c r="AD317" s="11" t="n">
        <v>5</v>
      </c>
      <c r="AE317" s="11" t="n">
        <v>18</v>
      </c>
      <c r="AF317" s="11" t="n">
        <v>9</v>
      </c>
      <c r="AG317" s="11" t="n">
        <v>1</v>
      </c>
      <c r="AH317" s="11" t="n">
        <v>6</v>
      </c>
      <c r="AI317" s="13" t="n">
        <v>0.170212765957447</v>
      </c>
      <c r="AJ317" s="13" t="n">
        <v>0.106382978723404</v>
      </c>
      <c r="AK317" s="13" t="n">
        <v>0.382978723404255</v>
      </c>
      <c r="AL317" s="13" t="n">
        <v>0.191489361702128</v>
      </c>
      <c r="AM317" s="13" t="n">
        <v>0.0212765957446809</v>
      </c>
      <c r="AN317" s="11" t="n">
        <v>6</v>
      </c>
      <c r="AO317" s="13" t="n">
        <v>0.113207547169811</v>
      </c>
      <c r="AP317" s="11" t="n">
        <v>0</v>
      </c>
      <c r="AQ317" s="11" t="n">
        <v>0</v>
      </c>
      <c r="AR317" s="13" t="n">
        <v>0</v>
      </c>
      <c r="AS317" s="13" t="n">
        <v>0</v>
      </c>
      <c r="AT317" s="14" t="n">
        <f aca="false">SUMIFS(시도_소아과개폐업!$C$5:$C$293,시도_소아과개폐업!$A$5:$A$293,$D317,시도_소아과개폐업!$B$5:$B$293,$B317)</f>
        <v>194</v>
      </c>
      <c r="AU317" s="14" t="n">
        <f aca="false">SUMIFS(시도_소아과개폐업!$D$5:$D$293,시도_소아과개폐업!$A$5:$A$293,$D317,시도_소아과개폐업!$B$5:$B$293,$B317)</f>
        <v>140</v>
      </c>
      <c r="AV317" s="14" t="n">
        <f aca="false">SUMIFS(시도_소아과개폐업!$F$5:$F$293,시도_소아과개폐업!$A$5:$A$293,$D317,시도_소아과개폐업!$B$5:$B$293,$B317)</f>
        <v>54</v>
      </c>
      <c r="AW317" s="15" t="n">
        <f aca="false">SUMIFS(시도_소아과개폐업!$G$5:$G$293,시도_소아과개폐업!$A$5:$A$293,$D317,시도_소아과개폐업!$B$5:$B$293,$B317)</f>
        <v>0.209267563527653</v>
      </c>
      <c r="AX317" s="14" t="n">
        <f aca="false">SUMIFS(시도_소아과개폐업!$H$5:$H$293,시도_소아과개폐업!$A$5:$A$293,$D317,시도_소아과개폐업!$B$5:$B$293,$B317)</f>
        <v>372</v>
      </c>
      <c r="AY317" s="14" t="n">
        <f aca="false">SUMIFS(시군구_병원급!$E$5:$E$3668,시군구_병원급!$A$5:$A$3668,$A317,시군구_병원급!$D$5:$D$3668,$D317)</f>
        <v>0</v>
      </c>
      <c r="AZ317" s="14" t="n">
        <f aca="false">SUMIFS(시군구_병원급!$F$5:$F$3668,시군구_병원급!$A$5:$A$3668,$A317,시군구_병원급!$D$5:$D$3668,$D317)</f>
        <v>0</v>
      </c>
      <c r="BA317" s="14" t="n">
        <f aca="false">SUMIFS(시군구_병원급!$G$5:$G$3668,시군구_병원급!$A$5:$A$3668,$A317,시군구_병원급!$D$5:$D$3668,$D317)</f>
        <v>0</v>
      </c>
      <c r="BB317" s="14" t="n">
        <f aca="false">SUMIFS(시군구_병원급!$H$5:$H$3668,시군구_병원급!$A$5:$A$3668,$A317,시군구_병원급!$D$5:$D$3668,$D317)</f>
        <v>1</v>
      </c>
      <c r="BC317" s="16" t="n">
        <f aca="false">K317+AY317</f>
        <v>1</v>
      </c>
      <c r="BD317" s="17" t="n">
        <f aca="false">IF(E317=0,"",(K317+AY317)/E317*1000)</f>
        <v>0.420521446593776</v>
      </c>
      <c r="BE317" s="16" t="n">
        <f aca="false">AY317-SUMIFS(시군구_병원급!$E$5:$E$3668,시군구_병원급!$A$5:$A$3668,$A317,시군구_병원급!$D$5:$D$3668,$D317-3)</f>
        <v>0</v>
      </c>
      <c r="BF317" s="16" t="n">
        <f aca="false">IF(AY317=0,1,0)</f>
        <v>1</v>
      </c>
      <c r="BG317" s="16" t="n">
        <f aca="false">IF(K317+AY317=0,1,0)</f>
        <v>0</v>
      </c>
      <c r="BH317" s="16" t="n">
        <f aca="false">AF317+AG317+AH317</f>
        <v>16</v>
      </c>
      <c r="BI317" s="18" t="n">
        <f aca="false">IF(H317=0,"",BH317/H317)</f>
        <v>0.340425531914894</v>
      </c>
      <c r="BJ317" s="16" t="n">
        <f aca="false">IF(AP317="","",AP317+AN317)</f>
        <v>6</v>
      </c>
    </row>
    <row r="318" customFormat="false" ht="15" hidden="false" customHeight="true" outlineLevel="0" collapsed="false">
      <c r="A318" s="9" t="s">
        <v>224</v>
      </c>
      <c r="B318" s="10" t="s">
        <v>202</v>
      </c>
      <c r="C318" s="10" t="s">
        <v>225</v>
      </c>
      <c r="D318" s="9" t="n">
        <v>2017</v>
      </c>
      <c r="E318" s="11" t="n">
        <v>10224</v>
      </c>
      <c r="F318" s="11" t="n">
        <v>1343</v>
      </c>
      <c r="G318" s="11" t="n">
        <v>1306</v>
      </c>
      <c r="H318" s="11" t="n">
        <v>169</v>
      </c>
      <c r="I318" s="11" t="n">
        <v>5769</v>
      </c>
      <c r="J318" s="11" t="n">
        <v>5096</v>
      </c>
      <c r="K318" s="11" t="n">
        <v>12</v>
      </c>
      <c r="L318" s="12" t="n">
        <v>16.5297339593114</v>
      </c>
      <c r="M318" s="12" t="n">
        <v>1.17370892018779</v>
      </c>
      <c r="N318" s="13" t="n">
        <v>0.883342000346681</v>
      </c>
      <c r="O318" s="13" t="n">
        <v>0.564260563380282</v>
      </c>
      <c r="P318" s="13" t="n">
        <v>0.127738654147105</v>
      </c>
      <c r="Q318" s="13" t="n">
        <v>0.0549994840573729</v>
      </c>
      <c r="R318" s="13" t="n">
        <v>-0.0873515024458421</v>
      </c>
      <c r="S318" s="11" t="n">
        <v>2</v>
      </c>
      <c r="T318" s="13" t="n">
        <v>0.0119760479041917</v>
      </c>
      <c r="U318" s="13" t="n">
        <v>0.0192579505300354</v>
      </c>
      <c r="V318" s="11" t="n">
        <v>0</v>
      </c>
      <c r="W318" s="13" t="n">
        <v>-0.100591715976331</v>
      </c>
      <c r="X318" s="11" t="n">
        <v>0</v>
      </c>
      <c r="Y318" s="11" t="n">
        <v>0</v>
      </c>
      <c r="Z318" s="11" t="n">
        <v>0</v>
      </c>
      <c r="AA318" s="11" t="n">
        <v>0</v>
      </c>
      <c r="AB318" s="10" t="s">
        <v>65</v>
      </c>
      <c r="AC318" s="11" t="n">
        <v>9</v>
      </c>
      <c r="AD318" s="11" t="n">
        <v>47</v>
      </c>
      <c r="AE318" s="11" t="n">
        <v>108</v>
      </c>
      <c r="AF318" s="11" t="n">
        <v>2</v>
      </c>
      <c r="AG318" s="11" t="n">
        <v>3</v>
      </c>
      <c r="AH318" s="11" t="n">
        <v>0</v>
      </c>
      <c r="AI318" s="13" t="n">
        <v>0.0532544378698225</v>
      </c>
      <c r="AJ318" s="13" t="n">
        <v>0.27810650887574</v>
      </c>
      <c r="AK318" s="13" t="n">
        <v>0.63905325443787</v>
      </c>
      <c r="AL318" s="13" t="n">
        <v>0.0118343195266272</v>
      </c>
      <c r="AM318" s="13" t="n">
        <v>0.0177514792899408</v>
      </c>
      <c r="AN318" s="11" t="n">
        <v>2</v>
      </c>
      <c r="AO318" s="13" t="n">
        <v>0.0116959064327485</v>
      </c>
      <c r="AP318" s="11" t="n">
        <v>8</v>
      </c>
      <c r="AQ318" s="11" t="n">
        <v>10</v>
      </c>
      <c r="AR318" s="13" t="n">
        <v>0.0473372781065089</v>
      </c>
      <c r="AS318" s="13" t="n">
        <v>0.0591715976331361</v>
      </c>
      <c r="AT318" s="14" t="n">
        <f aca="false">SUMIFS(시도_소아과개폐업!$C$5:$C$293,시도_소아과개폐업!$A$5:$A$293,$D318,시도_소아과개폐업!$B$5:$B$293,$B318)</f>
        <v>194</v>
      </c>
      <c r="AU318" s="14" t="n">
        <f aca="false">SUMIFS(시도_소아과개폐업!$D$5:$D$293,시도_소아과개폐업!$A$5:$A$293,$D318,시도_소아과개폐업!$B$5:$B$293,$B318)</f>
        <v>140</v>
      </c>
      <c r="AV318" s="14" t="n">
        <f aca="false">SUMIFS(시도_소아과개폐업!$F$5:$F$293,시도_소아과개폐업!$A$5:$A$293,$D318,시도_소아과개폐업!$B$5:$B$293,$B318)</f>
        <v>54</v>
      </c>
      <c r="AW318" s="15" t="n">
        <f aca="false">SUMIFS(시도_소아과개폐업!$G$5:$G$293,시도_소아과개폐업!$A$5:$A$293,$D318,시도_소아과개폐업!$B$5:$B$293,$B318)</f>
        <v>0.209267563527653</v>
      </c>
      <c r="AX318" s="14" t="n">
        <f aca="false">SUMIFS(시도_소아과개폐업!$H$5:$H$293,시도_소아과개폐업!$A$5:$A$293,$D318,시도_소아과개폐업!$B$5:$B$293,$B318)</f>
        <v>372</v>
      </c>
      <c r="AY318" s="14" t="n">
        <f aca="false">SUMIFS(시군구_병원급!$E$5:$E$3668,시군구_병원급!$A$5:$A$3668,$A318,시군구_병원급!$D$5:$D$3668,$D318)</f>
        <v>4</v>
      </c>
      <c r="AZ318" s="14" t="n">
        <f aca="false">SUMIFS(시군구_병원급!$F$5:$F$3668,시군구_병원급!$A$5:$A$3668,$A318,시군구_병원급!$D$5:$D$3668,$D318)</f>
        <v>1</v>
      </c>
      <c r="BA318" s="14" t="n">
        <f aca="false">SUMIFS(시군구_병원급!$G$5:$G$3668,시군구_병원급!$A$5:$A$3668,$A318,시군구_병원급!$D$5:$D$3668,$D318)</f>
        <v>10</v>
      </c>
      <c r="BB318" s="14" t="n">
        <f aca="false">SUMIFS(시군구_병원급!$H$5:$H$3668,시군구_병원급!$A$5:$A$3668,$A318,시군구_병원급!$D$5:$D$3668,$D318)</f>
        <v>15</v>
      </c>
      <c r="BC318" s="16" t="n">
        <f aca="false">K318+AY318</f>
        <v>16</v>
      </c>
      <c r="BD318" s="17" t="n">
        <f aca="false">IF(E318=0,"",(K318+AY318)/E318*1000)</f>
        <v>1.56494522691706</v>
      </c>
      <c r="BE318" s="16" t="n">
        <f aca="false">AY318-SUMIFS(시군구_병원급!$E$5:$E$3668,시군구_병원급!$A$5:$A$3668,$A318,시군구_병원급!$D$5:$D$3668,$D318-3)</f>
        <v>-1</v>
      </c>
      <c r="BF318" s="16" t="n">
        <f aca="false">IF(AY318=0,1,0)</f>
        <v>0</v>
      </c>
      <c r="BG318" s="16" t="n">
        <f aca="false">IF(K318+AY318=0,1,0)</f>
        <v>0</v>
      </c>
      <c r="BH318" s="16" t="n">
        <f aca="false">AF318+AG318+AH318</f>
        <v>5</v>
      </c>
      <c r="BI318" s="18" t="n">
        <f aca="false">IF(H318=0,"",BH318/H318)</f>
        <v>0.029585798816568</v>
      </c>
      <c r="BJ318" s="16" t="n">
        <f aca="false">IF(AP318="","",AP318+AN318)</f>
        <v>10</v>
      </c>
    </row>
    <row r="319" customFormat="false" ht="15" hidden="false" customHeight="true" outlineLevel="0" collapsed="false">
      <c r="A319" s="9" t="s">
        <v>226</v>
      </c>
      <c r="B319" s="10" t="s">
        <v>202</v>
      </c>
      <c r="C319" s="10" t="s">
        <v>227</v>
      </c>
      <c r="D319" s="9" t="n">
        <v>2017</v>
      </c>
      <c r="E319" s="11" t="n">
        <v>37361</v>
      </c>
      <c r="F319" s="11" t="n">
        <v>4367</v>
      </c>
      <c r="G319" s="11" t="n">
        <v>4422</v>
      </c>
      <c r="H319" s="11" t="n">
        <v>656</v>
      </c>
      <c r="I319" s="11" t="n">
        <v>27224</v>
      </c>
      <c r="J319" s="11" t="n">
        <v>22134</v>
      </c>
      <c r="K319" s="11" t="n">
        <v>39</v>
      </c>
      <c r="L319" s="12" t="n">
        <v>17.5584165306068</v>
      </c>
      <c r="M319" s="12" t="n">
        <v>1.04386927544766</v>
      </c>
      <c r="N319" s="13" t="n">
        <v>0.81303261827799</v>
      </c>
      <c r="O319" s="13" t="n">
        <v>0.728674286020182</v>
      </c>
      <c r="P319" s="13" t="n">
        <v>0.11835871630845</v>
      </c>
      <c r="Q319" s="13" t="n">
        <v>-0.102998727521548</v>
      </c>
      <c r="R319" s="13" t="n">
        <v>-0.189367552703941</v>
      </c>
      <c r="S319" s="11" t="n">
        <v>0</v>
      </c>
      <c r="T319" s="13" t="n">
        <v>-0.0395314787701317</v>
      </c>
      <c r="U319" s="13" t="n">
        <v>-0.00642335766423363</v>
      </c>
      <c r="V319" s="11" t="n">
        <v>0</v>
      </c>
      <c r="W319" s="13" t="n">
        <v>-0.0548780487804879</v>
      </c>
      <c r="X319" s="11" t="n">
        <v>0</v>
      </c>
      <c r="Y319" s="11" t="n">
        <v>0</v>
      </c>
      <c r="Z319" s="11" t="n">
        <v>0</v>
      </c>
      <c r="AA319" s="11" t="n">
        <v>0</v>
      </c>
      <c r="AB319" s="10" t="s">
        <v>65</v>
      </c>
      <c r="AC319" s="11" t="n">
        <v>42</v>
      </c>
      <c r="AD319" s="11" t="n">
        <v>229</v>
      </c>
      <c r="AE319" s="11" t="n">
        <v>367</v>
      </c>
      <c r="AF319" s="11" t="n">
        <v>2</v>
      </c>
      <c r="AG319" s="11" t="n">
        <v>14</v>
      </c>
      <c r="AH319" s="11" t="n">
        <v>2</v>
      </c>
      <c r="AI319" s="13" t="n">
        <v>0.0640243902439024</v>
      </c>
      <c r="AJ319" s="13" t="n">
        <v>0.349085365853659</v>
      </c>
      <c r="AK319" s="13" t="n">
        <v>0.559451219512195</v>
      </c>
      <c r="AL319" s="13" t="n">
        <v>0.00304878048780488</v>
      </c>
      <c r="AM319" s="13" t="n">
        <v>0.0213414634146342</v>
      </c>
      <c r="AN319" s="11" t="n">
        <v>27</v>
      </c>
      <c r="AO319" s="13" t="n">
        <v>0.0395314787701318</v>
      </c>
      <c r="AP319" s="11" t="n">
        <v>29</v>
      </c>
      <c r="AQ319" s="11" t="n">
        <v>11</v>
      </c>
      <c r="AR319" s="13" t="n">
        <v>0.0413694721825963</v>
      </c>
      <c r="AS319" s="13" t="n">
        <v>0.0156918687589158</v>
      </c>
      <c r="AT319" s="14" t="n">
        <f aca="false">SUMIFS(시도_소아과개폐업!$C$5:$C$293,시도_소아과개폐업!$A$5:$A$293,$D319,시도_소아과개폐업!$B$5:$B$293,$B319)</f>
        <v>194</v>
      </c>
      <c r="AU319" s="14" t="n">
        <f aca="false">SUMIFS(시도_소아과개폐업!$D$5:$D$293,시도_소아과개폐업!$A$5:$A$293,$D319,시도_소아과개폐업!$B$5:$B$293,$B319)</f>
        <v>140</v>
      </c>
      <c r="AV319" s="14" t="n">
        <f aca="false">SUMIFS(시도_소아과개폐업!$F$5:$F$293,시도_소아과개폐업!$A$5:$A$293,$D319,시도_소아과개폐업!$B$5:$B$293,$B319)</f>
        <v>54</v>
      </c>
      <c r="AW319" s="15" t="n">
        <f aca="false">SUMIFS(시도_소아과개폐업!$G$5:$G$293,시도_소아과개폐업!$A$5:$A$293,$D319,시도_소아과개폐업!$B$5:$B$293,$B319)</f>
        <v>0.209267563527653</v>
      </c>
      <c r="AX319" s="14" t="n">
        <f aca="false">SUMIFS(시도_소아과개폐업!$H$5:$H$293,시도_소아과개폐업!$A$5:$A$293,$D319,시도_소아과개폐업!$B$5:$B$293,$B319)</f>
        <v>372</v>
      </c>
      <c r="AY319" s="14" t="n">
        <f aca="false">SUMIFS(시군구_병원급!$E$5:$E$3668,시군구_병원급!$A$5:$A$3668,$A319,시군구_병원급!$D$5:$D$3668,$D319)</f>
        <v>11</v>
      </c>
      <c r="AZ319" s="14" t="n">
        <f aca="false">SUMIFS(시군구_병원급!$F$5:$F$3668,시군구_병원급!$A$5:$A$3668,$A319,시군구_병원급!$D$5:$D$3668,$D319)</f>
        <v>3</v>
      </c>
      <c r="BA319" s="14" t="n">
        <f aca="false">SUMIFS(시군구_병원급!$G$5:$G$3668,시군구_병원급!$A$5:$A$3668,$A319,시군구_병원급!$D$5:$D$3668,$D319)</f>
        <v>13</v>
      </c>
      <c r="BB319" s="14" t="n">
        <f aca="false">SUMIFS(시군구_병원급!$H$5:$H$3668,시군구_병원급!$A$5:$A$3668,$A319,시군구_병원급!$D$5:$D$3668,$D319)</f>
        <v>35</v>
      </c>
      <c r="BC319" s="16" t="n">
        <f aca="false">K319+AY319</f>
        <v>50</v>
      </c>
      <c r="BD319" s="17" t="n">
        <f aca="false">IF(E319=0,"",(K319+AY319)/E319*1000)</f>
        <v>1.33829394288161</v>
      </c>
      <c r="BE319" s="16" t="n">
        <f aca="false">AY319-SUMIFS(시군구_병원급!$E$5:$E$3668,시군구_병원급!$A$5:$A$3668,$A319,시군구_병원급!$D$5:$D$3668,$D319-3)</f>
        <v>3</v>
      </c>
      <c r="BF319" s="16" t="n">
        <f aca="false">IF(AY319=0,1,0)</f>
        <v>0</v>
      </c>
      <c r="BG319" s="16" t="n">
        <f aca="false">IF(K319+AY319=0,1,0)</f>
        <v>0</v>
      </c>
      <c r="BH319" s="16" t="n">
        <f aca="false">AF319+AG319+AH319</f>
        <v>18</v>
      </c>
      <c r="BI319" s="18" t="n">
        <f aca="false">IF(H319=0,"",BH319/H319)</f>
        <v>0.0274390243902439</v>
      </c>
      <c r="BJ319" s="16" t="n">
        <f aca="false">IF(AP319="","",AP319+AN319)</f>
        <v>56</v>
      </c>
    </row>
    <row r="320" customFormat="false" ht="15" hidden="false" customHeight="true" outlineLevel="0" collapsed="false">
      <c r="A320" s="9" t="s">
        <v>228</v>
      </c>
      <c r="B320" s="10" t="s">
        <v>202</v>
      </c>
      <c r="C320" s="10" t="s">
        <v>229</v>
      </c>
      <c r="D320" s="9" t="n">
        <v>2017</v>
      </c>
      <c r="E320" s="11" t="n">
        <v>15326</v>
      </c>
      <c r="F320" s="11" t="n">
        <v>1920</v>
      </c>
      <c r="G320" s="11" t="n">
        <v>1959</v>
      </c>
      <c r="H320" s="11" t="n">
        <v>256</v>
      </c>
      <c r="I320" s="11" t="n">
        <v>9507</v>
      </c>
      <c r="J320" s="11" t="n">
        <v>8232</v>
      </c>
      <c r="K320" s="11" t="n">
        <v>8</v>
      </c>
      <c r="L320" s="12" t="n">
        <v>16.7036408717213</v>
      </c>
      <c r="M320" s="12" t="n">
        <v>0.521988777241289</v>
      </c>
      <c r="N320" s="13" t="n">
        <v>0.865888292836857</v>
      </c>
      <c r="O320" s="13" t="n">
        <v>0.620318413154117</v>
      </c>
      <c r="P320" s="13" t="n">
        <v>0.127822001826961</v>
      </c>
      <c r="Q320" s="13" t="n">
        <v>-0.137777777777778</v>
      </c>
      <c r="R320" s="13" t="n">
        <v>-0.274444444444445</v>
      </c>
      <c r="S320" s="11" t="n">
        <v>1</v>
      </c>
      <c r="T320" s="13" t="n">
        <v>0.0118577075098814</v>
      </c>
      <c r="U320" s="13" t="n">
        <v>0.0386758439855786</v>
      </c>
      <c r="V320" s="11" t="n">
        <v>0</v>
      </c>
      <c r="W320" s="13" t="n">
        <v>-0.015625</v>
      </c>
      <c r="X320" s="11" t="n">
        <v>0</v>
      </c>
      <c r="Y320" s="11" t="n">
        <v>1</v>
      </c>
      <c r="Z320" s="11" t="n">
        <v>1</v>
      </c>
      <c r="AA320" s="11" t="n">
        <v>0</v>
      </c>
      <c r="AB320" s="10" t="s">
        <v>65</v>
      </c>
      <c r="AC320" s="11" t="n">
        <v>32</v>
      </c>
      <c r="AD320" s="11" t="n">
        <v>70</v>
      </c>
      <c r="AE320" s="11" t="n">
        <v>146</v>
      </c>
      <c r="AF320" s="11" t="n">
        <v>5</v>
      </c>
      <c r="AG320" s="11" t="n">
        <v>3</v>
      </c>
      <c r="AH320" s="11" t="n">
        <v>0</v>
      </c>
      <c r="AI320" s="13" t="n">
        <v>0.125</v>
      </c>
      <c r="AJ320" s="13" t="n">
        <v>0.2734375</v>
      </c>
      <c r="AK320" s="13" t="n">
        <v>0.5703125</v>
      </c>
      <c r="AL320" s="13" t="n">
        <v>0.01953125</v>
      </c>
      <c r="AM320" s="13" t="n">
        <v>0.01171875</v>
      </c>
      <c r="AN320" s="11" t="n">
        <v>2</v>
      </c>
      <c r="AO320" s="13" t="n">
        <v>0.00775193798449612</v>
      </c>
      <c r="AP320" s="11" t="n">
        <v>7</v>
      </c>
      <c r="AQ320" s="11" t="n">
        <v>11</v>
      </c>
      <c r="AR320" s="13" t="n">
        <v>0.0275590551181102</v>
      </c>
      <c r="AS320" s="13" t="n">
        <v>0.0433070866141732</v>
      </c>
      <c r="AT320" s="14" t="n">
        <f aca="false">SUMIFS(시도_소아과개폐업!$C$5:$C$293,시도_소아과개폐업!$A$5:$A$293,$D320,시도_소아과개폐업!$B$5:$B$293,$B320)</f>
        <v>194</v>
      </c>
      <c r="AU320" s="14" t="n">
        <f aca="false">SUMIFS(시도_소아과개폐업!$D$5:$D$293,시도_소아과개폐업!$A$5:$A$293,$D320,시도_소아과개폐업!$B$5:$B$293,$B320)</f>
        <v>140</v>
      </c>
      <c r="AV320" s="14" t="n">
        <f aca="false">SUMIFS(시도_소아과개폐업!$F$5:$F$293,시도_소아과개폐업!$A$5:$A$293,$D320,시도_소아과개폐업!$B$5:$B$293,$B320)</f>
        <v>54</v>
      </c>
      <c r="AW320" s="15" t="n">
        <f aca="false">SUMIFS(시도_소아과개폐업!$G$5:$G$293,시도_소아과개폐업!$A$5:$A$293,$D320,시도_소아과개폐업!$B$5:$B$293,$B320)</f>
        <v>0.209267563527653</v>
      </c>
      <c r="AX320" s="14" t="n">
        <f aca="false">SUMIFS(시도_소아과개폐업!$H$5:$H$293,시도_소아과개폐업!$A$5:$A$293,$D320,시도_소아과개폐업!$B$5:$B$293,$B320)</f>
        <v>372</v>
      </c>
      <c r="AY320" s="14" t="n">
        <f aca="false">SUMIFS(시군구_병원급!$E$5:$E$3668,시군구_병원급!$A$5:$A$3668,$A320,시군구_병원급!$D$5:$D$3668,$D320)</f>
        <v>4</v>
      </c>
      <c r="AZ320" s="14" t="n">
        <f aca="false">SUMIFS(시군구_병원급!$F$5:$F$3668,시군구_병원급!$A$5:$A$3668,$A320,시군구_병원급!$D$5:$D$3668,$D320)</f>
        <v>1</v>
      </c>
      <c r="BA320" s="14" t="n">
        <f aca="false">SUMIFS(시군구_병원급!$G$5:$G$3668,시군구_병원급!$A$5:$A$3668,$A320,시군구_병원급!$D$5:$D$3668,$D320)</f>
        <v>6</v>
      </c>
      <c r="BB320" s="14" t="n">
        <f aca="false">SUMIFS(시군구_병원급!$H$5:$H$3668,시군구_병원급!$A$5:$A$3668,$A320,시군구_병원급!$D$5:$D$3668,$D320)</f>
        <v>12</v>
      </c>
      <c r="BC320" s="16" t="n">
        <f aca="false">K320+AY320</f>
        <v>12</v>
      </c>
      <c r="BD320" s="17" t="n">
        <f aca="false">IF(E320=0,"",(K320+AY320)/E320*1000)</f>
        <v>0.782983165861934</v>
      </c>
      <c r="BE320" s="16" t="n">
        <f aca="false">AY320-SUMIFS(시군구_병원급!$E$5:$E$3668,시군구_병원급!$A$5:$A$3668,$A320,시군구_병원급!$D$5:$D$3668,$D320-3)</f>
        <v>1</v>
      </c>
      <c r="BF320" s="16" t="n">
        <f aca="false">IF(AY320=0,1,0)</f>
        <v>0</v>
      </c>
      <c r="BG320" s="16" t="n">
        <f aca="false">IF(K320+AY320=0,1,0)</f>
        <v>0</v>
      </c>
      <c r="BH320" s="16" t="n">
        <f aca="false">AF320+AG320+AH320</f>
        <v>8</v>
      </c>
      <c r="BI320" s="18" t="n">
        <f aca="false">IF(H320=0,"",BH320/H320)</f>
        <v>0.03125</v>
      </c>
      <c r="BJ320" s="16" t="n">
        <f aca="false">IF(AP320="","",AP320+AN320)</f>
        <v>9</v>
      </c>
    </row>
    <row r="321" customFormat="false" ht="15" hidden="false" customHeight="true" outlineLevel="0" collapsed="false">
      <c r="A321" s="9" t="s">
        <v>230</v>
      </c>
      <c r="B321" s="10" t="s">
        <v>202</v>
      </c>
      <c r="C321" s="10" t="s">
        <v>231</v>
      </c>
      <c r="D321" s="9" t="n">
        <v>2017</v>
      </c>
      <c r="E321" s="11" t="n">
        <v>23045</v>
      </c>
      <c r="F321" s="11" t="n">
        <v>2964</v>
      </c>
      <c r="G321" s="11" t="n">
        <v>2812</v>
      </c>
      <c r="H321" s="11" t="n">
        <v>420</v>
      </c>
      <c r="I321" s="11" t="n">
        <v>17142</v>
      </c>
      <c r="J321" s="11" t="n">
        <v>14331</v>
      </c>
      <c r="K321" s="11" t="n">
        <v>26</v>
      </c>
      <c r="L321" s="12" t="n">
        <v>18.225211542634</v>
      </c>
      <c r="M321" s="12" t="n">
        <v>1.12822738121068</v>
      </c>
      <c r="N321" s="13" t="n">
        <v>0.836016800840042</v>
      </c>
      <c r="O321" s="13" t="n">
        <v>0.743848991104361</v>
      </c>
      <c r="P321" s="13" t="n">
        <v>0.122022130614016</v>
      </c>
      <c r="Q321" s="13" t="n">
        <v>0.00523446019629237</v>
      </c>
      <c r="R321" s="13" t="n">
        <v>-0.138216365307999</v>
      </c>
      <c r="S321" s="11" t="n">
        <v>5</v>
      </c>
      <c r="T321" s="13" t="n">
        <v>0.044776119402985</v>
      </c>
      <c r="U321" s="13" t="n">
        <v>0.0557368972100758</v>
      </c>
      <c r="V321" s="11" t="n">
        <v>0</v>
      </c>
      <c r="W321" s="13" t="n">
        <v>0.152380952380952</v>
      </c>
      <c r="X321" s="11" t="n">
        <v>0</v>
      </c>
      <c r="Y321" s="11" t="n">
        <v>0</v>
      </c>
      <c r="Z321" s="11" t="n">
        <v>0</v>
      </c>
      <c r="AA321" s="11" t="n">
        <v>0</v>
      </c>
      <c r="AB321" s="10" t="s">
        <v>65</v>
      </c>
      <c r="AC321" s="11" t="n">
        <v>28</v>
      </c>
      <c r="AD321" s="11" t="n">
        <v>156</v>
      </c>
      <c r="AE321" s="11" t="n">
        <v>229</v>
      </c>
      <c r="AF321" s="11" t="n">
        <v>2</v>
      </c>
      <c r="AG321" s="11" t="n">
        <v>5</v>
      </c>
      <c r="AH321" s="11" t="n">
        <v>0</v>
      </c>
      <c r="AI321" s="13" t="n">
        <v>0.0666666666666667</v>
      </c>
      <c r="AJ321" s="13" t="n">
        <v>0.371428571428571</v>
      </c>
      <c r="AK321" s="13" t="n">
        <v>0.545238095238095</v>
      </c>
      <c r="AL321" s="13" t="n">
        <v>0.00476190476190476</v>
      </c>
      <c r="AM321" s="13" t="n">
        <v>0.0119047619047619</v>
      </c>
      <c r="AN321" s="11" t="n">
        <v>6</v>
      </c>
      <c r="AO321" s="13" t="n">
        <v>0.0140845070422535</v>
      </c>
      <c r="AP321" s="11" t="n">
        <v>10</v>
      </c>
      <c r="AQ321" s="11" t="n">
        <v>30</v>
      </c>
      <c r="AR321" s="13" t="n">
        <v>0.0246305418719212</v>
      </c>
      <c r="AS321" s="13" t="n">
        <v>0.0738916256157636</v>
      </c>
      <c r="AT321" s="14" t="n">
        <f aca="false">SUMIFS(시도_소아과개폐업!$C$5:$C$293,시도_소아과개폐업!$A$5:$A$293,$D321,시도_소아과개폐업!$B$5:$B$293,$B321)</f>
        <v>194</v>
      </c>
      <c r="AU321" s="14" t="n">
        <f aca="false">SUMIFS(시도_소아과개폐업!$D$5:$D$293,시도_소아과개폐업!$A$5:$A$293,$D321,시도_소아과개폐업!$B$5:$B$293,$B321)</f>
        <v>140</v>
      </c>
      <c r="AV321" s="14" t="n">
        <f aca="false">SUMIFS(시도_소아과개폐업!$F$5:$F$293,시도_소아과개폐업!$A$5:$A$293,$D321,시도_소아과개폐업!$B$5:$B$293,$B321)</f>
        <v>54</v>
      </c>
      <c r="AW321" s="15" t="n">
        <f aca="false">SUMIFS(시도_소아과개폐업!$G$5:$G$293,시도_소아과개폐업!$A$5:$A$293,$D321,시도_소아과개폐업!$B$5:$B$293,$B321)</f>
        <v>0.209267563527653</v>
      </c>
      <c r="AX321" s="14" t="n">
        <f aca="false">SUMIFS(시도_소아과개폐업!$H$5:$H$293,시도_소아과개폐업!$A$5:$A$293,$D321,시도_소아과개폐업!$B$5:$B$293,$B321)</f>
        <v>372</v>
      </c>
      <c r="AY321" s="14" t="n">
        <f aca="false">SUMIFS(시군구_병원급!$E$5:$E$3668,시군구_병원급!$A$5:$A$3668,$A321,시군구_병원급!$D$5:$D$3668,$D321)</f>
        <v>3</v>
      </c>
      <c r="AZ321" s="14" t="n">
        <f aca="false">SUMIFS(시군구_병원급!$F$5:$F$3668,시군구_병원급!$A$5:$A$3668,$A321,시군구_병원급!$D$5:$D$3668,$D321)</f>
        <v>3</v>
      </c>
      <c r="BA321" s="14" t="n">
        <f aca="false">SUMIFS(시군구_병원급!$G$5:$G$3668,시군구_병원급!$A$5:$A$3668,$A321,시군구_병원급!$D$5:$D$3668,$D321)</f>
        <v>3</v>
      </c>
      <c r="BB321" s="14" t="n">
        <f aca="false">SUMIFS(시군구_병원급!$H$5:$H$3668,시군구_병원급!$A$5:$A$3668,$A321,시군구_병원급!$D$5:$D$3668,$D321)</f>
        <v>27</v>
      </c>
      <c r="BC321" s="16" t="n">
        <f aca="false">K321+AY321</f>
        <v>29</v>
      </c>
      <c r="BD321" s="17" t="n">
        <f aca="false">IF(E321=0,"",(K321+AY321)/E321*1000)</f>
        <v>1.25840746365806</v>
      </c>
      <c r="BE321" s="16" t="n">
        <f aca="false">AY321-SUMIFS(시군구_병원급!$E$5:$E$3668,시군구_병원급!$A$5:$A$3668,$A321,시군구_병원급!$D$5:$D$3668,$D321-3)</f>
        <v>-2</v>
      </c>
      <c r="BF321" s="16" t="n">
        <f aca="false">IF(AY321=0,1,0)</f>
        <v>0</v>
      </c>
      <c r="BG321" s="16" t="n">
        <f aca="false">IF(K321+AY321=0,1,0)</f>
        <v>0</v>
      </c>
      <c r="BH321" s="16" t="n">
        <f aca="false">AF321+AG321+AH321</f>
        <v>7</v>
      </c>
      <c r="BI321" s="18" t="n">
        <f aca="false">IF(H321=0,"",BH321/H321)</f>
        <v>0.0166666666666667</v>
      </c>
      <c r="BJ321" s="16" t="n">
        <f aca="false">IF(AP321="","",AP321+AN321)</f>
        <v>16</v>
      </c>
    </row>
    <row r="322" customFormat="false" ht="15" hidden="false" customHeight="true" outlineLevel="0" collapsed="false">
      <c r="A322" s="9" t="s">
        <v>232</v>
      </c>
      <c r="B322" s="10" t="s">
        <v>202</v>
      </c>
      <c r="C322" s="10" t="s">
        <v>233</v>
      </c>
      <c r="D322" s="9" t="n">
        <v>2017</v>
      </c>
      <c r="E322" s="11" t="n">
        <v>15183</v>
      </c>
      <c r="F322" s="11" t="n">
        <v>2049</v>
      </c>
      <c r="G322" s="11" t="n">
        <v>2266</v>
      </c>
      <c r="H322" s="11" t="n">
        <v>273</v>
      </c>
      <c r="I322" s="11" t="n">
        <v>9400</v>
      </c>
      <c r="J322" s="11" t="n">
        <v>8429</v>
      </c>
      <c r="K322" s="11" t="n">
        <v>14</v>
      </c>
      <c r="L322" s="12" t="n">
        <v>17.9806362378977</v>
      </c>
      <c r="M322" s="12" t="n">
        <v>0.922083909635777</v>
      </c>
      <c r="N322" s="13" t="n">
        <v>0.896702127659575</v>
      </c>
      <c r="O322" s="13" t="n">
        <v>0.619113482184022</v>
      </c>
      <c r="P322" s="13" t="n">
        <v>0.149245867088191</v>
      </c>
      <c r="Q322" s="13" t="n">
        <v>-0.171911644395964</v>
      </c>
      <c r="R322" s="13" t="n">
        <v>-0.30384024577573</v>
      </c>
      <c r="S322" s="11" t="n">
        <v>-3</v>
      </c>
      <c r="T322" s="13" t="n">
        <v>-0.0036496350364964</v>
      </c>
      <c r="U322" s="13" t="n">
        <v>-0.00286411371592232</v>
      </c>
      <c r="V322" s="11" t="n">
        <v>0</v>
      </c>
      <c r="W322" s="13" t="n">
        <v>-0.175824175824176</v>
      </c>
      <c r="X322" s="11" t="n">
        <v>0</v>
      </c>
      <c r="Y322" s="11" t="n">
        <v>0</v>
      </c>
      <c r="Z322" s="11" t="n">
        <v>0</v>
      </c>
      <c r="AA322" s="11" t="n">
        <v>0</v>
      </c>
      <c r="AB322" s="10" t="s">
        <v>65</v>
      </c>
      <c r="AC322" s="11" t="n">
        <v>19</v>
      </c>
      <c r="AD322" s="11" t="n">
        <v>77</v>
      </c>
      <c r="AE322" s="11" t="n">
        <v>167</v>
      </c>
      <c r="AF322" s="11" t="n">
        <v>4</v>
      </c>
      <c r="AG322" s="11" t="n">
        <v>2</v>
      </c>
      <c r="AH322" s="11" t="n">
        <v>4</v>
      </c>
      <c r="AI322" s="13" t="n">
        <v>0.0695970695970696</v>
      </c>
      <c r="AJ322" s="13" t="n">
        <v>0.282051282051282</v>
      </c>
      <c r="AK322" s="13" t="n">
        <v>0.611721611721612</v>
      </c>
      <c r="AL322" s="13" t="n">
        <v>0.0146520146520147</v>
      </c>
      <c r="AM322" s="13" t="n">
        <v>0.00732600732600733</v>
      </c>
      <c r="AN322" s="11" t="n">
        <v>2</v>
      </c>
      <c r="AO322" s="13" t="n">
        <v>0.00727272727272727</v>
      </c>
      <c r="AP322" s="11" t="n">
        <v>4</v>
      </c>
      <c r="AQ322" s="11" t="n">
        <v>2</v>
      </c>
      <c r="AR322" s="13" t="n">
        <v>0.0144404332129964</v>
      </c>
      <c r="AS322" s="13" t="n">
        <v>0.0072202166064982</v>
      </c>
      <c r="AT322" s="14" t="n">
        <f aca="false">SUMIFS(시도_소아과개폐업!$C$5:$C$293,시도_소아과개폐업!$A$5:$A$293,$D322,시도_소아과개폐업!$B$5:$B$293,$B322)</f>
        <v>194</v>
      </c>
      <c r="AU322" s="14" t="n">
        <f aca="false">SUMIFS(시도_소아과개폐업!$D$5:$D$293,시도_소아과개폐업!$A$5:$A$293,$D322,시도_소아과개폐업!$B$5:$B$293,$B322)</f>
        <v>140</v>
      </c>
      <c r="AV322" s="14" t="n">
        <f aca="false">SUMIFS(시도_소아과개폐업!$F$5:$F$293,시도_소아과개폐업!$A$5:$A$293,$D322,시도_소아과개폐업!$B$5:$B$293,$B322)</f>
        <v>54</v>
      </c>
      <c r="AW322" s="15" t="n">
        <f aca="false">SUMIFS(시도_소아과개폐업!$G$5:$G$293,시도_소아과개폐업!$A$5:$A$293,$D322,시도_소아과개폐업!$B$5:$B$293,$B322)</f>
        <v>0.209267563527653</v>
      </c>
      <c r="AX322" s="14" t="n">
        <f aca="false">SUMIFS(시도_소아과개폐업!$H$5:$H$293,시도_소아과개폐업!$A$5:$A$293,$D322,시도_소아과개폐업!$B$5:$B$293,$B322)</f>
        <v>372</v>
      </c>
      <c r="AY322" s="14" t="n">
        <f aca="false">SUMIFS(시군구_병원급!$E$5:$E$3668,시군구_병원급!$A$5:$A$3668,$A322,시군구_병원급!$D$5:$D$3668,$D322)</f>
        <v>7</v>
      </c>
      <c r="AZ322" s="14" t="n">
        <f aca="false">SUMIFS(시군구_병원급!$F$5:$F$3668,시군구_병원급!$A$5:$A$3668,$A322,시군구_병원급!$D$5:$D$3668,$D322)</f>
        <v>2</v>
      </c>
      <c r="BA322" s="14" t="n">
        <f aca="false">SUMIFS(시군구_병원급!$G$5:$G$3668,시군구_병원급!$A$5:$A$3668,$A322,시군구_병원급!$D$5:$D$3668,$D322)</f>
        <v>6</v>
      </c>
      <c r="BB322" s="14" t="n">
        <f aca="false">SUMIFS(시군구_병원급!$H$5:$H$3668,시군구_병원급!$A$5:$A$3668,$A322,시군구_병원급!$D$5:$D$3668,$D322)</f>
        <v>16</v>
      </c>
      <c r="BC322" s="16" t="n">
        <f aca="false">K322+AY322</f>
        <v>21</v>
      </c>
      <c r="BD322" s="17" t="n">
        <f aca="false">IF(E322=0,"",(K322+AY322)/E322*1000)</f>
        <v>1.38312586445367</v>
      </c>
      <c r="BE322" s="16" t="n">
        <f aca="false">AY322-SUMIFS(시군구_병원급!$E$5:$E$3668,시군구_병원급!$A$5:$A$3668,$A322,시군구_병원급!$D$5:$D$3668,$D322-3)</f>
        <v>-1</v>
      </c>
      <c r="BF322" s="16" t="n">
        <f aca="false">IF(AY322=0,1,0)</f>
        <v>0</v>
      </c>
      <c r="BG322" s="16" t="n">
        <f aca="false">IF(K322+AY322=0,1,0)</f>
        <v>0</v>
      </c>
      <c r="BH322" s="16" t="n">
        <f aca="false">AF322+AG322+AH322</f>
        <v>10</v>
      </c>
      <c r="BI322" s="18" t="n">
        <f aca="false">IF(H322=0,"",BH322/H322)</f>
        <v>0.0366300366300366</v>
      </c>
      <c r="BJ322" s="16" t="n">
        <f aca="false">IF(AP322="","",AP322+AN322)</f>
        <v>6</v>
      </c>
    </row>
    <row r="323" customFormat="false" ht="15" hidden="false" customHeight="true" outlineLevel="0" collapsed="false">
      <c r="A323" s="9" t="s">
        <v>234</v>
      </c>
      <c r="B323" s="10" t="s">
        <v>202</v>
      </c>
      <c r="C323" s="10" t="s">
        <v>235</v>
      </c>
      <c r="D323" s="9" t="n">
        <v>2017</v>
      </c>
      <c r="E323" s="11" t="n">
        <v>7709</v>
      </c>
      <c r="F323" s="11" t="n">
        <v>915</v>
      </c>
      <c r="G323" s="11" t="n">
        <v>941</v>
      </c>
      <c r="H323" s="11" t="n">
        <v>134</v>
      </c>
      <c r="I323" s="11" t="n">
        <v>5549</v>
      </c>
      <c r="J323" s="11" t="n">
        <v>4803</v>
      </c>
      <c r="K323" s="11" t="n">
        <v>12</v>
      </c>
      <c r="L323" s="12" t="n">
        <v>17.3822804514204</v>
      </c>
      <c r="M323" s="12" t="n">
        <v>1.55662212997795</v>
      </c>
      <c r="N323" s="13" t="n">
        <v>0.865561362407641</v>
      </c>
      <c r="O323" s="13" t="n">
        <v>0.719808016603969</v>
      </c>
      <c r="P323" s="13" t="n">
        <v>0.122065118692437</v>
      </c>
      <c r="Q323" s="13" t="n">
        <v>-0.183022467147096</v>
      </c>
      <c r="R323" s="13" t="n">
        <v>-0.340574632095305</v>
      </c>
      <c r="S323" s="11" t="n">
        <v>0</v>
      </c>
      <c r="T323" s="13" t="n">
        <v>-0.0694444444444444</v>
      </c>
      <c r="U323" s="13" t="n">
        <v>-0.0315881326352531</v>
      </c>
      <c r="V323" s="11" t="n">
        <v>0</v>
      </c>
      <c r="W323" s="13" t="n">
        <v>-0.0223880597014925</v>
      </c>
      <c r="X323" s="11" t="n">
        <v>0</v>
      </c>
      <c r="Y323" s="11" t="n">
        <v>0</v>
      </c>
      <c r="Z323" s="11" t="n">
        <v>0</v>
      </c>
      <c r="AA323" s="11" t="n">
        <v>0</v>
      </c>
      <c r="AB323" s="10" t="s">
        <v>65</v>
      </c>
      <c r="AC323" s="11" t="n">
        <v>11</v>
      </c>
      <c r="AD323" s="11" t="n">
        <v>31</v>
      </c>
      <c r="AE323" s="11" t="n">
        <v>76</v>
      </c>
      <c r="AF323" s="11" t="n">
        <v>3</v>
      </c>
      <c r="AG323" s="11" t="n">
        <v>9</v>
      </c>
      <c r="AH323" s="11" t="n">
        <v>4</v>
      </c>
      <c r="AI323" s="13" t="n">
        <v>0.082089552238806</v>
      </c>
      <c r="AJ323" s="13" t="n">
        <v>0.23134328358209</v>
      </c>
      <c r="AK323" s="13" t="n">
        <v>0.567164179104478</v>
      </c>
      <c r="AL323" s="13" t="n">
        <v>0.0223880597014925</v>
      </c>
      <c r="AM323" s="13" t="n">
        <v>0.0671641791044776</v>
      </c>
      <c r="AN323" s="11" t="n">
        <v>3</v>
      </c>
      <c r="AO323" s="13" t="n">
        <v>0.0218978102189781</v>
      </c>
      <c r="AP323" s="11" t="n">
        <v>19</v>
      </c>
      <c r="AQ323" s="11" t="n">
        <v>2</v>
      </c>
      <c r="AR323" s="13" t="n">
        <v>0.123376623376623</v>
      </c>
      <c r="AS323" s="13" t="n">
        <v>0.012987012987013</v>
      </c>
      <c r="AT323" s="14" t="n">
        <f aca="false">SUMIFS(시도_소아과개폐업!$C$5:$C$293,시도_소아과개폐업!$A$5:$A$293,$D323,시도_소아과개폐업!$B$5:$B$293,$B323)</f>
        <v>194</v>
      </c>
      <c r="AU323" s="14" t="n">
        <f aca="false">SUMIFS(시도_소아과개폐업!$D$5:$D$293,시도_소아과개폐업!$A$5:$A$293,$D323,시도_소아과개폐업!$B$5:$B$293,$B323)</f>
        <v>140</v>
      </c>
      <c r="AV323" s="14" t="n">
        <f aca="false">SUMIFS(시도_소아과개폐업!$F$5:$F$293,시도_소아과개폐업!$A$5:$A$293,$D323,시도_소아과개폐업!$B$5:$B$293,$B323)</f>
        <v>54</v>
      </c>
      <c r="AW323" s="15" t="n">
        <f aca="false">SUMIFS(시도_소아과개폐업!$G$5:$G$293,시도_소아과개폐업!$A$5:$A$293,$D323,시도_소아과개폐업!$B$5:$B$293,$B323)</f>
        <v>0.209267563527653</v>
      </c>
      <c r="AX323" s="14" t="n">
        <f aca="false">SUMIFS(시도_소아과개폐업!$H$5:$H$293,시도_소아과개폐업!$A$5:$A$293,$D323,시도_소아과개폐업!$B$5:$B$293,$B323)</f>
        <v>372</v>
      </c>
      <c r="AY323" s="14" t="n">
        <f aca="false">SUMIFS(시군구_병원급!$E$5:$E$3668,시군구_병원급!$A$5:$A$3668,$A323,시군구_병원급!$D$5:$D$3668,$D323)</f>
        <v>3</v>
      </c>
      <c r="AZ323" s="14" t="n">
        <f aca="false">SUMIFS(시군구_병원급!$F$5:$F$3668,시군구_병원급!$A$5:$A$3668,$A323,시군구_병원급!$D$5:$D$3668,$D323)</f>
        <v>0</v>
      </c>
      <c r="BA323" s="14" t="n">
        <f aca="false">SUMIFS(시군구_병원급!$G$5:$G$3668,시군구_병원급!$A$5:$A$3668,$A323,시군구_병원급!$D$5:$D$3668,$D323)</f>
        <v>1</v>
      </c>
      <c r="BB323" s="14" t="n">
        <f aca="false">SUMIFS(시군구_병원급!$H$5:$H$3668,시군구_병원급!$A$5:$A$3668,$A323,시군구_병원급!$D$5:$D$3668,$D323)</f>
        <v>8</v>
      </c>
      <c r="BC323" s="16" t="n">
        <f aca="false">K323+AY323</f>
        <v>15</v>
      </c>
      <c r="BD323" s="17" t="n">
        <f aca="false">IF(E323=0,"",(K323+AY323)/E323*1000)</f>
        <v>1.94577766247243</v>
      </c>
      <c r="BE323" s="16" t="n">
        <f aca="false">AY323-SUMIFS(시군구_병원급!$E$5:$E$3668,시군구_병원급!$A$5:$A$3668,$A323,시군구_병원급!$D$5:$D$3668,$D323-3)</f>
        <v>0</v>
      </c>
      <c r="BF323" s="16" t="n">
        <f aca="false">IF(AY323=0,1,0)</f>
        <v>0</v>
      </c>
      <c r="BG323" s="16" t="n">
        <f aca="false">IF(K323+AY323=0,1,0)</f>
        <v>0</v>
      </c>
      <c r="BH323" s="16" t="n">
        <f aca="false">AF323+AG323+AH323</f>
        <v>16</v>
      </c>
      <c r="BI323" s="18" t="n">
        <f aca="false">IF(H323=0,"",BH323/H323)</f>
        <v>0.119402985074627</v>
      </c>
      <c r="BJ323" s="16" t="n">
        <f aca="false">IF(AP323="","",AP323+AN323)</f>
        <v>22</v>
      </c>
    </row>
    <row r="324" customFormat="false" ht="15" hidden="false" customHeight="true" outlineLevel="0" collapsed="false">
      <c r="A324" s="9" t="s">
        <v>236</v>
      </c>
      <c r="B324" s="10" t="s">
        <v>202</v>
      </c>
      <c r="C324" s="10" t="s">
        <v>237</v>
      </c>
      <c r="D324" s="9" t="n">
        <v>2017</v>
      </c>
      <c r="E324" s="11" t="n">
        <v>15710</v>
      </c>
      <c r="F324" s="11" t="n">
        <v>1931</v>
      </c>
      <c r="G324" s="11" t="n">
        <v>1850</v>
      </c>
      <c r="H324" s="11" t="n">
        <v>210</v>
      </c>
      <c r="I324" s="11" t="n">
        <v>8345</v>
      </c>
      <c r="J324" s="11" t="n">
        <v>7698</v>
      </c>
      <c r="K324" s="11" t="n">
        <v>18</v>
      </c>
      <c r="L324" s="12" t="n">
        <v>13.3672819859962</v>
      </c>
      <c r="M324" s="12" t="n">
        <v>1.1457670273711</v>
      </c>
      <c r="N324" s="13" t="n">
        <v>0.922468544038346</v>
      </c>
      <c r="O324" s="13" t="n">
        <v>0.531190324633991</v>
      </c>
      <c r="P324" s="13" t="n">
        <v>0.117759388924252</v>
      </c>
      <c r="Q324" s="13" t="n">
        <v>0.96448668250594</v>
      </c>
      <c r="R324" s="13" t="n">
        <v>0.619964973730298</v>
      </c>
      <c r="S324" s="11" t="n">
        <v>9</v>
      </c>
      <c r="T324" s="13" t="n">
        <v>0.0659898477157361</v>
      </c>
      <c r="U324" s="13" t="n">
        <v>0.083484809140483</v>
      </c>
      <c r="V324" s="11" t="n">
        <v>0</v>
      </c>
      <c r="W324" s="13" t="n">
        <v>0.157142857142857</v>
      </c>
      <c r="X324" s="11" t="n">
        <v>0</v>
      </c>
      <c r="Y324" s="11" t="n">
        <v>0</v>
      </c>
      <c r="Z324" s="11" t="n">
        <v>0</v>
      </c>
      <c r="AA324" s="11" t="n">
        <v>0</v>
      </c>
      <c r="AB324" s="10" t="s">
        <v>65</v>
      </c>
      <c r="AC324" s="11" t="n">
        <v>9</v>
      </c>
      <c r="AD324" s="11" t="n">
        <v>71</v>
      </c>
      <c r="AE324" s="11" t="n">
        <v>122</v>
      </c>
      <c r="AF324" s="11" t="n">
        <v>2</v>
      </c>
      <c r="AG324" s="11" t="n">
        <v>1</v>
      </c>
      <c r="AH324" s="11" t="n">
        <v>5</v>
      </c>
      <c r="AI324" s="13" t="n">
        <v>0.0428571428571429</v>
      </c>
      <c r="AJ324" s="13" t="n">
        <v>0.338095238095238</v>
      </c>
      <c r="AK324" s="13" t="n">
        <v>0.580952380952381</v>
      </c>
      <c r="AL324" s="13" t="n">
        <v>0.00952380952380953</v>
      </c>
      <c r="AM324" s="13" t="n">
        <v>0.00476190476190476</v>
      </c>
      <c r="AN324" s="11" t="n">
        <v>3</v>
      </c>
      <c r="AO324" s="13" t="n">
        <v>0.0140845070422535</v>
      </c>
      <c r="AP324" s="11" t="n">
        <v>12</v>
      </c>
      <c r="AQ324" s="11" t="n">
        <v>21</v>
      </c>
      <c r="AR324" s="13" t="n">
        <v>0.0588235294117647</v>
      </c>
      <c r="AS324" s="13" t="n">
        <v>0.102941176470588</v>
      </c>
      <c r="AT324" s="14" t="n">
        <f aca="false">SUMIFS(시도_소아과개폐업!$C$5:$C$293,시도_소아과개폐업!$A$5:$A$293,$D324,시도_소아과개폐업!$B$5:$B$293,$B324)</f>
        <v>194</v>
      </c>
      <c r="AU324" s="14" t="n">
        <f aca="false">SUMIFS(시도_소아과개폐업!$D$5:$D$293,시도_소아과개폐업!$A$5:$A$293,$D324,시도_소아과개폐업!$B$5:$B$293,$B324)</f>
        <v>140</v>
      </c>
      <c r="AV324" s="14" t="n">
        <f aca="false">SUMIFS(시도_소아과개폐업!$F$5:$F$293,시도_소아과개폐업!$A$5:$A$293,$D324,시도_소아과개폐업!$B$5:$B$293,$B324)</f>
        <v>54</v>
      </c>
      <c r="AW324" s="15" t="n">
        <f aca="false">SUMIFS(시도_소아과개폐업!$G$5:$G$293,시도_소아과개폐업!$A$5:$A$293,$D324,시도_소아과개폐업!$B$5:$B$293,$B324)</f>
        <v>0.209267563527653</v>
      </c>
      <c r="AX324" s="14" t="n">
        <f aca="false">SUMIFS(시도_소아과개폐업!$H$5:$H$293,시도_소아과개폐업!$A$5:$A$293,$D324,시도_소아과개폐업!$B$5:$B$293,$B324)</f>
        <v>372</v>
      </c>
      <c r="AY324" s="14" t="n">
        <f aca="false">SUMIFS(시군구_병원급!$E$5:$E$3668,시군구_병원급!$A$5:$A$3668,$A324,시군구_병원급!$D$5:$D$3668,$D324)</f>
        <v>2</v>
      </c>
      <c r="AZ324" s="14" t="n">
        <f aca="false">SUMIFS(시군구_병원급!$F$5:$F$3668,시군구_병원급!$A$5:$A$3668,$A324,시군구_병원급!$D$5:$D$3668,$D324)</f>
        <v>0</v>
      </c>
      <c r="BA324" s="14" t="n">
        <f aca="false">SUMIFS(시군구_병원급!$G$5:$G$3668,시군구_병원급!$A$5:$A$3668,$A324,시군구_병원급!$D$5:$D$3668,$D324)</f>
        <v>5</v>
      </c>
      <c r="BB324" s="14" t="n">
        <f aca="false">SUMIFS(시군구_병원급!$H$5:$H$3668,시군구_병원급!$A$5:$A$3668,$A324,시군구_병원급!$D$5:$D$3668,$D324)</f>
        <v>7</v>
      </c>
      <c r="BC324" s="16" t="n">
        <f aca="false">K324+AY324</f>
        <v>20</v>
      </c>
      <c r="BD324" s="17" t="n">
        <f aca="false">IF(E324=0,"",(K324+AY324)/E324*1000)</f>
        <v>1.27307447485678</v>
      </c>
      <c r="BE324" s="16" t="n">
        <f aca="false">AY324-SUMIFS(시군구_병원급!$E$5:$E$3668,시군구_병원급!$A$5:$A$3668,$A324,시군구_병원급!$D$5:$D$3668,$D324-3)</f>
        <v>0</v>
      </c>
      <c r="BF324" s="16" t="n">
        <f aca="false">IF(AY324=0,1,0)</f>
        <v>0</v>
      </c>
      <c r="BG324" s="16" t="n">
        <f aca="false">IF(K324+AY324=0,1,0)</f>
        <v>0</v>
      </c>
      <c r="BH324" s="16" t="n">
        <f aca="false">AF324+AG324+AH324</f>
        <v>8</v>
      </c>
      <c r="BI324" s="18" t="n">
        <f aca="false">IF(H324=0,"",BH324/H324)</f>
        <v>0.0380952380952381</v>
      </c>
      <c r="BJ324" s="16" t="n">
        <f aca="false">IF(AP324="","",AP324+AN324)</f>
        <v>15</v>
      </c>
    </row>
    <row r="325" customFormat="false" ht="15" hidden="false" customHeight="true" outlineLevel="0" collapsed="false">
      <c r="A325" s="9" t="s">
        <v>238</v>
      </c>
      <c r="B325" s="10" t="s">
        <v>202</v>
      </c>
      <c r="C325" s="10" t="s">
        <v>239</v>
      </c>
      <c r="D325" s="9" t="n">
        <v>2017</v>
      </c>
      <c r="E325" s="11" t="n">
        <v>59970</v>
      </c>
      <c r="F325" s="11" t="n">
        <v>7041</v>
      </c>
      <c r="G325" s="11" t="n">
        <v>6997</v>
      </c>
      <c r="H325" s="11" t="n">
        <v>994</v>
      </c>
      <c r="I325" s="11" t="n">
        <v>40423</v>
      </c>
      <c r="J325" s="11" t="n">
        <v>34009</v>
      </c>
      <c r="K325" s="11" t="n">
        <v>61</v>
      </c>
      <c r="L325" s="12" t="n">
        <v>16.5749541437385</v>
      </c>
      <c r="M325" s="12" t="n">
        <v>1.01717525429381</v>
      </c>
      <c r="N325" s="13" t="n">
        <v>0.841327956856245</v>
      </c>
      <c r="O325" s="13" t="n">
        <v>0.674053693513423</v>
      </c>
      <c r="P325" s="13" t="n">
        <v>0.116675004168751</v>
      </c>
      <c r="Q325" s="13" t="n">
        <v>-0.0977070293692827</v>
      </c>
      <c r="R325" s="13" t="n">
        <v>-0.24389453209423</v>
      </c>
      <c r="S325" s="11" t="n">
        <v>3</v>
      </c>
      <c r="T325" s="13" t="n">
        <v>-0.0423892100192679</v>
      </c>
      <c r="U325" s="13" t="n">
        <v>-0.0195731263642979</v>
      </c>
      <c r="V325" s="11" t="n">
        <v>0</v>
      </c>
      <c r="W325" s="13" t="n">
        <v>-0.134808853118712</v>
      </c>
      <c r="X325" s="11" t="n">
        <v>0</v>
      </c>
      <c r="Y325" s="11" t="n">
        <v>0</v>
      </c>
      <c r="Z325" s="11" t="n">
        <v>0</v>
      </c>
      <c r="AA325" s="11" t="n">
        <v>0</v>
      </c>
      <c r="AB325" s="10" t="s">
        <v>65</v>
      </c>
      <c r="AC325" s="11" t="n">
        <v>31</v>
      </c>
      <c r="AD325" s="11" t="n">
        <v>326</v>
      </c>
      <c r="AE325" s="11" t="n">
        <v>589</v>
      </c>
      <c r="AF325" s="11" t="n">
        <v>20</v>
      </c>
      <c r="AG325" s="11" t="n">
        <v>20</v>
      </c>
      <c r="AH325" s="11" t="n">
        <v>8</v>
      </c>
      <c r="AI325" s="13" t="n">
        <v>0.0311871227364185</v>
      </c>
      <c r="AJ325" s="13" t="n">
        <v>0.327967806841046</v>
      </c>
      <c r="AK325" s="13" t="n">
        <v>0.592555331991952</v>
      </c>
      <c r="AL325" s="13" t="n">
        <v>0.0201207243460765</v>
      </c>
      <c r="AM325" s="13" t="n">
        <v>0.0201207243460765</v>
      </c>
      <c r="AN325" s="11" t="n">
        <v>6</v>
      </c>
      <c r="AO325" s="13" t="n">
        <v>0.006</v>
      </c>
      <c r="AP325" s="11" t="n">
        <v>79</v>
      </c>
      <c r="AQ325" s="11" t="n">
        <v>32</v>
      </c>
      <c r="AR325" s="13" t="n">
        <v>0.0754536771728749</v>
      </c>
      <c r="AS325" s="13" t="n">
        <v>0.0305635148042025</v>
      </c>
      <c r="AT325" s="14" t="n">
        <f aca="false">SUMIFS(시도_소아과개폐업!$C$5:$C$293,시도_소아과개폐업!$A$5:$A$293,$D325,시도_소아과개폐업!$B$5:$B$293,$B325)</f>
        <v>194</v>
      </c>
      <c r="AU325" s="14" t="n">
        <f aca="false">SUMIFS(시도_소아과개폐업!$D$5:$D$293,시도_소아과개폐업!$A$5:$A$293,$D325,시도_소아과개폐업!$B$5:$B$293,$B325)</f>
        <v>140</v>
      </c>
      <c r="AV325" s="14" t="n">
        <f aca="false">SUMIFS(시도_소아과개폐업!$F$5:$F$293,시도_소아과개폐업!$A$5:$A$293,$D325,시도_소아과개폐업!$B$5:$B$293,$B325)</f>
        <v>54</v>
      </c>
      <c r="AW325" s="15" t="n">
        <f aca="false">SUMIFS(시도_소아과개폐업!$G$5:$G$293,시도_소아과개폐업!$A$5:$A$293,$D325,시도_소아과개폐업!$B$5:$B$293,$B325)</f>
        <v>0.209267563527653</v>
      </c>
      <c r="AX325" s="14" t="n">
        <f aca="false">SUMIFS(시도_소아과개폐업!$H$5:$H$293,시도_소아과개폐업!$A$5:$A$293,$D325,시도_소아과개폐업!$B$5:$B$293,$B325)</f>
        <v>372</v>
      </c>
      <c r="AY325" s="14" t="n">
        <f aca="false">SUMIFS(시군구_병원급!$E$5:$E$3668,시군구_병원급!$A$5:$A$3668,$A325,시군구_병원급!$D$5:$D$3668,$D325)</f>
        <v>7</v>
      </c>
      <c r="AZ325" s="14" t="n">
        <f aca="false">SUMIFS(시군구_병원급!$F$5:$F$3668,시군구_병원급!$A$5:$A$3668,$A325,시군구_병원급!$D$5:$D$3668,$D325)</f>
        <v>3</v>
      </c>
      <c r="BA325" s="14" t="n">
        <f aca="false">SUMIFS(시군구_병원급!$G$5:$G$3668,시군구_병원급!$A$5:$A$3668,$A325,시군구_병원급!$D$5:$D$3668,$D325)</f>
        <v>17</v>
      </c>
      <c r="BB325" s="14" t="n">
        <f aca="false">SUMIFS(시군구_병원급!$H$5:$H$3668,시군구_병원급!$A$5:$A$3668,$A325,시군구_병원급!$D$5:$D$3668,$D325)</f>
        <v>40</v>
      </c>
      <c r="BC325" s="16" t="n">
        <f aca="false">K325+AY325</f>
        <v>68</v>
      </c>
      <c r="BD325" s="17" t="n">
        <f aca="false">IF(E325=0,"",(K325+AY325)/E325*1000)</f>
        <v>1.13390028347507</v>
      </c>
      <c r="BE325" s="16" t="n">
        <f aca="false">AY325-SUMIFS(시군구_병원급!$E$5:$E$3668,시군구_병원급!$A$5:$A$3668,$A325,시군구_병원급!$D$5:$D$3668,$D325-3)</f>
        <v>-2</v>
      </c>
      <c r="BF325" s="16" t="n">
        <f aca="false">IF(AY325=0,1,0)</f>
        <v>0</v>
      </c>
      <c r="BG325" s="16" t="n">
        <f aca="false">IF(K325+AY325=0,1,0)</f>
        <v>0</v>
      </c>
      <c r="BH325" s="16" t="n">
        <f aca="false">AF325+AG325+AH325</f>
        <v>48</v>
      </c>
      <c r="BI325" s="18" t="n">
        <f aca="false">IF(H325=0,"",BH325/H325)</f>
        <v>0.0482897384305835</v>
      </c>
      <c r="BJ325" s="16" t="n">
        <f aca="false">IF(AP325="","",AP325+AN325)</f>
        <v>85</v>
      </c>
    </row>
    <row r="326" customFormat="false" ht="15" hidden="false" customHeight="true" outlineLevel="0" collapsed="false">
      <c r="A326" s="9" t="s">
        <v>240</v>
      </c>
      <c r="B326" s="10" t="s">
        <v>202</v>
      </c>
      <c r="C326" s="10" t="s">
        <v>241</v>
      </c>
      <c r="D326" s="9" t="n">
        <v>2017</v>
      </c>
      <c r="E326" s="11" t="n">
        <v>26920</v>
      </c>
      <c r="F326" s="11" t="n">
        <v>3425</v>
      </c>
      <c r="G326" s="11" t="n">
        <v>3409</v>
      </c>
      <c r="H326" s="11" t="n">
        <v>481</v>
      </c>
      <c r="I326" s="11" t="n">
        <v>17352</v>
      </c>
      <c r="J326" s="11" t="n">
        <v>14624</v>
      </c>
      <c r="K326" s="11" t="n">
        <v>22</v>
      </c>
      <c r="L326" s="12" t="n">
        <v>17.8677563150074</v>
      </c>
      <c r="M326" s="12" t="n">
        <v>0.817236255572065</v>
      </c>
      <c r="N326" s="13" t="n">
        <v>0.8427846934071</v>
      </c>
      <c r="O326" s="13" t="n">
        <v>0.644576523031204</v>
      </c>
      <c r="P326" s="13" t="n">
        <v>0.126634472511144</v>
      </c>
      <c r="Q326" s="13" t="n">
        <v>-0.0373337147761408</v>
      </c>
      <c r="R326" s="13" t="n">
        <v>-0.150087260034904</v>
      </c>
      <c r="S326" s="11" t="n">
        <v>-1</v>
      </c>
      <c r="T326" s="13" t="n">
        <v>-0.0243407707910751</v>
      </c>
      <c r="U326" s="13" t="n">
        <v>0.00069204152249136</v>
      </c>
      <c r="V326" s="11" t="n">
        <v>0</v>
      </c>
      <c r="W326" s="13" t="n">
        <v>-0.151767151767152</v>
      </c>
      <c r="X326" s="11" t="n">
        <v>0</v>
      </c>
      <c r="Y326" s="11" t="n">
        <v>0</v>
      </c>
      <c r="Z326" s="11" t="n">
        <v>0</v>
      </c>
      <c r="AA326" s="11" t="n">
        <v>0</v>
      </c>
      <c r="AB326" s="10" t="s">
        <v>65</v>
      </c>
      <c r="AC326" s="11" t="n">
        <v>17</v>
      </c>
      <c r="AD326" s="11" t="n">
        <v>156</v>
      </c>
      <c r="AE326" s="11" t="n">
        <v>288</v>
      </c>
      <c r="AF326" s="11" t="n">
        <v>13</v>
      </c>
      <c r="AG326" s="11" t="n">
        <v>6</v>
      </c>
      <c r="AH326" s="11" t="n">
        <v>1</v>
      </c>
      <c r="AI326" s="13" t="n">
        <v>0.0353430353430353</v>
      </c>
      <c r="AJ326" s="13" t="n">
        <v>0.324324324324324</v>
      </c>
      <c r="AK326" s="13" t="n">
        <v>0.598752598752599</v>
      </c>
      <c r="AL326" s="13" t="n">
        <v>0.027027027027027</v>
      </c>
      <c r="AM326" s="13" t="n">
        <v>0.0124740124740125</v>
      </c>
      <c r="AN326" s="11" t="n">
        <v>10</v>
      </c>
      <c r="AO326" s="13" t="n">
        <v>0.0203665987780041</v>
      </c>
      <c r="AP326" s="11" t="n">
        <v>23</v>
      </c>
      <c r="AQ326" s="11" t="n">
        <v>11</v>
      </c>
      <c r="AR326" s="13" t="n">
        <v>0.0457256461232604</v>
      </c>
      <c r="AS326" s="13" t="n">
        <v>0.021868787276342</v>
      </c>
      <c r="AT326" s="14" t="n">
        <f aca="false">SUMIFS(시도_소아과개폐업!$C$5:$C$293,시도_소아과개폐업!$A$5:$A$293,$D326,시도_소아과개폐업!$B$5:$B$293,$B326)</f>
        <v>194</v>
      </c>
      <c r="AU326" s="14" t="n">
        <f aca="false">SUMIFS(시도_소아과개폐업!$D$5:$D$293,시도_소아과개폐업!$A$5:$A$293,$D326,시도_소아과개폐업!$B$5:$B$293,$B326)</f>
        <v>140</v>
      </c>
      <c r="AV326" s="14" t="n">
        <f aca="false">SUMIFS(시도_소아과개폐업!$F$5:$F$293,시도_소아과개폐업!$A$5:$A$293,$D326,시도_소아과개폐업!$B$5:$B$293,$B326)</f>
        <v>54</v>
      </c>
      <c r="AW326" s="15" t="n">
        <f aca="false">SUMIFS(시도_소아과개폐업!$G$5:$G$293,시도_소아과개폐업!$A$5:$A$293,$D326,시도_소아과개폐업!$B$5:$B$293,$B326)</f>
        <v>0.209267563527653</v>
      </c>
      <c r="AX326" s="14" t="n">
        <f aca="false">SUMIFS(시도_소아과개폐업!$H$5:$H$293,시도_소아과개폐업!$A$5:$A$293,$D326,시도_소아과개폐업!$B$5:$B$293,$B326)</f>
        <v>372</v>
      </c>
      <c r="AY326" s="14" t="n">
        <f aca="false">SUMIFS(시군구_병원급!$E$5:$E$3668,시군구_병원급!$A$5:$A$3668,$A326,시군구_병원급!$D$5:$D$3668,$D326)</f>
        <v>9</v>
      </c>
      <c r="AZ326" s="14" t="n">
        <f aca="false">SUMIFS(시군구_병원급!$F$5:$F$3668,시군구_병원급!$A$5:$A$3668,$A326,시군구_병원급!$D$5:$D$3668,$D326)</f>
        <v>1</v>
      </c>
      <c r="BA326" s="14" t="n">
        <f aca="false">SUMIFS(시군구_병원급!$G$5:$G$3668,시군구_병원급!$A$5:$A$3668,$A326,시군구_병원급!$D$5:$D$3668,$D326)</f>
        <v>13</v>
      </c>
      <c r="BB326" s="14" t="n">
        <f aca="false">SUMIFS(시군구_병원급!$H$5:$H$3668,시군구_병원급!$A$5:$A$3668,$A326,시군구_병원급!$D$5:$D$3668,$D326)</f>
        <v>31</v>
      </c>
      <c r="BC326" s="16" t="n">
        <f aca="false">K326+AY326</f>
        <v>31</v>
      </c>
      <c r="BD326" s="17" t="n">
        <f aca="false">IF(E326=0,"",(K326+AY326)/E326*1000)</f>
        <v>1.15156017830609</v>
      </c>
      <c r="BE326" s="16" t="n">
        <f aca="false">AY326-SUMIFS(시군구_병원급!$E$5:$E$3668,시군구_병원급!$A$5:$A$3668,$A326,시군구_병원급!$D$5:$D$3668,$D326-3)</f>
        <v>3</v>
      </c>
      <c r="BF326" s="16" t="n">
        <f aca="false">IF(AY326=0,1,0)</f>
        <v>0</v>
      </c>
      <c r="BG326" s="16" t="n">
        <f aca="false">IF(K326+AY326=0,1,0)</f>
        <v>0</v>
      </c>
      <c r="BH326" s="16" t="n">
        <f aca="false">AF326+AG326+AH326</f>
        <v>20</v>
      </c>
      <c r="BI326" s="18" t="n">
        <f aca="false">IF(H326=0,"",BH326/H326)</f>
        <v>0.0415800415800416</v>
      </c>
      <c r="BJ326" s="16" t="n">
        <f aca="false">IF(AP326="","",AP326+AN326)</f>
        <v>33</v>
      </c>
    </row>
    <row r="327" customFormat="false" ht="15" hidden="false" customHeight="true" outlineLevel="0" collapsed="false">
      <c r="A327" s="9" t="s">
        <v>242</v>
      </c>
      <c r="B327" s="10" t="s">
        <v>202</v>
      </c>
      <c r="C327" s="10" t="s">
        <v>243</v>
      </c>
      <c r="D327" s="9" t="n">
        <v>2017</v>
      </c>
      <c r="E327" s="11" t="n">
        <v>12613</v>
      </c>
      <c r="F327" s="11" t="n">
        <v>1706</v>
      </c>
      <c r="G327" s="11" t="n">
        <v>1725</v>
      </c>
      <c r="H327" s="11" t="n">
        <v>176</v>
      </c>
      <c r="I327" s="11" t="n">
        <v>10563</v>
      </c>
      <c r="J327" s="11" t="n">
        <v>8277</v>
      </c>
      <c r="K327" s="11" t="n">
        <v>6</v>
      </c>
      <c r="L327" s="12" t="n">
        <v>13.953857131531</v>
      </c>
      <c r="M327" s="12" t="n">
        <v>0.475699674938556</v>
      </c>
      <c r="N327" s="13" t="n">
        <v>0.783584209031525</v>
      </c>
      <c r="O327" s="13" t="n">
        <v>0.837469277729327</v>
      </c>
      <c r="P327" s="13" t="n">
        <v>0.136763656544835</v>
      </c>
      <c r="Q327" s="13" t="n">
        <v>-0.0248936992655585</v>
      </c>
      <c r="R327" s="13" t="n">
        <v>-0.131857070961248</v>
      </c>
      <c r="S327" s="11" t="n">
        <v>1</v>
      </c>
      <c r="T327" s="13" t="n">
        <v>0.0173410404624277</v>
      </c>
      <c r="U327" s="13" t="n">
        <v>0.0183167839583533</v>
      </c>
      <c r="V327" s="11" t="n">
        <v>0</v>
      </c>
      <c r="W327" s="13" t="n">
        <v>-0.102272727272727</v>
      </c>
      <c r="X327" s="11" t="n">
        <v>0</v>
      </c>
      <c r="Y327" s="11" t="n">
        <v>0</v>
      </c>
      <c r="Z327" s="11" t="n">
        <v>0</v>
      </c>
      <c r="AA327" s="11" t="n">
        <v>0</v>
      </c>
      <c r="AB327" s="10" t="s">
        <v>65</v>
      </c>
      <c r="AC327" s="11" t="n">
        <v>12</v>
      </c>
      <c r="AD327" s="11" t="n">
        <v>94</v>
      </c>
      <c r="AE327" s="11" t="n">
        <v>60</v>
      </c>
      <c r="AF327" s="11" t="n">
        <v>7</v>
      </c>
      <c r="AG327" s="11" t="n">
        <v>2</v>
      </c>
      <c r="AH327" s="11" t="n">
        <v>1</v>
      </c>
      <c r="AI327" s="13" t="n">
        <v>0.0681818181818182</v>
      </c>
      <c r="AJ327" s="13" t="n">
        <v>0.534090909090909</v>
      </c>
      <c r="AK327" s="13" t="n">
        <v>0.340909090909091</v>
      </c>
      <c r="AL327" s="13" t="n">
        <v>0.0397727272727273</v>
      </c>
      <c r="AM327" s="13" t="n">
        <v>0.0113636363636364</v>
      </c>
      <c r="AN327" s="11" t="n">
        <v>3</v>
      </c>
      <c r="AO327" s="13" t="n">
        <v>0.0167597765363129</v>
      </c>
      <c r="AP327" s="11" t="n">
        <v>6</v>
      </c>
      <c r="AQ327" s="11" t="n">
        <v>6</v>
      </c>
      <c r="AR327" s="13" t="n">
        <v>0.0335195530726257</v>
      </c>
      <c r="AS327" s="13" t="n">
        <v>0.0335195530726257</v>
      </c>
      <c r="AT327" s="14" t="n">
        <f aca="false">SUMIFS(시도_소아과개폐업!$C$5:$C$293,시도_소아과개폐업!$A$5:$A$293,$D327,시도_소아과개폐업!$B$5:$B$293,$B327)</f>
        <v>194</v>
      </c>
      <c r="AU327" s="14" t="n">
        <f aca="false">SUMIFS(시도_소아과개폐업!$D$5:$D$293,시도_소아과개폐업!$A$5:$A$293,$D327,시도_소아과개폐업!$B$5:$B$293,$B327)</f>
        <v>140</v>
      </c>
      <c r="AV327" s="14" t="n">
        <f aca="false">SUMIFS(시도_소아과개폐업!$F$5:$F$293,시도_소아과개폐업!$A$5:$A$293,$D327,시도_소아과개폐업!$B$5:$B$293,$B327)</f>
        <v>54</v>
      </c>
      <c r="AW327" s="15" t="n">
        <f aca="false">SUMIFS(시도_소아과개폐업!$G$5:$G$293,시도_소아과개폐업!$A$5:$A$293,$D327,시도_소아과개폐업!$B$5:$B$293,$B327)</f>
        <v>0.209267563527653</v>
      </c>
      <c r="AX327" s="14" t="n">
        <f aca="false">SUMIFS(시도_소아과개폐업!$H$5:$H$293,시도_소아과개폐업!$A$5:$A$293,$D327,시도_소아과개폐업!$B$5:$B$293,$B327)</f>
        <v>372</v>
      </c>
      <c r="AY327" s="14" t="n">
        <f aca="false">SUMIFS(시군구_병원급!$E$5:$E$3668,시군구_병원급!$A$5:$A$3668,$A327,시군구_병원급!$D$5:$D$3668,$D327)</f>
        <v>2</v>
      </c>
      <c r="AZ327" s="14" t="n">
        <f aca="false">SUMIFS(시군구_병원급!$F$5:$F$3668,시군구_병원급!$A$5:$A$3668,$A327,시군구_병원급!$D$5:$D$3668,$D327)</f>
        <v>1</v>
      </c>
      <c r="BA327" s="14" t="n">
        <f aca="false">SUMIFS(시군구_병원급!$G$5:$G$3668,시군구_병원급!$A$5:$A$3668,$A327,시군구_병원급!$D$5:$D$3668,$D327)</f>
        <v>5</v>
      </c>
      <c r="BB327" s="14" t="n">
        <f aca="false">SUMIFS(시군구_병원급!$H$5:$H$3668,시군구_병원급!$A$5:$A$3668,$A327,시군구_병원급!$D$5:$D$3668,$D327)</f>
        <v>12</v>
      </c>
      <c r="BC327" s="16" t="n">
        <f aca="false">K327+AY327</f>
        <v>8</v>
      </c>
      <c r="BD327" s="17" t="n">
        <f aca="false">IF(E327=0,"",(K327+AY327)/E327*1000)</f>
        <v>0.634266233251407</v>
      </c>
      <c r="BE327" s="16" t="n">
        <f aca="false">AY327-SUMIFS(시군구_병원급!$E$5:$E$3668,시군구_병원급!$A$5:$A$3668,$A327,시군구_병원급!$D$5:$D$3668,$D327-3)</f>
        <v>0</v>
      </c>
      <c r="BF327" s="16" t="n">
        <f aca="false">IF(AY327=0,1,0)</f>
        <v>0</v>
      </c>
      <c r="BG327" s="16" t="n">
        <f aca="false">IF(K327+AY327=0,1,0)</f>
        <v>0</v>
      </c>
      <c r="BH327" s="16" t="n">
        <f aca="false">AF327+AG327+AH327</f>
        <v>10</v>
      </c>
      <c r="BI327" s="18" t="n">
        <f aca="false">IF(H327=0,"",BH327/H327)</f>
        <v>0.0568181818181818</v>
      </c>
      <c r="BJ327" s="16" t="n">
        <f aca="false">IF(AP327="","",AP327+AN327)</f>
        <v>9</v>
      </c>
    </row>
    <row r="328" customFormat="false" ht="15" hidden="false" customHeight="true" outlineLevel="0" collapsed="false">
      <c r="A328" s="9" t="s">
        <v>244</v>
      </c>
      <c r="B328" s="10" t="s">
        <v>202</v>
      </c>
      <c r="C328" s="10" t="s">
        <v>245</v>
      </c>
      <c r="D328" s="9" t="n">
        <v>2017</v>
      </c>
      <c r="E328" s="11" t="n">
        <v>9284</v>
      </c>
      <c r="F328" s="11" t="n">
        <v>1164</v>
      </c>
      <c r="G328" s="11" t="n">
        <v>1236</v>
      </c>
      <c r="H328" s="11" t="n">
        <v>208</v>
      </c>
      <c r="I328" s="11" t="n">
        <v>9522</v>
      </c>
      <c r="J328" s="11" t="n">
        <v>6949</v>
      </c>
      <c r="K328" s="11" t="n">
        <v>10</v>
      </c>
      <c r="L328" s="12" t="n">
        <v>22.404136148212</v>
      </c>
      <c r="M328" s="12" t="n">
        <v>1.0771219302025</v>
      </c>
      <c r="N328" s="13" t="n">
        <v>0.72978365889519</v>
      </c>
      <c r="O328" s="13" t="n">
        <v>1.02563550193882</v>
      </c>
      <c r="P328" s="13" t="n">
        <v>0.133132270573029</v>
      </c>
      <c r="Q328" s="13" t="n">
        <v>-0.156919723937523</v>
      </c>
      <c r="R328" s="13" t="n">
        <v>-0.233250620347395</v>
      </c>
      <c r="S328" s="11" t="n">
        <v>0</v>
      </c>
      <c r="T328" s="13" t="n">
        <v>-0.0588235294117647</v>
      </c>
      <c r="U328" s="13" t="n">
        <v>-0.0266789328426863</v>
      </c>
      <c r="V328" s="11" t="n">
        <v>0</v>
      </c>
      <c r="W328" s="13" t="n">
        <v>-0.211538461538462</v>
      </c>
      <c r="X328" s="11" t="n">
        <v>1</v>
      </c>
      <c r="Y328" s="11" t="n">
        <v>0</v>
      </c>
      <c r="Z328" s="11" t="n">
        <v>1</v>
      </c>
      <c r="AA328" s="11" t="n">
        <v>0</v>
      </c>
      <c r="AB328" s="10" t="s">
        <v>65</v>
      </c>
      <c r="AC328" s="11" t="n">
        <v>12</v>
      </c>
      <c r="AD328" s="11" t="n">
        <v>66</v>
      </c>
      <c r="AE328" s="11" t="n">
        <v>121</v>
      </c>
      <c r="AF328" s="11" t="n">
        <v>2</v>
      </c>
      <c r="AG328" s="11" t="n">
        <v>7</v>
      </c>
      <c r="AH328" s="11" t="n">
        <v>0</v>
      </c>
      <c r="AI328" s="13" t="n">
        <v>0.0576923076923077</v>
      </c>
      <c r="AJ328" s="13" t="n">
        <v>0.317307692307692</v>
      </c>
      <c r="AK328" s="13" t="n">
        <v>0.581730769230769</v>
      </c>
      <c r="AL328" s="13" t="n">
        <v>0.00961538461538462</v>
      </c>
      <c r="AM328" s="13" t="n">
        <v>0.0336538461538462</v>
      </c>
      <c r="AN328" s="11" t="n">
        <v>15</v>
      </c>
      <c r="AO328" s="13" t="n">
        <v>0.0672645739910314</v>
      </c>
      <c r="AP328" s="11" t="n">
        <v>10</v>
      </c>
      <c r="AQ328" s="11" t="n">
        <v>4</v>
      </c>
      <c r="AR328" s="13" t="n">
        <v>0.0436681222707424</v>
      </c>
      <c r="AS328" s="13" t="n">
        <v>0.0174672489082969</v>
      </c>
      <c r="AT328" s="14" t="n">
        <f aca="false">SUMIFS(시도_소아과개폐업!$C$5:$C$293,시도_소아과개폐업!$A$5:$A$293,$D328,시도_소아과개폐업!$B$5:$B$293,$B328)</f>
        <v>194</v>
      </c>
      <c r="AU328" s="14" t="n">
        <f aca="false">SUMIFS(시도_소아과개폐업!$D$5:$D$293,시도_소아과개폐업!$A$5:$A$293,$D328,시도_소아과개폐업!$B$5:$B$293,$B328)</f>
        <v>140</v>
      </c>
      <c r="AV328" s="14" t="n">
        <f aca="false">SUMIFS(시도_소아과개폐업!$F$5:$F$293,시도_소아과개폐업!$A$5:$A$293,$D328,시도_소아과개폐업!$B$5:$B$293,$B328)</f>
        <v>54</v>
      </c>
      <c r="AW328" s="15" t="n">
        <f aca="false">SUMIFS(시도_소아과개폐업!$G$5:$G$293,시도_소아과개폐업!$A$5:$A$293,$D328,시도_소아과개폐업!$B$5:$B$293,$B328)</f>
        <v>0.209267563527653</v>
      </c>
      <c r="AX328" s="14" t="n">
        <f aca="false">SUMIFS(시도_소아과개폐업!$H$5:$H$293,시도_소아과개폐업!$A$5:$A$293,$D328,시도_소아과개폐업!$B$5:$B$293,$B328)</f>
        <v>372</v>
      </c>
      <c r="AY328" s="14" t="n">
        <f aca="false">SUMIFS(시군구_병원급!$E$5:$E$3668,시군구_병원급!$A$5:$A$3668,$A328,시군구_병원급!$D$5:$D$3668,$D328)</f>
        <v>3</v>
      </c>
      <c r="AZ328" s="14" t="n">
        <f aca="false">SUMIFS(시군구_병원급!$F$5:$F$3668,시군구_병원급!$A$5:$A$3668,$A328,시군구_병원급!$D$5:$D$3668,$D328)</f>
        <v>2</v>
      </c>
      <c r="BA328" s="14" t="n">
        <f aca="false">SUMIFS(시군구_병원급!$G$5:$G$3668,시군구_병원급!$A$5:$A$3668,$A328,시군구_병원급!$D$5:$D$3668,$D328)</f>
        <v>4</v>
      </c>
      <c r="BB328" s="14" t="n">
        <f aca="false">SUMIFS(시군구_병원급!$H$5:$H$3668,시군구_병원급!$A$5:$A$3668,$A328,시군구_병원급!$D$5:$D$3668,$D328)</f>
        <v>16</v>
      </c>
      <c r="BC328" s="16" t="n">
        <f aca="false">K328+AY328</f>
        <v>13</v>
      </c>
      <c r="BD328" s="17" t="n">
        <f aca="false">IF(E328=0,"",(K328+AY328)/E328*1000)</f>
        <v>1.40025850926325</v>
      </c>
      <c r="BE328" s="16" t="n">
        <f aca="false">AY328-SUMIFS(시군구_병원급!$E$5:$E$3668,시군구_병원급!$A$5:$A$3668,$A328,시군구_병원급!$D$5:$D$3668,$D328-3)</f>
        <v>-1</v>
      </c>
      <c r="BF328" s="16" t="n">
        <f aca="false">IF(AY328=0,1,0)</f>
        <v>0</v>
      </c>
      <c r="BG328" s="16" t="n">
        <f aca="false">IF(K328+AY328=0,1,0)</f>
        <v>0</v>
      </c>
      <c r="BH328" s="16" t="n">
        <f aca="false">AF328+AG328+AH328</f>
        <v>9</v>
      </c>
      <c r="BI328" s="18" t="n">
        <f aca="false">IF(H328=0,"",BH328/H328)</f>
        <v>0.0432692307692308</v>
      </c>
      <c r="BJ328" s="16" t="n">
        <f aca="false">IF(AP328="","",AP328+AN328)</f>
        <v>25</v>
      </c>
    </row>
    <row r="329" customFormat="false" ht="15" hidden="false" customHeight="true" outlineLevel="0" collapsed="false">
      <c r="A329" s="9" t="s">
        <v>246</v>
      </c>
      <c r="B329" s="10" t="s">
        <v>202</v>
      </c>
      <c r="C329" s="10" t="s">
        <v>247</v>
      </c>
      <c r="D329" s="9" t="n">
        <v>2017</v>
      </c>
      <c r="E329" s="11" t="n">
        <v>28495</v>
      </c>
      <c r="F329" s="11" t="n">
        <v>3433</v>
      </c>
      <c r="G329" s="11" t="n">
        <v>3172</v>
      </c>
      <c r="H329" s="11" t="n">
        <v>407</v>
      </c>
      <c r="I329" s="11" t="n">
        <v>14613</v>
      </c>
      <c r="J329" s="11" t="n">
        <v>13180</v>
      </c>
      <c r="K329" s="11" t="n">
        <v>24</v>
      </c>
      <c r="L329" s="12" t="n">
        <v>14.2832075802772</v>
      </c>
      <c r="M329" s="12" t="n">
        <v>0.842253026846815</v>
      </c>
      <c r="N329" s="13" t="n">
        <v>0.901936631766236</v>
      </c>
      <c r="O329" s="13" t="n">
        <v>0.512826811721355</v>
      </c>
      <c r="P329" s="13" t="n">
        <v>0.111317775048254</v>
      </c>
      <c r="Q329" s="13" t="n">
        <v>0.102747678018576</v>
      </c>
      <c r="R329" s="13" t="n">
        <v>-0.104713519616145</v>
      </c>
      <c r="S329" s="11" t="n">
        <v>3</v>
      </c>
      <c r="T329" s="13" t="n">
        <v>0.032994923857868</v>
      </c>
      <c r="U329" s="13" t="n">
        <v>0.026554267650158</v>
      </c>
      <c r="V329" s="11" t="n">
        <v>0</v>
      </c>
      <c r="W329" s="13" t="n">
        <v>0.0810810810810811</v>
      </c>
      <c r="X329" s="11" t="n">
        <v>0</v>
      </c>
      <c r="Y329" s="11" t="n">
        <v>0</v>
      </c>
      <c r="Z329" s="11" t="n">
        <v>0</v>
      </c>
      <c r="AA329" s="11" t="n">
        <v>0</v>
      </c>
      <c r="AB329" s="10" t="s">
        <v>65</v>
      </c>
      <c r="AC329" s="11" t="n">
        <v>22</v>
      </c>
      <c r="AD329" s="11" t="n">
        <v>103</v>
      </c>
      <c r="AE329" s="11" t="n">
        <v>270</v>
      </c>
      <c r="AF329" s="11" t="n">
        <v>4</v>
      </c>
      <c r="AG329" s="11" t="n">
        <v>7</v>
      </c>
      <c r="AH329" s="11" t="n">
        <v>1</v>
      </c>
      <c r="AI329" s="13" t="n">
        <v>0.0540540540540541</v>
      </c>
      <c r="AJ329" s="13" t="n">
        <v>0.253071253071253</v>
      </c>
      <c r="AK329" s="13" t="n">
        <v>0.663390663390663</v>
      </c>
      <c r="AL329" s="13" t="n">
        <v>0.00982800982800983</v>
      </c>
      <c r="AM329" s="13" t="n">
        <v>0.0171990171990172</v>
      </c>
      <c r="AN329" s="11" t="n">
        <v>2</v>
      </c>
      <c r="AO329" s="13" t="n">
        <v>0.00488997555012225</v>
      </c>
      <c r="AP329" s="11" t="n">
        <v>29</v>
      </c>
      <c r="AQ329" s="11" t="n">
        <v>36</v>
      </c>
      <c r="AR329" s="13" t="n">
        <v>0.0719602977667494</v>
      </c>
      <c r="AS329" s="13" t="n">
        <v>0.0893300248138958</v>
      </c>
      <c r="AT329" s="14" t="n">
        <f aca="false">SUMIFS(시도_소아과개폐업!$C$5:$C$293,시도_소아과개폐업!$A$5:$A$293,$D329,시도_소아과개폐업!$B$5:$B$293,$B329)</f>
        <v>194</v>
      </c>
      <c r="AU329" s="14" t="n">
        <f aca="false">SUMIFS(시도_소아과개폐업!$D$5:$D$293,시도_소아과개폐업!$A$5:$A$293,$D329,시도_소아과개폐업!$B$5:$B$293,$B329)</f>
        <v>140</v>
      </c>
      <c r="AV329" s="14" t="n">
        <f aca="false">SUMIFS(시도_소아과개폐업!$F$5:$F$293,시도_소아과개폐업!$A$5:$A$293,$D329,시도_소아과개폐업!$B$5:$B$293,$B329)</f>
        <v>54</v>
      </c>
      <c r="AW329" s="15" t="n">
        <f aca="false">SUMIFS(시도_소아과개폐업!$G$5:$G$293,시도_소아과개폐업!$A$5:$A$293,$D329,시도_소아과개폐업!$B$5:$B$293,$B329)</f>
        <v>0.209267563527653</v>
      </c>
      <c r="AX329" s="14" t="n">
        <f aca="false">SUMIFS(시도_소아과개폐업!$H$5:$H$293,시도_소아과개폐업!$A$5:$A$293,$D329,시도_소아과개폐업!$B$5:$B$293,$B329)</f>
        <v>372</v>
      </c>
      <c r="AY329" s="14" t="n">
        <f aca="false">SUMIFS(시군구_병원급!$E$5:$E$3668,시군구_병원급!$A$5:$A$3668,$A329,시군구_병원급!$D$5:$D$3668,$D329)</f>
        <v>7</v>
      </c>
      <c r="AZ329" s="14" t="n">
        <f aca="false">SUMIFS(시군구_병원급!$F$5:$F$3668,시군구_병원급!$A$5:$A$3668,$A329,시군구_병원급!$D$5:$D$3668,$D329)</f>
        <v>2</v>
      </c>
      <c r="BA329" s="14" t="n">
        <f aca="false">SUMIFS(시군구_병원급!$G$5:$G$3668,시군구_병원급!$A$5:$A$3668,$A329,시군구_병원급!$D$5:$D$3668,$D329)</f>
        <v>7</v>
      </c>
      <c r="BB329" s="14" t="n">
        <f aca="false">SUMIFS(시군구_병원급!$H$5:$H$3668,시군구_병원급!$A$5:$A$3668,$A329,시군구_병원급!$D$5:$D$3668,$D329)</f>
        <v>18</v>
      </c>
      <c r="BC329" s="16" t="n">
        <f aca="false">K329+AY329</f>
        <v>31</v>
      </c>
      <c r="BD329" s="17" t="n">
        <f aca="false">IF(E329=0,"",(K329+AY329)/E329*1000)</f>
        <v>1.08791015967714</v>
      </c>
      <c r="BE329" s="16" t="n">
        <f aca="false">AY329-SUMIFS(시군구_병원급!$E$5:$E$3668,시군구_병원급!$A$5:$A$3668,$A329,시군구_병원급!$D$5:$D$3668,$D329-3)</f>
        <v>0</v>
      </c>
      <c r="BF329" s="16" t="n">
        <f aca="false">IF(AY329=0,1,0)</f>
        <v>0</v>
      </c>
      <c r="BG329" s="16" t="n">
        <f aca="false">IF(K329+AY329=0,1,0)</f>
        <v>0</v>
      </c>
      <c r="BH329" s="16" t="n">
        <f aca="false">AF329+AG329+AH329</f>
        <v>12</v>
      </c>
      <c r="BI329" s="18" t="n">
        <f aca="false">IF(H329=0,"",BH329/H329)</f>
        <v>0.0294840294840295</v>
      </c>
      <c r="BJ329" s="16" t="n">
        <f aca="false">IF(AP329="","",AP329+AN329)</f>
        <v>31</v>
      </c>
    </row>
    <row r="330" customFormat="false" ht="15" hidden="false" customHeight="true" outlineLevel="0" collapsed="false">
      <c r="A330" s="9" t="s">
        <v>248</v>
      </c>
      <c r="B330" s="10" t="s">
        <v>202</v>
      </c>
      <c r="C330" s="10" t="s">
        <v>249</v>
      </c>
      <c r="D330" s="9" t="n">
        <v>2017</v>
      </c>
      <c r="E330" s="11" t="n">
        <v>55020</v>
      </c>
      <c r="F330" s="11" t="n">
        <v>7155</v>
      </c>
      <c r="G330" s="11" t="n">
        <v>7004</v>
      </c>
      <c r="H330" s="11" t="n">
        <v>792</v>
      </c>
      <c r="I330" s="11" t="n">
        <v>29902</v>
      </c>
      <c r="J330" s="11" t="n">
        <v>25308</v>
      </c>
      <c r="K330" s="11" t="n">
        <v>39</v>
      </c>
      <c r="L330" s="12" t="n">
        <v>14.3947655398037</v>
      </c>
      <c r="M330" s="12" t="n">
        <v>0.708833151581243</v>
      </c>
      <c r="N330" s="13" t="n">
        <v>0.846364791652732</v>
      </c>
      <c r="O330" s="13" t="n">
        <v>0.54347509996365</v>
      </c>
      <c r="P330" s="13" t="n">
        <v>0.127299163940385</v>
      </c>
      <c r="Q330" s="13" t="n">
        <v>0.216772081914282</v>
      </c>
      <c r="R330" s="13" t="n">
        <v>0.124237560192616</v>
      </c>
      <c r="S330" s="11" t="n">
        <v>7</v>
      </c>
      <c r="T330" s="13" t="n">
        <v>0.0434782608695652</v>
      </c>
      <c r="U330" s="13" t="n">
        <v>0.0411197381706765</v>
      </c>
      <c r="V330" s="11" t="n">
        <v>0</v>
      </c>
      <c r="W330" s="13" t="n">
        <v>0.0934343434343434</v>
      </c>
      <c r="X330" s="11" t="n">
        <v>0</v>
      </c>
      <c r="Y330" s="11" t="n">
        <v>0</v>
      </c>
      <c r="Z330" s="11" t="n">
        <v>0</v>
      </c>
      <c r="AA330" s="11" t="n">
        <v>0</v>
      </c>
      <c r="AB330" s="10" t="s">
        <v>65</v>
      </c>
      <c r="AC330" s="11" t="n">
        <v>38</v>
      </c>
      <c r="AD330" s="11" t="n">
        <v>226</v>
      </c>
      <c r="AE330" s="11" t="n">
        <v>503</v>
      </c>
      <c r="AF330" s="11" t="n">
        <v>9</v>
      </c>
      <c r="AG330" s="11" t="n">
        <v>16</v>
      </c>
      <c r="AH330" s="11" t="n">
        <v>0</v>
      </c>
      <c r="AI330" s="13" t="n">
        <v>0.047979797979798</v>
      </c>
      <c r="AJ330" s="13" t="n">
        <v>0.285353535353535</v>
      </c>
      <c r="AK330" s="13" t="n">
        <v>0.63510101010101</v>
      </c>
      <c r="AL330" s="13" t="n">
        <v>0.0113636363636364</v>
      </c>
      <c r="AM330" s="13" t="n">
        <v>0.0202020202020202</v>
      </c>
      <c r="AN330" s="11" t="n">
        <v>16</v>
      </c>
      <c r="AO330" s="13" t="n">
        <v>0.0198019801980198</v>
      </c>
      <c r="AP330" s="11" t="n">
        <v>22</v>
      </c>
      <c r="AQ330" s="11" t="n">
        <v>51</v>
      </c>
      <c r="AR330" s="13" t="n">
        <v>0.0282413350449294</v>
      </c>
      <c r="AS330" s="13" t="n">
        <v>0.0654685494223363</v>
      </c>
      <c r="AT330" s="14" t="n">
        <f aca="false">SUMIFS(시도_소아과개폐업!$C$5:$C$293,시도_소아과개폐업!$A$5:$A$293,$D330,시도_소아과개폐업!$B$5:$B$293,$B330)</f>
        <v>194</v>
      </c>
      <c r="AU330" s="14" t="n">
        <f aca="false">SUMIFS(시도_소아과개폐업!$D$5:$D$293,시도_소아과개폐업!$A$5:$A$293,$D330,시도_소아과개폐업!$B$5:$B$293,$B330)</f>
        <v>140</v>
      </c>
      <c r="AV330" s="14" t="n">
        <f aca="false">SUMIFS(시도_소아과개폐업!$F$5:$F$293,시도_소아과개폐업!$A$5:$A$293,$D330,시도_소아과개폐업!$B$5:$B$293,$B330)</f>
        <v>54</v>
      </c>
      <c r="AW330" s="15" t="n">
        <f aca="false">SUMIFS(시도_소아과개폐업!$G$5:$G$293,시도_소아과개폐업!$A$5:$A$293,$D330,시도_소아과개폐업!$B$5:$B$293,$B330)</f>
        <v>0.209267563527653</v>
      </c>
      <c r="AX330" s="14" t="n">
        <f aca="false">SUMIFS(시도_소아과개폐업!$H$5:$H$293,시도_소아과개폐업!$A$5:$A$293,$D330,시도_소아과개폐업!$B$5:$B$293,$B330)</f>
        <v>372</v>
      </c>
      <c r="AY330" s="14" t="n">
        <f aca="false">SUMIFS(시군구_병원급!$E$5:$E$3668,시군구_병원급!$A$5:$A$3668,$A330,시군구_병원급!$D$5:$D$3668,$D330)</f>
        <v>9</v>
      </c>
      <c r="AZ330" s="14" t="n">
        <f aca="false">SUMIFS(시군구_병원급!$F$5:$F$3668,시군구_병원급!$A$5:$A$3668,$A330,시군구_병원급!$D$5:$D$3668,$D330)</f>
        <v>3</v>
      </c>
      <c r="BA330" s="14" t="n">
        <f aca="false">SUMIFS(시군구_병원급!$G$5:$G$3668,시군구_병원급!$A$5:$A$3668,$A330,시군구_병원급!$D$5:$D$3668,$D330)</f>
        <v>11</v>
      </c>
      <c r="BB330" s="14" t="n">
        <f aca="false">SUMIFS(시군구_병원급!$H$5:$H$3668,시군구_병원급!$A$5:$A$3668,$A330,시군구_병원급!$D$5:$D$3668,$D330)</f>
        <v>25</v>
      </c>
      <c r="BC330" s="16" t="n">
        <f aca="false">K330+AY330</f>
        <v>48</v>
      </c>
      <c r="BD330" s="17" t="n">
        <f aca="false">IF(E330=0,"",(K330+AY330)/E330*1000)</f>
        <v>0.872410032715376</v>
      </c>
      <c r="BE330" s="16" t="n">
        <f aca="false">AY330-SUMIFS(시군구_병원급!$E$5:$E$3668,시군구_병원급!$A$5:$A$3668,$A330,시군구_병원급!$D$5:$D$3668,$D330-3)</f>
        <v>0</v>
      </c>
      <c r="BF330" s="16" t="n">
        <f aca="false">IF(AY330=0,1,0)</f>
        <v>0</v>
      </c>
      <c r="BG330" s="16" t="n">
        <f aca="false">IF(K330+AY330=0,1,0)</f>
        <v>0</v>
      </c>
      <c r="BH330" s="16" t="n">
        <f aca="false">AF330+AG330+AH330</f>
        <v>25</v>
      </c>
      <c r="BI330" s="18" t="n">
        <f aca="false">IF(H330=0,"",BH330/H330)</f>
        <v>0.0315656565656566</v>
      </c>
      <c r="BJ330" s="16" t="n">
        <f aca="false">IF(AP330="","",AP330+AN330)</f>
        <v>38</v>
      </c>
    </row>
    <row r="331" customFormat="false" ht="15" hidden="false" customHeight="true" outlineLevel="0" collapsed="false">
      <c r="A331" s="9" t="s">
        <v>250</v>
      </c>
      <c r="B331" s="10" t="s">
        <v>202</v>
      </c>
      <c r="C331" s="10" t="s">
        <v>251</v>
      </c>
      <c r="D331" s="9" t="n">
        <v>2017</v>
      </c>
      <c r="E331" s="11" t="n">
        <v>21813</v>
      </c>
      <c r="F331" s="11" t="n">
        <v>3004</v>
      </c>
      <c r="G331" s="11" t="n">
        <v>2842</v>
      </c>
      <c r="H331" s="11" t="n">
        <v>337</v>
      </c>
      <c r="I331" s="11" t="n">
        <v>17034</v>
      </c>
      <c r="J331" s="11" t="n">
        <v>14408</v>
      </c>
      <c r="K331" s="11" t="n">
        <v>13</v>
      </c>
      <c r="L331" s="12" t="n">
        <v>15.4495025901985</v>
      </c>
      <c r="M331" s="12" t="n">
        <v>0.595974877366708</v>
      </c>
      <c r="N331" s="13" t="n">
        <v>0.845837736292122</v>
      </c>
      <c r="O331" s="13" t="n">
        <v>0.780910466235731</v>
      </c>
      <c r="P331" s="13" t="n">
        <v>0.13028927703663</v>
      </c>
      <c r="Q331" s="13" t="n">
        <v>0.0949751518498068</v>
      </c>
      <c r="R331" s="13" t="n">
        <v>-0.105445388731508</v>
      </c>
      <c r="S331" s="11" t="n">
        <v>2</v>
      </c>
      <c r="T331" s="13" t="n">
        <v>0.00297619047619047</v>
      </c>
      <c r="U331" s="13" t="n">
        <v>0.0173196368848543</v>
      </c>
      <c r="V331" s="11" t="n">
        <v>0</v>
      </c>
      <c r="W331" s="13" t="n">
        <v>-0.0118694362017804</v>
      </c>
      <c r="X331" s="11" t="n">
        <v>0</v>
      </c>
      <c r="Y331" s="11" t="n">
        <v>0</v>
      </c>
      <c r="Z331" s="11" t="n">
        <v>0</v>
      </c>
      <c r="AA331" s="11" t="n">
        <v>0</v>
      </c>
      <c r="AB331" s="10" t="s">
        <v>65</v>
      </c>
      <c r="AC331" s="11" t="n">
        <v>13</v>
      </c>
      <c r="AD331" s="11" t="n">
        <v>141</v>
      </c>
      <c r="AE331" s="11" t="n">
        <v>173</v>
      </c>
      <c r="AF331" s="11" t="n">
        <v>2</v>
      </c>
      <c r="AG331" s="11" t="n">
        <v>6</v>
      </c>
      <c r="AH331" s="11" t="n">
        <v>2</v>
      </c>
      <c r="AI331" s="13" t="n">
        <v>0.0385756676557864</v>
      </c>
      <c r="AJ331" s="13" t="n">
        <v>0.41839762611276</v>
      </c>
      <c r="AK331" s="13" t="n">
        <v>0.513353115727003</v>
      </c>
      <c r="AL331" s="13" t="n">
        <v>0.00593471810089021</v>
      </c>
      <c r="AM331" s="13" t="n">
        <v>0.0178041543026706</v>
      </c>
      <c r="AN331" s="11" t="n">
        <v>12</v>
      </c>
      <c r="AO331" s="13" t="n">
        <v>0.0343839541547278</v>
      </c>
      <c r="AP331" s="11" t="n">
        <v>14</v>
      </c>
      <c r="AQ331" s="11" t="n">
        <v>16</v>
      </c>
      <c r="AR331" s="13" t="n">
        <v>0.0403458213256484</v>
      </c>
      <c r="AS331" s="13" t="n">
        <v>0.0461095100864553</v>
      </c>
      <c r="AT331" s="14" t="n">
        <f aca="false">SUMIFS(시도_소아과개폐업!$C$5:$C$293,시도_소아과개폐업!$A$5:$A$293,$D331,시도_소아과개폐업!$B$5:$B$293,$B331)</f>
        <v>194</v>
      </c>
      <c r="AU331" s="14" t="n">
        <f aca="false">SUMIFS(시도_소아과개폐업!$D$5:$D$293,시도_소아과개폐업!$A$5:$A$293,$D331,시도_소아과개폐업!$B$5:$B$293,$B331)</f>
        <v>140</v>
      </c>
      <c r="AV331" s="14" t="n">
        <f aca="false">SUMIFS(시도_소아과개폐업!$F$5:$F$293,시도_소아과개폐업!$A$5:$A$293,$D331,시도_소아과개폐업!$B$5:$B$293,$B331)</f>
        <v>54</v>
      </c>
      <c r="AW331" s="15" t="n">
        <f aca="false">SUMIFS(시도_소아과개폐업!$G$5:$G$293,시도_소아과개폐업!$A$5:$A$293,$D331,시도_소아과개폐업!$B$5:$B$293,$B331)</f>
        <v>0.209267563527653</v>
      </c>
      <c r="AX331" s="14" t="n">
        <f aca="false">SUMIFS(시도_소아과개폐업!$H$5:$H$293,시도_소아과개폐업!$A$5:$A$293,$D331,시도_소아과개폐업!$B$5:$B$293,$B331)</f>
        <v>372</v>
      </c>
      <c r="AY331" s="14" t="n">
        <f aca="false">SUMIFS(시군구_병원급!$E$5:$E$3668,시군구_병원급!$A$5:$A$3668,$A331,시군구_병원급!$D$5:$D$3668,$D331)</f>
        <v>3</v>
      </c>
      <c r="AZ331" s="14" t="n">
        <f aca="false">SUMIFS(시군구_병원급!$F$5:$F$3668,시군구_병원급!$A$5:$A$3668,$A331,시군구_병원급!$D$5:$D$3668,$D331)</f>
        <v>1</v>
      </c>
      <c r="BA331" s="14" t="n">
        <f aca="false">SUMIFS(시군구_병원급!$G$5:$G$3668,시군구_병원급!$A$5:$A$3668,$A331,시군구_병원급!$D$5:$D$3668,$D331)</f>
        <v>3</v>
      </c>
      <c r="BB331" s="14" t="n">
        <f aca="false">SUMIFS(시군구_병원급!$H$5:$H$3668,시군구_병원급!$A$5:$A$3668,$A331,시군구_병원급!$D$5:$D$3668,$D331)</f>
        <v>11</v>
      </c>
      <c r="BC331" s="16" t="n">
        <f aca="false">K331+AY331</f>
        <v>16</v>
      </c>
      <c r="BD331" s="17" t="n">
        <f aca="false">IF(E331=0,"",(K331+AY331)/E331*1000)</f>
        <v>0.73350754137441</v>
      </c>
      <c r="BE331" s="16" t="n">
        <f aca="false">AY331-SUMIFS(시군구_병원급!$E$5:$E$3668,시군구_병원급!$A$5:$A$3668,$A331,시군구_병원급!$D$5:$D$3668,$D331-3)</f>
        <v>0</v>
      </c>
      <c r="BF331" s="16" t="n">
        <f aca="false">IF(AY331=0,1,0)</f>
        <v>0</v>
      </c>
      <c r="BG331" s="16" t="n">
        <f aca="false">IF(K331+AY331=0,1,0)</f>
        <v>0</v>
      </c>
      <c r="BH331" s="16" t="n">
        <f aca="false">AF331+AG331+AH331</f>
        <v>10</v>
      </c>
      <c r="BI331" s="18" t="n">
        <f aca="false">IF(H331=0,"",BH331/H331)</f>
        <v>0.029673590504451</v>
      </c>
      <c r="BJ331" s="16" t="n">
        <f aca="false">IF(AP331="","",AP331+AN331)</f>
        <v>26</v>
      </c>
    </row>
    <row r="332" customFormat="false" ht="15" hidden="false" customHeight="true" outlineLevel="0" collapsed="false">
      <c r="A332" s="9" t="s">
        <v>252</v>
      </c>
      <c r="B332" s="10" t="s">
        <v>202</v>
      </c>
      <c r="C332" s="10" t="s">
        <v>253</v>
      </c>
      <c r="D332" s="9" t="n">
        <v>2017</v>
      </c>
      <c r="E332" s="11" t="n">
        <v>11365</v>
      </c>
      <c r="F332" s="11" t="n">
        <v>1453</v>
      </c>
      <c r="G332" s="11" t="n">
        <v>1402</v>
      </c>
      <c r="H332" s="11" t="n">
        <v>252</v>
      </c>
      <c r="I332" s="11" t="n">
        <v>10664</v>
      </c>
      <c r="J332" s="11" t="n">
        <v>7624</v>
      </c>
      <c r="K332" s="11" t="n">
        <v>11</v>
      </c>
      <c r="L332" s="12" t="n">
        <v>22.1733391992961</v>
      </c>
      <c r="M332" s="12" t="n">
        <v>0.967883853937528</v>
      </c>
      <c r="N332" s="13" t="n">
        <v>0.714928732183046</v>
      </c>
      <c r="O332" s="13" t="n">
        <v>0.938319401671799</v>
      </c>
      <c r="P332" s="13" t="n">
        <v>0.123361196656401</v>
      </c>
      <c r="Q332" s="13" t="n">
        <v>-0.0735306105812342</v>
      </c>
      <c r="R332" s="13" t="n">
        <v>-0.169923031379515</v>
      </c>
      <c r="S332" s="11" t="n">
        <v>1</v>
      </c>
      <c r="T332" s="13" t="n">
        <v>-0.0418250950570343</v>
      </c>
      <c r="U332" s="13" t="n">
        <v>-0.00308497709638211</v>
      </c>
      <c r="V332" s="11" t="n">
        <v>0</v>
      </c>
      <c r="W332" s="13" t="n">
        <v>-0.115079365079365</v>
      </c>
      <c r="X332" s="11" t="n">
        <v>0</v>
      </c>
      <c r="Y332" s="11" t="n">
        <v>0</v>
      </c>
      <c r="Z332" s="11" t="n">
        <v>0</v>
      </c>
      <c r="AA332" s="11" t="n">
        <v>0</v>
      </c>
      <c r="AB332" s="10" t="s">
        <v>65</v>
      </c>
      <c r="AC332" s="11" t="n">
        <v>16</v>
      </c>
      <c r="AD332" s="11" t="n">
        <v>87</v>
      </c>
      <c r="AE332" s="11" t="n">
        <v>142</v>
      </c>
      <c r="AF332" s="11" t="n">
        <v>5</v>
      </c>
      <c r="AG332" s="11" t="n">
        <v>2</v>
      </c>
      <c r="AH332" s="11" t="n">
        <v>0</v>
      </c>
      <c r="AI332" s="13" t="n">
        <v>0.0634920634920635</v>
      </c>
      <c r="AJ332" s="13" t="n">
        <v>0.345238095238095</v>
      </c>
      <c r="AK332" s="13" t="n">
        <v>0.563492063492064</v>
      </c>
      <c r="AL332" s="13" t="n">
        <v>0.0198412698412698</v>
      </c>
      <c r="AM332" s="13" t="n">
        <v>0.00793650793650794</v>
      </c>
      <c r="AN332" s="11" t="n">
        <v>14</v>
      </c>
      <c r="AO332" s="13" t="n">
        <v>0.0526315789473684</v>
      </c>
      <c r="AP332" s="11" t="n">
        <v>21</v>
      </c>
      <c r="AQ332" s="11" t="n">
        <v>13</v>
      </c>
      <c r="AR332" s="13" t="n">
        <v>0.0766423357664234</v>
      </c>
      <c r="AS332" s="13" t="n">
        <v>0.0474452554744526</v>
      </c>
      <c r="AT332" s="14" t="n">
        <f aca="false">SUMIFS(시도_소아과개폐업!$C$5:$C$293,시도_소아과개폐업!$A$5:$A$293,$D332,시도_소아과개폐업!$B$5:$B$293,$B332)</f>
        <v>194</v>
      </c>
      <c r="AU332" s="14" t="n">
        <f aca="false">SUMIFS(시도_소아과개폐업!$D$5:$D$293,시도_소아과개폐업!$A$5:$A$293,$D332,시도_소아과개폐업!$B$5:$B$293,$B332)</f>
        <v>140</v>
      </c>
      <c r="AV332" s="14" t="n">
        <f aca="false">SUMIFS(시도_소아과개폐업!$F$5:$F$293,시도_소아과개폐업!$A$5:$A$293,$D332,시도_소아과개폐업!$B$5:$B$293,$B332)</f>
        <v>54</v>
      </c>
      <c r="AW332" s="15" t="n">
        <f aca="false">SUMIFS(시도_소아과개폐업!$G$5:$G$293,시도_소아과개폐업!$A$5:$A$293,$D332,시도_소아과개폐업!$B$5:$B$293,$B332)</f>
        <v>0.209267563527653</v>
      </c>
      <c r="AX332" s="14" t="n">
        <f aca="false">SUMIFS(시도_소아과개폐업!$H$5:$H$293,시도_소아과개폐업!$A$5:$A$293,$D332,시도_소아과개폐업!$B$5:$B$293,$B332)</f>
        <v>372</v>
      </c>
      <c r="AY332" s="14" t="n">
        <f aca="false">SUMIFS(시군구_병원급!$E$5:$E$3668,시군구_병원급!$A$5:$A$3668,$A332,시군구_병원급!$D$5:$D$3668,$D332)</f>
        <v>2</v>
      </c>
      <c r="AZ332" s="14" t="n">
        <f aca="false">SUMIFS(시군구_병원급!$F$5:$F$3668,시군구_병원급!$A$5:$A$3668,$A332,시군구_병원급!$D$5:$D$3668,$D332)</f>
        <v>0</v>
      </c>
      <c r="BA332" s="14" t="n">
        <f aca="false">SUMIFS(시군구_병원급!$G$5:$G$3668,시군구_병원급!$A$5:$A$3668,$A332,시군구_병원급!$D$5:$D$3668,$D332)</f>
        <v>4</v>
      </c>
      <c r="BB332" s="14" t="n">
        <f aca="false">SUMIFS(시군구_병원급!$H$5:$H$3668,시군구_병원급!$A$5:$A$3668,$A332,시군구_병원급!$D$5:$D$3668,$D332)</f>
        <v>16</v>
      </c>
      <c r="BC332" s="16" t="n">
        <f aca="false">K332+AY332</f>
        <v>13</v>
      </c>
      <c r="BD332" s="17" t="n">
        <f aca="false">IF(E332=0,"",(K332+AY332)/E332*1000)</f>
        <v>1.14386273647162</v>
      </c>
      <c r="BE332" s="16" t="n">
        <f aca="false">AY332-SUMIFS(시군구_병원급!$E$5:$E$3668,시군구_병원급!$A$5:$A$3668,$A332,시군구_병원급!$D$5:$D$3668,$D332-3)</f>
        <v>1</v>
      </c>
      <c r="BF332" s="16" t="n">
        <f aca="false">IF(AY332=0,1,0)</f>
        <v>0</v>
      </c>
      <c r="BG332" s="16" t="n">
        <f aca="false">IF(K332+AY332=0,1,0)</f>
        <v>0</v>
      </c>
      <c r="BH332" s="16" t="n">
        <f aca="false">AF332+AG332+AH332</f>
        <v>7</v>
      </c>
      <c r="BI332" s="18" t="n">
        <f aca="false">IF(H332=0,"",BH332/H332)</f>
        <v>0.0277777777777778</v>
      </c>
      <c r="BJ332" s="16" t="n">
        <f aca="false">IF(AP332="","",AP332+AN332)</f>
        <v>35</v>
      </c>
    </row>
    <row r="333" customFormat="false" ht="15" hidden="false" customHeight="true" outlineLevel="0" collapsed="false">
      <c r="A333" s="9" t="s">
        <v>254</v>
      </c>
      <c r="B333" s="10" t="s">
        <v>202</v>
      </c>
      <c r="C333" s="10" t="s">
        <v>255</v>
      </c>
      <c r="D333" s="9" t="n">
        <v>2017</v>
      </c>
      <c r="E333" s="11" t="n">
        <v>6237</v>
      </c>
      <c r="F333" s="11" t="n">
        <v>861</v>
      </c>
      <c r="G333" s="11" t="n">
        <v>875</v>
      </c>
      <c r="H333" s="11" t="n">
        <v>123</v>
      </c>
      <c r="I333" s="11" t="n">
        <v>6161</v>
      </c>
      <c r="J333" s="11" t="n">
        <v>4713</v>
      </c>
      <c r="K333" s="11" t="n">
        <v>5</v>
      </c>
      <c r="L333" s="12" t="n">
        <v>19.7210197210197</v>
      </c>
      <c r="M333" s="12" t="n">
        <v>0.801667468334135</v>
      </c>
      <c r="N333" s="13" t="n">
        <v>0.764973218633339</v>
      </c>
      <c r="O333" s="13" t="n">
        <v>0.987814654481321</v>
      </c>
      <c r="P333" s="13" t="n">
        <v>0.140291806958474</v>
      </c>
      <c r="Q333" s="13" t="n">
        <v>-0.11519364448858</v>
      </c>
      <c r="R333" s="13" t="n">
        <v>-0.116161616161616</v>
      </c>
      <c r="S333" s="11" t="n">
        <v>0</v>
      </c>
      <c r="T333" s="13" t="n">
        <v>-0.0465116279069767</v>
      </c>
      <c r="U333" s="13" t="n">
        <v>-0.0361389236545682</v>
      </c>
      <c r="V333" s="11" t="n">
        <v>0</v>
      </c>
      <c r="W333" s="13" t="n">
        <v>-0.235772357723577</v>
      </c>
      <c r="X333" s="11" t="n">
        <v>1</v>
      </c>
      <c r="Y333" s="11" t="n">
        <v>0</v>
      </c>
      <c r="Z333" s="11" t="n">
        <v>1</v>
      </c>
      <c r="AA333" s="11" t="n">
        <v>0</v>
      </c>
      <c r="AB333" s="10" t="s">
        <v>65</v>
      </c>
      <c r="AC333" s="11" t="n">
        <v>16</v>
      </c>
      <c r="AD333" s="11" t="n">
        <v>46</v>
      </c>
      <c r="AE333" s="11" t="n">
        <v>50</v>
      </c>
      <c r="AF333" s="11" t="n">
        <v>6</v>
      </c>
      <c r="AG333" s="11" t="n">
        <v>4</v>
      </c>
      <c r="AH333" s="11" t="n">
        <v>1</v>
      </c>
      <c r="AI333" s="13" t="n">
        <v>0.130081300813008</v>
      </c>
      <c r="AJ333" s="13" t="n">
        <v>0.373983739837398</v>
      </c>
      <c r="AK333" s="13" t="n">
        <v>0.40650406504065</v>
      </c>
      <c r="AL333" s="13" t="n">
        <v>0.0487804878048781</v>
      </c>
      <c r="AM333" s="13" t="n">
        <v>0.032520325203252</v>
      </c>
      <c r="AN333" s="11" t="n">
        <v>6</v>
      </c>
      <c r="AO333" s="13" t="n">
        <v>0.0465116279069767</v>
      </c>
      <c r="AP333" s="11" t="n">
        <v>42</v>
      </c>
      <c r="AQ333" s="11" t="n">
        <v>25</v>
      </c>
      <c r="AR333" s="13" t="n">
        <v>0.287671232876712</v>
      </c>
      <c r="AS333" s="13" t="n">
        <v>0.171232876712329</v>
      </c>
      <c r="AT333" s="14" t="n">
        <f aca="false">SUMIFS(시도_소아과개폐업!$C$5:$C$293,시도_소아과개폐업!$A$5:$A$293,$D333,시도_소아과개폐업!$B$5:$B$293,$B333)</f>
        <v>194</v>
      </c>
      <c r="AU333" s="14" t="n">
        <f aca="false">SUMIFS(시도_소아과개폐업!$D$5:$D$293,시도_소아과개폐업!$A$5:$A$293,$D333,시도_소아과개폐업!$B$5:$B$293,$B333)</f>
        <v>140</v>
      </c>
      <c r="AV333" s="14" t="n">
        <f aca="false">SUMIFS(시도_소아과개폐업!$F$5:$F$293,시도_소아과개폐업!$A$5:$A$293,$D333,시도_소아과개폐업!$B$5:$B$293,$B333)</f>
        <v>54</v>
      </c>
      <c r="AW333" s="15" t="n">
        <f aca="false">SUMIFS(시도_소아과개폐업!$G$5:$G$293,시도_소아과개폐업!$A$5:$A$293,$D333,시도_소아과개폐업!$B$5:$B$293,$B333)</f>
        <v>0.209267563527653</v>
      </c>
      <c r="AX333" s="14" t="n">
        <f aca="false">SUMIFS(시도_소아과개폐업!$H$5:$H$293,시도_소아과개폐업!$A$5:$A$293,$D333,시도_소아과개폐업!$B$5:$B$293,$B333)</f>
        <v>372</v>
      </c>
      <c r="AY333" s="14" t="n">
        <f aca="false">SUMIFS(시군구_병원급!$E$5:$E$3668,시군구_병원급!$A$5:$A$3668,$A333,시군구_병원급!$D$5:$D$3668,$D333)</f>
        <v>3</v>
      </c>
      <c r="AZ333" s="14" t="n">
        <f aca="false">SUMIFS(시군구_병원급!$F$5:$F$3668,시군구_병원급!$A$5:$A$3668,$A333,시군구_병원급!$D$5:$D$3668,$D333)</f>
        <v>2</v>
      </c>
      <c r="BA333" s="14" t="n">
        <f aca="false">SUMIFS(시군구_병원급!$G$5:$G$3668,시군구_병원급!$A$5:$A$3668,$A333,시군구_병원급!$D$5:$D$3668,$D333)</f>
        <v>4</v>
      </c>
      <c r="BB333" s="14" t="n">
        <f aca="false">SUMIFS(시군구_병원급!$H$5:$H$3668,시군구_병원급!$A$5:$A$3668,$A333,시군구_병원급!$D$5:$D$3668,$D333)</f>
        <v>11</v>
      </c>
      <c r="BC333" s="16" t="n">
        <f aca="false">K333+AY333</f>
        <v>8</v>
      </c>
      <c r="BD333" s="17" t="n">
        <f aca="false">IF(E333=0,"",(K333+AY333)/E333*1000)</f>
        <v>1.28266794933462</v>
      </c>
      <c r="BE333" s="16" t="n">
        <f aca="false">AY333-SUMIFS(시군구_병원급!$E$5:$E$3668,시군구_병원급!$A$5:$A$3668,$A333,시군구_병원급!$D$5:$D$3668,$D333-3)</f>
        <v>0</v>
      </c>
      <c r="BF333" s="16" t="n">
        <f aca="false">IF(AY333=0,1,0)</f>
        <v>0</v>
      </c>
      <c r="BG333" s="16" t="n">
        <f aca="false">IF(K333+AY333=0,1,0)</f>
        <v>0</v>
      </c>
      <c r="BH333" s="16" t="n">
        <f aca="false">AF333+AG333+AH333</f>
        <v>11</v>
      </c>
      <c r="BI333" s="18" t="n">
        <f aca="false">IF(H333=0,"",BH333/H333)</f>
        <v>0.0894308943089431</v>
      </c>
      <c r="BJ333" s="16" t="n">
        <f aca="false">IF(AP333="","",AP333+AN333)</f>
        <v>48</v>
      </c>
    </row>
    <row r="334" customFormat="false" ht="15" hidden="false" customHeight="true" outlineLevel="0" collapsed="false">
      <c r="A334" s="9" t="s">
        <v>256</v>
      </c>
      <c r="B334" s="10" t="s">
        <v>202</v>
      </c>
      <c r="C334" s="10" t="s">
        <v>257</v>
      </c>
      <c r="D334" s="9" t="n">
        <v>2017</v>
      </c>
      <c r="E334" s="11" t="n">
        <v>4820</v>
      </c>
      <c r="F334" s="11" t="n">
        <v>601</v>
      </c>
      <c r="G334" s="11" t="n">
        <v>628</v>
      </c>
      <c r="H334" s="11" t="n">
        <v>74</v>
      </c>
      <c r="I334" s="11" t="n">
        <v>3704</v>
      </c>
      <c r="J334" s="11" t="n">
        <v>3036</v>
      </c>
      <c r="K334" s="11" t="n">
        <v>3</v>
      </c>
      <c r="L334" s="12" t="n">
        <v>15.3526970954357</v>
      </c>
      <c r="M334" s="12" t="n">
        <v>0.622406639004149</v>
      </c>
      <c r="N334" s="13" t="n">
        <v>0.819654427645788</v>
      </c>
      <c r="O334" s="13" t="n">
        <v>0.768464730290457</v>
      </c>
      <c r="P334" s="13" t="n">
        <v>0.130290456431535</v>
      </c>
      <c r="Q334" s="13" t="n">
        <v>-0.13402802730866</v>
      </c>
      <c r="R334" s="13" t="n">
        <v>-0.258559622195986</v>
      </c>
      <c r="S334" s="11" t="n">
        <v>0</v>
      </c>
      <c r="T334" s="13" t="n">
        <v>-0.0133333333333333</v>
      </c>
      <c r="U334" s="13" t="n">
        <v>-0.00829986613119138</v>
      </c>
      <c r="V334" s="11" t="n">
        <v>0</v>
      </c>
      <c r="W334" s="13" t="n">
        <v>-0.0135135135135135</v>
      </c>
      <c r="X334" s="11" t="n">
        <v>0</v>
      </c>
      <c r="Y334" s="11" t="n">
        <v>0</v>
      </c>
      <c r="Z334" s="11" t="n">
        <v>0</v>
      </c>
      <c r="AA334" s="11" t="n">
        <v>0</v>
      </c>
      <c r="AB334" s="10" t="s">
        <v>65</v>
      </c>
      <c r="AC334" s="11" t="n">
        <v>1</v>
      </c>
      <c r="AD334" s="11" t="n">
        <v>43</v>
      </c>
      <c r="AE334" s="11" t="n">
        <v>25</v>
      </c>
      <c r="AF334" s="11" t="n">
        <v>1</v>
      </c>
      <c r="AG334" s="11" t="n">
        <v>4</v>
      </c>
      <c r="AH334" s="11" t="n">
        <v>0</v>
      </c>
      <c r="AI334" s="13" t="n">
        <v>0.0135135135135135</v>
      </c>
      <c r="AJ334" s="13" t="n">
        <v>0.581081081081081</v>
      </c>
      <c r="AK334" s="13" t="n">
        <v>0.337837837837838</v>
      </c>
      <c r="AL334" s="13" t="n">
        <v>0.0135135135135135</v>
      </c>
      <c r="AM334" s="13" t="n">
        <v>0.0540540540540541</v>
      </c>
      <c r="AN334" s="11" t="n">
        <v>4</v>
      </c>
      <c r="AO334" s="13" t="n">
        <v>0.0512820512820513</v>
      </c>
      <c r="AP334" s="11" t="n">
        <v>0</v>
      </c>
      <c r="AQ334" s="11" t="n">
        <v>0</v>
      </c>
      <c r="AR334" s="13" t="n">
        <v>0</v>
      </c>
      <c r="AS334" s="13" t="n">
        <v>0</v>
      </c>
      <c r="AT334" s="14" t="n">
        <f aca="false">SUMIFS(시도_소아과개폐업!$C$5:$C$293,시도_소아과개폐업!$A$5:$A$293,$D334,시도_소아과개폐업!$B$5:$B$293,$B334)</f>
        <v>194</v>
      </c>
      <c r="AU334" s="14" t="n">
        <f aca="false">SUMIFS(시도_소아과개폐업!$D$5:$D$293,시도_소아과개폐업!$A$5:$A$293,$D334,시도_소아과개폐업!$B$5:$B$293,$B334)</f>
        <v>140</v>
      </c>
      <c r="AV334" s="14" t="n">
        <f aca="false">SUMIFS(시도_소아과개폐업!$F$5:$F$293,시도_소아과개폐업!$A$5:$A$293,$D334,시도_소아과개폐업!$B$5:$B$293,$B334)</f>
        <v>54</v>
      </c>
      <c r="AW334" s="15" t="n">
        <f aca="false">SUMIFS(시도_소아과개폐업!$G$5:$G$293,시도_소아과개폐업!$A$5:$A$293,$D334,시도_소아과개폐업!$B$5:$B$293,$B334)</f>
        <v>0.209267563527653</v>
      </c>
      <c r="AX334" s="14" t="n">
        <f aca="false">SUMIFS(시도_소아과개폐업!$H$5:$H$293,시도_소아과개폐업!$A$5:$A$293,$D334,시도_소아과개폐업!$B$5:$B$293,$B334)</f>
        <v>372</v>
      </c>
      <c r="AY334" s="14" t="n">
        <f aca="false">SUMIFS(시군구_병원급!$E$5:$E$3668,시군구_병원급!$A$5:$A$3668,$A334,시군구_병원급!$D$5:$D$3668,$D334)</f>
        <v>2</v>
      </c>
      <c r="AZ334" s="14" t="n">
        <f aca="false">SUMIFS(시군구_병원급!$F$5:$F$3668,시군구_병원급!$A$5:$A$3668,$A334,시군구_병원급!$D$5:$D$3668,$D334)</f>
        <v>1</v>
      </c>
      <c r="BA334" s="14" t="n">
        <f aca="false">SUMIFS(시군구_병원급!$G$5:$G$3668,시군구_병원급!$A$5:$A$3668,$A334,시군구_병원급!$D$5:$D$3668,$D334)</f>
        <v>2</v>
      </c>
      <c r="BB334" s="14" t="n">
        <f aca="false">SUMIFS(시군구_병원급!$H$5:$H$3668,시군구_병원급!$A$5:$A$3668,$A334,시군구_병원급!$D$5:$D$3668,$D334)</f>
        <v>8</v>
      </c>
      <c r="BC334" s="16" t="n">
        <f aca="false">K334+AY334</f>
        <v>5</v>
      </c>
      <c r="BD334" s="17" t="n">
        <f aca="false">IF(E334=0,"",(K334+AY334)/E334*1000)</f>
        <v>1.03734439834025</v>
      </c>
      <c r="BE334" s="16" t="n">
        <f aca="false">AY334-SUMIFS(시군구_병원급!$E$5:$E$3668,시군구_병원급!$A$5:$A$3668,$A334,시군구_병원급!$D$5:$D$3668,$D334-3)</f>
        <v>0</v>
      </c>
      <c r="BF334" s="16" t="n">
        <f aca="false">IF(AY334=0,1,0)</f>
        <v>0</v>
      </c>
      <c r="BG334" s="16" t="n">
        <f aca="false">IF(K334+AY334=0,1,0)</f>
        <v>0</v>
      </c>
      <c r="BH334" s="16" t="n">
        <f aca="false">AF334+AG334+AH334</f>
        <v>5</v>
      </c>
      <c r="BI334" s="18" t="n">
        <f aca="false">IF(H334=0,"",BH334/H334)</f>
        <v>0.0675675675675676</v>
      </c>
      <c r="BJ334" s="16" t="n">
        <f aca="false">IF(AP334="","",AP334+AN334)</f>
        <v>4</v>
      </c>
    </row>
    <row r="335" customFormat="false" ht="15" hidden="false" customHeight="true" outlineLevel="0" collapsed="false">
      <c r="A335" s="9" t="s">
        <v>258</v>
      </c>
      <c r="B335" s="10" t="s">
        <v>202</v>
      </c>
      <c r="C335" s="10" t="s">
        <v>259</v>
      </c>
      <c r="D335" s="9" t="n">
        <v>2017</v>
      </c>
      <c r="E335" s="11" t="n">
        <v>2153</v>
      </c>
      <c r="F335" s="11" t="n">
        <v>318</v>
      </c>
      <c r="G335" s="11" t="n">
        <v>338</v>
      </c>
      <c r="H335" s="11" t="n">
        <v>35</v>
      </c>
      <c r="I335" s="11" t="n">
        <v>1325</v>
      </c>
      <c r="J335" s="11" t="n">
        <v>1145</v>
      </c>
      <c r="K335" s="11" t="n">
        <v>0</v>
      </c>
      <c r="L335" s="12" t="n">
        <v>16.256386437529</v>
      </c>
      <c r="M335" s="12" t="n">
        <v>0</v>
      </c>
      <c r="N335" s="13" t="n">
        <v>0.864150943396226</v>
      </c>
      <c r="O335" s="13" t="n">
        <v>0.615420343706456</v>
      </c>
      <c r="P335" s="13" t="n">
        <v>0.156990246168138</v>
      </c>
      <c r="Q335" s="13" t="n">
        <v>-0.026232473993668</v>
      </c>
      <c r="R335" s="13" t="n">
        <v>-0.181598062953995</v>
      </c>
      <c r="S335" s="11" t="n">
        <v>0</v>
      </c>
      <c r="T335" s="13" t="n">
        <v>-0.0540540540540541</v>
      </c>
      <c r="U335" s="13" t="n">
        <v>-0.0740740740740741</v>
      </c>
      <c r="V335" s="11" t="n">
        <v>1</v>
      </c>
      <c r="W335" s="13" t="n">
        <v>-0.171428571428571</v>
      </c>
      <c r="X335" s="11" t="n">
        <v>0</v>
      </c>
      <c r="Y335" s="11" t="n">
        <v>0</v>
      </c>
      <c r="Z335" s="11" t="n">
        <v>0</v>
      </c>
      <c r="AA335" s="11" t="n">
        <v>0</v>
      </c>
      <c r="AB335" s="10" t="s">
        <v>65</v>
      </c>
      <c r="AC335" s="11" t="n">
        <v>7</v>
      </c>
      <c r="AD335" s="11" t="n">
        <v>10</v>
      </c>
      <c r="AE335" s="11" t="n">
        <v>11</v>
      </c>
      <c r="AF335" s="11" t="n">
        <v>3</v>
      </c>
      <c r="AG335" s="11" t="n">
        <v>4</v>
      </c>
      <c r="AH335" s="11" t="n">
        <v>0</v>
      </c>
      <c r="AI335" s="13" t="n">
        <v>0.2</v>
      </c>
      <c r="AJ335" s="13" t="n">
        <v>0.285714285714286</v>
      </c>
      <c r="AK335" s="13" t="n">
        <v>0.314285714285714</v>
      </c>
      <c r="AL335" s="13" t="n">
        <v>0.0857142857142857</v>
      </c>
      <c r="AM335" s="13" t="n">
        <v>0.114285714285714</v>
      </c>
      <c r="AN335" s="11" t="n">
        <v>3</v>
      </c>
      <c r="AO335" s="13" t="n">
        <v>0.0789473684210526</v>
      </c>
      <c r="AP335" s="11" t="n">
        <v>7</v>
      </c>
      <c r="AQ335" s="11" t="n">
        <v>6</v>
      </c>
      <c r="AR335" s="13" t="n">
        <v>0.17948717948718</v>
      </c>
      <c r="AS335" s="13" t="n">
        <v>0.153846153846154</v>
      </c>
      <c r="AT335" s="14" t="n">
        <f aca="false">SUMIFS(시도_소아과개폐업!$C$5:$C$293,시도_소아과개폐업!$A$5:$A$293,$D335,시도_소아과개폐업!$B$5:$B$293,$B335)</f>
        <v>194</v>
      </c>
      <c r="AU335" s="14" t="n">
        <f aca="false">SUMIFS(시도_소아과개폐업!$D$5:$D$293,시도_소아과개폐업!$A$5:$A$293,$D335,시도_소아과개폐업!$B$5:$B$293,$B335)</f>
        <v>140</v>
      </c>
      <c r="AV335" s="14" t="n">
        <f aca="false">SUMIFS(시도_소아과개폐업!$F$5:$F$293,시도_소아과개폐업!$A$5:$A$293,$D335,시도_소아과개폐업!$B$5:$B$293,$B335)</f>
        <v>54</v>
      </c>
      <c r="AW335" s="15" t="n">
        <f aca="false">SUMIFS(시도_소아과개폐업!$G$5:$G$293,시도_소아과개폐업!$A$5:$A$293,$D335,시도_소아과개폐업!$B$5:$B$293,$B335)</f>
        <v>0.209267563527653</v>
      </c>
      <c r="AX335" s="14" t="n">
        <f aca="false">SUMIFS(시도_소아과개폐업!$H$5:$H$293,시도_소아과개폐업!$A$5:$A$293,$D335,시도_소아과개폐업!$B$5:$B$293,$B335)</f>
        <v>372</v>
      </c>
      <c r="AY335" s="14" t="n">
        <f aca="false">SUMIFS(시군구_병원급!$E$5:$E$3668,시군구_병원급!$A$5:$A$3668,$A335,시군구_병원급!$D$5:$D$3668,$D335)</f>
        <v>0</v>
      </c>
      <c r="AZ335" s="14" t="n">
        <f aca="false">SUMIFS(시군구_병원급!$F$5:$F$3668,시군구_병원급!$A$5:$A$3668,$A335,시군구_병원급!$D$5:$D$3668,$D335)</f>
        <v>0</v>
      </c>
      <c r="BA335" s="14" t="n">
        <f aca="false">SUMIFS(시군구_병원급!$G$5:$G$3668,시군구_병원급!$A$5:$A$3668,$A335,시군구_병원급!$D$5:$D$3668,$D335)</f>
        <v>0</v>
      </c>
      <c r="BB335" s="14" t="n">
        <f aca="false">SUMIFS(시군구_병원급!$H$5:$H$3668,시군구_병원급!$A$5:$A$3668,$A335,시군구_병원급!$D$5:$D$3668,$D335)</f>
        <v>1</v>
      </c>
      <c r="BC335" s="16" t="n">
        <f aca="false">K335+AY335</f>
        <v>0</v>
      </c>
      <c r="BD335" s="17" t="n">
        <f aca="false">IF(E335=0,"",(K335+AY335)/E335*1000)</f>
        <v>0</v>
      </c>
      <c r="BE335" s="16" t="n">
        <f aca="false">AY335-SUMIFS(시군구_병원급!$E$5:$E$3668,시군구_병원급!$A$5:$A$3668,$A335,시군구_병원급!$D$5:$D$3668,$D335-3)</f>
        <v>0</v>
      </c>
      <c r="BF335" s="16" t="n">
        <f aca="false">IF(AY335=0,1,0)</f>
        <v>1</v>
      </c>
      <c r="BG335" s="16" t="n">
        <f aca="false">IF(K335+AY335=0,1,0)</f>
        <v>1</v>
      </c>
      <c r="BH335" s="16" t="n">
        <f aca="false">AF335+AG335+AH335</f>
        <v>7</v>
      </c>
      <c r="BI335" s="18" t="n">
        <f aca="false">IF(H335=0,"",BH335/H335)</f>
        <v>0.2</v>
      </c>
      <c r="BJ335" s="16" t="n">
        <f aca="false">IF(AP335="","",AP335+AN335)</f>
        <v>10</v>
      </c>
    </row>
    <row r="336" customFormat="false" ht="15" hidden="false" customHeight="true" outlineLevel="0" collapsed="false">
      <c r="A336" s="9" t="s">
        <v>260</v>
      </c>
      <c r="B336" s="10" t="s">
        <v>202</v>
      </c>
      <c r="C336" s="10" t="s">
        <v>261</v>
      </c>
      <c r="D336" s="9" t="n">
        <v>2017</v>
      </c>
      <c r="E336" s="11" t="n">
        <v>2291</v>
      </c>
      <c r="F336" s="11" t="n">
        <v>351</v>
      </c>
      <c r="G336" s="11" t="n">
        <v>362</v>
      </c>
      <c r="H336" s="11" t="n">
        <v>38</v>
      </c>
      <c r="I336" s="11" t="n">
        <v>1905</v>
      </c>
      <c r="J336" s="11" t="n">
        <v>1523</v>
      </c>
      <c r="K336" s="11" t="n">
        <v>1</v>
      </c>
      <c r="L336" s="12" t="n">
        <v>16.5866433871672</v>
      </c>
      <c r="M336" s="12" t="n">
        <v>0.436490615451768</v>
      </c>
      <c r="N336" s="13" t="n">
        <v>0.799475065616798</v>
      </c>
      <c r="O336" s="13" t="n">
        <v>0.831514622435618</v>
      </c>
      <c r="P336" s="13" t="n">
        <v>0.15800960279354</v>
      </c>
      <c r="Q336" s="13" t="n">
        <v>-0.0493775933609959</v>
      </c>
      <c r="R336" s="13" t="n">
        <v>-0.0109289617486339</v>
      </c>
      <c r="S336" s="11" t="n">
        <v>0</v>
      </c>
      <c r="T336" s="13" t="n">
        <v>0</v>
      </c>
      <c r="U336" s="13" t="n">
        <v>-0.00574112734864296</v>
      </c>
      <c r="V336" s="11" t="n">
        <v>0</v>
      </c>
      <c r="W336" s="13" t="n">
        <v>-0.105263157894737</v>
      </c>
      <c r="X336" s="11" t="n">
        <v>0</v>
      </c>
      <c r="Y336" s="11" t="n">
        <v>0</v>
      </c>
      <c r="Z336" s="11" t="n">
        <v>0</v>
      </c>
      <c r="AA336" s="11" t="n">
        <v>0</v>
      </c>
      <c r="AB336" s="10" t="s">
        <v>65</v>
      </c>
      <c r="AC336" s="11" t="n">
        <v>5</v>
      </c>
      <c r="AD336" s="11" t="n">
        <v>16</v>
      </c>
      <c r="AE336" s="11" t="n">
        <v>12</v>
      </c>
      <c r="AF336" s="11" t="n">
        <v>2</v>
      </c>
      <c r="AG336" s="11" t="n">
        <v>3</v>
      </c>
      <c r="AH336" s="11" t="n">
        <v>0</v>
      </c>
      <c r="AI336" s="13" t="n">
        <v>0.131578947368421</v>
      </c>
      <c r="AJ336" s="13" t="n">
        <v>0.421052631578947</v>
      </c>
      <c r="AK336" s="13" t="n">
        <v>0.315789473684211</v>
      </c>
      <c r="AL336" s="13" t="n">
        <v>0.0526315789473684</v>
      </c>
      <c r="AM336" s="13" t="n">
        <v>0.0789473684210526</v>
      </c>
      <c r="AN336" s="11" t="n">
        <v>0</v>
      </c>
      <c r="AO336" s="13" t="n">
        <v>0</v>
      </c>
      <c r="AP336" s="11" t="n">
        <v>1</v>
      </c>
      <c r="AQ336" s="11" t="n">
        <v>0</v>
      </c>
      <c r="AR336" s="13" t="n">
        <v>0.0256410256410256</v>
      </c>
      <c r="AS336" s="13" t="n">
        <v>0</v>
      </c>
      <c r="AT336" s="14" t="n">
        <f aca="false">SUMIFS(시도_소아과개폐업!$C$5:$C$293,시도_소아과개폐업!$A$5:$A$293,$D336,시도_소아과개폐업!$B$5:$B$293,$B336)</f>
        <v>194</v>
      </c>
      <c r="AU336" s="14" t="n">
        <f aca="false">SUMIFS(시도_소아과개폐업!$D$5:$D$293,시도_소아과개폐업!$A$5:$A$293,$D336,시도_소아과개폐업!$B$5:$B$293,$B336)</f>
        <v>140</v>
      </c>
      <c r="AV336" s="14" t="n">
        <f aca="false">SUMIFS(시도_소아과개폐업!$F$5:$F$293,시도_소아과개폐업!$A$5:$A$293,$D336,시도_소아과개폐업!$B$5:$B$293,$B336)</f>
        <v>54</v>
      </c>
      <c r="AW336" s="15" t="n">
        <f aca="false">SUMIFS(시도_소아과개폐업!$G$5:$G$293,시도_소아과개폐업!$A$5:$A$293,$D336,시도_소아과개폐업!$B$5:$B$293,$B336)</f>
        <v>0.209267563527653</v>
      </c>
      <c r="AX336" s="14" t="n">
        <f aca="false">SUMIFS(시도_소아과개폐업!$H$5:$H$293,시도_소아과개폐업!$A$5:$A$293,$D336,시도_소아과개폐업!$B$5:$B$293,$B336)</f>
        <v>372</v>
      </c>
      <c r="AY336" s="14" t="n">
        <f aca="false">SUMIFS(시군구_병원급!$E$5:$E$3668,시군구_병원급!$A$5:$A$3668,$A336,시군구_병원급!$D$5:$D$3668,$D336)</f>
        <v>1</v>
      </c>
      <c r="AZ336" s="14" t="n">
        <f aca="false">SUMIFS(시군구_병원급!$F$5:$F$3668,시군구_병원급!$A$5:$A$3668,$A336,시군구_병원급!$D$5:$D$3668,$D336)</f>
        <v>0</v>
      </c>
      <c r="BA336" s="14" t="n">
        <f aca="false">SUMIFS(시군구_병원급!$G$5:$G$3668,시군구_병원급!$A$5:$A$3668,$A336,시군구_병원급!$D$5:$D$3668,$D336)</f>
        <v>2</v>
      </c>
      <c r="BB336" s="14" t="n">
        <f aca="false">SUMIFS(시군구_병원급!$H$5:$H$3668,시군구_병원급!$A$5:$A$3668,$A336,시군구_병원급!$D$5:$D$3668,$D336)</f>
        <v>7</v>
      </c>
      <c r="BC336" s="16" t="n">
        <f aca="false">K336+AY336</f>
        <v>2</v>
      </c>
      <c r="BD336" s="17" t="n">
        <f aca="false">IF(E336=0,"",(K336+AY336)/E336*1000)</f>
        <v>0.872981230903536</v>
      </c>
      <c r="BE336" s="16" t="n">
        <f aca="false">AY336-SUMIFS(시군구_병원급!$E$5:$E$3668,시군구_병원급!$A$5:$A$3668,$A336,시군구_병원급!$D$5:$D$3668,$D336-3)</f>
        <v>1</v>
      </c>
      <c r="BF336" s="16" t="n">
        <f aca="false">IF(AY336=0,1,0)</f>
        <v>0</v>
      </c>
      <c r="BG336" s="16" t="n">
        <f aca="false">IF(K336+AY336=0,1,0)</f>
        <v>0</v>
      </c>
      <c r="BH336" s="16" t="n">
        <f aca="false">AF336+AG336+AH336</f>
        <v>5</v>
      </c>
      <c r="BI336" s="18" t="n">
        <f aca="false">IF(H336=0,"",BH336/H336)</f>
        <v>0.131578947368421</v>
      </c>
      <c r="BJ336" s="16" t="n">
        <f aca="false">IF(AP336="","",AP336+AN336)</f>
        <v>1</v>
      </c>
    </row>
    <row r="337" customFormat="false" ht="15" hidden="false" customHeight="true" outlineLevel="0" collapsed="false">
      <c r="A337" s="9" t="s">
        <v>262</v>
      </c>
      <c r="B337" s="10" t="s">
        <v>202</v>
      </c>
      <c r="C337" s="10" t="s">
        <v>263</v>
      </c>
      <c r="D337" s="9" t="n">
        <v>2017</v>
      </c>
      <c r="E337" s="11" t="n">
        <v>4530</v>
      </c>
      <c r="F337" s="11" t="n">
        <v>609</v>
      </c>
      <c r="G337" s="11" t="n">
        <v>618</v>
      </c>
      <c r="H337" s="11" t="n">
        <v>61</v>
      </c>
      <c r="I337" s="11" t="n">
        <v>3502</v>
      </c>
      <c r="J337" s="11" t="n">
        <v>2925</v>
      </c>
      <c r="K337" s="11" t="n">
        <v>3</v>
      </c>
      <c r="L337" s="12" t="n">
        <v>13.4657836644592</v>
      </c>
      <c r="M337" s="12" t="n">
        <v>0.662251655629139</v>
      </c>
      <c r="N337" s="13" t="n">
        <v>0.835237007424329</v>
      </c>
      <c r="O337" s="13" t="n">
        <v>0.773068432671082</v>
      </c>
      <c r="P337" s="13" t="n">
        <v>0.136423841059603</v>
      </c>
      <c r="Q337" s="13" t="n">
        <v>-0.00132275132275128</v>
      </c>
      <c r="R337" s="13" t="n">
        <v>-0.0720720720720721</v>
      </c>
      <c r="S337" s="11" t="n">
        <v>1</v>
      </c>
      <c r="T337" s="13" t="n">
        <v>0.0166666666666666</v>
      </c>
      <c r="U337" s="13" t="n">
        <v>0.0100951831554659</v>
      </c>
      <c r="V337" s="11" t="n">
        <v>0</v>
      </c>
      <c r="W337" s="13" t="n">
        <v>-0.131147540983607</v>
      </c>
      <c r="X337" s="11" t="n">
        <v>0</v>
      </c>
      <c r="Y337" s="11" t="n">
        <v>0</v>
      </c>
      <c r="Z337" s="11" t="n">
        <v>0</v>
      </c>
      <c r="AA337" s="11" t="n">
        <v>0</v>
      </c>
      <c r="AB337" s="10" t="s">
        <v>65</v>
      </c>
      <c r="AC337" s="11" t="n">
        <v>10</v>
      </c>
      <c r="AD337" s="11" t="n">
        <v>33</v>
      </c>
      <c r="AE337" s="11" t="n">
        <v>13</v>
      </c>
      <c r="AF337" s="11" t="n">
        <v>2</v>
      </c>
      <c r="AG337" s="11" t="n">
        <v>3</v>
      </c>
      <c r="AH337" s="11" t="n">
        <v>0</v>
      </c>
      <c r="AI337" s="13" t="n">
        <v>0.163934426229508</v>
      </c>
      <c r="AJ337" s="13" t="n">
        <v>0.540983606557377</v>
      </c>
      <c r="AK337" s="13" t="n">
        <v>0.213114754098361</v>
      </c>
      <c r="AL337" s="13" t="n">
        <v>0.0327868852459016</v>
      </c>
      <c r="AM337" s="13" t="n">
        <v>0.0491803278688525</v>
      </c>
      <c r="AN337" s="11" t="n">
        <v>2</v>
      </c>
      <c r="AO337" s="13" t="n">
        <v>0.0317460317460317</v>
      </c>
      <c r="AP337" s="11" t="n">
        <v>1</v>
      </c>
      <c r="AQ337" s="11" t="n">
        <v>2</v>
      </c>
      <c r="AR337" s="13" t="n">
        <v>0.0161290322580645</v>
      </c>
      <c r="AS337" s="13" t="n">
        <v>0.032258064516129</v>
      </c>
      <c r="AT337" s="14" t="n">
        <f aca="false">SUMIFS(시도_소아과개폐업!$C$5:$C$293,시도_소아과개폐업!$A$5:$A$293,$D337,시도_소아과개폐업!$B$5:$B$293,$B337)</f>
        <v>194</v>
      </c>
      <c r="AU337" s="14" t="n">
        <f aca="false">SUMIFS(시도_소아과개폐업!$D$5:$D$293,시도_소아과개폐업!$A$5:$A$293,$D337,시도_소아과개폐업!$B$5:$B$293,$B337)</f>
        <v>140</v>
      </c>
      <c r="AV337" s="14" t="n">
        <f aca="false">SUMIFS(시도_소아과개폐업!$F$5:$F$293,시도_소아과개폐업!$A$5:$A$293,$D337,시도_소아과개폐업!$B$5:$B$293,$B337)</f>
        <v>54</v>
      </c>
      <c r="AW337" s="15" t="n">
        <f aca="false">SUMIFS(시도_소아과개폐업!$G$5:$G$293,시도_소아과개폐업!$A$5:$A$293,$D337,시도_소아과개폐업!$B$5:$B$293,$B337)</f>
        <v>0.209267563527653</v>
      </c>
      <c r="AX337" s="14" t="n">
        <f aca="false">SUMIFS(시도_소아과개폐업!$H$5:$H$293,시도_소아과개폐업!$A$5:$A$293,$D337,시도_소아과개폐업!$B$5:$B$293,$B337)</f>
        <v>372</v>
      </c>
      <c r="AY337" s="14" t="n">
        <f aca="false">SUMIFS(시군구_병원급!$E$5:$E$3668,시군구_병원급!$A$5:$A$3668,$A337,시군구_병원급!$D$5:$D$3668,$D337)</f>
        <v>1</v>
      </c>
      <c r="AZ337" s="14" t="n">
        <f aca="false">SUMIFS(시군구_병원급!$F$5:$F$3668,시군구_병원급!$A$5:$A$3668,$A337,시군구_병원급!$D$5:$D$3668,$D337)</f>
        <v>0</v>
      </c>
      <c r="BA337" s="14" t="n">
        <f aca="false">SUMIFS(시군구_병원급!$G$5:$G$3668,시군구_병원급!$A$5:$A$3668,$A337,시군구_병원급!$D$5:$D$3668,$D337)</f>
        <v>2</v>
      </c>
      <c r="BB337" s="14" t="n">
        <f aca="false">SUMIFS(시군구_병원급!$H$5:$H$3668,시군구_병원급!$A$5:$A$3668,$A337,시군구_병원급!$D$5:$D$3668,$D337)</f>
        <v>11</v>
      </c>
      <c r="BC337" s="16" t="n">
        <f aca="false">K337+AY337</f>
        <v>4</v>
      </c>
      <c r="BD337" s="17" t="n">
        <f aca="false">IF(E337=0,"",(K337+AY337)/E337*1000)</f>
        <v>0.883002207505519</v>
      </c>
      <c r="BE337" s="16" t="n">
        <f aca="false">AY337-SUMIFS(시군구_병원급!$E$5:$E$3668,시군구_병원급!$A$5:$A$3668,$A337,시군구_병원급!$D$5:$D$3668,$D337-3)</f>
        <v>-1</v>
      </c>
      <c r="BF337" s="16" t="n">
        <f aca="false">IF(AY337=0,1,0)</f>
        <v>0</v>
      </c>
      <c r="BG337" s="16" t="n">
        <f aca="false">IF(K337+AY337=0,1,0)</f>
        <v>0</v>
      </c>
      <c r="BH337" s="16" t="n">
        <f aca="false">AF337+AG337+AH337</f>
        <v>5</v>
      </c>
      <c r="BI337" s="18" t="n">
        <f aca="false">IF(H337=0,"",BH337/H337)</f>
        <v>0.0819672131147541</v>
      </c>
      <c r="BJ337" s="16" t="n">
        <f aca="false">IF(AP337="","",AP337+AN337)</f>
        <v>3</v>
      </c>
    </row>
    <row r="338" customFormat="false" ht="15" hidden="false" customHeight="true" outlineLevel="0" collapsed="false">
      <c r="A338" s="9" t="s">
        <v>264</v>
      </c>
      <c r="B338" s="10" t="s">
        <v>265</v>
      </c>
      <c r="C338" s="10" t="s">
        <v>266</v>
      </c>
      <c r="D338" s="9" t="n">
        <v>2017</v>
      </c>
      <c r="E338" s="11" t="n">
        <v>47795</v>
      </c>
      <c r="F338" s="11" t="n">
        <v>6664</v>
      </c>
      <c r="G338" s="11" t="n">
        <v>6948</v>
      </c>
      <c r="H338" s="11" t="n">
        <v>771</v>
      </c>
      <c r="I338" s="11" t="n">
        <v>37577</v>
      </c>
      <c r="J338" s="11" t="n">
        <v>30100</v>
      </c>
      <c r="K338" s="11" t="n">
        <v>34</v>
      </c>
      <c r="L338" s="12" t="n">
        <v>16.1313944973324</v>
      </c>
      <c r="M338" s="12" t="n">
        <v>0.711371482372633</v>
      </c>
      <c r="N338" s="13" t="n">
        <v>0.801021901695186</v>
      </c>
      <c r="O338" s="13" t="n">
        <v>0.786211946856366</v>
      </c>
      <c r="P338" s="13" t="n">
        <v>0.145370854691913</v>
      </c>
      <c r="Q338" s="13" t="n">
        <v>-0.078437421668627</v>
      </c>
      <c r="R338" s="13" t="n">
        <v>-0.158022297624818</v>
      </c>
      <c r="S338" s="11" t="n">
        <v>2</v>
      </c>
      <c r="T338" s="13" t="n">
        <v>-0.0277427490542245</v>
      </c>
      <c r="U338" s="13" t="n">
        <v>-0.00975044140511772</v>
      </c>
      <c r="V338" s="11" t="n">
        <v>0</v>
      </c>
      <c r="W338" s="13" t="n">
        <v>-0.110246433203632</v>
      </c>
      <c r="X338" s="11" t="n">
        <v>0</v>
      </c>
      <c r="Y338" s="11" t="n">
        <v>1</v>
      </c>
      <c r="Z338" s="11" t="n">
        <v>1</v>
      </c>
      <c r="AA338" s="11" t="n">
        <v>0</v>
      </c>
      <c r="AB338" s="10" t="s">
        <v>65</v>
      </c>
      <c r="AC338" s="11" t="n">
        <v>20</v>
      </c>
      <c r="AD338" s="11" t="n">
        <v>279</v>
      </c>
      <c r="AE338" s="11" t="n">
        <v>403</v>
      </c>
      <c r="AF338" s="11" t="n">
        <v>19</v>
      </c>
      <c r="AG338" s="11" t="n">
        <v>50</v>
      </c>
      <c r="AH338" s="11" t="n">
        <v>0</v>
      </c>
      <c r="AI338" s="13" t="n">
        <v>0.0259403372243839</v>
      </c>
      <c r="AJ338" s="13" t="n">
        <v>0.361867704280156</v>
      </c>
      <c r="AK338" s="13" t="n">
        <v>0.522697795071336</v>
      </c>
      <c r="AL338" s="13" t="n">
        <v>0.0246433203631647</v>
      </c>
      <c r="AM338" s="13" t="n">
        <v>0.0648508430609598</v>
      </c>
      <c r="AN338" s="11" t="n">
        <v>15</v>
      </c>
      <c r="AO338" s="13" t="n">
        <v>0.0190839694656489</v>
      </c>
      <c r="AP338" s="11" t="n">
        <v>40</v>
      </c>
      <c r="AQ338" s="11" t="n">
        <v>15</v>
      </c>
      <c r="AR338" s="13" t="n">
        <v>0.0493218249075216</v>
      </c>
      <c r="AS338" s="13" t="n">
        <v>0.0184956843403206</v>
      </c>
      <c r="AT338" s="14" t="n">
        <f aca="false">SUMIFS(시도_소아과개폐업!$C$5:$C$293,시도_소아과개폐업!$A$5:$A$293,$D338,시도_소아과개폐업!$B$5:$B$293,$B338)</f>
        <v>25</v>
      </c>
      <c r="AU338" s="14" t="n">
        <f aca="false">SUMIFS(시도_소아과개폐업!$D$5:$D$293,시도_소아과개폐업!$A$5:$A$293,$D338,시도_소아과개폐업!$B$5:$B$293,$B338)</f>
        <v>14</v>
      </c>
      <c r="AV338" s="14" t="n">
        <f aca="false">SUMIFS(시도_소아과개폐업!$F$5:$F$293,시도_소아과개폐업!$A$5:$A$293,$D338,시도_소아과개폐업!$B$5:$B$293,$B338)</f>
        <v>11</v>
      </c>
      <c r="AW338" s="15" t="n">
        <f aca="false">SUMIFS(시도_소아과개폐업!$G$5:$G$293,시도_소아과개폐업!$A$5:$A$293,$D338,시도_소아과개폐업!$B$5:$B$293,$B338)</f>
        <v>0.259259259259259</v>
      </c>
      <c r="AX338" s="14" t="n">
        <f aca="false">SUMIFS(시도_소아과개폐업!$H$5:$H$293,시도_소아과개폐업!$A$5:$A$293,$D338,시도_소아과개폐업!$B$5:$B$293,$B338)</f>
        <v>43</v>
      </c>
      <c r="AY338" s="14" t="n">
        <f aca="false">SUMIFS(시군구_병원급!$E$5:$E$3668,시군구_병원급!$A$5:$A$3668,$A338,시군구_병원급!$D$5:$D$3668,$D338)</f>
        <v>5</v>
      </c>
      <c r="AZ338" s="14" t="n">
        <f aca="false">SUMIFS(시군구_병원급!$F$5:$F$3668,시군구_병원급!$A$5:$A$3668,$A338,시군구_병원급!$D$5:$D$3668,$D338)</f>
        <v>6</v>
      </c>
      <c r="BA338" s="14" t="n">
        <f aca="false">SUMIFS(시군구_병원급!$G$5:$G$3668,시군구_병원급!$A$5:$A$3668,$A338,시군구_병원급!$D$5:$D$3668,$D338)</f>
        <v>31</v>
      </c>
      <c r="BB338" s="14" t="n">
        <f aca="false">SUMIFS(시군구_병원급!$H$5:$H$3668,시군구_병원급!$A$5:$A$3668,$A338,시군구_병원급!$D$5:$D$3668,$D338)</f>
        <v>52</v>
      </c>
      <c r="BC338" s="16" t="n">
        <f aca="false">K338+AY338</f>
        <v>39</v>
      </c>
      <c r="BD338" s="17" t="n">
        <f aca="false">IF(E338=0,"",(K338+AY338)/E338*1000)</f>
        <v>0.815984935662726</v>
      </c>
      <c r="BE338" s="16" t="n">
        <f aca="false">AY338-SUMIFS(시군구_병원급!$E$5:$E$3668,시군구_병원급!$A$5:$A$3668,$A338,시군구_병원급!$D$5:$D$3668,$D338-3)</f>
        <v>-1</v>
      </c>
      <c r="BF338" s="16" t="n">
        <f aca="false">IF(AY338=0,1,0)</f>
        <v>0</v>
      </c>
      <c r="BG338" s="16" t="n">
        <f aca="false">IF(K338+AY338=0,1,0)</f>
        <v>0</v>
      </c>
      <c r="BH338" s="16" t="n">
        <f aca="false">AF338+AG338+AH338</f>
        <v>69</v>
      </c>
      <c r="BI338" s="18" t="n">
        <f aca="false">IF(H338=0,"",BH338/H338)</f>
        <v>0.0894941634241245</v>
      </c>
      <c r="BJ338" s="16" t="n">
        <f aca="false">IF(AP338="","",AP338+AN338)</f>
        <v>55</v>
      </c>
    </row>
    <row r="339" customFormat="false" ht="15" hidden="false" customHeight="true" outlineLevel="0" collapsed="false">
      <c r="A339" s="9" t="s">
        <v>267</v>
      </c>
      <c r="B339" s="10" t="s">
        <v>265</v>
      </c>
      <c r="C339" s="10" t="s">
        <v>268</v>
      </c>
      <c r="D339" s="9" t="n">
        <v>2017</v>
      </c>
      <c r="E339" s="11" t="n">
        <v>8841</v>
      </c>
      <c r="F339" s="11" t="n">
        <v>1205</v>
      </c>
      <c r="G339" s="11" t="n">
        <v>1234</v>
      </c>
      <c r="H339" s="11" t="n">
        <v>129</v>
      </c>
      <c r="I339" s="11" t="n">
        <v>7215</v>
      </c>
      <c r="J339" s="11" t="n">
        <v>5678</v>
      </c>
      <c r="K339" s="11" t="n">
        <v>6</v>
      </c>
      <c r="L339" s="12" t="n">
        <v>14.5911096029861</v>
      </c>
      <c r="M339" s="12" t="n">
        <v>0.678656260604004</v>
      </c>
      <c r="N339" s="13" t="n">
        <v>0.786971586971587</v>
      </c>
      <c r="O339" s="13" t="n">
        <v>0.816084153376315</v>
      </c>
      <c r="P339" s="13" t="n">
        <v>0.13957697093089</v>
      </c>
      <c r="Q339" s="13" t="n">
        <v>-0.0777175046943459</v>
      </c>
      <c r="R339" s="13" t="n">
        <v>-0.143055555555556</v>
      </c>
      <c r="S339" s="11" t="n">
        <v>0</v>
      </c>
      <c r="T339" s="13" t="n">
        <v>-0.0152671755725191</v>
      </c>
      <c r="U339" s="13" t="n">
        <v>-0.0239448051948052</v>
      </c>
      <c r="V339" s="11" t="n">
        <v>0</v>
      </c>
      <c r="W339" s="13" t="n">
        <v>-0.0697674418604651</v>
      </c>
      <c r="X339" s="11" t="n">
        <v>0</v>
      </c>
      <c r="Y339" s="11" t="n">
        <v>0</v>
      </c>
      <c r="Z339" s="11" t="n">
        <v>0</v>
      </c>
      <c r="AA339" s="11" t="n">
        <v>0</v>
      </c>
      <c r="AB339" s="10" t="s">
        <v>65</v>
      </c>
      <c r="AC339" s="11" t="n">
        <v>8</v>
      </c>
      <c r="AD339" s="11" t="n">
        <v>62</v>
      </c>
      <c r="AE339" s="11" t="n">
        <v>39</v>
      </c>
      <c r="AF339" s="11" t="n">
        <v>1</v>
      </c>
      <c r="AG339" s="11" t="n">
        <v>18</v>
      </c>
      <c r="AH339" s="11" t="n">
        <v>1</v>
      </c>
      <c r="AI339" s="13" t="n">
        <v>0.062015503875969</v>
      </c>
      <c r="AJ339" s="13" t="n">
        <v>0.48062015503876</v>
      </c>
      <c r="AK339" s="13" t="n">
        <v>0.302325581395349</v>
      </c>
      <c r="AL339" s="13" t="n">
        <v>0.00775193798449612</v>
      </c>
      <c r="AM339" s="13" t="n">
        <v>0.13953488372093</v>
      </c>
      <c r="AN339" s="11" t="n">
        <v>3</v>
      </c>
      <c r="AO339" s="13" t="n">
        <v>0.0227272727272727</v>
      </c>
      <c r="AP339" s="11" t="n">
        <v>3</v>
      </c>
      <c r="AQ339" s="11" t="n">
        <v>4</v>
      </c>
      <c r="AR339" s="13" t="n">
        <v>0.0229007633587786</v>
      </c>
      <c r="AS339" s="13" t="n">
        <v>0.0305343511450382</v>
      </c>
      <c r="AT339" s="14" t="n">
        <f aca="false">SUMIFS(시도_소아과개폐업!$C$5:$C$293,시도_소아과개폐업!$A$5:$A$293,$D339,시도_소아과개폐업!$B$5:$B$293,$B339)</f>
        <v>25</v>
      </c>
      <c r="AU339" s="14" t="n">
        <f aca="false">SUMIFS(시도_소아과개폐업!$D$5:$D$293,시도_소아과개폐업!$A$5:$A$293,$D339,시도_소아과개폐업!$B$5:$B$293,$B339)</f>
        <v>14</v>
      </c>
      <c r="AV339" s="14" t="n">
        <f aca="false">SUMIFS(시도_소아과개폐업!$F$5:$F$293,시도_소아과개폐업!$A$5:$A$293,$D339,시도_소아과개폐업!$B$5:$B$293,$B339)</f>
        <v>11</v>
      </c>
      <c r="AW339" s="15" t="n">
        <f aca="false">SUMIFS(시도_소아과개폐업!$G$5:$G$293,시도_소아과개폐업!$A$5:$A$293,$D339,시도_소아과개폐업!$B$5:$B$293,$B339)</f>
        <v>0.259259259259259</v>
      </c>
      <c r="AX339" s="14" t="n">
        <f aca="false">SUMIFS(시도_소아과개폐업!$H$5:$H$293,시도_소아과개폐업!$A$5:$A$293,$D339,시도_소아과개폐업!$B$5:$B$293,$B339)</f>
        <v>43</v>
      </c>
      <c r="AY339" s="14" t="n">
        <f aca="false">SUMIFS(시군구_병원급!$E$5:$E$3668,시군구_병원급!$A$5:$A$3668,$A339,시군구_병원급!$D$5:$D$3668,$D339)</f>
        <v>1</v>
      </c>
      <c r="AZ339" s="14" t="n">
        <f aca="false">SUMIFS(시군구_병원급!$F$5:$F$3668,시군구_병원급!$A$5:$A$3668,$A339,시군구_병원급!$D$5:$D$3668,$D339)</f>
        <v>2</v>
      </c>
      <c r="BA339" s="14" t="n">
        <f aca="false">SUMIFS(시군구_병원급!$G$5:$G$3668,시군구_병원급!$A$5:$A$3668,$A339,시군구_병원급!$D$5:$D$3668,$D339)</f>
        <v>4</v>
      </c>
      <c r="BB339" s="14" t="n">
        <f aca="false">SUMIFS(시군구_병원급!$H$5:$H$3668,시군구_병원급!$A$5:$A$3668,$A339,시군구_병원급!$D$5:$D$3668,$D339)</f>
        <v>14</v>
      </c>
      <c r="BC339" s="16" t="n">
        <f aca="false">K339+AY339</f>
        <v>7</v>
      </c>
      <c r="BD339" s="17" t="n">
        <f aca="false">IF(E339=0,"",(K339+AY339)/E339*1000)</f>
        <v>0.791765637371338</v>
      </c>
      <c r="BE339" s="16" t="n">
        <f aca="false">AY339-SUMIFS(시군구_병원급!$E$5:$E$3668,시군구_병원급!$A$5:$A$3668,$A339,시군구_병원급!$D$5:$D$3668,$D339-3)</f>
        <v>-1</v>
      </c>
      <c r="BF339" s="16" t="n">
        <f aca="false">IF(AY339=0,1,0)</f>
        <v>0</v>
      </c>
      <c r="BG339" s="16" t="n">
        <f aca="false">IF(K339+AY339=0,1,0)</f>
        <v>0</v>
      </c>
      <c r="BH339" s="16" t="n">
        <f aca="false">AF339+AG339+AH339</f>
        <v>20</v>
      </c>
      <c r="BI339" s="18" t="n">
        <f aca="false">IF(H339=0,"",BH339/H339)</f>
        <v>0.155038759689922</v>
      </c>
      <c r="BJ339" s="16" t="n">
        <f aca="false">IF(AP339="","",AP339+AN339)</f>
        <v>6</v>
      </c>
    </row>
    <row r="340" customFormat="false" ht="15" hidden="false" customHeight="true" outlineLevel="0" collapsed="false">
      <c r="A340" s="9" t="s">
        <v>269</v>
      </c>
      <c r="B340" s="10" t="s">
        <v>265</v>
      </c>
      <c r="C340" s="10" t="s">
        <v>270</v>
      </c>
      <c r="D340" s="9" t="n">
        <v>2017</v>
      </c>
      <c r="E340" s="11" t="n">
        <v>5688</v>
      </c>
      <c r="F340" s="11" t="n">
        <v>741</v>
      </c>
      <c r="G340" s="11" t="n">
        <v>760</v>
      </c>
      <c r="H340" s="11" t="n">
        <v>71</v>
      </c>
      <c r="I340" s="11" t="n">
        <v>3935</v>
      </c>
      <c r="J340" s="11" t="n">
        <v>3152</v>
      </c>
      <c r="K340" s="11" t="n">
        <v>5</v>
      </c>
      <c r="L340" s="12" t="n">
        <v>12.4824191279888</v>
      </c>
      <c r="M340" s="12" t="n">
        <v>0.879043600562588</v>
      </c>
      <c r="N340" s="13" t="n">
        <v>0.801016518424397</v>
      </c>
      <c r="O340" s="13" t="n">
        <v>0.691807313642757</v>
      </c>
      <c r="P340" s="13" t="n">
        <v>0.133614627285513</v>
      </c>
      <c r="Q340" s="13" t="n">
        <v>-0.0869983948635634</v>
      </c>
      <c r="R340" s="13" t="n">
        <v>-0.238476953907816</v>
      </c>
      <c r="S340" s="11" t="n">
        <v>0</v>
      </c>
      <c r="T340" s="13" t="n">
        <v>0.0289855072463767</v>
      </c>
      <c r="U340" s="13" t="n">
        <v>-0.00480526049570051</v>
      </c>
      <c r="V340" s="11" t="n">
        <v>0</v>
      </c>
      <c r="W340" s="13" t="n">
        <v>-0.0985915492957746</v>
      </c>
      <c r="X340" s="11" t="n">
        <v>0</v>
      </c>
      <c r="Y340" s="11" t="n">
        <v>0</v>
      </c>
      <c r="Z340" s="11" t="n">
        <v>0</v>
      </c>
      <c r="AA340" s="11" t="n">
        <v>0</v>
      </c>
      <c r="AB340" s="10" t="s">
        <v>65</v>
      </c>
      <c r="AC340" s="11" t="n">
        <v>7</v>
      </c>
      <c r="AD340" s="11" t="n">
        <v>31</v>
      </c>
      <c r="AE340" s="11" t="n">
        <v>14</v>
      </c>
      <c r="AF340" s="11" t="n">
        <v>3</v>
      </c>
      <c r="AG340" s="11" t="n">
        <v>16</v>
      </c>
      <c r="AH340" s="11" t="n">
        <v>0</v>
      </c>
      <c r="AI340" s="13" t="n">
        <v>0.0985915492957746</v>
      </c>
      <c r="AJ340" s="13" t="n">
        <v>0.436619718309859</v>
      </c>
      <c r="AK340" s="13" t="n">
        <v>0.197183098591549</v>
      </c>
      <c r="AL340" s="13" t="n">
        <v>0.0422535211267606</v>
      </c>
      <c r="AM340" s="13" t="n">
        <v>0.225352112676056</v>
      </c>
      <c r="AN340" s="11" t="n">
        <v>0</v>
      </c>
      <c r="AO340" s="13" t="n">
        <v>0</v>
      </c>
      <c r="AP340" s="11" t="n">
        <v>0</v>
      </c>
      <c r="AQ340" s="11" t="n">
        <v>2</v>
      </c>
      <c r="AR340" s="13" t="n">
        <v>0</v>
      </c>
      <c r="AS340" s="13" t="n">
        <v>0.0289855072463768</v>
      </c>
      <c r="AT340" s="14" t="n">
        <f aca="false">SUMIFS(시도_소아과개폐업!$C$5:$C$293,시도_소아과개폐업!$A$5:$A$293,$D340,시도_소아과개폐업!$B$5:$B$293,$B340)</f>
        <v>25</v>
      </c>
      <c r="AU340" s="14" t="n">
        <f aca="false">SUMIFS(시도_소아과개폐업!$D$5:$D$293,시도_소아과개폐업!$A$5:$A$293,$D340,시도_소아과개폐업!$B$5:$B$293,$B340)</f>
        <v>14</v>
      </c>
      <c r="AV340" s="14" t="n">
        <f aca="false">SUMIFS(시도_소아과개폐업!$F$5:$F$293,시도_소아과개폐업!$A$5:$A$293,$D340,시도_소아과개폐업!$B$5:$B$293,$B340)</f>
        <v>11</v>
      </c>
      <c r="AW340" s="15" t="n">
        <f aca="false">SUMIFS(시도_소아과개폐업!$G$5:$G$293,시도_소아과개폐업!$A$5:$A$293,$D340,시도_소아과개폐업!$B$5:$B$293,$B340)</f>
        <v>0.259259259259259</v>
      </c>
      <c r="AX340" s="14" t="n">
        <f aca="false">SUMIFS(시도_소아과개폐업!$H$5:$H$293,시도_소아과개폐업!$A$5:$A$293,$D340,시도_소아과개폐업!$B$5:$B$293,$B340)</f>
        <v>43</v>
      </c>
      <c r="AY340" s="14" t="n">
        <f aca="false">SUMIFS(시군구_병원급!$E$5:$E$3668,시군구_병원급!$A$5:$A$3668,$A340,시군구_병원급!$D$5:$D$3668,$D340)</f>
        <v>3</v>
      </c>
      <c r="AZ340" s="14" t="n">
        <f aca="false">SUMIFS(시군구_병원급!$F$5:$F$3668,시군구_병원급!$A$5:$A$3668,$A340,시군구_병원급!$D$5:$D$3668,$D340)</f>
        <v>2</v>
      </c>
      <c r="BA340" s="14" t="n">
        <f aca="false">SUMIFS(시군구_병원급!$G$5:$G$3668,시군구_병원급!$A$5:$A$3668,$A340,시군구_병원급!$D$5:$D$3668,$D340)</f>
        <v>3</v>
      </c>
      <c r="BB340" s="14" t="n">
        <f aca="false">SUMIFS(시군구_병원급!$H$5:$H$3668,시군구_병원급!$A$5:$A$3668,$A340,시군구_병원급!$D$5:$D$3668,$D340)</f>
        <v>11</v>
      </c>
      <c r="BC340" s="16" t="n">
        <f aca="false">K340+AY340</f>
        <v>8</v>
      </c>
      <c r="BD340" s="17" t="n">
        <f aca="false">IF(E340=0,"",(K340+AY340)/E340*1000)</f>
        <v>1.40646976090014</v>
      </c>
      <c r="BE340" s="16" t="n">
        <f aca="false">AY340-SUMIFS(시군구_병원급!$E$5:$E$3668,시군구_병원급!$A$5:$A$3668,$A340,시군구_병원급!$D$5:$D$3668,$D340-3)</f>
        <v>0</v>
      </c>
      <c r="BF340" s="16" t="n">
        <f aca="false">IF(AY340=0,1,0)</f>
        <v>0</v>
      </c>
      <c r="BG340" s="16" t="n">
        <f aca="false">IF(K340+AY340=0,1,0)</f>
        <v>0</v>
      </c>
      <c r="BH340" s="16" t="n">
        <f aca="false">AF340+AG340+AH340</f>
        <v>19</v>
      </c>
      <c r="BI340" s="18" t="n">
        <f aca="false">IF(H340=0,"",BH340/H340)</f>
        <v>0.267605633802817</v>
      </c>
      <c r="BJ340" s="16" t="n">
        <f aca="false">IF(AP340="","",AP340+AN340)</f>
        <v>0</v>
      </c>
    </row>
    <row r="341" customFormat="false" ht="15" hidden="false" customHeight="true" outlineLevel="0" collapsed="false">
      <c r="A341" s="9" t="s">
        <v>271</v>
      </c>
      <c r="B341" s="10" t="s">
        <v>265</v>
      </c>
      <c r="C341" s="10" t="s">
        <v>272</v>
      </c>
      <c r="D341" s="9" t="n">
        <v>2017</v>
      </c>
      <c r="E341" s="11" t="n">
        <v>1056</v>
      </c>
      <c r="F341" s="11" t="n">
        <v>171</v>
      </c>
      <c r="G341" s="11" t="n">
        <v>174</v>
      </c>
      <c r="H341" s="11" t="n">
        <v>9</v>
      </c>
      <c r="I341" s="11" t="n">
        <v>590</v>
      </c>
      <c r="J341" s="11" t="n">
        <v>522</v>
      </c>
      <c r="K341" s="11" t="n">
        <v>0</v>
      </c>
      <c r="L341" s="12" t="n">
        <v>8.52272727272727</v>
      </c>
      <c r="M341" s="12" t="n">
        <v>0</v>
      </c>
      <c r="N341" s="13" t="n">
        <v>0.884745762711864</v>
      </c>
      <c r="O341" s="13" t="n">
        <v>0.558712121212121</v>
      </c>
      <c r="P341" s="13" t="n">
        <v>0.164772727272727</v>
      </c>
      <c r="Q341" s="13" t="n">
        <v>0.00571428571428578</v>
      </c>
      <c r="R341" s="13" t="n">
        <v>-0.0224719101123596</v>
      </c>
      <c r="S341" s="11" t="n">
        <v>0</v>
      </c>
      <c r="T341" s="13" t="n">
        <v>0</v>
      </c>
      <c r="U341" s="13" t="n">
        <v>-0.0231788079470199</v>
      </c>
      <c r="V341" s="11" t="n">
        <v>1</v>
      </c>
      <c r="W341" s="13" t="n">
        <v>-0.222222222222222</v>
      </c>
      <c r="X341" s="11" t="n">
        <v>1</v>
      </c>
      <c r="Y341" s="11" t="n">
        <v>0</v>
      </c>
      <c r="Z341" s="11" t="n">
        <v>1</v>
      </c>
      <c r="AA341" s="11" t="n">
        <v>0</v>
      </c>
      <c r="AB341" s="10" t="s">
        <v>65</v>
      </c>
      <c r="AC341" s="11" t="n">
        <v>1</v>
      </c>
      <c r="AD341" s="11" t="n">
        <v>3</v>
      </c>
      <c r="AE341" s="11" t="n">
        <v>2</v>
      </c>
      <c r="AF341" s="11" t="n">
        <v>1</v>
      </c>
      <c r="AG341" s="11" t="n">
        <v>2</v>
      </c>
      <c r="AH341" s="11" t="n">
        <v>0</v>
      </c>
      <c r="AI341" s="13" t="n">
        <v>0.111111111111111</v>
      </c>
      <c r="AJ341" s="13" t="n">
        <v>0.333333333333333</v>
      </c>
      <c r="AK341" s="13" t="n">
        <v>0.222222222222222</v>
      </c>
      <c r="AL341" s="13" t="n">
        <v>0.111111111111111</v>
      </c>
      <c r="AM341" s="13" t="n">
        <v>0.222222222222222</v>
      </c>
      <c r="AN341" s="11" t="n">
        <v>1</v>
      </c>
      <c r="AO341" s="13" t="n">
        <v>0.1</v>
      </c>
      <c r="AP341" s="11" t="n">
        <v>0</v>
      </c>
      <c r="AQ341" s="11" t="n">
        <v>1</v>
      </c>
      <c r="AR341" s="13" t="n">
        <v>0</v>
      </c>
      <c r="AS341" s="13" t="n">
        <v>0.111111111111111</v>
      </c>
      <c r="AT341" s="14" t="n">
        <f aca="false">SUMIFS(시도_소아과개폐업!$C$5:$C$293,시도_소아과개폐업!$A$5:$A$293,$D341,시도_소아과개폐업!$B$5:$B$293,$B341)</f>
        <v>25</v>
      </c>
      <c r="AU341" s="14" t="n">
        <f aca="false">SUMIFS(시도_소아과개폐업!$D$5:$D$293,시도_소아과개폐업!$A$5:$A$293,$D341,시도_소아과개폐업!$B$5:$B$293,$B341)</f>
        <v>14</v>
      </c>
      <c r="AV341" s="14" t="n">
        <f aca="false">SUMIFS(시도_소아과개폐업!$F$5:$F$293,시도_소아과개폐업!$A$5:$A$293,$D341,시도_소아과개폐업!$B$5:$B$293,$B341)</f>
        <v>11</v>
      </c>
      <c r="AW341" s="15" t="n">
        <f aca="false">SUMIFS(시도_소아과개폐업!$G$5:$G$293,시도_소아과개폐업!$A$5:$A$293,$D341,시도_소아과개폐업!$B$5:$B$293,$B341)</f>
        <v>0.259259259259259</v>
      </c>
      <c r="AX341" s="14" t="n">
        <f aca="false">SUMIFS(시도_소아과개폐업!$H$5:$H$293,시도_소아과개폐업!$A$5:$A$293,$D341,시도_소아과개폐업!$B$5:$B$293,$B341)</f>
        <v>43</v>
      </c>
      <c r="AY341" s="14" t="n">
        <f aca="false">SUMIFS(시군구_병원급!$E$5:$E$3668,시군구_병원급!$A$5:$A$3668,$A341,시군구_병원급!$D$5:$D$3668,$D341)</f>
        <v>0</v>
      </c>
      <c r="AZ341" s="14" t="n">
        <f aca="false">SUMIFS(시군구_병원급!$F$5:$F$3668,시군구_병원급!$A$5:$A$3668,$A341,시군구_병원급!$D$5:$D$3668,$D341)</f>
        <v>0</v>
      </c>
      <c r="BA341" s="14" t="n">
        <f aca="false">SUMIFS(시군구_병원급!$G$5:$G$3668,시군구_병원급!$A$5:$A$3668,$A341,시군구_병원급!$D$5:$D$3668,$D341)</f>
        <v>1</v>
      </c>
      <c r="BB341" s="14" t="n">
        <f aca="false">SUMIFS(시군구_병원급!$H$5:$H$3668,시군구_병원급!$A$5:$A$3668,$A341,시군구_병원급!$D$5:$D$3668,$D341)</f>
        <v>4</v>
      </c>
      <c r="BC341" s="16" t="n">
        <f aca="false">K341+AY341</f>
        <v>0</v>
      </c>
      <c r="BD341" s="17" t="n">
        <f aca="false">IF(E341=0,"",(K341+AY341)/E341*1000)</f>
        <v>0</v>
      </c>
      <c r="BE341" s="16" t="n">
        <f aca="false">AY341-SUMIFS(시군구_병원급!$E$5:$E$3668,시군구_병원급!$A$5:$A$3668,$A341,시군구_병원급!$D$5:$D$3668,$D341-3)</f>
        <v>0</v>
      </c>
      <c r="BF341" s="16" t="n">
        <f aca="false">IF(AY341=0,1,0)</f>
        <v>1</v>
      </c>
      <c r="BG341" s="16" t="n">
        <f aca="false">IF(K341+AY341=0,1,0)</f>
        <v>1</v>
      </c>
      <c r="BH341" s="16" t="n">
        <f aca="false">AF341+AG341+AH341</f>
        <v>3</v>
      </c>
      <c r="BI341" s="18" t="n">
        <f aca="false">IF(H341=0,"",BH341/H341)</f>
        <v>0.333333333333333</v>
      </c>
      <c r="BJ341" s="16" t="n">
        <f aca="false">IF(AP341="","",AP341+AN341)</f>
        <v>1</v>
      </c>
    </row>
    <row r="342" customFormat="false" ht="15" hidden="false" customHeight="true" outlineLevel="0" collapsed="false">
      <c r="A342" s="9" t="s">
        <v>273</v>
      </c>
      <c r="B342" s="10" t="s">
        <v>265</v>
      </c>
      <c r="C342" s="10" t="s">
        <v>274</v>
      </c>
      <c r="D342" s="9" t="n">
        <v>2017</v>
      </c>
      <c r="E342" s="11" t="n">
        <v>1650</v>
      </c>
      <c r="F342" s="11" t="n">
        <v>195</v>
      </c>
      <c r="G342" s="11" t="n">
        <v>209</v>
      </c>
      <c r="H342" s="11" t="n">
        <v>24</v>
      </c>
      <c r="I342" s="11" t="n">
        <v>1283</v>
      </c>
      <c r="J342" s="11" t="n">
        <v>946</v>
      </c>
      <c r="K342" s="11" t="n">
        <v>1</v>
      </c>
      <c r="L342" s="12" t="n">
        <v>14.5454545454545</v>
      </c>
      <c r="M342" s="12" t="n">
        <v>0.606060606060606</v>
      </c>
      <c r="N342" s="13" t="n">
        <v>0.737334372564303</v>
      </c>
      <c r="O342" s="13" t="n">
        <v>0.777575757575758</v>
      </c>
      <c r="P342" s="13" t="n">
        <v>0.126666666666667</v>
      </c>
      <c r="Q342" s="13" t="n">
        <v>-0.175</v>
      </c>
      <c r="R342" s="13" t="n">
        <v>-0.319218241042345</v>
      </c>
      <c r="S342" s="11" t="n">
        <v>0</v>
      </c>
      <c r="T342" s="13" t="n">
        <v>-0.0769230769230769</v>
      </c>
      <c r="U342" s="13" t="n">
        <v>-0.0517368810051737</v>
      </c>
      <c r="V342" s="11" t="n">
        <v>0</v>
      </c>
      <c r="W342" s="13" t="n">
        <v>-0.166666666666667</v>
      </c>
      <c r="X342" s="11" t="n">
        <v>0</v>
      </c>
      <c r="Y342" s="11" t="n">
        <v>0</v>
      </c>
      <c r="Z342" s="11" t="n">
        <v>0</v>
      </c>
      <c r="AA342" s="11" t="n">
        <v>0</v>
      </c>
      <c r="AB342" s="10" t="s">
        <v>65</v>
      </c>
      <c r="AC342" s="11" t="n">
        <v>2</v>
      </c>
      <c r="AD342" s="11" t="n">
        <v>12</v>
      </c>
      <c r="AE342" s="11" t="n">
        <v>4</v>
      </c>
      <c r="AF342" s="11" t="n">
        <v>1</v>
      </c>
      <c r="AG342" s="11" t="n">
        <v>4</v>
      </c>
      <c r="AH342" s="11" t="n">
        <v>1</v>
      </c>
      <c r="AI342" s="13" t="n">
        <v>0.0833333333333333</v>
      </c>
      <c r="AJ342" s="13" t="n">
        <v>0.5</v>
      </c>
      <c r="AK342" s="13" t="n">
        <v>0.166666666666667</v>
      </c>
      <c r="AL342" s="13" t="n">
        <v>0.0416666666666667</v>
      </c>
      <c r="AM342" s="13" t="n">
        <v>0.166666666666667</v>
      </c>
      <c r="AN342" s="11" t="n">
        <v>2</v>
      </c>
      <c r="AO342" s="13" t="n">
        <v>0.0769230769230769</v>
      </c>
      <c r="AP342" s="11" t="n">
        <v>0</v>
      </c>
      <c r="AQ342" s="11" t="n">
        <v>0</v>
      </c>
      <c r="AR342" s="13" t="n">
        <v>0</v>
      </c>
      <c r="AS342" s="13" t="n">
        <v>0</v>
      </c>
      <c r="AT342" s="14" t="n">
        <f aca="false">SUMIFS(시도_소아과개폐업!$C$5:$C$293,시도_소아과개폐업!$A$5:$A$293,$D342,시도_소아과개폐업!$B$5:$B$293,$B342)</f>
        <v>25</v>
      </c>
      <c r="AU342" s="14" t="n">
        <f aca="false">SUMIFS(시도_소아과개폐업!$D$5:$D$293,시도_소아과개폐업!$A$5:$A$293,$D342,시도_소아과개폐업!$B$5:$B$293,$B342)</f>
        <v>14</v>
      </c>
      <c r="AV342" s="14" t="n">
        <f aca="false">SUMIFS(시도_소아과개폐업!$F$5:$F$293,시도_소아과개폐업!$A$5:$A$293,$D342,시도_소아과개폐업!$B$5:$B$293,$B342)</f>
        <v>11</v>
      </c>
      <c r="AW342" s="15" t="n">
        <f aca="false">SUMIFS(시도_소아과개폐업!$G$5:$G$293,시도_소아과개폐업!$A$5:$A$293,$D342,시도_소아과개폐업!$B$5:$B$293,$B342)</f>
        <v>0.259259259259259</v>
      </c>
      <c r="AX342" s="14" t="n">
        <f aca="false">SUMIFS(시도_소아과개폐업!$H$5:$H$293,시도_소아과개폐업!$A$5:$A$293,$D342,시도_소아과개폐업!$B$5:$B$293,$B342)</f>
        <v>43</v>
      </c>
      <c r="AY342" s="14" t="n">
        <f aca="false">SUMIFS(시군구_병원급!$E$5:$E$3668,시군구_병원급!$A$5:$A$3668,$A342,시군구_병원급!$D$5:$D$3668,$D342)</f>
        <v>0</v>
      </c>
      <c r="AZ342" s="14" t="n">
        <f aca="false">SUMIFS(시군구_병원급!$F$5:$F$3668,시군구_병원급!$A$5:$A$3668,$A342,시군구_병원급!$D$5:$D$3668,$D342)</f>
        <v>1</v>
      </c>
      <c r="BA342" s="14" t="n">
        <f aca="false">SUMIFS(시군구_병원급!$G$5:$G$3668,시군구_병원급!$A$5:$A$3668,$A342,시군구_병원급!$D$5:$D$3668,$D342)</f>
        <v>1</v>
      </c>
      <c r="BB342" s="14" t="n">
        <f aca="false">SUMIFS(시군구_병원급!$H$5:$H$3668,시군구_병원급!$A$5:$A$3668,$A342,시군구_병원급!$D$5:$D$3668,$D342)</f>
        <v>5</v>
      </c>
      <c r="BC342" s="16" t="n">
        <f aca="false">K342+AY342</f>
        <v>1</v>
      </c>
      <c r="BD342" s="17" t="n">
        <f aca="false">IF(E342=0,"",(K342+AY342)/E342*1000)</f>
        <v>0.606060606060606</v>
      </c>
      <c r="BE342" s="16" t="n">
        <f aca="false">AY342-SUMIFS(시군구_병원급!$E$5:$E$3668,시군구_병원급!$A$5:$A$3668,$A342,시군구_병원급!$D$5:$D$3668,$D342-3)</f>
        <v>0</v>
      </c>
      <c r="BF342" s="16" t="n">
        <f aca="false">IF(AY342=0,1,0)</f>
        <v>1</v>
      </c>
      <c r="BG342" s="16" t="n">
        <f aca="false">IF(K342+AY342=0,1,0)</f>
        <v>0</v>
      </c>
      <c r="BH342" s="16" t="n">
        <f aca="false">AF342+AG342+AH342</f>
        <v>6</v>
      </c>
      <c r="BI342" s="18" t="n">
        <f aca="false">IF(H342=0,"",BH342/H342)</f>
        <v>0.25</v>
      </c>
      <c r="BJ342" s="16" t="n">
        <f aca="false">IF(AP342="","",AP342+AN342)</f>
        <v>2</v>
      </c>
    </row>
    <row r="343" customFormat="false" ht="15" hidden="false" customHeight="true" outlineLevel="0" collapsed="false">
      <c r="A343" s="9" t="s">
        <v>275</v>
      </c>
      <c r="B343" s="10" t="s">
        <v>265</v>
      </c>
      <c r="C343" s="10" t="s">
        <v>276</v>
      </c>
      <c r="D343" s="9" t="n">
        <v>2017</v>
      </c>
      <c r="E343" s="11" t="n">
        <v>1595</v>
      </c>
      <c r="F343" s="11" t="n">
        <v>288</v>
      </c>
      <c r="G343" s="11" t="n">
        <v>299</v>
      </c>
      <c r="H343" s="11" t="n">
        <v>16</v>
      </c>
      <c r="I343" s="11" t="n">
        <v>1117</v>
      </c>
      <c r="J343" s="11" t="n">
        <v>862</v>
      </c>
      <c r="K343" s="11" t="n">
        <v>0</v>
      </c>
      <c r="L343" s="12" t="n">
        <v>10.0313479623825</v>
      </c>
      <c r="M343" s="12" t="n">
        <v>0</v>
      </c>
      <c r="N343" s="13" t="n">
        <v>0.77170993733214</v>
      </c>
      <c r="O343" s="13" t="n">
        <v>0.700313479623824</v>
      </c>
      <c r="P343" s="13" t="n">
        <v>0.187460815047022</v>
      </c>
      <c r="Q343" s="13" t="n">
        <v>-0.0983606557377049</v>
      </c>
      <c r="R343" s="13" t="n">
        <v>0.172549019607843</v>
      </c>
      <c r="S343" s="11" t="n">
        <v>-1</v>
      </c>
      <c r="T343" s="13" t="n">
        <v>0</v>
      </c>
      <c r="U343" s="13" t="n">
        <v>0</v>
      </c>
      <c r="V343" s="11" t="n">
        <v>1</v>
      </c>
      <c r="W343" s="13" t="n">
        <v>0</v>
      </c>
      <c r="X343" s="11" t="n">
        <v>0</v>
      </c>
      <c r="Y343" s="11" t="n">
        <v>0</v>
      </c>
      <c r="Z343" s="11" t="n">
        <v>0</v>
      </c>
      <c r="AA343" s="11" t="n">
        <v>0</v>
      </c>
      <c r="AB343" s="10" t="s">
        <v>65</v>
      </c>
      <c r="AC343" s="11" t="n">
        <v>2</v>
      </c>
      <c r="AD343" s="11" t="n">
        <v>5</v>
      </c>
      <c r="AE343" s="11" t="n">
        <v>1</v>
      </c>
      <c r="AF343" s="11" t="n">
        <v>1</v>
      </c>
      <c r="AG343" s="11" t="n">
        <v>6</v>
      </c>
      <c r="AH343" s="11" t="n">
        <v>1</v>
      </c>
      <c r="AI343" s="13" t="n">
        <v>0.125</v>
      </c>
      <c r="AJ343" s="13" t="n">
        <v>0.3125</v>
      </c>
      <c r="AK343" s="13" t="n">
        <v>0.0625</v>
      </c>
      <c r="AL343" s="13" t="n">
        <v>0.0625</v>
      </c>
      <c r="AM343" s="13" t="n">
        <v>0.375</v>
      </c>
      <c r="AN343" s="11" t="n">
        <v>0</v>
      </c>
      <c r="AO343" s="13" t="n">
        <v>0</v>
      </c>
      <c r="AP343" s="11" t="n">
        <v>0</v>
      </c>
      <c r="AQ343" s="11" t="n">
        <v>0</v>
      </c>
      <c r="AR343" s="13" t="n">
        <v>0</v>
      </c>
      <c r="AS343" s="13" t="n">
        <v>0</v>
      </c>
      <c r="AT343" s="14" t="n">
        <f aca="false">SUMIFS(시도_소아과개폐업!$C$5:$C$293,시도_소아과개폐업!$A$5:$A$293,$D343,시도_소아과개폐업!$B$5:$B$293,$B343)</f>
        <v>25</v>
      </c>
      <c r="AU343" s="14" t="n">
        <f aca="false">SUMIFS(시도_소아과개폐업!$D$5:$D$293,시도_소아과개폐업!$A$5:$A$293,$D343,시도_소아과개폐업!$B$5:$B$293,$B343)</f>
        <v>14</v>
      </c>
      <c r="AV343" s="14" t="n">
        <f aca="false">SUMIFS(시도_소아과개폐업!$F$5:$F$293,시도_소아과개폐업!$A$5:$A$293,$D343,시도_소아과개폐업!$B$5:$B$293,$B343)</f>
        <v>11</v>
      </c>
      <c r="AW343" s="15" t="n">
        <f aca="false">SUMIFS(시도_소아과개폐업!$G$5:$G$293,시도_소아과개폐업!$A$5:$A$293,$D343,시도_소아과개폐업!$B$5:$B$293,$B343)</f>
        <v>0.259259259259259</v>
      </c>
      <c r="AX343" s="14" t="n">
        <f aca="false">SUMIFS(시도_소아과개폐업!$H$5:$H$293,시도_소아과개폐업!$A$5:$A$293,$D343,시도_소아과개폐업!$B$5:$B$293,$B343)</f>
        <v>43</v>
      </c>
      <c r="AY343" s="14" t="n">
        <f aca="false">SUMIFS(시군구_병원급!$E$5:$E$3668,시군구_병원급!$A$5:$A$3668,$A343,시군구_병원급!$D$5:$D$3668,$D343)</f>
        <v>1</v>
      </c>
      <c r="AZ343" s="14" t="n">
        <f aca="false">SUMIFS(시군구_병원급!$F$5:$F$3668,시군구_병원급!$A$5:$A$3668,$A343,시군구_병원급!$D$5:$D$3668,$D343)</f>
        <v>0</v>
      </c>
      <c r="BA343" s="14" t="n">
        <f aca="false">SUMIFS(시군구_병원급!$G$5:$G$3668,시군구_병원급!$A$5:$A$3668,$A343,시군구_병원급!$D$5:$D$3668,$D343)</f>
        <v>1</v>
      </c>
      <c r="BB343" s="14" t="n">
        <f aca="false">SUMIFS(시군구_병원급!$H$5:$H$3668,시군구_병원급!$A$5:$A$3668,$A343,시군구_병원급!$D$5:$D$3668,$D343)</f>
        <v>4</v>
      </c>
      <c r="BC343" s="16" t="n">
        <f aca="false">K343+AY343</f>
        <v>1</v>
      </c>
      <c r="BD343" s="17" t="n">
        <f aca="false">IF(E343=0,"",(K343+AY343)/E343*1000)</f>
        <v>0.626959247648903</v>
      </c>
      <c r="BE343" s="16" t="n">
        <f aca="false">AY343-SUMIFS(시군구_병원급!$E$5:$E$3668,시군구_병원급!$A$5:$A$3668,$A343,시군구_병원급!$D$5:$D$3668,$D343-3)</f>
        <v>0</v>
      </c>
      <c r="BF343" s="16" t="n">
        <f aca="false">IF(AY343=0,1,0)</f>
        <v>0</v>
      </c>
      <c r="BG343" s="16" t="n">
        <f aca="false">IF(K343+AY343=0,1,0)</f>
        <v>0</v>
      </c>
      <c r="BH343" s="16" t="n">
        <f aca="false">AF343+AG343+AH343</f>
        <v>8</v>
      </c>
      <c r="BI343" s="18" t="n">
        <f aca="false">IF(H343=0,"",BH343/H343)</f>
        <v>0.5</v>
      </c>
      <c r="BJ343" s="16" t="n">
        <f aca="false">IF(AP343="","",AP343+AN343)</f>
        <v>0</v>
      </c>
    </row>
    <row r="344" customFormat="false" ht="15" hidden="false" customHeight="true" outlineLevel="0" collapsed="false">
      <c r="A344" s="9" t="s">
        <v>277</v>
      </c>
      <c r="B344" s="10" t="s">
        <v>265</v>
      </c>
      <c r="C344" s="10" t="s">
        <v>278</v>
      </c>
      <c r="D344" s="9" t="n">
        <v>2017</v>
      </c>
      <c r="E344" s="11" t="n">
        <v>2410</v>
      </c>
      <c r="F344" s="11" t="n">
        <v>377</v>
      </c>
      <c r="G344" s="11" t="n">
        <v>367</v>
      </c>
      <c r="H344" s="11" t="n">
        <v>24</v>
      </c>
      <c r="I344" s="11" t="n">
        <v>1749</v>
      </c>
      <c r="J344" s="11" t="n">
        <v>1553</v>
      </c>
      <c r="K344" s="11" t="n">
        <v>2</v>
      </c>
      <c r="L344" s="12" t="n">
        <v>9.95850622406639</v>
      </c>
      <c r="M344" s="12" t="n">
        <v>0.829875518672199</v>
      </c>
      <c r="N344" s="13" t="n">
        <v>0.887935963407662</v>
      </c>
      <c r="O344" s="13" t="n">
        <v>0.725726141078838</v>
      </c>
      <c r="P344" s="13" t="n">
        <v>0.152282157676349</v>
      </c>
      <c r="Q344" s="13" t="n">
        <v>0.0469157254561252</v>
      </c>
      <c r="R344" s="13" t="n">
        <v>-0.023936170212766</v>
      </c>
      <c r="S344" s="11" t="n">
        <v>0</v>
      </c>
      <c r="T344" s="13" t="n">
        <v>0</v>
      </c>
      <c r="U344" s="13" t="n">
        <v>0</v>
      </c>
      <c r="V344" s="11" t="n">
        <v>0</v>
      </c>
      <c r="W344" s="13" t="n">
        <v>0</v>
      </c>
      <c r="X344" s="11" t="n">
        <v>0</v>
      </c>
      <c r="Y344" s="11" t="n">
        <v>1</v>
      </c>
      <c r="Z344" s="11" t="n">
        <v>1</v>
      </c>
      <c r="AA344" s="11" t="n">
        <v>0</v>
      </c>
      <c r="AB344" s="10" t="s">
        <v>65</v>
      </c>
      <c r="AC344" s="11" t="n">
        <v>2</v>
      </c>
      <c r="AD344" s="11" t="n">
        <v>14</v>
      </c>
      <c r="AE344" s="11" t="n">
        <v>3</v>
      </c>
      <c r="AF344" s="11" t="n">
        <v>1</v>
      </c>
      <c r="AG344" s="11" t="n">
        <v>4</v>
      </c>
      <c r="AH344" s="11" t="n">
        <v>0</v>
      </c>
      <c r="AI344" s="13" t="n">
        <v>0.0833333333333333</v>
      </c>
      <c r="AJ344" s="13" t="n">
        <v>0.583333333333333</v>
      </c>
      <c r="AK344" s="13" t="n">
        <v>0.125</v>
      </c>
      <c r="AL344" s="13" t="n">
        <v>0.0416666666666667</v>
      </c>
      <c r="AM344" s="13" t="n">
        <v>0.166666666666667</v>
      </c>
      <c r="AN344" s="11" t="n">
        <v>0</v>
      </c>
      <c r="AO344" s="13" t="n">
        <v>0</v>
      </c>
      <c r="AP344" s="11" t="n">
        <v>0</v>
      </c>
      <c r="AQ344" s="11" t="n">
        <v>0</v>
      </c>
      <c r="AR344" s="13" t="n">
        <v>0</v>
      </c>
      <c r="AS344" s="13" t="n">
        <v>0</v>
      </c>
      <c r="AT344" s="14" t="n">
        <f aca="false">SUMIFS(시도_소아과개폐업!$C$5:$C$293,시도_소아과개폐업!$A$5:$A$293,$D344,시도_소아과개폐업!$B$5:$B$293,$B344)</f>
        <v>25</v>
      </c>
      <c r="AU344" s="14" t="n">
        <f aca="false">SUMIFS(시도_소아과개폐업!$D$5:$D$293,시도_소아과개폐업!$A$5:$A$293,$D344,시도_소아과개폐업!$B$5:$B$293,$B344)</f>
        <v>14</v>
      </c>
      <c r="AV344" s="14" t="n">
        <f aca="false">SUMIFS(시도_소아과개폐업!$F$5:$F$293,시도_소아과개폐업!$A$5:$A$293,$D344,시도_소아과개폐업!$B$5:$B$293,$B344)</f>
        <v>11</v>
      </c>
      <c r="AW344" s="15" t="n">
        <f aca="false">SUMIFS(시도_소아과개폐업!$G$5:$G$293,시도_소아과개폐업!$A$5:$A$293,$D344,시도_소아과개폐업!$B$5:$B$293,$B344)</f>
        <v>0.259259259259259</v>
      </c>
      <c r="AX344" s="14" t="n">
        <f aca="false">SUMIFS(시도_소아과개폐업!$H$5:$H$293,시도_소아과개폐업!$A$5:$A$293,$D344,시도_소아과개폐업!$B$5:$B$293,$B344)</f>
        <v>43</v>
      </c>
      <c r="AY344" s="14" t="n">
        <f aca="false">SUMIFS(시군구_병원급!$E$5:$E$3668,시군구_병원급!$A$5:$A$3668,$A344,시군구_병원급!$D$5:$D$3668,$D344)</f>
        <v>0</v>
      </c>
      <c r="AZ344" s="14" t="n">
        <f aca="false">SUMIFS(시군구_병원급!$F$5:$F$3668,시군구_병원급!$A$5:$A$3668,$A344,시군구_병원급!$D$5:$D$3668,$D344)</f>
        <v>0</v>
      </c>
      <c r="BA344" s="14" t="n">
        <f aca="false">SUMIFS(시군구_병원급!$G$5:$G$3668,시군구_병원급!$A$5:$A$3668,$A344,시군구_병원급!$D$5:$D$3668,$D344)</f>
        <v>4</v>
      </c>
      <c r="BB344" s="14" t="n">
        <f aca="false">SUMIFS(시군구_병원급!$H$5:$H$3668,시군구_병원급!$A$5:$A$3668,$A344,시군구_병원급!$D$5:$D$3668,$D344)</f>
        <v>4</v>
      </c>
      <c r="BC344" s="16" t="n">
        <f aca="false">K344+AY344</f>
        <v>2</v>
      </c>
      <c r="BD344" s="17" t="n">
        <f aca="false">IF(E344=0,"",(K344+AY344)/E344*1000)</f>
        <v>0.829875518672199</v>
      </c>
      <c r="BE344" s="16" t="n">
        <f aca="false">AY344-SUMIFS(시군구_병원급!$E$5:$E$3668,시군구_병원급!$A$5:$A$3668,$A344,시군구_병원급!$D$5:$D$3668,$D344-3)</f>
        <v>0</v>
      </c>
      <c r="BF344" s="16" t="n">
        <f aca="false">IF(AY344=0,1,0)</f>
        <v>1</v>
      </c>
      <c r="BG344" s="16" t="n">
        <f aca="false">IF(K344+AY344=0,1,0)</f>
        <v>0</v>
      </c>
      <c r="BH344" s="16" t="n">
        <f aca="false">AF344+AG344+AH344</f>
        <v>5</v>
      </c>
      <c r="BI344" s="18" t="n">
        <f aca="false">IF(H344=0,"",BH344/H344)</f>
        <v>0.208333333333333</v>
      </c>
      <c r="BJ344" s="16" t="n">
        <f aca="false">IF(AP344="","",AP344+AN344)</f>
        <v>0</v>
      </c>
    </row>
    <row r="345" customFormat="false" ht="15" hidden="false" customHeight="true" outlineLevel="0" collapsed="false">
      <c r="A345" s="9" t="s">
        <v>279</v>
      </c>
      <c r="B345" s="10" t="s">
        <v>265</v>
      </c>
      <c r="C345" s="10" t="s">
        <v>280</v>
      </c>
      <c r="D345" s="9" t="n">
        <v>2017</v>
      </c>
      <c r="E345" s="11" t="n">
        <v>4047</v>
      </c>
      <c r="F345" s="11" t="n">
        <v>537</v>
      </c>
      <c r="G345" s="11" t="n">
        <v>513</v>
      </c>
      <c r="H345" s="11" t="n">
        <v>51</v>
      </c>
      <c r="I345" s="11" t="n">
        <v>3584</v>
      </c>
      <c r="J345" s="11" t="n">
        <v>2909</v>
      </c>
      <c r="K345" s="11" t="n">
        <v>2</v>
      </c>
      <c r="L345" s="12" t="n">
        <v>12.6019273535953</v>
      </c>
      <c r="M345" s="12" t="n">
        <v>0.494193229552755</v>
      </c>
      <c r="N345" s="13" t="n">
        <v>0.811662946428571</v>
      </c>
      <c r="O345" s="13" t="n">
        <v>0.885594267358537</v>
      </c>
      <c r="P345" s="13" t="n">
        <v>0.126760563380282</v>
      </c>
      <c r="Q345" s="13" t="n">
        <v>0.14</v>
      </c>
      <c r="R345" s="13" t="n">
        <v>-0.0855614973262032</v>
      </c>
      <c r="S345" s="11" t="n">
        <v>0</v>
      </c>
      <c r="T345" s="13" t="n">
        <v>0.0851063829787233</v>
      </c>
      <c r="U345" s="13" t="n">
        <v>0.110973341599504</v>
      </c>
      <c r="V345" s="11" t="n">
        <v>0</v>
      </c>
      <c r="W345" s="13" t="n">
        <v>0.156862745098039</v>
      </c>
      <c r="X345" s="11" t="n">
        <v>0</v>
      </c>
      <c r="Y345" s="11" t="n">
        <v>0</v>
      </c>
      <c r="Z345" s="11" t="n">
        <v>0</v>
      </c>
      <c r="AA345" s="11" t="n">
        <v>0</v>
      </c>
      <c r="AB345" s="10" t="s">
        <v>65</v>
      </c>
      <c r="AC345" s="11" t="n">
        <v>4</v>
      </c>
      <c r="AD345" s="11" t="n">
        <v>22</v>
      </c>
      <c r="AE345" s="11" t="n">
        <v>13</v>
      </c>
      <c r="AF345" s="11" t="n">
        <v>2</v>
      </c>
      <c r="AG345" s="11" t="n">
        <v>10</v>
      </c>
      <c r="AH345" s="11" t="n">
        <v>0</v>
      </c>
      <c r="AI345" s="13" t="n">
        <v>0.0784313725490196</v>
      </c>
      <c r="AJ345" s="13" t="n">
        <v>0.431372549019608</v>
      </c>
      <c r="AK345" s="13" t="n">
        <v>0.254901960784314</v>
      </c>
      <c r="AL345" s="13" t="n">
        <v>0.0392156862745098</v>
      </c>
      <c r="AM345" s="13" t="n">
        <v>0.196078431372549</v>
      </c>
      <c r="AN345" s="11" t="n">
        <v>1</v>
      </c>
      <c r="AO345" s="13" t="n">
        <v>0.0192307692307692</v>
      </c>
      <c r="AP345" s="11" t="n">
        <v>6</v>
      </c>
      <c r="AQ345" s="11" t="n">
        <v>7</v>
      </c>
      <c r="AR345" s="13" t="n">
        <v>0.117647058823529</v>
      </c>
      <c r="AS345" s="13" t="n">
        <v>0.137254901960784</v>
      </c>
      <c r="AT345" s="14" t="n">
        <f aca="false">SUMIFS(시도_소아과개폐업!$C$5:$C$293,시도_소아과개폐업!$A$5:$A$293,$D345,시도_소아과개폐업!$B$5:$B$293,$B345)</f>
        <v>25</v>
      </c>
      <c r="AU345" s="14" t="n">
        <f aca="false">SUMIFS(시도_소아과개폐업!$D$5:$D$293,시도_소아과개폐업!$A$5:$A$293,$D345,시도_소아과개폐업!$B$5:$B$293,$B345)</f>
        <v>14</v>
      </c>
      <c r="AV345" s="14" t="n">
        <f aca="false">SUMIFS(시도_소아과개폐업!$F$5:$F$293,시도_소아과개폐업!$A$5:$A$293,$D345,시도_소아과개폐업!$B$5:$B$293,$B345)</f>
        <v>11</v>
      </c>
      <c r="AW345" s="15" t="n">
        <f aca="false">SUMIFS(시도_소아과개폐업!$G$5:$G$293,시도_소아과개폐업!$A$5:$A$293,$D345,시도_소아과개폐업!$B$5:$B$293,$B345)</f>
        <v>0.259259259259259</v>
      </c>
      <c r="AX345" s="14" t="n">
        <f aca="false">SUMIFS(시도_소아과개폐업!$H$5:$H$293,시도_소아과개폐업!$A$5:$A$293,$D345,시도_소아과개폐업!$B$5:$B$293,$B345)</f>
        <v>43</v>
      </c>
      <c r="AY345" s="14" t="n">
        <f aca="false">SUMIFS(시군구_병원급!$E$5:$E$3668,시군구_병원급!$A$5:$A$3668,$A345,시군구_병원급!$D$5:$D$3668,$D345)</f>
        <v>0</v>
      </c>
      <c r="AZ345" s="14" t="n">
        <f aca="false">SUMIFS(시군구_병원급!$F$5:$F$3668,시군구_병원급!$A$5:$A$3668,$A345,시군구_병원급!$D$5:$D$3668,$D345)</f>
        <v>1</v>
      </c>
      <c r="BA345" s="14" t="n">
        <f aca="false">SUMIFS(시군구_병원급!$G$5:$G$3668,시군구_병원급!$A$5:$A$3668,$A345,시군구_병원급!$D$5:$D$3668,$D345)</f>
        <v>1</v>
      </c>
      <c r="BB345" s="14" t="n">
        <f aca="false">SUMIFS(시군구_병원급!$H$5:$H$3668,시군구_병원급!$A$5:$A$3668,$A345,시군구_병원급!$D$5:$D$3668,$D345)</f>
        <v>4</v>
      </c>
      <c r="BC345" s="16" t="n">
        <f aca="false">K345+AY345</f>
        <v>2</v>
      </c>
      <c r="BD345" s="17" t="n">
        <f aca="false">IF(E345=0,"",(K345+AY345)/E345*1000)</f>
        <v>0.494193229552755</v>
      </c>
      <c r="BE345" s="16" t="n">
        <f aca="false">AY345-SUMIFS(시군구_병원급!$E$5:$E$3668,시군구_병원급!$A$5:$A$3668,$A345,시군구_병원급!$D$5:$D$3668,$D345-3)</f>
        <v>-1</v>
      </c>
      <c r="BF345" s="16" t="n">
        <f aca="false">IF(AY345=0,1,0)</f>
        <v>1</v>
      </c>
      <c r="BG345" s="16" t="n">
        <f aca="false">IF(K345+AY345=0,1,0)</f>
        <v>0</v>
      </c>
      <c r="BH345" s="16" t="n">
        <f aca="false">AF345+AG345+AH345</f>
        <v>12</v>
      </c>
      <c r="BI345" s="18" t="n">
        <f aca="false">IF(H345=0,"",BH345/H345)</f>
        <v>0.235294117647059</v>
      </c>
      <c r="BJ345" s="16" t="n">
        <f aca="false">IF(AP345="","",AP345+AN345)</f>
        <v>7</v>
      </c>
    </row>
    <row r="346" customFormat="false" ht="15" hidden="false" customHeight="true" outlineLevel="0" collapsed="false">
      <c r="A346" s="9" t="s">
        <v>281</v>
      </c>
      <c r="B346" s="10" t="s">
        <v>265</v>
      </c>
      <c r="C346" s="10" t="s">
        <v>282</v>
      </c>
      <c r="D346" s="9" t="n">
        <v>2017</v>
      </c>
      <c r="E346" s="11" t="n">
        <v>856</v>
      </c>
      <c r="F346" s="11" t="n">
        <v>119</v>
      </c>
      <c r="G346" s="11" t="n">
        <v>128</v>
      </c>
      <c r="H346" s="11" t="n">
        <v>13</v>
      </c>
      <c r="I346" s="11" t="n">
        <v>866</v>
      </c>
      <c r="J346" s="11" t="n">
        <v>556</v>
      </c>
      <c r="K346" s="11" t="n">
        <v>0</v>
      </c>
      <c r="L346" s="12" t="n">
        <v>15.1869158878505</v>
      </c>
      <c r="M346" s="12" t="n">
        <v>0</v>
      </c>
      <c r="N346" s="13" t="n">
        <v>0.64203233256351</v>
      </c>
      <c r="O346" s="13" t="n">
        <v>1.01168224299065</v>
      </c>
      <c r="P346" s="13" t="n">
        <v>0.149532710280374</v>
      </c>
      <c r="Q346" s="13" t="n">
        <v>-0.173745173745174</v>
      </c>
      <c r="R346" s="13" t="n">
        <v>-0.152317880794702</v>
      </c>
      <c r="S346" s="11" t="n">
        <v>0</v>
      </c>
      <c r="T346" s="13" t="n">
        <v>0</v>
      </c>
      <c r="U346" s="13" t="n">
        <v>0</v>
      </c>
      <c r="V346" s="11" t="n">
        <v>1</v>
      </c>
      <c r="W346" s="13" t="n">
        <v>-0.153846153846154</v>
      </c>
      <c r="X346" s="11" t="n">
        <v>0</v>
      </c>
      <c r="Y346" s="11" t="n">
        <v>0</v>
      </c>
      <c r="Z346" s="11" t="n">
        <v>0</v>
      </c>
      <c r="AA346" s="11" t="n">
        <v>0</v>
      </c>
      <c r="AB346" s="10" t="s">
        <v>65</v>
      </c>
      <c r="AC346" s="11" t="n">
        <v>2</v>
      </c>
      <c r="AD346" s="11" t="n">
        <v>0</v>
      </c>
      <c r="AE346" s="11" t="n">
        <v>2</v>
      </c>
      <c r="AF346" s="11" t="n">
        <v>2</v>
      </c>
      <c r="AG346" s="11" t="n">
        <v>7</v>
      </c>
      <c r="AH346" s="11" t="n">
        <v>0</v>
      </c>
      <c r="AI346" s="13" t="n">
        <v>0.153846153846154</v>
      </c>
      <c r="AJ346" s="13" t="n">
        <v>0</v>
      </c>
      <c r="AK346" s="13" t="n">
        <v>0.153846153846154</v>
      </c>
      <c r="AL346" s="13" t="n">
        <v>0.153846153846154</v>
      </c>
      <c r="AM346" s="13" t="n">
        <v>0.538461538461538</v>
      </c>
      <c r="AN346" s="11" t="n">
        <v>0</v>
      </c>
      <c r="AO346" s="13" t="n">
        <v>0</v>
      </c>
      <c r="AP346" s="11" t="n">
        <v>0</v>
      </c>
      <c r="AQ346" s="11" t="n">
        <v>0</v>
      </c>
      <c r="AR346" s="13" t="n">
        <v>0</v>
      </c>
      <c r="AS346" s="13" t="n">
        <v>0</v>
      </c>
      <c r="AT346" s="14" t="n">
        <f aca="false">SUMIFS(시도_소아과개폐업!$C$5:$C$293,시도_소아과개폐업!$A$5:$A$293,$D346,시도_소아과개폐업!$B$5:$B$293,$B346)</f>
        <v>25</v>
      </c>
      <c r="AU346" s="14" t="n">
        <f aca="false">SUMIFS(시도_소아과개폐업!$D$5:$D$293,시도_소아과개폐업!$A$5:$A$293,$D346,시도_소아과개폐업!$B$5:$B$293,$B346)</f>
        <v>14</v>
      </c>
      <c r="AV346" s="14" t="n">
        <f aca="false">SUMIFS(시도_소아과개폐업!$F$5:$F$293,시도_소아과개폐업!$A$5:$A$293,$D346,시도_소아과개폐업!$B$5:$B$293,$B346)</f>
        <v>11</v>
      </c>
      <c r="AW346" s="15" t="n">
        <f aca="false">SUMIFS(시도_소아과개폐업!$G$5:$G$293,시도_소아과개폐업!$A$5:$A$293,$D346,시도_소아과개폐업!$B$5:$B$293,$B346)</f>
        <v>0.259259259259259</v>
      </c>
      <c r="AX346" s="14" t="n">
        <f aca="false">SUMIFS(시도_소아과개폐업!$H$5:$H$293,시도_소아과개폐업!$A$5:$A$293,$D346,시도_소아과개폐업!$B$5:$B$293,$B346)</f>
        <v>43</v>
      </c>
      <c r="AY346" s="14" t="n">
        <f aca="false">SUMIFS(시군구_병원급!$E$5:$E$3668,시군구_병원급!$A$5:$A$3668,$A346,시군구_병원급!$D$5:$D$3668,$D346)</f>
        <v>0</v>
      </c>
      <c r="AZ346" s="14" t="n">
        <f aca="false">SUMIFS(시군구_병원급!$F$5:$F$3668,시군구_병원급!$A$5:$A$3668,$A346,시군구_병원급!$D$5:$D$3668,$D346)</f>
        <v>0</v>
      </c>
      <c r="BA346" s="14" t="n">
        <f aca="false">SUMIFS(시군구_병원급!$G$5:$G$3668,시군구_병원급!$A$5:$A$3668,$A346,시군구_병원급!$D$5:$D$3668,$D346)</f>
        <v>4</v>
      </c>
      <c r="BB346" s="14" t="n">
        <f aca="false">SUMIFS(시군구_병원급!$H$5:$H$3668,시군구_병원급!$A$5:$A$3668,$A346,시군구_병원급!$D$5:$D$3668,$D346)</f>
        <v>5</v>
      </c>
      <c r="BC346" s="16" t="n">
        <f aca="false">K346+AY346</f>
        <v>0</v>
      </c>
      <c r="BD346" s="17" t="n">
        <f aca="false">IF(E346=0,"",(K346+AY346)/E346*1000)</f>
        <v>0</v>
      </c>
      <c r="BE346" s="16" t="n">
        <f aca="false">AY346-SUMIFS(시군구_병원급!$E$5:$E$3668,시군구_병원급!$A$5:$A$3668,$A346,시군구_병원급!$D$5:$D$3668,$D346-3)</f>
        <v>0</v>
      </c>
      <c r="BF346" s="16" t="n">
        <f aca="false">IF(AY346=0,1,0)</f>
        <v>1</v>
      </c>
      <c r="BG346" s="16" t="n">
        <f aca="false">IF(K346+AY346=0,1,0)</f>
        <v>1</v>
      </c>
      <c r="BH346" s="16" t="n">
        <f aca="false">AF346+AG346+AH346</f>
        <v>9</v>
      </c>
      <c r="BI346" s="18" t="n">
        <f aca="false">IF(H346=0,"",BH346/H346)</f>
        <v>0.692307692307692</v>
      </c>
      <c r="BJ346" s="16" t="n">
        <f aca="false">IF(AP346="","",AP346+AN346)</f>
        <v>0</v>
      </c>
    </row>
    <row r="347" customFormat="false" ht="15" hidden="false" customHeight="true" outlineLevel="0" collapsed="false">
      <c r="A347" s="9" t="s">
        <v>283</v>
      </c>
      <c r="B347" s="10" t="s">
        <v>265</v>
      </c>
      <c r="C347" s="10" t="s">
        <v>284</v>
      </c>
      <c r="D347" s="9" t="n">
        <v>2017</v>
      </c>
      <c r="E347" s="11" t="n">
        <v>4554</v>
      </c>
      <c r="F347" s="11" t="n">
        <v>634</v>
      </c>
      <c r="G347" s="11" t="n">
        <v>670</v>
      </c>
      <c r="H347" s="11" t="n">
        <v>64</v>
      </c>
      <c r="I347" s="11" t="n">
        <v>3706</v>
      </c>
      <c r="J347" s="11" t="n">
        <v>3020</v>
      </c>
      <c r="K347" s="11" t="n">
        <v>3</v>
      </c>
      <c r="L347" s="12" t="n">
        <v>14.0535792709706</v>
      </c>
      <c r="M347" s="12" t="n">
        <v>0.658761528326746</v>
      </c>
      <c r="N347" s="13" t="n">
        <v>0.814894765245548</v>
      </c>
      <c r="O347" s="13" t="n">
        <v>0.81379007465964</v>
      </c>
      <c r="P347" s="13" t="n">
        <v>0.147123407992973</v>
      </c>
      <c r="Q347" s="13" t="n">
        <v>-0.0917431192660551</v>
      </c>
      <c r="R347" s="13" t="n">
        <v>-0.0642458100558659</v>
      </c>
      <c r="S347" s="11" t="n">
        <v>1</v>
      </c>
      <c r="T347" s="13" t="n">
        <v>-0.0303030303030303</v>
      </c>
      <c r="U347" s="13" t="n">
        <v>-0.0593908629441624</v>
      </c>
      <c r="V347" s="11" t="n">
        <v>0</v>
      </c>
      <c r="W347" s="13" t="n">
        <v>-0.03125</v>
      </c>
      <c r="X347" s="11" t="n">
        <v>0</v>
      </c>
      <c r="Y347" s="11" t="n">
        <v>1</v>
      </c>
      <c r="Z347" s="11" t="n">
        <v>1</v>
      </c>
      <c r="AA347" s="11" t="n">
        <v>0</v>
      </c>
      <c r="AB347" s="10" t="s">
        <v>65</v>
      </c>
      <c r="AC347" s="11" t="n">
        <v>7</v>
      </c>
      <c r="AD347" s="11" t="n">
        <v>25</v>
      </c>
      <c r="AE347" s="11" t="n">
        <v>17</v>
      </c>
      <c r="AF347" s="11" t="n">
        <v>1</v>
      </c>
      <c r="AG347" s="11" t="n">
        <v>12</v>
      </c>
      <c r="AH347" s="11" t="n">
        <v>2</v>
      </c>
      <c r="AI347" s="13" t="n">
        <v>0.109375</v>
      </c>
      <c r="AJ347" s="13" t="n">
        <v>0.390625</v>
      </c>
      <c r="AK347" s="13" t="n">
        <v>0.265625</v>
      </c>
      <c r="AL347" s="13" t="n">
        <v>0.015625</v>
      </c>
      <c r="AM347" s="13" t="n">
        <v>0.1875</v>
      </c>
      <c r="AN347" s="11" t="n">
        <v>2</v>
      </c>
      <c r="AO347" s="13" t="n">
        <v>0.0303030303030303</v>
      </c>
      <c r="AP347" s="11" t="n">
        <v>2</v>
      </c>
      <c r="AQ347" s="11" t="n">
        <v>2</v>
      </c>
      <c r="AR347" s="13" t="n">
        <v>0.0303030303030303</v>
      </c>
      <c r="AS347" s="13" t="n">
        <v>0.0303030303030303</v>
      </c>
      <c r="AT347" s="14" t="n">
        <f aca="false">SUMIFS(시도_소아과개폐업!$C$5:$C$293,시도_소아과개폐업!$A$5:$A$293,$D347,시도_소아과개폐업!$B$5:$B$293,$B347)</f>
        <v>25</v>
      </c>
      <c r="AU347" s="14" t="n">
        <f aca="false">SUMIFS(시도_소아과개폐업!$D$5:$D$293,시도_소아과개폐업!$A$5:$A$293,$D347,시도_소아과개폐업!$B$5:$B$293,$B347)</f>
        <v>14</v>
      </c>
      <c r="AV347" s="14" t="n">
        <f aca="false">SUMIFS(시도_소아과개폐업!$F$5:$F$293,시도_소아과개폐업!$A$5:$A$293,$D347,시도_소아과개폐업!$B$5:$B$293,$B347)</f>
        <v>11</v>
      </c>
      <c r="AW347" s="15" t="n">
        <f aca="false">SUMIFS(시도_소아과개폐업!$G$5:$G$293,시도_소아과개폐업!$A$5:$A$293,$D347,시도_소아과개폐업!$B$5:$B$293,$B347)</f>
        <v>0.259259259259259</v>
      </c>
      <c r="AX347" s="14" t="n">
        <f aca="false">SUMIFS(시도_소아과개폐업!$H$5:$H$293,시도_소아과개폐업!$A$5:$A$293,$D347,시도_소아과개폐업!$B$5:$B$293,$B347)</f>
        <v>43</v>
      </c>
      <c r="AY347" s="14" t="n">
        <f aca="false">SUMIFS(시군구_병원급!$E$5:$E$3668,시군구_병원급!$A$5:$A$3668,$A347,시군구_병원급!$D$5:$D$3668,$D347)</f>
        <v>0</v>
      </c>
      <c r="AZ347" s="14" t="n">
        <f aca="false">SUMIFS(시군구_병원급!$F$5:$F$3668,시군구_병원급!$A$5:$A$3668,$A347,시군구_병원급!$D$5:$D$3668,$D347)</f>
        <v>0</v>
      </c>
      <c r="BA347" s="14" t="n">
        <f aca="false">SUMIFS(시군구_병원급!$G$5:$G$3668,시군구_병원급!$A$5:$A$3668,$A347,시군구_병원급!$D$5:$D$3668,$D347)</f>
        <v>5</v>
      </c>
      <c r="BB347" s="14" t="n">
        <f aca="false">SUMIFS(시군구_병원급!$H$5:$H$3668,시군구_병원급!$A$5:$A$3668,$A347,시군구_병원급!$D$5:$D$3668,$D347)</f>
        <v>10</v>
      </c>
      <c r="BC347" s="16" t="n">
        <f aca="false">K347+AY347</f>
        <v>3</v>
      </c>
      <c r="BD347" s="17" t="n">
        <f aca="false">IF(E347=0,"",(K347+AY347)/E347*1000)</f>
        <v>0.658761528326746</v>
      </c>
      <c r="BE347" s="16" t="n">
        <f aca="false">AY347-SUMIFS(시군구_병원급!$E$5:$E$3668,시군구_병원급!$A$5:$A$3668,$A347,시군구_병원급!$D$5:$D$3668,$D347-3)</f>
        <v>0</v>
      </c>
      <c r="BF347" s="16" t="n">
        <f aca="false">IF(AY347=0,1,0)</f>
        <v>1</v>
      </c>
      <c r="BG347" s="16" t="n">
        <f aca="false">IF(K347+AY347=0,1,0)</f>
        <v>0</v>
      </c>
      <c r="BH347" s="16" t="n">
        <f aca="false">AF347+AG347+AH347</f>
        <v>15</v>
      </c>
      <c r="BI347" s="18" t="n">
        <f aca="false">IF(H347=0,"",BH347/H347)</f>
        <v>0.234375</v>
      </c>
      <c r="BJ347" s="16" t="n">
        <f aca="false">IF(AP347="","",AP347+AN347)</f>
        <v>4</v>
      </c>
    </row>
    <row r="348" customFormat="false" ht="15" hidden="false" customHeight="true" outlineLevel="0" collapsed="false">
      <c r="A348" s="9" t="s">
        <v>285</v>
      </c>
      <c r="B348" s="10" t="s">
        <v>265</v>
      </c>
      <c r="C348" s="10" t="s">
        <v>286</v>
      </c>
      <c r="D348" s="9" t="n">
        <v>2017</v>
      </c>
      <c r="E348" s="11" t="n">
        <v>769</v>
      </c>
      <c r="F348" s="11" t="n">
        <v>91</v>
      </c>
      <c r="G348" s="11" t="n">
        <v>92</v>
      </c>
      <c r="H348" s="11" t="n">
        <v>14</v>
      </c>
      <c r="I348" s="11" t="n">
        <v>960</v>
      </c>
      <c r="J348" s="11" t="n">
        <v>598</v>
      </c>
      <c r="K348" s="11" t="n">
        <v>0</v>
      </c>
      <c r="L348" s="12" t="n">
        <v>18.2054616384916</v>
      </c>
      <c r="M348" s="12" t="n">
        <v>0</v>
      </c>
      <c r="N348" s="13" t="n">
        <v>0.622916666666667</v>
      </c>
      <c r="O348" s="13" t="n">
        <v>1.24837451235371</v>
      </c>
      <c r="P348" s="13" t="n">
        <v>0.11963589076723</v>
      </c>
      <c r="Q348" s="13" t="n">
        <v>-0.181914893617021</v>
      </c>
      <c r="R348" s="13" t="n">
        <v>-0.303030303030303</v>
      </c>
      <c r="S348" s="11" t="n">
        <v>0</v>
      </c>
      <c r="T348" s="13" t="n">
        <v>0</v>
      </c>
      <c r="U348" s="13" t="n">
        <v>0</v>
      </c>
      <c r="V348" s="11" t="n">
        <v>1</v>
      </c>
      <c r="W348" s="13" t="n">
        <v>-0.0714285714285714</v>
      </c>
      <c r="X348" s="11" t="n">
        <v>0</v>
      </c>
      <c r="Y348" s="11" t="n">
        <v>0</v>
      </c>
      <c r="Z348" s="11" t="n">
        <v>0</v>
      </c>
      <c r="AA348" s="11" t="n">
        <v>0</v>
      </c>
      <c r="AB348" s="10" t="s">
        <v>65</v>
      </c>
      <c r="AC348" s="11" t="n">
        <v>5</v>
      </c>
      <c r="AD348" s="11" t="n">
        <v>0</v>
      </c>
      <c r="AE348" s="11" t="n">
        <v>0</v>
      </c>
      <c r="AF348" s="11" t="n">
        <v>0</v>
      </c>
      <c r="AG348" s="11" t="n">
        <v>9</v>
      </c>
      <c r="AH348" s="11" t="n">
        <v>0</v>
      </c>
      <c r="AI348" s="13" t="n">
        <v>0.357142857142857</v>
      </c>
      <c r="AJ348" s="13" t="n">
        <v>0</v>
      </c>
      <c r="AK348" s="13" t="n">
        <v>0</v>
      </c>
      <c r="AL348" s="13" t="n">
        <v>0</v>
      </c>
      <c r="AM348" s="13" t="n">
        <v>0.642857142857143</v>
      </c>
      <c r="AN348" s="11" t="n">
        <v>0</v>
      </c>
      <c r="AO348" s="13" t="n">
        <v>0</v>
      </c>
      <c r="AP348" s="11" t="n">
        <v>0</v>
      </c>
      <c r="AQ348" s="11" t="n">
        <v>0</v>
      </c>
      <c r="AR348" s="13" t="n">
        <v>0</v>
      </c>
      <c r="AS348" s="13" t="n">
        <v>0</v>
      </c>
      <c r="AT348" s="14" t="n">
        <f aca="false">SUMIFS(시도_소아과개폐업!$C$5:$C$293,시도_소아과개폐업!$A$5:$A$293,$D348,시도_소아과개폐업!$B$5:$B$293,$B348)</f>
        <v>25</v>
      </c>
      <c r="AU348" s="14" t="n">
        <f aca="false">SUMIFS(시도_소아과개폐업!$D$5:$D$293,시도_소아과개폐업!$A$5:$A$293,$D348,시도_소아과개폐업!$B$5:$B$293,$B348)</f>
        <v>14</v>
      </c>
      <c r="AV348" s="14" t="n">
        <f aca="false">SUMIFS(시도_소아과개폐업!$F$5:$F$293,시도_소아과개폐업!$A$5:$A$293,$D348,시도_소아과개폐업!$B$5:$B$293,$B348)</f>
        <v>11</v>
      </c>
      <c r="AW348" s="15" t="n">
        <f aca="false">SUMIFS(시도_소아과개폐업!$G$5:$G$293,시도_소아과개폐업!$A$5:$A$293,$D348,시도_소아과개폐업!$B$5:$B$293,$B348)</f>
        <v>0.259259259259259</v>
      </c>
      <c r="AX348" s="14" t="n">
        <f aca="false">SUMIFS(시도_소아과개폐업!$H$5:$H$293,시도_소아과개폐업!$A$5:$A$293,$D348,시도_소아과개폐업!$B$5:$B$293,$B348)</f>
        <v>43</v>
      </c>
      <c r="AY348" s="14" t="n">
        <f aca="false">SUMIFS(시군구_병원급!$E$5:$E$3668,시군구_병원급!$A$5:$A$3668,$A348,시군구_병원급!$D$5:$D$3668,$D348)</f>
        <v>0</v>
      </c>
      <c r="AZ348" s="14" t="n">
        <f aca="false">SUMIFS(시군구_병원급!$F$5:$F$3668,시군구_병원급!$A$5:$A$3668,$A348,시군구_병원급!$D$5:$D$3668,$D348)</f>
        <v>0</v>
      </c>
      <c r="BA348" s="14" t="n">
        <f aca="false">SUMIFS(시군구_병원급!$G$5:$G$3668,시군구_병원급!$A$5:$A$3668,$A348,시군구_병원급!$D$5:$D$3668,$D348)</f>
        <v>1</v>
      </c>
      <c r="BB348" s="14" t="n">
        <f aca="false">SUMIFS(시군구_병원급!$H$5:$H$3668,시군구_병원급!$A$5:$A$3668,$A348,시군구_병원급!$D$5:$D$3668,$D348)</f>
        <v>2</v>
      </c>
      <c r="BC348" s="16" t="n">
        <f aca="false">K348+AY348</f>
        <v>0</v>
      </c>
      <c r="BD348" s="17" t="n">
        <f aca="false">IF(E348=0,"",(K348+AY348)/E348*1000)</f>
        <v>0</v>
      </c>
      <c r="BE348" s="16" t="n">
        <f aca="false">AY348-SUMIFS(시군구_병원급!$E$5:$E$3668,시군구_병원급!$A$5:$A$3668,$A348,시군구_병원급!$D$5:$D$3668,$D348-3)</f>
        <v>0</v>
      </c>
      <c r="BF348" s="16" t="n">
        <f aca="false">IF(AY348=0,1,0)</f>
        <v>1</v>
      </c>
      <c r="BG348" s="16" t="n">
        <f aca="false">IF(K348+AY348=0,1,0)</f>
        <v>1</v>
      </c>
      <c r="BH348" s="16" t="n">
        <f aca="false">AF348+AG348+AH348</f>
        <v>9</v>
      </c>
      <c r="BI348" s="18" t="n">
        <f aca="false">IF(H348=0,"",BH348/H348)</f>
        <v>0.642857142857143</v>
      </c>
      <c r="BJ348" s="16" t="n">
        <f aca="false">IF(AP348="","",AP348+AN348)</f>
        <v>0</v>
      </c>
    </row>
    <row r="349" customFormat="false" ht="15" hidden="false" customHeight="true" outlineLevel="0" collapsed="false">
      <c r="A349" s="9" t="s">
        <v>287</v>
      </c>
      <c r="B349" s="10" t="s">
        <v>288</v>
      </c>
      <c r="C349" s="10" t="s">
        <v>289</v>
      </c>
      <c r="D349" s="9" t="n">
        <v>2017</v>
      </c>
      <c r="E349" s="11" t="n">
        <v>38838</v>
      </c>
      <c r="F349" s="11" t="n">
        <v>5347</v>
      </c>
      <c r="G349" s="11" t="n">
        <v>5439</v>
      </c>
      <c r="H349" s="11" t="n">
        <v>701</v>
      </c>
      <c r="I349" s="11" t="n">
        <v>25916</v>
      </c>
      <c r="J349" s="11" t="n">
        <v>21356</v>
      </c>
      <c r="K349" s="11" t="n">
        <v>21</v>
      </c>
      <c r="L349" s="12" t="n">
        <v>18.0493331273495</v>
      </c>
      <c r="M349" s="12" t="n">
        <v>0.540707554456975</v>
      </c>
      <c r="N349" s="13" t="n">
        <v>0.824046920821114</v>
      </c>
      <c r="O349" s="13" t="n">
        <v>0.667284618157475</v>
      </c>
      <c r="P349" s="13" t="n">
        <v>0.140043256604357</v>
      </c>
      <c r="Q349" s="13" t="n">
        <v>0.00190898772056558</v>
      </c>
      <c r="R349" s="13" t="n">
        <v>-0.109819967266776</v>
      </c>
      <c r="S349" s="11" t="n">
        <v>1</v>
      </c>
      <c r="T349" s="13" t="n">
        <v>-0.00284495021337128</v>
      </c>
      <c r="U349" s="13" t="n">
        <v>0.0387174348697394</v>
      </c>
      <c r="V349" s="11" t="n">
        <v>0</v>
      </c>
      <c r="W349" s="13" t="n">
        <v>-0.101283880171184</v>
      </c>
      <c r="X349" s="11" t="n">
        <v>0</v>
      </c>
      <c r="Y349" s="11" t="n">
        <v>0</v>
      </c>
      <c r="Z349" s="11" t="n">
        <v>0</v>
      </c>
      <c r="AA349" s="11" t="n">
        <v>0</v>
      </c>
      <c r="AB349" s="10" t="s">
        <v>65</v>
      </c>
      <c r="AC349" s="11" t="n">
        <v>25</v>
      </c>
      <c r="AD349" s="11" t="n">
        <v>205</v>
      </c>
      <c r="AE349" s="11" t="n">
        <v>441</v>
      </c>
      <c r="AF349" s="11" t="n">
        <v>10</v>
      </c>
      <c r="AG349" s="11" t="n">
        <v>18</v>
      </c>
      <c r="AH349" s="11" t="n">
        <v>2</v>
      </c>
      <c r="AI349" s="13" t="n">
        <v>0.0356633380884451</v>
      </c>
      <c r="AJ349" s="13" t="n">
        <v>0.29243937232525</v>
      </c>
      <c r="AK349" s="13" t="n">
        <v>0.629101283880171</v>
      </c>
      <c r="AL349" s="13" t="n">
        <v>0.014265335235378</v>
      </c>
      <c r="AM349" s="13" t="n">
        <v>0.0256776034236805</v>
      </c>
      <c r="AN349" s="11" t="n">
        <v>19</v>
      </c>
      <c r="AO349" s="13" t="n">
        <v>0.0263888888888889</v>
      </c>
      <c r="AP349" s="11" t="n">
        <v>39</v>
      </c>
      <c r="AQ349" s="11" t="n">
        <v>36</v>
      </c>
      <c r="AR349" s="13" t="n">
        <v>0.053941908713693</v>
      </c>
      <c r="AS349" s="13" t="n">
        <v>0.049792531120332</v>
      </c>
      <c r="AT349" s="14" t="n">
        <f aca="false">SUMIFS(시도_소아과개폐업!$C$5:$C$293,시도_소아과개폐업!$A$5:$A$293,$D349,시도_소아과개폐업!$B$5:$B$293,$B349)</f>
        <v>29</v>
      </c>
      <c r="AU349" s="14" t="n">
        <f aca="false">SUMIFS(시도_소아과개폐업!$D$5:$D$293,시도_소아과개폐업!$A$5:$A$293,$D349,시도_소아과개폐업!$B$5:$B$293,$B349)</f>
        <v>19</v>
      </c>
      <c r="AV349" s="14" t="n">
        <f aca="false">SUMIFS(시도_소아과개폐업!$F$5:$F$293,시도_소아과개폐업!$A$5:$A$293,$D349,시도_소아과개폐업!$B$5:$B$293,$B349)</f>
        <v>10</v>
      </c>
      <c r="AW349" s="15" t="n">
        <f aca="false">SUMIFS(시도_소아과개폐업!$G$5:$G$293,시도_소아과개폐업!$A$5:$A$293,$D349,시도_소아과개폐업!$B$5:$B$293,$B349)</f>
        <v>0.327586206896552</v>
      </c>
      <c r="AX349" s="14" t="n">
        <f aca="false">SUMIFS(시도_소아과개폐업!$H$5:$H$293,시도_소아과개폐업!$A$5:$A$293,$D349,시도_소아과개폐업!$B$5:$B$293,$B349)</f>
        <v>64</v>
      </c>
      <c r="AY349" s="14" t="n">
        <f aca="false">SUMIFS(시군구_병원급!$E$5:$E$3668,시군구_병원급!$A$5:$A$3668,$A349,시군구_병원급!$D$5:$D$3668,$D349)</f>
        <v>10</v>
      </c>
      <c r="AZ349" s="14" t="n">
        <f aca="false">SUMIFS(시군구_병원급!$F$5:$F$3668,시군구_병원급!$A$5:$A$3668,$A349,시군구_병원급!$D$5:$D$3668,$D349)</f>
        <v>4</v>
      </c>
      <c r="BA349" s="14" t="n">
        <f aca="false">SUMIFS(시군구_병원급!$G$5:$G$3668,시군구_병원급!$A$5:$A$3668,$A349,시군구_병원급!$D$5:$D$3668,$D349)</f>
        <v>25</v>
      </c>
      <c r="BB349" s="14" t="n">
        <f aca="false">SUMIFS(시군구_병원급!$H$5:$H$3668,시군구_병원급!$A$5:$A$3668,$A349,시군구_병원급!$D$5:$D$3668,$D349)</f>
        <v>65</v>
      </c>
      <c r="BC349" s="16" t="n">
        <f aca="false">K349+AY349</f>
        <v>31</v>
      </c>
      <c r="BD349" s="17" t="n">
        <f aca="false">IF(E349=0,"",(K349+AY349)/E349*1000)</f>
        <v>0.79818734229363</v>
      </c>
      <c r="BE349" s="16" t="n">
        <f aca="false">AY349-SUMIFS(시군구_병원급!$E$5:$E$3668,시군구_병원급!$A$5:$A$3668,$A349,시군구_병원급!$D$5:$D$3668,$D349-3)</f>
        <v>3</v>
      </c>
      <c r="BF349" s="16" t="n">
        <f aca="false">IF(AY349=0,1,0)</f>
        <v>0</v>
      </c>
      <c r="BG349" s="16" t="n">
        <f aca="false">IF(K349+AY349=0,1,0)</f>
        <v>0</v>
      </c>
      <c r="BH349" s="16" t="n">
        <f aca="false">AF349+AG349+AH349</f>
        <v>30</v>
      </c>
      <c r="BI349" s="18" t="n">
        <f aca="false">IF(H349=0,"",BH349/H349)</f>
        <v>0.0427960057061341</v>
      </c>
      <c r="BJ349" s="16" t="n">
        <f aca="false">IF(AP349="","",AP349+AN349)</f>
        <v>58</v>
      </c>
    </row>
    <row r="350" customFormat="false" ht="15" hidden="false" customHeight="true" outlineLevel="0" collapsed="false">
      <c r="A350" s="9" t="s">
        <v>290</v>
      </c>
      <c r="B350" s="10" t="s">
        <v>288</v>
      </c>
      <c r="C350" s="10" t="s">
        <v>291</v>
      </c>
      <c r="D350" s="9" t="n">
        <v>2017</v>
      </c>
      <c r="E350" s="11" t="n">
        <v>3709</v>
      </c>
      <c r="F350" s="11" t="n">
        <v>502</v>
      </c>
      <c r="G350" s="11" t="n">
        <v>569</v>
      </c>
      <c r="H350" s="11" t="n">
        <v>79</v>
      </c>
      <c r="I350" s="11" t="n">
        <v>3447</v>
      </c>
      <c r="J350" s="11" t="n">
        <v>2492</v>
      </c>
      <c r="K350" s="11" t="n">
        <v>4</v>
      </c>
      <c r="L350" s="12" t="n">
        <v>21.2995416554327</v>
      </c>
      <c r="M350" s="12" t="n">
        <v>1.07845780533837</v>
      </c>
      <c r="N350" s="13" t="n">
        <v>0.722947490571511</v>
      </c>
      <c r="O350" s="13" t="n">
        <v>0.929361013750337</v>
      </c>
      <c r="P350" s="13" t="n">
        <v>0.153410622809383</v>
      </c>
      <c r="Q350" s="13" t="n">
        <v>-0.169688829191851</v>
      </c>
      <c r="R350" s="13" t="n">
        <v>-0.170553935860058</v>
      </c>
      <c r="S350" s="11" t="n">
        <v>0</v>
      </c>
      <c r="T350" s="13" t="n">
        <v>-0.0246913580246914</v>
      </c>
      <c r="U350" s="13" t="n">
        <v>-0.0358041958041958</v>
      </c>
      <c r="V350" s="11" t="n">
        <v>0</v>
      </c>
      <c r="W350" s="13" t="n">
        <v>-0.189873417721519</v>
      </c>
      <c r="X350" s="11" t="n">
        <v>1</v>
      </c>
      <c r="Y350" s="11" t="n">
        <v>0</v>
      </c>
      <c r="Z350" s="11" t="n">
        <v>1</v>
      </c>
      <c r="AA350" s="11" t="n">
        <v>0</v>
      </c>
      <c r="AB350" s="10" t="s">
        <v>65</v>
      </c>
      <c r="AC350" s="11" t="n">
        <v>7</v>
      </c>
      <c r="AD350" s="11" t="n">
        <v>28</v>
      </c>
      <c r="AE350" s="11" t="n">
        <v>31</v>
      </c>
      <c r="AF350" s="11" t="n">
        <v>1</v>
      </c>
      <c r="AG350" s="11" t="n">
        <v>12</v>
      </c>
      <c r="AH350" s="11" t="n">
        <v>0</v>
      </c>
      <c r="AI350" s="13" t="n">
        <v>0.0886075949367089</v>
      </c>
      <c r="AJ350" s="13" t="n">
        <v>0.354430379746835</v>
      </c>
      <c r="AK350" s="13" t="n">
        <v>0.392405063291139</v>
      </c>
      <c r="AL350" s="13" t="n">
        <v>0.0126582278481013</v>
      </c>
      <c r="AM350" s="13" t="n">
        <v>0.151898734177215</v>
      </c>
      <c r="AN350" s="11" t="n">
        <v>4</v>
      </c>
      <c r="AO350" s="13" t="n">
        <v>0.0481927710843374</v>
      </c>
      <c r="AP350" s="11" t="n">
        <v>1</v>
      </c>
      <c r="AQ350" s="11" t="n">
        <v>1</v>
      </c>
      <c r="AR350" s="13" t="n">
        <v>0.0120481927710843</v>
      </c>
      <c r="AS350" s="13" t="n">
        <v>0.0120481927710843</v>
      </c>
      <c r="AT350" s="14" t="n">
        <f aca="false">SUMIFS(시도_소아과개폐업!$C$5:$C$293,시도_소아과개폐업!$A$5:$A$293,$D350,시도_소아과개폐업!$B$5:$B$293,$B350)</f>
        <v>29</v>
      </c>
      <c r="AU350" s="14" t="n">
        <f aca="false">SUMIFS(시도_소아과개폐업!$D$5:$D$293,시도_소아과개폐업!$A$5:$A$293,$D350,시도_소아과개폐업!$B$5:$B$293,$B350)</f>
        <v>19</v>
      </c>
      <c r="AV350" s="14" t="n">
        <f aca="false">SUMIFS(시도_소아과개폐업!$F$5:$F$293,시도_소아과개폐업!$A$5:$A$293,$D350,시도_소아과개폐업!$B$5:$B$293,$B350)</f>
        <v>10</v>
      </c>
      <c r="AW350" s="15" t="n">
        <f aca="false">SUMIFS(시도_소아과개폐업!$G$5:$G$293,시도_소아과개폐업!$A$5:$A$293,$D350,시도_소아과개폐업!$B$5:$B$293,$B350)</f>
        <v>0.327586206896552</v>
      </c>
      <c r="AX350" s="14" t="n">
        <f aca="false">SUMIFS(시도_소아과개폐업!$H$5:$H$293,시도_소아과개폐업!$A$5:$A$293,$D350,시도_소아과개폐업!$B$5:$B$293,$B350)</f>
        <v>64</v>
      </c>
      <c r="AY350" s="14" t="n">
        <f aca="false">SUMIFS(시군구_병원급!$E$5:$E$3668,시군구_병원급!$A$5:$A$3668,$A350,시군구_병원급!$D$5:$D$3668,$D350)</f>
        <v>2</v>
      </c>
      <c r="AZ350" s="14" t="n">
        <f aca="false">SUMIFS(시군구_병원급!$F$5:$F$3668,시군구_병원급!$A$5:$A$3668,$A350,시군구_병원급!$D$5:$D$3668,$D350)</f>
        <v>1</v>
      </c>
      <c r="BA350" s="14" t="n">
        <f aca="false">SUMIFS(시군구_병원급!$G$5:$G$3668,시군구_병원급!$A$5:$A$3668,$A350,시군구_병원급!$D$5:$D$3668,$D350)</f>
        <v>2</v>
      </c>
      <c r="BB350" s="14" t="n">
        <f aca="false">SUMIFS(시군구_병원급!$H$5:$H$3668,시군구_병원급!$A$5:$A$3668,$A350,시군구_병원급!$D$5:$D$3668,$D350)</f>
        <v>15</v>
      </c>
      <c r="BC350" s="16" t="n">
        <f aca="false">K350+AY350</f>
        <v>6</v>
      </c>
      <c r="BD350" s="17" t="n">
        <f aca="false">IF(E350=0,"",(K350+AY350)/E350*1000)</f>
        <v>1.61768670800755</v>
      </c>
      <c r="BE350" s="16" t="n">
        <f aca="false">AY350-SUMIFS(시군구_병원급!$E$5:$E$3668,시군구_병원급!$A$5:$A$3668,$A350,시군구_병원급!$D$5:$D$3668,$D350-3)</f>
        <v>0</v>
      </c>
      <c r="BF350" s="16" t="n">
        <f aca="false">IF(AY350=0,1,0)</f>
        <v>0</v>
      </c>
      <c r="BG350" s="16" t="n">
        <f aca="false">IF(K350+AY350=0,1,0)</f>
        <v>0</v>
      </c>
      <c r="BH350" s="16" t="n">
        <f aca="false">AF350+AG350+AH350</f>
        <v>13</v>
      </c>
      <c r="BI350" s="18" t="n">
        <f aca="false">IF(H350=0,"",BH350/H350)</f>
        <v>0.164556962025316</v>
      </c>
      <c r="BJ350" s="16" t="n">
        <f aca="false">IF(AP350="","",AP350+AN350)</f>
        <v>5</v>
      </c>
    </row>
    <row r="351" customFormat="false" ht="15" hidden="false" customHeight="true" outlineLevel="0" collapsed="false">
      <c r="A351" s="9" t="s">
        <v>292</v>
      </c>
      <c r="B351" s="10" t="s">
        <v>288</v>
      </c>
      <c r="C351" s="10" t="s">
        <v>293</v>
      </c>
      <c r="D351" s="9" t="n">
        <v>2017</v>
      </c>
      <c r="E351" s="11" t="n">
        <v>4003</v>
      </c>
      <c r="F351" s="11" t="n">
        <v>520</v>
      </c>
      <c r="G351" s="11" t="n">
        <v>539</v>
      </c>
      <c r="H351" s="11" t="n">
        <v>64</v>
      </c>
      <c r="I351" s="11" t="n">
        <v>3246</v>
      </c>
      <c r="J351" s="11" t="n">
        <v>2473</v>
      </c>
      <c r="K351" s="11" t="n">
        <v>4</v>
      </c>
      <c r="L351" s="12" t="n">
        <v>15.9880089932551</v>
      </c>
      <c r="M351" s="12" t="n">
        <v>0.999250562078441</v>
      </c>
      <c r="N351" s="13" t="n">
        <v>0.761860751694393</v>
      </c>
      <c r="O351" s="13" t="n">
        <v>0.810891831126655</v>
      </c>
      <c r="P351" s="13" t="n">
        <v>0.13464901324007</v>
      </c>
      <c r="Q351" s="13" t="n">
        <v>-0.113203367301728</v>
      </c>
      <c r="R351" s="13" t="n">
        <v>-0.217706821480406</v>
      </c>
      <c r="S351" s="11" t="n">
        <v>0</v>
      </c>
      <c r="T351" s="13" t="n">
        <v>-0.0447761194029851</v>
      </c>
      <c r="U351" s="13" t="n">
        <v>-0.0365093499554764</v>
      </c>
      <c r="V351" s="11" t="n">
        <v>0</v>
      </c>
      <c r="W351" s="13" t="n">
        <v>-0.125</v>
      </c>
      <c r="X351" s="11" t="n">
        <v>0</v>
      </c>
      <c r="Y351" s="11" t="n">
        <v>0</v>
      </c>
      <c r="Z351" s="11" t="n">
        <v>0</v>
      </c>
      <c r="AA351" s="11" t="n">
        <v>0</v>
      </c>
      <c r="AB351" s="10" t="s">
        <v>65</v>
      </c>
      <c r="AC351" s="11" t="n">
        <v>4</v>
      </c>
      <c r="AD351" s="11" t="n">
        <v>28</v>
      </c>
      <c r="AE351" s="11" t="n">
        <v>20</v>
      </c>
      <c r="AF351" s="11" t="n">
        <v>1</v>
      </c>
      <c r="AG351" s="11" t="n">
        <v>11</v>
      </c>
      <c r="AH351" s="11" t="n">
        <v>0</v>
      </c>
      <c r="AI351" s="13" t="n">
        <v>0.0625</v>
      </c>
      <c r="AJ351" s="13" t="n">
        <v>0.4375</v>
      </c>
      <c r="AK351" s="13" t="n">
        <v>0.3125</v>
      </c>
      <c r="AL351" s="13" t="n">
        <v>0.015625</v>
      </c>
      <c r="AM351" s="13" t="n">
        <v>0.171875</v>
      </c>
      <c r="AN351" s="11" t="n">
        <v>4</v>
      </c>
      <c r="AO351" s="13" t="n">
        <v>0.0588235294117647</v>
      </c>
      <c r="AP351" s="11" t="n">
        <v>0</v>
      </c>
      <c r="AQ351" s="11" t="n">
        <v>0</v>
      </c>
      <c r="AR351" s="13" t="n">
        <v>0</v>
      </c>
      <c r="AS351" s="13" t="n">
        <v>0</v>
      </c>
      <c r="AT351" s="14" t="n">
        <f aca="false">SUMIFS(시도_소아과개폐업!$C$5:$C$293,시도_소아과개폐업!$A$5:$A$293,$D351,시도_소아과개폐업!$B$5:$B$293,$B351)</f>
        <v>29</v>
      </c>
      <c r="AU351" s="14" t="n">
        <f aca="false">SUMIFS(시도_소아과개폐업!$D$5:$D$293,시도_소아과개폐업!$A$5:$A$293,$D351,시도_소아과개폐업!$B$5:$B$293,$B351)</f>
        <v>19</v>
      </c>
      <c r="AV351" s="14" t="n">
        <f aca="false">SUMIFS(시도_소아과개폐업!$F$5:$F$293,시도_소아과개폐업!$A$5:$A$293,$D351,시도_소아과개폐업!$B$5:$B$293,$B351)</f>
        <v>10</v>
      </c>
      <c r="AW351" s="15" t="n">
        <f aca="false">SUMIFS(시도_소아과개폐업!$G$5:$G$293,시도_소아과개폐업!$A$5:$A$293,$D351,시도_소아과개폐업!$B$5:$B$293,$B351)</f>
        <v>0.327586206896552</v>
      </c>
      <c r="AX351" s="14" t="n">
        <f aca="false">SUMIFS(시도_소아과개폐업!$H$5:$H$293,시도_소아과개폐업!$A$5:$A$293,$D351,시도_소아과개폐업!$B$5:$B$293,$B351)</f>
        <v>64</v>
      </c>
      <c r="AY351" s="14" t="n">
        <f aca="false">SUMIFS(시군구_병원급!$E$5:$E$3668,시군구_병원급!$A$5:$A$3668,$A351,시군구_병원급!$D$5:$D$3668,$D351)</f>
        <v>1</v>
      </c>
      <c r="AZ351" s="14" t="n">
        <f aca="false">SUMIFS(시군구_병원급!$F$5:$F$3668,시군구_병원급!$A$5:$A$3668,$A351,시군구_병원급!$D$5:$D$3668,$D351)</f>
        <v>1</v>
      </c>
      <c r="BA351" s="14" t="n">
        <f aca="false">SUMIFS(시군구_병원급!$G$5:$G$3668,시군구_병원급!$A$5:$A$3668,$A351,시군구_병원급!$D$5:$D$3668,$D351)</f>
        <v>3</v>
      </c>
      <c r="BB351" s="14" t="n">
        <f aca="false">SUMIFS(시군구_병원급!$H$5:$H$3668,시군구_병원급!$A$5:$A$3668,$A351,시군구_병원급!$D$5:$D$3668,$D351)</f>
        <v>8</v>
      </c>
      <c r="BC351" s="16" t="n">
        <f aca="false">K351+AY351</f>
        <v>5</v>
      </c>
      <c r="BD351" s="17" t="n">
        <f aca="false">IF(E351=0,"",(K351+AY351)/E351*1000)</f>
        <v>1.24906320259805</v>
      </c>
      <c r="BE351" s="16" t="n">
        <f aca="false">AY351-SUMIFS(시군구_병원급!$E$5:$E$3668,시군구_병원급!$A$5:$A$3668,$A351,시군구_병원급!$D$5:$D$3668,$D351-3)</f>
        <v>-1</v>
      </c>
      <c r="BF351" s="16" t="n">
        <f aca="false">IF(AY351=0,1,0)</f>
        <v>0</v>
      </c>
      <c r="BG351" s="16" t="n">
        <f aca="false">IF(K351+AY351=0,1,0)</f>
        <v>0</v>
      </c>
      <c r="BH351" s="16" t="n">
        <f aca="false">AF351+AG351+AH351</f>
        <v>12</v>
      </c>
      <c r="BI351" s="18" t="n">
        <f aca="false">IF(H351=0,"",BH351/H351)</f>
        <v>0.1875</v>
      </c>
      <c r="BJ351" s="16" t="n">
        <f aca="false">IF(AP351="","",AP351+AN351)</f>
        <v>4</v>
      </c>
    </row>
    <row r="352" customFormat="false" ht="15" hidden="false" customHeight="true" outlineLevel="0" collapsed="false">
      <c r="A352" s="9" t="s">
        <v>294</v>
      </c>
      <c r="B352" s="10" t="s">
        <v>288</v>
      </c>
      <c r="C352" s="10" t="s">
        <v>295</v>
      </c>
      <c r="D352" s="9" t="n">
        <v>2017</v>
      </c>
      <c r="E352" s="11" t="n">
        <v>22754</v>
      </c>
      <c r="F352" s="11" t="n">
        <v>3031</v>
      </c>
      <c r="G352" s="11" t="n">
        <v>3031</v>
      </c>
      <c r="H352" s="11" t="n">
        <v>444</v>
      </c>
      <c r="I352" s="11" t="n">
        <v>18783</v>
      </c>
      <c r="J352" s="11" t="n">
        <v>15159</v>
      </c>
      <c r="K352" s="11" t="n">
        <v>11</v>
      </c>
      <c r="L352" s="12" t="n">
        <v>19.5130526500835</v>
      </c>
      <c r="M352" s="12" t="n">
        <v>0.483431484574141</v>
      </c>
      <c r="N352" s="13" t="n">
        <v>0.80705957514774</v>
      </c>
      <c r="O352" s="13" t="n">
        <v>0.825481234068735</v>
      </c>
      <c r="P352" s="13" t="n">
        <v>0.133207348158566</v>
      </c>
      <c r="Q352" s="13" t="n">
        <v>-0.0408464359482359</v>
      </c>
      <c r="R352" s="13" t="n">
        <v>-0.162938414802541</v>
      </c>
      <c r="S352" s="11" t="n">
        <v>1</v>
      </c>
      <c r="T352" s="13" t="n">
        <v>0.00452488687782804</v>
      </c>
      <c r="U352" s="13" t="n">
        <v>-0.0143779188749541</v>
      </c>
      <c r="V352" s="11" t="n">
        <v>0</v>
      </c>
      <c r="W352" s="13" t="n">
        <v>-0.146396396396396</v>
      </c>
      <c r="X352" s="11" t="n">
        <v>0</v>
      </c>
      <c r="Y352" s="11" t="n">
        <v>0</v>
      </c>
      <c r="Z352" s="11" t="n">
        <v>0</v>
      </c>
      <c r="AA352" s="11" t="n">
        <v>0</v>
      </c>
      <c r="AB352" s="10" t="s">
        <v>65</v>
      </c>
      <c r="AC352" s="11" t="n">
        <v>12</v>
      </c>
      <c r="AD352" s="11" t="n">
        <v>117</v>
      </c>
      <c r="AE352" s="11" t="n">
        <v>291</v>
      </c>
      <c r="AF352" s="11" t="n">
        <v>10</v>
      </c>
      <c r="AG352" s="11" t="n">
        <v>14</v>
      </c>
      <c r="AH352" s="11" t="n">
        <v>0</v>
      </c>
      <c r="AI352" s="13" t="n">
        <v>0.027027027027027</v>
      </c>
      <c r="AJ352" s="13" t="n">
        <v>0.263513513513514</v>
      </c>
      <c r="AK352" s="13" t="n">
        <v>0.655405405405405</v>
      </c>
      <c r="AL352" s="13" t="n">
        <v>0.0225225225225225</v>
      </c>
      <c r="AM352" s="13" t="n">
        <v>0.0315315315315315</v>
      </c>
      <c r="AN352" s="11" t="n">
        <v>31</v>
      </c>
      <c r="AO352" s="13" t="n">
        <v>0.0652631578947368</v>
      </c>
      <c r="AP352" s="11" t="n">
        <v>23</v>
      </c>
      <c r="AQ352" s="11" t="n">
        <v>32</v>
      </c>
      <c r="AR352" s="13" t="n">
        <v>0.0493562231759657</v>
      </c>
      <c r="AS352" s="13" t="n">
        <v>0.0686695278969957</v>
      </c>
      <c r="AT352" s="14" t="n">
        <f aca="false">SUMIFS(시도_소아과개폐업!$C$5:$C$293,시도_소아과개폐업!$A$5:$A$293,$D352,시도_소아과개폐업!$B$5:$B$293,$B352)</f>
        <v>29</v>
      </c>
      <c r="AU352" s="14" t="n">
        <f aca="false">SUMIFS(시도_소아과개폐업!$D$5:$D$293,시도_소아과개폐업!$A$5:$A$293,$D352,시도_소아과개폐업!$B$5:$B$293,$B352)</f>
        <v>19</v>
      </c>
      <c r="AV352" s="14" t="n">
        <f aca="false">SUMIFS(시도_소아과개폐업!$F$5:$F$293,시도_소아과개폐업!$A$5:$A$293,$D352,시도_소아과개폐업!$B$5:$B$293,$B352)</f>
        <v>10</v>
      </c>
      <c r="AW352" s="15" t="n">
        <f aca="false">SUMIFS(시도_소아과개폐업!$G$5:$G$293,시도_소아과개폐업!$A$5:$A$293,$D352,시도_소아과개폐업!$B$5:$B$293,$B352)</f>
        <v>0.327586206896552</v>
      </c>
      <c r="AX352" s="14" t="n">
        <f aca="false">SUMIFS(시도_소아과개폐업!$H$5:$H$293,시도_소아과개폐업!$A$5:$A$293,$D352,시도_소아과개폐업!$B$5:$B$293,$B352)</f>
        <v>64</v>
      </c>
      <c r="AY352" s="14" t="n">
        <f aca="false">SUMIFS(시군구_병원급!$E$5:$E$3668,시군구_병원급!$A$5:$A$3668,$A352,시군구_병원급!$D$5:$D$3668,$D352)</f>
        <v>3</v>
      </c>
      <c r="AZ352" s="14" t="n">
        <f aca="false">SUMIFS(시군구_병원급!$F$5:$F$3668,시군구_병원급!$A$5:$A$3668,$A352,시군구_병원급!$D$5:$D$3668,$D352)</f>
        <v>1</v>
      </c>
      <c r="BA352" s="14" t="n">
        <f aca="false">SUMIFS(시군구_병원급!$G$5:$G$3668,시군구_병원급!$A$5:$A$3668,$A352,시군구_병원급!$D$5:$D$3668,$D352)</f>
        <v>11</v>
      </c>
      <c r="BB352" s="14" t="n">
        <f aca="false">SUMIFS(시군구_병원급!$H$5:$H$3668,시군구_병원급!$A$5:$A$3668,$A352,시군구_병원급!$D$5:$D$3668,$D352)</f>
        <v>28</v>
      </c>
      <c r="BC352" s="16" t="n">
        <f aca="false">K352+AY352</f>
        <v>14</v>
      </c>
      <c r="BD352" s="17" t="n">
        <f aca="false">IF(E352=0,"",(K352+AY352)/E352*1000)</f>
        <v>0.615276434912543</v>
      </c>
      <c r="BE352" s="16" t="n">
        <f aca="false">AY352-SUMIFS(시군구_병원급!$E$5:$E$3668,시군구_병원급!$A$5:$A$3668,$A352,시군구_병원급!$D$5:$D$3668,$D352-3)</f>
        <v>3</v>
      </c>
      <c r="BF352" s="16" t="n">
        <f aca="false">IF(AY352=0,1,0)</f>
        <v>0</v>
      </c>
      <c r="BG352" s="16" t="n">
        <f aca="false">IF(K352+AY352=0,1,0)</f>
        <v>0</v>
      </c>
      <c r="BH352" s="16" t="n">
        <f aca="false">AF352+AG352+AH352</f>
        <v>24</v>
      </c>
      <c r="BI352" s="18" t="n">
        <f aca="false">IF(H352=0,"",BH352/H352)</f>
        <v>0.0540540540540541</v>
      </c>
      <c r="BJ352" s="16" t="n">
        <f aca="false">IF(AP352="","",AP352+AN352)</f>
        <v>54</v>
      </c>
    </row>
    <row r="353" customFormat="false" ht="15" hidden="false" customHeight="true" outlineLevel="0" collapsed="false">
      <c r="A353" s="9" t="s">
        <v>296</v>
      </c>
      <c r="B353" s="10" t="s">
        <v>288</v>
      </c>
      <c r="C353" s="10" t="s">
        <v>297</v>
      </c>
      <c r="D353" s="9" t="n">
        <v>2017</v>
      </c>
      <c r="E353" s="11" t="n">
        <v>9791</v>
      </c>
      <c r="F353" s="11" t="n">
        <v>1348</v>
      </c>
      <c r="G353" s="11" t="n">
        <v>1396</v>
      </c>
      <c r="H353" s="11" t="n">
        <v>152</v>
      </c>
      <c r="I353" s="11" t="n">
        <v>7829</v>
      </c>
      <c r="J353" s="11" t="n">
        <v>6237</v>
      </c>
      <c r="K353" s="11" t="n">
        <v>4</v>
      </c>
      <c r="L353" s="12" t="n">
        <v>15.5244612399142</v>
      </c>
      <c r="M353" s="12" t="n">
        <v>0.408538453681953</v>
      </c>
      <c r="N353" s="13" t="n">
        <v>0.796653467875846</v>
      </c>
      <c r="O353" s="13" t="n">
        <v>0.799611888469002</v>
      </c>
      <c r="P353" s="13" t="n">
        <v>0.142579920335002</v>
      </c>
      <c r="Q353" s="13" t="n">
        <v>-0.0555609144400502</v>
      </c>
      <c r="R353" s="13" t="n">
        <v>-0.168057210965435</v>
      </c>
      <c r="S353" s="11" t="n">
        <v>1</v>
      </c>
      <c r="T353" s="13" t="n">
        <v>-0.0193548387096775</v>
      </c>
      <c r="U353" s="13" t="n">
        <v>0.00655695551555668</v>
      </c>
      <c r="V353" s="11" t="n">
        <v>0</v>
      </c>
      <c r="W353" s="13" t="n">
        <v>-0.0789473684210527</v>
      </c>
      <c r="X353" s="11" t="n">
        <v>0</v>
      </c>
      <c r="Y353" s="11" t="n">
        <v>0</v>
      </c>
      <c r="Z353" s="11" t="n">
        <v>0</v>
      </c>
      <c r="AA353" s="11" t="n">
        <v>0</v>
      </c>
      <c r="AB353" s="10" t="s">
        <v>65</v>
      </c>
      <c r="AC353" s="11" t="n">
        <v>2</v>
      </c>
      <c r="AD353" s="11" t="n">
        <v>65</v>
      </c>
      <c r="AE353" s="11" t="n">
        <v>56</v>
      </c>
      <c r="AF353" s="11" t="n">
        <v>6</v>
      </c>
      <c r="AG353" s="11" t="n">
        <v>23</v>
      </c>
      <c r="AH353" s="11" t="n">
        <v>0</v>
      </c>
      <c r="AI353" s="13" t="n">
        <v>0.0131578947368421</v>
      </c>
      <c r="AJ353" s="13" t="n">
        <v>0.427631578947368</v>
      </c>
      <c r="AK353" s="13" t="n">
        <v>0.368421052631579</v>
      </c>
      <c r="AL353" s="13" t="n">
        <v>0.0394736842105263</v>
      </c>
      <c r="AM353" s="13" t="n">
        <v>0.151315789473684</v>
      </c>
      <c r="AN353" s="11" t="n">
        <v>7</v>
      </c>
      <c r="AO353" s="13" t="n">
        <v>0.0440251572327044</v>
      </c>
      <c r="AP353" s="11" t="n">
        <v>11</v>
      </c>
      <c r="AQ353" s="11" t="n">
        <v>13</v>
      </c>
      <c r="AR353" s="13" t="n">
        <v>0.0700636942675159</v>
      </c>
      <c r="AS353" s="13" t="n">
        <v>0.0828025477707006</v>
      </c>
      <c r="AT353" s="14" t="n">
        <f aca="false">SUMIFS(시도_소아과개폐업!$C$5:$C$293,시도_소아과개폐업!$A$5:$A$293,$D353,시도_소아과개폐업!$B$5:$B$293,$B353)</f>
        <v>29</v>
      </c>
      <c r="AU353" s="14" t="n">
        <f aca="false">SUMIFS(시도_소아과개폐업!$D$5:$D$293,시도_소아과개폐업!$A$5:$A$293,$D353,시도_소아과개폐업!$B$5:$B$293,$B353)</f>
        <v>19</v>
      </c>
      <c r="AV353" s="14" t="n">
        <f aca="false">SUMIFS(시도_소아과개폐업!$F$5:$F$293,시도_소아과개폐업!$A$5:$A$293,$D353,시도_소아과개폐업!$B$5:$B$293,$B353)</f>
        <v>10</v>
      </c>
      <c r="AW353" s="15" t="n">
        <f aca="false">SUMIFS(시도_소아과개폐업!$G$5:$G$293,시도_소아과개폐업!$A$5:$A$293,$D353,시도_소아과개폐업!$B$5:$B$293,$B353)</f>
        <v>0.327586206896552</v>
      </c>
      <c r="AX353" s="14" t="n">
        <f aca="false">SUMIFS(시도_소아과개폐업!$H$5:$H$293,시도_소아과개폐업!$A$5:$A$293,$D353,시도_소아과개폐업!$B$5:$B$293,$B353)</f>
        <v>64</v>
      </c>
      <c r="AY353" s="14" t="n">
        <f aca="false">SUMIFS(시군구_병원급!$E$5:$E$3668,시군구_병원급!$A$5:$A$3668,$A353,시군구_병원급!$D$5:$D$3668,$D353)</f>
        <v>2</v>
      </c>
      <c r="AZ353" s="14" t="n">
        <f aca="false">SUMIFS(시군구_병원급!$F$5:$F$3668,시군구_병원급!$A$5:$A$3668,$A353,시군구_병원급!$D$5:$D$3668,$D353)</f>
        <v>2</v>
      </c>
      <c r="BA353" s="14" t="n">
        <f aca="false">SUMIFS(시군구_병원급!$G$5:$G$3668,시군구_병원급!$A$5:$A$3668,$A353,시군구_병원급!$D$5:$D$3668,$D353)</f>
        <v>2</v>
      </c>
      <c r="BB353" s="14" t="n">
        <f aca="false">SUMIFS(시군구_병원급!$H$5:$H$3668,시군구_병원급!$A$5:$A$3668,$A353,시군구_병원급!$D$5:$D$3668,$D353)</f>
        <v>4</v>
      </c>
      <c r="BC353" s="16" t="n">
        <f aca="false">K353+AY353</f>
        <v>6</v>
      </c>
      <c r="BD353" s="17" t="n">
        <f aca="false">IF(E353=0,"",(K353+AY353)/E353*1000)</f>
        <v>0.612807680522929</v>
      </c>
      <c r="BE353" s="16" t="n">
        <f aca="false">AY353-SUMIFS(시군구_병원급!$E$5:$E$3668,시군구_병원급!$A$5:$A$3668,$A353,시군구_병원급!$D$5:$D$3668,$D353-3)</f>
        <v>0</v>
      </c>
      <c r="BF353" s="16" t="n">
        <f aca="false">IF(AY353=0,1,0)</f>
        <v>0</v>
      </c>
      <c r="BG353" s="16" t="n">
        <f aca="false">IF(K353+AY353=0,1,0)</f>
        <v>0</v>
      </c>
      <c r="BH353" s="16" t="n">
        <f aca="false">AF353+AG353+AH353</f>
        <v>29</v>
      </c>
      <c r="BI353" s="18" t="n">
        <f aca="false">IF(H353=0,"",BH353/H353)</f>
        <v>0.190789473684211</v>
      </c>
      <c r="BJ353" s="16" t="n">
        <f aca="false">IF(AP353="","",AP353+AN353)</f>
        <v>18</v>
      </c>
    </row>
    <row r="354" customFormat="false" ht="15" hidden="false" customHeight="true" outlineLevel="0" collapsed="false">
      <c r="A354" s="9" t="s">
        <v>298</v>
      </c>
      <c r="B354" s="10" t="s">
        <v>288</v>
      </c>
      <c r="C354" s="10" t="s">
        <v>299</v>
      </c>
      <c r="D354" s="9" t="n">
        <v>2017</v>
      </c>
      <c r="E354" s="11" t="n">
        <v>4757</v>
      </c>
      <c r="F354" s="11" t="n">
        <v>635</v>
      </c>
      <c r="G354" s="11" t="n">
        <v>659</v>
      </c>
      <c r="H354" s="11" t="n">
        <v>91</v>
      </c>
      <c r="I354" s="11" t="n">
        <v>4870</v>
      </c>
      <c r="J354" s="11" t="n">
        <v>3781</v>
      </c>
      <c r="K354" s="11" t="n">
        <v>3</v>
      </c>
      <c r="L354" s="12" t="n">
        <v>19.1297035947025</v>
      </c>
      <c r="M354" s="12" t="n">
        <v>0.630649569056128</v>
      </c>
      <c r="N354" s="13" t="n">
        <v>0.776386036960986</v>
      </c>
      <c r="O354" s="13" t="n">
        <v>1.02375446710111</v>
      </c>
      <c r="P354" s="13" t="n">
        <v>0.138532688669329</v>
      </c>
      <c r="Q354" s="13" t="n">
        <v>-0.0721669592354203</v>
      </c>
      <c r="R354" s="13" t="n">
        <v>-0.19041769041769</v>
      </c>
      <c r="S354" s="11" t="n">
        <v>-1</v>
      </c>
      <c r="T354" s="13" t="n">
        <v>0</v>
      </c>
      <c r="U354" s="13" t="n">
        <v>0.00974497200912294</v>
      </c>
      <c r="V354" s="11" t="n">
        <v>0</v>
      </c>
      <c r="W354" s="13" t="n">
        <v>-0.186813186813187</v>
      </c>
      <c r="X354" s="11" t="n">
        <v>0</v>
      </c>
      <c r="Y354" s="11" t="n">
        <v>0</v>
      </c>
      <c r="Z354" s="11" t="n">
        <v>0</v>
      </c>
      <c r="AA354" s="11" t="n">
        <v>0</v>
      </c>
      <c r="AB354" s="10" t="s">
        <v>65</v>
      </c>
      <c r="AC354" s="11" t="n">
        <v>4</v>
      </c>
      <c r="AD354" s="11" t="n">
        <v>31</v>
      </c>
      <c r="AE354" s="11" t="n">
        <v>36</v>
      </c>
      <c r="AF354" s="11" t="n">
        <v>3</v>
      </c>
      <c r="AG354" s="11" t="n">
        <v>17</v>
      </c>
      <c r="AH354" s="11" t="n">
        <v>0</v>
      </c>
      <c r="AI354" s="13" t="n">
        <v>0.043956043956044</v>
      </c>
      <c r="AJ354" s="13" t="n">
        <v>0.340659340659341</v>
      </c>
      <c r="AK354" s="13" t="n">
        <v>0.395604395604396</v>
      </c>
      <c r="AL354" s="13" t="n">
        <v>0.032967032967033</v>
      </c>
      <c r="AM354" s="13" t="n">
        <v>0.186813186813187</v>
      </c>
      <c r="AN354" s="11" t="n">
        <v>3</v>
      </c>
      <c r="AO354" s="13" t="n">
        <v>0.0319148936170213</v>
      </c>
      <c r="AP354" s="11" t="n">
        <v>3</v>
      </c>
      <c r="AQ354" s="11" t="n">
        <v>1</v>
      </c>
      <c r="AR354" s="13" t="n">
        <v>0.03125</v>
      </c>
      <c r="AS354" s="13" t="n">
        <v>0.0104166666666667</v>
      </c>
      <c r="AT354" s="14" t="n">
        <f aca="false">SUMIFS(시도_소아과개폐업!$C$5:$C$293,시도_소아과개폐업!$A$5:$A$293,$D354,시도_소아과개폐업!$B$5:$B$293,$B354)</f>
        <v>29</v>
      </c>
      <c r="AU354" s="14" t="n">
        <f aca="false">SUMIFS(시도_소아과개폐업!$D$5:$D$293,시도_소아과개폐업!$A$5:$A$293,$D354,시도_소아과개폐업!$B$5:$B$293,$B354)</f>
        <v>19</v>
      </c>
      <c r="AV354" s="14" t="n">
        <f aca="false">SUMIFS(시도_소아과개폐업!$F$5:$F$293,시도_소아과개폐업!$A$5:$A$293,$D354,시도_소아과개폐업!$B$5:$B$293,$B354)</f>
        <v>10</v>
      </c>
      <c r="AW354" s="15" t="n">
        <f aca="false">SUMIFS(시도_소아과개폐업!$G$5:$G$293,시도_소아과개폐업!$A$5:$A$293,$D354,시도_소아과개폐업!$B$5:$B$293,$B354)</f>
        <v>0.327586206896552</v>
      </c>
      <c r="AX354" s="14" t="n">
        <f aca="false">SUMIFS(시도_소아과개폐업!$H$5:$H$293,시도_소아과개폐업!$A$5:$A$293,$D354,시도_소아과개폐업!$B$5:$B$293,$B354)</f>
        <v>64</v>
      </c>
      <c r="AY354" s="14" t="n">
        <f aca="false">SUMIFS(시군구_병원급!$E$5:$E$3668,시군구_병원급!$A$5:$A$3668,$A354,시군구_병원급!$D$5:$D$3668,$D354)</f>
        <v>3</v>
      </c>
      <c r="AZ354" s="14" t="n">
        <f aca="false">SUMIFS(시군구_병원급!$F$5:$F$3668,시군구_병원급!$A$5:$A$3668,$A354,시군구_병원급!$D$5:$D$3668,$D354)</f>
        <v>1</v>
      </c>
      <c r="BA354" s="14" t="n">
        <f aca="false">SUMIFS(시군구_병원급!$G$5:$G$3668,시군구_병원급!$A$5:$A$3668,$A354,시군구_병원급!$D$5:$D$3668,$D354)</f>
        <v>3</v>
      </c>
      <c r="BB354" s="14" t="n">
        <f aca="false">SUMIFS(시군구_병원급!$H$5:$H$3668,시군구_병원급!$A$5:$A$3668,$A354,시군구_병원급!$D$5:$D$3668,$D354)</f>
        <v>15</v>
      </c>
      <c r="BC354" s="16" t="n">
        <f aca="false">K354+AY354</f>
        <v>6</v>
      </c>
      <c r="BD354" s="17" t="n">
        <f aca="false">IF(E354=0,"",(K354+AY354)/E354*1000)</f>
        <v>1.26129913811226</v>
      </c>
      <c r="BE354" s="16" t="n">
        <f aca="false">AY354-SUMIFS(시군구_병원급!$E$5:$E$3668,시군구_병원급!$A$5:$A$3668,$A354,시군구_병원급!$D$5:$D$3668,$D354-3)</f>
        <v>0</v>
      </c>
      <c r="BF354" s="16" t="n">
        <f aca="false">IF(AY354=0,1,0)</f>
        <v>0</v>
      </c>
      <c r="BG354" s="16" t="n">
        <f aca="false">IF(K354+AY354=0,1,0)</f>
        <v>0</v>
      </c>
      <c r="BH354" s="16" t="n">
        <f aca="false">AF354+AG354+AH354</f>
        <v>20</v>
      </c>
      <c r="BI354" s="18" t="n">
        <f aca="false">IF(H354=0,"",BH354/H354)</f>
        <v>0.21978021978022</v>
      </c>
      <c r="BJ354" s="16" t="n">
        <f aca="false">IF(AP354="","",AP354+AN354)</f>
        <v>6</v>
      </c>
    </row>
    <row r="355" customFormat="false" ht="15" hidden="false" customHeight="true" outlineLevel="0" collapsed="false">
      <c r="A355" s="9" t="s">
        <v>300</v>
      </c>
      <c r="B355" s="10" t="s">
        <v>288</v>
      </c>
      <c r="C355" s="10" t="s">
        <v>301</v>
      </c>
      <c r="D355" s="9" t="n">
        <v>2017</v>
      </c>
      <c r="E355" s="11" t="n">
        <v>2522</v>
      </c>
      <c r="F355" s="11" t="n">
        <v>318</v>
      </c>
      <c r="G355" s="11" t="n">
        <v>334</v>
      </c>
      <c r="H355" s="11" t="n">
        <v>45</v>
      </c>
      <c r="I355" s="11" t="n">
        <v>1726</v>
      </c>
      <c r="J355" s="11" t="n">
        <v>1446</v>
      </c>
      <c r="K355" s="11" t="n">
        <v>2</v>
      </c>
      <c r="L355" s="12" t="n">
        <v>17.8429817605075</v>
      </c>
      <c r="M355" s="12" t="n">
        <v>0.793021411578113</v>
      </c>
      <c r="N355" s="13" t="n">
        <v>0.837775202780997</v>
      </c>
      <c r="O355" s="13" t="n">
        <v>0.684377478191911</v>
      </c>
      <c r="P355" s="13" t="n">
        <v>0.132434575733545</v>
      </c>
      <c r="Q355" s="13" t="n">
        <v>0.0144810941271119</v>
      </c>
      <c r="R355" s="13" t="n">
        <v>0.0670926517571886</v>
      </c>
      <c r="S355" s="11" t="n">
        <v>-1</v>
      </c>
      <c r="T355" s="13" t="n">
        <v>-0.0217391304347826</v>
      </c>
      <c r="U355" s="13" t="n">
        <v>-0.044296788482835</v>
      </c>
      <c r="V355" s="11" t="n">
        <v>0</v>
      </c>
      <c r="W355" s="13" t="n">
        <v>-0.222222222222222</v>
      </c>
      <c r="X355" s="11" t="n">
        <v>1</v>
      </c>
      <c r="Y355" s="11" t="n">
        <v>0</v>
      </c>
      <c r="Z355" s="11" t="n">
        <v>1</v>
      </c>
      <c r="AA355" s="11" t="n">
        <v>0</v>
      </c>
      <c r="AB355" s="10" t="s">
        <v>65</v>
      </c>
      <c r="AC355" s="11" t="n">
        <v>1</v>
      </c>
      <c r="AD355" s="11" t="n">
        <v>12</v>
      </c>
      <c r="AE355" s="11" t="n">
        <v>28</v>
      </c>
      <c r="AF355" s="11" t="n">
        <v>1</v>
      </c>
      <c r="AG355" s="11" t="n">
        <v>3</v>
      </c>
      <c r="AH355" s="11" t="n">
        <v>0</v>
      </c>
      <c r="AI355" s="13" t="n">
        <v>0.0222222222222222</v>
      </c>
      <c r="AJ355" s="13" t="n">
        <v>0.266666666666667</v>
      </c>
      <c r="AK355" s="13" t="n">
        <v>0.622222222222222</v>
      </c>
      <c r="AL355" s="13" t="n">
        <v>0.0222222222222222</v>
      </c>
      <c r="AM355" s="13" t="n">
        <v>0.0666666666666667</v>
      </c>
      <c r="AN355" s="11" t="n">
        <v>1</v>
      </c>
      <c r="AO355" s="13" t="n">
        <v>0.0217391304347826</v>
      </c>
      <c r="AP355" s="11" t="n">
        <v>5</v>
      </c>
      <c r="AQ355" s="11" t="n">
        <v>4</v>
      </c>
      <c r="AR355" s="13" t="n">
        <v>0.106382978723404</v>
      </c>
      <c r="AS355" s="13" t="n">
        <v>0.0851063829787234</v>
      </c>
      <c r="AT355" s="14" t="n">
        <f aca="false">SUMIFS(시도_소아과개폐업!$C$5:$C$293,시도_소아과개폐업!$A$5:$A$293,$D355,시도_소아과개폐업!$B$5:$B$293,$B355)</f>
        <v>29</v>
      </c>
      <c r="AU355" s="14" t="n">
        <f aca="false">SUMIFS(시도_소아과개폐업!$D$5:$D$293,시도_소아과개폐업!$A$5:$A$293,$D355,시도_소아과개폐업!$B$5:$B$293,$B355)</f>
        <v>19</v>
      </c>
      <c r="AV355" s="14" t="n">
        <f aca="false">SUMIFS(시도_소아과개폐업!$F$5:$F$293,시도_소아과개폐업!$A$5:$A$293,$D355,시도_소아과개폐업!$B$5:$B$293,$B355)</f>
        <v>10</v>
      </c>
      <c r="AW355" s="15" t="n">
        <f aca="false">SUMIFS(시도_소아과개폐업!$G$5:$G$293,시도_소아과개폐업!$A$5:$A$293,$D355,시도_소아과개폐업!$B$5:$B$293,$B355)</f>
        <v>0.327586206896552</v>
      </c>
      <c r="AX355" s="14" t="n">
        <f aca="false">SUMIFS(시도_소아과개폐업!$H$5:$H$293,시도_소아과개폐업!$A$5:$A$293,$D355,시도_소아과개폐업!$B$5:$B$293,$B355)</f>
        <v>64</v>
      </c>
      <c r="AY355" s="14" t="n">
        <f aca="false">SUMIFS(시군구_병원급!$E$5:$E$3668,시군구_병원급!$A$5:$A$3668,$A355,시군구_병원급!$D$5:$D$3668,$D355)</f>
        <v>0</v>
      </c>
      <c r="AZ355" s="14" t="n">
        <f aca="false">SUMIFS(시군구_병원급!$F$5:$F$3668,시군구_병원급!$A$5:$A$3668,$A355,시군구_병원급!$D$5:$D$3668,$D355)</f>
        <v>0</v>
      </c>
      <c r="BA355" s="14" t="n">
        <f aca="false">SUMIFS(시군구_병원급!$G$5:$G$3668,시군구_병원급!$A$5:$A$3668,$A355,시군구_병원급!$D$5:$D$3668,$D355)</f>
        <v>2</v>
      </c>
      <c r="BB355" s="14" t="n">
        <f aca="false">SUMIFS(시군구_병원급!$H$5:$H$3668,시군구_병원급!$A$5:$A$3668,$A355,시군구_병원급!$D$5:$D$3668,$D355)</f>
        <v>3</v>
      </c>
      <c r="BC355" s="16" t="n">
        <f aca="false">K355+AY355</f>
        <v>2</v>
      </c>
      <c r="BD355" s="17" t="n">
        <f aca="false">IF(E355=0,"",(K355+AY355)/E355*1000)</f>
        <v>0.793021411578113</v>
      </c>
      <c r="BE355" s="16" t="n">
        <f aca="false">AY355-SUMIFS(시군구_병원급!$E$5:$E$3668,시군구_병원급!$A$5:$A$3668,$A355,시군구_병원급!$D$5:$D$3668,$D355-3)</f>
        <v>0</v>
      </c>
      <c r="BF355" s="16" t="n">
        <f aca="false">IF(AY355=0,1,0)</f>
        <v>1</v>
      </c>
      <c r="BG355" s="16" t="n">
        <f aca="false">IF(K355+AY355=0,1,0)</f>
        <v>0</v>
      </c>
      <c r="BH355" s="16" t="n">
        <f aca="false">AF355+AG355+AH355</f>
        <v>4</v>
      </c>
      <c r="BI355" s="18" t="n">
        <f aca="false">IF(H355=0,"",BH355/H355)</f>
        <v>0.0888888888888889</v>
      </c>
      <c r="BJ355" s="16" t="n">
        <f aca="false">IF(AP355="","",AP355+AN355)</f>
        <v>6</v>
      </c>
    </row>
    <row r="356" customFormat="false" ht="15" hidden="false" customHeight="true" outlineLevel="0" collapsed="false">
      <c r="A356" s="9" t="s">
        <v>302</v>
      </c>
      <c r="B356" s="10" t="s">
        <v>288</v>
      </c>
      <c r="C356" s="10" t="s">
        <v>303</v>
      </c>
      <c r="D356" s="9" t="n">
        <v>2017</v>
      </c>
      <c r="E356" s="11" t="n">
        <v>10625</v>
      </c>
      <c r="F356" s="11" t="n">
        <v>1527</v>
      </c>
      <c r="G356" s="11" t="n">
        <v>1585</v>
      </c>
      <c r="H356" s="11" t="n">
        <v>160</v>
      </c>
      <c r="I356" s="11" t="n">
        <v>9253</v>
      </c>
      <c r="J356" s="11" t="n">
        <v>7516</v>
      </c>
      <c r="K356" s="11" t="n">
        <v>4</v>
      </c>
      <c r="L356" s="12" t="n">
        <v>15.0588235294118</v>
      </c>
      <c r="M356" s="12" t="n">
        <v>0.376470588235294</v>
      </c>
      <c r="N356" s="13" t="n">
        <v>0.81227709931914</v>
      </c>
      <c r="O356" s="13" t="n">
        <v>0.870870588235294</v>
      </c>
      <c r="P356" s="13" t="n">
        <v>0.149176470588235</v>
      </c>
      <c r="Q356" s="13" t="n">
        <v>-0.0576496674057649</v>
      </c>
      <c r="R356" s="13" t="n">
        <v>-0.142316017316017</v>
      </c>
      <c r="S356" s="11" t="n">
        <v>-1</v>
      </c>
      <c r="T356" s="13" t="n">
        <v>-0.0123456790123457</v>
      </c>
      <c r="U356" s="13" t="n">
        <v>-0.0136446007888285</v>
      </c>
      <c r="V356" s="11" t="n">
        <v>0</v>
      </c>
      <c r="W356" s="13" t="n">
        <v>-0.13125</v>
      </c>
      <c r="X356" s="11" t="n">
        <v>0</v>
      </c>
      <c r="Y356" s="11" t="n">
        <v>0</v>
      </c>
      <c r="Z356" s="11" t="n">
        <v>0</v>
      </c>
      <c r="AA356" s="11" t="n">
        <v>0</v>
      </c>
      <c r="AB356" s="10" t="s">
        <v>65</v>
      </c>
      <c r="AC356" s="11" t="n">
        <v>8</v>
      </c>
      <c r="AD356" s="11" t="n">
        <v>72</v>
      </c>
      <c r="AE356" s="11" t="n">
        <v>62</v>
      </c>
      <c r="AF356" s="11" t="n">
        <v>5</v>
      </c>
      <c r="AG356" s="11" t="n">
        <v>13</v>
      </c>
      <c r="AH356" s="11" t="n">
        <v>0</v>
      </c>
      <c r="AI356" s="13" t="n">
        <v>0.05</v>
      </c>
      <c r="AJ356" s="13" t="n">
        <v>0.45</v>
      </c>
      <c r="AK356" s="13" t="n">
        <v>0.3875</v>
      </c>
      <c r="AL356" s="13" t="n">
        <v>0.03125</v>
      </c>
      <c r="AM356" s="13" t="n">
        <v>0.08125</v>
      </c>
      <c r="AN356" s="11" t="n">
        <v>5</v>
      </c>
      <c r="AO356" s="13" t="n">
        <v>0.0303030303030303</v>
      </c>
      <c r="AP356" s="11" t="n">
        <v>6</v>
      </c>
      <c r="AQ356" s="11" t="n">
        <v>4</v>
      </c>
      <c r="AR356" s="13" t="n">
        <v>0.0359281437125749</v>
      </c>
      <c r="AS356" s="13" t="n">
        <v>0.0239520958083832</v>
      </c>
      <c r="AT356" s="14" t="n">
        <f aca="false">SUMIFS(시도_소아과개폐업!$C$5:$C$293,시도_소아과개폐업!$A$5:$A$293,$D356,시도_소아과개폐업!$B$5:$B$293,$B356)</f>
        <v>29</v>
      </c>
      <c r="AU356" s="14" t="n">
        <f aca="false">SUMIFS(시도_소아과개폐업!$D$5:$D$293,시도_소아과개폐업!$A$5:$A$293,$D356,시도_소아과개폐업!$B$5:$B$293,$B356)</f>
        <v>19</v>
      </c>
      <c r="AV356" s="14" t="n">
        <f aca="false">SUMIFS(시도_소아과개폐업!$F$5:$F$293,시도_소아과개폐업!$A$5:$A$293,$D356,시도_소아과개폐업!$B$5:$B$293,$B356)</f>
        <v>10</v>
      </c>
      <c r="AW356" s="15" t="n">
        <f aca="false">SUMIFS(시도_소아과개폐업!$G$5:$G$293,시도_소아과개폐업!$A$5:$A$293,$D356,시도_소아과개폐업!$B$5:$B$293,$B356)</f>
        <v>0.327586206896552</v>
      </c>
      <c r="AX356" s="14" t="n">
        <f aca="false">SUMIFS(시도_소아과개폐업!$H$5:$H$293,시도_소아과개폐업!$A$5:$A$293,$D356,시도_소아과개폐업!$B$5:$B$293,$B356)</f>
        <v>64</v>
      </c>
      <c r="AY356" s="14" t="n">
        <f aca="false">SUMIFS(시군구_병원급!$E$5:$E$3668,시군구_병원급!$A$5:$A$3668,$A356,시군구_병원급!$D$5:$D$3668,$D356)</f>
        <v>3</v>
      </c>
      <c r="AZ356" s="14" t="n">
        <f aca="false">SUMIFS(시군구_병원급!$F$5:$F$3668,시군구_병원급!$A$5:$A$3668,$A356,시군구_병원급!$D$5:$D$3668,$D356)</f>
        <v>1</v>
      </c>
      <c r="BA356" s="14" t="n">
        <f aca="false">SUMIFS(시군구_병원급!$G$5:$G$3668,시군구_병원급!$A$5:$A$3668,$A356,시군구_병원급!$D$5:$D$3668,$D356)</f>
        <v>5</v>
      </c>
      <c r="BB356" s="14" t="n">
        <f aca="false">SUMIFS(시군구_병원급!$H$5:$H$3668,시군구_병원급!$A$5:$A$3668,$A356,시군구_병원급!$D$5:$D$3668,$D356)</f>
        <v>11</v>
      </c>
      <c r="BC356" s="16" t="n">
        <f aca="false">K356+AY356</f>
        <v>7</v>
      </c>
      <c r="BD356" s="17" t="n">
        <f aca="false">IF(E356=0,"",(K356+AY356)/E356*1000)</f>
        <v>0.658823529411765</v>
      </c>
      <c r="BE356" s="16" t="n">
        <f aca="false">AY356-SUMIFS(시군구_병원급!$E$5:$E$3668,시군구_병원급!$A$5:$A$3668,$A356,시군구_병원급!$D$5:$D$3668,$D356-3)</f>
        <v>0</v>
      </c>
      <c r="BF356" s="16" t="n">
        <f aca="false">IF(AY356=0,1,0)</f>
        <v>0</v>
      </c>
      <c r="BG356" s="16" t="n">
        <f aca="false">IF(K356+AY356=0,1,0)</f>
        <v>0</v>
      </c>
      <c r="BH356" s="16" t="n">
        <f aca="false">AF356+AG356+AH356</f>
        <v>18</v>
      </c>
      <c r="BI356" s="18" t="n">
        <f aca="false">IF(H356=0,"",BH356/H356)</f>
        <v>0.1125</v>
      </c>
      <c r="BJ356" s="16" t="n">
        <f aca="false">IF(AP356="","",AP356+AN356)</f>
        <v>11</v>
      </c>
    </row>
    <row r="357" customFormat="false" ht="15" hidden="false" customHeight="true" outlineLevel="0" collapsed="false">
      <c r="A357" s="9" t="s">
        <v>304</v>
      </c>
      <c r="B357" s="10" t="s">
        <v>288</v>
      </c>
      <c r="C357" s="10" t="s">
        <v>305</v>
      </c>
      <c r="D357" s="9" t="n">
        <v>2017</v>
      </c>
      <c r="E357" s="11" t="n">
        <v>1686</v>
      </c>
      <c r="F357" s="11" t="n">
        <v>221</v>
      </c>
      <c r="G357" s="11" t="n">
        <v>233</v>
      </c>
      <c r="H357" s="11" t="n">
        <v>33</v>
      </c>
      <c r="I357" s="11" t="n">
        <v>1628</v>
      </c>
      <c r="J357" s="11" t="n">
        <v>1141</v>
      </c>
      <c r="K357" s="11" t="n">
        <v>2</v>
      </c>
      <c r="L357" s="12" t="n">
        <v>19.5729537366548</v>
      </c>
      <c r="M357" s="12" t="n">
        <v>1.18623962040332</v>
      </c>
      <c r="N357" s="13" t="n">
        <v>0.700859950859951</v>
      </c>
      <c r="O357" s="13" t="n">
        <v>0.965599051008304</v>
      </c>
      <c r="P357" s="13" t="n">
        <v>0.138196915776987</v>
      </c>
      <c r="Q357" s="13" t="n">
        <v>-0.227668346312414</v>
      </c>
      <c r="R357" s="13" t="n">
        <v>-0.304477611940299</v>
      </c>
      <c r="S357" s="11" t="n">
        <v>0</v>
      </c>
      <c r="T357" s="13" t="n">
        <v>-0.0294117647058824</v>
      </c>
      <c r="U357" s="13" t="n">
        <v>-0.0338278931750742</v>
      </c>
      <c r="V357" s="11" t="n">
        <v>0</v>
      </c>
      <c r="W357" s="13" t="n">
        <v>-0.181818181818182</v>
      </c>
      <c r="X357" s="11" t="n">
        <v>0</v>
      </c>
      <c r="Y357" s="11" t="n">
        <v>1</v>
      </c>
      <c r="Z357" s="11" t="n">
        <v>1</v>
      </c>
      <c r="AA357" s="11" t="n">
        <v>0</v>
      </c>
      <c r="AB357" s="10" t="s">
        <v>65</v>
      </c>
      <c r="AC357" s="11" t="n">
        <v>6</v>
      </c>
      <c r="AD357" s="11" t="n">
        <v>17</v>
      </c>
      <c r="AE357" s="11" t="n">
        <v>2</v>
      </c>
      <c r="AF357" s="11" t="n">
        <v>2</v>
      </c>
      <c r="AG357" s="11" t="n">
        <v>6</v>
      </c>
      <c r="AH357" s="11" t="n">
        <v>0</v>
      </c>
      <c r="AI357" s="13" t="n">
        <v>0.181818181818182</v>
      </c>
      <c r="AJ357" s="13" t="n">
        <v>0.515151515151515</v>
      </c>
      <c r="AK357" s="13" t="n">
        <v>0.0606060606060606</v>
      </c>
      <c r="AL357" s="13" t="n">
        <v>0.0606060606060606</v>
      </c>
      <c r="AM357" s="13" t="n">
        <v>0.181818181818182</v>
      </c>
      <c r="AN357" s="11" t="n">
        <v>2</v>
      </c>
      <c r="AO357" s="13" t="n">
        <v>0.0571428571428571</v>
      </c>
      <c r="AP357" s="11" t="n">
        <v>1</v>
      </c>
      <c r="AQ357" s="11" t="n">
        <v>0</v>
      </c>
      <c r="AR357" s="13" t="n">
        <v>0.0277777777777778</v>
      </c>
      <c r="AS357" s="13" t="n">
        <v>0</v>
      </c>
      <c r="AT357" s="14" t="n">
        <f aca="false">SUMIFS(시도_소아과개폐업!$C$5:$C$293,시도_소아과개폐업!$A$5:$A$293,$D357,시도_소아과개폐업!$B$5:$B$293,$B357)</f>
        <v>29</v>
      </c>
      <c r="AU357" s="14" t="n">
        <f aca="false">SUMIFS(시도_소아과개폐업!$D$5:$D$293,시도_소아과개폐업!$A$5:$A$293,$D357,시도_소아과개폐업!$B$5:$B$293,$B357)</f>
        <v>19</v>
      </c>
      <c r="AV357" s="14" t="n">
        <f aca="false">SUMIFS(시도_소아과개폐업!$F$5:$F$293,시도_소아과개폐업!$A$5:$A$293,$D357,시도_소아과개폐업!$B$5:$B$293,$B357)</f>
        <v>10</v>
      </c>
      <c r="AW357" s="15" t="n">
        <f aca="false">SUMIFS(시도_소아과개폐업!$G$5:$G$293,시도_소아과개폐업!$A$5:$A$293,$D357,시도_소아과개폐업!$B$5:$B$293,$B357)</f>
        <v>0.327586206896552</v>
      </c>
      <c r="AX357" s="14" t="n">
        <f aca="false">SUMIFS(시도_소아과개폐업!$H$5:$H$293,시도_소아과개폐업!$A$5:$A$293,$D357,시도_소아과개폐업!$B$5:$B$293,$B357)</f>
        <v>64</v>
      </c>
      <c r="AY357" s="14" t="n">
        <f aca="false">SUMIFS(시군구_병원급!$E$5:$E$3668,시군구_병원급!$A$5:$A$3668,$A357,시군구_병원급!$D$5:$D$3668,$D357)</f>
        <v>3</v>
      </c>
      <c r="AZ357" s="14" t="n">
        <f aca="false">SUMIFS(시군구_병원급!$F$5:$F$3668,시군구_병원급!$A$5:$A$3668,$A357,시군구_병원급!$D$5:$D$3668,$D357)</f>
        <v>0</v>
      </c>
      <c r="BA357" s="14" t="n">
        <f aca="false">SUMIFS(시군구_병원급!$G$5:$G$3668,시군구_병원급!$A$5:$A$3668,$A357,시군구_병원급!$D$5:$D$3668,$D357)</f>
        <v>2</v>
      </c>
      <c r="BB357" s="14" t="n">
        <f aca="false">SUMIFS(시군구_병원급!$H$5:$H$3668,시군구_병원급!$A$5:$A$3668,$A357,시군구_병원급!$D$5:$D$3668,$D357)</f>
        <v>5</v>
      </c>
      <c r="BC357" s="16" t="n">
        <f aca="false">K357+AY357</f>
        <v>5</v>
      </c>
      <c r="BD357" s="17" t="n">
        <f aca="false">IF(E357=0,"",(K357+AY357)/E357*1000)</f>
        <v>2.9655990510083</v>
      </c>
      <c r="BE357" s="16" t="n">
        <f aca="false">AY357-SUMIFS(시군구_병원급!$E$5:$E$3668,시군구_병원급!$A$5:$A$3668,$A357,시군구_병원급!$D$5:$D$3668,$D357-3)</f>
        <v>0</v>
      </c>
      <c r="BF357" s="16" t="n">
        <f aca="false">IF(AY357=0,1,0)</f>
        <v>0</v>
      </c>
      <c r="BG357" s="16" t="n">
        <f aca="false">IF(K357+AY357=0,1,0)</f>
        <v>0</v>
      </c>
      <c r="BH357" s="16" t="n">
        <f aca="false">AF357+AG357+AH357</f>
        <v>8</v>
      </c>
      <c r="BI357" s="18" t="n">
        <f aca="false">IF(H357=0,"",BH357/H357)</f>
        <v>0.242424242424242</v>
      </c>
      <c r="BJ357" s="16" t="n">
        <f aca="false">IF(AP357="","",AP357+AN357)</f>
        <v>3</v>
      </c>
    </row>
    <row r="358" customFormat="false" ht="15" hidden="false" customHeight="true" outlineLevel="0" collapsed="false">
      <c r="A358" s="9" t="s">
        <v>306</v>
      </c>
      <c r="B358" s="10" t="s">
        <v>288</v>
      </c>
      <c r="C358" s="10" t="s">
        <v>307</v>
      </c>
      <c r="D358" s="9" t="n">
        <v>2017</v>
      </c>
      <c r="E358" s="11" t="n">
        <v>1952</v>
      </c>
      <c r="F358" s="11" t="n">
        <v>246</v>
      </c>
      <c r="G358" s="11" t="n">
        <v>262</v>
      </c>
      <c r="H358" s="11" t="n">
        <v>28</v>
      </c>
      <c r="I358" s="11" t="n">
        <v>1805</v>
      </c>
      <c r="J358" s="11" t="n">
        <v>1189</v>
      </c>
      <c r="K358" s="11" t="n">
        <v>1</v>
      </c>
      <c r="L358" s="12" t="n">
        <v>14.344262295082</v>
      </c>
      <c r="M358" s="12" t="n">
        <v>0.512295081967213</v>
      </c>
      <c r="N358" s="13" t="n">
        <v>0.658725761772853</v>
      </c>
      <c r="O358" s="13" t="n">
        <v>0.92469262295082</v>
      </c>
      <c r="P358" s="13" t="n">
        <v>0.13422131147541</v>
      </c>
      <c r="Q358" s="13" t="n">
        <v>-0.132444444444445</v>
      </c>
      <c r="R358" s="13" t="n">
        <v>-0.201219512195122</v>
      </c>
      <c r="S358" s="11" t="n">
        <v>0</v>
      </c>
      <c r="T358" s="13" t="n">
        <v>-0.0967741935483871</v>
      </c>
      <c r="U358" s="13" t="n">
        <v>-0.0828252032520326</v>
      </c>
      <c r="V358" s="11" t="n">
        <v>0</v>
      </c>
      <c r="W358" s="13" t="n">
        <v>-0.142857142857143</v>
      </c>
      <c r="X358" s="11" t="n">
        <v>0</v>
      </c>
      <c r="Y358" s="11" t="n">
        <v>0</v>
      </c>
      <c r="Z358" s="11" t="n">
        <v>0</v>
      </c>
      <c r="AA358" s="11" t="n">
        <v>0</v>
      </c>
      <c r="AB358" s="10" t="s">
        <v>65</v>
      </c>
      <c r="AC358" s="11" t="n">
        <v>1</v>
      </c>
      <c r="AD358" s="11" t="n">
        <v>5</v>
      </c>
      <c r="AE358" s="11" t="n">
        <v>10</v>
      </c>
      <c r="AF358" s="11" t="n">
        <v>0</v>
      </c>
      <c r="AG358" s="11" t="n">
        <v>12</v>
      </c>
      <c r="AH358" s="11" t="n">
        <v>0</v>
      </c>
      <c r="AI358" s="13" t="n">
        <v>0.0357142857142857</v>
      </c>
      <c r="AJ358" s="13" t="n">
        <v>0.178571428571429</v>
      </c>
      <c r="AK358" s="13" t="n">
        <v>0.357142857142857</v>
      </c>
      <c r="AL358" s="13" t="n">
        <v>0</v>
      </c>
      <c r="AM358" s="13" t="n">
        <v>0.428571428571429</v>
      </c>
      <c r="AN358" s="11" t="n">
        <v>2</v>
      </c>
      <c r="AO358" s="13" t="n">
        <v>0.0666666666666667</v>
      </c>
      <c r="AP358" s="11" t="n">
        <v>4</v>
      </c>
      <c r="AQ358" s="11" t="n">
        <v>1</v>
      </c>
      <c r="AR358" s="13" t="n">
        <v>0.121212121212121</v>
      </c>
      <c r="AS358" s="13" t="n">
        <v>0.0303030303030303</v>
      </c>
      <c r="AT358" s="14" t="n">
        <f aca="false">SUMIFS(시도_소아과개폐업!$C$5:$C$293,시도_소아과개폐업!$A$5:$A$293,$D358,시도_소아과개폐업!$B$5:$B$293,$B358)</f>
        <v>29</v>
      </c>
      <c r="AU358" s="14" t="n">
        <f aca="false">SUMIFS(시도_소아과개폐업!$D$5:$D$293,시도_소아과개폐업!$A$5:$A$293,$D358,시도_소아과개폐업!$B$5:$B$293,$B358)</f>
        <v>19</v>
      </c>
      <c r="AV358" s="14" t="n">
        <f aca="false">SUMIFS(시도_소아과개폐업!$F$5:$F$293,시도_소아과개폐업!$A$5:$A$293,$D358,시도_소아과개폐업!$B$5:$B$293,$B358)</f>
        <v>10</v>
      </c>
      <c r="AW358" s="15" t="n">
        <f aca="false">SUMIFS(시도_소아과개폐업!$G$5:$G$293,시도_소아과개폐업!$A$5:$A$293,$D358,시도_소아과개폐업!$B$5:$B$293,$B358)</f>
        <v>0.327586206896552</v>
      </c>
      <c r="AX358" s="14" t="n">
        <f aca="false">SUMIFS(시도_소아과개폐업!$H$5:$H$293,시도_소아과개폐업!$A$5:$A$293,$D358,시도_소아과개폐업!$B$5:$B$293,$B358)</f>
        <v>64</v>
      </c>
      <c r="AY358" s="14" t="n">
        <f aca="false">SUMIFS(시군구_병원급!$E$5:$E$3668,시군구_병원급!$A$5:$A$3668,$A358,시군구_병원급!$D$5:$D$3668,$D358)</f>
        <v>2</v>
      </c>
      <c r="AZ358" s="14" t="n">
        <f aca="false">SUMIFS(시군구_병원급!$F$5:$F$3668,시군구_병원급!$A$5:$A$3668,$A358,시군구_병원급!$D$5:$D$3668,$D358)</f>
        <v>0</v>
      </c>
      <c r="BA358" s="14" t="n">
        <f aca="false">SUMIFS(시군구_병원급!$G$5:$G$3668,시군구_병원급!$A$5:$A$3668,$A358,시군구_병원급!$D$5:$D$3668,$D358)</f>
        <v>2</v>
      </c>
      <c r="BB358" s="14" t="n">
        <f aca="false">SUMIFS(시군구_병원급!$H$5:$H$3668,시군구_병원급!$A$5:$A$3668,$A358,시군구_병원급!$D$5:$D$3668,$D358)</f>
        <v>8</v>
      </c>
      <c r="BC358" s="16" t="n">
        <f aca="false">K358+AY358</f>
        <v>3</v>
      </c>
      <c r="BD358" s="17" t="n">
        <f aca="false">IF(E358=0,"",(K358+AY358)/E358*1000)</f>
        <v>1.53688524590164</v>
      </c>
      <c r="BE358" s="16" t="n">
        <f aca="false">AY358-SUMIFS(시군구_병원급!$E$5:$E$3668,시군구_병원급!$A$5:$A$3668,$A358,시군구_병원급!$D$5:$D$3668,$D358-3)</f>
        <v>0</v>
      </c>
      <c r="BF358" s="16" t="n">
        <f aca="false">IF(AY358=0,1,0)</f>
        <v>0</v>
      </c>
      <c r="BG358" s="16" t="n">
        <f aca="false">IF(K358+AY358=0,1,0)</f>
        <v>0</v>
      </c>
      <c r="BH358" s="16" t="n">
        <f aca="false">AF358+AG358+AH358</f>
        <v>12</v>
      </c>
      <c r="BI358" s="18" t="n">
        <f aca="false">IF(H358=0,"",BH358/H358)</f>
        <v>0.428571428571429</v>
      </c>
      <c r="BJ358" s="16" t="n">
        <f aca="false">IF(AP358="","",AP358+AN358)</f>
        <v>6</v>
      </c>
    </row>
    <row r="359" customFormat="false" ht="15" hidden="false" customHeight="true" outlineLevel="0" collapsed="false">
      <c r="A359" s="9" t="s">
        <v>308</v>
      </c>
      <c r="B359" s="10" t="s">
        <v>288</v>
      </c>
      <c r="C359" s="10" t="s">
        <v>309</v>
      </c>
      <c r="D359" s="9" t="n">
        <v>2017</v>
      </c>
      <c r="E359" s="11" t="n">
        <v>1540</v>
      </c>
      <c r="F359" s="11" t="n">
        <v>208</v>
      </c>
      <c r="G359" s="11" t="n">
        <v>214</v>
      </c>
      <c r="H359" s="11" t="n">
        <v>26</v>
      </c>
      <c r="I359" s="11" t="n">
        <v>1688</v>
      </c>
      <c r="J359" s="11" t="n">
        <v>1108</v>
      </c>
      <c r="K359" s="11" t="n">
        <v>1</v>
      </c>
      <c r="L359" s="12" t="n">
        <v>16.8831168831169</v>
      </c>
      <c r="M359" s="12" t="n">
        <v>0.649350649350649</v>
      </c>
      <c r="N359" s="13" t="n">
        <v>0.656398104265403</v>
      </c>
      <c r="O359" s="13" t="n">
        <v>1.0961038961039</v>
      </c>
      <c r="P359" s="13" t="n">
        <v>0.138961038961039</v>
      </c>
      <c r="Q359" s="13" t="n">
        <v>-0.153380978559648</v>
      </c>
      <c r="R359" s="13" t="n">
        <v>-0.249122807017544</v>
      </c>
      <c r="S359" s="11" t="n">
        <v>0</v>
      </c>
      <c r="T359" s="13" t="n">
        <v>0</v>
      </c>
      <c r="U359" s="13" t="n">
        <v>0</v>
      </c>
      <c r="V359" s="11" t="n">
        <v>0</v>
      </c>
      <c r="W359" s="13" t="n">
        <v>-0.153846153846154</v>
      </c>
      <c r="X359" s="11" t="n">
        <v>0</v>
      </c>
      <c r="Y359" s="11" t="n">
        <v>0</v>
      </c>
      <c r="Z359" s="11" t="n">
        <v>0</v>
      </c>
      <c r="AA359" s="11" t="n">
        <v>0</v>
      </c>
      <c r="AB359" s="10" t="s">
        <v>65</v>
      </c>
      <c r="AC359" s="11" t="n">
        <v>3</v>
      </c>
      <c r="AD359" s="11" t="n">
        <v>7</v>
      </c>
      <c r="AE359" s="11" t="n">
        <v>2</v>
      </c>
      <c r="AF359" s="11" t="n">
        <v>0</v>
      </c>
      <c r="AG359" s="11" t="n">
        <v>14</v>
      </c>
      <c r="AH359" s="11" t="n">
        <v>0</v>
      </c>
      <c r="AI359" s="13" t="n">
        <v>0.115384615384615</v>
      </c>
      <c r="AJ359" s="13" t="n">
        <v>0.269230769230769</v>
      </c>
      <c r="AK359" s="13" t="n">
        <v>0.0769230769230769</v>
      </c>
      <c r="AL359" s="13" t="n">
        <v>0</v>
      </c>
      <c r="AM359" s="13" t="n">
        <v>0.538461538461538</v>
      </c>
      <c r="AN359" s="11" t="n">
        <v>0</v>
      </c>
      <c r="AO359" s="13" t="n">
        <v>0</v>
      </c>
      <c r="AP359" s="11" t="n">
        <v>0</v>
      </c>
      <c r="AQ359" s="11" t="n">
        <v>0</v>
      </c>
      <c r="AR359" s="13" t="n">
        <v>0</v>
      </c>
      <c r="AS359" s="13" t="n">
        <v>0</v>
      </c>
      <c r="AT359" s="14" t="n">
        <f aca="false">SUMIFS(시도_소아과개폐업!$C$5:$C$293,시도_소아과개폐업!$A$5:$A$293,$D359,시도_소아과개폐업!$B$5:$B$293,$B359)</f>
        <v>29</v>
      </c>
      <c r="AU359" s="14" t="n">
        <f aca="false">SUMIFS(시도_소아과개폐업!$D$5:$D$293,시도_소아과개폐업!$A$5:$A$293,$D359,시도_소아과개폐업!$B$5:$B$293,$B359)</f>
        <v>19</v>
      </c>
      <c r="AV359" s="14" t="n">
        <f aca="false">SUMIFS(시도_소아과개폐업!$F$5:$F$293,시도_소아과개폐업!$A$5:$A$293,$D359,시도_소아과개폐업!$B$5:$B$293,$B359)</f>
        <v>10</v>
      </c>
      <c r="AW359" s="15" t="n">
        <f aca="false">SUMIFS(시도_소아과개폐업!$G$5:$G$293,시도_소아과개폐업!$A$5:$A$293,$D359,시도_소아과개폐업!$B$5:$B$293,$B359)</f>
        <v>0.327586206896552</v>
      </c>
      <c r="AX359" s="14" t="n">
        <f aca="false">SUMIFS(시도_소아과개폐업!$H$5:$H$293,시도_소아과개폐업!$A$5:$A$293,$D359,시도_소아과개폐업!$B$5:$B$293,$B359)</f>
        <v>64</v>
      </c>
      <c r="AY359" s="14" t="n">
        <f aca="false">SUMIFS(시군구_병원급!$E$5:$E$3668,시군구_병원급!$A$5:$A$3668,$A359,시군구_병원급!$D$5:$D$3668,$D359)</f>
        <v>1</v>
      </c>
      <c r="AZ359" s="14" t="n">
        <f aca="false">SUMIFS(시군구_병원급!$F$5:$F$3668,시군구_병원급!$A$5:$A$3668,$A359,시군구_병원급!$D$5:$D$3668,$D359)</f>
        <v>0</v>
      </c>
      <c r="BA359" s="14" t="n">
        <f aca="false">SUMIFS(시군구_병원급!$G$5:$G$3668,시군구_병원급!$A$5:$A$3668,$A359,시군구_병원급!$D$5:$D$3668,$D359)</f>
        <v>2</v>
      </c>
      <c r="BB359" s="14" t="n">
        <f aca="false">SUMIFS(시군구_병원급!$H$5:$H$3668,시군구_병원급!$A$5:$A$3668,$A359,시군구_병원급!$D$5:$D$3668,$D359)</f>
        <v>7</v>
      </c>
      <c r="BC359" s="16" t="n">
        <f aca="false">K359+AY359</f>
        <v>2</v>
      </c>
      <c r="BD359" s="17" t="n">
        <f aca="false">IF(E359=0,"",(K359+AY359)/E359*1000)</f>
        <v>1.2987012987013</v>
      </c>
      <c r="BE359" s="16" t="n">
        <f aca="false">AY359-SUMIFS(시군구_병원급!$E$5:$E$3668,시군구_병원급!$A$5:$A$3668,$A359,시군구_병원급!$D$5:$D$3668,$D359-3)</f>
        <v>0</v>
      </c>
      <c r="BF359" s="16" t="n">
        <f aca="false">IF(AY359=0,1,0)</f>
        <v>0</v>
      </c>
      <c r="BG359" s="16" t="n">
        <f aca="false">IF(K359+AY359=0,1,0)</f>
        <v>0</v>
      </c>
      <c r="BH359" s="16" t="n">
        <f aca="false">AF359+AG359+AH359</f>
        <v>14</v>
      </c>
      <c r="BI359" s="18" t="n">
        <f aca="false">IF(H359=0,"",BH359/H359)</f>
        <v>0.538461538461538</v>
      </c>
      <c r="BJ359" s="16" t="n">
        <f aca="false">IF(AP359="","",AP359+AN359)</f>
        <v>0</v>
      </c>
    </row>
    <row r="360" customFormat="false" ht="15" hidden="false" customHeight="true" outlineLevel="0" collapsed="false">
      <c r="A360" s="9" t="s">
        <v>310</v>
      </c>
      <c r="B360" s="10" t="s">
        <v>288</v>
      </c>
      <c r="C360" s="10" t="s">
        <v>311</v>
      </c>
      <c r="D360" s="9" t="n">
        <v>2017</v>
      </c>
      <c r="E360" s="11" t="n">
        <v>889</v>
      </c>
      <c r="F360" s="11" t="n">
        <v>109</v>
      </c>
      <c r="G360" s="11" t="n">
        <v>121</v>
      </c>
      <c r="H360" s="11" t="n">
        <v>15</v>
      </c>
      <c r="I360" s="11" t="n">
        <v>647</v>
      </c>
      <c r="J360" s="11" t="n">
        <v>488</v>
      </c>
      <c r="K360" s="11" t="n">
        <v>0</v>
      </c>
      <c r="L360" s="12" t="n">
        <v>16.8728908886389</v>
      </c>
      <c r="M360" s="12" t="n">
        <v>0</v>
      </c>
      <c r="N360" s="13" t="n">
        <v>0.754250386398764</v>
      </c>
      <c r="O360" s="13" t="n">
        <v>0.727784026996626</v>
      </c>
      <c r="P360" s="13" t="n">
        <v>0.136107986501687</v>
      </c>
      <c r="Q360" s="13" t="n">
        <v>-0.175324675324675</v>
      </c>
      <c r="R360" s="13" t="n">
        <v>-0.300578034682081</v>
      </c>
      <c r="S360" s="11" t="n">
        <v>0</v>
      </c>
      <c r="T360" s="13" t="n">
        <v>0</v>
      </c>
      <c r="U360" s="13" t="n">
        <v>0</v>
      </c>
      <c r="V360" s="11" t="n">
        <v>1</v>
      </c>
      <c r="W360" s="13" t="n">
        <v>-0.0666666666666667</v>
      </c>
      <c r="X360" s="11" t="n">
        <v>0</v>
      </c>
      <c r="Y360" s="11" t="n">
        <v>0</v>
      </c>
      <c r="Z360" s="11" t="n">
        <v>0</v>
      </c>
      <c r="AA360" s="11" t="n">
        <v>0</v>
      </c>
      <c r="AB360" s="10" t="s">
        <v>65</v>
      </c>
      <c r="AC360" s="11" t="n">
        <v>3</v>
      </c>
      <c r="AD360" s="11" t="n">
        <v>6</v>
      </c>
      <c r="AE360" s="11" t="n">
        <v>4</v>
      </c>
      <c r="AF360" s="11" t="n">
        <v>0</v>
      </c>
      <c r="AG360" s="11" t="n">
        <v>2</v>
      </c>
      <c r="AH360" s="11" t="n">
        <v>0</v>
      </c>
      <c r="AI360" s="13" t="n">
        <v>0.2</v>
      </c>
      <c r="AJ360" s="13" t="n">
        <v>0.4</v>
      </c>
      <c r="AK360" s="13" t="n">
        <v>0.266666666666667</v>
      </c>
      <c r="AL360" s="13" t="n">
        <v>0</v>
      </c>
      <c r="AM360" s="13" t="n">
        <v>0.133333333333333</v>
      </c>
      <c r="AN360" s="11" t="n">
        <v>0</v>
      </c>
      <c r="AO360" s="13" t="n">
        <v>0</v>
      </c>
      <c r="AP360" s="11" t="n">
        <v>2</v>
      </c>
      <c r="AQ360" s="11" t="n">
        <v>1</v>
      </c>
      <c r="AR360" s="13" t="n">
        <v>0.125</v>
      </c>
      <c r="AS360" s="13" t="n">
        <v>0.0625</v>
      </c>
      <c r="AT360" s="14" t="n">
        <f aca="false">SUMIFS(시도_소아과개폐업!$C$5:$C$293,시도_소아과개폐업!$A$5:$A$293,$D360,시도_소아과개폐업!$B$5:$B$293,$B360)</f>
        <v>29</v>
      </c>
      <c r="AU360" s="14" t="n">
        <f aca="false">SUMIFS(시도_소아과개폐업!$D$5:$D$293,시도_소아과개폐업!$A$5:$A$293,$D360,시도_소아과개폐업!$B$5:$B$293,$B360)</f>
        <v>19</v>
      </c>
      <c r="AV360" s="14" t="n">
        <f aca="false">SUMIFS(시도_소아과개폐업!$F$5:$F$293,시도_소아과개폐업!$A$5:$A$293,$D360,시도_소아과개폐업!$B$5:$B$293,$B360)</f>
        <v>10</v>
      </c>
      <c r="AW360" s="15" t="n">
        <f aca="false">SUMIFS(시도_소아과개폐업!$G$5:$G$293,시도_소아과개폐업!$A$5:$A$293,$D360,시도_소아과개폐업!$B$5:$B$293,$B360)</f>
        <v>0.327586206896552</v>
      </c>
      <c r="AX360" s="14" t="n">
        <f aca="false">SUMIFS(시도_소아과개폐업!$H$5:$H$293,시도_소아과개폐업!$A$5:$A$293,$D360,시도_소아과개폐업!$B$5:$B$293,$B360)</f>
        <v>64</v>
      </c>
      <c r="AY360" s="14" t="n">
        <f aca="false">SUMIFS(시군구_병원급!$E$5:$E$3668,시군구_병원급!$A$5:$A$3668,$A360,시군구_병원급!$D$5:$D$3668,$D360)</f>
        <v>1</v>
      </c>
      <c r="AZ360" s="14" t="n">
        <f aca="false">SUMIFS(시군구_병원급!$F$5:$F$3668,시군구_병원급!$A$5:$A$3668,$A360,시군구_병원급!$D$5:$D$3668,$D360)</f>
        <v>0</v>
      </c>
      <c r="BA360" s="14" t="n">
        <f aca="false">SUMIFS(시군구_병원급!$G$5:$G$3668,시군구_병원급!$A$5:$A$3668,$A360,시군구_병원급!$D$5:$D$3668,$D360)</f>
        <v>1</v>
      </c>
      <c r="BB360" s="14" t="n">
        <f aca="false">SUMIFS(시군구_병원급!$H$5:$H$3668,시군구_병원급!$A$5:$A$3668,$A360,시군구_병원급!$D$5:$D$3668,$D360)</f>
        <v>3</v>
      </c>
      <c r="BC360" s="16" t="n">
        <f aca="false">K360+AY360</f>
        <v>1</v>
      </c>
      <c r="BD360" s="17" t="n">
        <f aca="false">IF(E360=0,"",(K360+AY360)/E360*1000)</f>
        <v>1.12485939257593</v>
      </c>
      <c r="BE360" s="16" t="n">
        <f aca="false">AY360-SUMIFS(시군구_병원급!$E$5:$E$3668,시군구_병원급!$A$5:$A$3668,$A360,시군구_병원급!$D$5:$D$3668,$D360-3)</f>
        <v>0</v>
      </c>
      <c r="BF360" s="16" t="n">
        <f aca="false">IF(AY360=0,1,0)</f>
        <v>0</v>
      </c>
      <c r="BG360" s="16" t="n">
        <f aca="false">IF(K360+AY360=0,1,0)</f>
        <v>0</v>
      </c>
      <c r="BH360" s="16" t="n">
        <f aca="false">AF360+AG360+AH360</f>
        <v>2</v>
      </c>
      <c r="BI360" s="18" t="n">
        <f aca="false">IF(H360=0,"",BH360/H360)</f>
        <v>0.133333333333333</v>
      </c>
      <c r="BJ360" s="16" t="n">
        <f aca="false">IF(AP360="","",AP360+AN360)</f>
        <v>2</v>
      </c>
    </row>
    <row r="361" customFormat="false" ht="15" hidden="false" customHeight="true" outlineLevel="0" collapsed="false">
      <c r="A361" s="9" t="s">
        <v>312</v>
      </c>
      <c r="B361" s="10" t="s">
        <v>288</v>
      </c>
      <c r="C361" s="10" t="s">
        <v>313</v>
      </c>
      <c r="D361" s="9" t="n">
        <v>2017</v>
      </c>
      <c r="E361" s="11" t="n">
        <v>4953</v>
      </c>
      <c r="F361" s="11" t="n">
        <v>697</v>
      </c>
      <c r="G361" s="11" t="n">
        <v>698</v>
      </c>
      <c r="H361" s="11" t="n">
        <v>64</v>
      </c>
      <c r="I361" s="11" t="n">
        <v>3197</v>
      </c>
      <c r="J361" s="11" t="n">
        <v>2678</v>
      </c>
      <c r="K361" s="11" t="n">
        <v>5</v>
      </c>
      <c r="L361" s="12" t="n">
        <v>12.9214617403594</v>
      </c>
      <c r="M361" s="12" t="n">
        <v>1.00948919846558</v>
      </c>
      <c r="N361" s="13" t="n">
        <v>0.837660306537379</v>
      </c>
      <c r="O361" s="13" t="n">
        <v>0.64546739349889</v>
      </c>
      <c r="P361" s="13" t="n">
        <v>0.140924692105795</v>
      </c>
      <c r="Q361" s="13" t="n">
        <v>0.186347305389222</v>
      </c>
      <c r="R361" s="13" t="n">
        <v>0.271402550091075</v>
      </c>
      <c r="S361" s="11" t="n">
        <v>2</v>
      </c>
      <c r="T361" s="13" t="n">
        <v>0.0158730158730158</v>
      </c>
      <c r="U361" s="13" t="n">
        <v>0.00597860289490249</v>
      </c>
      <c r="V361" s="11" t="n">
        <v>0</v>
      </c>
      <c r="W361" s="13" t="n">
        <v>-0.03125</v>
      </c>
      <c r="X361" s="11" t="n">
        <v>0</v>
      </c>
      <c r="Y361" s="11" t="n">
        <v>0</v>
      </c>
      <c r="Z361" s="11" t="n">
        <v>0</v>
      </c>
      <c r="AA361" s="11" t="n">
        <v>0</v>
      </c>
      <c r="AB361" s="10" t="s">
        <v>65</v>
      </c>
      <c r="AC361" s="11" t="n">
        <v>6</v>
      </c>
      <c r="AD361" s="11" t="n">
        <v>29</v>
      </c>
      <c r="AE361" s="11" t="n">
        <v>17</v>
      </c>
      <c r="AF361" s="11" t="n">
        <v>2</v>
      </c>
      <c r="AG361" s="11" t="n">
        <v>10</v>
      </c>
      <c r="AH361" s="11" t="n">
        <v>0</v>
      </c>
      <c r="AI361" s="13" t="n">
        <v>0.09375</v>
      </c>
      <c r="AJ361" s="13" t="n">
        <v>0.453125</v>
      </c>
      <c r="AK361" s="13" t="n">
        <v>0.265625</v>
      </c>
      <c r="AL361" s="13" t="n">
        <v>0.03125</v>
      </c>
      <c r="AM361" s="13" t="n">
        <v>0.15625</v>
      </c>
      <c r="AN361" s="11" t="n">
        <v>0</v>
      </c>
      <c r="AO361" s="13" t="n">
        <v>0</v>
      </c>
      <c r="AP361" s="11" t="n">
        <v>2</v>
      </c>
      <c r="AQ361" s="11" t="n">
        <v>3</v>
      </c>
      <c r="AR361" s="13" t="n">
        <v>0.0317460317460317</v>
      </c>
      <c r="AS361" s="13" t="n">
        <v>0.0476190476190476</v>
      </c>
      <c r="AT361" s="14" t="n">
        <f aca="false">SUMIFS(시도_소아과개폐업!$C$5:$C$293,시도_소아과개폐업!$A$5:$A$293,$D361,시도_소아과개폐업!$B$5:$B$293,$B361)</f>
        <v>29</v>
      </c>
      <c r="AU361" s="14" t="n">
        <f aca="false">SUMIFS(시도_소아과개폐업!$D$5:$D$293,시도_소아과개폐업!$A$5:$A$293,$D361,시도_소아과개폐업!$B$5:$B$293,$B361)</f>
        <v>19</v>
      </c>
      <c r="AV361" s="14" t="n">
        <f aca="false">SUMIFS(시도_소아과개폐업!$F$5:$F$293,시도_소아과개폐업!$A$5:$A$293,$D361,시도_소아과개폐업!$B$5:$B$293,$B361)</f>
        <v>10</v>
      </c>
      <c r="AW361" s="15" t="n">
        <f aca="false">SUMIFS(시도_소아과개폐업!$G$5:$G$293,시도_소아과개폐업!$A$5:$A$293,$D361,시도_소아과개폐업!$B$5:$B$293,$B361)</f>
        <v>0.327586206896552</v>
      </c>
      <c r="AX361" s="14" t="n">
        <f aca="false">SUMIFS(시도_소아과개폐업!$H$5:$H$293,시도_소아과개폐업!$A$5:$A$293,$D361,시도_소아과개폐업!$B$5:$B$293,$B361)</f>
        <v>64</v>
      </c>
      <c r="AY361" s="14" t="n">
        <f aca="false">SUMIFS(시군구_병원급!$E$5:$E$3668,시군구_병원급!$A$5:$A$3668,$A361,시군구_병원급!$D$5:$D$3668,$D361)</f>
        <v>1</v>
      </c>
      <c r="AZ361" s="14" t="n">
        <f aca="false">SUMIFS(시군구_병원급!$F$5:$F$3668,시군구_병원급!$A$5:$A$3668,$A361,시군구_병원급!$D$5:$D$3668,$D361)</f>
        <v>1</v>
      </c>
      <c r="BA361" s="14" t="n">
        <f aca="false">SUMIFS(시군구_병원급!$G$5:$G$3668,시군구_병원급!$A$5:$A$3668,$A361,시군구_병원급!$D$5:$D$3668,$D361)</f>
        <v>2</v>
      </c>
      <c r="BB361" s="14" t="n">
        <f aca="false">SUMIFS(시군구_병원급!$H$5:$H$3668,시군구_병원급!$A$5:$A$3668,$A361,시군구_병원급!$D$5:$D$3668,$D361)</f>
        <v>11</v>
      </c>
      <c r="BC361" s="16" t="n">
        <f aca="false">K361+AY361</f>
        <v>6</v>
      </c>
      <c r="BD361" s="17" t="n">
        <f aca="false">IF(E361=0,"",(K361+AY361)/E361*1000)</f>
        <v>1.21138703815869</v>
      </c>
      <c r="BE361" s="16" t="n">
        <f aca="false">AY361-SUMIFS(시군구_병원급!$E$5:$E$3668,시군구_병원급!$A$5:$A$3668,$A361,시군구_병원급!$D$5:$D$3668,$D361-3)</f>
        <v>1</v>
      </c>
      <c r="BF361" s="16" t="n">
        <f aca="false">IF(AY361=0,1,0)</f>
        <v>0</v>
      </c>
      <c r="BG361" s="16" t="n">
        <f aca="false">IF(K361+AY361=0,1,0)</f>
        <v>0</v>
      </c>
      <c r="BH361" s="16" t="n">
        <f aca="false">AF361+AG361+AH361</f>
        <v>12</v>
      </c>
      <c r="BI361" s="18" t="n">
        <f aca="false">IF(H361=0,"",BH361/H361)</f>
        <v>0.1875</v>
      </c>
      <c r="BJ361" s="16" t="n">
        <f aca="false">IF(AP361="","",AP361+AN361)</f>
        <v>2</v>
      </c>
    </row>
    <row r="362" customFormat="false" ht="15" hidden="false" customHeight="true" outlineLevel="0" collapsed="false">
      <c r="A362" s="9" t="s">
        <v>314</v>
      </c>
      <c r="B362" s="10" t="s">
        <v>288</v>
      </c>
      <c r="C362" s="10" t="s">
        <v>315</v>
      </c>
      <c r="D362" s="9" t="n">
        <v>2017</v>
      </c>
      <c r="E362" s="11" t="n">
        <v>2269</v>
      </c>
      <c r="F362" s="11" t="n">
        <v>297</v>
      </c>
      <c r="G362" s="11" t="n">
        <v>318</v>
      </c>
      <c r="H362" s="11" t="n">
        <v>29</v>
      </c>
      <c r="I362" s="11" t="n">
        <v>1747</v>
      </c>
      <c r="J362" s="11" t="n">
        <v>1358</v>
      </c>
      <c r="K362" s="11" t="n">
        <v>0</v>
      </c>
      <c r="L362" s="12" t="n">
        <v>12.7809607756721</v>
      </c>
      <c r="M362" s="12" t="n">
        <v>0</v>
      </c>
      <c r="N362" s="13" t="n">
        <v>0.777332570120206</v>
      </c>
      <c r="O362" s="13" t="n">
        <v>0.769942706037902</v>
      </c>
      <c r="P362" s="13" t="n">
        <v>0.140149845747025</v>
      </c>
      <c r="Q362" s="13" t="n">
        <v>-0.239356352665102</v>
      </c>
      <c r="R362" s="13" t="n">
        <v>-0.277272727272727</v>
      </c>
      <c r="S362" s="11" t="n">
        <v>-2</v>
      </c>
      <c r="T362" s="13" t="n">
        <v>-0.09375</v>
      </c>
      <c r="U362" s="13" t="n">
        <v>-0.0824579831932774</v>
      </c>
      <c r="V362" s="11" t="n">
        <v>1</v>
      </c>
      <c r="W362" s="13" t="n">
        <v>-0.0689655172413793</v>
      </c>
      <c r="X362" s="11" t="n">
        <v>0</v>
      </c>
      <c r="Y362" s="11" t="n">
        <v>0</v>
      </c>
      <c r="Z362" s="11" t="n">
        <v>0</v>
      </c>
      <c r="AA362" s="11" t="n">
        <v>0</v>
      </c>
      <c r="AB362" s="10" t="s">
        <v>65</v>
      </c>
      <c r="AC362" s="11" t="n">
        <v>1</v>
      </c>
      <c r="AD362" s="11" t="n">
        <v>9</v>
      </c>
      <c r="AE362" s="11" t="n">
        <v>7</v>
      </c>
      <c r="AF362" s="11" t="n">
        <v>1</v>
      </c>
      <c r="AG362" s="11" t="n">
        <v>11</v>
      </c>
      <c r="AH362" s="11" t="n">
        <v>0</v>
      </c>
      <c r="AI362" s="13" t="n">
        <v>0.0344827586206897</v>
      </c>
      <c r="AJ362" s="13" t="n">
        <v>0.310344827586207</v>
      </c>
      <c r="AK362" s="13" t="n">
        <v>0.241379310344828</v>
      </c>
      <c r="AL362" s="13" t="n">
        <v>0.0344827586206897</v>
      </c>
      <c r="AM362" s="13" t="n">
        <v>0.379310344827586</v>
      </c>
      <c r="AN362" s="11" t="n">
        <v>0</v>
      </c>
      <c r="AO362" s="13" t="n">
        <v>0</v>
      </c>
      <c r="AP362" s="11" t="n">
        <v>3</v>
      </c>
      <c r="AQ362" s="11" t="n">
        <v>0</v>
      </c>
      <c r="AR362" s="13" t="n">
        <v>0.09375</v>
      </c>
      <c r="AS362" s="13" t="n">
        <v>0</v>
      </c>
      <c r="AT362" s="14" t="n">
        <f aca="false">SUMIFS(시도_소아과개폐업!$C$5:$C$293,시도_소아과개폐업!$A$5:$A$293,$D362,시도_소아과개폐업!$B$5:$B$293,$B362)</f>
        <v>29</v>
      </c>
      <c r="AU362" s="14" t="n">
        <f aca="false">SUMIFS(시도_소아과개폐업!$D$5:$D$293,시도_소아과개폐업!$A$5:$A$293,$D362,시도_소아과개폐업!$B$5:$B$293,$B362)</f>
        <v>19</v>
      </c>
      <c r="AV362" s="14" t="n">
        <f aca="false">SUMIFS(시도_소아과개폐업!$F$5:$F$293,시도_소아과개폐업!$A$5:$A$293,$D362,시도_소아과개폐업!$B$5:$B$293,$B362)</f>
        <v>10</v>
      </c>
      <c r="AW362" s="15" t="n">
        <f aca="false">SUMIFS(시도_소아과개폐업!$G$5:$G$293,시도_소아과개폐업!$A$5:$A$293,$D362,시도_소아과개폐업!$B$5:$B$293,$B362)</f>
        <v>0.327586206896552</v>
      </c>
      <c r="AX362" s="14" t="n">
        <f aca="false">SUMIFS(시도_소아과개폐업!$H$5:$H$293,시도_소아과개폐업!$A$5:$A$293,$D362,시도_소아과개폐업!$B$5:$B$293,$B362)</f>
        <v>64</v>
      </c>
      <c r="AY362" s="14" t="n">
        <f aca="false">SUMIFS(시군구_병원급!$E$5:$E$3668,시군구_병원급!$A$5:$A$3668,$A362,시군구_병원급!$D$5:$D$3668,$D362)</f>
        <v>0</v>
      </c>
      <c r="AZ362" s="14" t="n">
        <f aca="false">SUMIFS(시군구_병원급!$F$5:$F$3668,시군구_병원급!$A$5:$A$3668,$A362,시군구_병원급!$D$5:$D$3668,$D362)</f>
        <v>1</v>
      </c>
      <c r="BA362" s="14" t="n">
        <f aca="false">SUMIFS(시군구_병원급!$G$5:$G$3668,시군구_병원급!$A$5:$A$3668,$A362,시군구_병원급!$D$5:$D$3668,$D362)</f>
        <v>3</v>
      </c>
      <c r="BB362" s="14" t="n">
        <f aca="false">SUMIFS(시군구_병원급!$H$5:$H$3668,시군구_병원급!$A$5:$A$3668,$A362,시군구_병원급!$D$5:$D$3668,$D362)</f>
        <v>3</v>
      </c>
      <c r="BC362" s="16" t="n">
        <f aca="false">K362+AY362</f>
        <v>0</v>
      </c>
      <c r="BD362" s="17" t="n">
        <f aca="false">IF(E362=0,"",(K362+AY362)/E362*1000)</f>
        <v>0</v>
      </c>
      <c r="BE362" s="16" t="n">
        <f aca="false">AY362-SUMIFS(시군구_병원급!$E$5:$E$3668,시군구_병원급!$A$5:$A$3668,$A362,시군구_병원급!$D$5:$D$3668,$D362-3)</f>
        <v>0</v>
      </c>
      <c r="BF362" s="16" t="n">
        <f aca="false">IF(AY362=0,1,0)</f>
        <v>1</v>
      </c>
      <c r="BG362" s="16" t="n">
        <f aca="false">IF(K362+AY362=0,1,0)</f>
        <v>1</v>
      </c>
      <c r="BH362" s="16" t="n">
        <f aca="false">AF362+AG362+AH362</f>
        <v>12</v>
      </c>
      <c r="BI362" s="18" t="n">
        <f aca="false">IF(H362=0,"",BH362/H362)</f>
        <v>0.413793103448276</v>
      </c>
      <c r="BJ362" s="16" t="n">
        <f aca="false">IF(AP362="","",AP362+AN362)</f>
        <v>3</v>
      </c>
    </row>
    <row r="363" customFormat="false" ht="15" hidden="false" customHeight="true" outlineLevel="0" collapsed="false">
      <c r="A363" s="9" t="s">
        <v>316</v>
      </c>
      <c r="B363" s="10" t="s">
        <v>288</v>
      </c>
      <c r="C363" s="10" t="s">
        <v>317</v>
      </c>
      <c r="D363" s="9" t="n">
        <v>2017</v>
      </c>
      <c r="E363" s="11" t="n">
        <v>2051</v>
      </c>
      <c r="F363" s="11" t="n">
        <v>247</v>
      </c>
      <c r="G363" s="11" t="n">
        <v>272</v>
      </c>
      <c r="H363" s="11" t="n">
        <v>24</v>
      </c>
      <c r="I363" s="11" t="n">
        <v>1706</v>
      </c>
      <c r="J363" s="11" t="n">
        <v>1366</v>
      </c>
      <c r="K363" s="11" t="n">
        <v>1</v>
      </c>
      <c r="L363" s="12" t="n">
        <v>11.7016089712336</v>
      </c>
      <c r="M363" s="12" t="n">
        <v>0.487567040468064</v>
      </c>
      <c r="N363" s="13" t="n">
        <v>0.800703399765533</v>
      </c>
      <c r="O363" s="13" t="n">
        <v>0.831789371038518</v>
      </c>
      <c r="P363" s="13" t="n">
        <v>0.132618235007314</v>
      </c>
      <c r="Q363" s="13" t="n">
        <v>-0.0976682798064232</v>
      </c>
      <c r="R363" s="13" t="n">
        <v>-0.178247734138973</v>
      </c>
      <c r="S363" s="11" t="n">
        <v>1</v>
      </c>
      <c r="T363" s="13" t="n">
        <v>-0.0769230769230769</v>
      </c>
      <c r="U363" s="13" t="n">
        <v>-0.0657174151150055</v>
      </c>
      <c r="V363" s="11" t="n">
        <v>0</v>
      </c>
      <c r="W363" s="13" t="n">
        <v>0</v>
      </c>
      <c r="X363" s="11" t="n">
        <v>0</v>
      </c>
      <c r="Y363" s="11" t="n">
        <v>1</v>
      </c>
      <c r="Z363" s="11" t="n">
        <v>1</v>
      </c>
      <c r="AA363" s="11" t="n">
        <v>0</v>
      </c>
      <c r="AB363" s="10" t="s">
        <v>65</v>
      </c>
      <c r="AC363" s="11" t="n">
        <v>1</v>
      </c>
      <c r="AD363" s="11" t="n">
        <v>11</v>
      </c>
      <c r="AE363" s="11" t="n">
        <v>2</v>
      </c>
      <c r="AF363" s="11" t="n">
        <v>3</v>
      </c>
      <c r="AG363" s="11" t="n">
        <v>7</v>
      </c>
      <c r="AH363" s="11" t="n">
        <v>0</v>
      </c>
      <c r="AI363" s="13" t="n">
        <v>0.0416666666666667</v>
      </c>
      <c r="AJ363" s="13" t="n">
        <v>0.458333333333333</v>
      </c>
      <c r="AK363" s="13" t="n">
        <v>0.0833333333333333</v>
      </c>
      <c r="AL363" s="13" t="n">
        <v>0.125</v>
      </c>
      <c r="AM363" s="13" t="n">
        <v>0.291666666666667</v>
      </c>
      <c r="AN363" s="11" t="n">
        <v>1</v>
      </c>
      <c r="AO363" s="13" t="n">
        <v>0.04</v>
      </c>
      <c r="AP363" s="11" t="n">
        <v>2</v>
      </c>
      <c r="AQ363" s="11" t="n">
        <v>0</v>
      </c>
      <c r="AR363" s="13" t="n">
        <v>0.0740740740740741</v>
      </c>
      <c r="AS363" s="13" t="n">
        <v>0</v>
      </c>
      <c r="AT363" s="14" t="n">
        <f aca="false">SUMIFS(시도_소아과개폐업!$C$5:$C$293,시도_소아과개폐업!$A$5:$A$293,$D363,시도_소아과개폐업!$B$5:$B$293,$B363)</f>
        <v>29</v>
      </c>
      <c r="AU363" s="14" t="n">
        <f aca="false">SUMIFS(시도_소아과개폐업!$D$5:$D$293,시도_소아과개폐업!$A$5:$A$293,$D363,시도_소아과개폐업!$B$5:$B$293,$B363)</f>
        <v>19</v>
      </c>
      <c r="AV363" s="14" t="n">
        <f aca="false">SUMIFS(시도_소아과개폐업!$F$5:$F$293,시도_소아과개폐업!$A$5:$A$293,$D363,시도_소아과개폐업!$B$5:$B$293,$B363)</f>
        <v>10</v>
      </c>
      <c r="AW363" s="15" t="n">
        <f aca="false">SUMIFS(시도_소아과개폐업!$G$5:$G$293,시도_소아과개폐업!$A$5:$A$293,$D363,시도_소아과개폐업!$B$5:$B$293,$B363)</f>
        <v>0.327586206896552</v>
      </c>
      <c r="AX363" s="14" t="n">
        <f aca="false">SUMIFS(시도_소아과개폐업!$H$5:$H$293,시도_소아과개폐업!$A$5:$A$293,$D363,시도_소아과개폐업!$B$5:$B$293,$B363)</f>
        <v>64</v>
      </c>
      <c r="AY363" s="14" t="n">
        <f aca="false">SUMIFS(시군구_병원급!$E$5:$E$3668,시군구_병원급!$A$5:$A$3668,$A363,시군구_병원급!$D$5:$D$3668,$D363)</f>
        <v>1</v>
      </c>
      <c r="AZ363" s="14" t="n">
        <f aca="false">SUMIFS(시군구_병원급!$F$5:$F$3668,시군구_병원급!$A$5:$A$3668,$A363,시군구_병원급!$D$5:$D$3668,$D363)</f>
        <v>0</v>
      </c>
      <c r="BA363" s="14" t="n">
        <f aca="false">SUMIFS(시군구_병원급!$G$5:$G$3668,시군구_병원급!$A$5:$A$3668,$A363,시군구_병원급!$D$5:$D$3668,$D363)</f>
        <v>1</v>
      </c>
      <c r="BB363" s="14" t="n">
        <f aca="false">SUMIFS(시군구_병원급!$H$5:$H$3668,시군구_병원급!$A$5:$A$3668,$A363,시군구_병원급!$D$5:$D$3668,$D363)</f>
        <v>4</v>
      </c>
      <c r="BC363" s="16" t="n">
        <f aca="false">K363+AY363</f>
        <v>2</v>
      </c>
      <c r="BD363" s="17" t="n">
        <f aca="false">IF(E363=0,"",(K363+AY363)/E363*1000)</f>
        <v>0.975134080936129</v>
      </c>
      <c r="BE363" s="16" t="n">
        <f aca="false">AY363-SUMIFS(시군구_병원급!$E$5:$E$3668,시군구_병원급!$A$5:$A$3668,$A363,시군구_병원급!$D$5:$D$3668,$D363-3)</f>
        <v>0</v>
      </c>
      <c r="BF363" s="16" t="n">
        <f aca="false">IF(AY363=0,1,0)</f>
        <v>0</v>
      </c>
      <c r="BG363" s="16" t="n">
        <f aca="false">IF(K363+AY363=0,1,0)</f>
        <v>0</v>
      </c>
      <c r="BH363" s="16" t="n">
        <f aca="false">AF363+AG363+AH363</f>
        <v>10</v>
      </c>
      <c r="BI363" s="18" t="n">
        <f aca="false">IF(H363=0,"",BH363/H363)</f>
        <v>0.416666666666667</v>
      </c>
      <c r="BJ363" s="16" t="n">
        <f aca="false">IF(AP363="","",AP363+AN363)</f>
        <v>3</v>
      </c>
    </row>
    <row r="364" customFormat="false" ht="15" hidden="false" customHeight="true" outlineLevel="0" collapsed="false">
      <c r="A364" s="9" t="s">
        <v>318</v>
      </c>
      <c r="B364" s="10" t="s">
        <v>319</v>
      </c>
      <c r="C364" s="10" t="s">
        <v>320</v>
      </c>
      <c r="D364" s="9" t="n">
        <v>2017</v>
      </c>
      <c r="E364" s="11" t="n">
        <v>12129</v>
      </c>
      <c r="F364" s="11" t="n">
        <v>1384</v>
      </c>
      <c r="G364" s="11" t="n">
        <v>1431</v>
      </c>
      <c r="H364" s="11" t="n">
        <v>218</v>
      </c>
      <c r="I364" s="11" t="n">
        <v>12606</v>
      </c>
      <c r="J364" s="11" t="n">
        <v>9572</v>
      </c>
      <c r="K364" s="11" t="n">
        <v>4</v>
      </c>
      <c r="L364" s="12" t="n">
        <v>17.9734520570533</v>
      </c>
      <c r="M364" s="12" t="n">
        <v>0.329788111138594</v>
      </c>
      <c r="N364" s="13" t="n">
        <v>0.759320958273838</v>
      </c>
      <c r="O364" s="13" t="n">
        <v>1.03932723225328</v>
      </c>
      <c r="P364" s="13" t="n">
        <v>0.117981696759832</v>
      </c>
      <c r="Q364" s="13" t="n">
        <v>-0.131782390837509</v>
      </c>
      <c r="R364" s="13" t="n">
        <v>-0.260847107438017</v>
      </c>
      <c r="S364" s="11" t="n">
        <v>-1</v>
      </c>
      <c r="T364" s="13" t="n">
        <v>-0.0135746606334841</v>
      </c>
      <c r="U364" s="13" t="n">
        <v>-0.00888434625363632</v>
      </c>
      <c r="V364" s="11" t="n">
        <v>0</v>
      </c>
      <c r="W364" s="13" t="n">
        <v>-0.151376146788991</v>
      </c>
      <c r="X364" s="11" t="n">
        <v>0</v>
      </c>
      <c r="Y364" s="11" t="n">
        <v>1</v>
      </c>
      <c r="Z364" s="11" t="n">
        <v>1</v>
      </c>
      <c r="AA364" s="11" t="n">
        <v>0</v>
      </c>
      <c r="AB364" s="10" t="s">
        <v>65</v>
      </c>
      <c r="AC364" s="11" t="n">
        <v>6</v>
      </c>
      <c r="AD364" s="11" t="n">
        <v>72</v>
      </c>
      <c r="AE364" s="11" t="n">
        <v>117</v>
      </c>
      <c r="AF364" s="11" t="n">
        <v>1</v>
      </c>
      <c r="AG364" s="11" t="n">
        <v>21</v>
      </c>
      <c r="AH364" s="11" t="n">
        <v>1</v>
      </c>
      <c r="AI364" s="13" t="n">
        <v>0.0275229357798165</v>
      </c>
      <c r="AJ364" s="13" t="n">
        <v>0.330275229357798</v>
      </c>
      <c r="AK364" s="13" t="n">
        <v>0.536697247706422</v>
      </c>
      <c r="AL364" s="13" t="n">
        <v>0.00458715596330275</v>
      </c>
      <c r="AM364" s="13" t="n">
        <v>0.0963302752293578</v>
      </c>
      <c r="AN364" s="11" t="n">
        <v>7</v>
      </c>
      <c r="AO364" s="13" t="n">
        <v>0.0311111111111111</v>
      </c>
      <c r="AP364" s="11" t="n">
        <v>14</v>
      </c>
      <c r="AQ364" s="11" t="n">
        <v>4</v>
      </c>
      <c r="AR364" s="13" t="n">
        <v>0.0595744680851064</v>
      </c>
      <c r="AS364" s="13" t="n">
        <v>0.0170212765957447</v>
      </c>
      <c r="AT364" s="14" t="n">
        <f aca="false">SUMIFS(시도_소아과개폐업!$C$5:$C$293,시도_소아과개폐업!$A$5:$A$293,$D364,시도_소아과개폐업!$B$5:$B$293,$B364)</f>
        <v>26</v>
      </c>
      <c r="AU364" s="14" t="n">
        <f aca="false">SUMIFS(시도_소아과개폐업!$D$5:$D$293,시도_소아과개폐업!$A$5:$A$293,$D364,시도_소아과개폐업!$B$5:$B$293,$B364)</f>
        <v>32</v>
      </c>
      <c r="AV364" s="14" t="n">
        <f aca="false">SUMIFS(시도_소아과개폐업!$F$5:$F$293,시도_소아과개폐업!$A$5:$A$293,$D364,시도_소아과개폐업!$B$5:$B$293,$B364)</f>
        <v>-6</v>
      </c>
      <c r="AW364" s="15" t="n">
        <f aca="false">SUMIFS(시도_소아과개폐업!$G$5:$G$293,시도_소아과개폐업!$A$5:$A$293,$D364,시도_소아과개폐업!$B$5:$B$293,$B364)</f>
        <v>1.18518518518519</v>
      </c>
      <c r="AX364" s="14" t="n">
        <f aca="false">SUMIFS(시도_소아과개폐업!$H$5:$H$293,시도_소아과개폐업!$A$5:$A$293,$D364,시도_소아과개폐업!$B$5:$B$293,$B364)</f>
        <v>90</v>
      </c>
      <c r="AY364" s="14" t="n">
        <f aca="false">SUMIFS(시군구_병원급!$E$5:$E$3668,시군구_병원급!$A$5:$A$3668,$A364,시군구_병원급!$D$5:$D$3668,$D364)</f>
        <v>8</v>
      </c>
      <c r="AZ364" s="14" t="n">
        <f aca="false">SUMIFS(시군구_병원급!$F$5:$F$3668,시군구_병원급!$A$5:$A$3668,$A364,시군구_병원급!$D$5:$D$3668,$D364)</f>
        <v>5</v>
      </c>
      <c r="BA364" s="14" t="n">
        <f aca="false">SUMIFS(시군구_병원급!$G$5:$G$3668,시군구_병원급!$A$5:$A$3668,$A364,시군구_병원급!$D$5:$D$3668,$D364)</f>
        <v>19</v>
      </c>
      <c r="BB364" s="14" t="n">
        <f aca="false">SUMIFS(시군구_병원급!$H$5:$H$3668,시군구_병원급!$A$5:$A$3668,$A364,시군구_병원급!$D$5:$D$3668,$D364)</f>
        <v>39</v>
      </c>
      <c r="BC364" s="16" t="n">
        <f aca="false">K364+AY364</f>
        <v>12</v>
      </c>
      <c r="BD364" s="17" t="n">
        <f aca="false">IF(E364=0,"",(K364+AY364)/E364*1000)</f>
        <v>0.989364333415781</v>
      </c>
      <c r="BE364" s="16" t="n">
        <f aca="false">AY364-SUMIFS(시군구_병원급!$E$5:$E$3668,시군구_병원급!$A$5:$A$3668,$A364,시군구_병원급!$D$5:$D$3668,$D364-3)</f>
        <v>-1</v>
      </c>
      <c r="BF364" s="16" t="n">
        <f aca="false">IF(AY364=0,1,0)</f>
        <v>0</v>
      </c>
      <c r="BG364" s="16" t="n">
        <f aca="false">IF(K364+AY364=0,1,0)</f>
        <v>0</v>
      </c>
      <c r="BH364" s="16" t="n">
        <f aca="false">AF364+AG364+AH364</f>
        <v>23</v>
      </c>
      <c r="BI364" s="18" t="n">
        <f aca="false">IF(H364=0,"",BH364/H364)</f>
        <v>0.105504587155963</v>
      </c>
      <c r="BJ364" s="16" t="n">
        <f aca="false">IF(AP364="","",AP364+AN364)</f>
        <v>21</v>
      </c>
    </row>
    <row r="365" customFormat="false" ht="15" hidden="false" customHeight="true" outlineLevel="0" collapsed="false">
      <c r="A365" s="9" t="s">
        <v>321</v>
      </c>
      <c r="B365" s="10" t="s">
        <v>319</v>
      </c>
      <c r="C365" s="10" t="s">
        <v>322</v>
      </c>
      <c r="D365" s="9" t="n">
        <v>2017</v>
      </c>
      <c r="E365" s="11" t="n">
        <v>13942</v>
      </c>
      <c r="F365" s="11" t="n">
        <v>1951</v>
      </c>
      <c r="G365" s="11" t="n">
        <v>2023</v>
      </c>
      <c r="H365" s="11" t="n">
        <v>153</v>
      </c>
      <c r="I365" s="11" t="n">
        <v>10382</v>
      </c>
      <c r="J365" s="11" t="n">
        <v>8336</v>
      </c>
      <c r="K365" s="11" t="n">
        <v>6</v>
      </c>
      <c r="L365" s="12" t="n">
        <v>10.9740352890547</v>
      </c>
      <c r="M365" s="12" t="n">
        <v>0.430354325060967</v>
      </c>
      <c r="N365" s="13" t="n">
        <v>0.802928144866114</v>
      </c>
      <c r="O365" s="13" t="n">
        <v>0.74465643379716</v>
      </c>
      <c r="P365" s="13" t="n">
        <v>0.145101133266389</v>
      </c>
      <c r="Q365" s="13" t="n">
        <v>-0.0661754855994642</v>
      </c>
      <c r="R365" s="13" t="n">
        <v>-0.120434782608696</v>
      </c>
      <c r="S365" s="11" t="n">
        <v>-1</v>
      </c>
      <c r="T365" s="13" t="n">
        <v>0.00657894736842102</v>
      </c>
      <c r="U365" s="13" t="n">
        <v>0.00115718418514943</v>
      </c>
      <c r="V365" s="11" t="n">
        <v>0</v>
      </c>
      <c r="W365" s="13" t="n">
        <v>-0.0457516339869281</v>
      </c>
      <c r="X365" s="11" t="n">
        <v>0</v>
      </c>
      <c r="Y365" s="11" t="n">
        <v>0</v>
      </c>
      <c r="Z365" s="11" t="n">
        <v>0</v>
      </c>
      <c r="AA365" s="11" t="n">
        <v>0</v>
      </c>
      <c r="AB365" s="10" t="s">
        <v>65</v>
      </c>
      <c r="AC365" s="11" t="n">
        <v>15</v>
      </c>
      <c r="AD365" s="11" t="n">
        <v>68</v>
      </c>
      <c r="AE365" s="11" t="n">
        <v>38</v>
      </c>
      <c r="AF365" s="11" t="n">
        <v>7</v>
      </c>
      <c r="AG365" s="11" t="n">
        <v>25</v>
      </c>
      <c r="AH365" s="11" t="n">
        <v>0</v>
      </c>
      <c r="AI365" s="13" t="n">
        <v>0.0980392156862745</v>
      </c>
      <c r="AJ365" s="13" t="n">
        <v>0.444444444444444</v>
      </c>
      <c r="AK365" s="13" t="n">
        <v>0.248366013071895</v>
      </c>
      <c r="AL365" s="13" t="n">
        <v>0.0457516339869281</v>
      </c>
      <c r="AM365" s="13" t="n">
        <v>0.163398692810458</v>
      </c>
      <c r="AN365" s="11" t="n">
        <v>6</v>
      </c>
      <c r="AO365" s="13" t="n">
        <v>0.0377358490566038</v>
      </c>
      <c r="AP365" s="11" t="n">
        <v>1</v>
      </c>
      <c r="AQ365" s="11" t="n">
        <v>4</v>
      </c>
      <c r="AR365" s="13" t="n">
        <v>0.00641025641025641</v>
      </c>
      <c r="AS365" s="13" t="n">
        <v>0.0256410256410256</v>
      </c>
      <c r="AT365" s="14" t="n">
        <f aca="false">SUMIFS(시도_소아과개폐업!$C$5:$C$293,시도_소아과개폐업!$A$5:$A$293,$D365,시도_소아과개폐업!$B$5:$B$293,$B365)</f>
        <v>26</v>
      </c>
      <c r="AU365" s="14" t="n">
        <f aca="false">SUMIFS(시도_소아과개폐업!$D$5:$D$293,시도_소아과개폐업!$A$5:$A$293,$D365,시도_소아과개폐업!$B$5:$B$293,$B365)</f>
        <v>32</v>
      </c>
      <c r="AV365" s="14" t="n">
        <f aca="false">SUMIFS(시도_소아과개폐업!$F$5:$F$293,시도_소아과개폐업!$A$5:$A$293,$D365,시도_소아과개폐업!$B$5:$B$293,$B365)</f>
        <v>-6</v>
      </c>
      <c r="AW365" s="15" t="n">
        <f aca="false">SUMIFS(시도_소아과개폐업!$G$5:$G$293,시도_소아과개폐업!$A$5:$A$293,$D365,시도_소아과개폐업!$B$5:$B$293,$B365)</f>
        <v>1.18518518518519</v>
      </c>
      <c r="AX365" s="14" t="n">
        <f aca="false">SUMIFS(시도_소아과개폐업!$H$5:$H$293,시도_소아과개폐업!$A$5:$A$293,$D365,시도_소아과개폐업!$B$5:$B$293,$B365)</f>
        <v>90</v>
      </c>
      <c r="AY365" s="14" t="n">
        <f aca="false">SUMIFS(시군구_병원급!$E$5:$E$3668,시군구_병원급!$A$5:$A$3668,$A365,시군구_병원급!$D$5:$D$3668,$D365)</f>
        <v>3</v>
      </c>
      <c r="AZ365" s="14" t="n">
        <f aca="false">SUMIFS(시군구_병원급!$F$5:$F$3668,시군구_병원급!$A$5:$A$3668,$A365,시군구_병원급!$D$5:$D$3668,$D365)</f>
        <v>4</v>
      </c>
      <c r="BA365" s="14" t="n">
        <f aca="false">SUMIFS(시군구_병원급!$G$5:$G$3668,시군구_병원급!$A$5:$A$3668,$A365,시군구_병원급!$D$5:$D$3668,$D365)</f>
        <v>9</v>
      </c>
      <c r="BB365" s="14" t="n">
        <f aca="false">SUMIFS(시군구_병원급!$H$5:$H$3668,시군구_병원급!$A$5:$A$3668,$A365,시군구_병원급!$D$5:$D$3668,$D365)</f>
        <v>20</v>
      </c>
      <c r="BC365" s="16" t="n">
        <f aca="false">K365+AY365</f>
        <v>9</v>
      </c>
      <c r="BD365" s="17" t="n">
        <f aca="false">IF(E365=0,"",(K365+AY365)/E365*1000)</f>
        <v>0.64553148759145</v>
      </c>
      <c r="BE365" s="16" t="n">
        <f aca="false">AY365-SUMIFS(시군구_병원급!$E$5:$E$3668,시군구_병원급!$A$5:$A$3668,$A365,시군구_병원급!$D$5:$D$3668,$D365-3)</f>
        <v>-1</v>
      </c>
      <c r="BF365" s="16" t="n">
        <f aca="false">IF(AY365=0,1,0)</f>
        <v>0</v>
      </c>
      <c r="BG365" s="16" t="n">
        <f aca="false">IF(K365+AY365=0,1,0)</f>
        <v>0</v>
      </c>
      <c r="BH365" s="16" t="n">
        <f aca="false">AF365+AG365+AH365</f>
        <v>32</v>
      </c>
      <c r="BI365" s="18" t="n">
        <f aca="false">IF(H365=0,"",BH365/H365)</f>
        <v>0.209150326797386</v>
      </c>
      <c r="BJ365" s="16" t="n">
        <f aca="false">IF(AP365="","",AP365+AN365)</f>
        <v>7</v>
      </c>
    </row>
    <row r="366" customFormat="false" ht="15" hidden="false" customHeight="true" outlineLevel="0" collapsed="false">
      <c r="A366" s="9" t="s">
        <v>323</v>
      </c>
      <c r="B366" s="10" t="s">
        <v>319</v>
      </c>
      <c r="C366" s="10" t="s">
        <v>324</v>
      </c>
      <c r="D366" s="9" t="n">
        <v>2017</v>
      </c>
      <c r="E366" s="11" t="n">
        <v>14023</v>
      </c>
      <c r="F366" s="11" t="n">
        <v>1817</v>
      </c>
      <c r="G366" s="11" t="n">
        <v>1852</v>
      </c>
      <c r="H366" s="11" t="n">
        <v>253</v>
      </c>
      <c r="I366" s="11" t="n">
        <v>11241</v>
      </c>
      <c r="J366" s="11" t="n">
        <v>9408</v>
      </c>
      <c r="K366" s="11" t="n">
        <v>5</v>
      </c>
      <c r="L366" s="12" t="n">
        <v>18.0417884903373</v>
      </c>
      <c r="M366" s="12" t="n">
        <v>0.356557084789275</v>
      </c>
      <c r="N366" s="13" t="n">
        <v>0.836936215639178</v>
      </c>
      <c r="O366" s="13" t="n">
        <v>0.801611638023248</v>
      </c>
      <c r="P366" s="13" t="n">
        <v>0.132068744205947</v>
      </c>
      <c r="Q366" s="13" t="n">
        <v>-0.0324294486993721</v>
      </c>
      <c r="R366" s="13" t="n">
        <v>-0.0899262899262899</v>
      </c>
      <c r="S366" s="11" t="n">
        <v>-2</v>
      </c>
      <c r="T366" s="13" t="n">
        <v>-0.0155642023346303</v>
      </c>
      <c r="U366" s="13" t="n">
        <v>-0.0103882384012677</v>
      </c>
      <c r="V366" s="11" t="n">
        <v>0</v>
      </c>
      <c r="W366" s="13" t="n">
        <v>-0.197628458498024</v>
      </c>
      <c r="X366" s="11" t="n">
        <v>1</v>
      </c>
      <c r="Y366" s="11" t="n">
        <v>0</v>
      </c>
      <c r="Z366" s="11" t="n">
        <v>1</v>
      </c>
      <c r="AA366" s="11" t="n">
        <v>0</v>
      </c>
      <c r="AB366" s="10" t="s">
        <v>65</v>
      </c>
      <c r="AC366" s="11" t="n">
        <v>15</v>
      </c>
      <c r="AD366" s="11" t="n">
        <v>78</v>
      </c>
      <c r="AE366" s="11" t="n">
        <v>141</v>
      </c>
      <c r="AF366" s="11" t="n">
        <v>4</v>
      </c>
      <c r="AG366" s="11" t="n">
        <v>15</v>
      </c>
      <c r="AH366" s="11" t="n">
        <v>0</v>
      </c>
      <c r="AI366" s="13" t="n">
        <v>0.0592885375494071</v>
      </c>
      <c r="AJ366" s="13" t="n">
        <v>0.308300395256917</v>
      </c>
      <c r="AK366" s="13" t="n">
        <v>0.557312252964427</v>
      </c>
      <c r="AL366" s="13" t="n">
        <v>0.0158102766798419</v>
      </c>
      <c r="AM366" s="13" t="n">
        <v>0.0592885375494071</v>
      </c>
      <c r="AN366" s="11" t="n">
        <v>3</v>
      </c>
      <c r="AO366" s="13" t="n">
        <v>0.01171875</v>
      </c>
      <c r="AP366" s="11" t="n">
        <v>7</v>
      </c>
      <c r="AQ366" s="11" t="n">
        <v>5</v>
      </c>
      <c r="AR366" s="13" t="n">
        <v>0.0271317829457364</v>
      </c>
      <c r="AS366" s="13" t="n">
        <v>0.0193798449612403</v>
      </c>
      <c r="AT366" s="14" t="n">
        <f aca="false">SUMIFS(시도_소아과개폐업!$C$5:$C$293,시도_소아과개폐업!$A$5:$A$293,$D366,시도_소아과개폐업!$B$5:$B$293,$B366)</f>
        <v>26</v>
      </c>
      <c r="AU366" s="14" t="n">
        <f aca="false">SUMIFS(시도_소아과개폐업!$D$5:$D$293,시도_소아과개폐업!$A$5:$A$293,$D366,시도_소아과개폐업!$B$5:$B$293,$B366)</f>
        <v>32</v>
      </c>
      <c r="AV366" s="14" t="n">
        <f aca="false">SUMIFS(시도_소아과개폐업!$F$5:$F$293,시도_소아과개폐업!$A$5:$A$293,$D366,시도_소아과개폐업!$B$5:$B$293,$B366)</f>
        <v>-6</v>
      </c>
      <c r="AW366" s="15" t="n">
        <f aca="false">SUMIFS(시도_소아과개폐업!$G$5:$G$293,시도_소아과개폐업!$A$5:$A$293,$D366,시도_소아과개폐업!$B$5:$B$293,$B366)</f>
        <v>1.18518518518519</v>
      </c>
      <c r="AX366" s="14" t="n">
        <f aca="false">SUMIFS(시도_소아과개폐업!$H$5:$H$293,시도_소아과개폐업!$A$5:$A$293,$D366,시도_소아과개폐업!$B$5:$B$293,$B366)</f>
        <v>90</v>
      </c>
      <c r="AY366" s="14" t="n">
        <f aca="false">SUMIFS(시군구_병원급!$E$5:$E$3668,시군구_병원급!$A$5:$A$3668,$A366,시군구_병원급!$D$5:$D$3668,$D366)</f>
        <v>9</v>
      </c>
      <c r="AZ366" s="14" t="n">
        <f aca="false">SUMIFS(시군구_병원급!$F$5:$F$3668,시군구_병원급!$A$5:$A$3668,$A366,시군구_병원급!$D$5:$D$3668,$D366)</f>
        <v>8</v>
      </c>
      <c r="BA366" s="14" t="n">
        <f aca="false">SUMIFS(시군구_병원급!$G$5:$G$3668,시군구_병원급!$A$5:$A$3668,$A366,시군구_병원급!$D$5:$D$3668,$D366)</f>
        <v>26</v>
      </c>
      <c r="BB366" s="14" t="n">
        <f aca="false">SUMIFS(시군구_병원급!$H$5:$H$3668,시군구_병원급!$A$5:$A$3668,$A366,시군구_병원급!$D$5:$D$3668,$D366)</f>
        <v>43</v>
      </c>
      <c r="BC366" s="16" t="n">
        <f aca="false">K366+AY366</f>
        <v>14</v>
      </c>
      <c r="BD366" s="17" t="n">
        <f aca="false">IF(E366=0,"",(K366+AY366)/E366*1000)</f>
        <v>0.998359837409969</v>
      </c>
      <c r="BE366" s="16" t="n">
        <f aca="false">AY366-SUMIFS(시군구_병원급!$E$5:$E$3668,시군구_병원급!$A$5:$A$3668,$A366,시군구_병원급!$D$5:$D$3668,$D366-3)</f>
        <v>-1</v>
      </c>
      <c r="BF366" s="16" t="n">
        <f aca="false">IF(AY366=0,1,0)</f>
        <v>0</v>
      </c>
      <c r="BG366" s="16" t="n">
        <f aca="false">IF(K366+AY366=0,1,0)</f>
        <v>0</v>
      </c>
      <c r="BH366" s="16" t="n">
        <f aca="false">AF366+AG366+AH366</f>
        <v>19</v>
      </c>
      <c r="BI366" s="18" t="n">
        <f aca="false">IF(H366=0,"",BH366/H366)</f>
        <v>0.075098814229249</v>
      </c>
      <c r="BJ366" s="16" t="n">
        <f aca="false">IF(AP366="","",AP366+AN366)</f>
        <v>10</v>
      </c>
    </row>
    <row r="367" customFormat="false" ht="15" hidden="false" customHeight="true" outlineLevel="0" collapsed="false">
      <c r="A367" s="9" t="s">
        <v>325</v>
      </c>
      <c r="B367" s="10" t="s">
        <v>319</v>
      </c>
      <c r="C367" s="10" t="s">
        <v>326</v>
      </c>
      <c r="D367" s="9" t="n">
        <v>2017</v>
      </c>
      <c r="E367" s="11" t="n">
        <v>6431</v>
      </c>
      <c r="F367" s="11" t="n">
        <v>942</v>
      </c>
      <c r="G367" s="11" t="n">
        <v>943</v>
      </c>
      <c r="H367" s="11" t="n">
        <v>85</v>
      </c>
      <c r="I367" s="11" t="n">
        <v>4376</v>
      </c>
      <c r="J367" s="11" t="n">
        <v>3394</v>
      </c>
      <c r="K367" s="11" t="n">
        <v>4</v>
      </c>
      <c r="L367" s="12" t="n">
        <v>13.2172290468045</v>
      </c>
      <c r="M367" s="12" t="n">
        <v>0.62198724926139</v>
      </c>
      <c r="N367" s="13" t="n">
        <v>0.775594149908592</v>
      </c>
      <c r="O367" s="13" t="n">
        <v>0.680454050691961</v>
      </c>
      <c r="P367" s="13" t="n">
        <v>0.146633494013373</v>
      </c>
      <c r="Q367" s="13" t="n">
        <v>0.589864029666255</v>
      </c>
      <c r="R367" s="13" t="n">
        <v>0.462015503875969</v>
      </c>
      <c r="S367" s="11" t="n">
        <v>2</v>
      </c>
      <c r="T367" s="13" t="n">
        <v>0.180555555555556</v>
      </c>
      <c r="U367" s="13" t="n">
        <v>0.135738385673501</v>
      </c>
      <c r="V367" s="11" t="n">
        <v>0</v>
      </c>
      <c r="W367" s="13" t="n">
        <v>0.0235294117647058</v>
      </c>
      <c r="X367" s="11" t="n">
        <v>0</v>
      </c>
      <c r="Y367" s="11" t="n">
        <v>1</v>
      </c>
      <c r="Z367" s="11" t="n">
        <v>1</v>
      </c>
      <c r="AA367" s="11" t="n">
        <v>0</v>
      </c>
      <c r="AB367" s="10" t="s">
        <v>65</v>
      </c>
      <c r="AC367" s="11" t="n">
        <v>8</v>
      </c>
      <c r="AD367" s="11" t="n">
        <v>28</v>
      </c>
      <c r="AE367" s="11" t="n">
        <v>30</v>
      </c>
      <c r="AF367" s="11" t="n">
        <v>9</v>
      </c>
      <c r="AG367" s="11" t="n">
        <v>10</v>
      </c>
      <c r="AH367" s="11" t="n">
        <v>0</v>
      </c>
      <c r="AI367" s="13" t="n">
        <v>0.0941176470588235</v>
      </c>
      <c r="AJ367" s="13" t="n">
        <v>0.329411764705882</v>
      </c>
      <c r="AK367" s="13" t="n">
        <v>0.352941176470588</v>
      </c>
      <c r="AL367" s="13" t="n">
        <v>0.105882352941177</v>
      </c>
      <c r="AM367" s="13" t="n">
        <v>0.117647058823529</v>
      </c>
      <c r="AN367" s="11" t="n">
        <v>0</v>
      </c>
      <c r="AO367" s="13" t="n">
        <v>0</v>
      </c>
      <c r="AP367" s="11" t="n">
        <v>6</v>
      </c>
      <c r="AQ367" s="11" t="n">
        <v>19</v>
      </c>
      <c r="AR367" s="13" t="n">
        <v>0.0833333333333333</v>
      </c>
      <c r="AS367" s="13" t="n">
        <v>0.263888888888889</v>
      </c>
      <c r="AT367" s="14" t="n">
        <f aca="false">SUMIFS(시도_소아과개폐업!$C$5:$C$293,시도_소아과개폐업!$A$5:$A$293,$D367,시도_소아과개폐업!$B$5:$B$293,$B367)</f>
        <v>26</v>
      </c>
      <c r="AU367" s="14" t="n">
        <f aca="false">SUMIFS(시도_소아과개폐업!$D$5:$D$293,시도_소아과개폐업!$A$5:$A$293,$D367,시도_소아과개폐업!$B$5:$B$293,$B367)</f>
        <v>32</v>
      </c>
      <c r="AV367" s="14" t="n">
        <f aca="false">SUMIFS(시도_소아과개폐업!$F$5:$F$293,시도_소아과개폐업!$A$5:$A$293,$D367,시도_소아과개폐업!$B$5:$B$293,$B367)</f>
        <v>-6</v>
      </c>
      <c r="AW367" s="15" t="n">
        <f aca="false">SUMIFS(시도_소아과개폐업!$G$5:$G$293,시도_소아과개폐업!$A$5:$A$293,$D367,시도_소아과개폐업!$B$5:$B$293,$B367)</f>
        <v>1.18518518518519</v>
      </c>
      <c r="AX367" s="14" t="n">
        <f aca="false">SUMIFS(시도_소아과개폐업!$H$5:$H$293,시도_소아과개폐업!$A$5:$A$293,$D367,시도_소아과개폐업!$B$5:$B$293,$B367)</f>
        <v>90</v>
      </c>
      <c r="AY367" s="14" t="n">
        <f aca="false">SUMIFS(시군구_병원급!$E$5:$E$3668,시군구_병원급!$A$5:$A$3668,$A367,시군구_병원급!$D$5:$D$3668,$D367)</f>
        <v>0</v>
      </c>
      <c r="AZ367" s="14" t="n">
        <f aca="false">SUMIFS(시군구_병원급!$F$5:$F$3668,시군구_병원급!$A$5:$A$3668,$A367,시군구_병원급!$D$5:$D$3668,$D367)</f>
        <v>1</v>
      </c>
      <c r="BA367" s="14" t="n">
        <f aca="false">SUMIFS(시군구_병원급!$G$5:$G$3668,시군구_병원급!$A$5:$A$3668,$A367,시군구_병원급!$D$5:$D$3668,$D367)</f>
        <v>3</v>
      </c>
      <c r="BB367" s="14" t="n">
        <f aca="false">SUMIFS(시군구_병원급!$H$5:$H$3668,시군구_병원급!$A$5:$A$3668,$A367,시군구_병원급!$D$5:$D$3668,$D367)</f>
        <v>17</v>
      </c>
      <c r="BC367" s="16" t="n">
        <f aca="false">K367+AY367</f>
        <v>4</v>
      </c>
      <c r="BD367" s="17" t="n">
        <f aca="false">IF(E367=0,"",(K367+AY367)/E367*1000)</f>
        <v>0.62198724926139</v>
      </c>
      <c r="BE367" s="16" t="n">
        <f aca="false">AY367-SUMIFS(시군구_병원급!$E$5:$E$3668,시군구_병원급!$A$5:$A$3668,$A367,시군구_병원급!$D$5:$D$3668,$D367-3)</f>
        <v>0</v>
      </c>
      <c r="BF367" s="16" t="n">
        <f aca="false">IF(AY367=0,1,0)</f>
        <v>1</v>
      </c>
      <c r="BG367" s="16" t="n">
        <f aca="false">IF(K367+AY367=0,1,0)</f>
        <v>0</v>
      </c>
      <c r="BH367" s="16" t="n">
        <f aca="false">AF367+AG367+AH367</f>
        <v>19</v>
      </c>
      <c r="BI367" s="18" t="n">
        <f aca="false">IF(H367=0,"",BH367/H367)</f>
        <v>0.223529411764706</v>
      </c>
      <c r="BJ367" s="16" t="n">
        <f aca="false">IF(AP367="","",AP367+AN367)</f>
        <v>6</v>
      </c>
    </row>
    <row r="368" customFormat="false" ht="15" hidden="false" customHeight="true" outlineLevel="0" collapsed="false">
      <c r="A368" s="9" t="s">
        <v>327</v>
      </c>
      <c r="B368" s="10" t="s">
        <v>319</v>
      </c>
      <c r="C368" s="10" t="s">
        <v>328</v>
      </c>
      <c r="D368" s="9" t="n">
        <v>2017</v>
      </c>
      <c r="E368" s="11" t="n">
        <v>9098</v>
      </c>
      <c r="F368" s="11" t="n">
        <v>1254</v>
      </c>
      <c r="G368" s="11" t="n">
        <v>1300</v>
      </c>
      <c r="H368" s="11" t="n">
        <v>144</v>
      </c>
      <c r="I368" s="11" t="n">
        <v>8150</v>
      </c>
      <c r="J368" s="11" t="n">
        <v>6520</v>
      </c>
      <c r="K368" s="11" t="n">
        <v>4</v>
      </c>
      <c r="L368" s="12" t="n">
        <v>15.827654429545</v>
      </c>
      <c r="M368" s="12" t="n">
        <v>0.43965706748736</v>
      </c>
      <c r="N368" s="13" t="n">
        <v>0.8</v>
      </c>
      <c r="O368" s="13" t="n">
        <v>0.895801275005496</v>
      </c>
      <c r="P368" s="13" t="n">
        <v>0.142888546933392</v>
      </c>
      <c r="Q368" s="13" t="n">
        <v>-0.10098814229249</v>
      </c>
      <c r="R368" s="13" t="n">
        <v>-0.231224127735068</v>
      </c>
      <c r="S368" s="11" t="n">
        <v>0</v>
      </c>
      <c r="T368" s="13" t="n">
        <v>-0.027027027027027</v>
      </c>
      <c r="U368" s="13" t="n">
        <v>-0.0130782271736498</v>
      </c>
      <c r="V368" s="11" t="n">
        <v>0</v>
      </c>
      <c r="W368" s="13" t="n">
        <v>-0.159722222222222</v>
      </c>
      <c r="X368" s="11" t="n">
        <v>0</v>
      </c>
      <c r="Y368" s="11" t="n">
        <v>0</v>
      </c>
      <c r="Z368" s="11" t="n">
        <v>0</v>
      </c>
      <c r="AA368" s="11" t="n">
        <v>0</v>
      </c>
      <c r="AB368" s="10" t="s">
        <v>65</v>
      </c>
      <c r="AC368" s="11" t="n">
        <v>13</v>
      </c>
      <c r="AD368" s="11" t="n">
        <v>62</v>
      </c>
      <c r="AE368" s="11" t="n">
        <v>56</v>
      </c>
      <c r="AF368" s="11" t="n">
        <v>1</v>
      </c>
      <c r="AG368" s="11" t="n">
        <v>12</v>
      </c>
      <c r="AH368" s="11" t="n">
        <v>0</v>
      </c>
      <c r="AI368" s="13" t="n">
        <v>0.0902777777777778</v>
      </c>
      <c r="AJ368" s="13" t="n">
        <v>0.430555555555556</v>
      </c>
      <c r="AK368" s="13" t="n">
        <v>0.388888888888889</v>
      </c>
      <c r="AL368" s="13" t="n">
        <v>0.00694444444444444</v>
      </c>
      <c r="AM368" s="13" t="n">
        <v>0.0833333333333333</v>
      </c>
      <c r="AN368" s="11" t="n">
        <v>2</v>
      </c>
      <c r="AO368" s="13" t="n">
        <v>0.0136986301369863</v>
      </c>
      <c r="AP368" s="11" t="n">
        <v>7</v>
      </c>
      <c r="AQ368" s="11" t="n">
        <v>2</v>
      </c>
      <c r="AR368" s="13" t="n">
        <v>0.0463576158940397</v>
      </c>
      <c r="AS368" s="13" t="n">
        <v>0.0132450331125828</v>
      </c>
      <c r="AT368" s="14" t="n">
        <f aca="false">SUMIFS(시도_소아과개폐업!$C$5:$C$293,시도_소아과개폐업!$A$5:$A$293,$D368,시도_소아과개폐업!$B$5:$B$293,$B368)</f>
        <v>26</v>
      </c>
      <c r="AU368" s="14" t="n">
        <f aca="false">SUMIFS(시도_소아과개폐업!$D$5:$D$293,시도_소아과개폐업!$A$5:$A$293,$D368,시도_소아과개폐업!$B$5:$B$293,$B368)</f>
        <v>32</v>
      </c>
      <c r="AV368" s="14" t="n">
        <f aca="false">SUMIFS(시도_소아과개폐업!$F$5:$F$293,시도_소아과개폐업!$A$5:$A$293,$D368,시도_소아과개폐업!$B$5:$B$293,$B368)</f>
        <v>-6</v>
      </c>
      <c r="AW368" s="15" t="n">
        <f aca="false">SUMIFS(시도_소아과개폐업!$G$5:$G$293,시도_소아과개폐업!$A$5:$A$293,$D368,시도_소아과개폐업!$B$5:$B$293,$B368)</f>
        <v>1.18518518518519</v>
      </c>
      <c r="AX368" s="14" t="n">
        <f aca="false">SUMIFS(시도_소아과개폐업!$H$5:$H$293,시도_소아과개폐업!$A$5:$A$293,$D368,시도_소아과개폐업!$B$5:$B$293,$B368)</f>
        <v>90</v>
      </c>
      <c r="AY368" s="14" t="n">
        <f aca="false">SUMIFS(시군구_병원급!$E$5:$E$3668,시군구_병원급!$A$5:$A$3668,$A368,시군구_병원급!$D$5:$D$3668,$D368)</f>
        <v>1</v>
      </c>
      <c r="AZ368" s="14" t="n">
        <f aca="false">SUMIFS(시군구_병원급!$F$5:$F$3668,시군구_병원급!$A$5:$A$3668,$A368,시군구_병원급!$D$5:$D$3668,$D368)</f>
        <v>2</v>
      </c>
      <c r="BA368" s="14" t="n">
        <f aca="false">SUMIFS(시군구_병원급!$G$5:$G$3668,시군구_병원급!$A$5:$A$3668,$A368,시군구_병원급!$D$5:$D$3668,$D368)</f>
        <v>4</v>
      </c>
      <c r="BB368" s="14" t="n">
        <f aca="false">SUMIFS(시군구_병원급!$H$5:$H$3668,시군구_병원급!$A$5:$A$3668,$A368,시군구_병원급!$D$5:$D$3668,$D368)</f>
        <v>9</v>
      </c>
      <c r="BC368" s="16" t="n">
        <f aca="false">K368+AY368</f>
        <v>5</v>
      </c>
      <c r="BD368" s="17" t="n">
        <f aca="false">IF(E368=0,"",(K368+AY368)/E368*1000)</f>
        <v>0.5495713343592</v>
      </c>
      <c r="BE368" s="16" t="n">
        <f aca="false">AY368-SUMIFS(시군구_병원급!$E$5:$E$3668,시군구_병원급!$A$5:$A$3668,$A368,시군구_병원급!$D$5:$D$3668,$D368-3)</f>
        <v>0</v>
      </c>
      <c r="BF368" s="16" t="n">
        <f aca="false">IF(AY368=0,1,0)</f>
        <v>0</v>
      </c>
      <c r="BG368" s="16" t="n">
        <f aca="false">IF(K368+AY368=0,1,0)</f>
        <v>0</v>
      </c>
      <c r="BH368" s="16" t="n">
        <f aca="false">AF368+AG368+AH368</f>
        <v>13</v>
      </c>
      <c r="BI368" s="18" t="n">
        <f aca="false">IF(H368=0,"",BH368/H368)</f>
        <v>0.0902777777777778</v>
      </c>
      <c r="BJ368" s="16" t="n">
        <f aca="false">IF(AP368="","",AP368+AN368)</f>
        <v>9</v>
      </c>
    </row>
    <row r="369" customFormat="false" ht="15" hidden="false" customHeight="true" outlineLevel="0" collapsed="false">
      <c r="A369" s="9" t="s">
        <v>329</v>
      </c>
      <c r="B369" s="10" t="s">
        <v>319</v>
      </c>
      <c r="C369" s="10" t="s">
        <v>330</v>
      </c>
      <c r="D369" s="9" t="n">
        <v>2017</v>
      </c>
      <c r="E369" s="11" t="n">
        <v>1670</v>
      </c>
      <c r="F369" s="11" t="n">
        <v>286</v>
      </c>
      <c r="G369" s="11" t="n">
        <v>292</v>
      </c>
      <c r="H369" s="11" t="n">
        <v>13</v>
      </c>
      <c r="I369" s="11" t="n">
        <v>843</v>
      </c>
      <c r="J369" s="11" t="n">
        <v>637</v>
      </c>
      <c r="K369" s="11" t="n">
        <v>0</v>
      </c>
      <c r="L369" s="12" t="n">
        <v>7.78443113772455</v>
      </c>
      <c r="M369" s="12" t="n">
        <v>0</v>
      </c>
      <c r="N369" s="13" t="n">
        <v>0.755634638196916</v>
      </c>
      <c r="O369" s="13" t="n">
        <v>0.504790419161677</v>
      </c>
      <c r="P369" s="13" t="n">
        <v>0.174850299401198</v>
      </c>
      <c r="Q369" s="13" t="n">
        <v>-0.0659955257270694</v>
      </c>
      <c r="R369" s="13" t="n">
        <v>-0.195592286501377</v>
      </c>
      <c r="S369" s="11" t="n">
        <v>0</v>
      </c>
      <c r="T369" s="13" t="n">
        <v>0</v>
      </c>
      <c r="U369" s="13" t="n">
        <v>0</v>
      </c>
      <c r="V369" s="11" t="n">
        <v>1</v>
      </c>
      <c r="W369" s="13" t="n">
        <v>0</v>
      </c>
      <c r="X369" s="11" t="n">
        <v>0</v>
      </c>
      <c r="Y369" s="11" t="n">
        <v>0</v>
      </c>
      <c r="Z369" s="11" t="n">
        <v>0</v>
      </c>
      <c r="AA369" s="11" t="n">
        <v>0</v>
      </c>
      <c r="AB369" s="10" t="s">
        <v>65</v>
      </c>
      <c r="AC369" s="11" t="n">
        <v>0</v>
      </c>
      <c r="AD369" s="11" t="n">
        <v>8</v>
      </c>
      <c r="AE369" s="11" t="n">
        <v>1</v>
      </c>
      <c r="AF369" s="11" t="n">
        <v>1</v>
      </c>
      <c r="AG369" s="11" t="n">
        <v>3</v>
      </c>
      <c r="AH369" s="11" t="n">
        <v>0</v>
      </c>
      <c r="AI369" s="13" t="n">
        <v>0</v>
      </c>
      <c r="AJ369" s="13" t="n">
        <v>0.615384615384615</v>
      </c>
      <c r="AK369" s="13" t="n">
        <v>0.0769230769230769</v>
      </c>
      <c r="AL369" s="13" t="n">
        <v>0.0769230769230769</v>
      </c>
      <c r="AM369" s="13" t="n">
        <v>0.230769230769231</v>
      </c>
      <c r="AN369" s="11" t="n">
        <v>0</v>
      </c>
      <c r="AO369" s="13" t="n">
        <v>0</v>
      </c>
      <c r="AP369" s="11" t="n">
        <v>3</v>
      </c>
      <c r="AQ369" s="11" t="n">
        <v>2</v>
      </c>
      <c r="AR369" s="13" t="n">
        <v>0.214285714285714</v>
      </c>
      <c r="AS369" s="13" t="n">
        <v>0.142857142857143</v>
      </c>
      <c r="AT369" s="14" t="n">
        <f aca="false">SUMIFS(시도_소아과개폐업!$C$5:$C$293,시도_소아과개폐업!$A$5:$A$293,$D369,시도_소아과개폐업!$B$5:$B$293,$B369)</f>
        <v>26</v>
      </c>
      <c r="AU369" s="14" t="n">
        <f aca="false">SUMIFS(시도_소아과개폐업!$D$5:$D$293,시도_소아과개폐업!$A$5:$A$293,$D369,시도_소아과개폐업!$B$5:$B$293,$B369)</f>
        <v>32</v>
      </c>
      <c r="AV369" s="14" t="n">
        <f aca="false">SUMIFS(시도_소아과개폐업!$F$5:$F$293,시도_소아과개폐업!$A$5:$A$293,$D369,시도_소아과개폐업!$B$5:$B$293,$B369)</f>
        <v>-6</v>
      </c>
      <c r="AW369" s="15" t="n">
        <f aca="false">SUMIFS(시도_소아과개폐업!$G$5:$G$293,시도_소아과개폐업!$A$5:$A$293,$D369,시도_소아과개폐업!$B$5:$B$293,$B369)</f>
        <v>1.18518518518519</v>
      </c>
      <c r="AX369" s="14" t="n">
        <f aca="false">SUMIFS(시도_소아과개폐업!$H$5:$H$293,시도_소아과개폐업!$A$5:$A$293,$D369,시도_소아과개폐업!$B$5:$B$293,$B369)</f>
        <v>90</v>
      </c>
      <c r="AY369" s="14" t="n">
        <f aca="false">SUMIFS(시군구_병원급!$E$5:$E$3668,시군구_병원급!$A$5:$A$3668,$A369,시군구_병원급!$D$5:$D$3668,$D369)</f>
        <v>0</v>
      </c>
      <c r="AZ369" s="14" t="n">
        <f aca="false">SUMIFS(시군구_병원급!$F$5:$F$3668,시군구_병원급!$A$5:$A$3668,$A369,시군구_병원급!$D$5:$D$3668,$D369)</f>
        <v>0</v>
      </c>
      <c r="BA369" s="14" t="n">
        <f aca="false">SUMIFS(시군구_병원급!$G$5:$G$3668,시군구_병원급!$A$5:$A$3668,$A369,시군구_병원급!$D$5:$D$3668,$D369)</f>
        <v>3</v>
      </c>
      <c r="BB369" s="14" t="n">
        <f aca="false">SUMIFS(시군구_병원급!$H$5:$H$3668,시군구_병원급!$A$5:$A$3668,$A369,시군구_병원급!$D$5:$D$3668,$D369)</f>
        <v>8</v>
      </c>
      <c r="BC369" s="16" t="n">
        <f aca="false">K369+AY369</f>
        <v>0</v>
      </c>
      <c r="BD369" s="17" t="n">
        <f aca="false">IF(E369=0,"",(K369+AY369)/E369*1000)</f>
        <v>0</v>
      </c>
      <c r="BE369" s="16" t="n">
        <f aca="false">AY369-SUMIFS(시군구_병원급!$E$5:$E$3668,시군구_병원급!$A$5:$A$3668,$A369,시군구_병원급!$D$5:$D$3668,$D369-3)</f>
        <v>0</v>
      </c>
      <c r="BF369" s="16" t="n">
        <f aca="false">IF(AY369=0,1,0)</f>
        <v>1</v>
      </c>
      <c r="BG369" s="16" t="n">
        <f aca="false">IF(K369+AY369=0,1,0)</f>
        <v>1</v>
      </c>
      <c r="BH369" s="16" t="n">
        <f aca="false">AF369+AG369+AH369</f>
        <v>4</v>
      </c>
      <c r="BI369" s="18" t="n">
        <f aca="false">IF(H369=0,"",BH369/H369)</f>
        <v>0.307692307692308</v>
      </c>
      <c r="BJ369" s="16" t="n">
        <f aca="false">IF(AP369="","",AP369+AN369)</f>
        <v>3</v>
      </c>
    </row>
    <row r="370" customFormat="false" ht="15" hidden="false" customHeight="true" outlineLevel="0" collapsed="false">
      <c r="A370" s="9" t="s">
        <v>331</v>
      </c>
      <c r="B370" s="10" t="s">
        <v>319</v>
      </c>
      <c r="C370" s="10" t="s">
        <v>332</v>
      </c>
      <c r="D370" s="9" t="n">
        <v>2017</v>
      </c>
      <c r="E370" s="11" t="n">
        <v>799</v>
      </c>
      <c r="F370" s="11" t="n">
        <v>103</v>
      </c>
      <c r="G370" s="11" t="n">
        <v>115</v>
      </c>
      <c r="H370" s="11" t="n">
        <v>11</v>
      </c>
      <c r="I370" s="11" t="n">
        <v>728</v>
      </c>
      <c r="J370" s="11" t="n">
        <v>508</v>
      </c>
      <c r="K370" s="11" t="n">
        <v>0</v>
      </c>
      <c r="L370" s="12" t="n">
        <v>13.7672090112641</v>
      </c>
      <c r="M370" s="12" t="n">
        <v>0</v>
      </c>
      <c r="N370" s="13" t="n">
        <v>0.697802197802198</v>
      </c>
      <c r="O370" s="13" t="n">
        <v>0.911138923654568</v>
      </c>
      <c r="P370" s="13" t="n">
        <v>0.143929912390488</v>
      </c>
      <c r="Q370" s="13" t="n">
        <v>-0.190476190476191</v>
      </c>
      <c r="R370" s="13" t="n">
        <v>-0.233333333333333</v>
      </c>
      <c r="S370" s="11" t="n">
        <v>0</v>
      </c>
      <c r="T370" s="13" t="n">
        <v>-0.0833333333333334</v>
      </c>
      <c r="U370" s="13" t="n">
        <v>-0.099009900990099</v>
      </c>
      <c r="V370" s="11" t="n">
        <v>1</v>
      </c>
      <c r="W370" s="13" t="n">
        <v>0</v>
      </c>
      <c r="X370" s="11" t="n">
        <v>0</v>
      </c>
      <c r="Y370" s="11" t="n">
        <v>0</v>
      </c>
      <c r="Z370" s="11" t="n">
        <v>0</v>
      </c>
      <c r="AA370" s="11" t="n">
        <v>0</v>
      </c>
      <c r="AB370" s="10" t="s">
        <v>65</v>
      </c>
      <c r="AC370" s="11" t="n">
        <v>3</v>
      </c>
      <c r="AD370" s="11" t="n">
        <v>0</v>
      </c>
      <c r="AE370" s="11" t="n">
        <v>0</v>
      </c>
      <c r="AF370" s="11" t="n">
        <v>0</v>
      </c>
      <c r="AG370" s="11" t="n">
        <v>8</v>
      </c>
      <c r="AH370" s="11" t="n">
        <v>0</v>
      </c>
      <c r="AI370" s="13" t="n">
        <v>0.272727272727273</v>
      </c>
      <c r="AJ370" s="13" t="n">
        <v>0</v>
      </c>
      <c r="AK370" s="13" t="n">
        <v>0</v>
      </c>
      <c r="AL370" s="13" t="n">
        <v>0</v>
      </c>
      <c r="AM370" s="13" t="n">
        <v>0.727272727272727</v>
      </c>
      <c r="AN370" s="11" t="n">
        <v>0</v>
      </c>
      <c r="AO370" s="13" t="n">
        <v>0</v>
      </c>
      <c r="AP370" s="11" t="n">
        <v>1</v>
      </c>
      <c r="AQ370" s="11" t="n">
        <v>0</v>
      </c>
      <c r="AR370" s="13" t="n">
        <v>0.0833333333333333</v>
      </c>
      <c r="AS370" s="13" t="n">
        <v>0</v>
      </c>
      <c r="AT370" s="14" t="n">
        <f aca="false">SUMIFS(시도_소아과개폐업!$C$5:$C$293,시도_소아과개폐업!$A$5:$A$293,$D370,시도_소아과개폐업!$B$5:$B$293,$B370)</f>
        <v>26</v>
      </c>
      <c r="AU370" s="14" t="n">
        <f aca="false">SUMIFS(시도_소아과개폐업!$D$5:$D$293,시도_소아과개폐업!$A$5:$A$293,$D370,시도_소아과개폐업!$B$5:$B$293,$B370)</f>
        <v>32</v>
      </c>
      <c r="AV370" s="14" t="n">
        <f aca="false">SUMIFS(시도_소아과개폐업!$F$5:$F$293,시도_소아과개폐업!$A$5:$A$293,$D370,시도_소아과개폐업!$B$5:$B$293,$B370)</f>
        <v>-6</v>
      </c>
      <c r="AW370" s="15" t="n">
        <f aca="false">SUMIFS(시도_소아과개폐업!$G$5:$G$293,시도_소아과개폐업!$A$5:$A$293,$D370,시도_소아과개폐업!$B$5:$B$293,$B370)</f>
        <v>1.18518518518519</v>
      </c>
      <c r="AX370" s="14" t="n">
        <f aca="false">SUMIFS(시도_소아과개폐업!$H$5:$H$293,시도_소아과개폐업!$A$5:$A$293,$D370,시도_소아과개폐업!$B$5:$B$293,$B370)</f>
        <v>90</v>
      </c>
      <c r="AY370" s="14" t="n">
        <f aca="false">SUMIFS(시군구_병원급!$E$5:$E$3668,시군구_병원급!$A$5:$A$3668,$A370,시군구_병원급!$D$5:$D$3668,$D370)</f>
        <v>0</v>
      </c>
      <c r="AZ370" s="14" t="n">
        <f aca="false">SUMIFS(시군구_병원급!$F$5:$F$3668,시군구_병원급!$A$5:$A$3668,$A370,시군구_병원급!$D$5:$D$3668,$D370)</f>
        <v>0</v>
      </c>
      <c r="BA370" s="14" t="n">
        <f aca="false">SUMIFS(시군구_병원급!$G$5:$G$3668,시군구_병원급!$A$5:$A$3668,$A370,시군구_병원급!$D$5:$D$3668,$D370)</f>
        <v>1</v>
      </c>
      <c r="BB370" s="14" t="n">
        <f aca="false">SUMIFS(시군구_병원급!$H$5:$H$3668,시군구_병원급!$A$5:$A$3668,$A370,시군구_병원급!$D$5:$D$3668,$D370)</f>
        <v>3</v>
      </c>
      <c r="BC370" s="16" t="n">
        <f aca="false">K370+AY370</f>
        <v>0</v>
      </c>
      <c r="BD370" s="17" t="n">
        <f aca="false">IF(E370=0,"",(K370+AY370)/E370*1000)</f>
        <v>0</v>
      </c>
      <c r="BE370" s="16" t="n">
        <f aca="false">AY370-SUMIFS(시군구_병원급!$E$5:$E$3668,시군구_병원급!$A$5:$A$3668,$A370,시군구_병원급!$D$5:$D$3668,$D370-3)</f>
        <v>0</v>
      </c>
      <c r="BF370" s="16" t="n">
        <f aca="false">IF(AY370=0,1,0)</f>
        <v>1</v>
      </c>
      <c r="BG370" s="16" t="n">
        <f aca="false">IF(K370+AY370=0,1,0)</f>
        <v>1</v>
      </c>
      <c r="BH370" s="16" t="n">
        <f aca="false">AF370+AG370+AH370</f>
        <v>8</v>
      </c>
      <c r="BI370" s="18" t="n">
        <f aca="false">IF(H370=0,"",BH370/H370)</f>
        <v>0.727272727272727</v>
      </c>
      <c r="BJ370" s="16" t="n">
        <f aca="false">IF(AP370="","",AP370+AN370)</f>
        <v>1</v>
      </c>
    </row>
    <row r="371" customFormat="false" ht="15" hidden="false" customHeight="true" outlineLevel="0" collapsed="false">
      <c r="A371" s="9" t="s">
        <v>333</v>
      </c>
      <c r="B371" s="10" t="s">
        <v>319</v>
      </c>
      <c r="C371" s="10" t="s">
        <v>334</v>
      </c>
      <c r="D371" s="9" t="n">
        <v>2017</v>
      </c>
      <c r="E371" s="11" t="n">
        <v>809</v>
      </c>
      <c r="F371" s="11" t="n">
        <v>116</v>
      </c>
      <c r="G371" s="11" t="n">
        <v>118</v>
      </c>
      <c r="H371" s="11" t="n">
        <v>9</v>
      </c>
      <c r="I371" s="11" t="n">
        <v>606</v>
      </c>
      <c r="J371" s="11" t="n">
        <v>460</v>
      </c>
      <c r="K371" s="11" t="n">
        <v>0</v>
      </c>
      <c r="L371" s="12" t="n">
        <v>11.1248454882571</v>
      </c>
      <c r="M371" s="12" t="n">
        <v>0</v>
      </c>
      <c r="N371" s="13" t="n">
        <v>0.759075907590759</v>
      </c>
      <c r="O371" s="13" t="n">
        <v>0.749072929542645</v>
      </c>
      <c r="P371" s="13" t="n">
        <v>0.145859085290482</v>
      </c>
      <c r="Q371" s="13" t="n">
        <v>-0.14662447257384</v>
      </c>
      <c r="R371" s="13" t="n">
        <v>-0.208053691275168</v>
      </c>
      <c r="S371" s="11" t="n">
        <v>0</v>
      </c>
      <c r="T371" s="13" t="n">
        <v>-0.1</v>
      </c>
      <c r="U371" s="13" t="n">
        <v>-0.0604651162790698</v>
      </c>
      <c r="V371" s="11" t="n">
        <v>1</v>
      </c>
      <c r="W371" s="13" t="n">
        <v>-0.222222222222222</v>
      </c>
      <c r="X371" s="11" t="n">
        <v>1</v>
      </c>
      <c r="Y371" s="11" t="n">
        <v>0</v>
      </c>
      <c r="Z371" s="11" t="n">
        <v>1</v>
      </c>
      <c r="AA371" s="11" t="n">
        <v>0</v>
      </c>
      <c r="AB371" s="10" t="s">
        <v>65</v>
      </c>
      <c r="AC371" s="11" t="n">
        <v>1</v>
      </c>
      <c r="AD371" s="11" t="n">
        <v>2</v>
      </c>
      <c r="AE371" s="11" t="n">
        <v>3</v>
      </c>
      <c r="AF371" s="11" t="n">
        <v>0</v>
      </c>
      <c r="AG371" s="11" t="n">
        <v>3</v>
      </c>
      <c r="AH371" s="11" t="n">
        <v>0</v>
      </c>
      <c r="AI371" s="13" t="n">
        <v>0.111111111111111</v>
      </c>
      <c r="AJ371" s="13" t="n">
        <v>0.222222222222222</v>
      </c>
      <c r="AK371" s="13" t="n">
        <v>0.333333333333333</v>
      </c>
      <c r="AL371" s="13" t="n">
        <v>0</v>
      </c>
      <c r="AM371" s="13" t="n">
        <v>0.333333333333333</v>
      </c>
      <c r="AN371" s="11" t="n">
        <v>1</v>
      </c>
      <c r="AO371" s="13" t="n">
        <v>0.1</v>
      </c>
      <c r="AP371" s="11" t="n">
        <v>0</v>
      </c>
      <c r="AQ371" s="11" t="n">
        <v>0</v>
      </c>
      <c r="AR371" s="13" t="n">
        <v>0</v>
      </c>
      <c r="AS371" s="13" t="n">
        <v>0</v>
      </c>
      <c r="AT371" s="14" t="n">
        <f aca="false">SUMIFS(시도_소아과개폐업!$C$5:$C$293,시도_소아과개폐업!$A$5:$A$293,$D371,시도_소아과개폐업!$B$5:$B$293,$B371)</f>
        <v>26</v>
      </c>
      <c r="AU371" s="14" t="n">
        <f aca="false">SUMIFS(시도_소아과개폐업!$D$5:$D$293,시도_소아과개폐업!$A$5:$A$293,$D371,시도_소아과개폐업!$B$5:$B$293,$B371)</f>
        <v>32</v>
      </c>
      <c r="AV371" s="14" t="n">
        <f aca="false">SUMIFS(시도_소아과개폐업!$F$5:$F$293,시도_소아과개폐업!$A$5:$A$293,$D371,시도_소아과개폐업!$B$5:$B$293,$B371)</f>
        <v>-6</v>
      </c>
      <c r="AW371" s="15" t="n">
        <f aca="false">SUMIFS(시도_소아과개폐업!$G$5:$G$293,시도_소아과개폐업!$A$5:$A$293,$D371,시도_소아과개폐업!$B$5:$B$293,$B371)</f>
        <v>1.18518518518519</v>
      </c>
      <c r="AX371" s="14" t="n">
        <f aca="false">SUMIFS(시도_소아과개폐업!$H$5:$H$293,시도_소아과개폐업!$A$5:$A$293,$D371,시도_소아과개폐업!$B$5:$B$293,$B371)</f>
        <v>90</v>
      </c>
      <c r="AY371" s="14" t="n">
        <f aca="false">SUMIFS(시군구_병원급!$E$5:$E$3668,시군구_병원급!$A$5:$A$3668,$A371,시군구_병원급!$D$5:$D$3668,$D371)</f>
        <v>0</v>
      </c>
      <c r="AZ371" s="14" t="n">
        <f aca="false">SUMIFS(시군구_병원급!$F$5:$F$3668,시군구_병원급!$A$5:$A$3668,$A371,시군구_병원급!$D$5:$D$3668,$D371)</f>
        <v>0</v>
      </c>
      <c r="BA371" s="14" t="n">
        <f aca="false">SUMIFS(시군구_병원급!$G$5:$G$3668,시군구_병원급!$A$5:$A$3668,$A371,시군구_병원급!$D$5:$D$3668,$D371)</f>
        <v>1</v>
      </c>
      <c r="BB371" s="14" t="n">
        <f aca="false">SUMIFS(시군구_병원급!$H$5:$H$3668,시군구_병원급!$A$5:$A$3668,$A371,시군구_병원급!$D$5:$D$3668,$D371)</f>
        <v>4</v>
      </c>
      <c r="BC371" s="16" t="n">
        <f aca="false">K371+AY371</f>
        <v>0</v>
      </c>
      <c r="BD371" s="17" t="n">
        <f aca="false">IF(E371=0,"",(K371+AY371)/E371*1000)</f>
        <v>0</v>
      </c>
      <c r="BE371" s="16" t="n">
        <f aca="false">AY371-SUMIFS(시군구_병원급!$E$5:$E$3668,시군구_병원급!$A$5:$A$3668,$A371,시군구_병원급!$D$5:$D$3668,$D371-3)</f>
        <v>0</v>
      </c>
      <c r="BF371" s="16" t="n">
        <f aca="false">IF(AY371=0,1,0)</f>
        <v>1</v>
      </c>
      <c r="BG371" s="16" t="n">
        <f aca="false">IF(K371+AY371=0,1,0)</f>
        <v>1</v>
      </c>
      <c r="BH371" s="16" t="n">
        <f aca="false">AF371+AG371+AH371</f>
        <v>3</v>
      </c>
      <c r="BI371" s="18" t="n">
        <f aca="false">IF(H371=0,"",BH371/H371)</f>
        <v>0.333333333333333</v>
      </c>
      <c r="BJ371" s="16" t="n">
        <f aca="false">IF(AP371="","",AP371+AN371)</f>
        <v>1</v>
      </c>
    </row>
    <row r="372" customFormat="false" ht="15" hidden="false" customHeight="true" outlineLevel="0" collapsed="false">
      <c r="A372" s="9" t="s">
        <v>335</v>
      </c>
      <c r="B372" s="10" t="s">
        <v>319</v>
      </c>
      <c r="C372" s="10" t="s">
        <v>336</v>
      </c>
      <c r="D372" s="9" t="n">
        <v>2017</v>
      </c>
      <c r="E372" s="11" t="n">
        <v>1600</v>
      </c>
      <c r="F372" s="11" t="n">
        <v>214</v>
      </c>
      <c r="G372" s="11" t="n">
        <v>227</v>
      </c>
      <c r="H372" s="11" t="n">
        <v>22</v>
      </c>
      <c r="I372" s="11" t="n">
        <v>1569</v>
      </c>
      <c r="J372" s="11" t="n">
        <v>1009</v>
      </c>
      <c r="K372" s="11" t="n">
        <v>0</v>
      </c>
      <c r="L372" s="12" t="n">
        <v>13.75</v>
      </c>
      <c r="M372" s="12" t="n">
        <v>0</v>
      </c>
      <c r="N372" s="13" t="n">
        <v>0.64308476736775</v>
      </c>
      <c r="O372" s="13" t="n">
        <v>0.980625</v>
      </c>
      <c r="P372" s="13" t="n">
        <v>0.141875</v>
      </c>
      <c r="Q372" s="13" t="n">
        <v>-0.138395261173936</v>
      </c>
      <c r="R372" s="13" t="n">
        <v>-0.0956175298804781</v>
      </c>
      <c r="S372" s="11" t="n">
        <v>0</v>
      </c>
      <c r="T372" s="13" t="n">
        <v>0</v>
      </c>
      <c r="U372" s="13" t="n">
        <v>0</v>
      </c>
      <c r="V372" s="11" t="n">
        <v>1</v>
      </c>
      <c r="W372" s="13" t="n">
        <v>-0.0909090909090909</v>
      </c>
      <c r="X372" s="11" t="n">
        <v>0</v>
      </c>
      <c r="Y372" s="11" t="n">
        <v>0</v>
      </c>
      <c r="Z372" s="11" t="n">
        <v>0</v>
      </c>
      <c r="AA372" s="11" t="n">
        <v>0</v>
      </c>
      <c r="AB372" s="10" t="s">
        <v>65</v>
      </c>
      <c r="AC372" s="11" t="n">
        <v>2</v>
      </c>
      <c r="AD372" s="11" t="n">
        <v>8</v>
      </c>
      <c r="AE372" s="11" t="n">
        <v>1</v>
      </c>
      <c r="AF372" s="11" t="n">
        <v>0</v>
      </c>
      <c r="AG372" s="11" t="n">
        <v>11</v>
      </c>
      <c r="AH372" s="11" t="n">
        <v>0</v>
      </c>
      <c r="AI372" s="13" t="n">
        <v>0.0909090909090909</v>
      </c>
      <c r="AJ372" s="13" t="n">
        <v>0.363636363636364</v>
      </c>
      <c r="AK372" s="13" t="n">
        <v>0.0454545454545455</v>
      </c>
      <c r="AL372" s="13" t="n">
        <v>0</v>
      </c>
      <c r="AM372" s="13" t="n">
        <v>0.5</v>
      </c>
      <c r="AN372" s="11" t="n">
        <v>0</v>
      </c>
      <c r="AO372" s="13" t="n">
        <v>0</v>
      </c>
      <c r="AP372" s="11" t="n">
        <v>0</v>
      </c>
      <c r="AQ372" s="11" t="n">
        <v>0</v>
      </c>
      <c r="AR372" s="13" t="n">
        <v>0</v>
      </c>
      <c r="AS372" s="13" t="n">
        <v>0</v>
      </c>
      <c r="AT372" s="14" t="n">
        <f aca="false">SUMIFS(시도_소아과개폐업!$C$5:$C$293,시도_소아과개폐업!$A$5:$A$293,$D372,시도_소아과개폐업!$B$5:$B$293,$B372)</f>
        <v>26</v>
      </c>
      <c r="AU372" s="14" t="n">
        <f aca="false">SUMIFS(시도_소아과개폐업!$D$5:$D$293,시도_소아과개폐업!$A$5:$A$293,$D372,시도_소아과개폐업!$B$5:$B$293,$B372)</f>
        <v>32</v>
      </c>
      <c r="AV372" s="14" t="n">
        <f aca="false">SUMIFS(시도_소아과개폐업!$F$5:$F$293,시도_소아과개폐업!$A$5:$A$293,$D372,시도_소아과개폐업!$B$5:$B$293,$B372)</f>
        <v>-6</v>
      </c>
      <c r="AW372" s="15" t="n">
        <f aca="false">SUMIFS(시도_소아과개폐업!$G$5:$G$293,시도_소아과개폐업!$A$5:$A$293,$D372,시도_소아과개폐업!$B$5:$B$293,$B372)</f>
        <v>1.18518518518519</v>
      </c>
      <c r="AX372" s="14" t="n">
        <f aca="false">SUMIFS(시도_소아과개폐업!$H$5:$H$293,시도_소아과개폐업!$A$5:$A$293,$D372,시도_소아과개폐업!$B$5:$B$293,$B372)</f>
        <v>90</v>
      </c>
      <c r="AY372" s="14" t="n">
        <f aca="false">SUMIFS(시군구_병원급!$E$5:$E$3668,시군구_병원급!$A$5:$A$3668,$A372,시군구_병원급!$D$5:$D$3668,$D372)</f>
        <v>0</v>
      </c>
      <c r="AZ372" s="14" t="n">
        <f aca="false">SUMIFS(시군구_병원급!$F$5:$F$3668,시군구_병원급!$A$5:$A$3668,$A372,시군구_병원급!$D$5:$D$3668,$D372)</f>
        <v>1</v>
      </c>
      <c r="BA372" s="14" t="n">
        <f aca="false">SUMIFS(시군구_병원급!$G$5:$G$3668,시군구_병원급!$A$5:$A$3668,$A372,시군구_병원급!$D$5:$D$3668,$D372)</f>
        <v>4</v>
      </c>
      <c r="BB372" s="14" t="n">
        <f aca="false">SUMIFS(시군구_병원급!$H$5:$H$3668,시군구_병원급!$A$5:$A$3668,$A372,시군구_병원급!$D$5:$D$3668,$D372)</f>
        <v>5</v>
      </c>
      <c r="BC372" s="16" t="n">
        <f aca="false">K372+AY372</f>
        <v>0</v>
      </c>
      <c r="BD372" s="17" t="n">
        <f aca="false">IF(E372=0,"",(K372+AY372)/E372*1000)</f>
        <v>0</v>
      </c>
      <c r="BE372" s="16" t="n">
        <f aca="false">AY372-SUMIFS(시군구_병원급!$E$5:$E$3668,시군구_병원급!$A$5:$A$3668,$A372,시군구_병원급!$D$5:$D$3668,$D372-3)</f>
        <v>0</v>
      </c>
      <c r="BF372" s="16" t="n">
        <f aca="false">IF(AY372=0,1,0)</f>
        <v>1</v>
      </c>
      <c r="BG372" s="16" t="n">
        <f aca="false">IF(K372+AY372=0,1,0)</f>
        <v>1</v>
      </c>
      <c r="BH372" s="16" t="n">
        <f aca="false">AF372+AG372+AH372</f>
        <v>11</v>
      </c>
      <c r="BI372" s="18" t="n">
        <f aca="false">IF(H372=0,"",BH372/H372)</f>
        <v>0.5</v>
      </c>
      <c r="BJ372" s="16" t="n">
        <f aca="false">IF(AP372="","",AP372+AN372)</f>
        <v>0</v>
      </c>
    </row>
    <row r="373" customFormat="false" ht="15" hidden="false" customHeight="true" outlineLevel="0" collapsed="false">
      <c r="A373" s="9" t="s">
        <v>337</v>
      </c>
      <c r="B373" s="10" t="s">
        <v>319</v>
      </c>
      <c r="C373" s="10" t="s">
        <v>338</v>
      </c>
      <c r="D373" s="9" t="n">
        <v>2017</v>
      </c>
      <c r="E373" s="11" t="n">
        <v>1467</v>
      </c>
      <c r="F373" s="11" t="n">
        <v>220</v>
      </c>
      <c r="G373" s="11" t="n">
        <v>228</v>
      </c>
      <c r="H373" s="11" t="n">
        <v>13</v>
      </c>
      <c r="I373" s="11" t="n">
        <v>923</v>
      </c>
      <c r="J373" s="11" t="n">
        <v>674</v>
      </c>
      <c r="K373" s="11" t="n">
        <v>0</v>
      </c>
      <c r="L373" s="12" t="n">
        <v>8.86162235855488</v>
      </c>
      <c r="M373" s="12" t="n">
        <v>0</v>
      </c>
      <c r="N373" s="13" t="n">
        <v>0.730227518959913</v>
      </c>
      <c r="O373" s="13" t="n">
        <v>0.629175187457396</v>
      </c>
      <c r="P373" s="13" t="n">
        <v>0.155419222903886</v>
      </c>
      <c r="Q373" s="13" t="n">
        <v>-0.205739036275041</v>
      </c>
      <c r="R373" s="13" t="n">
        <v>-0.273885350318471</v>
      </c>
      <c r="S373" s="11" t="n">
        <v>0</v>
      </c>
      <c r="T373" s="13" t="n">
        <v>0</v>
      </c>
      <c r="U373" s="13" t="n">
        <v>0</v>
      </c>
      <c r="V373" s="11" t="n">
        <v>1</v>
      </c>
      <c r="W373" s="13" t="n">
        <v>-0.0769230769230769</v>
      </c>
      <c r="X373" s="11" t="n">
        <v>0</v>
      </c>
      <c r="Y373" s="11" t="n">
        <v>0</v>
      </c>
      <c r="Z373" s="11" t="n">
        <v>0</v>
      </c>
      <c r="AA373" s="11" t="n">
        <v>0</v>
      </c>
      <c r="AB373" s="10" t="s">
        <v>65</v>
      </c>
      <c r="AC373" s="11" t="n">
        <v>4</v>
      </c>
      <c r="AD373" s="11" t="n">
        <v>4</v>
      </c>
      <c r="AE373" s="11" t="n">
        <v>1</v>
      </c>
      <c r="AF373" s="11" t="n">
        <v>0</v>
      </c>
      <c r="AG373" s="11" t="n">
        <v>4</v>
      </c>
      <c r="AH373" s="11" t="n">
        <v>0</v>
      </c>
      <c r="AI373" s="13" t="n">
        <v>0.307692307692308</v>
      </c>
      <c r="AJ373" s="13" t="n">
        <v>0.307692307692308</v>
      </c>
      <c r="AK373" s="13" t="n">
        <v>0.0769230769230769</v>
      </c>
      <c r="AL373" s="13" t="n">
        <v>0</v>
      </c>
      <c r="AM373" s="13" t="n">
        <v>0.307692307692308</v>
      </c>
      <c r="AN373" s="11" t="n">
        <v>0</v>
      </c>
      <c r="AO373" s="13" t="n">
        <v>0</v>
      </c>
      <c r="AP373" s="11" t="n">
        <v>1</v>
      </c>
      <c r="AQ373" s="11" t="n">
        <v>0</v>
      </c>
      <c r="AR373" s="13" t="n">
        <v>0.0714285714285714</v>
      </c>
      <c r="AS373" s="13" t="n">
        <v>0</v>
      </c>
      <c r="AT373" s="14" t="n">
        <f aca="false">SUMIFS(시도_소아과개폐업!$C$5:$C$293,시도_소아과개폐업!$A$5:$A$293,$D373,시도_소아과개폐업!$B$5:$B$293,$B373)</f>
        <v>26</v>
      </c>
      <c r="AU373" s="14" t="n">
        <f aca="false">SUMIFS(시도_소아과개폐업!$D$5:$D$293,시도_소아과개폐업!$A$5:$A$293,$D373,시도_소아과개폐업!$B$5:$B$293,$B373)</f>
        <v>32</v>
      </c>
      <c r="AV373" s="14" t="n">
        <f aca="false">SUMIFS(시도_소아과개폐업!$F$5:$F$293,시도_소아과개폐업!$A$5:$A$293,$D373,시도_소아과개폐업!$B$5:$B$293,$B373)</f>
        <v>-6</v>
      </c>
      <c r="AW373" s="15" t="n">
        <f aca="false">SUMIFS(시도_소아과개폐업!$G$5:$G$293,시도_소아과개폐업!$A$5:$A$293,$D373,시도_소아과개폐업!$B$5:$B$293,$B373)</f>
        <v>1.18518518518519</v>
      </c>
      <c r="AX373" s="14" t="n">
        <f aca="false">SUMIFS(시도_소아과개폐업!$H$5:$H$293,시도_소아과개폐업!$A$5:$A$293,$D373,시도_소아과개폐업!$B$5:$B$293,$B373)</f>
        <v>90</v>
      </c>
      <c r="AY373" s="14" t="n">
        <f aca="false">SUMIFS(시군구_병원급!$E$5:$E$3668,시군구_병원급!$A$5:$A$3668,$A373,시군구_병원급!$D$5:$D$3668,$D373)</f>
        <v>0</v>
      </c>
      <c r="AZ373" s="14" t="n">
        <f aca="false">SUMIFS(시군구_병원급!$F$5:$F$3668,시군구_병원급!$A$5:$A$3668,$A373,시군구_병원급!$D$5:$D$3668,$D373)</f>
        <v>0</v>
      </c>
      <c r="BA373" s="14" t="n">
        <f aca="false">SUMIFS(시군구_병원급!$G$5:$G$3668,시군구_병원급!$A$5:$A$3668,$A373,시군구_병원급!$D$5:$D$3668,$D373)</f>
        <v>3</v>
      </c>
      <c r="BB373" s="14" t="n">
        <f aca="false">SUMIFS(시군구_병원급!$H$5:$H$3668,시군구_병원급!$A$5:$A$3668,$A373,시군구_병원급!$D$5:$D$3668,$D373)</f>
        <v>7</v>
      </c>
      <c r="BC373" s="16" t="n">
        <f aca="false">K373+AY373</f>
        <v>0</v>
      </c>
      <c r="BD373" s="17" t="n">
        <f aca="false">IF(E373=0,"",(K373+AY373)/E373*1000)</f>
        <v>0</v>
      </c>
      <c r="BE373" s="16" t="n">
        <f aca="false">AY373-SUMIFS(시군구_병원급!$E$5:$E$3668,시군구_병원급!$A$5:$A$3668,$A373,시군구_병원급!$D$5:$D$3668,$D373-3)</f>
        <v>0</v>
      </c>
      <c r="BF373" s="16" t="n">
        <f aca="false">IF(AY373=0,1,0)</f>
        <v>1</v>
      </c>
      <c r="BG373" s="16" t="n">
        <f aca="false">IF(K373+AY373=0,1,0)</f>
        <v>1</v>
      </c>
      <c r="BH373" s="16" t="n">
        <f aca="false">AF373+AG373+AH373</f>
        <v>4</v>
      </c>
      <c r="BI373" s="18" t="n">
        <f aca="false">IF(H373=0,"",BH373/H373)</f>
        <v>0.307692307692308</v>
      </c>
      <c r="BJ373" s="16" t="n">
        <f aca="false">IF(AP373="","",AP373+AN373)</f>
        <v>1</v>
      </c>
    </row>
    <row r="374" customFormat="false" ht="15" hidden="false" customHeight="true" outlineLevel="0" collapsed="false">
      <c r="A374" s="9" t="s">
        <v>339</v>
      </c>
      <c r="B374" s="10" t="s">
        <v>319</v>
      </c>
      <c r="C374" s="10" t="s">
        <v>340</v>
      </c>
      <c r="D374" s="9" t="n">
        <v>2017</v>
      </c>
      <c r="E374" s="11" t="n">
        <v>2241</v>
      </c>
      <c r="F374" s="11" t="n">
        <v>294</v>
      </c>
      <c r="G374" s="11" t="n">
        <v>304</v>
      </c>
      <c r="H374" s="11" t="n">
        <v>60</v>
      </c>
      <c r="I374" s="11" t="n">
        <v>2653</v>
      </c>
      <c r="J374" s="11" t="n">
        <v>1698</v>
      </c>
      <c r="K374" s="11" t="n">
        <v>3</v>
      </c>
      <c r="L374" s="12" t="n">
        <v>26.7737617135208</v>
      </c>
      <c r="M374" s="12" t="n">
        <v>1.33868808567604</v>
      </c>
      <c r="N374" s="13" t="n">
        <v>0.640030154542028</v>
      </c>
      <c r="O374" s="13" t="n">
        <v>1.18384649709951</v>
      </c>
      <c r="P374" s="13" t="n">
        <v>0.135653726015172</v>
      </c>
      <c r="Q374" s="13" t="n">
        <v>-0.218891599860579</v>
      </c>
      <c r="R374" s="13" t="n">
        <v>-0.254901960784314</v>
      </c>
      <c r="S374" s="11" t="n">
        <v>0</v>
      </c>
      <c r="T374" s="13" t="n">
        <v>-0.104477611940299</v>
      </c>
      <c r="U374" s="13" t="n">
        <v>-0.0870612525808672</v>
      </c>
      <c r="V374" s="11" t="n">
        <v>0</v>
      </c>
      <c r="W374" s="13" t="n">
        <v>-0.366666666666667</v>
      </c>
      <c r="X374" s="11" t="n">
        <v>1</v>
      </c>
      <c r="Y374" s="11" t="n">
        <v>0</v>
      </c>
      <c r="Z374" s="11" t="n">
        <v>1</v>
      </c>
      <c r="AA374" s="11" t="n">
        <v>0</v>
      </c>
      <c r="AB374" s="10" t="s">
        <v>65</v>
      </c>
      <c r="AC374" s="11" t="n">
        <v>1</v>
      </c>
      <c r="AD374" s="11" t="n">
        <v>18</v>
      </c>
      <c r="AE374" s="11" t="n">
        <v>35</v>
      </c>
      <c r="AF374" s="11" t="n">
        <v>0</v>
      </c>
      <c r="AG374" s="11" t="n">
        <v>6</v>
      </c>
      <c r="AH374" s="11" t="n">
        <v>0</v>
      </c>
      <c r="AI374" s="13" t="n">
        <v>0.0166666666666667</v>
      </c>
      <c r="AJ374" s="13" t="n">
        <v>0.3</v>
      </c>
      <c r="AK374" s="13" t="n">
        <v>0.583333333333333</v>
      </c>
      <c r="AL374" s="13" t="n">
        <v>0</v>
      </c>
      <c r="AM374" s="13" t="n">
        <v>0.1</v>
      </c>
      <c r="AN374" s="11" t="n">
        <v>3</v>
      </c>
      <c r="AO374" s="13" t="n">
        <v>0.0476190476190476</v>
      </c>
      <c r="AP374" s="11" t="n">
        <v>9</v>
      </c>
      <c r="AQ374" s="11" t="n">
        <v>1</v>
      </c>
      <c r="AR374" s="13" t="n">
        <v>0.126760563380282</v>
      </c>
      <c r="AS374" s="13" t="n">
        <v>0.0140845070422535</v>
      </c>
      <c r="AT374" s="14" t="n">
        <f aca="false">SUMIFS(시도_소아과개폐업!$C$5:$C$293,시도_소아과개폐업!$A$5:$A$293,$D374,시도_소아과개폐업!$B$5:$B$293,$B374)</f>
        <v>26</v>
      </c>
      <c r="AU374" s="14" t="n">
        <f aca="false">SUMIFS(시도_소아과개폐업!$D$5:$D$293,시도_소아과개폐업!$A$5:$A$293,$D374,시도_소아과개폐업!$B$5:$B$293,$B374)</f>
        <v>32</v>
      </c>
      <c r="AV374" s="14" t="n">
        <f aca="false">SUMIFS(시도_소아과개폐업!$F$5:$F$293,시도_소아과개폐업!$A$5:$A$293,$D374,시도_소아과개폐업!$B$5:$B$293,$B374)</f>
        <v>-6</v>
      </c>
      <c r="AW374" s="15" t="n">
        <f aca="false">SUMIFS(시도_소아과개폐업!$G$5:$G$293,시도_소아과개폐업!$A$5:$A$293,$D374,시도_소아과개폐업!$B$5:$B$293,$B374)</f>
        <v>1.18518518518519</v>
      </c>
      <c r="AX374" s="14" t="n">
        <f aca="false">SUMIFS(시도_소아과개폐업!$H$5:$H$293,시도_소아과개폐업!$A$5:$A$293,$D374,시도_소아과개폐업!$B$5:$B$293,$B374)</f>
        <v>90</v>
      </c>
      <c r="AY374" s="14" t="n">
        <f aca="false">SUMIFS(시군구_병원급!$E$5:$E$3668,시군구_병원급!$A$5:$A$3668,$A374,시군구_병원급!$D$5:$D$3668,$D374)</f>
        <v>2</v>
      </c>
      <c r="AZ374" s="14" t="n">
        <f aca="false">SUMIFS(시군구_병원급!$F$5:$F$3668,시군구_병원급!$A$5:$A$3668,$A374,시군구_병원급!$D$5:$D$3668,$D374)</f>
        <v>1</v>
      </c>
      <c r="BA374" s="14" t="n">
        <f aca="false">SUMIFS(시군구_병원급!$G$5:$G$3668,시군구_병원급!$A$5:$A$3668,$A374,시군구_병원급!$D$5:$D$3668,$D374)</f>
        <v>5</v>
      </c>
      <c r="BB374" s="14" t="n">
        <f aca="false">SUMIFS(시군구_병원급!$H$5:$H$3668,시군구_병원급!$A$5:$A$3668,$A374,시군구_병원급!$D$5:$D$3668,$D374)</f>
        <v>20</v>
      </c>
      <c r="BC374" s="16" t="n">
        <f aca="false">K374+AY374</f>
        <v>5</v>
      </c>
      <c r="BD374" s="17" t="n">
        <f aca="false">IF(E374=0,"",(K374+AY374)/E374*1000)</f>
        <v>2.23114680946006</v>
      </c>
      <c r="BE374" s="16" t="n">
        <f aca="false">AY374-SUMIFS(시군구_병원급!$E$5:$E$3668,시군구_병원급!$A$5:$A$3668,$A374,시군구_병원급!$D$5:$D$3668,$D374-3)</f>
        <v>0</v>
      </c>
      <c r="BF374" s="16" t="n">
        <f aca="false">IF(AY374=0,1,0)</f>
        <v>0</v>
      </c>
      <c r="BG374" s="16" t="n">
        <f aca="false">IF(K374+AY374=0,1,0)</f>
        <v>0</v>
      </c>
      <c r="BH374" s="16" t="n">
        <f aca="false">AF374+AG374+AH374</f>
        <v>6</v>
      </c>
      <c r="BI374" s="18" t="n">
        <f aca="false">IF(H374=0,"",BH374/H374)</f>
        <v>0.1</v>
      </c>
      <c r="BJ374" s="16" t="n">
        <f aca="false">IF(AP374="","",AP374+AN374)</f>
        <v>12</v>
      </c>
    </row>
    <row r="375" customFormat="false" ht="15" hidden="false" customHeight="true" outlineLevel="0" collapsed="false">
      <c r="A375" s="9" t="s">
        <v>341</v>
      </c>
      <c r="B375" s="10" t="s">
        <v>319</v>
      </c>
      <c r="C375" s="10" t="s">
        <v>342</v>
      </c>
      <c r="D375" s="9" t="n">
        <v>2017</v>
      </c>
      <c r="E375" s="11" t="n">
        <v>1250</v>
      </c>
      <c r="F375" s="11" t="n">
        <v>153</v>
      </c>
      <c r="G375" s="11" t="n">
        <v>161</v>
      </c>
      <c r="H375" s="11" t="n">
        <v>18</v>
      </c>
      <c r="I375" s="11" t="n">
        <v>927</v>
      </c>
      <c r="J375" s="11" t="n">
        <v>780</v>
      </c>
      <c r="K375" s="11" t="n">
        <v>0</v>
      </c>
      <c r="L375" s="12" t="n">
        <v>14.4</v>
      </c>
      <c r="M375" s="12" t="n">
        <v>0</v>
      </c>
      <c r="N375" s="13" t="n">
        <v>0.841423948220065</v>
      </c>
      <c r="O375" s="13" t="n">
        <v>0.7416</v>
      </c>
      <c r="P375" s="13" t="n">
        <v>0.1288</v>
      </c>
      <c r="Q375" s="13" t="n">
        <v>-0.162198391420912</v>
      </c>
      <c r="R375" s="13" t="n">
        <v>-0.284444444444445</v>
      </c>
      <c r="S375" s="11" t="n">
        <v>0</v>
      </c>
      <c r="T375" s="13" t="n">
        <v>0</v>
      </c>
      <c r="U375" s="13" t="n">
        <v>0</v>
      </c>
      <c r="V375" s="11" t="n">
        <v>1</v>
      </c>
      <c r="W375" s="13" t="n">
        <v>-0.111111111111111</v>
      </c>
      <c r="X375" s="11" t="n">
        <v>0</v>
      </c>
      <c r="Y375" s="11" t="n">
        <v>0</v>
      </c>
      <c r="Z375" s="11" t="n">
        <v>0</v>
      </c>
      <c r="AA375" s="11" t="n">
        <v>0</v>
      </c>
      <c r="AB375" s="10" t="s">
        <v>65</v>
      </c>
      <c r="AC375" s="11" t="n">
        <v>4</v>
      </c>
      <c r="AD375" s="11" t="n">
        <v>1</v>
      </c>
      <c r="AE375" s="11" t="n">
        <v>5</v>
      </c>
      <c r="AF375" s="11" t="n">
        <v>0</v>
      </c>
      <c r="AG375" s="11" t="n">
        <v>7</v>
      </c>
      <c r="AH375" s="11" t="n">
        <v>1</v>
      </c>
      <c r="AI375" s="13" t="n">
        <v>0.222222222222222</v>
      </c>
      <c r="AJ375" s="13" t="n">
        <v>0.0555555555555556</v>
      </c>
      <c r="AK375" s="13" t="n">
        <v>0.277777777777778</v>
      </c>
      <c r="AL375" s="13" t="n">
        <v>0</v>
      </c>
      <c r="AM375" s="13" t="n">
        <v>0.388888888888889</v>
      </c>
      <c r="AN375" s="11" t="n">
        <v>0</v>
      </c>
      <c r="AO375" s="13" t="n">
        <v>0</v>
      </c>
      <c r="AP375" s="11" t="n">
        <v>1</v>
      </c>
      <c r="AQ375" s="11" t="n">
        <v>1</v>
      </c>
      <c r="AR375" s="13" t="n">
        <v>0.0555555555555556</v>
      </c>
      <c r="AS375" s="13" t="n">
        <v>0.0555555555555556</v>
      </c>
      <c r="AT375" s="14" t="n">
        <f aca="false">SUMIFS(시도_소아과개폐업!$C$5:$C$293,시도_소아과개폐업!$A$5:$A$293,$D375,시도_소아과개폐업!$B$5:$B$293,$B375)</f>
        <v>26</v>
      </c>
      <c r="AU375" s="14" t="n">
        <f aca="false">SUMIFS(시도_소아과개폐업!$D$5:$D$293,시도_소아과개폐업!$A$5:$A$293,$D375,시도_소아과개폐업!$B$5:$B$293,$B375)</f>
        <v>32</v>
      </c>
      <c r="AV375" s="14" t="n">
        <f aca="false">SUMIFS(시도_소아과개폐업!$F$5:$F$293,시도_소아과개폐업!$A$5:$A$293,$D375,시도_소아과개폐업!$B$5:$B$293,$B375)</f>
        <v>-6</v>
      </c>
      <c r="AW375" s="15" t="n">
        <f aca="false">SUMIFS(시도_소아과개폐업!$G$5:$G$293,시도_소아과개폐업!$A$5:$A$293,$D375,시도_소아과개폐업!$B$5:$B$293,$B375)</f>
        <v>1.18518518518519</v>
      </c>
      <c r="AX375" s="14" t="n">
        <f aca="false">SUMIFS(시도_소아과개폐업!$H$5:$H$293,시도_소아과개폐업!$A$5:$A$293,$D375,시도_소아과개폐업!$B$5:$B$293,$B375)</f>
        <v>90</v>
      </c>
      <c r="AY375" s="14" t="n">
        <f aca="false">SUMIFS(시군구_병원급!$E$5:$E$3668,시군구_병원급!$A$5:$A$3668,$A375,시군구_병원급!$D$5:$D$3668,$D375)</f>
        <v>1</v>
      </c>
      <c r="AZ375" s="14" t="n">
        <f aca="false">SUMIFS(시군구_병원급!$F$5:$F$3668,시군구_병원급!$A$5:$A$3668,$A375,시군구_병원급!$D$5:$D$3668,$D375)</f>
        <v>1</v>
      </c>
      <c r="BA375" s="14" t="n">
        <f aca="false">SUMIFS(시군구_병원급!$G$5:$G$3668,시군구_병원급!$A$5:$A$3668,$A375,시군구_병원급!$D$5:$D$3668,$D375)</f>
        <v>3</v>
      </c>
      <c r="BB375" s="14" t="n">
        <f aca="false">SUMIFS(시군구_병원급!$H$5:$H$3668,시군구_병원급!$A$5:$A$3668,$A375,시군구_병원급!$D$5:$D$3668,$D375)</f>
        <v>3</v>
      </c>
      <c r="BC375" s="16" t="n">
        <f aca="false">K375+AY375</f>
        <v>1</v>
      </c>
      <c r="BD375" s="17" t="n">
        <f aca="false">IF(E375=0,"",(K375+AY375)/E375*1000)</f>
        <v>0.8</v>
      </c>
      <c r="BE375" s="16" t="n">
        <f aca="false">AY375-SUMIFS(시군구_병원급!$E$5:$E$3668,시군구_병원급!$A$5:$A$3668,$A375,시군구_병원급!$D$5:$D$3668,$D375-3)</f>
        <v>0</v>
      </c>
      <c r="BF375" s="16" t="n">
        <f aca="false">IF(AY375=0,1,0)</f>
        <v>0</v>
      </c>
      <c r="BG375" s="16" t="n">
        <f aca="false">IF(K375+AY375=0,1,0)</f>
        <v>0</v>
      </c>
      <c r="BH375" s="16" t="n">
        <f aca="false">AF375+AG375+AH375</f>
        <v>8</v>
      </c>
      <c r="BI375" s="18" t="n">
        <f aca="false">IF(H375=0,"",BH375/H375)</f>
        <v>0.444444444444444</v>
      </c>
      <c r="BJ375" s="16" t="n">
        <f aca="false">IF(AP375="","",AP375+AN375)</f>
        <v>1</v>
      </c>
    </row>
    <row r="376" customFormat="false" ht="15" hidden="false" customHeight="true" outlineLevel="0" collapsed="false">
      <c r="A376" s="9" t="s">
        <v>343</v>
      </c>
      <c r="B376" s="10" t="s">
        <v>319</v>
      </c>
      <c r="C376" s="10" t="s">
        <v>344</v>
      </c>
      <c r="D376" s="9" t="n">
        <v>2017</v>
      </c>
      <c r="E376" s="11" t="n">
        <v>1327</v>
      </c>
      <c r="F376" s="11" t="n">
        <v>205</v>
      </c>
      <c r="G376" s="11" t="n">
        <v>222</v>
      </c>
      <c r="H376" s="11" t="n">
        <v>15</v>
      </c>
      <c r="I376" s="11" t="n">
        <v>1085</v>
      </c>
      <c r="J376" s="11" t="n">
        <v>781</v>
      </c>
      <c r="K376" s="11" t="n">
        <v>0</v>
      </c>
      <c r="L376" s="12" t="n">
        <v>11.3036925395629</v>
      </c>
      <c r="M376" s="12" t="n">
        <v>0</v>
      </c>
      <c r="N376" s="13" t="n">
        <v>0.719815668202765</v>
      </c>
      <c r="O376" s="13" t="n">
        <v>0.817633760361718</v>
      </c>
      <c r="P376" s="13" t="n">
        <v>0.167294649585531</v>
      </c>
      <c r="Q376" s="13" t="n">
        <v>-0.280368763557484</v>
      </c>
      <c r="R376" s="13" t="n">
        <v>-0.363896848137536</v>
      </c>
      <c r="S376" s="11" t="n">
        <v>0</v>
      </c>
      <c r="T376" s="13" t="n">
        <v>-0.0625</v>
      </c>
      <c r="U376" s="13" t="n">
        <v>-0.0346975088967971</v>
      </c>
      <c r="V376" s="11" t="n">
        <v>1</v>
      </c>
      <c r="W376" s="13" t="n">
        <v>0</v>
      </c>
      <c r="X376" s="11" t="n">
        <v>0</v>
      </c>
      <c r="Y376" s="11" t="n">
        <v>0</v>
      </c>
      <c r="Z376" s="11" t="n">
        <v>0</v>
      </c>
      <c r="AA376" s="11" t="n">
        <v>0</v>
      </c>
      <c r="AB376" s="10" t="s">
        <v>65</v>
      </c>
      <c r="AC376" s="11" t="n">
        <v>0</v>
      </c>
      <c r="AD376" s="11" t="n">
        <v>5</v>
      </c>
      <c r="AE376" s="11" t="n">
        <v>0</v>
      </c>
      <c r="AF376" s="11" t="n">
        <v>0</v>
      </c>
      <c r="AG376" s="11" t="n">
        <v>10</v>
      </c>
      <c r="AH376" s="11" t="n">
        <v>0</v>
      </c>
      <c r="AI376" s="13" t="n">
        <v>0</v>
      </c>
      <c r="AJ376" s="13" t="n">
        <v>0.333333333333333</v>
      </c>
      <c r="AK376" s="13" t="n">
        <v>0</v>
      </c>
      <c r="AL376" s="13" t="n">
        <v>0</v>
      </c>
      <c r="AM376" s="13" t="n">
        <v>0.666666666666667</v>
      </c>
      <c r="AN376" s="11" t="n">
        <v>1</v>
      </c>
      <c r="AO376" s="13" t="n">
        <v>0.0625</v>
      </c>
      <c r="AP376" s="11" t="n">
        <v>1</v>
      </c>
      <c r="AQ376" s="11" t="n">
        <v>0</v>
      </c>
      <c r="AR376" s="13" t="n">
        <v>0.0588235294117647</v>
      </c>
      <c r="AS376" s="13" t="n">
        <v>0</v>
      </c>
      <c r="AT376" s="14" t="n">
        <f aca="false">SUMIFS(시도_소아과개폐업!$C$5:$C$293,시도_소아과개폐업!$A$5:$A$293,$D376,시도_소아과개폐업!$B$5:$B$293,$B376)</f>
        <v>26</v>
      </c>
      <c r="AU376" s="14" t="n">
        <f aca="false">SUMIFS(시도_소아과개폐업!$D$5:$D$293,시도_소아과개폐업!$A$5:$A$293,$D376,시도_소아과개폐업!$B$5:$B$293,$B376)</f>
        <v>32</v>
      </c>
      <c r="AV376" s="14" t="n">
        <f aca="false">SUMIFS(시도_소아과개폐업!$F$5:$F$293,시도_소아과개폐업!$A$5:$A$293,$D376,시도_소아과개폐업!$B$5:$B$293,$B376)</f>
        <v>-6</v>
      </c>
      <c r="AW376" s="15" t="n">
        <f aca="false">SUMIFS(시도_소아과개폐업!$G$5:$G$293,시도_소아과개폐업!$A$5:$A$293,$D376,시도_소아과개폐업!$B$5:$B$293,$B376)</f>
        <v>1.18518518518519</v>
      </c>
      <c r="AX376" s="14" t="n">
        <f aca="false">SUMIFS(시도_소아과개폐업!$H$5:$H$293,시도_소아과개폐업!$A$5:$A$293,$D376,시도_소아과개폐업!$B$5:$B$293,$B376)</f>
        <v>90</v>
      </c>
      <c r="AY376" s="14" t="n">
        <f aca="false">SUMIFS(시군구_병원급!$E$5:$E$3668,시군구_병원급!$A$5:$A$3668,$A376,시군구_병원급!$D$5:$D$3668,$D376)</f>
        <v>2</v>
      </c>
      <c r="AZ376" s="14" t="n">
        <f aca="false">SUMIFS(시군구_병원급!$F$5:$F$3668,시군구_병원급!$A$5:$A$3668,$A376,시군구_병원급!$D$5:$D$3668,$D376)</f>
        <v>1</v>
      </c>
      <c r="BA376" s="14" t="n">
        <f aca="false">SUMIFS(시군구_병원급!$G$5:$G$3668,시군구_병원급!$A$5:$A$3668,$A376,시군구_병원급!$D$5:$D$3668,$D376)</f>
        <v>3</v>
      </c>
      <c r="BB376" s="14" t="n">
        <f aca="false">SUMIFS(시군구_병원급!$H$5:$H$3668,시군구_병원급!$A$5:$A$3668,$A376,시군구_병원급!$D$5:$D$3668,$D376)</f>
        <v>4</v>
      </c>
      <c r="BC376" s="16" t="n">
        <f aca="false">K376+AY376</f>
        <v>2</v>
      </c>
      <c r="BD376" s="17" t="n">
        <f aca="false">IF(E376=0,"",(K376+AY376)/E376*1000)</f>
        <v>1.50715900527506</v>
      </c>
      <c r="BE376" s="16" t="n">
        <f aca="false">AY376-SUMIFS(시군구_병원급!$E$5:$E$3668,시군구_병원급!$A$5:$A$3668,$A376,시군구_병원급!$D$5:$D$3668,$D376-3)</f>
        <v>-1</v>
      </c>
      <c r="BF376" s="16" t="n">
        <f aca="false">IF(AY376=0,1,0)</f>
        <v>0</v>
      </c>
      <c r="BG376" s="16" t="n">
        <f aca="false">IF(K376+AY376=0,1,0)</f>
        <v>0</v>
      </c>
      <c r="BH376" s="16" t="n">
        <f aca="false">AF376+AG376+AH376</f>
        <v>10</v>
      </c>
      <c r="BI376" s="18" t="n">
        <f aca="false">IF(H376=0,"",BH376/H376)</f>
        <v>0.666666666666667</v>
      </c>
      <c r="BJ376" s="16" t="n">
        <f aca="false">IF(AP376="","",AP376+AN376)</f>
        <v>2</v>
      </c>
    </row>
    <row r="377" customFormat="false" ht="15" hidden="false" customHeight="true" outlineLevel="0" collapsed="false">
      <c r="A377" s="9" t="s">
        <v>345</v>
      </c>
      <c r="B377" s="10" t="s">
        <v>319</v>
      </c>
      <c r="C377" s="10" t="s">
        <v>346</v>
      </c>
      <c r="D377" s="9" t="n">
        <v>2017</v>
      </c>
      <c r="E377" s="11" t="n">
        <v>3235</v>
      </c>
      <c r="F377" s="11" t="n">
        <v>615</v>
      </c>
      <c r="G377" s="11" t="n">
        <v>640</v>
      </c>
      <c r="H377" s="11" t="n">
        <v>27</v>
      </c>
      <c r="I377" s="11" t="n">
        <v>1882</v>
      </c>
      <c r="J377" s="11" t="n">
        <v>1359</v>
      </c>
      <c r="K377" s="11" t="n">
        <v>0</v>
      </c>
      <c r="L377" s="12" t="n">
        <v>8.34621329211747</v>
      </c>
      <c r="M377" s="12" t="n">
        <v>0</v>
      </c>
      <c r="N377" s="13" t="n">
        <v>0.722104144527099</v>
      </c>
      <c r="O377" s="13" t="n">
        <v>0.581761978361669</v>
      </c>
      <c r="P377" s="13" t="n">
        <v>0.197836166924266</v>
      </c>
      <c r="Q377" s="13" t="n">
        <v>-0.113941385921665</v>
      </c>
      <c r="R377" s="13" t="n">
        <v>-0.233532934131737</v>
      </c>
      <c r="S377" s="11" t="n">
        <v>0</v>
      </c>
      <c r="T377" s="13" t="n">
        <v>-0.0689655172413793</v>
      </c>
      <c r="U377" s="13" t="n">
        <v>-0.0303967027305513</v>
      </c>
      <c r="V377" s="11" t="n">
        <v>1</v>
      </c>
      <c r="W377" s="13" t="n">
        <v>-0.148148148148148</v>
      </c>
      <c r="X377" s="11" t="n">
        <v>0</v>
      </c>
      <c r="Y377" s="11" t="n">
        <v>0</v>
      </c>
      <c r="Z377" s="11" t="n">
        <v>0</v>
      </c>
      <c r="AA377" s="11" t="n">
        <v>0</v>
      </c>
      <c r="AB377" s="10" t="s">
        <v>65</v>
      </c>
      <c r="AC377" s="11" t="n">
        <v>1</v>
      </c>
      <c r="AD377" s="11" t="n">
        <v>11</v>
      </c>
      <c r="AE377" s="11" t="n">
        <v>3</v>
      </c>
      <c r="AF377" s="11" t="n">
        <v>0</v>
      </c>
      <c r="AG377" s="11" t="n">
        <v>12</v>
      </c>
      <c r="AH377" s="11" t="n">
        <v>0</v>
      </c>
      <c r="AI377" s="13" t="n">
        <v>0.037037037037037</v>
      </c>
      <c r="AJ377" s="13" t="n">
        <v>0.407407407407407</v>
      </c>
      <c r="AK377" s="13" t="n">
        <v>0.111111111111111</v>
      </c>
      <c r="AL377" s="13" t="n">
        <v>0</v>
      </c>
      <c r="AM377" s="13" t="n">
        <v>0.444444444444444</v>
      </c>
      <c r="AN377" s="11" t="n">
        <v>1</v>
      </c>
      <c r="AO377" s="13" t="n">
        <v>0.0357142857142857</v>
      </c>
      <c r="AP377" s="11" t="n">
        <v>2</v>
      </c>
      <c r="AQ377" s="11" t="n">
        <v>1</v>
      </c>
      <c r="AR377" s="13" t="n">
        <v>0.0689655172413793</v>
      </c>
      <c r="AS377" s="13" t="n">
        <v>0.0344827586206897</v>
      </c>
      <c r="AT377" s="14" t="n">
        <f aca="false">SUMIFS(시도_소아과개폐업!$C$5:$C$293,시도_소아과개폐업!$A$5:$A$293,$D377,시도_소아과개폐업!$B$5:$B$293,$B377)</f>
        <v>26</v>
      </c>
      <c r="AU377" s="14" t="n">
        <f aca="false">SUMIFS(시도_소아과개폐업!$D$5:$D$293,시도_소아과개폐업!$A$5:$A$293,$D377,시도_소아과개폐업!$B$5:$B$293,$B377)</f>
        <v>32</v>
      </c>
      <c r="AV377" s="14" t="n">
        <f aca="false">SUMIFS(시도_소아과개폐업!$F$5:$F$293,시도_소아과개폐업!$A$5:$A$293,$D377,시도_소아과개폐업!$B$5:$B$293,$B377)</f>
        <v>-6</v>
      </c>
      <c r="AW377" s="15" t="n">
        <f aca="false">SUMIFS(시도_소아과개폐업!$G$5:$G$293,시도_소아과개폐업!$A$5:$A$293,$D377,시도_소아과개폐업!$B$5:$B$293,$B377)</f>
        <v>1.18518518518519</v>
      </c>
      <c r="AX377" s="14" t="n">
        <f aca="false">SUMIFS(시도_소아과개폐업!$H$5:$H$293,시도_소아과개폐업!$A$5:$A$293,$D377,시도_소아과개폐업!$B$5:$B$293,$B377)</f>
        <v>90</v>
      </c>
      <c r="AY377" s="14" t="n">
        <f aca="false">SUMIFS(시군구_병원급!$E$5:$E$3668,시군구_병원급!$A$5:$A$3668,$A377,시군구_병원급!$D$5:$D$3668,$D377)</f>
        <v>2</v>
      </c>
      <c r="AZ377" s="14" t="n">
        <f aca="false">SUMIFS(시군구_병원급!$F$5:$F$3668,시군구_병원급!$A$5:$A$3668,$A377,시군구_병원급!$D$5:$D$3668,$D377)</f>
        <v>2</v>
      </c>
      <c r="BA377" s="14" t="n">
        <f aca="false">SUMIFS(시군구_병원급!$G$5:$G$3668,시군구_병원급!$A$5:$A$3668,$A377,시군구_병원급!$D$5:$D$3668,$D377)</f>
        <v>4</v>
      </c>
      <c r="BB377" s="14" t="n">
        <f aca="false">SUMIFS(시군구_병원급!$H$5:$H$3668,시군구_병원급!$A$5:$A$3668,$A377,시군구_병원급!$D$5:$D$3668,$D377)</f>
        <v>6</v>
      </c>
      <c r="BC377" s="16" t="n">
        <f aca="false">K377+AY377</f>
        <v>2</v>
      </c>
      <c r="BD377" s="17" t="n">
        <f aca="false">IF(E377=0,"",(K377+AY377)/E377*1000)</f>
        <v>0.618238021638331</v>
      </c>
      <c r="BE377" s="16" t="n">
        <f aca="false">AY377-SUMIFS(시군구_병원급!$E$5:$E$3668,시군구_병원급!$A$5:$A$3668,$A377,시군구_병원급!$D$5:$D$3668,$D377-3)</f>
        <v>0</v>
      </c>
      <c r="BF377" s="16" t="n">
        <f aca="false">IF(AY377=0,1,0)</f>
        <v>0</v>
      </c>
      <c r="BG377" s="16" t="n">
        <f aca="false">IF(K377+AY377=0,1,0)</f>
        <v>0</v>
      </c>
      <c r="BH377" s="16" t="n">
        <f aca="false">AF377+AG377+AH377</f>
        <v>12</v>
      </c>
      <c r="BI377" s="18" t="n">
        <f aca="false">IF(H377=0,"",BH377/H377)</f>
        <v>0.444444444444444</v>
      </c>
      <c r="BJ377" s="16" t="n">
        <f aca="false">IF(AP377="","",AP377+AN377)</f>
        <v>3</v>
      </c>
    </row>
    <row r="378" customFormat="false" ht="15" hidden="false" customHeight="true" outlineLevel="0" collapsed="false">
      <c r="A378" s="9" t="s">
        <v>347</v>
      </c>
      <c r="B378" s="10" t="s">
        <v>319</v>
      </c>
      <c r="C378" s="10" t="s">
        <v>348</v>
      </c>
      <c r="D378" s="9" t="n">
        <v>2017</v>
      </c>
      <c r="E378" s="11" t="n">
        <v>2672</v>
      </c>
      <c r="F378" s="11" t="n">
        <v>412</v>
      </c>
      <c r="G378" s="11" t="n">
        <v>436</v>
      </c>
      <c r="H378" s="11" t="n">
        <v>42</v>
      </c>
      <c r="I378" s="11" t="n">
        <v>2672</v>
      </c>
      <c r="J378" s="11" t="n">
        <v>1666</v>
      </c>
      <c r="K378" s="11" t="n">
        <v>0</v>
      </c>
      <c r="L378" s="12" t="n">
        <v>15.7185628742515</v>
      </c>
      <c r="M378" s="12" t="n">
        <v>0</v>
      </c>
      <c r="N378" s="13" t="n">
        <v>0.623502994011976</v>
      </c>
      <c r="O378" s="13" t="n">
        <v>1</v>
      </c>
      <c r="P378" s="13" t="n">
        <v>0.163173652694611</v>
      </c>
      <c r="Q378" s="13" t="n">
        <v>-0.231300345224396</v>
      </c>
      <c r="R378" s="13" t="n">
        <v>-0.274542429284526</v>
      </c>
      <c r="S378" s="11" t="n">
        <v>0</v>
      </c>
      <c r="T378" s="13" t="n">
        <v>-0.0232558139534884</v>
      </c>
      <c r="U378" s="13" t="n">
        <v>-0.0637701471618781</v>
      </c>
      <c r="V378" s="11" t="n">
        <v>1</v>
      </c>
      <c r="W378" s="13" t="n">
        <v>-0.0476190476190477</v>
      </c>
      <c r="X378" s="11" t="n">
        <v>0</v>
      </c>
      <c r="Y378" s="11" t="n">
        <v>0</v>
      </c>
      <c r="Z378" s="11" t="n">
        <v>0</v>
      </c>
      <c r="AA378" s="11" t="n">
        <v>0</v>
      </c>
      <c r="AB378" s="10" t="s">
        <v>65</v>
      </c>
      <c r="AC378" s="11" t="n">
        <v>3</v>
      </c>
      <c r="AD378" s="11" t="n">
        <v>7</v>
      </c>
      <c r="AE378" s="11" t="n">
        <v>10</v>
      </c>
      <c r="AF378" s="11" t="n">
        <v>3</v>
      </c>
      <c r="AG378" s="11" t="n">
        <v>19</v>
      </c>
      <c r="AH378" s="11" t="n">
        <v>0</v>
      </c>
      <c r="AI378" s="13" t="n">
        <v>0.0714285714285714</v>
      </c>
      <c r="AJ378" s="13" t="n">
        <v>0.166666666666667</v>
      </c>
      <c r="AK378" s="13" t="n">
        <v>0.238095238095238</v>
      </c>
      <c r="AL378" s="13" t="n">
        <v>0.0714285714285714</v>
      </c>
      <c r="AM378" s="13" t="n">
        <v>0.452380952380952</v>
      </c>
      <c r="AN378" s="11" t="n">
        <v>1</v>
      </c>
      <c r="AO378" s="13" t="n">
        <v>0.0232558139534884</v>
      </c>
      <c r="AP378" s="11" t="n">
        <v>0</v>
      </c>
      <c r="AQ378" s="11" t="n">
        <v>0</v>
      </c>
      <c r="AR378" s="13" t="n">
        <v>0</v>
      </c>
      <c r="AS378" s="13" t="n">
        <v>0</v>
      </c>
      <c r="AT378" s="14" t="n">
        <f aca="false">SUMIFS(시도_소아과개폐업!$C$5:$C$293,시도_소아과개폐업!$A$5:$A$293,$D378,시도_소아과개폐업!$B$5:$B$293,$B378)</f>
        <v>26</v>
      </c>
      <c r="AU378" s="14" t="n">
        <f aca="false">SUMIFS(시도_소아과개폐업!$D$5:$D$293,시도_소아과개폐업!$A$5:$A$293,$D378,시도_소아과개폐업!$B$5:$B$293,$B378)</f>
        <v>32</v>
      </c>
      <c r="AV378" s="14" t="n">
        <f aca="false">SUMIFS(시도_소아과개폐업!$F$5:$F$293,시도_소아과개폐업!$A$5:$A$293,$D378,시도_소아과개폐업!$B$5:$B$293,$B378)</f>
        <v>-6</v>
      </c>
      <c r="AW378" s="15" t="n">
        <f aca="false">SUMIFS(시도_소아과개폐업!$G$5:$G$293,시도_소아과개폐업!$A$5:$A$293,$D378,시도_소아과개폐업!$B$5:$B$293,$B378)</f>
        <v>1.18518518518519</v>
      </c>
      <c r="AX378" s="14" t="n">
        <f aca="false">SUMIFS(시도_소아과개폐업!$H$5:$H$293,시도_소아과개폐업!$A$5:$A$293,$D378,시도_소아과개폐업!$B$5:$B$293,$B378)</f>
        <v>90</v>
      </c>
      <c r="AY378" s="14" t="n">
        <f aca="false">SUMIFS(시군구_병원급!$E$5:$E$3668,시군구_병원급!$A$5:$A$3668,$A378,시군구_병원급!$D$5:$D$3668,$D378)</f>
        <v>1</v>
      </c>
      <c r="AZ378" s="14" t="n">
        <f aca="false">SUMIFS(시군구_병원급!$F$5:$F$3668,시군구_병원급!$A$5:$A$3668,$A378,시군구_병원급!$D$5:$D$3668,$D378)</f>
        <v>0</v>
      </c>
      <c r="BA378" s="14" t="n">
        <f aca="false">SUMIFS(시군구_병원급!$G$5:$G$3668,시군구_병원급!$A$5:$A$3668,$A378,시군구_병원급!$D$5:$D$3668,$D378)</f>
        <v>2</v>
      </c>
      <c r="BB378" s="14" t="n">
        <f aca="false">SUMIFS(시군구_병원급!$H$5:$H$3668,시군구_병원급!$A$5:$A$3668,$A378,시군구_병원급!$D$5:$D$3668,$D378)</f>
        <v>4</v>
      </c>
      <c r="BC378" s="16" t="n">
        <f aca="false">K378+AY378</f>
        <v>1</v>
      </c>
      <c r="BD378" s="17" t="n">
        <f aca="false">IF(E378=0,"",(K378+AY378)/E378*1000)</f>
        <v>0.374251497005988</v>
      </c>
      <c r="BE378" s="16" t="n">
        <f aca="false">AY378-SUMIFS(시군구_병원급!$E$5:$E$3668,시군구_병원급!$A$5:$A$3668,$A378,시군구_병원급!$D$5:$D$3668,$D378-3)</f>
        <v>0</v>
      </c>
      <c r="BF378" s="16" t="n">
        <f aca="false">IF(AY378=0,1,0)</f>
        <v>0</v>
      </c>
      <c r="BG378" s="16" t="n">
        <f aca="false">IF(K378+AY378=0,1,0)</f>
        <v>0</v>
      </c>
      <c r="BH378" s="16" t="n">
        <f aca="false">AF378+AG378+AH378</f>
        <v>22</v>
      </c>
      <c r="BI378" s="18" t="n">
        <f aca="false">IF(H378=0,"",BH378/H378)</f>
        <v>0.523809523809524</v>
      </c>
      <c r="BJ378" s="16" t="n">
        <f aca="false">IF(AP378="","",AP378+AN378)</f>
        <v>1</v>
      </c>
    </row>
    <row r="379" customFormat="false" ht="15" hidden="false" customHeight="true" outlineLevel="0" collapsed="false">
      <c r="A379" s="9" t="s">
        <v>349</v>
      </c>
      <c r="B379" s="10" t="s">
        <v>319</v>
      </c>
      <c r="C379" s="10" t="s">
        <v>350</v>
      </c>
      <c r="D379" s="9" t="n">
        <v>2017</v>
      </c>
      <c r="E379" s="11" t="n">
        <v>4423</v>
      </c>
      <c r="F379" s="11" t="n">
        <v>492</v>
      </c>
      <c r="G379" s="11" t="n">
        <v>502</v>
      </c>
      <c r="H379" s="11" t="n">
        <v>60</v>
      </c>
      <c r="I379" s="11" t="n">
        <v>2881</v>
      </c>
      <c r="J379" s="11" t="n">
        <v>2227</v>
      </c>
      <c r="K379" s="11" t="n">
        <v>1</v>
      </c>
      <c r="L379" s="12" t="n">
        <v>13.5654533122315</v>
      </c>
      <c r="M379" s="12" t="n">
        <v>0.226090888537192</v>
      </c>
      <c r="N379" s="13" t="n">
        <v>0.77299548767789</v>
      </c>
      <c r="O379" s="13" t="n">
        <v>0.65136784987565</v>
      </c>
      <c r="P379" s="13" t="n">
        <v>0.11349762604567</v>
      </c>
      <c r="Q379" s="13" t="n">
        <v>-0.103748733535968</v>
      </c>
      <c r="R379" s="13" t="n">
        <v>-0.203174603174603</v>
      </c>
      <c r="S379" s="11" t="n">
        <v>0</v>
      </c>
      <c r="T379" s="13" t="n">
        <v>-0.0163934426229508</v>
      </c>
      <c r="U379" s="13" t="n">
        <v>-0.047603305785124</v>
      </c>
      <c r="V379" s="11" t="n">
        <v>0</v>
      </c>
      <c r="W379" s="13" t="n">
        <v>-0.0666666666666667</v>
      </c>
      <c r="X379" s="11" t="n">
        <v>0</v>
      </c>
      <c r="Y379" s="11" t="n">
        <v>0</v>
      </c>
      <c r="Z379" s="11" t="n">
        <v>0</v>
      </c>
      <c r="AA379" s="11" t="n">
        <v>0</v>
      </c>
      <c r="AB379" s="10" t="s">
        <v>65</v>
      </c>
      <c r="AC379" s="11" t="n">
        <v>3</v>
      </c>
      <c r="AD379" s="11" t="n">
        <v>19</v>
      </c>
      <c r="AE379" s="11" t="n">
        <v>24</v>
      </c>
      <c r="AF379" s="11" t="n">
        <v>2</v>
      </c>
      <c r="AG379" s="11" t="n">
        <v>12</v>
      </c>
      <c r="AH379" s="11" t="n">
        <v>0</v>
      </c>
      <c r="AI379" s="13" t="n">
        <v>0.05</v>
      </c>
      <c r="AJ379" s="13" t="n">
        <v>0.316666666666667</v>
      </c>
      <c r="AK379" s="13" t="n">
        <v>0.4</v>
      </c>
      <c r="AL379" s="13" t="n">
        <v>0.0333333333333333</v>
      </c>
      <c r="AM379" s="13" t="n">
        <v>0.2</v>
      </c>
      <c r="AN379" s="11" t="n">
        <v>1</v>
      </c>
      <c r="AO379" s="13" t="n">
        <v>0.0163934426229508</v>
      </c>
      <c r="AP379" s="11" t="n">
        <v>2</v>
      </c>
      <c r="AQ379" s="11" t="n">
        <v>0</v>
      </c>
      <c r="AR379" s="13" t="n">
        <v>0.0317460317460317</v>
      </c>
      <c r="AS379" s="13" t="n">
        <v>0</v>
      </c>
      <c r="AT379" s="14" t="n">
        <f aca="false">SUMIFS(시도_소아과개폐업!$C$5:$C$293,시도_소아과개폐업!$A$5:$A$293,$D379,시도_소아과개폐업!$B$5:$B$293,$B379)</f>
        <v>26</v>
      </c>
      <c r="AU379" s="14" t="n">
        <f aca="false">SUMIFS(시도_소아과개폐업!$D$5:$D$293,시도_소아과개폐업!$A$5:$A$293,$D379,시도_소아과개폐업!$B$5:$B$293,$B379)</f>
        <v>32</v>
      </c>
      <c r="AV379" s="14" t="n">
        <f aca="false">SUMIFS(시도_소아과개폐업!$F$5:$F$293,시도_소아과개폐업!$A$5:$A$293,$D379,시도_소아과개폐업!$B$5:$B$293,$B379)</f>
        <v>-6</v>
      </c>
      <c r="AW379" s="15" t="n">
        <f aca="false">SUMIFS(시도_소아과개폐업!$G$5:$G$293,시도_소아과개폐업!$A$5:$A$293,$D379,시도_소아과개폐업!$B$5:$B$293,$B379)</f>
        <v>1.18518518518519</v>
      </c>
      <c r="AX379" s="14" t="n">
        <f aca="false">SUMIFS(시도_소아과개폐업!$H$5:$H$293,시도_소아과개폐업!$A$5:$A$293,$D379,시도_소아과개폐업!$B$5:$B$293,$B379)</f>
        <v>90</v>
      </c>
      <c r="AY379" s="14" t="n">
        <f aca="false">SUMIFS(시군구_병원급!$E$5:$E$3668,시군구_병원급!$A$5:$A$3668,$A379,시군구_병원급!$D$5:$D$3668,$D379)</f>
        <v>1</v>
      </c>
      <c r="AZ379" s="14" t="n">
        <f aca="false">SUMIFS(시군구_병원급!$F$5:$F$3668,시군구_병원급!$A$5:$A$3668,$A379,시군구_병원급!$D$5:$D$3668,$D379)</f>
        <v>1</v>
      </c>
      <c r="BA379" s="14" t="n">
        <f aca="false">SUMIFS(시군구_병원급!$G$5:$G$3668,시군구_병원급!$A$5:$A$3668,$A379,시군구_병원급!$D$5:$D$3668,$D379)</f>
        <v>3</v>
      </c>
      <c r="BB379" s="14" t="n">
        <f aca="false">SUMIFS(시군구_병원급!$H$5:$H$3668,시군구_병원급!$A$5:$A$3668,$A379,시군구_병원급!$D$5:$D$3668,$D379)</f>
        <v>8</v>
      </c>
      <c r="BC379" s="16" t="n">
        <f aca="false">K379+AY379</f>
        <v>2</v>
      </c>
      <c r="BD379" s="17" t="n">
        <f aca="false">IF(E379=0,"",(K379+AY379)/E379*1000)</f>
        <v>0.452181777074384</v>
      </c>
      <c r="BE379" s="16" t="n">
        <f aca="false">AY379-SUMIFS(시군구_병원급!$E$5:$E$3668,시군구_병원급!$A$5:$A$3668,$A379,시군구_병원급!$D$5:$D$3668,$D379-3)</f>
        <v>0</v>
      </c>
      <c r="BF379" s="16" t="n">
        <f aca="false">IF(AY379=0,1,0)</f>
        <v>0</v>
      </c>
      <c r="BG379" s="16" t="n">
        <f aca="false">IF(K379+AY379=0,1,0)</f>
        <v>0</v>
      </c>
      <c r="BH379" s="16" t="n">
        <f aca="false">AF379+AG379+AH379</f>
        <v>14</v>
      </c>
      <c r="BI379" s="18" t="n">
        <f aca="false">IF(H379=0,"",BH379/H379)</f>
        <v>0.233333333333333</v>
      </c>
      <c r="BJ379" s="16" t="n">
        <f aca="false">IF(AP379="","",AP379+AN379)</f>
        <v>3</v>
      </c>
    </row>
    <row r="380" customFormat="false" ht="15" hidden="false" customHeight="true" outlineLevel="0" collapsed="false">
      <c r="A380" s="9" t="s">
        <v>351</v>
      </c>
      <c r="B380" s="10" t="s">
        <v>319</v>
      </c>
      <c r="C380" s="10" t="s">
        <v>352</v>
      </c>
      <c r="D380" s="9" t="n">
        <v>2017</v>
      </c>
      <c r="E380" s="11" t="n">
        <v>1093</v>
      </c>
      <c r="F380" s="11" t="n">
        <v>148</v>
      </c>
      <c r="G380" s="11" t="n">
        <v>160</v>
      </c>
      <c r="H380" s="11" t="n">
        <v>13</v>
      </c>
      <c r="I380" s="11" t="n">
        <v>943</v>
      </c>
      <c r="J380" s="11" t="n">
        <v>570</v>
      </c>
      <c r="K380" s="11" t="n">
        <v>0</v>
      </c>
      <c r="L380" s="12" t="n">
        <v>11.8938700823422</v>
      </c>
      <c r="M380" s="12" t="n">
        <v>0</v>
      </c>
      <c r="N380" s="13" t="n">
        <v>0.604453870625663</v>
      </c>
      <c r="O380" s="13" t="n">
        <v>0.862763037511437</v>
      </c>
      <c r="P380" s="13" t="n">
        <v>0.146386093321135</v>
      </c>
      <c r="Q380" s="13" t="n">
        <v>-0.162452107279694</v>
      </c>
      <c r="R380" s="13" t="n">
        <v>-0.357429718875502</v>
      </c>
      <c r="S380" s="11" t="n">
        <v>0</v>
      </c>
      <c r="T380" s="13" t="n">
        <v>0</v>
      </c>
      <c r="U380" s="13" t="n">
        <v>0.0042598509052183</v>
      </c>
      <c r="V380" s="11" t="n">
        <v>1</v>
      </c>
      <c r="W380" s="13" t="n">
        <v>-0.0769230769230769</v>
      </c>
      <c r="X380" s="11" t="n">
        <v>0</v>
      </c>
      <c r="Y380" s="11" t="n">
        <v>0</v>
      </c>
      <c r="Z380" s="11" t="n">
        <v>0</v>
      </c>
      <c r="AA380" s="11" t="n">
        <v>0</v>
      </c>
      <c r="AB380" s="10" t="s">
        <v>65</v>
      </c>
      <c r="AC380" s="11" t="n">
        <v>1</v>
      </c>
      <c r="AD380" s="11" t="n">
        <v>1</v>
      </c>
      <c r="AE380" s="11" t="n">
        <v>1</v>
      </c>
      <c r="AF380" s="11" t="n">
        <v>0</v>
      </c>
      <c r="AG380" s="11" t="n">
        <v>10</v>
      </c>
      <c r="AH380" s="11" t="n">
        <v>0</v>
      </c>
      <c r="AI380" s="13" t="n">
        <v>0.0769230769230769</v>
      </c>
      <c r="AJ380" s="13" t="n">
        <v>0.0769230769230769</v>
      </c>
      <c r="AK380" s="13" t="n">
        <v>0.0769230769230769</v>
      </c>
      <c r="AL380" s="13" t="n">
        <v>0</v>
      </c>
      <c r="AM380" s="13" t="n">
        <v>0.769230769230769</v>
      </c>
      <c r="AN380" s="11" t="n">
        <v>0</v>
      </c>
      <c r="AO380" s="13" t="n">
        <v>0</v>
      </c>
      <c r="AP380" s="11" t="n">
        <v>0</v>
      </c>
      <c r="AQ380" s="11" t="n">
        <v>0</v>
      </c>
      <c r="AR380" s="13" t="n">
        <v>0</v>
      </c>
      <c r="AS380" s="13" t="n">
        <v>0</v>
      </c>
      <c r="AT380" s="14" t="n">
        <f aca="false">SUMIFS(시도_소아과개폐업!$C$5:$C$293,시도_소아과개폐업!$A$5:$A$293,$D380,시도_소아과개폐업!$B$5:$B$293,$B380)</f>
        <v>26</v>
      </c>
      <c r="AU380" s="14" t="n">
        <f aca="false">SUMIFS(시도_소아과개폐업!$D$5:$D$293,시도_소아과개폐업!$A$5:$A$293,$D380,시도_소아과개폐업!$B$5:$B$293,$B380)</f>
        <v>32</v>
      </c>
      <c r="AV380" s="14" t="n">
        <f aca="false">SUMIFS(시도_소아과개폐업!$F$5:$F$293,시도_소아과개폐업!$A$5:$A$293,$D380,시도_소아과개폐업!$B$5:$B$293,$B380)</f>
        <v>-6</v>
      </c>
      <c r="AW380" s="15" t="n">
        <f aca="false">SUMIFS(시도_소아과개폐업!$G$5:$G$293,시도_소아과개폐업!$A$5:$A$293,$D380,시도_소아과개폐업!$B$5:$B$293,$B380)</f>
        <v>1.18518518518519</v>
      </c>
      <c r="AX380" s="14" t="n">
        <f aca="false">SUMIFS(시도_소아과개폐업!$H$5:$H$293,시도_소아과개폐업!$A$5:$A$293,$D380,시도_소아과개폐업!$B$5:$B$293,$B380)</f>
        <v>90</v>
      </c>
      <c r="AY380" s="14" t="n">
        <f aca="false">SUMIFS(시군구_병원급!$E$5:$E$3668,시군구_병원급!$A$5:$A$3668,$A380,시군구_병원급!$D$5:$D$3668,$D380)</f>
        <v>0</v>
      </c>
      <c r="AZ380" s="14" t="n">
        <f aca="false">SUMIFS(시군구_병원급!$F$5:$F$3668,시군구_병원급!$A$5:$A$3668,$A380,시군구_병원급!$D$5:$D$3668,$D380)</f>
        <v>0</v>
      </c>
      <c r="BA380" s="14" t="n">
        <f aca="false">SUMIFS(시군구_병원급!$G$5:$G$3668,시군구_병원급!$A$5:$A$3668,$A380,시군구_병원급!$D$5:$D$3668,$D380)</f>
        <v>2</v>
      </c>
      <c r="BB380" s="14" t="n">
        <f aca="false">SUMIFS(시군구_병원급!$H$5:$H$3668,시군구_병원급!$A$5:$A$3668,$A380,시군구_병원급!$D$5:$D$3668,$D380)</f>
        <v>5</v>
      </c>
      <c r="BC380" s="16" t="n">
        <f aca="false">K380+AY380</f>
        <v>0</v>
      </c>
      <c r="BD380" s="17" t="n">
        <f aca="false">IF(E380=0,"",(K380+AY380)/E380*1000)</f>
        <v>0</v>
      </c>
      <c r="BE380" s="16" t="n">
        <f aca="false">AY380-SUMIFS(시군구_병원급!$E$5:$E$3668,시군구_병원급!$A$5:$A$3668,$A380,시군구_병원급!$D$5:$D$3668,$D380-3)</f>
        <v>0</v>
      </c>
      <c r="BF380" s="16" t="n">
        <f aca="false">IF(AY380=0,1,0)</f>
        <v>1</v>
      </c>
      <c r="BG380" s="16" t="n">
        <f aca="false">IF(K380+AY380=0,1,0)</f>
        <v>1</v>
      </c>
      <c r="BH380" s="16" t="n">
        <f aca="false">AF380+AG380+AH380</f>
        <v>10</v>
      </c>
      <c r="BI380" s="18" t="n">
        <f aca="false">IF(H380=0,"",BH380/H380)</f>
        <v>0.769230769230769</v>
      </c>
      <c r="BJ380" s="16" t="n">
        <f aca="false">IF(AP380="","",AP380+AN380)</f>
        <v>0</v>
      </c>
    </row>
    <row r="381" customFormat="false" ht="15" hidden="false" customHeight="true" outlineLevel="0" collapsed="false">
      <c r="A381" s="9" t="s">
        <v>353</v>
      </c>
      <c r="B381" s="10" t="s">
        <v>319</v>
      </c>
      <c r="C381" s="10" t="s">
        <v>354</v>
      </c>
      <c r="D381" s="9" t="n">
        <v>2017</v>
      </c>
      <c r="E381" s="11" t="n">
        <v>2274</v>
      </c>
      <c r="F381" s="11" t="n">
        <v>351</v>
      </c>
      <c r="G381" s="11" t="n">
        <v>360</v>
      </c>
      <c r="H381" s="11" t="n">
        <v>19</v>
      </c>
      <c r="I381" s="11" t="n">
        <v>1859</v>
      </c>
      <c r="J381" s="11" t="n">
        <v>1194</v>
      </c>
      <c r="K381" s="11" t="n">
        <v>1</v>
      </c>
      <c r="L381" s="12" t="n">
        <v>8.35532102022867</v>
      </c>
      <c r="M381" s="12" t="n">
        <v>0.439753737906772</v>
      </c>
      <c r="N381" s="13" t="n">
        <v>0.64228079612695</v>
      </c>
      <c r="O381" s="13" t="n">
        <v>0.81750219876869</v>
      </c>
      <c r="P381" s="13" t="n">
        <v>0.158311345646438</v>
      </c>
      <c r="Q381" s="13" t="n">
        <v>-0.0994059405940594</v>
      </c>
      <c r="R381" s="13" t="n">
        <v>-0.166666666666667</v>
      </c>
      <c r="S381" s="11" t="n">
        <v>0</v>
      </c>
      <c r="T381" s="13" t="n">
        <v>0</v>
      </c>
      <c r="U381" s="13" t="n">
        <v>-0.012221041445271</v>
      </c>
      <c r="V381" s="11" t="n">
        <v>0</v>
      </c>
      <c r="W381" s="13" t="n">
        <v>-0.157894736842105</v>
      </c>
      <c r="X381" s="11" t="n">
        <v>0</v>
      </c>
      <c r="Y381" s="11" t="n">
        <v>1</v>
      </c>
      <c r="Z381" s="11" t="n">
        <v>1</v>
      </c>
      <c r="AA381" s="11" t="n">
        <v>0</v>
      </c>
      <c r="AB381" s="10" t="s">
        <v>65</v>
      </c>
      <c r="AC381" s="11" t="n">
        <v>1</v>
      </c>
      <c r="AD381" s="11" t="n">
        <v>3</v>
      </c>
      <c r="AE381" s="11" t="n">
        <v>3</v>
      </c>
      <c r="AF381" s="11" t="n">
        <v>1</v>
      </c>
      <c r="AG381" s="11" t="n">
        <v>11</v>
      </c>
      <c r="AH381" s="11" t="n">
        <v>0</v>
      </c>
      <c r="AI381" s="13" t="n">
        <v>0.0526315789473684</v>
      </c>
      <c r="AJ381" s="13" t="n">
        <v>0.157894736842105</v>
      </c>
      <c r="AK381" s="13" t="n">
        <v>0.157894736842105</v>
      </c>
      <c r="AL381" s="13" t="n">
        <v>0.0526315789473684</v>
      </c>
      <c r="AM381" s="13" t="n">
        <v>0.578947368421053</v>
      </c>
      <c r="AN381" s="11" t="n">
        <v>0</v>
      </c>
      <c r="AO381" s="13" t="n">
        <v>0</v>
      </c>
      <c r="AP381" s="11" t="n">
        <v>0</v>
      </c>
      <c r="AQ381" s="11" t="n">
        <v>0</v>
      </c>
      <c r="AR381" s="13" t="n">
        <v>0</v>
      </c>
      <c r="AS381" s="13" t="n">
        <v>0</v>
      </c>
      <c r="AT381" s="14" t="n">
        <f aca="false">SUMIFS(시도_소아과개폐업!$C$5:$C$293,시도_소아과개폐업!$A$5:$A$293,$D381,시도_소아과개폐업!$B$5:$B$293,$B381)</f>
        <v>26</v>
      </c>
      <c r="AU381" s="14" t="n">
        <f aca="false">SUMIFS(시도_소아과개폐업!$D$5:$D$293,시도_소아과개폐업!$A$5:$A$293,$D381,시도_소아과개폐업!$B$5:$B$293,$B381)</f>
        <v>32</v>
      </c>
      <c r="AV381" s="14" t="n">
        <f aca="false">SUMIFS(시도_소아과개폐업!$F$5:$F$293,시도_소아과개폐업!$A$5:$A$293,$D381,시도_소아과개폐업!$B$5:$B$293,$B381)</f>
        <v>-6</v>
      </c>
      <c r="AW381" s="15" t="n">
        <f aca="false">SUMIFS(시도_소아과개폐업!$G$5:$G$293,시도_소아과개폐업!$A$5:$A$293,$D381,시도_소아과개폐업!$B$5:$B$293,$B381)</f>
        <v>1.18518518518519</v>
      </c>
      <c r="AX381" s="14" t="n">
        <f aca="false">SUMIFS(시도_소아과개폐업!$H$5:$H$293,시도_소아과개폐업!$A$5:$A$293,$D381,시도_소아과개폐업!$B$5:$B$293,$B381)</f>
        <v>90</v>
      </c>
      <c r="AY381" s="14" t="n">
        <f aca="false">SUMIFS(시군구_병원급!$E$5:$E$3668,시군구_병원급!$A$5:$A$3668,$A381,시군구_병원급!$D$5:$D$3668,$D381)</f>
        <v>2</v>
      </c>
      <c r="AZ381" s="14" t="n">
        <f aca="false">SUMIFS(시군구_병원급!$F$5:$F$3668,시군구_병원급!$A$5:$A$3668,$A381,시군구_병원급!$D$5:$D$3668,$D381)</f>
        <v>2</v>
      </c>
      <c r="BA381" s="14" t="n">
        <f aca="false">SUMIFS(시군구_병원급!$G$5:$G$3668,시군구_병원급!$A$5:$A$3668,$A381,시군구_병원급!$D$5:$D$3668,$D381)</f>
        <v>2</v>
      </c>
      <c r="BB381" s="14" t="n">
        <f aca="false">SUMIFS(시군구_병원급!$H$5:$H$3668,시군구_병원급!$A$5:$A$3668,$A381,시군구_병원급!$D$5:$D$3668,$D381)</f>
        <v>4</v>
      </c>
      <c r="BC381" s="16" t="n">
        <f aca="false">K381+AY381</f>
        <v>3</v>
      </c>
      <c r="BD381" s="17" t="n">
        <f aca="false">IF(E381=0,"",(K381+AY381)/E381*1000)</f>
        <v>1.31926121372032</v>
      </c>
      <c r="BE381" s="16" t="n">
        <f aca="false">AY381-SUMIFS(시군구_병원급!$E$5:$E$3668,시군구_병원급!$A$5:$A$3668,$A381,시군구_병원급!$D$5:$D$3668,$D381-3)</f>
        <v>0</v>
      </c>
      <c r="BF381" s="16" t="n">
        <f aca="false">IF(AY381=0,1,0)</f>
        <v>0</v>
      </c>
      <c r="BG381" s="16" t="n">
        <f aca="false">IF(K381+AY381=0,1,0)</f>
        <v>0</v>
      </c>
      <c r="BH381" s="16" t="n">
        <f aca="false">AF381+AG381+AH381</f>
        <v>12</v>
      </c>
      <c r="BI381" s="18" t="n">
        <f aca="false">IF(H381=0,"",BH381/H381)</f>
        <v>0.631578947368421</v>
      </c>
      <c r="BJ381" s="16" t="n">
        <f aca="false">IF(AP381="","",AP381+AN381)</f>
        <v>0</v>
      </c>
    </row>
    <row r="382" customFormat="false" ht="15" hidden="false" customHeight="true" outlineLevel="0" collapsed="false">
      <c r="A382" s="9" t="s">
        <v>355</v>
      </c>
      <c r="B382" s="10" t="s">
        <v>319</v>
      </c>
      <c r="C382" s="10" t="s">
        <v>356</v>
      </c>
      <c r="D382" s="9" t="n">
        <v>2017</v>
      </c>
      <c r="E382" s="11" t="n">
        <v>2045</v>
      </c>
      <c r="F382" s="11" t="n">
        <v>329</v>
      </c>
      <c r="G382" s="11" t="n">
        <v>329</v>
      </c>
      <c r="H382" s="11" t="n">
        <v>14</v>
      </c>
      <c r="I382" s="11" t="n">
        <v>1038</v>
      </c>
      <c r="J382" s="11" t="n">
        <v>850</v>
      </c>
      <c r="K382" s="11" t="n">
        <v>0</v>
      </c>
      <c r="L382" s="12" t="n">
        <v>6.84596577017115</v>
      </c>
      <c r="M382" s="12" t="n">
        <v>0</v>
      </c>
      <c r="N382" s="13" t="n">
        <v>0.81888246628131</v>
      </c>
      <c r="O382" s="13" t="n">
        <v>0.507579462102689</v>
      </c>
      <c r="P382" s="13" t="n">
        <v>0.160880195599022</v>
      </c>
      <c r="Q382" s="13" t="n">
        <v>-0.0362865221489161</v>
      </c>
      <c r="R382" s="13" t="n">
        <v>-0.12962962962963</v>
      </c>
      <c r="S382" s="11" t="n">
        <v>0</v>
      </c>
      <c r="T382" s="13" t="n">
        <v>0</v>
      </c>
      <c r="U382" s="13" t="n">
        <v>0</v>
      </c>
      <c r="V382" s="11" t="n">
        <v>1</v>
      </c>
      <c r="W382" s="13" t="n">
        <v>0</v>
      </c>
      <c r="X382" s="11" t="n">
        <v>0</v>
      </c>
      <c r="Y382" s="11" t="n">
        <v>0</v>
      </c>
      <c r="Z382" s="11" t="n">
        <v>0</v>
      </c>
      <c r="AA382" s="11" t="n">
        <v>0</v>
      </c>
      <c r="AB382" s="10" t="s">
        <v>65</v>
      </c>
      <c r="AC382" s="11" t="n">
        <v>3</v>
      </c>
      <c r="AD382" s="11" t="n">
        <v>2</v>
      </c>
      <c r="AE382" s="11" t="n">
        <v>2</v>
      </c>
      <c r="AF382" s="11" t="n">
        <v>1</v>
      </c>
      <c r="AG382" s="11" t="n">
        <v>6</v>
      </c>
      <c r="AH382" s="11" t="n">
        <v>0</v>
      </c>
      <c r="AI382" s="13" t="n">
        <v>0.214285714285714</v>
      </c>
      <c r="AJ382" s="13" t="n">
        <v>0.142857142857143</v>
      </c>
      <c r="AK382" s="13" t="n">
        <v>0.142857142857143</v>
      </c>
      <c r="AL382" s="13" t="n">
        <v>0.0714285714285714</v>
      </c>
      <c r="AM382" s="13" t="n">
        <v>0.428571428571429</v>
      </c>
      <c r="AN382" s="11" t="n">
        <v>0</v>
      </c>
      <c r="AO382" s="13" t="n">
        <v>0</v>
      </c>
      <c r="AP382" s="11" t="n">
        <v>0</v>
      </c>
      <c r="AQ382" s="11" t="n">
        <v>0</v>
      </c>
      <c r="AR382" s="13" t="n">
        <v>0</v>
      </c>
      <c r="AS382" s="13" t="n">
        <v>0</v>
      </c>
      <c r="AT382" s="14" t="n">
        <f aca="false">SUMIFS(시도_소아과개폐업!$C$5:$C$293,시도_소아과개폐업!$A$5:$A$293,$D382,시도_소아과개폐업!$B$5:$B$293,$B382)</f>
        <v>26</v>
      </c>
      <c r="AU382" s="14" t="n">
        <f aca="false">SUMIFS(시도_소아과개폐업!$D$5:$D$293,시도_소아과개폐업!$A$5:$A$293,$D382,시도_소아과개폐업!$B$5:$B$293,$B382)</f>
        <v>32</v>
      </c>
      <c r="AV382" s="14" t="n">
        <f aca="false">SUMIFS(시도_소아과개폐업!$F$5:$F$293,시도_소아과개폐업!$A$5:$A$293,$D382,시도_소아과개폐업!$B$5:$B$293,$B382)</f>
        <v>-6</v>
      </c>
      <c r="AW382" s="15" t="n">
        <f aca="false">SUMIFS(시도_소아과개폐업!$G$5:$G$293,시도_소아과개폐업!$A$5:$A$293,$D382,시도_소아과개폐업!$B$5:$B$293,$B382)</f>
        <v>1.18518518518519</v>
      </c>
      <c r="AX382" s="14" t="n">
        <f aca="false">SUMIFS(시도_소아과개폐업!$H$5:$H$293,시도_소아과개폐업!$A$5:$A$293,$D382,시도_소아과개폐업!$B$5:$B$293,$B382)</f>
        <v>90</v>
      </c>
      <c r="AY382" s="14" t="n">
        <f aca="false">SUMIFS(시군구_병원급!$E$5:$E$3668,시군구_병원급!$A$5:$A$3668,$A382,시군구_병원급!$D$5:$D$3668,$D382)</f>
        <v>1</v>
      </c>
      <c r="AZ382" s="14" t="n">
        <f aca="false">SUMIFS(시군구_병원급!$F$5:$F$3668,시군구_병원급!$A$5:$A$3668,$A382,시군구_병원급!$D$5:$D$3668,$D382)</f>
        <v>0</v>
      </c>
      <c r="BA382" s="14" t="n">
        <f aca="false">SUMIFS(시군구_병원급!$G$5:$G$3668,시군구_병원급!$A$5:$A$3668,$A382,시군구_병원급!$D$5:$D$3668,$D382)</f>
        <v>2</v>
      </c>
      <c r="BB382" s="14" t="n">
        <f aca="false">SUMIFS(시군구_병원급!$H$5:$H$3668,시군구_병원급!$A$5:$A$3668,$A382,시군구_병원급!$D$5:$D$3668,$D382)</f>
        <v>4</v>
      </c>
      <c r="BC382" s="16" t="n">
        <f aca="false">K382+AY382</f>
        <v>1</v>
      </c>
      <c r="BD382" s="17" t="n">
        <f aca="false">IF(E382=0,"",(K382+AY382)/E382*1000)</f>
        <v>0.488997555012225</v>
      </c>
      <c r="BE382" s="16" t="n">
        <f aca="false">AY382-SUMIFS(시군구_병원급!$E$5:$E$3668,시군구_병원급!$A$5:$A$3668,$A382,시군구_병원급!$D$5:$D$3668,$D382-3)</f>
        <v>0</v>
      </c>
      <c r="BF382" s="16" t="n">
        <f aca="false">IF(AY382=0,1,0)</f>
        <v>0</v>
      </c>
      <c r="BG382" s="16" t="n">
        <f aca="false">IF(K382+AY382=0,1,0)</f>
        <v>0</v>
      </c>
      <c r="BH382" s="16" t="n">
        <f aca="false">AF382+AG382+AH382</f>
        <v>7</v>
      </c>
      <c r="BI382" s="18" t="n">
        <f aca="false">IF(H382=0,"",BH382/H382)</f>
        <v>0.5</v>
      </c>
      <c r="BJ382" s="16" t="n">
        <f aca="false">IF(AP382="","",AP382+AN382)</f>
        <v>0</v>
      </c>
    </row>
    <row r="383" customFormat="false" ht="15" hidden="false" customHeight="true" outlineLevel="0" collapsed="false">
      <c r="A383" s="9" t="s">
        <v>357</v>
      </c>
      <c r="B383" s="10" t="s">
        <v>319</v>
      </c>
      <c r="C383" s="10" t="s">
        <v>358</v>
      </c>
      <c r="D383" s="9" t="n">
        <v>2017</v>
      </c>
      <c r="E383" s="11" t="n">
        <v>2140</v>
      </c>
      <c r="F383" s="11" t="n">
        <v>297</v>
      </c>
      <c r="G383" s="11" t="n">
        <v>331</v>
      </c>
      <c r="H383" s="11" t="n">
        <v>25</v>
      </c>
      <c r="I383" s="11" t="n">
        <v>1282</v>
      </c>
      <c r="J383" s="11" t="n">
        <v>1074</v>
      </c>
      <c r="K383" s="11" t="n">
        <v>0</v>
      </c>
      <c r="L383" s="12" t="n">
        <v>11.6822429906542</v>
      </c>
      <c r="M383" s="12" t="n">
        <v>0</v>
      </c>
      <c r="N383" s="13" t="n">
        <v>0.837753510140406</v>
      </c>
      <c r="O383" s="13" t="n">
        <v>0.599065420560748</v>
      </c>
      <c r="P383" s="13" t="n">
        <v>0.154672897196262</v>
      </c>
      <c r="Q383" s="13" t="n">
        <v>-0.067131647776809</v>
      </c>
      <c r="R383" s="13" t="n">
        <v>-0.213776722090261</v>
      </c>
      <c r="S383" s="11" t="n">
        <v>0</v>
      </c>
      <c r="T383" s="13" t="n">
        <v>0</v>
      </c>
      <c r="U383" s="13" t="n">
        <v>0</v>
      </c>
      <c r="V383" s="11" t="n">
        <v>1</v>
      </c>
      <c r="W383" s="13" t="n">
        <v>-0.04</v>
      </c>
      <c r="X383" s="11" t="n">
        <v>0</v>
      </c>
      <c r="Y383" s="11" t="n">
        <v>0</v>
      </c>
      <c r="Z383" s="11" t="n">
        <v>0</v>
      </c>
      <c r="AA383" s="11" t="n">
        <v>0</v>
      </c>
      <c r="AB383" s="10" t="s">
        <v>65</v>
      </c>
      <c r="AC383" s="11" t="n">
        <v>6</v>
      </c>
      <c r="AD383" s="11" t="n">
        <v>5</v>
      </c>
      <c r="AE383" s="11" t="n">
        <v>3</v>
      </c>
      <c r="AF383" s="11" t="n">
        <v>0</v>
      </c>
      <c r="AG383" s="11" t="n">
        <v>11</v>
      </c>
      <c r="AH383" s="11" t="n">
        <v>0</v>
      </c>
      <c r="AI383" s="13" t="n">
        <v>0.24</v>
      </c>
      <c r="AJ383" s="13" t="n">
        <v>0.2</v>
      </c>
      <c r="AK383" s="13" t="n">
        <v>0.12</v>
      </c>
      <c r="AL383" s="13" t="n">
        <v>0</v>
      </c>
      <c r="AM383" s="13" t="n">
        <v>0.44</v>
      </c>
      <c r="AN383" s="11" t="n">
        <v>2</v>
      </c>
      <c r="AO383" s="13" t="n">
        <v>0.0740740740740741</v>
      </c>
      <c r="AP383" s="11" t="n">
        <v>2</v>
      </c>
      <c r="AQ383" s="11" t="n">
        <v>2</v>
      </c>
      <c r="AR383" s="13" t="n">
        <v>0.0740740740740741</v>
      </c>
      <c r="AS383" s="13" t="n">
        <v>0.0740740740740741</v>
      </c>
      <c r="AT383" s="14" t="n">
        <f aca="false">SUMIFS(시도_소아과개폐업!$C$5:$C$293,시도_소아과개폐업!$A$5:$A$293,$D383,시도_소아과개폐업!$B$5:$B$293,$B383)</f>
        <v>26</v>
      </c>
      <c r="AU383" s="14" t="n">
        <f aca="false">SUMIFS(시도_소아과개폐업!$D$5:$D$293,시도_소아과개폐업!$A$5:$A$293,$D383,시도_소아과개폐업!$B$5:$B$293,$B383)</f>
        <v>32</v>
      </c>
      <c r="AV383" s="14" t="n">
        <f aca="false">SUMIFS(시도_소아과개폐업!$F$5:$F$293,시도_소아과개폐업!$A$5:$A$293,$D383,시도_소아과개폐업!$B$5:$B$293,$B383)</f>
        <v>-6</v>
      </c>
      <c r="AW383" s="15" t="n">
        <f aca="false">SUMIFS(시도_소아과개폐업!$G$5:$G$293,시도_소아과개폐업!$A$5:$A$293,$D383,시도_소아과개폐업!$B$5:$B$293,$B383)</f>
        <v>1.18518518518519</v>
      </c>
      <c r="AX383" s="14" t="n">
        <f aca="false">SUMIFS(시도_소아과개폐업!$H$5:$H$293,시도_소아과개폐업!$A$5:$A$293,$D383,시도_소아과개폐업!$B$5:$B$293,$B383)</f>
        <v>90</v>
      </c>
      <c r="AY383" s="14" t="n">
        <f aca="false">SUMIFS(시군구_병원급!$E$5:$E$3668,시군구_병원급!$A$5:$A$3668,$A383,시군구_병원급!$D$5:$D$3668,$D383)</f>
        <v>0</v>
      </c>
      <c r="AZ383" s="14" t="n">
        <f aca="false">SUMIFS(시군구_병원급!$F$5:$F$3668,시군구_병원급!$A$5:$A$3668,$A383,시군구_병원급!$D$5:$D$3668,$D383)</f>
        <v>0</v>
      </c>
      <c r="BA383" s="14" t="n">
        <f aca="false">SUMIFS(시군구_병원급!$G$5:$G$3668,시군구_병원급!$A$5:$A$3668,$A383,시군구_병원급!$D$5:$D$3668,$D383)</f>
        <v>1</v>
      </c>
      <c r="BB383" s="14" t="n">
        <f aca="false">SUMIFS(시군구_병원급!$H$5:$H$3668,시군구_병원급!$A$5:$A$3668,$A383,시군구_병원급!$D$5:$D$3668,$D383)</f>
        <v>1</v>
      </c>
      <c r="BC383" s="16" t="n">
        <f aca="false">K383+AY383</f>
        <v>0</v>
      </c>
      <c r="BD383" s="17" t="n">
        <f aca="false">IF(E383=0,"",(K383+AY383)/E383*1000)</f>
        <v>0</v>
      </c>
      <c r="BE383" s="16" t="n">
        <f aca="false">AY383-SUMIFS(시군구_병원급!$E$5:$E$3668,시군구_병원급!$A$5:$A$3668,$A383,시군구_병원급!$D$5:$D$3668,$D383-3)</f>
        <v>0</v>
      </c>
      <c r="BF383" s="16" t="n">
        <f aca="false">IF(AY383=0,1,0)</f>
        <v>1</v>
      </c>
      <c r="BG383" s="16" t="n">
        <f aca="false">IF(K383+AY383=0,1,0)</f>
        <v>1</v>
      </c>
      <c r="BH383" s="16" t="n">
        <f aca="false">AF383+AG383+AH383</f>
        <v>11</v>
      </c>
      <c r="BI383" s="18" t="n">
        <f aca="false">IF(H383=0,"",BH383/H383)</f>
        <v>0.44</v>
      </c>
      <c r="BJ383" s="16" t="n">
        <f aca="false">IF(AP383="","",AP383+AN383)</f>
        <v>4</v>
      </c>
    </row>
    <row r="384" customFormat="false" ht="15" hidden="false" customHeight="true" outlineLevel="0" collapsed="false">
      <c r="A384" s="9" t="s">
        <v>359</v>
      </c>
      <c r="B384" s="10" t="s">
        <v>319</v>
      </c>
      <c r="C384" s="10" t="s">
        <v>360</v>
      </c>
      <c r="D384" s="9" t="n">
        <v>2017</v>
      </c>
      <c r="E384" s="11" t="n">
        <v>1152</v>
      </c>
      <c r="F384" s="11" t="n">
        <v>170</v>
      </c>
      <c r="G384" s="11" t="n">
        <v>174</v>
      </c>
      <c r="H384" s="11" t="n">
        <v>13</v>
      </c>
      <c r="I384" s="11" t="n">
        <v>777</v>
      </c>
      <c r="J384" s="11" t="n">
        <v>606</v>
      </c>
      <c r="K384" s="11" t="n">
        <v>0</v>
      </c>
      <c r="L384" s="12" t="n">
        <v>11.2847222222222</v>
      </c>
      <c r="M384" s="12" t="n">
        <v>0</v>
      </c>
      <c r="N384" s="13" t="n">
        <v>0.77992277992278</v>
      </c>
      <c r="O384" s="13" t="n">
        <v>0.674479166666667</v>
      </c>
      <c r="P384" s="13" t="n">
        <v>0.151041666666667</v>
      </c>
      <c r="Q384" s="13" t="n">
        <v>-0.121951219512195</v>
      </c>
      <c r="R384" s="13" t="n">
        <v>-0.175355450236967</v>
      </c>
      <c r="S384" s="11" t="n">
        <v>0</v>
      </c>
      <c r="T384" s="13" t="n">
        <v>0.0833333333333333</v>
      </c>
      <c r="U384" s="13" t="n">
        <v>0.00128865979381443</v>
      </c>
      <c r="V384" s="11" t="n">
        <v>1</v>
      </c>
      <c r="W384" s="13" t="n">
        <v>-0.0769230769230769</v>
      </c>
      <c r="X384" s="11" t="n">
        <v>0</v>
      </c>
      <c r="Y384" s="11" t="n">
        <v>0</v>
      </c>
      <c r="Z384" s="11" t="n">
        <v>0</v>
      </c>
      <c r="AA384" s="11" t="n">
        <v>0</v>
      </c>
      <c r="AB384" s="10" t="s">
        <v>65</v>
      </c>
      <c r="AC384" s="11" t="n">
        <v>4</v>
      </c>
      <c r="AD384" s="11" t="n">
        <v>2</v>
      </c>
      <c r="AE384" s="11" t="n">
        <v>2</v>
      </c>
      <c r="AF384" s="11" t="n">
        <v>0</v>
      </c>
      <c r="AG384" s="11" t="n">
        <v>5</v>
      </c>
      <c r="AH384" s="11" t="n">
        <v>0</v>
      </c>
      <c r="AI384" s="13" t="n">
        <v>0.307692307692308</v>
      </c>
      <c r="AJ384" s="13" t="n">
        <v>0.153846153846154</v>
      </c>
      <c r="AK384" s="13" t="n">
        <v>0.153846153846154</v>
      </c>
      <c r="AL384" s="13" t="n">
        <v>0</v>
      </c>
      <c r="AM384" s="13" t="n">
        <v>0.384615384615385</v>
      </c>
      <c r="AN384" s="11" t="n">
        <v>0</v>
      </c>
      <c r="AO384" s="13" t="n">
        <v>0</v>
      </c>
      <c r="AP384" s="11" t="n">
        <v>0</v>
      </c>
      <c r="AQ384" s="11" t="n">
        <v>1</v>
      </c>
      <c r="AR384" s="13" t="n">
        <v>0</v>
      </c>
      <c r="AS384" s="13" t="n">
        <v>0.0833333333333333</v>
      </c>
      <c r="AT384" s="14" t="n">
        <f aca="false">SUMIFS(시도_소아과개폐업!$C$5:$C$293,시도_소아과개폐업!$A$5:$A$293,$D384,시도_소아과개폐업!$B$5:$B$293,$B384)</f>
        <v>26</v>
      </c>
      <c r="AU384" s="14" t="n">
        <f aca="false">SUMIFS(시도_소아과개폐업!$D$5:$D$293,시도_소아과개폐업!$A$5:$A$293,$D384,시도_소아과개폐업!$B$5:$B$293,$B384)</f>
        <v>32</v>
      </c>
      <c r="AV384" s="14" t="n">
        <f aca="false">SUMIFS(시도_소아과개폐업!$F$5:$F$293,시도_소아과개폐업!$A$5:$A$293,$D384,시도_소아과개폐업!$B$5:$B$293,$B384)</f>
        <v>-6</v>
      </c>
      <c r="AW384" s="15" t="n">
        <f aca="false">SUMIFS(시도_소아과개폐업!$G$5:$G$293,시도_소아과개폐업!$A$5:$A$293,$D384,시도_소아과개폐업!$B$5:$B$293,$B384)</f>
        <v>1.18518518518519</v>
      </c>
      <c r="AX384" s="14" t="n">
        <f aca="false">SUMIFS(시도_소아과개폐업!$H$5:$H$293,시도_소아과개폐업!$A$5:$A$293,$D384,시도_소아과개폐업!$B$5:$B$293,$B384)</f>
        <v>90</v>
      </c>
      <c r="AY384" s="14" t="n">
        <f aca="false">SUMIFS(시군구_병원급!$E$5:$E$3668,시군구_병원급!$A$5:$A$3668,$A384,시군구_병원급!$D$5:$D$3668,$D384)</f>
        <v>0</v>
      </c>
      <c r="AZ384" s="14" t="n">
        <f aca="false">SUMIFS(시군구_병원급!$F$5:$F$3668,시군구_병원급!$A$5:$A$3668,$A384,시군구_병원급!$D$5:$D$3668,$D384)</f>
        <v>0</v>
      </c>
      <c r="BA384" s="14" t="n">
        <f aca="false">SUMIFS(시군구_병원급!$G$5:$G$3668,시군구_병원급!$A$5:$A$3668,$A384,시군구_병원급!$D$5:$D$3668,$D384)</f>
        <v>1</v>
      </c>
      <c r="BB384" s="14" t="n">
        <f aca="false">SUMIFS(시군구_병원급!$H$5:$H$3668,시군구_병원급!$A$5:$A$3668,$A384,시군구_병원급!$D$5:$D$3668,$D384)</f>
        <v>2</v>
      </c>
      <c r="BC384" s="16" t="n">
        <f aca="false">K384+AY384</f>
        <v>0</v>
      </c>
      <c r="BD384" s="17" t="n">
        <f aca="false">IF(E384=0,"",(K384+AY384)/E384*1000)</f>
        <v>0</v>
      </c>
      <c r="BE384" s="16" t="n">
        <f aca="false">AY384-SUMIFS(시군구_병원급!$E$5:$E$3668,시군구_병원급!$A$5:$A$3668,$A384,시군구_병원급!$D$5:$D$3668,$D384-3)</f>
        <v>0</v>
      </c>
      <c r="BF384" s="16" t="n">
        <f aca="false">IF(AY384=0,1,0)</f>
        <v>1</v>
      </c>
      <c r="BG384" s="16" t="n">
        <f aca="false">IF(K384+AY384=0,1,0)</f>
        <v>1</v>
      </c>
      <c r="BH384" s="16" t="n">
        <f aca="false">AF384+AG384+AH384</f>
        <v>5</v>
      </c>
      <c r="BI384" s="18" t="n">
        <f aca="false">IF(H384=0,"",BH384/H384)</f>
        <v>0.384615384615385</v>
      </c>
      <c r="BJ384" s="16" t="n">
        <f aca="false">IF(AP384="","",AP384+AN384)</f>
        <v>0</v>
      </c>
    </row>
    <row r="385" customFormat="false" ht="15" hidden="false" customHeight="true" outlineLevel="0" collapsed="false">
      <c r="A385" s="9" t="s">
        <v>361</v>
      </c>
      <c r="B385" s="10" t="s">
        <v>319</v>
      </c>
      <c r="C385" s="10" t="s">
        <v>362</v>
      </c>
      <c r="D385" s="9" t="n">
        <v>2017</v>
      </c>
      <c r="E385" s="11" t="n">
        <v>1190</v>
      </c>
      <c r="F385" s="11" t="n">
        <v>187</v>
      </c>
      <c r="G385" s="11" t="n">
        <v>206</v>
      </c>
      <c r="H385" s="11" t="n">
        <v>14</v>
      </c>
      <c r="I385" s="11" t="n">
        <v>825</v>
      </c>
      <c r="J385" s="11" t="n">
        <v>449</v>
      </c>
      <c r="K385" s="11" t="n">
        <v>0</v>
      </c>
      <c r="L385" s="12" t="n">
        <v>11.7647058823529</v>
      </c>
      <c r="M385" s="12" t="n">
        <v>0</v>
      </c>
      <c r="N385" s="13" t="n">
        <v>0.544242424242424</v>
      </c>
      <c r="O385" s="13" t="n">
        <v>0.69327731092437</v>
      </c>
      <c r="P385" s="13" t="n">
        <v>0.173109243697479</v>
      </c>
      <c r="Q385" s="13" t="n">
        <v>-0.112602535421327</v>
      </c>
      <c r="R385" s="13" t="n">
        <v>-0.155737704918033</v>
      </c>
      <c r="S385" s="11" t="n">
        <v>0</v>
      </c>
      <c r="T385" s="13" t="n">
        <v>0</v>
      </c>
      <c r="U385" s="13" t="n">
        <v>0.00364963503649629</v>
      </c>
      <c r="V385" s="11" t="n">
        <v>1</v>
      </c>
      <c r="W385" s="13" t="n">
        <v>-0.0714285714285714</v>
      </c>
      <c r="X385" s="11" t="n">
        <v>0</v>
      </c>
      <c r="Y385" s="11" t="n">
        <v>0</v>
      </c>
      <c r="Z385" s="11" t="n">
        <v>0</v>
      </c>
      <c r="AA385" s="11" t="n">
        <v>0</v>
      </c>
      <c r="AB385" s="10" t="s">
        <v>65</v>
      </c>
      <c r="AC385" s="11" t="n">
        <v>7</v>
      </c>
      <c r="AD385" s="11" t="n">
        <v>0</v>
      </c>
      <c r="AE385" s="11" t="n">
        <v>0</v>
      </c>
      <c r="AF385" s="11" t="n">
        <v>0</v>
      </c>
      <c r="AG385" s="11" t="n">
        <v>7</v>
      </c>
      <c r="AH385" s="11" t="n">
        <v>0</v>
      </c>
      <c r="AI385" s="13" t="n">
        <v>0.5</v>
      </c>
      <c r="AJ385" s="13" t="n">
        <v>0</v>
      </c>
      <c r="AK385" s="13" t="n">
        <v>0</v>
      </c>
      <c r="AL385" s="13" t="n">
        <v>0</v>
      </c>
      <c r="AM385" s="13" t="n">
        <v>0.5</v>
      </c>
      <c r="AN385" s="11" t="n">
        <v>0</v>
      </c>
      <c r="AO385" s="13" t="n">
        <v>0</v>
      </c>
      <c r="AP385" s="11" t="n">
        <v>1</v>
      </c>
      <c r="AQ385" s="11" t="n">
        <v>1</v>
      </c>
      <c r="AR385" s="13" t="n">
        <v>0.0714285714285714</v>
      </c>
      <c r="AS385" s="13" t="n">
        <v>0.0714285714285714</v>
      </c>
      <c r="AT385" s="14" t="n">
        <f aca="false">SUMIFS(시도_소아과개폐업!$C$5:$C$293,시도_소아과개폐업!$A$5:$A$293,$D385,시도_소아과개폐업!$B$5:$B$293,$B385)</f>
        <v>26</v>
      </c>
      <c r="AU385" s="14" t="n">
        <f aca="false">SUMIFS(시도_소아과개폐업!$D$5:$D$293,시도_소아과개폐업!$A$5:$A$293,$D385,시도_소아과개폐업!$B$5:$B$293,$B385)</f>
        <v>32</v>
      </c>
      <c r="AV385" s="14" t="n">
        <f aca="false">SUMIFS(시도_소아과개폐업!$F$5:$F$293,시도_소아과개폐업!$A$5:$A$293,$D385,시도_소아과개폐업!$B$5:$B$293,$B385)</f>
        <v>-6</v>
      </c>
      <c r="AW385" s="15" t="n">
        <f aca="false">SUMIFS(시도_소아과개폐업!$G$5:$G$293,시도_소아과개폐업!$A$5:$A$293,$D385,시도_소아과개폐업!$B$5:$B$293,$B385)</f>
        <v>1.18518518518519</v>
      </c>
      <c r="AX385" s="14" t="n">
        <f aca="false">SUMIFS(시도_소아과개폐업!$H$5:$H$293,시도_소아과개폐업!$A$5:$A$293,$D385,시도_소아과개폐업!$B$5:$B$293,$B385)</f>
        <v>90</v>
      </c>
      <c r="AY385" s="14" t="n">
        <f aca="false">SUMIFS(시군구_병원급!$E$5:$E$3668,시군구_병원급!$A$5:$A$3668,$A385,시군구_병원급!$D$5:$D$3668,$D385)</f>
        <v>1</v>
      </c>
      <c r="AZ385" s="14" t="n">
        <f aca="false">SUMIFS(시군구_병원급!$F$5:$F$3668,시군구_병원급!$A$5:$A$3668,$A385,시군구_병원급!$D$5:$D$3668,$D385)</f>
        <v>0</v>
      </c>
      <c r="BA385" s="14" t="n">
        <f aca="false">SUMIFS(시군구_병원급!$G$5:$G$3668,시군구_병원급!$A$5:$A$3668,$A385,시군구_병원급!$D$5:$D$3668,$D385)</f>
        <v>2</v>
      </c>
      <c r="BB385" s="14" t="n">
        <f aca="false">SUMIFS(시군구_병원급!$H$5:$H$3668,시군구_병원급!$A$5:$A$3668,$A385,시군구_병원급!$D$5:$D$3668,$D385)</f>
        <v>3</v>
      </c>
      <c r="BC385" s="16" t="n">
        <f aca="false">K385+AY385</f>
        <v>1</v>
      </c>
      <c r="BD385" s="17" t="n">
        <f aca="false">IF(E385=0,"",(K385+AY385)/E385*1000)</f>
        <v>0.840336134453782</v>
      </c>
      <c r="BE385" s="16" t="n">
        <f aca="false">AY385-SUMIFS(시군구_병원급!$E$5:$E$3668,시군구_병원급!$A$5:$A$3668,$A385,시군구_병원급!$D$5:$D$3668,$D385-3)</f>
        <v>-1</v>
      </c>
      <c r="BF385" s="16" t="n">
        <f aca="false">IF(AY385=0,1,0)</f>
        <v>0</v>
      </c>
      <c r="BG385" s="16" t="n">
        <f aca="false">IF(K385+AY385=0,1,0)</f>
        <v>0</v>
      </c>
      <c r="BH385" s="16" t="n">
        <f aca="false">AF385+AG385+AH385</f>
        <v>7</v>
      </c>
      <c r="BI385" s="18" t="n">
        <f aca="false">IF(H385=0,"",BH385/H385)</f>
        <v>0.5</v>
      </c>
      <c r="BJ385" s="16" t="n">
        <f aca="false">IF(AP385="","",AP385+AN385)</f>
        <v>1</v>
      </c>
    </row>
    <row r="386" customFormat="false" ht="15" hidden="false" customHeight="true" outlineLevel="0" collapsed="false">
      <c r="A386" s="9" t="s">
        <v>363</v>
      </c>
      <c r="B386" s="10" t="s">
        <v>364</v>
      </c>
      <c r="C386" s="10" t="s">
        <v>365</v>
      </c>
      <c r="D386" s="9" t="n">
        <v>2017</v>
      </c>
      <c r="E386" s="11" t="n">
        <v>26195</v>
      </c>
      <c r="F386" s="11" t="n">
        <v>3375</v>
      </c>
      <c r="G386" s="11" t="n">
        <v>3511</v>
      </c>
      <c r="H386" s="11" t="n">
        <v>483</v>
      </c>
      <c r="I386" s="11" t="n">
        <v>20027</v>
      </c>
      <c r="J386" s="11" t="n">
        <v>15169</v>
      </c>
      <c r="K386" s="11" t="n">
        <v>20</v>
      </c>
      <c r="L386" s="12" t="n">
        <v>18.4386333269708</v>
      </c>
      <c r="M386" s="12" t="n">
        <v>0.763504485588853</v>
      </c>
      <c r="N386" s="13" t="n">
        <v>0.757427472911569</v>
      </c>
      <c r="O386" s="13" t="n">
        <v>0.764535216644398</v>
      </c>
      <c r="P386" s="13" t="n">
        <v>0.134033212445123</v>
      </c>
      <c r="Q386" s="13" t="n">
        <v>-0.0676940598640424</v>
      </c>
      <c r="R386" s="13" t="n">
        <v>-0.222197607443509</v>
      </c>
      <c r="S386" s="11" t="n">
        <v>1</v>
      </c>
      <c r="T386" s="13" t="n">
        <v>-0.0416666666666666</v>
      </c>
      <c r="U386" s="13" t="n">
        <v>-0.0193418862011556</v>
      </c>
      <c r="V386" s="11" t="n">
        <v>0</v>
      </c>
      <c r="W386" s="13" t="n">
        <v>-0.219461697722567</v>
      </c>
      <c r="X386" s="11" t="n">
        <v>1</v>
      </c>
      <c r="Y386" s="11" t="n">
        <v>0</v>
      </c>
      <c r="Z386" s="11" t="n">
        <v>1</v>
      </c>
      <c r="AA386" s="11" t="n">
        <v>0</v>
      </c>
      <c r="AB386" s="10" t="s">
        <v>65</v>
      </c>
      <c r="AC386" s="11" t="n">
        <v>17</v>
      </c>
      <c r="AD386" s="11" t="n">
        <v>179</v>
      </c>
      <c r="AE386" s="11" t="n">
        <v>265</v>
      </c>
      <c r="AF386" s="11" t="n">
        <v>10</v>
      </c>
      <c r="AG386" s="11" t="n">
        <v>12</v>
      </c>
      <c r="AH386" s="11" t="n">
        <v>0</v>
      </c>
      <c r="AI386" s="13" t="n">
        <v>0.0351966873706004</v>
      </c>
      <c r="AJ386" s="13" t="n">
        <v>0.370600414078675</v>
      </c>
      <c r="AK386" s="13" t="n">
        <v>0.548654244306418</v>
      </c>
      <c r="AL386" s="13" t="n">
        <v>0.020703933747412</v>
      </c>
      <c r="AM386" s="13" t="n">
        <v>0.0248447204968944</v>
      </c>
      <c r="AN386" s="11" t="n">
        <v>25</v>
      </c>
      <c r="AO386" s="13" t="n">
        <v>0.0492125984251969</v>
      </c>
      <c r="AP386" s="11" t="n">
        <v>30</v>
      </c>
      <c r="AQ386" s="11" t="n">
        <v>7</v>
      </c>
      <c r="AR386" s="13" t="n">
        <v>0.056390977443609</v>
      </c>
      <c r="AS386" s="13" t="n">
        <v>0.0131578947368421</v>
      </c>
      <c r="AT386" s="14" t="n">
        <f aca="false">SUMIFS(시도_소아과개폐업!$C$5:$C$293,시도_소아과개폐업!$A$5:$A$293,$D386,시도_소아과개폐업!$B$5:$B$293,$B386)</f>
        <v>30</v>
      </c>
      <c r="AU386" s="14" t="n">
        <f aca="false">SUMIFS(시도_소아과개폐업!$D$5:$D$293,시도_소아과개폐업!$A$5:$A$293,$D386,시도_소아과개폐업!$B$5:$B$293,$B386)</f>
        <v>27</v>
      </c>
      <c r="AV386" s="14" t="n">
        <f aca="false">SUMIFS(시도_소아과개폐업!$F$5:$F$293,시도_소아과개폐업!$A$5:$A$293,$D386,시도_소아과개폐업!$B$5:$B$293,$B386)</f>
        <v>3</v>
      </c>
      <c r="AW386" s="15" t="n">
        <f aca="false">SUMIFS(시도_소아과개폐업!$G$5:$G$293,시도_소아과개폐업!$A$5:$A$293,$D386,시도_소아과개폐업!$B$5:$B$293,$B386)</f>
        <v>0.364864864864865</v>
      </c>
      <c r="AX386" s="14" t="n">
        <f aca="false">SUMIFS(시도_소아과개폐업!$H$5:$H$293,시도_소아과개폐업!$A$5:$A$293,$D386,시도_소아과개폐업!$B$5:$B$293,$B386)</f>
        <v>62</v>
      </c>
      <c r="AY386" s="14" t="n">
        <f aca="false">SUMIFS(시군구_병원급!$E$5:$E$3668,시군구_병원급!$A$5:$A$3668,$A386,시군구_병원급!$D$5:$D$3668,$D386)</f>
        <v>9</v>
      </c>
      <c r="AZ386" s="14" t="n">
        <f aca="false">SUMIFS(시군구_병원급!$F$5:$F$3668,시군구_병원급!$A$5:$A$3668,$A386,시군구_병원급!$D$5:$D$3668,$D386)</f>
        <v>5</v>
      </c>
      <c r="BA386" s="14" t="n">
        <f aca="false">SUMIFS(시군구_병원급!$G$5:$G$3668,시군구_병원급!$A$5:$A$3668,$A386,시군구_병원급!$D$5:$D$3668,$D386)</f>
        <v>16</v>
      </c>
      <c r="BB386" s="14" t="n">
        <f aca="false">SUMIFS(시군구_병원급!$H$5:$H$3668,시군구_병원급!$A$5:$A$3668,$A386,시군구_병원급!$D$5:$D$3668,$D386)</f>
        <v>50</v>
      </c>
      <c r="BC386" s="16" t="n">
        <f aca="false">K386+AY386</f>
        <v>29</v>
      </c>
      <c r="BD386" s="17" t="n">
        <f aca="false">IF(E386=0,"",(K386+AY386)/E386*1000)</f>
        <v>1.10708150410384</v>
      </c>
      <c r="BE386" s="16" t="n">
        <f aca="false">AY386-SUMIFS(시군구_병원급!$E$5:$E$3668,시군구_병원급!$A$5:$A$3668,$A386,시군구_병원급!$D$5:$D$3668,$D386-3)</f>
        <v>0</v>
      </c>
      <c r="BF386" s="16" t="n">
        <f aca="false">IF(AY386=0,1,0)</f>
        <v>0</v>
      </c>
      <c r="BG386" s="16" t="n">
        <f aca="false">IF(K386+AY386=0,1,0)</f>
        <v>0</v>
      </c>
      <c r="BH386" s="16" t="n">
        <f aca="false">AF386+AG386+AH386</f>
        <v>22</v>
      </c>
      <c r="BI386" s="18" t="n">
        <f aca="false">IF(H386=0,"",BH386/H386)</f>
        <v>0.0455486542443064</v>
      </c>
      <c r="BJ386" s="16" t="n">
        <f aca="false">IF(AP386="","",AP386+AN386)</f>
        <v>55</v>
      </c>
    </row>
    <row r="387" customFormat="false" ht="15" hidden="false" customHeight="true" outlineLevel="0" collapsed="false">
      <c r="A387" s="9" t="s">
        <v>366</v>
      </c>
      <c r="B387" s="10" t="s">
        <v>364</v>
      </c>
      <c r="C387" s="10" t="s">
        <v>367</v>
      </c>
      <c r="D387" s="9" t="n">
        <v>2017</v>
      </c>
      <c r="E387" s="11" t="n">
        <v>10381</v>
      </c>
      <c r="F387" s="11" t="n">
        <v>1346</v>
      </c>
      <c r="G387" s="11" t="n">
        <v>1364</v>
      </c>
      <c r="H387" s="11" t="n">
        <v>179</v>
      </c>
      <c r="I387" s="11" t="n">
        <v>8382</v>
      </c>
      <c r="J387" s="11" t="n">
        <v>6243</v>
      </c>
      <c r="K387" s="11" t="n">
        <v>3</v>
      </c>
      <c r="L387" s="12" t="n">
        <v>17.2430401695405</v>
      </c>
      <c r="M387" s="12" t="n">
        <v>0.288989500048165</v>
      </c>
      <c r="N387" s="13" t="n">
        <v>0.744810307802434</v>
      </c>
      <c r="O387" s="13" t="n">
        <v>0.807436663134573</v>
      </c>
      <c r="P387" s="13" t="n">
        <v>0.131393892688566</v>
      </c>
      <c r="Q387" s="13" t="n">
        <v>-0.0861795774647888</v>
      </c>
      <c r="R387" s="13" t="n">
        <v>-0.215641173087982</v>
      </c>
      <c r="S387" s="11" t="n">
        <v>-1</v>
      </c>
      <c r="T387" s="13" t="n">
        <v>-0.0427807486631016</v>
      </c>
      <c r="U387" s="13" t="n">
        <v>-0.0307585568917669</v>
      </c>
      <c r="V387" s="11" t="n">
        <v>0</v>
      </c>
      <c r="W387" s="13" t="n">
        <v>-0.189944134078212</v>
      </c>
      <c r="X387" s="11" t="n">
        <v>1</v>
      </c>
      <c r="Y387" s="11" t="n">
        <v>0</v>
      </c>
      <c r="Z387" s="11" t="n">
        <v>1</v>
      </c>
      <c r="AA387" s="11" t="n">
        <v>0</v>
      </c>
      <c r="AB387" s="10" t="s">
        <v>65</v>
      </c>
      <c r="AC387" s="11" t="n">
        <v>9</v>
      </c>
      <c r="AD387" s="11" t="n">
        <v>76</v>
      </c>
      <c r="AE387" s="11" t="n">
        <v>81</v>
      </c>
      <c r="AF387" s="11" t="n">
        <v>5</v>
      </c>
      <c r="AG387" s="11" t="n">
        <v>8</v>
      </c>
      <c r="AH387" s="11" t="n">
        <v>0</v>
      </c>
      <c r="AI387" s="13" t="n">
        <v>0.0502793296089386</v>
      </c>
      <c r="AJ387" s="13" t="n">
        <v>0.424581005586592</v>
      </c>
      <c r="AK387" s="13" t="n">
        <v>0.452513966480447</v>
      </c>
      <c r="AL387" s="13" t="n">
        <v>0.0279329608938548</v>
      </c>
      <c r="AM387" s="13" t="n">
        <v>0.0446927374301676</v>
      </c>
      <c r="AN387" s="11" t="n">
        <v>11</v>
      </c>
      <c r="AO387" s="13" t="n">
        <v>0.0578947368421053</v>
      </c>
      <c r="AP387" s="11" t="n">
        <v>16</v>
      </c>
      <c r="AQ387" s="11" t="n">
        <v>9</v>
      </c>
      <c r="AR387" s="13" t="n">
        <v>0.0812182741116751</v>
      </c>
      <c r="AS387" s="13" t="n">
        <v>0.0456852791878173</v>
      </c>
      <c r="AT387" s="14" t="n">
        <f aca="false">SUMIFS(시도_소아과개폐업!$C$5:$C$293,시도_소아과개폐업!$A$5:$A$293,$D387,시도_소아과개폐업!$B$5:$B$293,$B387)</f>
        <v>30</v>
      </c>
      <c r="AU387" s="14" t="n">
        <f aca="false">SUMIFS(시도_소아과개폐업!$D$5:$D$293,시도_소아과개폐업!$A$5:$A$293,$D387,시도_소아과개폐업!$B$5:$B$293,$B387)</f>
        <v>27</v>
      </c>
      <c r="AV387" s="14" t="n">
        <f aca="false">SUMIFS(시도_소아과개폐업!$F$5:$F$293,시도_소아과개폐업!$A$5:$A$293,$D387,시도_소아과개폐업!$B$5:$B$293,$B387)</f>
        <v>3</v>
      </c>
      <c r="AW387" s="15" t="n">
        <f aca="false">SUMIFS(시도_소아과개폐업!$G$5:$G$293,시도_소아과개폐업!$A$5:$A$293,$D387,시도_소아과개폐업!$B$5:$B$293,$B387)</f>
        <v>0.364864864864865</v>
      </c>
      <c r="AX387" s="14" t="n">
        <f aca="false">SUMIFS(시도_소아과개폐업!$H$5:$H$293,시도_소아과개폐업!$A$5:$A$293,$D387,시도_소아과개폐업!$B$5:$B$293,$B387)</f>
        <v>62</v>
      </c>
      <c r="AY387" s="14" t="n">
        <f aca="false">SUMIFS(시군구_병원급!$E$5:$E$3668,시군구_병원급!$A$5:$A$3668,$A387,시군구_병원급!$D$5:$D$3668,$D387)</f>
        <v>4</v>
      </c>
      <c r="AZ387" s="14" t="n">
        <f aca="false">SUMIFS(시군구_병원급!$F$5:$F$3668,시군구_병원급!$A$5:$A$3668,$A387,시군구_병원급!$D$5:$D$3668,$D387)</f>
        <v>1</v>
      </c>
      <c r="BA387" s="14" t="n">
        <f aca="false">SUMIFS(시군구_병원급!$G$5:$G$3668,시군구_병원급!$A$5:$A$3668,$A387,시군구_병원급!$D$5:$D$3668,$D387)</f>
        <v>11</v>
      </c>
      <c r="BB387" s="14" t="n">
        <f aca="false">SUMIFS(시군구_병원급!$H$5:$H$3668,시군구_병원급!$A$5:$A$3668,$A387,시군구_병원급!$D$5:$D$3668,$D387)</f>
        <v>30</v>
      </c>
      <c r="BC387" s="16" t="n">
        <f aca="false">K387+AY387</f>
        <v>7</v>
      </c>
      <c r="BD387" s="17" t="n">
        <f aca="false">IF(E387=0,"",(K387+AY387)/E387*1000)</f>
        <v>0.674308833445718</v>
      </c>
      <c r="BE387" s="16" t="n">
        <f aca="false">AY387-SUMIFS(시군구_병원급!$E$5:$E$3668,시군구_병원급!$A$5:$A$3668,$A387,시군구_병원급!$D$5:$D$3668,$D387-3)</f>
        <v>0</v>
      </c>
      <c r="BF387" s="16" t="n">
        <f aca="false">IF(AY387=0,1,0)</f>
        <v>0</v>
      </c>
      <c r="BG387" s="16" t="n">
        <f aca="false">IF(K387+AY387=0,1,0)</f>
        <v>0</v>
      </c>
      <c r="BH387" s="16" t="n">
        <f aca="false">AF387+AG387+AH387</f>
        <v>13</v>
      </c>
      <c r="BI387" s="18" t="n">
        <f aca="false">IF(H387=0,"",BH387/H387)</f>
        <v>0.0726256983240224</v>
      </c>
      <c r="BJ387" s="16" t="n">
        <f aca="false">IF(AP387="","",AP387+AN387)</f>
        <v>27</v>
      </c>
    </row>
    <row r="388" customFormat="false" ht="15" hidden="false" customHeight="true" outlineLevel="0" collapsed="false">
      <c r="A388" s="9" t="s">
        <v>368</v>
      </c>
      <c r="B388" s="10" t="s">
        <v>364</v>
      </c>
      <c r="C388" s="10" t="s">
        <v>369</v>
      </c>
      <c r="D388" s="9" t="n">
        <v>2017</v>
      </c>
      <c r="E388" s="11" t="n">
        <v>7022</v>
      </c>
      <c r="F388" s="11" t="n">
        <v>1032</v>
      </c>
      <c r="G388" s="11" t="n">
        <v>1066</v>
      </c>
      <c r="H388" s="11" t="n">
        <v>121</v>
      </c>
      <c r="I388" s="11" t="n">
        <v>4987</v>
      </c>
      <c r="J388" s="11" t="n">
        <v>3711</v>
      </c>
      <c r="K388" s="11" t="n">
        <v>4</v>
      </c>
      <c r="L388" s="12" t="n">
        <v>17.231557960695</v>
      </c>
      <c r="M388" s="12" t="n">
        <v>0.569638279692395</v>
      </c>
      <c r="N388" s="13" t="n">
        <v>0.744134750350912</v>
      </c>
      <c r="O388" s="13" t="n">
        <v>0.710196525206494</v>
      </c>
      <c r="P388" s="13" t="n">
        <v>0.151808601538023</v>
      </c>
      <c r="Q388" s="13" t="n">
        <v>0.0971875</v>
      </c>
      <c r="R388" s="13" t="n">
        <v>0.0877551020408163</v>
      </c>
      <c r="S388" s="11" t="n">
        <v>1</v>
      </c>
      <c r="T388" s="13" t="n">
        <v>0</v>
      </c>
      <c r="U388" s="13" t="n">
        <v>0.020044998977296</v>
      </c>
      <c r="V388" s="11" t="n">
        <v>0</v>
      </c>
      <c r="W388" s="13" t="n">
        <v>-0.206611570247934</v>
      </c>
      <c r="X388" s="11" t="n">
        <v>1</v>
      </c>
      <c r="Y388" s="11" t="n">
        <v>0</v>
      </c>
      <c r="Z388" s="11" t="n">
        <v>1</v>
      </c>
      <c r="AA388" s="11" t="n">
        <v>0</v>
      </c>
      <c r="AB388" s="10" t="s">
        <v>65</v>
      </c>
      <c r="AC388" s="11" t="n">
        <v>6</v>
      </c>
      <c r="AD388" s="11" t="n">
        <v>42</v>
      </c>
      <c r="AE388" s="11" t="n">
        <v>59</v>
      </c>
      <c r="AF388" s="11" t="n">
        <v>5</v>
      </c>
      <c r="AG388" s="11" t="n">
        <v>9</v>
      </c>
      <c r="AH388" s="11" t="n">
        <v>0</v>
      </c>
      <c r="AI388" s="13" t="n">
        <v>0.0495867768595041</v>
      </c>
      <c r="AJ388" s="13" t="n">
        <v>0.347107438016529</v>
      </c>
      <c r="AK388" s="13" t="n">
        <v>0.487603305785124</v>
      </c>
      <c r="AL388" s="13" t="n">
        <v>0.0413223140495868</v>
      </c>
      <c r="AM388" s="13" t="n">
        <v>0.0743801652892562</v>
      </c>
      <c r="AN388" s="11" t="n">
        <v>5</v>
      </c>
      <c r="AO388" s="13" t="n">
        <v>0.0396825396825397</v>
      </c>
      <c r="AP388" s="11" t="n">
        <v>9</v>
      </c>
      <c r="AQ388" s="11" t="n">
        <v>11</v>
      </c>
      <c r="AR388" s="13" t="n">
        <v>0.0725806451612903</v>
      </c>
      <c r="AS388" s="13" t="n">
        <v>0.0887096774193548</v>
      </c>
      <c r="AT388" s="14" t="n">
        <f aca="false">SUMIFS(시도_소아과개폐업!$C$5:$C$293,시도_소아과개폐업!$A$5:$A$293,$D388,시도_소아과개폐업!$B$5:$B$293,$B388)</f>
        <v>30</v>
      </c>
      <c r="AU388" s="14" t="n">
        <f aca="false">SUMIFS(시도_소아과개폐업!$D$5:$D$293,시도_소아과개폐업!$A$5:$A$293,$D388,시도_소아과개폐업!$B$5:$B$293,$B388)</f>
        <v>27</v>
      </c>
      <c r="AV388" s="14" t="n">
        <f aca="false">SUMIFS(시도_소아과개폐업!$F$5:$F$293,시도_소아과개폐업!$A$5:$A$293,$D388,시도_소아과개폐업!$B$5:$B$293,$B388)</f>
        <v>3</v>
      </c>
      <c r="AW388" s="15" t="n">
        <f aca="false">SUMIFS(시도_소아과개폐업!$G$5:$G$293,시도_소아과개폐업!$A$5:$A$293,$D388,시도_소아과개폐업!$B$5:$B$293,$B388)</f>
        <v>0.364864864864865</v>
      </c>
      <c r="AX388" s="14" t="n">
        <f aca="false">SUMIFS(시도_소아과개폐업!$H$5:$H$293,시도_소아과개폐업!$A$5:$A$293,$D388,시도_소아과개폐업!$B$5:$B$293,$B388)</f>
        <v>62</v>
      </c>
      <c r="AY388" s="14" t="n">
        <f aca="false">SUMIFS(시군구_병원급!$E$5:$E$3668,시군구_병원급!$A$5:$A$3668,$A388,시군구_병원급!$D$5:$D$3668,$D388)</f>
        <v>2</v>
      </c>
      <c r="AZ388" s="14" t="n">
        <f aca="false">SUMIFS(시군구_병원급!$F$5:$F$3668,시군구_병원급!$A$5:$A$3668,$A388,시군구_병원급!$D$5:$D$3668,$D388)</f>
        <v>2</v>
      </c>
      <c r="BA388" s="14" t="n">
        <f aca="false">SUMIFS(시군구_병원급!$G$5:$G$3668,시군구_병원급!$A$5:$A$3668,$A388,시군구_병원급!$D$5:$D$3668,$D388)</f>
        <v>3</v>
      </c>
      <c r="BB388" s="14" t="n">
        <f aca="false">SUMIFS(시군구_병원급!$H$5:$H$3668,시군구_병원급!$A$5:$A$3668,$A388,시군구_병원급!$D$5:$D$3668,$D388)</f>
        <v>8</v>
      </c>
      <c r="BC388" s="16" t="n">
        <f aca="false">K388+AY388</f>
        <v>6</v>
      </c>
      <c r="BD388" s="17" t="n">
        <f aca="false">IF(E388=0,"",(K388+AY388)/E388*1000)</f>
        <v>0.854457419538593</v>
      </c>
      <c r="BE388" s="16" t="n">
        <f aca="false">AY388-SUMIFS(시군구_병원급!$E$5:$E$3668,시군구_병원급!$A$5:$A$3668,$A388,시군구_병원급!$D$5:$D$3668,$D388-3)</f>
        <v>0</v>
      </c>
      <c r="BF388" s="16" t="n">
        <f aca="false">IF(AY388=0,1,0)</f>
        <v>0</v>
      </c>
      <c r="BG388" s="16" t="n">
        <f aca="false">IF(K388+AY388=0,1,0)</f>
        <v>0</v>
      </c>
      <c r="BH388" s="16" t="n">
        <f aca="false">AF388+AG388+AH388</f>
        <v>14</v>
      </c>
      <c r="BI388" s="18" t="n">
        <f aca="false">IF(H388=0,"",BH388/H388)</f>
        <v>0.115702479338843</v>
      </c>
      <c r="BJ388" s="16" t="n">
        <f aca="false">IF(AP388="","",AP388+AN388)</f>
        <v>14</v>
      </c>
    </row>
    <row r="389" customFormat="false" ht="15" hidden="false" customHeight="true" outlineLevel="0" collapsed="false">
      <c r="A389" s="9" t="s">
        <v>370</v>
      </c>
      <c r="B389" s="10" t="s">
        <v>364</v>
      </c>
      <c r="C389" s="10" t="s">
        <v>371</v>
      </c>
      <c r="D389" s="9" t="n">
        <v>2017</v>
      </c>
      <c r="E389" s="11" t="n">
        <v>7601</v>
      </c>
      <c r="F389" s="11" t="n">
        <v>1143</v>
      </c>
      <c r="G389" s="11" t="n">
        <v>1185</v>
      </c>
      <c r="H389" s="11" t="n">
        <v>99</v>
      </c>
      <c r="I389" s="11" t="n">
        <v>4739</v>
      </c>
      <c r="J389" s="11" t="n">
        <v>3891</v>
      </c>
      <c r="K389" s="11" t="n">
        <v>3</v>
      </c>
      <c r="L389" s="12" t="n">
        <v>13.0246020260492</v>
      </c>
      <c r="M389" s="12" t="n">
        <v>0.394684909880279</v>
      </c>
      <c r="N389" s="13" t="n">
        <v>0.82105929520996</v>
      </c>
      <c r="O389" s="13" t="n">
        <v>0.623470595974214</v>
      </c>
      <c r="P389" s="13" t="n">
        <v>0.15590053940271</v>
      </c>
      <c r="Q389" s="13" t="n">
        <v>-0.106500528976137</v>
      </c>
      <c r="R389" s="13" t="n">
        <v>-0.107008289374529</v>
      </c>
      <c r="S389" s="11" t="n">
        <v>0</v>
      </c>
      <c r="T389" s="13" t="n">
        <v>-0.01</v>
      </c>
      <c r="U389" s="13" t="n">
        <v>0.0156450921560223</v>
      </c>
      <c r="V389" s="11" t="n">
        <v>0</v>
      </c>
      <c r="W389" s="13" t="n">
        <v>-0.0505050505050505</v>
      </c>
      <c r="X389" s="11" t="n">
        <v>0</v>
      </c>
      <c r="Y389" s="11" t="n">
        <v>1</v>
      </c>
      <c r="Z389" s="11" t="n">
        <v>1</v>
      </c>
      <c r="AA389" s="11" t="n">
        <v>0</v>
      </c>
      <c r="AB389" s="10" t="s">
        <v>65</v>
      </c>
      <c r="AC389" s="11" t="n">
        <v>12</v>
      </c>
      <c r="AD389" s="11" t="n">
        <v>51</v>
      </c>
      <c r="AE389" s="11" t="n">
        <v>23</v>
      </c>
      <c r="AF389" s="11" t="n">
        <v>4</v>
      </c>
      <c r="AG389" s="11" t="n">
        <v>9</v>
      </c>
      <c r="AH389" s="11" t="n">
        <v>0</v>
      </c>
      <c r="AI389" s="13" t="n">
        <v>0.121212121212121</v>
      </c>
      <c r="AJ389" s="13" t="n">
        <v>0.515151515151515</v>
      </c>
      <c r="AK389" s="13" t="n">
        <v>0.232323232323232</v>
      </c>
      <c r="AL389" s="13" t="n">
        <v>0.0404040404040404</v>
      </c>
      <c r="AM389" s="13" t="n">
        <v>0.0909090909090909</v>
      </c>
      <c r="AN389" s="11" t="n">
        <v>0</v>
      </c>
      <c r="AO389" s="13" t="n">
        <v>0</v>
      </c>
      <c r="AP389" s="11" t="n">
        <v>4</v>
      </c>
      <c r="AQ389" s="11" t="n">
        <v>3</v>
      </c>
      <c r="AR389" s="13" t="n">
        <v>0.04</v>
      </c>
      <c r="AS389" s="13" t="n">
        <v>0.03</v>
      </c>
      <c r="AT389" s="14" t="n">
        <f aca="false">SUMIFS(시도_소아과개폐업!$C$5:$C$293,시도_소아과개폐업!$A$5:$A$293,$D389,시도_소아과개폐업!$B$5:$B$293,$B389)</f>
        <v>30</v>
      </c>
      <c r="AU389" s="14" t="n">
        <f aca="false">SUMIFS(시도_소아과개폐업!$D$5:$D$293,시도_소아과개폐업!$A$5:$A$293,$D389,시도_소아과개폐업!$B$5:$B$293,$B389)</f>
        <v>27</v>
      </c>
      <c r="AV389" s="14" t="n">
        <f aca="false">SUMIFS(시도_소아과개폐업!$F$5:$F$293,시도_소아과개폐업!$A$5:$A$293,$D389,시도_소아과개폐업!$B$5:$B$293,$B389)</f>
        <v>3</v>
      </c>
      <c r="AW389" s="15" t="n">
        <f aca="false">SUMIFS(시도_소아과개폐업!$G$5:$G$293,시도_소아과개폐업!$A$5:$A$293,$D389,시도_소아과개폐업!$B$5:$B$293,$B389)</f>
        <v>0.364864864864865</v>
      </c>
      <c r="AX389" s="14" t="n">
        <f aca="false">SUMIFS(시도_소아과개폐업!$H$5:$H$293,시도_소아과개폐업!$A$5:$A$293,$D389,시도_소아과개폐업!$B$5:$B$293,$B389)</f>
        <v>62</v>
      </c>
      <c r="AY389" s="14" t="n">
        <f aca="false">SUMIFS(시군구_병원급!$E$5:$E$3668,시군구_병원급!$A$5:$A$3668,$A389,시군구_병원급!$D$5:$D$3668,$D389)</f>
        <v>4</v>
      </c>
      <c r="AZ389" s="14" t="n">
        <f aca="false">SUMIFS(시군구_병원급!$F$5:$F$3668,시군구_병원급!$A$5:$A$3668,$A389,시군구_병원급!$D$5:$D$3668,$D389)</f>
        <v>3</v>
      </c>
      <c r="BA389" s="14" t="n">
        <f aca="false">SUMIFS(시군구_병원급!$G$5:$G$3668,시군구_병원급!$A$5:$A$3668,$A389,시군구_병원급!$D$5:$D$3668,$D389)</f>
        <v>6</v>
      </c>
      <c r="BB389" s="14" t="n">
        <f aca="false">SUMIFS(시군구_병원급!$H$5:$H$3668,시군구_병원급!$A$5:$A$3668,$A389,시군구_병원급!$D$5:$D$3668,$D389)</f>
        <v>19</v>
      </c>
      <c r="BC389" s="16" t="n">
        <f aca="false">K389+AY389</f>
        <v>7</v>
      </c>
      <c r="BD389" s="17" t="n">
        <f aca="false">IF(E389=0,"",(K389+AY389)/E389*1000)</f>
        <v>0.920931456387317</v>
      </c>
      <c r="BE389" s="16" t="n">
        <f aca="false">AY389-SUMIFS(시군구_병원급!$E$5:$E$3668,시군구_병원급!$A$5:$A$3668,$A389,시군구_병원급!$D$5:$D$3668,$D389-3)</f>
        <v>-1</v>
      </c>
      <c r="BF389" s="16" t="n">
        <f aca="false">IF(AY389=0,1,0)</f>
        <v>0</v>
      </c>
      <c r="BG389" s="16" t="n">
        <f aca="false">IF(K389+AY389=0,1,0)</f>
        <v>0</v>
      </c>
      <c r="BH389" s="16" t="n">
        <f aca="false">AF389+AG389+AH389</f>
        <v>13</v>
      </c>
      <c r="BI389" s="18" t="n">
        <f aca="false">IF(H389=0,"",BH389/H389)</f>
        <v>0.131313131313131</v>
      </c>
      <c r="BJ389" s="16" t="n">
        <f aca="false">IF(AP389="","",AP389+AN389)</f>
        <v>4</v>
      </c>
    </row>
    <row r="390" customFormat="false" ht="15" hidden="false" customHeight="true" outlineLevel="0" collapsed="false">
      <c r="A390" s="9" t="s">
        <v>372</v>
      </c>
      <c r="B390" s="10" t="s">
        <v>364</v>
      </c>
      <c r="C390" s="10" t="s">
        <v>373</v>
      </c>
      <c r="D390" s="9" t="n">
        <v>2017</v>
      </c>
      <c r="E390" s="11" t="n">
        <v>27524</v>
      </c>
      <c r="F390" s="11" t="n">
        <v>3671</v>
      </c>
      <c r="G390" s="11" t="n">
        <v>3727</v>
      </c>
      <c r="H390" s="11" t="n">
        <v>497</v>
      </c>
      <c r="I390" s="11" t="n">
        <v>19750</v>
      </c>
      <c r="J390" s="11" t="n">
        <v>14875</v>
      </c>
      <c r="K390" s="11" t="n">
        <v>18</v>
      </c>
      <c r="L390" s="12" t="n">
        <v>18.0569684638861</v>
      </c>
      <c r="M390" s="12" t="n">
        <v>0.653974712977765</v>
      </c>
      <c r="N390" s="13" t="n">
        <v>0.753164556962025</v>
      </c>
      <c r="O390" s="13" t="n">
        <v>0.717555587850603</v>
      </c>
      <c r="P390" s="13" t="n">
        <v>0.135409097514896</v>
      </c>
      <c r="Q390" s="13" t="n">
        <v>-0.0497496979112723</v>
      </c>
      <c r="R390" s="13" t="n">
        <v>-0.242017490339638</v>
      </c>
      <c r="S390" s="11" t="n">
        <v>-1</v>
      </c>
      <c r="T390" s="13" t="n">
        <v>-0.0119284294234593</v>
      </c>
      <c r="U390" s="13" t="n">
        <v>-0.018389662027833</v>
      </c>
      <c r="V390" s="11" t="n">
        <v>0</v>
      </c>
      <c r="W390" s="13" t="n">
        <v>-0.160965794768612</v>
      </c>
      <c r="X390" s="11" t="n">
        <v>0</v>
      </c>
      <c r="Y390" s="11" t="n">
        <v>1</v>
      </c>
      <c r="Z390" s="11" t="n">
        <v>1</v>
      </c>
      <c r="AA390" s="11" t="n">
        <v>0</v>
      </c>
      <c r="AB390" s="10" t="s">
        <v>65</v>
      </c>
      <c r="AC390" s="11" t="n">
        <v>8</v>
      </c>
      <c r="AD390" s="11" t="n">
        <v>195</v>
      </c>
      <c r="AE390" s="11" t="n">
        <v>266</v>
      </c>
      <c r="AF390" s="11" t="n">
        <v>11</v>
      </c>
      <c r="AG390" s="11" t="n">
        <v>16</v>
      </c>
      <c r="AH390" s="11" t="n">
        <v>1</v>
      </c>
      <c r="AI390" s="13" t="n">
        <v>0.0160965794768612</v>
      </c>
      <c r="AJ390" s="13" t="n">
        <v>0.392354124748491</v>
      </c>
      <c r="AK390" s="13" t="n">
        <v>0.535211267605634</v>
      </c>
      <c r="AL390" s="13" t="n">
        <v>0.0221327967806841</v>
      </c>
      <c r="AM390" s="13" t="n">
        <v>0.0321931589537223</v>
      </c>
      <c r="AN390" s="11" t="n">
        <v>15</v>
      </c>
      <c r="AO390" s="13" t="n">
        <v>0.029296875</v>
      </c>
      <c r="AP390" s="11" t="n">
        <v>23</v>
      </c>
      <c r="AQ390" s="11" t="n">
        <v>23</v>
      </c>
      <c r="AR390" s="13" t="n">
        <v>0.044921875</v>
      </c>
      <c r="AS390" s="13" t="n">
        <v>0.044921875</v>
      </c>
      <c r="AT390" s="14" t="n">
        <f aca="false">SUMIFS(시도_소아과개폐업!$C$5:$C$293,시도_소아과개폐업!$A$5:$A$293,$D390,시도_소아과개폐업!$B$5:$B$293,$B390)</f>
        <v>30</v>
      </c>
      <c r="AU390" s="14" t="n">
        <f aca="false">SUMIFS(시도_소아과개폐업!$D$5:$D$293,시도_소아과개폐업!$A$5:$A$293,$D390,시도_소아과개폐업!$B$5:$B$293,$B390)</f>
        <v>27</v>
      </c>
      <c r="AV390" s="14" t="n">
        <f aca="false">SUMIFS(시도_소아과개폐업!$F$5:$F$293,시도_소아과개폐업!$A$5:$A$293,$D390,시도_소아과개폐업!$B$5:$B$293,$B390)</f>
        <v>3</v>
      </c>
      <c r="AW390" s="15" t="n">
        <f aca="false">SUMIFS(시도_소아과개폐업!$G$5:$G$293,시도_소아과개폐업!$A$5:$A$293,$D390,시도_소아과개폐업!$B$5:$B$293,$B390)</f>
        <v>0.364864864864865</v>
      </c>
      <c r="AX390" s="14" t="n">
        <f aca="false">SUMIFS(시도_소아과개폐업!$H$5:$H$293,시도_소아과개폐업!$A$5:$A$293,$D390,시도_소아과개폐업!$B$5:$B$293,$B390)</f>
        <v>62</v>
      </c>
      <c r="AY390" s="14" t="n">
        <f aca="false">SUMIFS(시군구_병원급!$E$5:$E$3668,시군구_병원급!$A$5:$A$3668,$A390,시군구_병원급!$D$5:$D$3668,$D390)</f>
        <v>4</v>
      </c>
      <c r="AZ390" s="14" t="n">
        <f aca="false">SUMIFS(시군구_병원급!$F$5:$F$3668,시군구_병원급!$A$5:$A$3668,$A390,시군구_병원급!$D$5:$D$3668,$D390)</f>
        <v>3</v>
      </c>
      <c r="BA390" s="14" t="n">
        <f aca="false">SUMIFS(시군구_병원급!$G$5:$G$3668,시군구_병원급!$A$5:$A$3668,$A390,시군구_병원급!$D$5:$D$3668,$D390)</f>
        <v>10</v>
      </c>
      <c r="BB390" s="14" t="n">
        <f aca="false">SUMIFS(시군구_병원급!$H$5:$H$3668,시군구_병원급!$A$5:$A$3668,$A390,시군구_병원급!$D$5:$D$3668,$D390)</f>
        <v>28</v>
      </c>
      <c r="BC390" s="16" t="n">
        <f aca="false">K390+AY390</f>
        <v>22</v>
      </c>
      <c r="BD390" s="17" t="n">
        <f aca="false">IF(E390=0,"",(K390+AY390)/E390*1000)</f>
        <v>0.799302426972824</v>
      </c>
      <c r="BE390" s="16" t="n">
        <f aca="false">AY390-SUMIFS(시군구_병원급!$E$5:$E$3668,시군구_병원급!$A$5:$A$3668,$A390,시군구_병원급!$D$5:$D$3668,$D390-3)</f>
        <v>-1</v>
      </c>
      <c r="BF390" s="16" t="n">
        <f aca="false">IF(AY390=0,1,0)</f>
        <v>0</v>
      </c>
      <c r="BG390" s="16" t="n">
        <f aca="false">IF(K390+AY390=0,1,0)</f>
        <v>0</v>
      </c>
      <c r="BH390" s="16" t="n">
        <f aca="false">AF390+AG390+AH390</f>
        <v>28</v>
      </c>
      <c r="BI390" s="18" t="n">
        <f aca="false">IF(H390=0,"",BH390/H390)</f>
        <v>0.0563380281690141</v>
      </c>
      <c r="BJ390" s="16" t="n">
        <f aca="false">IF(AP390="","",AP390+AN390)</f>
        <v>38</v>
      </c>
    </row>
    <row r="391" customFormat="false" ht="15" hidden="false" customHeight="true" outlineLevel="0" collapsed="false">
      <c r="A391" s="9" t="s">
        <v>374</v>
      </c>
      <c r="B391" s="10" t="s">
        <v>364</v>
      </c>
      <c r="C391" s="10" t="s">
        <v>375</v>
      </c>
      <c r="D391" s="9" t="n">
        <v>2017</v>
      </c>
      <c r="E391" s="11" t="n">
        <v>4052</v>
      </c>
      <c r="F391" s="11" t="n">
        <v>507</v>
      </c>
      <c r="G391" s="11" t="n">
        <v>535</v>
      </c>
      <c r="H391" s="11" t="n">
        <v>51</v>
      </c>
      <c r="I391" s="11" t="n">
        <v>3105</v>
      </c>
      <c r="J391" s="11" t="n">
        <v>2496</v>
      </c>
      <c r="K391" s="11" t="n">
        <v>3</v>
      </c>
      <c r="L391" s="12" t="n">
        <v>12.5863770977295</v>
      </c>
      <c r="M391" s="12" t="n">
        <v>0.740375123395854</v>
      </c>
      <c r="N391" s="13" t="n">
        <v>0.803864734299517</v>
      </c>
      <c r="O391" s="13" t="n">
        <v>0.766288252714709</v>
      </c>
      <c r="P391" s="13" t="n">
        <v>0.132033563672261</v>
      </c>
      <c r="Q391" s="13" t="n">
        <v>-0.103341447222837</v>
      </c>
      <c r="R391" s="13" t="n">
        <v>-0.199101796407186</v>
      </c>
      <c r="S391" s="11" t="n">
        <v>-1</v>
      </c>
      <c r="T391" s="13" t="n">
        <v>-0.0192307692307693</v>
      </c>
      <c r="U391" s="13" t="n">
        <v>-0.0369106699751861</v>
      </c>
      <c r="V391" s="11" t="n">
        <v>0</v>
      </c>
      <c r="W391" s="13" t="n">
        <v>-0.117647058823529</v>
      </c>
      <c r="X391" s="11" t="n">
        <v>0</v>
      </c>
      <c r="Y391" s="11" t="n">
        <v>1</v>
      </c>
      <c r="Z391" s="11" t="n">
        <v>1</v>
      </c>
      <c r="AA391" s="11" t="n">
        <v>0</v>
      </c>
      <c r="AB391" s="10" t="s">
        <v>65</v>
      </c>
      <c r="AC391" s="11" t="n">
        <v>6</v>
      </c>
      <c r="AD391" s="11" t="n">
        <v>24</v>
      </c>
      <c r="AE391" s="11" t="n">
        <v>9</v>
      </c>
      <c r="AF391" s="11" t="n">
        <v>1</v>
      </c>
      <c r="AG391" s="11" t="n">
        <v>11</v>
      </c>
      <c r="AH391" s="11" t="n">
        <v>0</v>
      </c>
      <c r="AI391" s="13" t="n">
        <v>0.117647058823529</v>
      </c>
      <c r="AJ391" s="13" t="n">
        <v>0.470588235294118</v>
      </c>
      <c r="AK391" s="13" t="n">
        <v>0.176470588235294</v>
      </c>
      <c r="AL391" s="13" t="n">
        <v>0.0196078431372549</v>
      </c>
      <c r="AM391" s="13" t="n">
        <v>0.215686274509804</v>
      </c>
      <c r="AN391" s="11" t="n">
        <v>2</v>
      </c>
      <c r="AO391" s="13" t="n">
        <v>0.0377358490566038</v>
      </c>
      <c r="AP391" s="11" t="n">
        <v>0</v>
      </c>
      <c r="AQ391" s="11" t="n">
        <v>1</v>
      </c>
      <c r="AR391" s="13" t="n">
        <v>0</v>
      </c>
      <c r="AS391" s="13" t="n">
        <v>0.0192307692307692</v>
      </c>
      <c r="AT391" s="14" t="n">
        <f aca="false">SUMIFS(시도_소아과개폐업!$C$5:$C$293,시도_소아과개폐업!$A$5:$A$293,$D391,시도_소아과개폐업!$B$5:$B$293,$B391)</f>
        <v>30</v>
      </c>
      <c r="AU391" s="14" t="n">
        <f aca="false">SUMIFS(시도_소아과개폐업!$D$5:$D$293,시도_소아과개폐업!$A$5:$A$293,$D391,시도_소아과개폐업!$B$5:$B$293,$B391)</f>
        <v>27</v>
      </c>
      <c r="AV391" s="14" t="n">
        <f aca="false">SUMIFS(시도_소아과개폐업!$F$5:$F$293,시도_소아과개폐업!$A$5:$A$293,$D391,시도_소아과개폐업!$B$5:$B$293,$B391)</f>
        <v>3</v>
      </c>
      <c r="AW391" s="15" t="n">
        <f aca="false">SUMIFS(시도_소아과개폐업!$G$5:$G$293,시도_소아과개폐업!$A$5:$A$293,$D391,시도_소아과개폐업!$B$5:$B$293,$B391)</f>
        <v>0.364864864864865</v>
      </c>
      <c r="AX391" s="14" t="n">
        <f aca="false">SUMIFS(시도_소아과개폐업!$H$5:$H$293,시도_소아과개폐업!$A$5:$A$293,$D391,시도_소아과개폐업!$B$5:$B$293,$B391)</f>
        <v>62</v>
      </c>
      <c r="AY391" s="14" t="n">
        <f aca="false">SUMIFS(시군구_병원급!$E$5:$E$3668,시군구_병원급!$A$5:$A$3668,$A391,시군구_병원급!$D$5:$D$3668,$D391)</f>
        <v>1</v>
      </c>
      <c r="AZ391" s="14" t="n">
        <f aca="false">SUMIFS(시군구_병원급!$F$5:$F$3668,시군구_병원급!$A$5:$A$3668,$A391,시군구_병원급!$D$5:$D$3668,$D391)</f>
        <v>0</v>
      </c>
      <c r="BA391" s="14" t="n">
        <f aca="false">SUMIFS(시군구_병원급!$G$5:$G$3668,시군구_병원급!$A$5:$A$3668,$A391,시군구_병원급!$D$5:$D$3668,$D391)</f>
        <v>4</v>
      </c>
      <c r="BB391" s="14" t="n">
        <f aca="false">SUMIFS(시군구_병원급!$H$5:$H$3668,시군구_병원급!$A$5:$A$3668,$A391,시군구_병원급!$D$5:$D$3668,$D391)</f>
        <v>12</v>
      </c>
      <c r="BC391" s="16" t="n">
        <f aca="false">K391+AY391</f>
        <v>4</v>
      </c>
      <c r="BD391" s="17" t="n">
        <f aca="false">IF(E391=0,"",(K391+AY391)/E391*1000)</f>
        <v>0.987166831194472</v>
      </c>
      <c r="BE391" s="16" t="n">
        <f aca="false">AY391-SUMIFS(시군구_병원급!$E$5:$E$3668,시군구_병원급!$A$5:$A$3668,$A391,시군구_병원급!$D$5:$D$3668,$D391-3)</f>
        <v>0</v>
      </c>
      <c r="BF391" s="16" t="n">
        <f aca="false">IF(AY391=0,1,0)</f>
        <v>0</v>
      </c>
      <c r="BG391" s="16" t="n">
        <f aca="false">IF(K391+AY391=0,1,0)</f>
        <v>0</v>
      </c>
      <c r="BH391" s="16" t="n">
        <f aca="false">AF391+AG391+AH391</f>
        <v>12</v>
      </c>
      <c r="BI391" s="18" t="n">
        <f aca="false">IF(H391=0,"",BH391/H391)</f>
        <v>0.235294117647059</v>
      </c>
      <c r="BJ391" s="16" t="n">
        <f aca="false">IF(AP391="","",AP391+AN391)</f>
        <v>2</v>
      </c>
    </row>
    <row r="392" customFormat="false" ht="15" hidden="false" customHeight="true" outlineLevel="0" collapsed="false">
      <c r="A392" s="9" t="s">
        <v>376</v>
      </c>
      <c r="B392" s="10" t="s">
        <v>364</v>
      </c>
      <c r="C392" s="10" t="s">
        <v>377</v>
      </c>
      <c r="D392" s="9" t="n">
        <v>2017</v>
      </c>
      <c r="E392" s="11" t="n">
        <v>3676</v>
      </c>
      <c r="F392" s="11" t="n">
        <v>545</v>
      </c>
      <c r="G392" s="11" t="n">
        <v>584</v>
      </c>
      <c r="H392" s="11" t="n">
        <v>56</v>
      </c>
      <c r="I392" s="11" t="n">
        <v>2618</v>
      </c>
      <c r="J392" s="11" t="n">
        <v>2098</v>
      </c>
      <c r="K392" s="11" t="n">
        <v>1</v>
      </c>
      <c r="L392" s="12" t="n">
        <v>15.233949945593</v>
      </c>
      <c r="M392" s="12" t="n">
        <v>0.272034820457019</v>
      </c>
      <c r="N392" s="13" t="n">
        <v>0.801375095492743</v>
      </c>
      <c r="O392" s="13" t="n">
        <v>0.712187159956474</v>
      </c>
      <c r="P392" s="13" t="n">
        <v>0.158868335146899</v>
      </c>
      <c r="Q392" s="13" t="n">
        <v>-0.0733551802369549</v>
      </c>
      <c r="R392" s="13" t="n">
        <v>-0.187760778859527</v>
      </c>
      <c r="S392" s="11" t="n">
        <v>0</v>
      </c>
      <c r="T392" s="13" t="n">
        <v>0.0181818181818181</v>
      </c>
      <c r="U392" s="13" t="n">
        <v>0.0210608424336973</v>
      </c>
      <c r="V392" s="11" t="n">
        <v>0</v>
      </c>
      <c r="W392" s="13" t="n">
        <v>-0.160714285714286</v>
      </c>
      <c r="X392" s="11" t="n">
        <v>0</v>
      </c>
      <c r="Y392" s="11" t="n">
        <v>0</v>
      </c>
      <c r="Z392" s="11" t="n">
        <v>0</v>
      </c>
      <c r="AA392" s="11" t="n">
        <v>0</v>
      </c>
      <c r="AB392" s="10" t="s">
        <v>65</v>
      </c>
      <c r="AC392" s="11" t="n">
        <v>6</v>
      </c>
      <c r="AD392" s="11" t="n">
        <v>24</v>
      </c>
      <c r="AE392" s="11" t="n">
        <v>17</v>
      </c>
      <c r="AF392" s="11" t="n">
        <v>4</v>
      </c>
      <c r="AG392" s="11" t="n">
        <v>5</v>
      </c>
      <c r="AH392" s="11" t="n">
        <v>0</v>
      </c>
      <c r="AI392" s="13" t="n">
        <v>0.107142857142857</v>
      </c>
      <c r="AJ392" s="13" t="n">
        <v>0.428571428571429</v>
      </c>
      <c r="AK392" s="13" t="n">
        <v>0.303571428571429</v>
      </c>
      <c r="AL392" s="13" t="n">
        <v>0.0714285714285714</v>
      </c>
      <c r="AM392" s="13" t="n">
        <v>0.0892857142857143</v>
      </c>
      <c r="AN392" s="11" t="n">
        <v>1</v>
      </c>
      <c r="AO392" s="13" t="n">
        <v>0.0175438596491228</v>
      </c>
      <c r="AP392" s="11" t="n">
        <v>3</v>
      </c>
      <c r="AQ392" s="11" t="n">
        <v>4</v>
      </c>
      <c r="AR392" s="13" t="n">
        <v>0.0535714285714286</v>
      </c>
      <c r="AS392" s="13" t="n">
        <v>0.0714285714285714</v>
      </c>
      <c r="AT392" s="14" t="n">
        <f aca="false">SUMIFS(시도_소아과개폐업!$C$5:$C$293,시도_소아과개폐업!$A$5:$A$293,$D392,시도_소아과개폐업!$B$5:$B$293,$B392)</f>
        <v>30</v>
      </c>
      <c r="AU392" s="14" t="n">
        <f aca="false">SUMIFS(시도_소아과개폐업!$D$5:$D$293,시도_소아과개폐업!$A$5:$A$293,$D392,시도_소아과개폐업!$B$5:$B$293,$B392)</f>
        <v>27</v>
      </c>
      <c r="AV392" s="14" t="n">
        <f aca="false">SUMIFS(시도_소아과개폐업!$F$5:$F$293,시도_소아과개폐업!$A$5:$A$293,$D392,시도_소아과개폐업!$B$5:$B$293,$B392)</f>
        <v>3</v>
      </c>
      <c r="AW392" s="15" t="n">
        <f aca="false">SUMIFS(시도_소아과개폐업!$G$5:$G$293,시도_소아과개폐업!$A$5:$A$293,$D392,시도_소아과개폐업!$B$5:$B$293,$B392)</f>
        <v>0.364864864864865</v>
      </c>
      <c r="AX392" s="14" t="n">
        <f aca="false">SUMIFS(시도_소아과개폐업!$H$5:$H$293,시도_소아과개폐업!$A$5:$A$293,$D392,시도_소아과개폐업!$B$5:$B$293,$B392)</f>
        <v>62</v>
      </c>
      <c r="AY392" s="14" t="n">
        <f aca="false">SUMIFS(시군구_병원급!$E$5:$E$3668,시군구_병원급!$A$5:$A$3668,$A392,시군구_병원급!$D$5:$D$3668,$D392)</f>
        <v>1</v>
      </c>
      <c r="AZ392" s="14" t="n">
        <f aca="false">SUMIFS(시군구_병원급!$F$5:$F$3668,시군구_병원급!$A$5:$A$3668,$A392,시군구_병원급!$D$5:$D$3668,$D392)</f>
        <v>1</v>
      </c>
      <c r="BA392" s="14" t="n">
        <f aca="false">SUMIFS(시군구_병원급!$G$5:$G$3668,시군구_병원급!$A$5:$A$3668,$A392,시군구_병원급!$D$5:$D$3668,$D392)</f>
        <v>2</v>
      </c>
      <c r="BB392" s="14" t="n">
        <f aca="false">SUMIFS(시군구_병원급!$H$5:$H$3668,시군구_병원급!$A$5:$A$3668,$A392,시군구_병원급!$D$5:$D$3668,$D392)</f>
        <v>9</v>
      </c>
      <c r="BC392" s="16" t="n">
        <f aca="false">K392+AY392</f>
        <v>2</v>
      </c>
      <c r="BD392" s="17" t="n">
        <f aca="false">IF(E392=0,"",(K392+AY392)/E392*1000)</f>
        <v>0.544069640914037</v>
      </c>
      <c r="BE392" s="16" t="n">
        <f aca="false">AY392-SUMIFS(시군구_병원급!$E$5:$E$3668,시군구_병원급!$A$5:$A$3668,$A392,시군구_병원급!$D$5:$D$3668,$D392-3)</f>
        <v>0</v>
      </c>
      <c r="BF392" s="16" t="n">
        <f aca="false">IF(AY392=0,1,0)</f>
        <v>0</v>
      </c>
      <c r="BG392" s="16" t="n">
        <f aca="false">IF(K392+AY392=0,1,0)</f>
        <v>0</v>
      </c>
      <c r="BH392" s="16" t="n">
        <f aca="false">AF392+AG392+AH392</f>
        <v>9</v>
      </c>
      <c r="BI392" s="18" t="n">
        <f aca="false">IF(H392=0,"",BH392/H392)</f>
        <v>0.160714285714286</v>
      </c>
      <c r="BJ392" s="16" t="n">
        <f aca="false">IF(AP392="","",AP392+AN392)</f>
        <v>4</v>
      </c>
    </row>
    <row r="393" customFormat="false" ht="15" hidden="false" customHeight="true" outlineLevel="0" collapsed="false">
      <c r="A393" s="9" t="s">
        <v>378</v>
      </c>
      <c r="B393" s="10" t="s">
        <v>364</v>
      </c>
      <c r="C393" s="10" t="s">
        <v>379</v>
      </c>
      <c r="D393" s="9" t="n">
        <v>2017</v>
      </c>
      <c r="E393" s="11" t="n">
        <v>3297</v>
      </c>
      <c r="F393" s="11" t="n">
        <v>438</v>
      </c>
      <c r="G393" s="11" t="n">
        <v>447</v>
      </c>
      <c r="H393" s="11" t="n">
        <v>42</v>
      </c>
      <c r="I393" s="11" t="n">
        <v>1782</v>
      </c>
      <c r="J393" s="11" t="n">
        <v>1448</v>
      </c>
      <c r="K393" s="11" t="n">
        <v>3</v>
      </c>
      <c r="L393" s="12" t="n">
        <v>12.7388535031847</v>
      </c>
      <c r="M393" s="12" t="n">
        <v>0.909918107370337</v>
      </c>
      <c r="N393" s="13" t="n">
        <v>0.812570145903479</v>
      </c>
      <c r="O393" s="13" t="n">
        <v>0.54049135577798</v>
      </c>
      <c r="P393" s="13" t="n">
        <v>0.13557779799818</v>
      </c>
      <c r="Q393" s="13" t="n">
        <v>-0.106261859582543</v>
      </c>
      <c r="R393" s="13" t="n">
        <v>-0.188747731397459</v>
      </c>
      <c r="S393" s="11" t="n">
        <v>0</v>
      </c>
      <c r="T393" s="13" t="n">
        <v>-0.0869565217391305</v>
      </c>
      <c r="U393" s="13" t="n">
        <v>-0.0546419098143236</v>
      </c>
      <c r="V393" s="11" t="n">
        <v>0</v>
      </c>
      <c r="W393" s="13" t="n">
        <v>-0.166666666666667</v>
      </c>
      <c r="X393" s="11" t="n">
        <v>0</v>
      </c>
      <c r="Y393" s="11" t="n">
        <v>0</v>
      </c>
      <c r="Z393" s="11" t="n">
        <v>0</v>
      </c>
      <c r="AA393" s="11" t="n">
        <v>0</v>
      </c>
      <c r="AB393" s="10" t="s">
        <v>65</v>
      </c>
      <c r="AC393" s="11" t="n">
        <v>4</v>
      </c>
      <c r="AD393" s="11" t="n">
        <v>25</v>
      </c>
      <c r="AE393" s="11" t="n">
        <v>10</v>
      </c>
      <c r="AF393" s="11" t="n">
        <v>0</v>
      </c>
      <c r="AG393" s="11" t="n">
        <v>3</v>
      </c>
      <c r="AH393" s="11" t="n">
        <v>0</v>
      </c>
      <c r="AI393" s="13" t="n">
        <v>0.0952380952380952</v>
      </c>
      <c r="AJ393" s="13" t="n">
        <v>0.595238095238095</v>
      </c>
      <c r="AK393" s="13" t="n">
        <v>0.238095238095238</v>
      </c>
      <c r="AL393" s="13" t="n">
        <v>0</v>
      </c>
      <c r="AM393" s="13" t="n">
        <v>0.0714285714285714</v>
      </c>
      <c r="AN393" s="11" t="n">
        <v>2</v>
      </c>
      <c r="AO393" s="13" t="n">
        <v>0.0454545454545455</v>
      </c>
      <c r="AP393" s="11" t="n">
        <v>8</v>
      </c>
      <c r="AQ393" s="11" t="n">
        <v>6</v>
      </c>
      <c r="AR393" s="13" t="n">
        <v>0.173913043478261</v>
      </c>
      <c r="AS393" s="13" t="n">
        <v>0.130434782608696</v>
      </c>
      <c r="AT393" s="14" t="n">
        <f aca="false">SUMIFS(시도_소아과개폐업!$C$5:$C$293,시도_소아과개폐업!$A$5:$A$293,$D393,시도_소아과개폐업!$B$5:$B$293,$B393)</f>
        <v>30</v>
      </c>
      <c r="AU393" s="14" t="n">
        <f aca="false">SUMIFS(시도_소아과개폐업!$D$5:$D$293,시도_소아과개폐업!$A$5:$A$293,$D393,시도_소아과개폐업!$B$5:$B$293,$B393)</f>
        <v>27</v>
      </c>
      <c r="AV393" s="14" t="n">
        <f aca="false">SUMIFS(시도_소아과개폐업!$F$5:$F$293,시도_소아과개폐업!$A$5:$A$293,$D393,시도_소아과개폐업!$B$5:$B$293,$B393)</f>
        <v>3</v>
      </c>
      <c r="AW393" s="15" t="n">
        <f aca="false">SUMIFS(시도_소아과개폐업!$G$5:$G$293,시도_소아과개폐업!$A$5:$A$293,$D393,시도_소아과개폐업!$B$5:$B$293,$B393)</f>
        <v>0.364864864864865</v>
      </c>
      <c r="AX393" s="14" t="n">
        <f aca="false">SUMIFS(시도_소아과개폐업!$H$5:$H$293,시도_소아과개폐업!$A$5:$A$293,$D393,시도_소아과개폐업!$B$5:$B$293,$B393)</f>
        <v>62</v>
      </c>
      <c r="AY393" s="14" t="n">
        <f aca="false">SUMIFS(시군구_병원급!$E$5:$E$3668,시군구_병원급!$A$5:$A$3668,$A393,시군구_병원급!$D$5:$D$3668,$D393)</f>
        <v>2</v>
      </c>
      <c r="AZ393" s="14" t="n">
        <f aca="false">SUMIFS(시군구_병원급!$F$5:$F$3668,시군구_병원급!$A$5:$A$3668,$A393,시군구_병원급!$D$5:$D$3668,$D393)</f>
        <v>2</v>
      </c>
      <c r="BA393" s="14" t="n">
        <f aca="false">SUMIFS(시군구_병원급!$G$5:$G$3668,시군구_병원급!$A$5:$A$3668,$A393,시군구_병원급!$D$5:$D$3668,$D393)</f>
        <v>3</v>
      </c>
      <c r="BB393" s="14" t="n">
        <f aca="false">SUMIFS(시군구_병원급!$H$5:$H$3668,시군구_병원급!$A$5:$A$3668,$A393,시군구_병원급!$D$5:$D$3668,$D393)</f>
        <v>6</v>
      </c>
      <c r="BC393" s="16" t="n">
        <f aca="false">K393+AY393</f>
        <v>5</v>
      </c>
      <c r="BD393" s="17" t="n">
        <f aca="false">IF(E393=0,"",(K393+AY393)/E393*1000)</f>
        <v>1.51653017895056</v>
      </c>
      <c r="BE393" s="16" t="n">
        <f aca="false">AY393-SUMIFS(시군구_병원급!$E$5:$E$3668,시군구_병원급!$A$5:$A$3668,$A393,시군구_병원급!$D$5:$D$3668,$D393-3)</f>
        <v>0</v>
      </c>
      <c r="BF393" s="16" t="n">
        <f aca="false">IF(AY393=0,1,0)</f>
        <v>0</v>
      </c>
      <c r="BG393" s="16" t="n">
        <f aca="false">IF(K393+AY393=0,1,0)</f>
        <v>0</v>
      </c>
      <c r="BH393" s="16" t="n">
        <f aca="false">AF393+AG393+AH393</f>
        <v>3</v>
      </c>
      <c r="BI393" s="18" t="n">
        <f aca="false">IF(H393=0,"",BH393/H393)</f>
        <v>0.0714285714285714</v>
      </c>
      <c r="BJ393" s="16" t="n">
        <f aca="false">IF(AP393="","",AP393+AN393)</f>
        <v>10</v>
      </c>
    </row>
    <row r="394" customFormat="false" ht="15" hidden="false" customHeight="true" outlineLevel="0" collapsed="false">
      <c r="A394" s="9" t="s">
        <v>380</v>
      </c>
      <c r="B394" s="10" t="s">
        <v>364</v>
      </c>
      <c r="C394" s="10" t="s">
        <v>381</v>
      </c>
      <c r="D394" s="9" t="n">
        <v>2017</v>
      </c>
      <c r="E394" s="11" t="n">
        <v>2667</v>
      </c>
      <c r="F394" s="11" t="n">
        <v>374</v>
      </c>
      <c r="G394" s="11" t="n">
        <v>390</v>
      </c>
      <c r="H394" s="11" t="n">
        <v>39</v>
      </c>
      <c r="I394" s="11" t="n">
        <v>1625</v>
      </c>
      <c r="J394" s="11" t="n">
        <v>1386</v>
      </c>
      <c r="K394" s="11" t="n">
        <v>1</v>
      </c>
      <c r="L394" s="12" t="n">
        <v>14.6231721034871</v>
      </c>
      <c r="M394" s="12" t="n">
        <v>0.374953130858643</v>
      </c>
      <c r="N394" s="13" t="n">
        <v>0.852923076923077</v>
      </c>
      <c r="O394" s="13" t="n">
        <v>0.609298837645294</v>
      </c>
      <c r="P394" s="13" t="n">
        <v>0.146231721034871</v>
      </c>
      <c r="Q394" s="13" t="n">
        <v>-0.133809678467035</v>
      </c>
      <c r="R394" s="13" t="n">
        <v>-0.265536723163842</v>
      </c>
      <c r="S394" s="11" t="n">
        <v>0</v>
      </c>
      <c r="T394" s="13" t="n">
        <v>0</v>
      </c>
      <c r="U394" s="13" t="n">
        <v>-0.00184275184275184</v>
      </c>
      <c r="V394" s="11" t="n">
        <v>0</v>
      </c>
      <c r="W394" s="13" t="n">
        <v>-0.0512820512820513</v>
      </c>
      <c r="X394" s="11" t="n">
        <v>0</v>
      </c>
      <c r="Y394" s="11" t="n">
        <v>0</v>
      </c>
      <c r="Z394" s="11" t="n">
        <v>0</v>
      </c>
      <c r="AA394" s="11" t="n">
        <v>0</v>
      </c>
      <c r="AB394" s="10" t="s">
        <v>65</v>
      </c>
      <c r="AC394" s="11" t="n">
        <v>5</v>
      </c>
      <c r="AD394" s="11" t="n">
        <v>19</v>
      </c>
      <c r="AE394" s="11" t="n">
        <v>9</v>
      </c>
      <c r="AF394" s="11" t="n">
        <v>1</v>
      </c>
      <c r="AG394" s="11" t="n">
        <v>5</v>
      </c>
      <c r="AH394" s="11" t="n">
        <v>0</v>
      </c>
      <c r="AI394" s="13" t="n">
        <v>0.128205128205128</v>
      </c>
      <c r="AJ394" s="13" t="n">
        <v>0.487179487179487</v>
      </c>
      <c r="AK394" s="13" t="n">
        <v>0.230769230769231</v>
      </c>
      <c r="AL394" s="13" t="n">
        <v>0.0256410256410256</v>
      </c>
      <c r="AM394" s="13" t="n">
        <v>0.128205128205128</v>
      </c>
      <c r="AN394" s="11" t="n">
        <v>0</v>
      </c>
      <c r="AO394" s="13" t="n">
        <v>0</v>
      </c>
      <c r="AP394" s="11" t="n">
        <v>4</v>
      </c>
      <c r="AQ394" s="11" t="n">
        <v>4</v>
      </c>
      <c r="AR394" s="13" t="n">
        <v>0.102564102564103</v>
      </c>
      <c r="AS394" s="13" t="n">
        <v>0.102564102564103</v>
      </c>
      <c r="AT394" s="14" t="n">
        <f aca="false">SUMIFS(시도_소아과개폐업!$C$5:$C$293,시도_소아과개폐업!$A$5:$A$293,$D394,시도_소아과개폐업!$B$5:$B$293,$B394)</f>
        <v>30</v>
      </c>
      <c r="AU394" s="14" t="n">
        <f aca="false">SUMIFS(시도_소아과개폐업!$D$5:$D$293,시도_소아과개폐업!$A$5:$A$293,$D394,시도_소아과개폐업!$B$5:$B$293,$B394)</f>
        <v>27</v>
      </c>
      <c r="AV394" s="14" t="n">
        <f aca="false">SUMIFS(시도_소아과개폐업!$F$5:$F$293,시도_소아과개폐업!$A$5:$A$293,$D394,시도_소아과개폐업!$B$5:$B$293,$B394)</f>
        <v>3</v>
      </c>
      <c r="AW394" s="15" t="n">
        <f aca="false">SUMIFS(시도_소아과개폐업!$G$5:$G$293,시도_소아과개폐업!$A$5:$A$293,$D394,시도_소아과개폐업!$B$5:$B$293,$B394)</f>
        <v>0.364864864864865</v>
      </c>
      <c r="AX394" s="14" t="n">
        <f aca="false">SUMIFS(시도_소아과개폐업!$H$5:$H$293,시도_소아과개폐업!$A$5:$A$293,$D394,시도_소아과개폐업!$B$5:$B$293,$B394)</f>
        <v>62</v>
      </c>
      <c r="AY394" s="14" t="n">
        <f aca="false">SUMIFS(시군구_병원급!$E$5:$E$3668,시군구_병원급!$A$5:$A$3668,$A394,시군구_병원급!$D$5:$D$3668,$D394)</f>
        <v>1</v>
      </c>
      <c r="AZ394" s="14" t="n">
        <f aca="false">SUMIFS(시군구_병원급!$F$5:$F$3668,시군구_병원급!$A$5:$A$3668,$A394,시군구_병원급!$D$5:$D$3668,$D394)</f>
        <v>1</v>
      </c>
      <c r="BA394" s="14" t="n">
        <f aca="false">SUMIFS(시군구_병원급!$G$5:$G$3668,시군구_병원급!$A$5:$A$3668,$A394,시군구_병원급!$D$5:$D$3668,$D394)</f>
        <v>3</v>
      </c>
      <c r="BB394" s="14" t="n">
        <f aca="false">SUMIFS(시군구_병원급!$H$5:$H$3668,시군구_병원급!$A$5:$A$3668,$A394,시군구_병원급!$D$5:$D$3668,$D394)</f>
        <v>4</v>
      </c>
      <c r="BC394" s="16" t="n">
        <f aca="false">K394+AY394</f>
        <v>2</v>
      </c>
      <c r="BD394" s="17" t="n">
        <f aca="false">IF(E394=0,"",(K394+AY394)/E394*1000)</f>
        <v>0.749906261717285</v>
      </c>
      <c r="BE394" s="16" t="n">
        <f aca="false">AY394-SUMIFS(시군구_병원급!$E$5:$E$3668,시군구_병원급!$A$5:$A$3668,$A394,시군구_병원급!$D$5:$D$3668,$D394-3)</f>
        <v>0</v>
      </c>
      <c r="BF394" s="16" t="n">
        <f aca="false">IF(AY394=0,1,0)</f>
        <v>0</v>
      </c>
      <c r="BG394" s="16" t="n">
        <f aca="false">IF(K394+AY394=0,1,0)</f>
        <v>0</v>
      </c>
      <c r="BH394" s="16" t="n">
        <f aca="false">AF394+AG394+AH394</f>
        <v>6</v>
      </c>
      <c r="BI394" s="18" t="n">
        <f aca="false">IF(H394=0,"",BH394/H394)</f>
        <v>0.153846153846154</v>
      </c>
      <c r="BJ394" s="16" t="n">
        <f aca="false">IF(AP394="","",AP394+AN394)</f>
        <v>4</v>
      </c>
    </row>
    <row r="395" customFormat="false" ht="15" hidden="false" customHeight="true" outlineLevel="0" collapsed="false">
      <c r="A395" s="9" t="s">
        <v>382</v>
      </c>
      <c r="B395" s="10" t="s">
        <v>364</v>
      </c>
      <c r="C395" s="10" t="s">
        <v>383</v>
      </c>
      <c r="D395" s="9" t="n">
        <v>2017</v>
      </c>
      <c r="E395" s="11" t="n">
        <v>13912</v>
      </c>
      <c r="F395" s="11" t="n">
        <v>1960</v>
      </c>
      <c r="G395" s="11" t="n">
        <v>2091</v>
      </c>
      <c r="H395" s="11" t="n">
        <v>208</v>
      </c>
      <c r="I395" s="11" t="n">
        <v>10552</v>
      </c>
      <c r="J395" s="11" t="n">
        <v>7859</v>
      </c>
      <c r="K395" s="11" t="n">
        <v>11</v>
      </c>
      <c r="L395" s="12" t="n">
        <v>14.9511213341001</v>
      </c>
      <c r="M395" s="12" t="n">
        <v>0.790684301322599</v>
      </c>
      <c r="N395" s="13" t="n">
        <v>0.744787717968158</v>
      </c>
      <c r="O395" s="13" t="n">
        <v>0.758481886141461</v>
      </c>
      <c r="P395" s="13" t="n">
        <v>0.150301897642323</v>
      </c>
      <c r="Q395" s="13" t="n">
        <v>-0.034559333795975</v>
      </c>
      <c r="R395" s="13" t="n">
        <v>-0.160240963855422</v>
      </c>
      <c r="S395" s="11" t="n">
        <v>-1</v>
      </c>
      <c r="T395" s="13" t="n">
        <v>-0.00952380952380949</v>
      </c>
      <c r="U395" s="13" t="n">
        <v>-0.0138317757009346</v>
      </c>
      <c r="V395" s="11" t="n">
        <v>0</v>
      </c>
      <c r="W395" s="13" t="n">
        <v>-0.177884615384615</v>
      </c>
      <c r="X395" s="11" t="n">
        <v>0</v>
      </c>
      <c r="Y395" s="11" t="n">
        <v>0</v>
      </c>
      <c r="Z395" s="11" t="n">
        <v>0</v>
      </c>
      <c r="AA395" s="11" t="n">
        <v>0</v>
      </c>
      <c r="AB395" s="10" t="s">
        <v>65</v>
      </c>
      <c r="AC395" s="11" t="n">
        <v>8</v>
      </c>
      <c r="AD395" s="11" t="n">
        <v>110</v>
      </c>
      <c r="AE395" s="11" t="n">
        <v>74</v>
      </c>
      <c r="AF395" s="11" t="n">
        <v>4</v>
      </c>
      <c r="AG395" s="11" t="n">
        <v>12</v>
      </c>
      <c r="AH395" s="11" t="n">
        <v>0</v>
      </c>
      <c r="AI395" s="13" t="n">
        <v>0.0384615384615385</v>
      </c>
      <c r="AJ395" s="13" t="n">
        <v>0.528846153846154</v>
      </c>
      <c r="AK395" s="13" t="n">
        <v>0.355769230769231</v>
      </c>
      <c r="AL395" s="13" t="n">
        <v>0.0192307692307692</v>
      </c>
      <c r="AM395" s="13" t="n">
        <v>0.0576923076923077</v>
      </c>
      <c r="AN395" s="11" t="n">
        <v>3</v>
      </c>
      <c r="AO395" s="13" t="n">
        <v>0.014218009478673</v>
      </c>
      <c r="AP395" s="11" t="n">
        <v>7</v>
      </c>
      <c r="AQ395" s="11" t="n">
        <v>5</v>
      </c>
      <c r="AR395" s="13" t="n">
        <v>0.0328638497652582</v>
      </c>
      <c r="AS395" s="13" t="n">
        <v>0.0234741784037559</v>
      </c>
      <c r="AT395" s="14" t="n">
        <f aca="false">SUMIFS(시도_소아과개폐업!$C$5:$C$293,시도_소아과개폐업!$A$5:$A$293,$D395,시도_소아과개폐업!$B$5:$B$293,$B395)</f>
        <v>30</v>
      </c>
      <c r="AU395" s="14" t="n">
        <f aca="false">SUMIFS(시도_소아과개폐업!$D$5:$D$293,시도_소아과개폐업!$A$5:$A$293,$D395,시도_소아과개폐업!$B$5:$B$293,$B395)</f>
        <v>27</v>
      </c>
      <c r="AV395" s="14" t="n">
        <f aca="false">SUMIFS(시도_소아과개폐업!$F$5:$F$293,시도_소아과개폐업!$A$5:$A$293,$D395,시도_소아과개폐업!$B$5:$B$293,$B395)</f>
        <v>3</v>
      </c>
      <c r="AW395" s="15" t="n">
        <f aca="false">SUMIFS(시도_소아과개폐업!$G$5:$G$293,시도_소아과개폐업!$A$5:$A$293,$D395,시도_소아과개폐업!$B$5:$B$293,$B395)</f>
        <v>0.364864864864865</v>
      </c>
      <c r="AX395" s="14" t="n">
        <f aca="false">SUMIFS(시도_소아과개폐업!$H$5:$H$293,시도_소아과개폐업!$A$5:$A$293,$D395,시도_소아과개폐업!$B$5:$B$293,$B395)</f>
        <v>62</v>
      </c>
      <c r="AY395" s="14" t="n">
        <f aca="false">SUMIFS(시군구_병원급!$E$5:$E$3668,시군구_병원급!$A$5:$A$3668,$A395,시군구_병원급!$D$5:$D$3668,$D395)</f>
        <v>4</v>
      </c>
      <c r="AZ395" s="14" t="n">
        <f aca="false">SUMIFS(시군구_병원급!$F$5:$F$3668,시군구_병원급!$A$5:$A$3668,$A395,시군구_병원급!$D$5:$D$3668,$D395)</f>
        <v>2</v>
      </c>
      <c r="BA395" s="14" t="n">
        <f aca="false">SUMIFS(시군구_병원급!$G$5:$G$3668,시군구_병원급!$A$5:$A$3668,$A395,시군구_병원급!$D$5:$D$3668,$D395)</f>
        <v>6</v>
      </c>
      <c r="BB395" s="14" t="n">
        <f aca="false">SUMIFS(시군구_병원급!$H$5:$H$3668,시군구_병원급!$A$5:$A$3668,$A395,시군구_병원급!$D$5:$D$3668,$D395)</f>
        <v>22</v>
      </c>
      <c r="BC395" s="16" t="n">
        <f aca="false">K395+AY395</f>
        <v>15</v>
      </c>
      <c r="BD395" s="17" t="n">
        <f aca="false">IF(E395=0,"",(K395+AY395)/E395*1000)</f>
        <v>1.07820586543991</v>
      </c>
      <c r="BE395" s="16" t="n">
        <f aca="false">AY395-SUMIFS(시군구_병원급!$E$5:$E$3668,시군구_병원급!$A$5:$A$3668,$A395,시군구_병원급!$D$5:$D$3668,$D395-3)</f>
        <v>1</v>
      </c>
      <c r="BF395" s="16" t="n">
        <f aca="false">IF(AY395=0,1,0)</f>
        <v>0</v>
      </c>
      <c r="BG395" s="16" t="n">
        <f aca="false">IF(K395+AY395=0,1,0)</f>
        <v>0</v>
      </c>
      <c r="BH395" s="16" t="n">
        <f aca="false">AF395+AG395+AH395</f>
        <v>16</v>
      </c>
      <c r="BI395" s="18" t="n">
        <f aca="false">IF(H395=0,"",BH395/H395)</f>
        <v>0.0769230769230769</v>
      </c>
      <c r="BJ395" s="16" t="n">
        <f aca="false">IF(AP395="","",AP395+AN395)</f>
        <v>10</v>
      </c>
    </row>
    <row r="396" customFormat="false" ht="15" hidden="false" customHeight="true" outlineLevel="0" collapsed="false">
      <c r="A396" s="9" t="s">
        <v>384</v>
      </c>
      <c r="B396" s="10" t="s">
        <v>364</v>
      </c>
      <c r="C396" s="10" t="s">
        <v>385</v>
      </c>
      <c r="D396" s="9" t="n">
        <v>2017</v>
      </c>
      <c r="E396" s="11" t="n">
        <v>1285</v>
      </c>
      <c r="F396" s="11" t="n">
        <v>209</v>
      </c>
      <c r="G396" s="11" t="n">
        <v>221</v>
      </c>
      <c r="H396" s="11" t="n">
        <v>14</v>
      </c>
      <c r="I396" s="11" t="n">
        <v>903</v>
      </c>
      <c r="J396" s="11" t="n">
        <v>675</v>
      </c>
      <c r="K396" s="11" t="n">
        <v>0</v>
      </c>
      <c r="L396" s="12" t="n">
        <v>10.8949416342412</v>
      </c>
      <c r="M396" s="12" t="n">
        <v>0</v>
      </c>
      <c r="N396" s="13" t="n">
        <v>0.747508305647841</v>
      </c>
      <c r="O396" s="13" t="n">
        <v>0.70272373540856</v>
      </c>
      <c r="P396" s="13" t="n">
        <v>0.171984435797665</v>
      </c>
      <c r="Q396" s="13" t="n">
        <v>-0.0367316341829086</v>
      </c>
      <c r="R396" s="13" t="n">
        <v>-0.133333333333333</v>
      </c>
      <c r="S396" s="11" t="n">
        <v>0</v>
      </c>
      <c r="T396" s="13" t="n">
        <v>0</v>
      </c>
      <c r="U396" s="13" t="n">
        <v>-0.0290322580645162</v>
      </c>
      <c r="V396" s="11" t="n">
        <v>1</v>
      </c>
      <c r="W396" s="13" t="n">
        <v>0</v>
      </c>
      <c r="X396" s="11" t="n">
        <v>0</v>
      </c>
      <c r="Y396" s="11" t="n">
        <v>0</v>
      </c>
      <c r="Z396" s="11" t="n">
        <v>0</v>
      </c>
      <c r="AA396" s="11" t="n">
        <v>0</v>
      </c>
      <c r="AB396" s="10" t="s">
        <v>65</v>
      </c>
      <c r="AC396" s="11" t="n">
        <v>3</v>
      </c>
      <c r="AD396" s="11" t="n">
        <v>3</v>
      </c>
      <c r="AE396" s="11" t="n">
        <v>1</v>
      </c>
      <c r="AF396" s="11" t="n">
        <v>0</v>
      </c>
      <c r="AG396" s="11" t="n">
        <v>7</v>
      </c>
      <c r="AH396" s="11" t="n">
        <v>0</v>
      </c>
      <c r="AI396" s="13" t="n">
        <v>0.214285714285714</v>
      </c>
      <c r="AJ396" s="13" t="n">
        <v>0.214285714285714</v>
      </c>
      <c r="AK396" s="13" t="n">
        <v>0.0714285714285714</v>
      </c>
      <c r="AL396" s="13" t="n">
        <v>0</v>
      </c>
      <c r="AM396" s="13" t="n">
        <v>0.5</v>
      </c>
      <c r="AN396" s="11" t="n">
        <v>0</v>
      </c>
      <c r="AO396" s="13" t="n">
        <v>0</v>
      </c>
      <c r="AP396" s="11" t="n">
        <v>0</v>
      </c>
      <c r="AQ396" s="11" t="n">
        <v>0</v>
      </c>
      <c r="AR396" s="13" t="n">
        <v>0</v>
      </c>
      <c r="AS396" s="13" t="n">
        <v>0</v>
      </c>
      <c r="AT396" s="14" t="n">
        <f aca="false">SUMIFS(시도_소아과개폐업!$C$5:$C$293,시도_소아과개폐업!$A$5:$A$293,$D396,시도_소아과개폐업!$B$5:$B$293,$B396)</f>
        <v>30</v>
      </c>
      <c r="AU396" s="14" t="n">
        <f aca="false">SUMIFS(시도_소아과개폐업!$D$5:$D$293,시도_소아과개폐업!$A$5:$A$293,$D396,시도_소아과개폐업!$B$5:$B$293,$B396)</f>
        <v>27</v>
      </c>
      <c r="AV396" s="14" t="n">
        <f aca="false">SUMIFS(시도_소아과개폐업!$F$5:$F$293,시도_소아과개폐업!$A$5:$A$293,$D396,시도_소아과개폐업!$B$5:$B$293,$B396)</f>
        <v>3</v>
      </c>
      <c r="AW396" s="15" t="n">
        <f aca="false">SUMIFS(시도_소아과개폐업!$G$5:$G$293,시도_소아과개폐업!$A$5:$A$293,$D396,시도_소아과개폐업!$B$5:$B$293,$B396)</f>
        <v>0.364864864864865</v>
      </c>
      <c r="AX396" s="14" t="n">
        <f aca="false">SUMIFS(시도_소아과개폐업!$H$5:$H$293,시도_소아과개폐업!$A$5:$A$293,$D396,시도_소아과개폐업!$B$5:$B$293,$B396)</f>
        <v>62</v>
      </c>
      <c r="AY396" s="14" t="n">
        <f aca="false">SUMIFS(시군구_병원급!$E$5:$E$3668,시군구_병원급!$A$5:$A$3668,$A396,시군구_병원급!$D$5:$D$3668,$D396)</f>
        <v>2</v>
      </c>
      <c r="AZ396" s="14" t="n">
        <f aca="false">SUMIFS(시군구_병원급!$F$5:$F$3668,시군구_병원급!$A$5:$A$3668,$A396,시군구_병원급!$D$5:$D$3668,$D396)</f>
        <v>0</v>
      </c>
      <c r="BA396" s="14" t="n">
        <f aca="false">SUMIFS(시군구_병원급!$G$5:$G$3668,시군구_병원급!$A$5:$A$3668,$A396,시군구_병원급!$D$5:$D$3668,$D396)</f>
        <v>4</v>
      </c>
      <c r="BB396" s="14" t="n">
        <f aca="false">SUMIFS(시군구_병원급!$H$5:$H$3668,시군구_병원급!$A$5:$A$3668,$A396,시군구_병원급!$D$5:$D$3668,$D396)</f>
        <v>11</v>
      </c>
      <c r="BC396" s="16" t="n">
        <f aca="false">K396+AY396</f>
        <v>2</v>
      </c>
      <c r="BD396" s="17" t="n">
        <f aca="false">IF(E396=0,"",(K396+AY396)/E396*1000)</f>
        <v>1.55642023346304</v>
      </c>
      <c r="BE396" s="16" t="n">
        <f aca="false">AY396-SUMIFS(시군구_병원급!$E$5:$E$3668,시군구_병원급!$A$5:$A$3668,$A396,시군구_병원급!$D$5:$D$3668,$D396-3)</f>
        <v>-1</v>
      </c>
      <c r="BF396" s="16" t="n">
        <f aca="false">IF(AY396=0,1,0)</f>
        <v>0</v>
      </c>
      <c r="BG396" s="16" t="n">
        <f aca="false">IF(K396+AY396=0,1,0)</f>
        <v>0</v>
      </c>
      <c r="BH396" s="16" t="n">
        <f aca="false">AF396+AG396+AH396</f>
        <v>7</v>
      </c>
      <c r="BI396" s="18" t="n">
        <f aca="false">IF(H396=0,"",BH396/H396)</f>
        <v>0.5</v>
      </c>
      <c r="BJ396" s="16" t="n">
        <f aca="false">IF(AP396="","",AP396+AN396)</f>
        <v>0</v>
      </c>
    </row>
    <row r="397" customFormat="false" ht="15" hidden="false" customHeight="true" outlineLevel="0" collapsed="false">
      <c r="A397" s="9" t="s">
        <v>386</v>
      </c>
      <c r="B397" s="10" t="s">
        <v>364</v>
      </c>
      <c r="C397" s="10" t="s">
        <v>387</v>
      </c>
      <c r="D397" s="9" t="n">
        <v>2017</v>
      </c>
      <c r="E397" s="11" t="n">
        <v>740</v>
      </c>
      <c r="F397" s="11" t="n">
        <v>124</v>
      </c>
      <c r="G397" s="11" t="n">
        <v>128</v>
      </c>
      <c r="H397" s="11" t="n">
        <v>10</v>
      </c>
      <c r="I397" s="11" t="n">
        <v>451</v>
      </c>
      <c r="J397" s="11" t="n">
        <v>322</v>
      </c>
      <c r="K397" s="11" t="n">
        <v>0</v>
      </c>
      <c r="L397" s="12" t="n">
        <v>13.5135135135135</v>
      </c>
      <c r="M397" s="12" t="n">
        <v>0</v>
      </c>
      <c r="N397" s="13" t="n">
        <v>0.713968957871397</v>
      </c>
      <c r="O397" s="13" t="n">
        <v>0.60945945945946</v>
      </c>
      <c r="P397" s="13" t="n">
        <v>0.172972972972973</v>
      </c>
      <c r="Q397" s="13" t="n">
        <v>0.00271002710027091</v>
      </c>
      <c r="R397" s="13" t="n">
        <v>-0.0985915492957746</v>
      </c>
      <c r="S397" s="11" t="n">
        <v>0</v>
      </c>
      <c r="T397" s="13" t="n">
        <v>0</v>
      </c>
      <c r="U397" s="13" t="n">
        <v>-0.0758196721311475</v>
      </c>
      <c r="V397" s="11" t="n">
        <v>1</v>
      </c>
      <c r="W397" s="13" t="n">
        <v>-0.1</v>
      </c>
      <c r="X397" s="11" t="n">
        <v>0</v>
      </c>
      <c r="Y397" s="11" t="n">
        <v>0</v>
      </c>
      <c r="Z397" s="11" t="n">
        <v>0</v>
      </c>
      <c r="AA397" s="11" t="n">
        <v>0</v>
      </c>
      <c r="AB397" s="10" t="s">
        <v>65</v>
      </c>
      <c r="AC397" s="11" t="n">
        <v>3</v>
      </c>
      <c r="AD397" s="11" t="n">
        <v>2</v>
      </c>
      <c r="AE397" s="11" t="n">
        <v>1</v>
      </c>
      <c r="AF397" s="11" t="n">
        <v>1</v>
      </c>
      <c r="AG397" s="11" t="n">
        <v>3</v>
      </c>
      <c r="AH397" s="11" t="n">
        <v>0</v>
      </c>
      <c r="AI397" s="13" t="n">
        <v>0.3</v>
      </c>
      <c r="AJ397" s="13" t="n">
        <v>0.2</v>
      </c>
      <c r="AK397" s="13" t="n">
        <v>0.1</v>
      </c>
      <c r="AL397" s="13" t="n">
        <v>0.1</v>
      </c>
      <c r="AM397" s="13" t="n">
        <v>0.3</v>
      </c>
      <c r="AN397" s="11" t="n">
        <v>0</v>
      </c>
      <c r="AO397" s="13" t="n">
        <v>0</v>
      </c>
      <c r="AP397" s="11" t="n">
        <v>0</v>
      </c>
      <c r="AQ397" s="11" t="n">
        <v>0</v>
      </c>
      <c r="AR397" s="13" t="n">
        <v>0</v>
      </c>
      <c r="AS397" s="13" t="n">
        <v>0</v>
      </c>
      <c r="AT397" s="14" t="n">
        <f aca="false">SUMIFS(시도_소아과개폐업!$C$5:$C$293,시도_소아과개폐업!$A$5:$A$293,$D397,시도_소아과개폐업!$B$5:$B$293,$B397)</f>
        <v>30</v>
      </c>
      <c r="AU397" s="14" t="n">
        <f aca="false">SUMIFS(시도_소아과개폐업!$D$5:$D$293,시도_소아과개폐업!$A$5:$A$293,$D397,시도_소아과개폐업!$B$5:$B$293,$B397)</f>
        <v>27</v>
      </c>
      <c r="AV397" s="14" t="n">
        <f aca="false">SUMIFS(시도_소아과개폐업!$F$5:$F$293,시도_소아과개폐업!$A$5:$A$293,$D397,시도_소아과개폐업!$B$5:$B$293,$B397)</f>
        <v>3</v>
      </c>
      <c r="AW397" s="15" t="n">
        <f aca="false">SUMIFS(시도_소아과개폐업!$G$5:$G$293,시도_소아과개폐업!$A$5:$A$293,$D397,시도_소아과개폐업!$B$5:$B$293,$B397)</f>
        <v>0.364864864864865</v>
      </c>
      <c r="AX397" s="14" t="n">
        <f aca="false">SUMIFS(시도_소아과개폐업!$H$5:$H$293,시도_소아과개폐업!$A$5:$A$293,$D397,시도_소아과개폐업!$B$5:$B$293,$B397)</f>
        <v>62</v>
      </c>
      <c r="AY397" s="14" t="n">
        <f aca="false">SUMIFS(시군구_병원급!$E$5:$E$3668,시군구_병원급!$A$5:$A$3668,$A397,시군구_병원급!$D$5:$D$3668,$D397)</f>
        <v>0</v>
      </c>
      <c r="AZ397" s="14" t="n">
        <f aca="false">SUMIFS(시군구_병원급!$F$5:$F$3668,시군구_병원급!$A$5:$A$3668,$A397,시군구_병원급!$D$5:$D$3668,$D397)</f>
        <v>0</v>
      </c>
      <c r="BA397" s="14" t="n">
        <f aca="false">SUMIFS(시군구_병원급!$G$5:$G$3668,시군구_병원급!$A$5:$A$3668,$A397,시군구_병원급!$D$5:$D$3668,$D397)</f>
        <v>0</v>
      </c>
      <c r="BB397" s="14" t="n">
        <f aca="false">SUMIFS(시군구_병원급!$H$5:$H$3668,시군구_병원급!$A$5:$A$3668,$A397,시군구_병원급!$D$5:$D$3668,$D397)</f>
        <v>1</v>
      </c>
      <c r="BC397" s="16" t="n">
        <f aca="false">K397+AY397</f>
        <v>0</v>
      </c>
      <c r="BD397" s="17" t="n">
        <f aca="false">IF(E397=0,"",(K397+AY397)/E397*1000)</f>
        <v>0</v>
      </c>
      <c r="BE397" s="16" t="n">
        <f aca="false">AY397-SUMIFS(시군구_병원급!$E$5:$E$3668,시군구_병원급!$A$5:$A$3668,$A397,시군구_병원급!$D$5:$D$3668,$D397-3)</f>
        <v>0</v>
      </c>
      <c r="BF397" s="16" t="n">
        <f aca="false">IF(AY397=0,1,0)</f>
        <v>1</v>
      </c>
      <c r="BG397" s="16" t="n">
        <f aca="false">IF(K397+AY397=0,1,0)</f>
        <v>1</v>
      </c>
      <c r="BH397" s="16" t="n">
        <f aca="false">AF397+AG397+AH397</f>
        <v>4</v>
      </c>
      <c r="BI397" s="18" t="n">
        <f aca="false">IF(H397=0,"",BH397/H397)</f>
        <v>0.4</v>
      </c>
      <c r="BJ397" s="16" t="n">
        <f aca="false">IF(AP397="","",AP397+AN397)</f>
        <v>0</v>
      </c>
    </row>
    <row r="398" customFormat="false" ht="15" hidden="false" customHeight="true" outlineLevel="0" collapsed="false">
      <c r="A398" s="9" t="s">
        <v>388</v>
      </c>
      <c r="B398" s="10" t="s">
        <v>364</v>
      </c>
      <c r="C398" s="10" t="s">
        <v>389</v>
      </c>
      <c r="D398" s="9" t="n">
        <v>2017</v>
      </c>
      <c r="E398" s="11" t="n">
        <v>534</v>
      </c>
      <c r="F398" s="11" t="n">
        <v>79</v>
      </c>
      <c r="G398" s="11" t="n">
        <v>80</v>
      </c>
      <c r="H398" s="11" t="n">
        <v>5</v>
      </c>
      <c r="I398" s="11" t="n">
        <v>265</v>
      </c>
      <c r="J398" s="11" t="n">
        <v>194</v>
      </c>
      <c r="K398" s="11" t="n">
        <v>0</v>
      </c>
      <c r="L398" s="12" t="n">
        <v>9.36329588014981</v>
      </c>
      <c r="M398" s="12" t="n">
        <v>0</v>
      </c>
      <c r="N398" s="13" t="n">
        <v>0.732075471698113</v>
      </c>
      <c r="O398" s="13" t="n">
        <v>0.49625468164794</v>
      </c>
      <c r="P398" s="13" t="n">
        <v>0.149812734082397</v>
      </c>
      <c r="Q398" s="13" t="n">
        <v>-0.0824742268041238</v>
      </c>
      <c r="R398" s="13" t="n">
        <v>-0.238095238095238</v>
      </c>
      <c r="S398" s="11" t="n">
        <v>0</v>
      </c>
      <c r="T398" s="13" t="n">
        <v>-0.166666666666667</v>
      </c>
      <c r="U398" s="13" t="n">
        <v>-0.128289473684211</v>
      </c>
      <c r="V398" s="11" t="n">
        <v>1</v>
      </c>
      <c r="W398" s="13" t="n">
        <v>0</v>
      </c>
      <c r="X398" s="11" t="n">
        <v>0</v>
      </c>
      <c r="Y398" s="11" t="n">
        <v>0</v>
      </c>
      <c r="Z398" s="11" t="n">
        <v>0</v>
      </c>
      <c r="AA398" s="11" t="n">
        <v>0</v>
      </c>
      <c r="AB398" s="10" t="s">
        <v>65</v>
      </c>
      <c r="AC398" s="11" t="n">
        <v>3</v>
      </c>
      <c r="AD398" s="11" t="n">
        <v>1</v>
      </c>
      <c r="AE398" s="11" t="n">
        <v>0</v>
      </c>
      <c r="AF398" s="11" t="n">
        <v>0</v>
      </c>
      <c r="AG398" s="11" t="n">
        <v>1</v>
      </c>
      <c r="AH398" s="11" t="n">
        <v>0</v>
      </c>
      <c r="AI398" s="13" t="n">
        <v>0.6</v>
      </c>
      <c r="AJ398" s="13" t="n">
        <v>0.2</v>
      </c>
      <c r="AK398" s="13" t="n">
        <v>0</v>
      </c>
      <c r="AL398" s="13" t="n">
        <v>0</v>
      </c>
      <c r="AM398" s="13" t="n">
        <v>0.2</v>
      </c>
      <c r="AN398" s="11" t="n">
        <v>1</v>
      </c>
      <c r="AO398" s="13" t="n">
        <v>0.166666666666667</v>
      </c>
      <c r="AP398" s="11" t="n">
        <v>0</v>
      </c>
      <c r="AQ398" s="11" t="n">
        <v>0</v>
      </c>
      <c r="AR398" s="13" t="n">
        <v>0</v>
      </c>
      <c r="AS398" s="13" t="n">
        <v>0</v>
      </c>
      <c r="AT398" s="14" t="n">
        <f aca="false">SUMIFS(시도_소아과개폐업!$C$5:$C$293,시도_소아과개폐업!$A$5:$A$293,$D398,시도_소아과개폐업!$B$5:$B$293,$B398)</f>
        <v>30</v>
      </c>
      <c r="AU398" s="14" t="n">
        <f aca="false">SUMIFS(시도_소아과개폐업!$D$5:$D$293,시도_소아과개폐업!$A$5:$A$293,$D398,시도_소아과개폐업!$B$5:$B$293,$B398)</f>
        <v>27</v>
      </c>
      <c r="AV398" s="14" t="n">
        <f aca="false">SUMIFS(시도_소아과개폐업!$F$5:$F$293,시도_소아과개폐업!$A$5:$A$293,$D398,시도_소아과개폐업!$B$5:$B$293,$B398)</f>
        <v>3</v>
      </c>
      <c r="AW398" s="15" t="n">
        <f aca="false">SUMIFS(시도_소아과개폐업!$G$5:$G$293,시도_소아과개폐업!$A$5:$A$293,$D398,시도_소아과개폐업!$B$5:$B$293,$B398)</f>
        <v>0.364864864864865</v>
      </c>
      <c r="AX398" s="14" t="n">
        <f aca="false">SUMIFS(시도_소아과개폐업!$H$5:$H$293,시도_소아과개폐업!$A$5:$A$293,$D398,시도_소아과개폐업!$B$5:$B$293,$B398)</f>
        <v>62</v>
      </c>
      <c r="AY398" s="14" t="n">
        <f aca="false">SUMIFS(시군구_병원급!$E$5:$E$3668,시군구_병원급!$A$5:$A$3668,$A398,시군구_병원급!$D$5:$D$3668,$D398)</f>
        <v>0</v>
      </c>
      <c r="AZ398" s="14" t="n">
        <f aca="false">SUMIFS(시군구_병원급!$F$5:$F$3668,시군구_병원급!$A$5:$A$3668,$A398,시군구_병원급!$D$5:$D$3668,$D398)</f>
        <v>0</v>
      </c>
      <c r="BA398" s="14" t="n">
        <f aca="false">SUMIFS(시군구_병원급!$G$5:$G$3668,시군구_병원급!$A$5:$A$3668,$A398,시군구_병원급!$D$5:$D$3668,$D398)</f>
        <v>1</v>
      </c>
      <c r="BB398" s="14" t="n">
        <f aca="false">SUMIFS(시군구_병원급!$H$5:$H$3668,시군구_병원급!$A$5:$A$3668,$A398,시군구_병원급!$D$5:$D$3668,$D398)</f>
        <v>1</v>
      </c>
      <c r="BC398" s="16" t="n">
        <f aca="false">K398+AY398</f>
        <v>0</v>
      </c>
      <c r="BD398" s="17" t="n">
        <f aca="false">IF(E398=0,"",(K398+AY398)/E398*1000)</f>
        <v>0</v>
      </c>
      <c r="BE398" s="16" t="n">
        <f aca="false">AY398-SUMIFS(시군구_병원급!$E$5:$E$3668,시군구_병원급!$A$5:$A$3668,$A398,시군구_병원급!$D$5:$D$3668,$D398-3)</f>
        <v>0</v>
      </c>
      <c r="BF398" s="16" t="n">
        <f aca="false">IF(AY398=0,1,0)</f>
        <v>1</v>
      </c>
      <c r="BG398" s="16" t="n">
        <f aca="false">IF(K398+AY398=0,1,0)</f>
        <v>1</v>
      </c>
      <c r="BH398" s="16" t="n">
        <f aca="false">AF398+AG398+AH398</f>
        <v>1</v>
      </c>
      <c r="BI398" s="18" t="n">
        <f aca="false">IF(H398=0,"",BH398/H398)</f>
        <v>0.2</v>
      </c>
      <c r="BJ398" s="16" t="n">
        <f aca="false">IF(AP398="","",AP398+AN398)</f>
        <v>1</v>
      </c>
    </row>
    <row r="399" customFormat="false" ht="15" hidden="false" customHeight="true" outlineLevel="0" collapsed="false">
      <c r="A399" s="9" t="s">
        <v>390</v>
      </c>
      <c r="B399" s="10" t="s">
        <v>364</v>
      </c>
      <c r="C399" s="10" t="s">
        <v>391</v>
      </c>
      <c r="D399" s="9" t="n">
        <v>2017</v>
      </c>
      <c r="E399" s="11" t="n">
        <v>1163</v>
      </c>
      <c r="F399" s="11" t="n">
        <v>199</v>
      </c>
      <c r="G399" s="11" t="n">
        <v>208</v>
      </c>
      <c r="H399" s="11" t="n">
        <v>13</v>
      </c>
      <c r="I399" s="11" t="n">
        <v>822</v>
      </c>
      <c r="J399" s="11" t="n">
        <v>668</v>
      </c>
      <c r="K399" s="11" t="n">
        <v>0</v>
      </c>
      <c r="L399" s="12" t="n">
        <v>11.1779879621668</v>
      </c>
      <c r="M399" s="12" t="n">
        <v>0</v>
      </c>
      <c r="N399" s="13" t="n">
        <v>0.812652068126521</v>
      </c>
      <c r="O399" s="13" t="n">
        <v>0.706792777300086</v>
      </c>
      <c r="P399" s="13" t="n">
        <v>0.178847807394669</v>
      </c>
      <c r="Q399" s="13" t="n">
        <v>-0.065112540192926</v>
      </c>
      <c r="R399" s="13" t="n">
        <v>-0.014218009478673</v>
      </c>
      <c r="S399" s="11" t="n">
        <v>0</v>
      </c>
      <c r="T399" s="13" t="n">
        <v>0</v>
      </c>
      <c r="U399" s="13" t="n">
        <v>-0.0408401400233373</v>
      </c>
      <c r="V399" s="11" t="n">
        <v>1</v>
      </c>
      <c r="W399" s="13" t="n">
        <v>-0.0769230769230769</v>
      </c>
      <c r="X399" s="11" t="n">
        <v>0</v>
      </c>
      <c r="Y399" s="11" t="n">
        <v>0</v>
      </c>
      <c r="Z399" s="11" t="n">
        <v>0</v>
      </c>
      <c r="AA399" s="11" t="n">
        <v>0</v>
      </c>
      <c r="AB399" s="10" t="s">
        <v>65</v>
      </c>
      <c r="AC399" s="11" t="n">
        <v>5</v>
      </c>
      <c r="AD399" s="11" t="n">
        <v>8</v>
      </c>
      <c r="AE399" s="11" t="n">
        <v>0</v>
      </c>
      <c r="AF399" s="11" t="n">
        <v>0</v>
      </c>
      <c r="AG399" s="11" t="n">
        <v>0</v>
      </c>
      <c r="AH399" s="11" t="n">
        <v>0</v>
      </c>
      <c r="AI399" s="13" t="n">
        <v>0.384615384615385</v>
      </c>
      <c r="AJ399" s="13" t="n">
        <v>0.615384615384615</v>
      </c>
      <c r="AK399" s="13" t="n">
        <v>0</v>
      </c>
      <c r="AL399" s="13" t="n">
        <v>0</v>
      </c>
      <c r="AM399" s="13" t="n">
        <v>0</v>
      </c>
      <c r="AN399" s="11" t="n">
        <v>0</v>
      </c>
      <c r="AO399" s="13" t="n">
        <v>0</v>
      </c>
      <c r="AP399" s="11" t="n">
        <v>0</v>
      </c>
      <c r="AQ399" s="11" t="n">
        <v>0</v>
      </c>
      <c r="AR399" s="13" t="n">
        <v>0</v>
      </c>
      <c r="AS399" s="13" t="n">
        <v>0</v>
      </c>
      <c r="AT399" s="14" t="n">
        <f aca="false">SUMIFS(시도_소아과개폐업!$C$5:$C$293,시도_소아과개폐업!$A$5:$A$293,$D399,시도_소아과개폐업!$B$5:$B$293,$B399)</f>
        <v>30</v>
      </c>
      <c r="AU399" s="14" t="n">
        <f aca="false">SUMIFS(시도_소아과개폐업!$D$5:$D$293,시도_소아과개폐업!$A$5:$A$293,$D399,시도_소아과개폐업!$B$5:$B$293,$B399)</f>
        <v>27</v>
      </c>
      <c r="AV399" s="14" t="n">
        <f aca="false">SUMIFS(시도_소아과개폐업!$F$5:$F$293,시도_소아과개폐업!$A$5:$A$293,$D399,시도_소아과개폐업!$B$5:$B$293,$B399)</f>
        <v>3</v>
      </c>
      <c r="AW399" s="15" t="n">
        <f aca="false">SUMIFS(시도_소아과개폐업!$G$5:$G$293,시도_소아과개폐업!$A$5:$A$293,$D399,시도_소아과개폐업!$B$5:$B$293,$B399)</f>
        <v>0.364864864864865</v>
      </c>
      <c r="AX399" s="14" t="n">
        <f aca="false">SUMIFS(시도_소아과개폐업!$H$5:$H$293,시도_소아과개폐업!$A$5:$A$293,$D399,시도_소아과개폐업!$B$5:$B$293,$B399)</f>
        <v>62</v>
      </c>
      <c r="AY399" s="14" t="n">
        <f aca="false">SUMIFS(시군구_병원급!$E$5:$E$3668,시군구_병원급!$A$5:$A$3668,$A399,시군구_병원급!$D$5:$D$3668,$D399)</f>
        <v>0</v>
      </c>
      <c r="AZ399" s="14" t="n">
        <f aca="false">SUMIFS(시군구_병원급!$F$5:$F$3668,시군구_병원급!$A$5:$A$3668,$A399,시군구_병원급!$D$5:$D$3668,$D399)</f>
        <v>0</v>
      </c>
      <c r="BA399" s="14" t="n">
        <f aca="false">SUMIFS(시군구_병원급!$G$5:$G$3668,시군구_병원급!$A$5:$A$3668,$A399,시군구_병원급!$D$5:$D$3668,$D399)</f>
        <v>1</v>
      </c>
      <c r="BB399" s="14" t="n">
        <f aca="false">SUMIFS(시군구_병원급!$H$5:$H$3668,시군구_병원급!$A$5:$A$3668,$A399,시군구_병원급!$D$5:$D$3668,$D399)</f>
        <v>2</v>
      </c>
      <c r="BC399" s="16" t="n">
        <f aca="false">K399+AY399</f>
        <v>0</v>
      </c>
      <c r="BD399" s="17" t="n">
        <f aca="false">IF(E399=0,"",(K399+AY399)/E399*1000)</f>
        <v>0</v>
      </c>
      <c r="BE399" s="16" t="n">
        <f aca="false">AY399-SUMIFS(시군구_병원급!$E$5:$E$3668,시군구_병원급!$A$5:$A$3668,$A399,시군구_병원급!$D$5:$D$3668,$D399-3)</f>
        <v>0</v>
      </c>
      <c r="BF399" s="16" t="n">
        <f aca="false">IF(AY399=0,1,0)</f>
        <v>1</v>
      </c>
      <c r="BG399" s="16" t="n">
        <f aca="false">IF(K399+AY399=0,1,0)</f>
        <v>1</v>
      </c>
      <c r="BH399" s="16" t="n">
        <f aca="false">AF399+AG399+AH399</f>
        <v>0</v>
      </c>
      <c r="BI399" s="18" t="n">
        <f aca="false">IF(H399=0,"",BH399/H399)</f>
        <v>0</v>
      </c>
      <c r="BJ399" s="16" t="n">
        <f aca="false">IF(AP399="","",AP399+AN399)</f>
        <v>0</v>
      </c>
    </row>
    <row r="400" customFormat="false" ht="15" hidden="false" customHeight="true" outlineLevel="0" collapsed="false">
      <c r="A400" s="9" t="s">
        <v>392</v>
      </c>
      <c r="B400" s="10" t="s">
        <v>364</v>
      </c>
      <c r="C400" s="10" t="s">
        <v>393</v>
      </c>
      <c r="D400" s="9" t="n">
        <v>2017</v>
      </c>
      <c r="E400" s="11" t="n">
        <v>975</v>
      </c>
      <c r="F400" s="11" t="n">
        <v>135</v>
      </c>
      <c r="G400" s="11" t="n">
        <v>143</v>
      </c>
      <c r="H400" s="11" t="n">
        <v>12</v>
      </c>
      <c r="I400" s="11" t="n">
        <v>600</v>
      </c>
      <c r="J400" s="11" t="n">
        <v>464</v>
      </c>
      <c r="K400" s="11" t="n">
        <v>0</v>
      </c>
      <c r="L400" s="12" t="n">
        <v>12.3076923076923</v>
      </c>
      <c r="M400" s="12" t="n">
        <v>0</v>
      </c>
      <c r="N400" s="13" t="n">
        <v>0.773333333333333</v>
      </c>
      <c r="O400" s="13" t="n">
        <v>0.615384615384615</v>
      </c>
      <c r="P400" s="13" t="n">
        <v>0.146666666666667</v>
      </c>
      <c r="Q400" s="13" t="n">
        <v>-0.103860294117647</v>
      </c>
      <c r="R400" s="13" t="n">
        <v>-0.0205479452054794</v>
      </c>
      <c r="S400" s="11" t="n">
        <v>0</v>
      </c>
      <c r="T400" s="13" t="n">
        <v>0</v>
      </c>
      <c r="U400" s="13" t="n">
        <v>0.0327022375215147</v>
      </c>
      <c r="V400" s="11" t="n">
        <v>1</v>
      </c>
      <c r="W400" s="13" t="n">
        <v>-0.166666666666667</v>
      </c>
      <c r="X400" s="11" t="n">
        <v>0</v>
      </c>
      <c r="Y400" s="11" t="n">
        <v>0</v>
      </c>
      <c r="Z400" s="11" t="n">
        <v>0</v>
      </c>
      <c r="AA400" s="11" t="n">
        <v>0</v>
      </c>
      <c r="AB400" s="10" t="s">
        <v>65</v>
      </c>
      <c r="AC400" s="11" t="n">
        <v>4</v>
      </c>
      <c r="AD400" s="11" t="n">
        <v>5</v>
      </c>
      <c r="AE400" s="11" t="n">
        <v>1</v>
      </c>
      <c r="AF400" s="11" t="n">
        <v>0</v>
      </c>
      <c r="AG400" s="11" t="n">
        <v>2</v>
      </c>
      <c r="AH400" s="11" t="n">
        <v>0</v>
      </c>
      <c r="AI400" s="13" t="n">
        <v>0.333333333333333</v>
      </c>
      <c r="AJ400" s="13" t="n">
        <v>0.416666666666667</v>
      </c>
      <c r="AK400" s="13" t="n">
        <v>0.0833333333333333</v>
      </c>
      <c r="AL400" s="13" t="n">
        <v>0</v>
      </c>
      <c r="AM400" s="13" t="n">
        <v>0.166666666666667</v>
      </c>
      <c r="AN400" s="11" t="n">
        <v>0</v>
      </c>
      <c r="AO400" s="13" t="n">
        <v>0</v>
      </c>
      <c r="AP400" s="11" t="n">
        <v>2</v>
      </c>
      <c r="AQ400" s="11" t="n">
        <v>0</v>
      </c>
      <c r="AR400" s="13" t="n">
        <v>0.142857142857143</v>
      </c>
      <c r="AS400" s="13" t="n">
        <v>0</v>
      </c>
      <c r="AT400" s="14" t="n">
        <f aca="false">SUMIFS(시도_소아과개폐업!$C$5:$C$293,시도_소아과개폐업!$A$5:$A$293,$D400,시도_소아과개폐업!$B$5:$B$293,$B400)</f>
        <v>30</v>
      </c>
      <c r="AU400" s="14" t="n">
        <f aca="false">SUMIFS(시도_소아과개폐업!$D$5:$D$293,시도_소아과개폐업!$A$5:$A$293,$D400,시도_소아과개폐업!$B$5:$B$293,$B400)</f>
        <v>27</v>
      </c>
      <c r="AV400" s="14" t="n">
        <f aca="false">SUMIFS(시도_소아과개폐업!$F$5:$F$293,시도_소아과개폐업!$A$5:$A$293,$D400,시도_소아과개폐업!$B$5:$B$293,$B400)</f>
        <v>3</v>
      </c>
      <c r="AW400" s="15" t="n">
        <f aca="false">SUMIFS(시도_소아과개폐업!$G$5:$G$293,시도_소아과개폐업!$A$5:$A$293,$D400,시도_소아과개폐업!$B$5:$B$293,$B400)</f>
        <v>0.364864864864865</v>
      </c>
      <c r="AX400" s="14" t="n">
        <f aca="false">SUMIFS(시도_소아과개폐업!$H$5:$H$293,시도_소아과개폐업!$A$5:$A$293,$D400,시도_소아과개폐업!$B$5:$B$293,$B400)</f>
        <v>62</v>
      </c>
      <c r="AY400" s="14" t="n">
        <f aca="false">SUMIFS(시군구_병원급!$E$5:$E$3668,시군구_병원급!$A$5:$A$3668,$A400,시군구_병원급!$D$5:$D$3668,$D400)</f>
        <v>0</v>
      </c>
      <c r="AZ400" s="14" t="n">
        <f aca="false">SUMIFS(시군구_병원급!$F$5:$F$3668,시군구_병원급!$A$5:$A$3668,$A400,시군구_병원급!$D$5:$D$3668,$D400)</f>
        <v>0</v>
      </c>
      <c r="BA400" s="14" t="n">
        <f aca="false">SUMIFS(시군구_병원급!$G$5:$G$3668,시군구_병원급!$A$5:$A$3668,$A400,시군구_병원급!$D$5:$D$3668,$D400)</f>
        <v>2</v>
      </c>
      <c r="BB400" s="14" t="n">
        <f aca="false">SUMIFS(시군구_병원급!$H$5:$H$3668,시군구_병원급!$A$5:$A$3668,$A400,시군구_병원급!$D$5:$D$3668,$D400)</f>
        <v>9</v>
      </c>
      <c r="BC400" s="16" t="n">
        <f aca="false">K400+AY400</f>
        <v>0</v>
      </c>
      <c r="BD400" s="17" t="n">
        <f aca="false">IF(E400=0,"",(K400+AY400)/E400*1000)</f>
        <v>0</v>
      </c>
      <c r="BE400" s="16" t="n">
        <f aca="false">AY400-SUMIFS(시군구_병원급!$E$5:$E$3668,시군구_병원급!$A$5:$A$3668,$A400,시군구_병원급!$D$5:$D$3668,$D400-3)</f>
        <v>0</v>
      </c>
      <c r="BF400" s="16" t="n">
        <f aca="false">IF(AY400=0,1,0)</f>
        <v>1</v>
      </c>
      <c r="BG400" s="16" t="n">
        <f aca="false">IF(K400+AY400=0,1,0)</f>
        <v>1</v>
      </c>
      <c r="BH400" s="16" t="n">
        <f aca="false">AF400+AG400+AH400</f>
        <v>2</v>
      </c>
      <c r="BI400" s="18" t="n">
        <f aca="false">IF(H400=0,"",BH400/H400)</f>
        <v>0.166666666666667</v>
      </c>
      <c r="BJ400" s="16" t="n">
        <f aca="false">IF(AP400="","",AP400+AN400)</f>
        <v>2</v>
      </c>
    </row>
    <row r="401" customFormat="false" ht="15" hidden="false" customHeight="true" outlineLevel="0" collapsed="false">
      <c r="A401" s="9" t="s">
        <v>394</v>
      </c>
      <c r="B401" s="10" t="s">
        <v>364</v>
      </c>
      <c r="C401" s="10" t="s">
        <v>395</v>
      </c>
      <c r="D401" s="9" t="n">
        <v>2017</v>
      </c>
      <c r="E401" s="11" t="n">
        <v>1243</v>
      </c>
      <c r="F401" s="11" t="n">
        <v>171</v>
      </c>
      <c r="G401" s="11" t="n">
        <v>171</v>
      </c>
      <c r="H401" s="11" t="n">
        <v>17</v>
      </c>
      <c r="I401" s="11" t="n">
        <v>981</v>
      </c>
      <c r="J401" s="11" t="n">
        <v>707</v>
      </c>
      <c r="K401" s="11" t="n">
        <v>0</v>
      </c>
      <c r="L401" s="12" t="n">
        <v>13.6765888978278</v>
      </c>
      <c r="M401" s="12" t="n">
        <v>0</v>
      </c>
      <c r="N401" s="13" t="n">
        <v>0.720693170234455</v>
      </c>
      <c r="O401" s="13" t="n">
        <v>0.789219629927595</v>
      </c>
      <c r="P401" s="13" t="n">
        <v>0.137570394207562</v>
      </c>
      <c r="Q401" s="13" t="n">
        <v>-0.142758620689655</v>
      </c>
      <c r="R401" s="13" t="n">
        <v>-0.337209302325581</v>
      </c>
      <c r="S401" s="11" t="n">
        <v>0</v>
      </c>
      <c r="T401" s="13" t="n">
        <v>0</v>
      </c>
      <c r="U401" s="13" t="n">
        <v>-0.00507099391480725</v>
      </c>
      <c r="V401" s="11" t="n">
        <v>1</v>
      </c>
      <c r="W401" s="13" t="n">
        <v>-0.0588235294117647</v>
      </c>
      <c r="X401" s="11" t="n">
        <v>0</v>
      </c>
      <c r="Y401" s="11" t="n">
        <v>0</v>
      </c>
      <c r="Z401" s="11" t="n">
        <v>0</v>
      </c>
      <c r="AA401" s="11" t="n">
        <v>0</v>
      </c>
      <c r="AB401" s="10" t="s">
        <v>65</v>
      </c>
      <c r="AC401" s="11" t="n">
        <v>6</v>
      </c>
      <c r="AD401" s="11" t="n">
        <v>9</v>
      </c>
      <c r="AE401" s="11" t="n">
        <v>0</v>
      </c>
      <c r="AF401" s="11" t="n">
        <v>0</v>
      </c>
      <c r="AG401" s="11" t="n">
        <v>2</v>
      </c>
      <c r="AH401" s="11" t="n">
        <v>0</v>
      </c>
      <c r="AI401" s="13" t="n">
        <v>0.352941176470588</v>
      </c>
      <c r="AJ401" s="13" t="n">
        <v>0.529411764705882</v>
      </c>
      <c r="AK401" s="13" t="n">
        <v>0</v>
      </c>
      <c r="AL401" s="13" t="n">
        <v>0</v>
      </c>
      <c r="AM401" s="13" t="n">
        <v>0.117647058823529</v>
      </c>
      <c r="AN401" s="11" t="n">
        <v>1</v>
      </c>
      <c r="AO401" s="13" t="n">
        <v>0.0555555555555556</v>
      </c>
      <c r="AP401" s="11" t="n">
        <v>0</v>
      </c>
      <c r="AQ401" s="11" t="n">
        <v>0</v>
      </c>
      <c r="AR401" s="13" t="n">
        <v>0</v>
      </c>
      <c r="AS401" s="13" t="n">
        <v>0</v>
      </c>
      <c r="AT401" s="14" t="n">
        <f aca="false">SUMIFS(시도_소아과개폐업!$C$5:$C$293,시도_소아과개폐업!$A$5:$A$293,$D401,시도_소아과개폐업!$B$5:$B$293,$B401)</f>
        <v>30</v>
      </c>
      <c r="AU401" s="14" t="n">
        <f aca="false">SUMIFS(시도_소아과개폐업!$D$5:$D$293,시도_소아과개폐업!$A$5:$A$293,$D401,시도_소아과개폐업!$B$5:$B$293,$B401)</f>
        <v>27</v>
      </c>
      <c r="AV401" s="14" t="n">
        <f aca="false">SUMIFS(시도_소아과개폐업!$F$5:$F$293,시도_소아과개폐업!$A$5:$A$293,$D401,시도_소아과개폐업!$B$5:$B$293,$B401)</f>
        <v>3</v>
      </c>
      <c r="AW401" s="15" t="n">
        <f aca="false">SUMIFS(시도_소아과개폐업!$G$5:$G$293,시도_소아과개폐업!$A$5:$A$293,$D401,시도_소아과개폐업!$B$5:$B$293,$B401)</f>
        <v>0.364864864864865</v>
      </c>
      <c r="AX401" s="14" t="n">
        <f aca="false">SUMIFS(시도_소아과개폐업!$H$5:$H$293,시도_소아과개폐업!$A$5:$A$293,$D401,시도_소아과개폐업!$B$5:$B$293,$B401)</f>
        <v>62</v>
      </c>
      <c r="AY401" s="14" t="n">
        <f aca="false">SUMIFS(시군구_병원급!$E$5:$E$3668,시군구_병원급!$A$5:$A$3668,$A401,시군구_병원급!$D$5:$D$3668,$D401)</f>
        <v>1</v>
      </c>
      <c r="AZ401" s="14" t="n">
        <f aca="false">SUMIFS(시군구_병원급!$F$5:$F$3668,시군구_병원급!$A$5:$A$3668,$A401,시군구_병원급!$D$5:$D$3668,$D401)</f>
        <v>0</v>
      </c>
      <c r="BA401" s="14" t="n">
        <f aca="false">SUMIFS(시군구_병원급!$G$5:$G$3668,시군구_병원급!$A$5:$A$3668,$A401,시군구_병원급!$D$5:$D$3668,$D401)</f>
        <v>1</v>
      </c>
      <c r="BB401" s="14" t="n">
        <f aca="false">SUMIFS(시군구_병원급!$H$5:$H$3668,시군구_병원급!$A$5:$A$3668,$A401,시군구_병원급!$D$5:$D$3668,$D401)</f>
        <v>3</v>
      </c>
      <c r="BC401" s="16" t="n">
        <f aca="false">K401+AY401</f>
        <v>1</v>
      </c>
      <c r="BD401" s="17" t="n">
        <f aca="false">IF(E401=0,"",(K401+AY401)/E401*1000)</f>
        <v>0.80450522928399</v>
      </c>
      <c r="BE401" s="16" t="n">
        <f aca="false">AY401-SUMIFS(시군구_병원급!$E$5:$E$3668,시군구_병원급!$A$5:$A$3668,$A401,시군구_병원급!$D$5:$D$3668,$D401-3)</f>
        <v>0</v>
      </c>
      <c r="BF401" s="16" t="n">
        <f aca="false">IF(AY401=0,1,0)</f>
        <v>0</v>
      </c>
      <c r="BG401" s="16" t="n">
        <f aca="false">IF(K401+AY401=0,1,0)</f>
        <v>0</v>
      </c>
      <c r="BH401" s="16" t="n">
        <f aca="false">AF401+AG401+AH401</f>
        <v>2</v>
      </c>
      <c r="BI401" s="18" t="n">
        <f aca="false">IF(H401=0,"",BH401/H401)</f>
        <v>0.117647058823529</v>
      </c>
      <c r="BJ401" s="16" t="n">
        <f aca="false">IF(AP401="","",AP401+AN401)</f>
        <v>1</v>
      </c>
    </row>
    <row r="402" customFormat="false" ht="15" hidden="false" customHeight="true" outlineLevel="0" collapsed="false">
      <c r="A402" s="9" t="s">
        <v>396</v>
      </c>
      <c r="B402" s="10" t="s">
        <v>364</v>
      </c>
      <c r="C402" s="10" t="s">
        <v>397</v>
      </c>
      <c r="D402" s="9" t="n">
        <v>2017</v>
      </c>
      <c r="E402" s="11" t="n">
        <v>1467</v>
      </c>
      <c r="F402" s="11" t="n">
        <v>258</v>
      </c>
      <c r="G402" s="11" t="n">
        <v>273</v>
      </c>
      <c r="H402" s="11" t="n">
        <v>18</v>
      </c>
      <c r="I402" s="11" t="n">
        <v>743</v>
      </c>
      <c r="J402" s="11" t="n">
        <v>602</v>
      </c>
      <c r="K402" s="11" t="n">
        <v>0</v>
      </c>
      <c r="L402" s="12" t="n">
        <v>12.2699386503068</v>
      </c>
      <c r="M402" s="12" t="n">
        <v>0</v>
      </c>
      <c r="N402" s="13" t="n">
        <v>0.810228802153432</v>
      </c>
      <c r="O402" s="13" t="n">
        <v>0.506475800954329</v>
      </c>
      <c r="P402" s="13" t="n">
        <v>0.186094069529652</v>
      </c>
      <c r="Q402" s="13" t="n">
        <v>-0.044299674267101</v>
      </c>
      <c r="R402" s="13" t="n">
        <v>-0.0387323943661971</v>
      </c>
      <c r="S402" s="11" t="n">
        <v>0</v>
      </c>
      <c r="T402" s="13" t="n">
        <v>-0.142857142857143</v>
      </c>
      <c r="U402" s="13" t="n">
        <v>-0.108043217286915</v>
      </c>
      <c r="V402" s="11" t="n">
        <v>1</v>
      </c>
      <c r="W402" s="13" t="n">
        <v>-0.277777777777778</v>
      </c>
      <c r="X402" s="11" t="n">
        <v>1</v>
      </c>
      <c r="Y402" s="11" t="n">
        <v>0</v>
      </c>
      <c r="Z402" s="11" t="n">
        <v>1</v>
      </c>
      <c r="AA402" s="11" t="n">
        <v>0</v>
      </c>
      <c r="AB402" s="10" t="s">
        <v>65</v>
      </c>
      <c r="AC402" s="11" t="n">
        <v>5</v>
      </c>
      <c r="AD402" s="11" t="n">
        <v>8</v>
      </c>
      <c r="AE402" s="11" t="n">
        <v>5</v>
      </c>
      <c r="AF402" s="11" t="n">
        <v>0</v>
      </c>
      <c r="AG402" s="11" t="n">
        <v>0</v>
      </c>
      <c r="AH402" s="11" t="n">
        <v>0</v>
      </c>
      <c r="AI402" s="13" t="n">
        <v>0.277777777777778</v>
      </c>
      <c r="AJ402" s="13" t="n">
        <v>0.444444444444444</v>
      </c>
      <c r="AK402" s="13" t="n">
        <v>0.277777777777778</v>
      </c>
      <c r="AL402" s="13" t="n">
        <v>0</v>
      </c>
      <c r="AM402" s="13" t="n">
        <v>0</v>
      </c>
      <c r="AN402" s="11" t="n">
        <v>1</v>
      </c>
      <c r="AO402" s="13" t="n">
        <v>0.0526315789473684</v>
      </c>
      <c r="AP402" s="11" t="n">
        <v>2</v>
      </c>
      <c r="AQ402" s="11" t="n">
        <v>0</v>
      </c>
      <c r="AR402" s="13" t="n">
        <v>0.0952380952380952</v>
      </c>
      <c r="AS402" s="13" t="n">
        <v>0</v>
      </c>
      <c r="AT402" s="14" t="n">
        <f aca="false">SUMIFS(시도_소아과개폐업!$C$5:$C$293,시도_소아과개폐업!$A$5:$A$293,$D402,시도_소아과개폐업!$B$5:$B$293,$B402)</f>
        <v>30</v>
      </c>
      <c r="AU402" s="14" t="n">
        <f aca="false">SUMIFS(시도_소아과개폐업!$D$5:$D$293,시도_소아과개폐업!$A$5:$A$293,$D402,시도_소아과개폐업!$B$5:$B$293,$B402)</f>
        <v>27</v>
      </c>
      <c r="AV402" s="14" t="n">
        <f aca="false">SUMIFS(시도_소아과개폐업!$F$5:$F$293,시도_소아과개폐업!$A$5:$A$293,$D402,시도_소아과개폐업!$B$5:$B$293,$B402)</f>
        <v>3</v>
      </c>
      <c r="AW402" s="15" t="n">
        <f aca="false">SUMIFS(시도_소아과개폐업!$G$5:$G$293,시도_소아과개폐업!$A$5:$A$293,$D402,시도_소아과개폐업!$B$5:$B$293,$B402)</f>
        <v>0.364864864864865</v>
      </c>
      <c r="AX402" s="14" t="n">
        <f aca="false">SUMIFS(시도_소아과개폐업!$H$5:$H$293,시도_소아과개폐업!$A$5:$A$293,$D402,시도_소아과개폐업!$B$5:$B$293,$B402)</f>
        <v>62</v>
      </c>
      <c r="AY402" s="14" t="n">
        <f aca="false">SUMIFS(시군구_병원급!$E$5:$E$3668,시군구_병원급!$A$5:$A$3668,$A402,시군구_병원급!$D$5:$D$3668,$D402)</f>
        <v>2</v>
      </c>
      <c r="AZ402" s="14" t="n">
        <f aca="false">SUMIFS(시군구_병원급!$F$5:$F$3668,시군구_병원급!$A$5:$A$3668,$A402,시군구_병원급!$D$5:$D$3668,$D402)</f>
        <v>0</v>
      </c>
      <c r="BA402" s="14" t="n">
        <f aca="false">SUMIFS(시군구_병원급!$G$5:$G$3668,시군구_병원급!$A$5:$A$3668,$A402,시군구_병원급!$D$5:$D$3668,$D402)</f>
        <v>1</v>
      </c>
      <c r="BB402" s="14" t="n">
        <f aca="false">SUMIFS(시군구_병원급!$H$5:$H$3668,시군구_병원급!$A$5:$A$3668,$A402,시군구_병원급!$D$5:$D$3668,$D402)</f>
        <v>7</v>
      </c>
      <c r="BC402" s="16" t="n">
        <f aca="false">K402+AY402</f>
        <v>2</v>
      </c>
      <c r="BD402" s="17" t="n">
        <f aca="false">IF(E402=0,"",(K402+AY402)/E402*1000)</f>
        <v>1.36332651670075</v>
      </c>
      <c r="BE402" s="16" t="n">
        <f aca="false">AY402-SUMIFS(시군구_병원급!$E$5:$E$3668,시군구_병원급!$A$5:$A$3668,$A402,시군구_병원급!$D$5:$D$3668,$D402-3)</f>
        <v>0</v>
      </c>
      <c r="BF402" s="16" t="n">
        <f aca="false">IF(AY402=0,1,0)</f>
        <v>0</v>
      </c>
      <c r="BG402" s="16" t="n">
        <f aca="false">IF(K402+AY402=0,1,0)</f>
        <v>0</v>
      </c>
      <c r="BH402" s="16" t="n">
        <f aca="false">AF402+AG402+AH402</f>
        <v>0</v>
      </c>
      <c r="BI402" s="18" t="n">
        <f aca="false">IF(H402=0,"",BH402/H402)</f>
        <v>0</v>
      </c>
      <c r="BJ402" s="16" t="n">
        <f aca="false">IF(AP402="","",AP402+AN402)</f>
        <v>3</v>
      </c>
    </row>
    <row r="403" customFormat="false" ht="15" hidden="false" customHeight="true" outlineLevel="0" collapsed="false">
      <c r="A403" s="9" t="s">
        <v>398</v>
      </c>
      <c r="B403" s="10" t="s">
        <v>364</v>
      </c>
      <c r="C403" s="10" t="s">
        <v>399</v>
      </c>
      <c r="D403" s="9" t="n">
        <v>2017</v>
      </c>
      <c r="E403" s="11" t="n">
        <v>7162</v>
      </c>
      <c r="F403" s="11" t="n">
        <v>967</v>
      </c>
      <c r="G403" s="11" t="n">
        <v>1039</v>
      </c>
      <c r="H403" s="11" t="n">
        <v>125</v>
      </c>
      <c r="I403" s="11" t="n">
        <v>6313</v>
      </c>
      <c r="J403" s="11" t="n">
        <v>5007</v>
      </c>
      <c r="K403" s="11" t="n">
        <v>5</v>
      </c>
      <c r="L403" s="12" t="n">
        <v>17.4532253560458</v>
      </c>
      <c r="M403" s="12" t="n">
        <v>0.698129014241832</v>
      </c>
      <c r="N403" s="13" t="n">
        <v>0.793125297006178</v>
      </c>
      <c r="O403" s="13" t="n">
        <v>0.881457693381737</v>
      </c>
      <c r="P403" s="13" t="n">
        <v>0.145071209159453</v>
      </c>
      <c r="Q403" s="13" t="n">
        <v>-0.101267411218472</v>
      </c>
      <c r="R403" s="13" t="n">
        <v>-0.17735550277118</v>
      </c>
      <c r="S403" s="11" t="n">
        <v>0</v>
      </c>
      <c r="T403" s="13" t="n">
        <v>-0.015748031496063</v>
      </c>
      <c r="U403" s="13" t="n">
        <v>-0.0142098688319801</v>
      </c>
      <c r="V403" s="11" t="n">
        <v>0</v>
      </c>
      <c r="W403" s="13" t="n">
        <v>-0.168</v>
      </c>
      <c r="X403" s="11" t="n">
        <v>0</v>
      </c>
      <c r="Y403" s="11" t="n">
        <v>0</v>
      </c>
      <c r="Z403" s="11" t="n">
        <v>0</v>
      </c>
      <c r="AA403" s="11" t="n">
        <v>0</v>
      </c>
      <c r="AB403" s="10" t="s">
        <v>65</v>
      </c>
      <c r="AC403" s="11" t="n">
        <v>7</v>
      </c>
      <c r="AD403" s="11" t="n">
        <v>57</v>
      </c>
      <c r="AE403" s="11" t="n">
        <v>52</v>
      </c>
      <c r="AF403" s="11" t="n">
        <v>2</v>
      </c>
      <c r="AG403" s="11" t="n">
        <v>7</v>
      </c>
      <c r="AH403" s="11" t="n">
        <v>0</v>
      </c>
      <c r="AI403" s="13" t="n">
        <v>0.056</v>
      </c>
      <c r="AJ403" s="13" t="n">
        <v>0.456</v>
      </c>
      <c r="AK403" s="13" t="n">
        <v>0.416</v>
      </c>
      <c r="AL403" s="13" t="n">
        <v>0.016</v>
      </c>
      <c r="AM403" s="13" t="n">
        <v>0.056</v>
      </c>
      <c r="AN403" s="11" t="n">
        <v>7</v>
      </c>
      <c r="AO403" s="13" t="n">
        <v>0.053030303030303</v>
      </c>
      <c r="AP403" s="11" t="n">
        <v>5</v>
      </c>
      <c r="AQ403" s="11" t="n">
        <v>6</v>
      </c>
      <c r="AR403" s="13" t="n">
        <v>0.0381679389312977</v>
      </c>
      <c r="AS403" s="13" t="n">
        <v>0.0458015267175573</v>
      </c>
      <c r="AT403" s="14" t="n">
        <f aca="false">SUMIFS(시도_소아과개폐업!$C$5:$C$293,시도_소아과개폐업!$A$5:$A$293,$D403,시도_소아과개폐업!$B$5:$B$293,$B403)</f>
        <v>30</v>
      </c>
      <c r="AU403" s="14" t="n">
        <f aca="false">SUMIFS(시도_소아과개폐업!$D$5:$D$293,시도_소아과개폐업!$A$5:$A$293,$D403,시도_소아과개폐업!$B$5:$B$293,$B403)</f>
        <v>27</v>
      </c>
      <c r="AV403" s="14" t="n">
        <f aca="false">SUMIFS(시도_소아과개폐업!$F$5:$F$293,시도_소아과개폐업!$A$5:$A$293,$D403,시도_소아과개폐업!$B$5:$B$293,$B403)</f>
        <v>3</v>
      </c>
      <c r="AW403" s="15" t="n">
        <f aca="false">SUMIFS(시도_소아과개폐업!$G$5:$G$293,시도_소아과개폐업!$A$5:$A$293,$D403,시도_소아과개폐업!$B$5:$B$293,$B403)</f>
        <v>0.364864864864865</v>
      </c>
      <c r="AX403" s="14" t="n">
        <f aca="false">SUMIFS(시도_소아과개폐업!$H$5:$H$293,시도_소아과개폐업!$A$5:$A$293,$D403,시도_소아과개폐업!$B$5:$B$293,$B403)</f>
        <v>62</v>
      </c>
      <c r="AY403" s="14" t="n">
        <f aca="false">SUMIFS(시군구_병원급!$E$5:$E$3668,시군구_병원급!$A$5:$A$3668,$A403,시군구_병원급!$D$5:$D$3668,$D403)</f>
        <v>0</v>
      </c>
      <c r="AZ403" s="14" t="n">
        <f aca="false">SUMIFS(시군구_병원급!$F$5:$F$3668,시군구_병원급!$A$5:$A$3668,$A403,시군구_병원급!$D$5:$D$3668,$D403)</f>
        <v>0</v>
      </c>
      <c r="BA403" s="14" t="n">
        <f aca="false">SUMIFS(시군구_병원급!$G$5:$G$3668,시군구_병원급!$A$5:$A$3668,$A403,시군구_병원급!$D$5:$D$3668,$D403)</f>
        <v>1</v>
      </c>
      <c r="BB403" s="14" t="n">
        <f aca="false">SUMIFS(시군구_병원급!$H$5:$H$3668,시군구_병원급!$A$5:$A$3668,$A403,시군구_병원급!$D$5:$D$3668,$D403)</f>
        <v>8</v>
      </c>
      <c r="BC403" s="16" t="n">
        <f aca="false">K403+AY403</f>
        <v>5</v>
      </c>
      <c r="BD403" s="17" t="n">
        <f aca="false">IF(E403=0,"",(K403+AY403)/E403*1000)</f>
        <v>0.698129014241832</v>
      </c>
      <c r="BE403" s="16" t="n">
        <f aca="false">AY403-SUMIFS(시군구_병원급!$E$5:$E$3668,시군구_병원급!$A$5:$A$3668,$A403,시군구_병원급!$D$5:$D$3668,$D403-3)</f>
        <v>0</v>
      </c>
      <c r="BF403" s="16" t="n">
        <f aca="false">IF(AY403=0,1,0)</f>
        <v>1</v>
      </c>
      <c r="BG403" s="16" t="n">
        <f aca="false">IF(K403+AY403=0,1,0)</f>
        <v>0</v>
      </c>
      <c r="BH403" s="16" t="n">
        <f aca="false">AF403+AG403+AH403</f>
        <v>9</v>
      </c>
      <c r="BI403" s="18" t="n">
        <f aca="false">IF(H403=0,"",BH403/H403)</f>
        <v>0.072</v>
      </c>
      <c r="BJ403" s="16" t="n">
        <f aca="false">IF(AP403="","",AP403+AN403)</f>
        <v>12</v>
      </c>
    </row>
    <row r="404" customFormat="false" ht="15" hidden="false" customHeight="true" outlineLevel="0" collapsed="false">
      <c r="A404" s="9" t="s">
        <v>400</v>
      </c>
      <c r="B404" s="10" t="s">
        <v>364</v>
      </c>
      <c r="C404" s="10" t="s">
        <v>401</v>
      </c>
      <c r="D404" s="9" t="n">
        <v>2017</v>
      </c>
      <c r="E404" s="11" t="n">
        <v>2131</v>
      </c>
      <c r="F404" s="11" t="n">
        <v>269</v>
      </c>
      <c r="G404" s="11" t="n">
        <v>231</v>
      </c>
      <c r="H404" s="11" t="n">
        <v>30</v>
      </c>
      <c r="I404" s="11" t="n">
        <v>1279</v>
      </c>
      <c r="J404" s="11" t="n">
        <v>1058</v>
      </c>
      <c r="K404" s="11" t="n">
        <v>0</v>
      </c>
      <c r="L404" s="12" t="n">
        <v>14.07789770061</v>
      </c>
      <c r="M404" s="12" t="n">
        <v>0</v>
      </c>
      <c r="N404" s="13" t="n">
        <v>0.827208756841282</v>
      </c>
      <c r="O404" s="13" t="n">
        <v>0.600187705302675</v>
      </c>
      <c r="P404" s="13" t="n">
        <v>0.108399812294697</v>
      </c>
      <c r="Q404" s="13" t="n">
        <v>0.347029077117573</v>
      </c>
      <c r="R404" s="13" t="n">
        <v>0.05</v>
      </c>
      <c r="S404" s="11" t="n">
        <v>0</v>
      </c>
      <c r="T404" s="13" t="n">
        <v>0.363636363636364</v>
      </c>
      <c r="U404" s="13" t="n">
        <v>0.178801843317972</v>
      </c>
      <c r="V404" s="11" t="n">
        <v>1</v>
      </c>
      <c r="W404" s="13" t="n">
        <v>0.333333333333333</v>
      </c>
      <c r="X404" s="11" t="n">
        <v>0</v>
      </c>
      <c r="Y404" s="11" t="n">
        <v>0</v>
      </c>
      <c r="Z404" s="11" t="n">
        <v>0</v>
      </c>
      <c r="AA404" s="11" t="n">
        <v>0</v>
      </c>
      <c r="AB404" s="10" t="s">
        <v>65</v>
      </c>
      <c r="AC404" s="11" t="n">
        <v>6</v>
      </c>
      <c r="AD404" s="11" t="n">
        <v>9</v>
      </c>
      <c r="AE404" s="11" t="n">
        <v>12</v>
      </c>
      <c r="AF404" s="11" t="n">
        <v>0</v>
      </c>
      <c r="AG404" s="11" t="n">
        <v>3</v>
      </c>
      <c r="AH404" s="11" t="n">
        <v>0</v>
      </c>
      <c r="AI404" s="13" t="n">
        <v>0.2</v>
      </c>
      <c r="AJ404" s="13" t="n">
        <v>0.3</v>
      </c>
      <c r="AK404" s="13" t="n">
        <v>0.4</v>
      </c>
      <c r="AL404" s="13" t="n">
        <v>0</v>
      </c>
      <c r="AM404" s="13" t="n">
        <v>0.1</v>
      </c>
      <c r="AN404" s="11" t="n">
        <v>0</v>
      </c>
      <c r="AO404" s="13" t="n">
        <v>0</v>
      </c>
      <c r="AP404" s="11" t="n">
        <v>0</v>
      </c>
      <c r="AQ404" s="11" t="n">
        <v>8</v>
      </c>
      <c r="AR404" s="13" t="n">
        <v>0</v>
      </c>
      <c r="AS404" s="13" t="n">
        <v>0.363636363636364</v>
      </c>
      <c r="AT404" s="14" t="n">
        <f aca="false">SUMIFS(시도_소아과개폐업!$C$5:$C$293,시도_소아과개폐업!$A$5:$A$293,$D404,시도_소아과개폐업!$B$5:$B$293,$B404)</f>
        <v>30</v>
      </c>
      <c r="AU404" s="14" t="n">
        <f aca="false">SUMIFS(시도_소아과개폐업!$D$5:$D$293,시도_소아과개폐업!$A$5:$A$293,$D404,시도_소아과개폐업!$B$5:$B$293,$B404)</f>
        <v>27</v>
      </c>
      <c r="AV404" s="14" t="n">
        <f aca="false">SUMIFS(시도_소아과개폐업!$F$5:$F$293,시도_소아과개폐업!$A$5:$A$293,$D404,시도_소아과개폐업!$B$5:$B$293,$B404)</f>
        <v>3</v>
      </c>
      <c r="AW404" s="15" t="n">
        <f aca="false">SUMIFS(시도_소아과개폐업!$G$5:$G$293,시도_소아과개폐업!$A$5:$A$293,$D404,시도_소아과개폐업!$B$5:$B$293,$B404)</f>
        <v>0.364864864864865</v>
      </c>
      <c r="AX404" s="14" t="n">
        <f aca="false">SUMIFS(시도_소아과개폐업!$H$5:$H$293,시도_소아과개폐업!$A$5:$A$293,$D404,시도_소아과개폐업!$B$5:$B$293,$B404)</f>
        <v>62</v>
      </c>
      <c r="AY404" s="14" t="n">
        <f aca="false">SUMIFS(시군구_병원급!$E$5:$E$3668,시군구_병원급!$A$5:$A$3668,$A404,시군구_병원급!$D$5:$D$3668,$D404)</f>
        <v>2</v>
      </c>
      <c r="AZ404" s="14" t="n">
        <f aca="false">SUMIFS(시군구_병원급!$F$5:$F$3668,시군구_병원급!$A$5:$A$3668,$A404,시군구_병원급!$D$5:$D$3668,$D404)</f>
        <v>0</v>
      </c>
      <c r="BA404" s="14" t="n">
        <f aca="false">SUMIFS(시군구_병원급!$G$5:$G$3668,시군구_병원급!$A$5:$A$3668,$A404,시군구_병원급!$D$5:$D$3668,$D404)</f>
        <v>1</v>
      </c>
      <c r="BB404" s="14" t="n">
        <f aca="false">SUMIFS(시군구_병원급!$H$5:$H$3668,시군구_병원급!$A$5:$A$3668,$A404,시군구_병원급!$D$5:$D$3668,$D404)</f>
        <v>3</v>
      </c>
      <c r="BC404" s="16" t="n">
        <f aca="false">K404+AY404</f>
        <v>2</v>
      </c>
      <c r="BD404" s="17" t="n">
        <f aca="false">IF(E404=0,"",(K404+AY404)/E404*1000)</f>
        <v>0.938526513374003</v>
      </c>
      <c r="BE404" s="16" t="n">
        <f aca="false">AY404-SUMIFS(시군구_병원급!$E$5:$E$3668,시군구_병원급!$A$5:$A$3668,$A404,시군구_병원급!$D$5:$D$3668,$D404-3)</f>
        <v>0</v>
      </c>
      <c r="BF404" s="16" t="n">
        <f aca="false">IF(AY404=0,1,0)</f>
        <v>0</v>
      </c>
      <c r="BG404" s="16" t="n">
        <f aca="false">IF(K404+AY404=0,1,0)</f>
        <v>0</v>
      </c>
      <c r="BH404" s="16" t="n">
        <f aca="false">AF404+AG404+AH404</f>
        <v>3</v>
      </c>
      <c r="BI404" s="18" t="n">
        <f aca="false">IF(H404=0,"",BH404/H404)</f>
        <v>0.1</v>
      </c>
      <c r="BJ404" s="16" t="n">
        <f aca="false">IF(AP404="","",AP404+AN404)</f>
        <v>0</v>
      </c>
    </row>
    <row r="405" customFormat="false" ht="15" hidden="false" customHeight="true" outlineLevel="0" collapsed="false">
      <c r="A405" s="9" t="s">
        <v>402</v>
      </c>
      <c r="B405" s="10" t="s">
        <v>364</v>
      </c>
      <c r="C405" s="10" t="s">
        <v>403</v>
      </c>
      <c r="D405" s="9" t="n">
        <v>2017</v>
      </c>
      <c r="E405" s="11" t="n">
        <v>1083</v>
      </c>
      <c r="F405" s="11" t="n">
        <v>156</v>
      </c>
      <c r="G405" s="11" t="n">
        <v>167</v>
      </c>
      <c r="H405" s="11" t="n">
        <v>12</v>
      </c>
      <c r="I405" s="11" t="n">
        <v>623</v>
      </c>
      <c r="J405" s="11" t="n">
        <v>434</v>
      </c>
      <c r="K405" s="11" t="n">
        <v>0</v>
      </c>
      <c r="L405" s="12" t="n">
        <v>11.0803324099723</v>
      </c>
      <c r="M405" s="12" t="n">
        <v>0</v>
      </c>
      <c r="N405" s="13" t="n">
        <v>0.696629213483146</v>
      </c>
      <c r="O405" s="13" t="n">
        <v>0.575253924284395</v>
      </c>
      <c r="P405" s="13" t="n">
        <v>0.154201292705448</v>
      </c>
      <c r="Q405" s="13" t="n">
        <v>-0.143196202531646</v>
      </c>
      <c r="R405" s="13" t="n">
        <v>-0.185365853658537</v>
      </c>
      <c r="S405" s="11" t="n">
        <v>0</v>
      </c>
      <c r="T405" s="13" t="n">
        <v>0</v>
      </c>
      <c r="U405" s="13" t="n">
        <v>-0.025039123630673</v>
      </c>
      <c r="V405" s="11" t="n">
        <v>1</v>
      </c>
      <c r="W405" s="13" t="n">
        <v>-0.0833333333333334</v>
      </c>
      <c r="X405" s="11" t="n">
        <v>0</v>
      </c>
      <c r="Y405" s="11" t="n">
        <v>0</v>
      </c>
      <c r="Z405" s="11" t="n">
        <v>0</v>
      </c>
      <c r="AA405" s="11" t="n">
        <v>0</v>
      </c>
      <c r="AB405" s="10" t="s">
        <v>65</v>
      </c>
      <c r="AC405" s="11" t="n">
        <v>5</v>
      </c>
      <c r="AD405" s="11" t="n">
        <v>2</v>
      </c>
      <c r="AE405" s="11" t="n">
        <v>3</v>
      </c>
      <c r="AF405" s="11" t="n">
        <v>0</v>
      </c>
      <c r="AG405" s="11" t="n">
        <v>2</v>
      </c>
      <c r="AH405" s="11" t="n">
        <v>0</v>
      </c>
      <c r="AI405" s="13" t="n">
        <v>0.416666666666667</v>
      </c>
      <c r="AJ405" s="13" t="n">
        <v>0.166666666666667</v>
      </c>
      <c r="AK405" s="13" t="n">
        <v>0.25</v>
      </c>
      <c r="AL405" s="13" t="n">
        <v>0</v>
      </c>
      <c r="AM405" s="13" t="n">
        <v>0.166666666666667</v>
      </c>
      <c r="AN405" s="11" t="n">
        <v>0</v>
      </c>
      <c r="AO405" s="13" t="n">
        <v>0</v>
      </c>
      <c r="AP405" s="11" t="n">
        <v>0</v>
      </c>
      <c r="AQ405" s="11" t="n">
        <v>0</v>
      </c>
      <c r="AR405" s="13" t="n">
        <v>0</v>
      </c>
      <c r="AS405" s="13" t="n">
        <v>0</v>
      </c>
      <c r="AT405" s="14" t="n">
        <f aca="false">SUMIFS(시도_소아과개폐업!$C$5:$C$293,시도_소아과개폐업!$A$5:$A$293,$D405,시도_소아과개폐업!$B$5:$B$293,$B405)</f>
        <v>30</v>
      </c>
      <c r="AU405" s="14" t="n">
        <f aca="false">SUMIFS(시도_소아과개폐업!$D$5:$D$293,시도_소아과개폐업!$A$5:$A$293,$D405,시도_소아과개폐업!$B$5:$B$293,$B405)</f>
        <v>27</v>
      </c>
      <c r="AV405" s="14" t="n">
        <f aca="false">SUMIFS(시도_소아과개폐업!$F$5:$F$293,시도_소아과개폐업!$A$5:$A$293,$D405,시도_소아과개폐업!$B$5:$B$293,$B405)</f>
        <v>3</v>
      </c>
      <c r="AW405" s="15" t="n">
        <f aca="false">SUMIFS(시도_소아과개폐업!$G$5:$G$293,시도_소아과개폐업!$A$5:$A$293,$D405,시도_소아과개폐업!$B$5:$B$293,$B405)</f>
        <v>0.364864864864865</v>
      </c>
      <c r="AX405" s="14" t="n">
        <f aca="false">SUMIFS(시도_소아과개폐업!$H$5:$H$293,시도_소아과개폐업!$A$5:$A$293,$D405,시도_소아과개폐업!$B$5:$B$293,$B405)</f>
        <v>62</v>
      </c>
      <c r="AY405" s="14" t="n">
        <f aca="false">SUMIFS(시군구_병원급!$E$5:$E$3668,시군구_병원급!$A$5:$A$3668,$A405,시군구_병원급!$D$5:$D$3668,$D405)</f>
        <v>0</v>
      </c>
      <c r="AZ405" s="14" t="n">
        <f aca="false">SUMIFS(시군구_병원급!$F$5:$F$3668,시군구_병원급!$A$5:$A$3668,$A405,시군구_병원급!$D$5:$D$3668,$D405)</f>
        <v>0</v>
      </c>
      <c r="BA405" s="14" t="n">
        <f aca="false">SUMIFS(시군구_병원급!$G$5:$G$3668,시군구_병원급!$A$5:$A$3668,$A405,시군구_병원급!$D$5:$D$3668,$D405)</f>
        <v>1</v>
      </c>
      <c r="BB405" s="14" t="n">
        <f aca="false">SUMIFS(시군구_병원급!$H$5:$H$3668,시군구_병원급!$A$5:$A$3668,$A405,시군구_병원급!$D$5:$D$3668,$D405)</f>
        <v>2</v>
      </c>
      <c r="BC405" s="16" t="n">
        <f aca="false">K405+AY405</f>
        <v>0</v>
      </c>
      <c r="BD405" s="17" t="n">
        <f aca="false">IF(E405=0,"",(K405+AY405)/E405*1000)</f>
        <v>0</v>
      </c>
      <c r="BE405" s="16" t="n">
        <f aca="false">AY405-SUMIFS(시군구_병원급!$E$5:$E$3668,시군구_병원급!$A$5:$A$3668,$A405,시군구_병원급!$D$5:$D$3668,$D405-3)</f>
        <v>0</v>
      </c>
      <c r="BF405" s="16" t="n">
        <f aca="false">IF(AY405=0,1,0)</f>
        <v>1</v>
      </c>
      <c r="BG405" s="16" t="n">
        <f aca="false">IF(K405+AY405=0,1,0)</f>
        <v>1</v>
      </c>
      <c r="BH405" s="16" t="n">
        <f aca="false">AF405+AG405+AH405</f>
        <v>2</v>
      </c>
      <c r="BI405" s="18" t="n">
        <f aca="false">IF(H405=0,"",BH405/H405)</f>
        <v>0.166666666666667</v>
      </c>
      <c r="BJ405" s="16" t="n">
        <f aca="false">IF(AP405="","",AP405+AN405)</f>
        <v>0</v>
      </c>
    </row>
    <row r="406" customFormat="false" ht="15" hidden="false" customHeight="true" outlineLevel="0" collapsed="false">
      <c r="A406" s="9" t="s">
        <v>404</v>
      </c>
      <c r="B406" s="10" t="s">
        <v>364</v>
      </c>
      <c r="C406" s="10" t="s">
        <v>405</v>
      </c>
      <c r="D406" s="9" t="n">
        <v>2017</v>
      </c>
      <c r="E406" s="11" t="n">
        <v>2038</v>
      </c>
      <c r="F406" s="11" t="n">
        <v>262</v>
      </c>
      <c r="G406" s="11" t="n">
        <v>264</v>
      </c>
      <c r="H406" s="11" t="n">
        <v>24</v>
      </c>
      <c r="I406" s="11" t="n">
        <v>1643</v>
      </c>
      <c r="J406" s="11" t="n">
        <v>1299</v>
      </c>
      <c r="K406" s="11" t="n">
        <v>0</v>
      </c>
      <c r="L406" s="12" t="n">
        <v>11.7762512266928</v>
      </c>
      <c r="M406" s="12" t="n">
        <v>0</v>
      </c>
      <c r="N406" s="13" t="n">
        <v>0.790626902008521</v>
      </c>
      <c r="O406" s="13" t="n">
        <v>0.806182531894014</v>
      </c>
      <c r="P406" s="13" t="n">
        <v>0.129538763493621</v>
      </c>
      <c r="Q406" s="13" t="n">
        <v>-0.116984402079723</v>
      </c>
      <c r="R406" s="13" t="n">
        <v>-0.305263157894737</v>
      </c>
      <c r="S406" s="11" t="n">
        <v>0</v>
      </c>
      <c r="T406" s="13" t="n">
        <v>0.0434782608695652</v>
      </c>
      <c r="U406" s="13" t="n">
        <v>0.015451174289246</v>
      </c>
      <c r="V406" s="11" t="n">
        <v>1</v>
      </c>
      <c r="W406" s="13" t="n">
        <v>-0.166666666666667</v>
      </c>
      <c r="X406" s="11" t="n">
        <v>0</v>
      </c>
      <c r="Y406" s="11" t="n">
        <v>0</v>
      </c>
      <c r="Z406" s="11" t="n">
        <v>0</v>
      </c>
      <c r="AA406" s="11" t="n">
        <v>0</v>
      </c>
      <c r="AB406" s="10" t="s">
        <v>65</v>
      </c>
      <c r="AC406" s="11" t="n">
        <v>10</v>
      </c>
      <c r="AD406" s="11" t="n">
        <v>10</v>
      </c>
      <c r="AE406" s="11" t="n">
        <v>2</v>
      </c>
      <c r="AF406" s="11" t="n">
        <v>1</v>
      </c>
      <c r="AG406" s="11" t="n">
        <v>1</v>
      </c>
      <c r="AH406" s="11" t="n">
        <v>0</v>
      </c>
      <c r="AI406" s="13" t="n">
        <v>0.416666666666667</v>
      </c>
      <c r="AJ406" s="13" t="n">
        <v>0.416666666666667</v>
      </c>
      <c r="AK406" s="13" t="n">
        <v>0.0833333333333333</v>
      </c>
      <c r="AL406" s="13" t="n">
        <v>0.0416666666666667</v>
      </c>
      <c r="AM406" s="13" t="n">
        <v>0.0416666666666667</v>
      </c>
      <c r="AN406" s="11" t="n">
        <v>0</v>
      </c>
      <c r="AO406" s="13" t="n">
        <v>0</v>
      </c>
      <c r="AP406" s="11" t="n">
        <v>0</v>
      </c>
      <c r="AQ406" s="11" t="n">
        <v>1</v>
      </c>
      <c r="AR406" s="13" t="n">
        <v>0</v>
      </c>
      <c r="AS406" s="13" t="n">
        <v>0.0434782608695652</v>
      </c>
      <c r="AT406" s="14" t="n">
        <f aca="false">SUMIFS(시도_소아과개폐업!$C$5:$C$293,시도_소아과개폐업!$A$5:$A$293,$D406,시도_소아과개폐업!$B$5:$B$293,$B406)</f>
        <v>30</v>
      </c>
      <c r="AU406" s="14" t="n">
        <f aca="false">SUMIFS(시도_소아과개폐업!$D$5:$D$293,시도_소아과개폐업!$A$5:$A$293,$D406,시도_소아과개폐업!$B$5:$B$293,$B406)</f>
        <v>27</v>
      </c>
      <c r="AV406" s="14" t="n">
        <f aca="false">SUMIFS(시도_소아과개폐업!$F$5:$F$293,시도_소아과개폐업!$A$5:$A$293,$D406,시도_소아과개폐업!$B$5:$B$293,$B406)</f>
        <v>3</v>
      </c>
      <c r="AW406" s="15" t="n">
        <f aca="false">SUMIFS(시도_소아과개폐업!$G$5:$G$293,시도_소아과개폐업!$A$5:$A$293,$D406,시도_소아과개폐업!$B$5:$B$293,$B406)</f>
        <v>0.364864864864865</v>
      </c>
      <c r="AX406" s="14" t="n">
        <f aca="false">SUMIFS(시도_소아과개폐업!$H$5:$H$293,시도_소아과개폐업!$A$5:$A$293,$D406,시도_소아과개폐업!$B$5:$B$293,$B406)</f>
        <v>62</v>
      </c>
      <c r="AY406" s="14" t="n">
        <f aca="false">SUMIFS(시군구_병원급!$E$5:$E$3668,시군구_병원급!$A$5:$A$3668,$A406,시군구_병원급!$D$5:$D$3668,$D406)</f>
        <v>2</v>
      </c>
      <c r="AZ406" s="14" t="n">
        <f aca="false">SUMIFS(시군구_병원급!$F$5:$F$3668,시군구_병원급!$A$5:$A$3668,$A406,시군구_병원급!$D$5:$D$3668,$D406)</f>
        <v>0</v>
      </c>
      <c r="BA406" s="14" t="n">
        <f aca="false">SUMIFS(시군구_병원급!$G$5:$G$3668,시군구_병원급!$A$5:$A$3668,$A406,시군구_병원급!$D$5:$D$3668,$D406)</f>
        <v>2</v>
      </c>
      <c r="BB406" s="14" t="n">
        <f aca="false">SUMIFS(시군구_병원급!$H$5:$H$3668,시군구_병원급!$A$5:$A$3668,$A406,시군구_병원급!$D$5:$D$3668,$D406)</f>
        <v>4</v>
      </c>
      <c r="BC406" s="16" t="n">
        <f aca="false">K406+AY406</f>
        <v>2</v>
      </c>
      <c r="BD406" s="17" t="n">
        <f aca="false">IF(E406=0,"",(K406+AY406)/E406*1000)</f>
        <v>0.98135426889107</v>
      </c>
      <c r="BE406" s="16" t="n">
        <f aca="false">AY406-SUMIFS(시군구_병원급!$E$5:$E$3668,시군구_병원급!$A$5:$A$3668,$A406,시군구_병원급!$D$5:$D$3668,$D406-3)</f>
        <v>0</v>
      </c>
      <c r="BF406" s="16" t="n">
        <f aca="false">IF(AY406=0,1,0)</f>
        <v>0</v>
      </c>
      <c r="BG406" s="16" t="n">
        <f aca="false">IF(K406+AY406=0,1,0)</f>
        <v>0</v>
      </c>
      <c r="BH406" s="16" t="n">
        <f aca="false">AF406+AG406+AH406</f>
        <v>2</v>
      </c>
      <c r="BI406" s="18" t="n">
        <f aca="false">IF(H406=0,"",BH406/H406)</f>
        <v>0.0833333333333333</v>
      </c>
      <c r="BJ406" s="16" t="n">
        <f aca="false">IF(AP406="","",AP406+AN406)</f>
        <v>0</v>
      </c>
    </row>
    <row r="407" customFormat="false" ht="15" hidden="false" customHeight="true" outlineLevel="0" collapsed="false">
      <c r="A407" s="9" t="s">
        <v>406</v>
      </c>
      <c r="B407" s="10" t="s">
        <v>364</v>
      </c>
      <c r="C407" s="10" t="s">
        <v>407</v>
      </c>
      <c r="D407" s="9" t="n">
        <v>2017</v>
      </c>
      <c r="E407" s="11" t="n">
        <v>275</v>
      </c>
      <c r="F407" s="11" t="n">
        <v>26</v>
      </c>
      <c r="G407" s="11" t="n">
        <v>32</v>
      </c>
      <c r="H407" s="11" t="n">
        <v>2</v>
      </c>
      <c r="I407" s="11" t="n">
        <v>125</v>
      </c>
      <c r="J407" s="11" t="n">
        <v>75</v>
      </c>
      <c r="K407" s="11" t="n">
        <v>0</v>
      </c>
      <c r="L407" s="12" t="n">
        <v>7.27272727272727</v>
      </c>
      <c r="M407" s="12" t="n">
        <v>0</v>
      </c>
      <c r="N407" s="13" t="n">
        <v>0.6</v>
      </c>
      <c r="O407" s="13" t="n">
        <v>0.454545454545455</v>
      </c>
      <c r="P407" s="13" t="n">
        <v>0.116363636363636</v>
      </c>
      <c r="Q407" s="13" t="n">
        <v>-0.0924092409240924</v>
      </c>
      <c r="R407" s="13" t="n">
        <v>-0.304347826086957</v>
      </c>
      <c r="S407" s="11" t="n">
        <v>0</v>
      </c>
      <c r="T407" s="13" t="n">
        <v>0</v>
      </c>
      <c r="U407" s="13" t="n">
        <v>0</v>
      </c>
      <c r="V407" s="11" t="n">
        <v>1</v>
      </c>
      <c r="W407" s="13" t="n">
        <v>-0.5</v>
      </c>
      <c r="X407" s="11" t="n">
        <v>1</v>
      </c>
      <c r="Y407" s="11" t="n">
        <v>0</v>
      </c>
      <c r="Z407" s="11" t="n">
        <v>1</v>
      </c>
      <c r="AA407" s="11" t="n">
        <v>0</v>
      </c>
      <c r="AB407" s="10" t="s">
        <v>65</v>
      </c>
      <c r="AC407" s="11" t="n">
        <v>1</v>
      </c>
      <c r="AD407" s="11" t="n">
        <v>0</v>
      </c>
      <c r="AE407" s="11" t="n">
        <v>0</v>
      </c>
      <c r="AF407" s="11" t="n">
        <v>0</v>
      </c>
      <c r="AG407" s="11" t="n">
        <v>1</v>
      </c>
      <c r="AH407" s="11" t="n">
        <v>0</v>
      </c>
      <c r="AI407" s="13" t="n">
        <v>0.5</v>
      </c>
      <c r="AJ407" s="13" t="n">
        <v>0</v>
      </c>
      <c r="AK407" s="13" t="n">
        <v>0</v>
      </c>
      <c r="AL407" s="13" t="n">
        <v>0</v>
      </c>
      <c r="AM407" s="13" t="n">
        <v>0.5</v>
      </c>
      <c r="AN407" s="11" t="n">
        <v>0</v>
      </c>
      <c r="AO407" s="13" t="n">
        <v>0</v>
      </c>
      <c r="AP407" s="11" t="n">
        <v>0</v>
      </c>
      <c r="AQ407" s="11" t="n">
        <v>0</v>
      </c>
      <c r="AR407" s="13" t="n">
        <v>0</v>
      </c>
      <c r="AS407" s="13" t="n">
        <v>0</v>
      </c>
      <c r="AT407" s="14" t="n">
        <f aca="false">SUMIFS(시도_소아과개폐업!$C$5:$C$293,시도_소아과개폐업!$A$5:$A$293,$D407,시도_소아과개폐업!$B$5:$B$293,$B407)</f>
        <v>30</v>
      </c>
      <c r="AU407" s="14" t="n">
        <f aca="false">SUMIFS(시도_소아과개폐업!$D$5:$D$293,시도_소아과개폐업!$A$5:$A$293,$D407,시도_소아과개폐업!$B$5:$B$293,$B407)</f>
        <v>27</v>
      </c>
      <c r="AV407" s="14" t="n">
        <f aca="false">SUMIFS(시도_소아과개폐업!$F$5:$F$293,시도_소아과개폐업!$A$5:$A$293,$D407,시도_소아과개폐업!$B$5:$B$293,$B407)</f>
        <v>3</v>
      </c>
      <c r="AW407" s="15" t="n">
        <f aca="false">SUMIFS(시도_소아과개폐업!$G$5:$G$293,시도_소아과개폐업!$A$5:$A$293,$D407,시도_소아과개폐업!$B$5:$B$293,$B407)</f>
        <v>0.364864864864865</v>
      </c>
      <c r="AX407" s="14" t="n">
        <f aca="false">SUMIFS(시도_소아과개폐업!$H$5:$H$293,시도_소아과개폐업!$A$5:$A$293,$D407,시도_소아과개폐업!$B$5:$B$293,$B407)</f>
        <v>62</v>
      </c>
      <c r="AY407" s="14" t="n">
        <f aca="false">SUMIFS(시군구_병원급!$E$5:$E$3668,시군구_병원급!$A$5:$A$3668,$A407,시군구_병원급!$D$5:$D$3668,$D407)</f>
        <v>0</v>
      </c>
      <c r="AZ407" s="14" t="n">
        <f aca="false">SUMIFS(시군구_병원급!$F$5:$F$3668,시군구_병원급!$A$5:$A$3668,$A407,시군구_병원급!$D$5:$D$3668,$D407)</f>
        <v>0</v>
      </c>
      <c r="BA407" s="14" t="n">
        <f aca="false">SUMIFS(시군구_병원급!$G$5:$G$3668,시군구_병원급!$A$5:$A$3668,$A407,시군구_병원급!$D$5:$D$3668,$D407)</f>
        <v>0</v>
      </c>
      <c r="BB407" s="14" t="n">
        <f aca="false">SUMIFS(시군구_병원급!$H$5:$H$3668,시군구_병원급!$A$5:$A$3668,$A407,시군구_병원급!$D$5:$D$3668,$D407)</f>
        <v>1</v>
      </c>
      <c r="BC407" s="16" t="n">
        <f aca="false">K407+AY407</f>
        <v>0</v>
      </c>
      <c r="BD407" s="17" t="n">
        <f aca="false">IF(E407=0,"",(K407+AY407)/E407*1000)</f>
        <v>0</v>
      </c>
      <c r="BE407" s="16" t="n">
        <f aca="false">AY407-SUMIFS(시군구_병원급!$E$5:$E$3668,시군구_병원급!$A$5:$A$3668,$A407,시군구_병원급!$D$5:$D$3668,$D407-3)</f>
        <v>0</v>
      </c>
      <c r="BF407" s="16" t="n">
        <f aca="false">IF(AY407=0,1,0)</f>
        <v>1</v>
      </c>
      <c r="BG407" s="16" t="n">
        <f aca="false">IF(K407+AY407=0,1,0)</f>
        <v>1</v>
      </c>
      <c r="BH407" s="16" t="n">
        <f aca="false">AF407+AG407+AH407</f>
        <v>1</v>
      </c>
      <c r="BI407" s="18" t="n">
        <f aca="false">IF(H407=0,"",BH407/H407)</f>
        <v>0.5</v>
      </c>
      <c r="BJ407" s="16" t="n">
        <f aca="false">IF(AP407="","",AP407+AN407)</f>
        <v>0</v>
      </c>
    </row>
    <row r="408" customFormat="false" ht="15" hidden="false" customHeight="true" outlineLevel="0" collapsed="false">
      <c r="A408" s="9" t="s">
        <v>408</v>
      </c>
      <c r="B408" s="10" t="s">
        <v>409</v>
      </c>
      <c r="C408" s="10" t="s">
        <v>410</v>
      </c>
      <c r="D408" s="9" t="n">
        <v>2017</v>
      </c>
      <c r="E408" s="11" t="n">
        <v>54712</v>
      </c>
      <c r="F408" s="11" t="n">
        <v>7265</v>
      </c>
      <c r="G408" s="11" t="n">
        <v>7515</v>
      </c>
      <c r="H408" s="11" t="n">
        <v>998</v>
      </c>
      <c r="I408" s="11" t="n">
        <v>38128</v>
      </c>
      <c r="J408" s="11" t="n">
        <v>31332</v>
      </c>
      <c r="K408" s="11" t="n">
        <v>28</v>
      </c>
      <c r="L408" s="12" t="n">
        <v>18.2409709021787</v>
      </c>
      <c r="M408" s="12" t="n">
        <v>0.511770726714432</v>
      </c>
      <c r="N408" s="13" t="n">
        <v>0.82175828787243</v>
      </c>
      <c r="O408" s="13" t="n">
        <v>0.696885509577424</v>
      </c>
      <c r="P408" s="13" t="n">
        <v>0.137355607544963</v>
      </c>
      <c r="Q408" s="13" t="n">
        <v>-0.0905887437252751</v>
      </c>
      <c r="R408" s="13" t="n">
        <v>-0.223977695167286</v>
      </c>
      <c r="S408" s="11" t="n">
        <v>-3</v>
      </c>
      <c r="T408" s="13" t="n">
        <v>-0.0234833659491194</v>
      </c>
      <c r="U408" s="13" t="n">
        <v>-0.0118439808215628</v>
      </c>
      <c r="V408" s="11" t="n">
        <v>0</v>
      </c>
      <c r="W408" s="13" t="n">
        <v>-0.178356713426854</v>
      </c>
      <c r="X408" s="11" t="n">
        <v>0</v>
      </c>
      <c r="Y408" s="11" t="n">
        <v>0</v>
      </c>
      <c r="Z408" s="11" t="n">
        <v>0</v>
      </c>
      <c r="AA408" s="11" t="n">
        <v>0</v>
      </c>
      <c r="AB408" s="10" t="s">
        <v>65</v>
      </c>
      <c r="AC408" s="11" t="n">
        <v>35</v>
      </c>
      <c r="AD408" s="11" t="n">
        <v>327</v>
      </c>
      <c r="AE408" s="11" t="n">
        <v>568</v>
      </c>
      <c r="AF408" s="11" t="n">
        <v>28</v>
      </c>
      <c r="AG408" s="11" t="n">
        <v>40</v>
      </c>
      <c r="AH408" s="11" t="n">
        <v>0</v>
      </c>
      <c r="AI408" s="13" t="n">
        <v>0.0350701402805611</v>
      </c>
      <c r="AJ408" s="13" t="n">
        <v>0.327655310621243</v>
      </c>
      <c r="AK408" s="13" t="n">
        <v>0.569138276553106</v>
      </c>
      <c r="AL408" s="13" t="n">
        <v>0.0280561122244489</v>
      </c>
      <c r="AM408" s="13" t="n">
        <v>0.0400801603206413</v>
      </c>
      <c r="AN408" s="11" t="n">
        <v>25</v>
      </c>
      <c r="AO408" s="13" t="n">
        <v>0.0244379276637341</v>
      </c>
      <c r="AP408" s="11" t="n">
        <v>61</v>
      </c>
      <c r="AQ408" s="11" t="n">
        <v>42</v>
      </c>
      <c r="AR408" s="13" t="n">
        <v>0.0585412667946257</v>
      </c>
      <c r="AS408" s="13" t="n">
        <v>0.0403071017274472</v>
      </c>
      <c r="AT408" s="14" t="n">
        <f aca="false">SUMIFS(시도_소아과개폐업!$C$5:$C$293,시도_소아과개폐업!$A$5:$A$293,$D408,시도_소아과개폐업!$B$5:$B$293,$B408)</f>
        <v>39</v>
      </c>
      <c r="AU408" s="14" t="n">
        <f aca="false">SUMIFS(시도_소아과개폐업!$D$5:$D$293,시도_소아과개폐업!$A$5:$A$293,$D408,시도_소아과개폐업!$B$5:$B$293,$B408)</f>
        <v>25</v>
      </c>
      <c r="AV408" s="14" t="n">
        <f aca="false">SUMIFS(시도_소아과개폐업!$F$5:$F$293,시도_소아과개폐업!$A$5:$A$293,$D408,시도_소아과개폐업!$B$5:$B$293,$B408)</f>
        <v>14</v>
      </c>
      <c r="AW408" s="15" t="n">
        <f aca="false">SUMIFS(시도_소아과개폐업!$G$5:$G$293,시도_소아과개폐업!$A$5:$A$293,$D408,시도_소아과개폐업!$B$5:$B$293,$B408)</f>
        <v>0.238095238095238</v>
      </c>
      <c r="AX408" s="14" t="n">
        <f aca="false">SUMIFS(시도_소아과개폐업!$H$5:$H$293,시도_소아과개폐업!$A$5:$A$293,$D408,시도_소아과개폐업!$B$5:$B$293,$B408)</f>
        <v>98</v>
      </c>
      <c r="AY408" s="14" t="n">
        <f aca="false">SUMIFS(시군구_병원급!$E$5:$E$3668,시군구_병원급!$A$5:$A$3668,$A408,시군구_병원급!$D$5:$D$3668,$D408)</f>
        <v>38</v>
      </c>
      <c r="AZ408" s="14" t="n">
        <f aca="false">SUMIFS(시군구_병원급!$F$5:$F$3668,시군구_병원급!$A$5:$A$3668,$A408,시군구_병원급!$D$5:$D$3668,$D408)</f>
        <v>10</v>
      </c>
      <c r="BA408" s="14" t="n">
        <f aca="false">SUMIFS(시군구_병원급!$G$5:$G$3668,시군구_병원급!$A$5:$A$3668,$A408,시군구_병원급!$D$5:$D$3668,$D408)</f>
        <v>49</v>
      </c>
      <c r="BB408" s="14" t="n">
        <f aca="false">SUMIFS(시군구_병원급!$H$5:$H$3668,시군구_병원급!$A$5:$A$3668,$A408,시군구_병원급!$D$5:$D$3668,$D408)</f>
        <v>96</v>
      </c>
      <c r="BC408" s="16" t="n">
        <f aca="false">K408+AY408</f>
        <v>66</v>
      </c>
      <c r="BD408" s="17" t="n">
        <f aca="false">IF(E408=0,"",(K408+AY408)/E408*1000)</f>
        <v>1.20631671296973</v>
      </c>
      <c r="BE408" s="16" t="n">
        <f aca="false">AY408-SUMIFS(시군구_병원급!$E$5:$E$3668,시군구_병원급!$A$5:$A$3668,$A408,시군구_병원급!$D$5:$D$3668,$D408-3)</f>
        <v>0</v>
      </c>
      <c r="BF408" s="16" t="n">
        <f aca="false">IF(AY408=0,1,0)</f>
        <v>0</v>
      </c>
      <c r="BG408" s="16" t="n">
        <f aca="false">IF(K408+AY408=0,1,0)</f>
        <v>0</v>
      </c>
      <c r="BH408" s="16" t="n">
        <f aca="false">AF408+AG408+AH408</f>
        <v>68</v>
      </c>
      <c r="BI408" s="18" t="n">
        <f aca="false">IF(H408=0,"",BH408/H408)</f>
        <v>0.0681362725450902</v>
      </c>
      <c r="BJ408" s="16" t="n">
        <f aca="false">IF(AP408="","",AP408+AN408)</f>
        <v>86</v>
      </c>
    </row>
    <row r="409" customFormat="false" ht="15" hidden="false" customHeight="true" outlineLevel="0" collapsed="false">
      <c r="A409" s="9" t="s">
        <v>411</v>
      </c>
      <c r="B409" s="10" t="s">
        <v>409</v>
      </c>
      <c r="C409" s="10" t="s">
        <v>412</v>
      </c>
      <c r="D409" s="9" t="n">
        <v>2017</v>
      </c>
      <c r="E409" s="11" t="n">
        <v>17341</v>
      </c>
      <c r="F409" s="11" t="n">
        <v>2214</v>
      </c>
      <c r="G409" s="11" t="n">
        <v>2296</v>
      </c>
      <c r="H409" s="11" t="n">
        <v>299</v>
      </c>
      <c r="I409" s="11" t="n">
        <v>15260</v>
      </c>
      <c r="J409" s="11" t="n">
        <v>12124</v>
      </c>
      <c r="K409" s="11" t="n">
        <v>19</v>
      </c>
      <c r="L409" s="12" t="n">
        <v>17.2423735655383</v>
      </c>
      <c r="M409" s="12" t="n">
        <v>1.09566922322819</v>
      </c>
      <c r="N409" s="13" t="n">
        <v>0.794495412844037</v>
      </c>
      <c r="O409" s="13" t="n">
        <v>0.879995386655902</v>
      </c>
      <c r="P409" s="13" t="n">
        <v>0.132402975606943</v>
      </c>
      <c r="Q409" s="13" t="n">
        <v>-0.0206697916078387</v>
      </c>
      <c r="R409" s="13" t="n">
        <v>-0.161125319693095</v>
      </c>
      <c r="S409" s="11" t="n">
        <v>2</v>
      </c>
      <c r="T409" s="13" t="n">
        <v>-0.0385852090032154</v>
      </c>
      <c r="U409" s="13" t="n">
        <v>-0.0121059105327895</v>
      </c>
      <c r="V409" s="11" t="n">
        <v>0</v>
      </c>
      <c r="W409" s="13" t="n">
        <v>-0.160535117056856</v>
      </c>
      <c r="X409" s="11" t="n">
        <v>0</v>
      </c>
      <c r="Y409" s="11" t="n">
        <v>0</v>
      </c>
      <c r="Z409" s="11" t="n">
        <v>0</v>
      </c>
      <c r="AA409" s="11" t="n">
        <v>0</v>
      </c>
      <c r="AB409" s="10" t="s">
        <v>65</v>
      </c>
      <c r="AC409" s="11" t="n">
        <v>16</v>
      </c>
      <c r="AD409" s="11" t="n">
        <v>139</v>
      </c>
      <c r="AE409" s="11" t="n">
        <v>127</v>
      </c>
      <c r="AF409" s="11" t="n">
        <v>6</v>
      </c>
      <c r="AG409" s="11" t="n">
        <v>11</v>
      </c>
      <c r="AH409" s="11" t="n">
        <v>0</v>
      </c>
      <c r="AI409" s="13" t="n">
        <v>0.0535117056856187</v>
      </c>
      <c r="AJ409" s="13" t="n">
        <v>0.464882943143813</v>
      </c>
      <c r="AK409" s="13" t="n">
        <v>0.424749163879599</v>
      </c>
      <c r="AL409" s="13" t="n">
        <v>0.020066889632107</v>
      </c>
      <c r="AM409" s="13" t="n">
        <v>0.0367892976588629</v>
      </c>
      <c r="AN409" s="11" t="n">
        <v>5</v>
      </c>
      <c r="AO409" s="13" t="n">
        <v>0.0164473684210526</v>
      </c>
      <c r="AP409" s="11" t="n">
        <v>18</v>
      </c>
      <c r="AQ409" s="11" t="n">
        <v>6</v>
      </c>
      <c r="AR409" s="13" t="n">
        <v>0.0569620253164557</v>
      </c>
      <c r="AS409" s="13" t="n">
        <v>0.0189873417721519</v>
      </c>
      <c r="AT409" s="14" t="n">
        <f aca="false">SUMIFS(시도_소아과개폐업!$C$5:$C$293,시도_소아과개폐업!$A$5:$A$293,$D409,시도_소아과개폐업!$B$5:$B$293,$B409)</f>
        <v>39</v>
      </c>
      <c r="AU409" s="14" t="n">
        <f aca="false">SUMIFS(시도_소아과개폐업!$D$5:$D$293,시도_소아과개폐업!$A$5:$A$293,$D409,시도_소아과개폐업!$B$5:$B$293,$B409)</f>
        <v>25</v>
      </c>
      <c r="AV409" s="14" t="n">
        <f aca="false">SUMIFS(시도_소아과개폐업!$F$5:$F$293,시도_소아과개폐업!$A$5:$A$293,$D409,시도_소아과개폐업!$B$5:$B$293,$B409)</f>
        <v>14</v>
      </c>
      <c r="AW409" s="15" t="n">
        <f aca="false">SUMIFS(시도_소아과개폐업!$G$5:$G$293,시도_소아과개폐업!$A$5:$A$293,$D409,시도_소아과개폐업!$B$5:$B$293,$B409)</f>
        <v>0.238095238095238</v>
      </c>
      <c r="AX409" s="14" t="n">
        <f aca="false">SUMIFS(시도_소아과개폐업!$H$5:$H$293,시도_소아과개폐업!$A$5:$A$293,$D409,시도_소아과개폐업!$B$5:$B$293,$B409)</f>
        <v>98</v>
      </c>
      <c r="AY409" s="14" t="n">
        <f aca="false">SUMIFS(시군구_병원급!$E$5:$E$3668,시군구_병원급!$A$5:$A$3668,$A409,시군구_병원급!$D$5:$D$3668,$D409)</f>
        <v>11</v>
      </c>
      <c r="AZ409" s="14" t="n">
        <f aca="false">SUMIFS(시군구_병원급!$F$5:$F$3668,시군구_병원급!$A$5:$A$3668,$A409,시군구_병원급!$D$5:$D$3668,$D409)</f>
        <v>4</v>
      </c>
      <c r="BA409" s="14" t="n">
        <f aca="false">SUMIFS(시군구_병원급!$G$5:$G$3668,시군구_병원급!$A$5:$A$3668,$A409,시군구_병원급!$D$5:$D$3668,$D409)</f>
        <v>17</v>
      </c>
      <c r="BB409" s="14" t="n">
        <f aca="false">SUMIFS(시군구_병원급!$H$5:$H$3668,시군구_병원급!$A$5:$A$3668,$A409,시군구_병원급!$D$5:$D$3668,$D409)</f>
        <v>29</v>
      </c>
      <c r="BC409" s="16" t="n">
        <f aca="false">K409+AY409</f>
        <v>30</v>
      </c>
      <c r="BD409" s="17" t="n">
        <f aca="false">IF(E409=0,"",(K409+AY409)/E409*1000)</f>
        <v>1.73000403667609</v>
      </c>
      <c r="BE409" s="16" t="n">
        <f aca="false">AY409-SUMIFS(시군구_병원급!$E$5:$E$3668,시군구_병원급!$A$5:$A$3668,$A409,시군구_병원급!$D$5:$D$3668,$D409-3)</f>
        <v>2</v>
      </c>
      <c r="BF409" s="16" t="n">
        <f aca="false">IF(AY409=0,1,0)</f>
        <v>0</v>
      </c>
      <c r="BG409" s="16" t="n">
        <f aca="false">IF(K409+AY409=0,1,0)</f>
        <v>0</v>
      </c>
      <c r="BH409" s="16" t="n">
        <f aca="false">AF409+AG409+AH409</f>
        <v>17</v>
      </c>
      <c r="BI409" s="18" t="n">
        <f aca="false">IF(H409=0,"",BH409/H409)</f>
        <v>0.0568561872909699</v>
      </c>
      <c r="BJ409" s="16" t="n">
        <f aca="false">IF(AP409="","",AP409+AN409)</f>
        <v>23</v>
      </c>
    </row>
    <row r="410" customFormat="false" ht="15" hidden="false" customHeight="true" outlineLevel="0" collapsed="false">
      <c r="A410" s="9" t="s">
        <v>413</v>
      </c>
      <c r="B410" s="10" t="s">
        <v>409</v>
      </c>
      <c r="C410" s="10" t="s">
        <v>414</v>
      </c>
      <c r="D410" s="9" t="n">
        <v>2017</v>
      </c>
      <c r="E410" s="11" t="n">
        <v>6967</v>
      </c>
      <c r="F410" s="11" t="n">
        <v>812</v>
      </c>
      <c r="G410" s="11" t="n">
        <v>845</v>
      </c>
      <c r="H410" s="11" t="n">
        <v>113</v>
      </c>
      <c r="I410" s="11" t="n">
        <v>5483</v>
      </c>
      <c r="J410" s="11" t="n">
        <v>4545</v>
      </c>
      <c r="K410" s="11" t="n">
        <v>5</v>
      </c>
      <c r="L410" s="12" t="n">
        <v>16.2193196497775</v>
      </c>
      <c r="M410" s="12" t="n">
        <v>0.717669011052103</v>
      </c>
      <c r="N410" s="13" t="n">
        <v>0.82892577056356</v>
      </c>
      <c r="O410" s="13" t="n">
        <v>0.786995837519736</v>
      </c>
      <c r="P410" s="13" t="n">
        <v>0.121286062867805</v>
      </c>
      <c r="Q410" s="13" t="n">
        <v>-0.189883720930233</v>
      </c>
      <c r="R410" s="13" t="n">
        <v>-0.336213668499607</v>
      </c>
      <c r="S410" s="11" t="n">
        <v>-1</v>
      </c>
      <c r="T410" s="13" t="n">
        <v>-0.0423728813559322</v>
      </c>
      <c r="U410" s="13" t="n">
        <v>-0.0140262542708146</v>
      </c>
      <c r="V410" s="11" t="n">
        <v>0</v>
      </c>
      <c r="W410" s="13" t="n">
        <v>-0.283185840707965</v>
      </c>
      <c r="X410" s="11" t="n">
        <v>1</v>
      </c>
      <c r="Y410" s="11" t="n">
        <v>0</v>
      </c>
      <c r="Z410" s="11" t="n">
        <v>1</v>
      </c>
      <c r="AA410" s="11" t="n">
        <v>0</v>
      </c>
      <c r="AB410" s="10" t="s">
        <v>65</v>
      </c>
      <c r="AC410" s="11" t="n">
        <v>9</v>
      </c>
      <c r="AD410" s="11" t="n">
        <v>54</v>
      </c>
      <c r="AE410" s="11" t="n">
        <v>42</v>
      </c>
      <c r="AF410" s="11" t="n">
        <v>4</v>
      </c>
      <c r="AG410" s="11" t="n">
        <v>4</v>
      </c>
      <c r="AH410" s="11" t="n">
        <v>0</v>
      </c>
      <c r="AI410" s="13" t="n">
        <v>0.079646017699115</v>
      </c>
      <c r="AJ410" s="13" t="n">
        <v>0.47787610619469</v>
      </c>
      <c r="AK410" s="13" t="n">
        <v>0.371681415929204</v>
      </c>
      <c r="AL410" s="13" t="n">
        <v>0.0353982300884956</v>
      </c>
      <c r="AM410" s="13" t="n">
        <v>0.0353982300884956</v>
      </c>
      <c r="AN410" s="11" t="n">
        <v>0</v>
      </c>
      <c r="AO410" s="13" t="n">
        <v>0</v>
      </c>
      <c r="AP410" s="11" t="n">
        <v>12</v>
      </c>
      <c r="AQ410" s="11" t="n">
        <v>6</v>
      </c>
      <c r="AR410" s="13" t="n">
        <v>0.100840336134454</v>
      </c>
      <c r="AS410" s="13" t="n">
        <v>0.0504201680672269</v>
      </c>
      <c r="AT410" s="14" t="n">
        <f aca="false">SUMIFS(시도_소아과개폐업!$C$5:$C$293,시도_소아과개폐업!$A$5:$A$293,$D410,시도_소아과개폐업!$B$5:$B$293,$B410)</f>
        <v>39</v>
      </c>
      <c r="AU410" s="14" t="n">
        <f aca="false">SUMIFS(시도_소아과개폐업!$D$5:$D$293,시도_소아과개폐업!$A$5:$A$293,$D410,시도_소아과개폐업!$B$5:$B$293,$B410)</f>
        <v>25</v>
      </c>
      <c r="AV410" s="14" t="n">
        <f aca="false">SUMIFS(시도_소아과개폐업!$F$5:$F$293,시도_소아과개폐업!$A$5:$A$293,$D410,시도_소아과개폐업!$B$5:$B$293,$B410)</f>
        <v>14</v>
      </c>
      <c r="AW410" s="15" t="n">
        <f aca="false">SUMIFS(시도_소아과개폐업!$G$5:$G$293,시도_소아과개폐업!$A$5:$A$293,$D410,시도_소아과개폐업!$B$5:$B$293,$B410)</f>
        <v>0.238095238095238</v>
      </c>
      <c r="AX410" s="14" t="n">
        <f aca="false">SUMIFS(시도_소아과개폐업!$H$5:$H$293,시도_소아과개폐업!$A$5:$A$293,$D410,시도_소아과개폐업!$B$5:$B$293,$B410)</f>
        <v>98</v>
      </c>
      <c r="AY410" s="14" t="n">
        <f aca="false">SUMIFS(시군구_병원급!$E$5:$E$3668,시군구_병원급!$A$5:$A$3668,$A410,시군구_병원급!$D$5:$D$3668,$D410)</f>
        <v>2</v>
      </c>
      <c r="AZ410" s="14" t="n">
        <f aca="false">SUMIFS(시군구_병원급!$F$5:$F$3668,시군구_병원급!$A$5:$A$3668,$A410,시군구_병원급!$D$5:$D$3668,$D410)</f>
        <v>1</v>
      </c>
      <c r="BA410" s="14" t="n">
        <f aca="false">SUMIFS(시군구_병원급!$G$5:$G$3668,시군구_병원급!$A$5:$A$3668,$A410,시군구_병원급!$D$5:$D$3668,$D410)</f>
        <v>7</v>
      </c>
      <c r="BB410" s="14" t="n">
        <f aca="false">SUMIFS(시군구_병원급!$H$5:$H$3668,시군구_병원급!$A$5:$A$3668,$A410,시군구_병원급!$D$5:$D$3668,$D410)</f>
        <v>11</v>
      </c>
      <c r="BC410" s="16" t="n">
        <f aca="false">K410+AY410</f>
        <v>7</v>
      </c>
      <c r="BD410" s="17" t="n">
        <f aca="false">IF(E410=0,"",(K410+AY410)/E410*1000)</f>
        <v>1.00473661547294</v>
      </c>
      <c r="BE410" s="16" t="n">
        <f aca="false">AY410-SUMIFS(시군구_병원급!$E$5:$E$3668,시군구_병원급!$A$5:$A$3668,$A410,시군구_병원급!$D$5:$D$3668,$D410-3)</f>
        <v>-1</v>
      </c>
      <c r="BF410" s="16" t="n">
        <f aca="false">IF(AY410=0,1,0)</f>
        <v>0</v>
      </c>
      <c r="BG410" s="16" t="n">
        <f aca="false">IF(K410+AY410=0,1,0)</f>
        <v>0</v>
      </c>
      <c r="BH410" s="16" t="n">
        <f aca="false">AF410+AG410+AH410</f>
        <v>8</v>
      </c>
      <c r="BI410" s="18" t="n">
        <f aca="false">IF(H410=0,"",BH410/H410)</f>
        <v>0.0707964601769912</v>
      </c>
      <c r="BJ410" s="16" t="n">
        <f aca="false">IF(AP410="","",AP410+AN410)</f>
        <v>12</v>
      </c>
    </row>
    <row r="411" customFormat="false" ht="15" hidden="false" customHeight="true" outlineLevel="0" collapsed="false">
      <c r="A411" s="9" t="s">
        <v>415</v>
      </c>
      <c r="B411" s="10" t="s">
        <v>409</v>
      </c>
      <c r="C411" s="10" t="s">
        <v>416</v>
      </c>
      <c r="D411" s="9" t="n">
        <v>2017</v>
      </c>
      <c r="E411" s="11" t="n">
        <v>5681</v>
      </c>
      <c r="F411" s="11" t="n">
        <v>743</v>
      </c>
      <c r="G411" s="11" t="n">
        <v>738</v>
      </c>
      <c r="H411" s="11" t="n">
        <v>107</v>
      </c>
      <c r="I411" s="11" t="n">
        <v>5823</v>
      </c>
      <c r="J411" s="11" t="n">
        <v>4471</v>
      </c>
      <c r="K411" s="11" t="n">
        <v>3</v>
      </c>
      <c r="L411" s="12" t="n">
        <v>18.8347121985566</v>
      </c>
      <c r="M411" s="12" t="n">
        <v>0.528076042950185</v>
      </c>
      <c r="N411" s="13" t="n">
        <v>0.767817276318049</v>
      </c>
      <c r="O411" s="13" t="n">
        <v>1.02499559936631</v>
      </c>
      <c r="P411" s="13" t="n">
        <v>0.129906706565746</v>
      </c>
      <c r="Q411" s="13" t="n">
        <v>-0.170051132213294</v>
      </c>
      <c r="R411" s="13" t="n">
        <v>-0.279296875</v>
      </c>
      <c r="S411" s="11" t="n">
        <v>1</v>
      </c>
      <c r="T411" s="13" t="n">
        <v>-0.036036036036036</v>
      </c>
      <c r="U411" s="13" t="n">
        <v>-0.0330454998339422</v>
      </c>
      <c r="V411" s="11" t="n">
        <v>0</v>
      </c>
      <c r="W411" s="13" t="n">
        <v>-0.224299065420561</v>
      </c>
      <c r="X411" s="11" t="n">
        <v>1</v>
      </c>
      <c r="Y411" s="11" t="n">
        <v>0</v>
      </c>
      <c r="Z411" s="11" t="n">
        <v>1</v>
      </c>
      <c r="AA411" s="11" t="n">
        <v>0</v>
      </c>
      <c r="AB411" s="10" t="s">
        <v>65</v>
      </c>
      <c r="AC411" s="11" t="n">
        <v>7</v>
      </c>
      <c r="AD411" s="11" t="n">
        <v>43</v>
      </c>
      <c r="AE411" s="11" t="n">
        <v>44</v>
      </c>
      <c r="AF411" s="11" t="n">
        <v>3</v>
      </c>
      <c r="AG411" s="11" t="n">
        <v>10</v>
      </c>
      <c r="AH411" s="11" t="n">
        <v>0</v>
      </c>
      <c r="AI411" s="13" t="n">
        <v>0.0654205607476635</v>
      </c>
      <c r="AJ411" s="13" t="n">
        <v>0.401869158878505</v>
      </c>
      <c r="AK411" s="13" t="n">
        <v>0.411214953271028</v>
      </c>
      <c r="AL411" s="13" t="n">
        <v>0.0280373831775701</v>
      </c>
      <c r="AM411" s="13" t="n">
        <v>0.0934579439252336</v>
      </c>
      <c r="AN411" s="11" t="n">
        <v>1</v>
      </c>
      <c r="AO411" s="13" t="n">
        <v>0.00925925925925926</v>
      </c>
      <c r="AP411" s="11" t="n">
        <v>10</v>
      </c>
      <c r="AQ411" s="11" t="n">
        <v>4</v>
      </c>
      <c r="AR411" s="13" t="n">
        <v>0.087719298245614</v>
      </c>
      <c r="AS411" s="13" t="n">
        <v>0.0350877192982456</v>
      </c>
      <c r="AT411" s="14" t="n">
        <f aca="false">SUMIFS(시도_소아과개폐업!$C$5:$C$293,시도_소아과개폐업!$A$5:$A$293,$D411,시도_소아과개폐업!$B$5:$B$293,$B411)</f>
        <v>39</v>
      </c>
      <c r="AU411" s="14" t="n">
        <f aca="false">SUMIFS(시도_소아과개폐업!$D$5:$D$293,시도_소아과개폐업!$A$5:$A$293,$D411,시도_소아과개폐업!$B$5:$B$293,$B411)</f>
        <v>25</v>
      </c>
      <c r="AV411" s="14" t="n">
        <f aca="false">SUMIFS(시도_소아과개폐업!$F$5:$F$293,시도_소아과개폐업!$A$5:$A$293,$D411,시도_소아과개폐업!$B$5:$B$293,$B411)</f>
        <v>14</v>
      </c>
      <c r="AW411" s="15" t="n">
        <f aca="false">SUMIFS(시도_소아과개폐업!$G$5:$G$293,시도_소아과개폐업!$A$5:$A$293,$D411,시도_소아과개폐업!$B$5:$B$293,$B411)</f>
        <v>0.238095238095238</v>
      </c>
      <c r="AX411" s="14" t="n">
        <f aca="false">SUMIFS(시도_소아과개폐업!$H$5:$H$293,시도_소아과개폐업!$A$5:$A$293,$D411,시도_소아과개폐업!$B$5:$B$293,$B411)</f>
        <v>98</v>
      </c>
      <c r="AY411" s="14" t="n">
        <f aca="false">SUMIFS(시군구_병원급!$E$5:$E$3668,시군구_병원급!$A$5:$A$3668,$A411,시군구_병원급!$D$5:$D$3668,$D411)</f>
        <v>3</v>
      </c>
      <c r="AZ411" s="14" t="n">
        <f aca="false">SUMIFS(시군구_병원급!$F$5:$F$3668,시군구_병원급!$A$5:$A$3668,$A411,시군구_병원급!$D$5:$D$3668,$D411)</f>
        <v>0</v>
      </c>
      <c r="BA411" s="14" t="n">
        <f aca="false">SUMIFS(시군구_병원급!$G$5:$G$3668,시군구_병원급!$A$5:$A$3668,$A411,시군구_병원급!$D$5:$D$3668,$D411)</f>
        <v>3</v>
      </c>
      <c r="BB411" s="14" t="n">
        <f aca="false">SUMIFS(시군구_병원급!$H$5:$H$3668,시군구_병원급!$A$5:$A$3668,$A411,시군구_병원급!$D$5:$D$3668,$D411)</f>
        <v>12</v>
      </c>
      <c r="BC411" s="16" t="n">
        <f aca="false">K411+AY411</f>
        <v>6</v>
      </c>
      <c r="BD411" s="17" t="n">
        <f aca="false">IF(E411=0,"",(K411+AY411)/E411*1000)</f>
        <v>1.05615208590037</v>
      </c>
      <c r="BE411" s="16" t="n">
        <f aca="false">AY411-SUMIFS(시군구_병원급!$E$5:$E$3668,시군구_병원급!$A$5:$A$3668,$A411,시군구_병원급!$D$5:$D$3668,$D411-3)</f>
        <v>-1</v>
      </c>
      <c r="BF411" s="16" t="n">
        <f aca="false">IF(AY411=0,1,0)</f>
        <v>0</v>
      </c>
      <c r="BG411" s="16" t="n">
        <f aca="false">IF(K411+AY411=0,1,0)</f>
        <v>0</v>
      </c>
      <c r="BH411" s="16" t="n">
        <f aca="false">AF411+AG411+AH411</f>
        <v>13</v>
      </c>
      <c r="BI411" s="18" t="n">
        <f aca="false">IF(H411=0,"",BH411/H411)</f>
        <v>0.121495327102804</v>
      </c>
      <c r="BJ411" s="16" t="n">
        <f aca="false">IF(AP411="","",AP411+AN411)</f>
        <v>11</v>
      </c>
    </row>
    <row r="412" customFormat="false" ht="15" hidden="false" customHeight="true" outlineLevel="0" collapsed="false">
      <c r="A412" s="9" t="s">
        <v>417</v>
      </c>
      <c r="B412" s="10" t="s">
        <v>409</v>
      </c>
      <c r="C412" s="10" t="s">
        <v>418</v>
      </c>
      <c r="D412" s="9" t="n">
        <v>2017</v>
      </c>
      <c r="E412" s="11" t="n">
        <v>31049</v>
      </c>
      <c r="F412" s="11" t="n">
        <v>3927</v>
      </c>
      <c r="G412" s="11" t="n">
        <v>3995</v>
      </c>
      <c r="H412" s="11" t="n">
        <v>647</v>
      </c>
      <c r="I412" s="11" t="n">
        <v>22418</v>
      </c>
      <c r="J412" s="11" t="n">
        <v>17875</v>
      </c>
      <c r="K412" s="11" t="n">
        <v>21</v>
      </c>
      <c r="L412" s="12" t="n">
        <v>20.8380302103127</v>
      </c>
      <c r="M412" s="12" t="n">
        <v>0.676350285033334</v>
      </c>
      <c r="N412" s="13" t="n">
        <v>0.797350343473994</v>
      </c>
      <c r="O412" s="13" t="n">
        <v>0.7220200328513</v>
      </c>
      <c r="P412" s="13" t="n">
        <v>0.128667589938484</v>
      </c>
      <c r="Q412" s="13" t="n">
        <v>-0.107659146429085</v>
      </c>
      <c r="R412" s="13" t="n">
        <v>-0.244372990353698</v>
      </c>
      <c r="S412" s="11" t="n">
        <v>-2</v>
      </c>
      <c r="T412" s="13" t="n">
        <v>-0.0499265785609399</v>
      </c>
      <c r="U412" s="13" t="n">
        <v>-0.034164835638275</v>
      </c>
      <c r="V412" s="11" t="n">
        <v>0</v>
      </c>
      <c r="W412" s="13" t="n">
        <v>-0.228748068006182</v>
      </c>
      <c r="X412" s="11" t="n">
        <v>1</v>
      </c>
      <c r="Y412" s="11" t="n">
        <v>1</v>
      </c>
      <c r="Z412" s="11" t="n">
        <v>1</v>
      </c>
      <c r="AA412" s="11" t="n">
        <v>1</v>
      </c>
      <c r="AB412" s="10" t="s">
        <v>65</v>
      </c>
      <c r="AC412" s="11" t="n">
        <v>21</v>
      </c>
      <c r="AD412" s="11" t="n">
        <v>190</v>
      </c>
      <c r="AE412" s="11" t="n">
        <v>420</v>
      </c>
      <c r="AF412" s="11" t="n">
        <v>1</v>
      </c>
      <c r="AG412" s="11" t="n">
        <v>15</v>
      </c>
      <c r="AH412" s="11" t="n">
        <v>0</v>
      </c>
      <c r="AI412" s="13" t="n">
        <v>0.0324574961360124</v>
      </c>
      <c r="AJ412" s="13" t="n">
        <v>0.293663060278207</v>
      </c>
      <c r="AK412" s="13" t="n">
        <v>0.649149922720247</v>
      </c>
      <c r="AL412" s="13" t="n">
        <v>0.00154559505409583</v>
      </c>
      <c r="AM412" s="13" t="n">
        <v>0.0231839258114374</v>
      </c>
      <c r="AN412" s="11" t="n">
        <v>6</v>
      </c>
      <c r="AO412" s="13" t="n">
        <v>0.00918836140888208</v>
      </c>
      <c r="AP412" s="11" t="n">
        <v>64</v>
      </c>
      <c r="AQ412" s="11" t="n">
        <v>17</v>
      </c>
      <c r="AR412" s="13" t="n">
        <v>0.0914285714285714</v>
      </c>
      <c r="AS412" s="13" t="n">
        <v>0.0242857142857143</v>
      </c>
      <c r="AT412" s="14" t="n">
        <f aca="false">SUMIFS(시도_소아과개폐업!$C$5:$C$293,시도_소아과개폐업!$A$5:$A$293,$D412,시도_소아과개폐업!$B$5:$B$293,$B412)</f>
        <v>39</v>
      </c>
      <c r="AU412" s="14" t="n">
        <f aca="false">SUMIFS(시도_소아과개폐업!$D$5:$D$293,시도_소아과개폐업!$A$5:$A$293,$D412,시도_소아과개폐업!$B$5:$B$293,$B412)</f>
        <v>25</v>
      </c>
      <c r="AV412" s="14" t="n">
        <f aca="false">SUMIFS(시도_소아과개폐업!$F$5:$F$293,시도_소아과개폐업!$A$5:$A$293,$D412,시도_소아과개폐업!$B$5:$B$293,$B412)</f>
        <v>14</v>
      </c>
      <c r="AW412" s="15" t="n">
        <f aca="false">SUMIFS(시도_소아과개폐업!$G$5:$G$293,시도_소아과개폐업!$A$5:$A$293,$D412,시도_소아과개폐업!$B$5:$B$293,$B412)</f>
        <v>0.238095238095238</v>
      </c>
      <c r="AX412" s="14" t="n">
        <f aca="false">SUMIFS(시도_소아과개폐업!$H$5:$H$293,시도_소아과개폐업!$A$5:$A$293,$D412,시도_소아과개폐업!$B$5:$B$293,$B412)</f>
        <v>98</v>
      </c>
      <c r="AY412" s="14" t="n">
        <f aca="false">SUMIFS(시군구_병원급!$E$5:$E$3668,시군구_병원급!$A$5:$A$3668,$A412,시군구_병원급!$D$5:$D$3668,$D412)</f>
        <v>32</v>
      </c>
      <c r="AZ412" s="14" t="n">
        <f aca="false">SUMIFS(시군구_병원급!$F$5:$F$3668,시군구_병원급!$A$5:$A$3668,$A412,시군구_병원급!$D$5:$D$3668,$D412)</f>
        <v>5</v>
      </c>
      <c r="BA412" s="14" t="n">
        <f aca="false">SUMIFS(시군구_병원급!$G$5:$G$3668,시군구_병원급!$A$5:$A$3668,$A412,시군구_병원급!$D$5:$D$3668,$D412)</f>
        <v>29</v>
      </c>
      <c r="BB412" s="14" t="n">
        <f aca="false">SUMIFS(시군구_병원급!$H$5:$H$3668,시군구_병원급!$A$5:$A$3668,$A412,시군구_병원급!$D$5:$D$3668,$D412)</f>
        <v>73</v>
      </c>
      <c r="BC412" s="16" t="n">
        <f aca="false">K412+AY412</f>
        <v>53</v>
      </c>
      <c r="BD412" s="17" t="n">
        <f aca="false">IF(E412=0,"",(K412+AY412)/E412*1000)</f>
        <v>1.70697929079842</v>
      </c>
      <c r="BE412" s="16" t="n">
        <f aca="false">AY412-SUMIFS(시군구_병원급!$E$5:$E$3668,시군구_병원급!$A$5:$A$3668,$A412,시군구_병원급!$D$5:$D$3668,$D412-3)</f>
        <v>6</v>
      </c>
      <c r="BF412" s="16" t="n">
        <f aca="false">IF(AY412=0,1,0)</f>
        <v>0</v>
      </c>
      <c r="BG412" s="16" t="n">
        <f aca="false">IF(K412+AY412=0,1,0)</f>
        <v>0</v>
      </c>
      <c r="BH412" s="16" t="n">
        <f aca="false">AF412+AG412+AH412</f>
        <v>16</v>
      </c>
      <c r="BI412" s="18" t="n">
        <f aca="false">IF(H412=0,"",BH412/H412)</f>
        <v>0.0247295208655332</v>
      </c>
      <c r="BJ412" s="16" t="n">
        <f aca="false">IF(AP412="","",AP412+AN412)</f>
        <v>70</v>
      </c>
    </row>
    <row r="413" customFormat="false" ht="15" hidden="false" customHeight="true" outlineLevel="0" collapsed="false">
      <c r="A413" s="9" t="s">
        <v>419</v>
      </c>
      <c r="B413" s="10" t="s">
        <v>409</v>
      </c>
      <c r="C413" s="10" t="s">
        <v>420</v>
      </c>
      <c r="D413" s="9" t="n">
        <v>2017</v>
      </c>
      <c r="E413" s="11" t="n">
        <v>3785</v>
      </c>
      <c r="F413" s="11" t="n">
        <v>599</v>
      </c>
      <c r="G413" s="11" t="n">
        <v>627</v>
      </c>
      <c r="H413" s="11" t="n">
        <v>64</v>
      </c>
      <c r="I413" s="11" t="n">
        <v>3089</v>
      </c>
      <c r="J413" s="11" t="n">
        <v>2275</v>
      </c>
      <c r="K413" s="11" t="n">
        <v>2</v>
      </c>
      <c r="L413" s="12" t="n">
        <v>16.9088507265522</v>
      </c>
      <c r="M413" s="12" t="n">
        <v>0.528401585204756</v>
      </c>
      <c r="N413" s="13" t="n">
        <v>0.736484299125931</v>
      </c>
      <c r="O413" s="13" t="n">
        <v>0.816116248348745</v>
      </c>
      <c r="P413" s="13" t="n">
        <v>0.165653896961691</v>
      </c>
      <c r="Q413" s="13" t="n">
        <v>0.00318049297641143</v>
      </c>
      <c r="R413" s="13" t="n">
        <v>0.115658362989324</v>
      </c>
      <c r="S413" s="11" t="n">
        <v>-1</v>
      </c>
      <c r="T413" s="13" t="n">
        <v>-0.0588235294117647</v>
      </c>
      <c r="U413" s="13" t="n">
        <v>-0.0322681704260651</v>
      </c>
      <c r="V413" s="11" t="n">
        <v>0</v>
      </c>
      <c r="W413" s="13" t="n">
        <v>-0.25</v>
      </c>
      <c r="X413" s="11" t="n">
        <v>1</v>
      </c>
      <c r="Y413" s="11" t="n">
        <v>0</v>
      </c>
      <c r="Z413" s="11" t="n">
        <v>1</v>
      </c>
      <c r="AA413" s="11" t="n">
        <v>0</v>
      </c>
      <c r="AB413" s="10" t="s">
        <v>65</v>
      </c>
      <c r="AC413" s="11" t="n">
        <v>3</v>
      </c>
      <c r="AD413" s="11" t="n">
        <v>28</v>
      </c>
      <c r="AE413" s="11" t="n">
        <v>23</v>
      </c>
      <c r="AF413" s="11" t="n">
        <v>1</v>
      </c>
      <c r="AG413" s="11" t="n">
        <v>9</v>
      </c>
      <c r="AH413" s="11" t="n">
        <v>0</v>
      </c>
      <c r="AI413" s="13" t="n">
        <v>0.046875</v>
      </c>
      <c r="AJ413" s="13" t="n">
        <v>0.4375</v>
      </c>
      <c r="AK413" s="13" t="n">
        <v>0.359375</v>
      </c>
      <c r="AL413" s="13" t="n">
        <v>0.015625</v>
      </c>
      <c r="AM413" s="13" t="n">
        <v>0.140625</v>
      </c>
      <c r="AN413" s="11" t="n">
        <v>3</v>
      </c>
      <c r="AO413" s="13" t="n">
        <v>0.0447761194029851</v>
      </c>
      <c r="AP413" s="11" t="n">
        <v>5</v>
      </c>
      <c r="AQ413" s="11" t="n">
        <v>2</v>
      </c>
      <c r="AR413" s="13" t="n">
        <v>0.0714285714285714</v>
      </c>
      <c r="AS413" s="13" t="n">
        <v>0.0285714285714286</v>
      </c>
      <c r="AT413" s="14" t="n">
        <f aca="false">SUMIFS(시도_소아과개폐업!$C$5:$C$293,시도_소아과개폐업!$A$5:$A$293,$D413,시도_소아과개폐업!$B$5:$B$293,$B413)</f>
        <v>39</v>
      </c>
      <c r="AU413" s="14" t="n">
        <f aca="false">SUMIFS(시도_소아과개폐업!$D$5:$D$293,시도_소아과개폐업!$A$5:$A$293,$D413,시도_소아과개폐업!$B$5:$B$293,$B413)</f>
        <v>25</v>
      </c>
      <c r="AV413" s="14" t="n">
        <f aca="false">SUMIFS(시도_소아과개폐업!$F$5:$F$293,시도_소아과개폐업!$A$5:$A$293,$D413,시도_소아과개폐업!$B$5:$B$293,$B413)</f>
        <v>14</v>
      </c>
      <c r="AW413" s="15" t="n">
        <f aca="false">SUMIFS(시도_소아과개폐업!$G$5:$G$293,시도_소아과개폐업!$A$5:$A$293,$D413,시도_소아과개폐업!$B$5:$B$293,$B413)</f>
        <v>0.238095238095238</v>
      </c>
      <c r="AX413" s="14" t="n">
        <f aca="false">SUMIFS(시도_소아과개폐업!$H$5:$H$293,시도_소아과개폐업!$A$5:$A$293,$D413,시도_소아과개폐업!$B$5:$B$293,$B413)</f>
        <v>98</v>
      </c>
      <c r="AY413" s="14" t="n">
        <f aca="false">SUMIFS(시군구_병원급!$E$5:$E$3668,시군구_병원급!$A$5:$A$3668,$A413,시군구_병원급!$D$5:$D$3668,$D413)</f>
        <v>7</v>
      </c>
      <c r="AZ413" s="14" t="n">
        <f aca="false">SUMIFS(시군구_병원급!$F$5:$F$3668,시군구_병원급!$A$5:$A$3668,$A413,시군구_병원급!$D$5:$D$3668,$D413)</f>
        <v>0</v>
      </c>
      <c r="BA413" s="14" t="n">
        <f aca="false">SUMIFS(시군구_병원급!$G$5:$G$3668,시군구_병원급!$A$5:$A$3668,$A413,시군구_병원급!$D$5:$D$3668,$D413)</f>
        <v>9</v>
      </c>
      <c r="BB413" s="14" t="n">
        <f aca="false">SUMIFS(시군구_병원급!$H$5:$H$3668,시군구_병원급!$A$5:$A$3668,$A413,시군구_병원급!$D$5:$D$3668,$D413)</f>
        <v>16</v>
      </c>
      <c r="BC413" s="16" t="n">
        <f aca="false">K413+AY413</f>
        <v>9</v>
      </c>
      <c r="BD413" s="17" t="n">
        <f aca="false">IF(E413=0,"",(K413+AY413)/E413*1000)</f>
        <v>2.3778071334214</v>
      </c>
      <c r="BE413" s="16" t="n">
        <f aca="false">AY413-SUMIFS(시군구_병원급!$E$5:$E$3668,시군구_병원급!$A$5:$A$3668,$A413,시군구_병원급!$D$5:$D$3668,$D413-3)</f>
        <v>1</v>
      </c>
      <c r="BF413" s="16" t="n">
        <f aca="false">IF(AY413=0,1,0)</f>
        <v>0</v>
      </c>
      <c r="BG413" s="16" t="n">
        <f aca="false">IF(K413+AY413=0,1,0)</f>
        <v>0</v>
      </c>
      <c r="BH413" s="16" t="n">
        <f aca="false">AF413+AG413+AH413</f>
        <v>10</v>
      </c>
      <c r="BI413" s="18" t="n">
        <f aca="false">IF(H413=0,"",BH413/H413)</f>
        <v>0.15625</v>
      </c>
      <c r="BJ413" s="16" t="n">
        <f aca="false">IF(AP413="","",AP413+AN413)</f>
        <v>8</v>
      </c>
    </row>
    <row r="414" customFormat="false" ht="15" hidden="false" customHeight="true" outlineLevel="0" collapsed="false">
      <c r="A414" s="9" t="s">
        <v>421</v>
      </c>
      <c r="B414" s="10" t="s">
        <v>409</v>
      </c>
      <c r="C414" s="10" t="s">
        <v>422</v>
      </c>
      <c r="D414" s="9" t="n">
        <v>2017</v>
      </c>
      <c r="E414" s="11" t="n">
        <v>19494</v>
      </c>
      <c r="F414" s="11" t="n">
        <v>2553</v>
      </c>
      <c r="G414" s="11" t="n">
        <v>2614</v>
      </c>
      <c r="H414" s="11" t="n">
        <v>257</v>
      </c>
      <c r="I414" s="11" t="n">
        <v>11139</v>
      </c>
      <c r="J414" s="11" t="n">
        <v>10084</v>
      </c>
      <c r="K414" s="11" t="n">
        <v>4</v>
      </c>
      <c r="L414" s="12" t="n">
        <v>13.1835436544578</v>
      </c>
      <c r="M414" s="12" t="n">
        <v>0.205191340925413</v>
      </c>
      <c r="N414" s="13" t="n">
        <v>0.905287727803214</v>
      </c>
      <c r="O414" s="13" t="n">
        <v>0.571406586642044</v>
      </c>
      <c r="P414" s="13" t="n">
        <v>0.134092541294757</v>
      </c>
      <c r="Q414" s="13" t="n">
        <v>-0.0400827260193027</v>
      </c>
      <c r="R414" s="13" t="n">
        <v>-0.228681026851579</v>
      </c>
      <c r="S414" s="11" t="n">
        <v>-1</v>
      </c>
      <c r="T414" s="13" t="n">
        <v>0.0239043824701195</v>
      </c>
      <c r="U414" s="13" t="n">
        <v>0.045817294150784</v>
      </c>
      <c r="V414" s="11" t="n">
        <v>0</v>
      </c>
      <c r="W414" s="13" t="n">
        <v>-0.0894941634241245</v>
      </c>
      <c r="X414" s="11" t="n">
        <v>0</v>
      </c>
      <c r="Y414" s="11" t="n">
        <v>0</v>
      </c>
      <c r="Z414" s="11" t="n">
        <v>0</v>
      </c>
      <c r="AA414" s="11" t="n">
        <v>0</v>
      </c>
      <c r="AB414" s="10" t="s">
        <v>65</v>
      </c>
      <c r="AC414" s="11" t="n">
        <v>9</v>
      </c>
      <c r="AD414" s="11" t="n">
        <v>116</v>
      </c>
      <c r="AE414" s="11" t="n">
        <v>122</v>
      </c>
      <c r="AF414" s="11" t="n">
        <v>5</v>
      </c>
      <c r="AG414" s="11" t="n">
        <v>4</v>
      </c>
      <c r="AH414" s="11" t="n">
        <v>1</v>
      </c>
      <c r="AI414" s="13" t="n">
        <v>0.0350194552529183</v>
      </c>
      <c r="AJ414" s="13" t="n">
        <v>0.45136186770428</v>
      </c>
      <c r="AK414" s="13" t="n">
        <v>0.474708171206226</v>
      </c>
      <c r="AL414" s="13" t="n">
        <v>0.0194552529182879</v>
      </c>
      <c r="AM414" s="13" t="n">
        <v>0.0155642023346304</v>
      </c>
      <c r="AN414" s="11" t="n">
        <v>1</v>
      </c>
      <c r="AO414" s="13" t="n">
        <v>0.00387596899224806</v>
      </c>
      <c r="AP414" s="11" t="n">
        <v>11</v>
      </c>
      <c r="AQ414" s="11" t="n">
        <v>14</v>
      </c>
      <c r="AR414" s="13" t="n">
        <v>0.0431372549019608</v>
      </c>
      <c r="AS414" s="13" t="n">
        <v>0.0549019607843137</v>
      </c>
      <c r="AT414" s="14" t="n">
        <f aca="false">SUMIFS(시도_소아과개폐업!$C$5:$C$293,시도_소아과개폐업!$A$5:$A$293,$D414,시도_소아과개폐업!$B$5:$B$293,$B414)</f>
        <v>39</v>
      </c>
      <c r="AU414" s="14" t="n">
        <f aca="false">SUMIFS(시도_소아과개폐업!$D$5:$D$293,시도_소아과개폐업!$A$5:$A$293,$D414,시도_소아과개폐업!$B$5:$B$293,$B414)</f>
        <v>25</v>
      </c>
      <c r="AV414" s="14" t="n">
        <f aca="false">SUMIFS(시도_소아과개폐업!$F$5:$F$293,시도_소아과개폐업!$A$5:$A$293,$D414,시도_소아과개폐업!$B$5:$B$293,$B414)</f>
        <v>14</v>
      </c>
      <c r="AW414" s="15" t="n">
        <f aca="false">SUMIFS(시도_소아과개폐업!$G$5:$G$293,시도_소아과개폐업!$A$5:$A$293,$D414,시도_소아과개폐업!$B$5:$B$293,$B414)</f>
        <v>0.238095238095238</v>
      </c>
      <c r="AX414" s="14" t="n">
        <f aca="false">SUMIFS(시도_소아과개폐업!$H$5:$H$293,시도_소아과개폐업!$A$5:$A$293,$D414,시도_소아과개폐업!$B$5:$B$293,$B414)</f>
        <v>98</v>
      </c>
      <c r="AY414" s="14" t="n">
        <f aca="false">SUMIFS(시군구_병원급!$E$5:$E$3668,시군구_병원급!$A$5:$A$3668,$A414,시군구_병원급!$D$5:$D$3668,$D414)</f>
        <v>7</v>
      </c>
      <c r="AZ414" s="14" t="n">
        <f aca="false">SUMIFS(시군구_병원급!$F$5:$F$3668,시군구_병원급!$A$5:$A$3668,$A414,시군구_병원급!$D$5:$D$3668,$D414)</f>
        <v>3</v>
      </c>
      <c r="BA414" s="14" t="n">
        <f aca="false">SUMIFS(시군구_병원급!$G$5:$G$3668,시군구_병원급!$A$5:$A$3668,$A414,시군구_병원급!$D$5:$D$3668,$D414)</f>
        <v>9</v>
      </c>
      <c r="BB414" s="14" t="n">
        <f aca="false">SUMIFS(시군구_병원급!$H$5:$H$3668,시군구_병원급!$A$5:$A$3668,$A414,시군구_병원급!$D$5:$D$3668,$D414)</f>
        <v>15</v>
      </c>
      <c r="BC414" s="16" t="n">
        <f aca="false">K414+AY414</f>
        <v>11</v>
      </c>
      <c r="BD414" s="17" t="n">
        <f aca="false">IF(E414=0,"",(K414+AY414)/E414*1000)</f>
        <v>0.564276187544886</v>
      </c>
      <c r="BE414" s="16" t="n">
        <f aca="false">AY414-SUMIFS(시군구_병원급!$E$5:$E$3668,시군구_병원급!$A$5:$A$3668,$A414,시군구_병원급!$D$5:$D$3668,$D414-3)</f>
        <v>0</v>
      </c>
      <c r="BF414" s="16" t="n">
        <f aca="false">IF(AY414=0,1,0)</f>
        <v>0</v>
      </c>
      <c r="BG414" s="16" t="n">
        <f aca="false">IF(K414+AY414=0,1,0)</f>
        <v>0</v>
      </c>
      <c r="BH414" s="16" t="n">
        <f aca="false">AF414+AG414+AH414</f>
        <v>10</v>
      </c>
      <c r="BI414" s="18" t="n">
        <f aca="false">IF(H414=0,"",BH414/H414)</f>
        <v>0.0389105058365759</v>
      </c>
      <c r="BJ414" s="16" t="n">
        <f aca="false">IF(AP414="","",AP414+AN414)</f>
        <v>12</v>
      </c>
    </row>
    <row r="415" customFormat="false" ht="15" hidden="false" customHeight="true" outlineLevel="0" collapsed="false">
      <c r="A415" s="9" t="s">
        <v>423</v>
      </c>
      <c r="B415" s="10" t="s">
        <v>409</v>
      </c>
      <c r="C415" s="10" t="s">
        <v>424</v>
      </c>
      <c r="D415" s="9" t="n">
        <v>2017</v>
      </c>
      <c r="E415" s="11" t="n">
        <v>22297</v>
      </c>
      <c r="F415" s="11" t="n">
        <v>3087</v>
      </c>
      <c r="G415" s="11" t="n">
        <v>3005</v>
      </c>
      <c r="H415" s="11" t="n">
        <v>376</v>
      </c>
      <c r="I415" s="11" t="n">
        <v>13360</v>
      </c>
      <c r="J415" s="11" t="n">
        <v>11625</v>
      </c>
      <c r="K415" s="11" t="n">
        <v>18</v>
      </c>
      <c r="L415" s="12" t="n">
        <v>16.8632551464323</v>
      </c>
      <c r="M415" s="12" t="n">
        <v>0.807283491052608</v>
      </c>
      <c r="N415" s="13" t="n">
        <v>0.870134730538922</v>
      </c>
      <c r="O415" s="13" t="n">
        <v>0.59918374669238</v>
      </c>
      <c r="P415" s="13" t="n">
        <v>0.134771493922949</v>
      </c>
      <c r="Q415" s="13" t="n">
        <v>0.15684341600083</v>
      </c>
      <c r="R415" s="13" t="n">
        <v>0.0148598446470787</v>
      </c>
      <c r="S415" s="11" t="n">
        <v>5</v>
      </c>
      <c r="T415" s="13" t="n">
        <v>0.0301369863013699</v>
      </c>
      <c r="U415" s="13" t="n">
        <v>0.0571292926095901</v>
      </c>
      <c r="V415" s="11" t="n">
        <v>0</v>
      </c>
      <c r="W415" s="13" t="n">
        <v>-0.0611702127659575</v>
      </c>
      <c r="X415" s="11" t="n">
        <v>0</v>
      </c>
      <c r="Y415" s="11" t="n">
        <v>0</v>
      </c>
      <c r="Z415" s="11" t="n">
        <v>0</v>
      </c>
      <c r="AA415" s="11" t="n">
        <v>0</v>
      </c>
      <c r="AB415" s="10" t="s">
        <v>65</v>
      </c>
      <c r="AC415" s="11" t="n">
        <v>9</v>
      </c>
      <c r="AD415" s="11" t="n">
        <v>114</v>
      </c>
      <c r="AE415" s="11" t="n">
        <v>235</v>
      </c>
      <c r="AF415" s="11" t="n">
        <v>3</v>
      </c>
      <c r="AG415" s="11" t="n">
        <v>12</v>
      </c>
      <c r="AH415" s="11" t="n">
        <v>3</v>
      </c>
      <c r="AI415" s="13" t="n">
        <v>0.023936170212766</v>
      </c>
      <c r="AJ415" s="13" t="n">
        <v>0.303191489361702</v>
      </c>
      <c r="AK415" s="13" t="n">
        <v>0.625</v>
      </c>
      <c r="AL415" s="13" t="n">
        <v>0.00797872340425532</v>
      </c>
      <c r="AM415" s="13" t="n">
        <v>0.0319148936170213</v>
      </c>
      <c r="AN415" s="11" t="n">
        <v>9</v>
      </c>
      <c r="AO415" s="13" t="n">
        <v>0.0233766233766234</v>
      </c>
      <c r="AP415" s="11" t="n">
        <v>33</v>
      </c>
      <c r="AQ415" s="11" t="n">
        <v>39</v>
      </c>
      <c r="AR415" s="13" t="n">
        <v>0.0870712401055409</v>
      </c>
      <c r="AS415" s="13" t="n">
        <v>0.102902374670185</v>
      </c>
      <c r="AT415" s="14" t="n">
        <f aca="false">SUMIFS(시도_소아과개폐업!$C$5:$C$293,시도_소아과개폐업!$A$5:$A$293,$D415,시도_소아과개폐업!$B$5:$B$293,$B415)</f>
        <v>39</v>
      </c>
      <c r="AU415" s="14" t="n">
        <f aca="false">SUMIFS(시도_소아과개폐업!$D$5:$D$293,시도_소아과개폐업!$A$5:$A$293,$D415,시도_소아과개폐업!$B$5:$B$293,$B415)</f>
        <v>25</v>
      </c>
      <c r="AV415" s="14" t="n">
        <f aca="false">SUMIFS(시도_소아과개폐업!$F$5:$F$293,시도_소아과개폐업!$A$5:$A$293,$D415,시도_소아과개폐업!$B$5:$B$293,$B415)</f>
        <v>14</v>
      </c>
      <c r="AW415" s="15" t="n">
        <f aca="false">SUMIFS(시도_소아과개폐업!$G$5:$G$293,시도_소아과개폐업!$A$5:$A$293,$D415,시도_소아과개폐업!$B$5:$B$293,$B415)</f>
        <v>0.238095238095238</v>
      </c>
      <c r="AX415" s="14" t="n">
        <f aca="false">SUMIFS(시도_소아과개폐업!$H$5:$H$293,시도_소아과개폐업!$A$5:$A$293,$D415,시도_소아과개폐업!$B$5:$B$293,$B415)</f>
        <v>98</v>
      </c>
      <c r="AY415" s="14" t="n">
        <f aca="false">SUMIFS(시군구_병원급!$E$5:$E$3668,시군구_병원급!$A$5:$A$3668,$A415,시군구_병원급!$D$5:$D$3668,$D415)</f>
        <v>10</v>
      </c>
      <c r="AZ415" s="14" t="n">
        <f aca="false">SUMIFS(시군구_병원급!$F$5:$F$3668,시군구_병원급!$A$5:$A$3668,$A415,시군구_병원급!$D$5:$D$3668,$D415)</f>
        <v>3</v>
      </c>
      <c r="BA415" s="14" t="n">
        <f aca="false">SUMIFS(시군구_병원급!$G$5:$G$3668,시군구_병원급!$A$5:$A$3668,$A415,시군구_병원급!$D$5:$D$3668,$D415)</f>
        <v>7</v>
      </c>
      <c r="BB415" s="14" t="n">
        <f aca="false">SUMIFS(시군구_병원급!$H$5:$H$3668,시군구_병원급!$A$5:$A$3668,$A415,시군구_병원급!$D$5:$D$3668,$D415)</f>
        <v>28</v>
      </c>
      <c r="BC415" s="16" t="n">
        <f aca="false">K415+AY415</f>
        <v>28</v>
      </c>
      <c r="BD415" s="17" t="n">
        <f aca="false">IF(E415=0,"",(K415+AY415)/E415*1000)</f>
        <v>1.25577431941517</v>
      </c>
      <c r="BE415" s="16" t="n">
        <f aca="false">AY415-SUMIFS(시군구_병원급!$E$5:$E$3668,시군구_병원급!$A$5:$A$3668,$A415,시군구_병원급!$D$5:$D$3668,$D415-3)</f>
        <v>0</v>
      </c>
      <c r="BF415" s="16" t="n">
        <f aca="false">IF(AY415=0,1,0)</f>
        <v>0</v>
      </c>
      <c r="BG415" s="16" t="n">
        <f aca="false">IF(K415+AY415=0,1,0)</f>
        <v>0</v>
      </c>
      <c r="BH415" s="16" t="n">
        <f aca="false">AF415+AG415+AH415</f>
        <v>18</v>
      </c>
      <c r="BI415" s="18" t="n">
        <f aca="false">IF(H415=0,"",BH415/H415)</f>
        <v>0.0478723404255319</v>
      </c>
      <c r="BJ415" s="16" t="n">
        <f aca="false">IF(AP415="","",AP415+AN415)</f>
        <v>42</v>
      </c>
    </row>
    <row r="416" customFormat="false" ht="15" hidden="false" customHeight="true" outlineLevel="0" collapsed="false">
      <c r="A416" s="9" t="s">
        <v>425</v>
      </c>
      <c r="B416" s="10" t="s">
        <v>409</v>
      </c>
      <c r="C416" s="10" t="s">
        <v>426</v>
      </c>
      <c r="D416" s="9" t="n">
        <v>2017</v>
      </c>
      <c r="E416" s="11" t="n">
        <v>797</v>
      </c>
      <c r="F416" s="11" t="n">
        <v>119</v>
      </c>
      <c r="G416" s="11" t="n">
        <v>132</v>
      </c>
      <c r="H416" s="11" t="n">
        <v>11</v>
      </c>
      <c r="I416" s="11" t="n">
        <v>513</v>
      </c>
      <c r="J416" s="11" t="n">
        <v>379</v>
      </c>
      <c r="K416" s="11" t="n">
        <v>0</v>
      </c>
      <c r="L416" s="12" t="n">
        <v>13.801756587202</v>
      </c>
      <c r="M416" s="12" t="n">
        <v>0</v>
      </c>
      <c r="N416" s="13" t="n">
        <v>0.738791423001949</v>
      </c>
      <c r="O416" s="13" t="n">
        <v>0.64366373902133</v>
      </c>
      <c r="P416" s="13" t="n">
        <v>0.165621079046424</v>
      </c>
      <c r="Q416" s="13" t="n">
        <v>-0.220918866080156</v>
      </c>
      <c r="R416" s="13" t="n">
        <v>-0.266666666666667</v>
      </c>
      <c r="S416" s="11" t="n">
        <v>0</v>
      </c>
      <c r="T416" s="13" t="n">
        <v>0</v>
      </c>
      <c r="U416" s="13" t="n">
        <v>0</v>
      </c>
      <c r="V416" s="11" t="n">
        <v>1</v>
      </c>
      <c r="W416" s="13" t="n">
        <v>-0.272727272727273</v>
      </c>
      <c r="X416" s="11" t="n">
        <v>1</v>
      </c>
      <c r="Y416" s="11" t="n">
        <v>0</v>
      </c>
      <c r="Z416" s="11" t="n">
        <v>1</v>
      </c>
      <c r="AA416" s="11" t="n">
        <v>0</v>
      </c>
      <c r="AB416" s="10" t="s">
        <v>65</v>
      </c>
      <c r="AC416" s="11" t="n">
        <v>2</v>
      </c>
      <c r="AD416" s="11" t="n">
        <v>5</v>
      </c>
      <c r="AE416" s="11" t="n">
        <v>2</v>
      </c>
      <c r="AF416" s="11" t="n">
        <v>0</v>
      </c>
      <c r="AG416" s="11" t="n">
        <v>2</v>
      </c>
      <c r="AH416" s="11" t="n">
        <v>0</v>
      </c>
      <c r="AI416" s="13" t="n">
        <v>0.181818181818182</v>
      </c>
      <c r="AJ416" s="13" t="n">
        <v>0.454545454545455</v>
      </c>
      <c r="AK416" s="13" t="n">
        <v>0.181818181818182</v>
      </c>
      <c r="AL416" s="13" t="n">
        <v>0</v>
      </c>
      <c r="AM416" s="13" t="n">
        <v>0.181818181818182</v>
      </c>
      <c r="AN416" s="11" t="n">
        <v>0</v>
      </c>
      <c r="AO416" s="13" t="n">
        <v>0</v>
      </c>
      <c r="AP416" s="11" t="n">
        <v>0</v>
      </c>
      <c r="AQ416" s="11" t="n">
        <v>0</v>
      </c>
      <c r="AR416" s="13" t="n">
        <v>0</v>
      </c>
      <c r="AS416" s="13" t="n">
        <v>0</v>
      </c>
      <c r="AT416" s="14" t="n">
        <f aca="false">SUMIFS(시도_소아과개폐업!$C$5:$C$293,시도_소아과개폐업!$A$5:$A$293,$D416,시도_소아과개폐업!$B$5:$B$293,$B416)</f>
        <v>39</v>
      </c>
      <c r="AU416" s="14" t="n">
        <f aca="false">SUMIFS(시도_소아과개폐업!$D$5:$D$293,시도_소아과개폐업!$A$5:$A$293,$D416,시도_소아과개폐업!$B$5:$B$293,$B416)</f>
        <v>25</v>
      </c>
      <c r="AV416" s="14" t="n">
        <f aca="false">SUMIFS(시도_소아과개폐업!$F$5:$F$293,시도_소아과개폐업!$A$5:$A$293,$D416,시도_소아과개폐업!$B$5:$B$293,$B416)</f>
        <v>14</v>
      </c>
      <c r="AW416" s="15" t="n">
        <f aca="false">SUMIFS(시도_소아과개폐업!$G$5:$G$293,시도_소아과개폐업!$A$5:$A$293,$D416,시도_소아과개폐업!$B$5:$B$293,$B416)</f>
        <v>0.238095238095238</v>
      </c>
      <c r="AX416" s="14" t="n">
        <f aca="false">SUMIFS(시도_소아과개폐업!$H$5:$H$293,시도_소아과개폐업!$A$5:$A$293,$D416,시도_소아과개폐업!$B$5:$B$293,$B416)</f>
        <v>98</v>
      </c>
      <c r="AY416" s="14" t="n">
        <f aca="false">SUMIFS(시군구_병원급!$E$5:$E$3668,시군구_병원급!$A$5:$A$3668,$A416,시군구_병원급!$D$5:$D$3668,$D416)</f>
        <v>1</v>
      </c>
      <c r="AZ416" s="14" t="n">
        <f aca="false">SUMIFS(시군구_병원급!$F$5:$F$3668,시군구_병원급!$A$5:$A$3668,$A416,시군구_병원급!$D$5:$D$3668,$D416)</f>
        <v>0</v>
      </c>
      <c r="BA416" s="14" t="n">
        <f aca="false">SUMIFS(시군구_병원급!$G$5:$G$3668,시군구_병원급!$A$5:$A$3668,$A416,시군구_병원급!$D$5:$D$3668,$D416)</f>
        <v>1</v>
      </c>
      <c r="BB416" s="14" t="n">
        <f aca="false">SUMIFS(시군구_병원급!$H$5:$H$3668,시군구_병원급!$A$5:$A$3668,$A416,시군구_병원급!$D$5:$D$3668,$D416)</f>
        <v>4</v>
      </c>
      <c r="BC416" s="16" t="n">
        <f aca="false">K416+AY416</f>
        <v>1</v>
      </c>
      <c r="BD416" s="17" t="n">
        <f aca="false">IF(E416=0,"",(K416+AY416)/E416*1000)</f>
        <v>1.25470514429109</v>
      </c>
      <c r="BE416" s="16" t="n">
        <f aca="false">AY416-SUMIFS(시군구_병원급!$E$5:$E$3668,시군구_병원급!$A$5:$A$3668,$A416,시군구_병원급!$D$5:$D$3668,$D416-3)</f>
        <v>0</v>
      </c>
      <c r="BF416" s="16" t="n">
        <f aca="false">IF(AY416=0,1,0)</f>
        <v>0</v>
      </c>
      <c r="BG416" s="16" t="n">
        <f aca="false">IF(K416+AY416=0,1,0)</f>
        <v>0</v>
      </c>
      <c r="BH416" s="16" t="n">
        <f aca="false">AF416+AG416+AH416</f>
        <v>2</v>
      </c>
      <c r="BI416" s="18" t="n">
        <f aca="false">IF(H416=0,"",BH416/H416)</f>
        <v>0.181818181818182</v>
      </c>
      <c r="BJ416" s="16" t="n">
        <f aca="false">IF(AP416="","",AP416+AN416)</f>
        <v>0</v>
      </c>
    </row>
    <row r="417" customFormat="false" ht="15" hidden="false" customHeight="true" outlineLevel="0" collapsed="false">
      <c r="A417" s="9" t="s">
        <v>427</v>
      </c>
      <c r="B417" s="10" t="s">
        <v>409</v>
      </c>
      <c r="C417" s="10" t="s">
        <v>428</v>
      </c>
      <c r="D417" s="9" t="n">
        <v>2017</v>
      </c>
      <c r="E417" s="11" t="n">
        <v>3027</v>
      </c>
      <c r="F417" s="11" t="n">
        <v>374</v>
      </c>
      <c r="G417" s="11" t="n">
        <v>387</v>
      </c>
      <c r="H417" s="11" t="n">
        <v>57</v>
      </c>
      <c r="I417" s="11" t="n">
        <v>2100</v>
      </c>
      <c r="J417" s="11" t="n">
        <v>1732</v>
      </c>
      <c r="K417" s="11" t="n">
        <v>0</v>
      </c>
      <c r="L417" s="12" t="n">
        <v>18.8305252725471</v>
      </c>
      <c r="M417" s="12" t="n">
        <v>0</v>
      </c>
      <c r="N417" s="13" t="n">
        <v>0.824761904761905</v>
      </c>
      <c r="O417" s="13" t="n">
        <v>0.693756194251734</v>
      </c>
      <c r="P417" s="13" t="n">
        <v>0.12784935579782</v>
      </c>
      <c r="Q417" s="13" t="n">
        <v>-0.138097949886105</v>
      </c>
      <c r="R417" s="13" t="n">
        <v>-0.210204081632653</v>
      </c>
      <c r="S417" s="11" t="n">
        <v>0</v>
      </c>
      <c r="T417" s="13" t="n">
        <v>-0.0952380952380952</v>
      </c>
      <c r="U417" s="13" t="n">
        <v>-0.0489130434782609</v>
      </c>
      <c r="V417" s="11" t="n">
        <v>1</v>
      </c>
      <c r="W417" s="13" t="n">
        <v>-0.263157894736842</v>
      </c>
      <c r="X417" s="11" t="n">
        <v>1</v>
      </c>
      <c r="Y417" s="11" t="n">
        <v>0</v>
      </c>
      <c r="Z417" s="11" t="n">
        <v>1</v>
      </c>
      <c r="AA417" s="11" t="n">
        <v>0</v>
      </c>
      <c r="AB417" s="10" t="s">
        <v>65</v>
      </c>
      <c r="AC417" s="11" t="n">
        <v>3</v>
      </c>
      <c r="AD417" s="11" t="n">
        <v>24</v>
      </c>
      <c r="AE417" s="11" t="n">
        <v>24</v>
      </c>
      <c r="AF417" s="11" t="n">
        <v>1</v>
      </c>
      <c r="AG417" s="11" t="n">
        <v>5</v>
      </c>
      <c r="AH417" s="11" t="n">
        <v>0</v>
      </c>
      <c r="AI417" s="13" t="n">
        <v>0.0526315789473684</v>
      </c>
      <c r="AJ417" s="13" t="n">
        <v>0.421052631578947</v>
      </c>
      <c r="AK417" s="13" t="n">
        <v>0.421052631578947</v>
      </c>
      <c r="AL417" s="13" t="n">
        <v>0.0175438596491228</v>
      </c>
      <c r="AM417" s="13" t="n">
        <v>0.087719298245614</v>
      </c>
      <c r="AN417" s="11" t="n">
        <v>3</v>
      </c>
      <c r="AO417" s="13" t="n">
        <v>0.05</v>
      </c>
      <c r="AP417" s="11" t="n">
        <v>9</v>
      </c>
      <c r="AQ417" s="11" t="n">
        <v>3</v>
      </c>
      <c r="AR417" s="13" t="n">
        <v>0.136363636363636</v>
      </c>
      <c r="AS417" s="13" t="n">
        <v>0.0454545454545455</v>
      </c>
      <c r="AT417" s="14" t="n">
        <f aca="false">SUMIFS(시도_소아과개폐업!$C$5:$C$293,시도_소아과개폐업!$A$5:$A$293,$D417,시도_소아과개폐업!$B$5:$B$293,$B417)</f>
        <v>39</v>
      </c>
      <c r="AU417" s="14" t="n">
        <f aca="false">SUMIFS(시도_소아과개폐업!$D$5:$D$293,시도_소아과개폐업!$A$5:$A$293,$D417,시도_소아과개폐업!$B$5:$B$293,$B417)</f>
        <v>25</v>
      </c>
      <c r="AV417" s="14" t="n">
        <f aca="false">SUMIFS(시도_소아과개폐업!$F$5:$F$293,시도_소아과개폐업!$A$5:$A$293,$D417,시도_소아과개폐업!$B$5:$B$293,$B417)</f>
        <v>14</v>
      </c>
      <c r="AW417" s="15" t="n">
        <f aca="false">SUMIFS(시도_소아과개폐업!$G$5:$G$293,시도_소아과개폐업!$A$5:$A$293,$D417,시도_소아과개폐업!$B$5:$B$293,$B417)</f>
        <v>0.238095238095238</v>
      </c>
      <c r="AX417" s="14" t="n">
        <f aca="false">SUMIFS(시도_소아과개폐업!$H$5:$H$293,시도_소아과개폐업!$A$5:$A$293,$D417,시도_소아과개폐업!$B$5:$B$293,$B417)</f>
        <v>98</v>
      </c>
      <c r="AY417" s="14" t="n">
        <f aca="false">SUMIFS(시군구_병원급!$E$5:$E$3668,시군구_병원급!$A$5:$A$3668,$A417,시군구_병원급!$D$5:$D$3668,$D417)</f>
        <v>4</v>
      </c>
      <c r="AZ417" s="14" t="n">
        <f aca="false">SUMIFS(시군구_병원급!$F$5:$F$3668,시군구_병원급!$A$5:$A$3668,$A417,시군구_병원급!$D$5:$D$3668,$D417)</f>
        <v>0</v>
      </c>
      <c r="BA417" s="14" t="n">
        <f aca="false">SUMIFS(시군구_병원급!$G$5:$G$3668,시군구_병원급!$A$5:$A$3668,$A417,시군구_병원급!$D$5:$D$3668,$D417)</f>
        <v>2</v>
      </c>
      <c r="BB417" s="14" t="n">
        <f aca="false">SUMIFS(시군구_병원급!$H$5:$H$3668,시군구_병원급!$A$5:$A$3668,$A417,시군구_병원급!$D$5:$D$3668,$D417)</f>
        <v>6</v>
      </c>
      <c r="BC417" s="16" t="n">
        <f aca="false">K417+AY417</f>
        <v>4</v>
      </c>
      <c r="BD417" s="17" t="n">
        <f aca="false">IF(E417=0,"",(K417+AY417)/E417*1000)</f>
        <v>1.3214403700033</v>
      </c>
      <c r="BE417" s="16" t="n">
        <f aca="false">AY417-SUMIFS(시군구_병원급!$E$5:$E$3668,시군구_병원급!$A$5:$A$3668,$A417,시군구_병원급!$D$5:$D$3668,$D417-3)</f>
        <v>0</v>
      </c>
      <c r="BF417" s="16" t="n">
        <f aca="false">IF(AY417=0,1,0)</f>
        <v>0</v>
      </c>
      <c r="BG417" s="16" t="n">
        <f aca="false">IF(K417+AY417=0,1,0)</f>
        <v>0</v>
      </c>
      <c r="BH417" s="16" t="n">
        <f aca="false">AF417+AG417+AH417</f>
        <v>6</v>
      </c>
      <c r="BI417" s="18" t="n">
        <f aca="false">IF(H417=0,"",BH417/H417)</f>
        <v>0.105263157894737</v>
      </c>
      <c r="BJ417" s="16" t="n">
        <f aca="false">IF(AP417="","",AP417+AN417)</f>
        <v>12</v>
      </c>
    </row>
    <row r="418" customFormat="false" ht="15" hidden="false" customHeight="true" outlineLevel="0" collapsed="false">
      <c r="A418" s="9" t="s">
        <v>429</v>
      </c>
      <c r="B418" s="10" t="s">
        <v>409</v>
      </c>
      <c r="C418" s="10" t="s">
        <v>430</v>
      </c>
      <c r="D418" s="9" t="n">
        <v>2017</v>
      </c>
      <c r="E418" s="11" t="n">
        <v>2268</v>
      </c>
      <c r="F418" s="11" t="n">
        <v>343</v>
      </c>
      <c r="G418" s="11" t="n">
        <v>385</v>
      </c>
      <c r="H418" s="11" t="n">
        <v>26</v>
      </c>
      <c r="I418" s="11" t="n">
        <v>1506</v>
      </c>
      <c r="J418" s="11" t="n">
        <v>1182</v>
      </c>
      <c r="K418" s="11" t="n">
        <v>1</v>
      </c>
      <c r="L418" s="12" t="n">
        <v>11.4638447971781</v>
      </c>
      <c r="M418" s="12" t="n">
        <v>0.440917107583774</v>
      </c>
      <c r="N418" s="13" t="n">
        <v>0.784860557768924</v>
      </c>
      <c r="O418" s="13" t="n">
        <v>0.664021164021164</v>
      </c>
      <c r="P418" s="13" t="n">
        <v>0.169753086419753</v>
      </c>
      <c r="Q418" s="13" t="n">
        <v>-0.0245161290322581</v>
      </c>
      <c r="R418" s="13" t="n">
        <v>0.013157894736842</v>
      </c>
      <c r="S418" s="11" t="n">
        <v>0</v>
      </c>
      <c r="T418" s="13" t="n">
        <v>0.0833333333333333</v>
      </c>
      <c r="U418" s="13" t="n">
        <v>0.0741797432239657</v>
      </c>
      <c r="V418" s="11" t="n">
        <v>0</v>
      </c>
      <c r="W418" s="13" t="n">
        <v>-0.153846153846154</v>
      </c>
      <c r="X418" s="11" t="n">
        <v>0</v>
      </c>
      <c r="Y418" s="11" t="n">
        <v>0</v>
      </c>
      <c r="Z418" s="11" t="n">
        <v>0</v>
      </c>
      <c r="AA418" s="11" t="n">
        <v>0</v>
      </c>
      <c r="AB418" s="10" t="s">
        <v>65</v>
      </c>
      <c r="AC418" s="11" t="n">
        <v>3</v>
      </c>
      <c r="AD418" s="11" t="n">
        <v>17</v>
      </c>
      <c r="AE418" s="11" t="n">
        <v>1</v>
      </c>
      <c r="AF418" s="11" t="n">
        <v>1</v>
      </c>
      <c r="AG418" s="11" t="n">
        <v>4</v>
      </c>
      <c r="AH418" s="11" t="n">
        <v>0</v>
      </c>
      <c r="AI418" s="13" t="n">
        <v>0.115384615384615</v>
      </c>
      <c r="AJ418" s="13" t="n">
        <v>0.653846153846154</v>
      </c>
      <c r="AK418" s="13" t="n">
        <v>0.0384615384615385</v>
      </c>
      <c r="AL418" s="13" t="n">
        <v>0.0384615384615385</v>
      </c>
      <c r="AM418" s="13" t="n">
        <v>0.153846153846154</v>
      </c>
      <c r="AN418" s="11" t="n">
        <v>1</v>
      </c>
      <c r="AO418" s="13" t="n">
        <v>0.037037037037037</v>
      </c>
      <c r="AP418" s="11" t="n">
        <v>1</v>
      </c>
      <c r="AQ418" s="11" t="n">
        <v>3</v>
      </c>
      <c r="AR418" s="13" t="n">
        <v>0.04</v>
      </c>
      <c r="AS418" s="13" t="n">
        <v>0.12</v>
      </c>
      <c r="AT418" s="14" t="n">
        <f aca="false">SUMIFS(시도_소아과개폐업!$C$5:$C$293,시도_소아과개폐업!$A$5:$A$293,$D418,시도_소아과개폐업!$B$5:$B$293,$B418)</f>
        <v>39</v>
      </c>
      <c r="AU418" s="14" t="n">
        <f aca="false">SUMIFS(시도_소아과개폐업!$D$5:$D$293,시도_소아과개폐업!$A$5:$A$293,$D418,시도_소아과개폐업!$B$5:$B$293,$B418)</f>
        <v>25</v>
      </c>
      <c r="AV418" s="14" t="n">
        <f aca="false">SUMIFS(시도_소아과개폐업!$F$5:$F$293,시도_소아과개폐업!$A$5:$A$293,$D418,시도_소아과개폐업!$B$5:$B$293,$B418)</f>
        <v>14</v>
      </c>
      <c r="AW418" s="15" t="n">
        <f aca="false">SUMIFS(시도_소아과개폐업!$G$5:$G$293,시도_소아과개폐업!$A$5:$A$293,$D418,시도_소아과개폐업!$B$5:$B$293,$B418)</f>
        <v>0.238095238095238</v>
      </c>
      <c r="AX418" s="14" t="n">
        <f aca="false">SUMIFS(시도_소아과개폐업!$H$5:$H$293,시도_소아과개폐업!$A$5:$A$293,$D418,시도_소아과개폐업!$B$5:$B$293,$B418)</f>
        <v>98</v>
      </c>
      <c r="AY418" s="14" t="n">
        <f aca="false">SUMIFS(시군구_병원급!$E$5:$E$3668,시군구_병원급!$A$5:$A$3668,$A418,시군구_병원급!$D$5:$D$3668,$D418)</f>
        <v>1</v>
      </c>
      <c r="AZ418" s="14" t="n">
        <f aca="false">SUMIFS(시군구_병원급!$F$5:$F$3668,시군구_병원급!$A$5:$A$3668,$A418,시군구_병원급!$D$5:$D$3668,$D418)</f>
        <v>0</v>
      </c>
      <c r="BA418" s="14" t="n">
        <f aca="false">SUMIFS(시군구_병원급!$G$5:$G$3668,시군구_병원급!$A$5:$A$3668,$A418,시군구_병원급!$D$5:$D$3668,$D418)</f>
        <v>2</v>
      </c>
      <c r="BB418" s="14" t="n">
        <f aca="false">SUMIFS(시군구_병원급!$H$5:$H$3668,시군구_병원급!$A$5:$A$3668,$A418,시군구_병원급!$D$5:$D$3668,$D418)</f>
        <v>9</v>
      </c>
      <c r="BC418" s="16" t="n">
        <f aca="false">K418+AY418</f>
        <v>2</v>
      </c>
      <c r="BD418" s="17" t="n">
        <f aca="false">IF(E418=0,"",(K418+AY418)/E418*1000)</f>
        <v>0.881834215167549</v>
      </c>
      <c r="BE418" s="16" t="n">
        <f aca="false">AY418-SUMIFS(시군구_병원급!$E$5:$E$3668,시군구_병원급!$A$5:$A$3668,$A418,시군구_병원급!$D$5:$D$3668,$D418-3)</f>
        <v>0</v>
      </c>
      <c r="BF418" s="16" t="n">
        <f aca="false">IF(AY418=0,1,0)</f>
        <v>0</v>
      </c>
      <c r="BG418" s="16" t="n">
        <f aca="false">IF(K418+AY418=0,1,0)</f>
        <v>0</v>
      </c>
      <c r="BH418" s="16" t="n">
        <f aca="false">AF418+AG418+AH418</f>
        <v>5</v>
      </c>
      <c r="BI418" s="18" t="n">
        <f aca="false">IF(H418=0,"",BH418/H418)</f>
        <v>0.192307692307692</v>
      </c>
      <c r="BJ418" s="16" t="n">
        <f aca="false">IF(AP418="","",AP418+AN418)</f>
        <v>2</v>
      </c>
    </row>
    <row r="419" customFormat="false" ht="15" hidden="false" customHeight="true" outlineLevel="0" collapsed="false">
      <c r="A419" s="9" t="s">
        <v>431</v>
      </c>
      <c r="B419" s="10" t="s">
        <v>409</v>
      </c>
      <c r="C419" s="10" t="s">
        <v>432</v>
      </c>
      <c r="D419" s="9" t="n">
        <v>2017</v>
      </c>
      <c r="E419" s="11" t="n">
        <v>1875</v>
      </c>
      <c r="F419" s="11" t="n">
        <v>216</v>
      </c>
      <c r="G419" s="11" t="n">
        <v>229</v>
      </c>
      <c r="H419" s="11" t="n">
        <v>24</v>
      </c>
      <c r="I419" s="11" t="n">
        <v>1597</v>
      </c>
      <c r="J419" s="11" t="n">
        <v>1369</v>
      </c>
      <c r="K419" s="11" t="n">
        <v>1</v>
      </c>
      <c r="L419" s="12" t="n">
        <v>12.8</v>
      </c>
      <c r="M419" s="12" t="n">
        <v>0.533333333333333</v>
      </c>
      <c r="N419" s="13" t="n">
        <v>0.857232310582342</v>
      </c>
      <c r="O419" s="13" t="n">
        <v>0.851733333333333</v>
      </c>
      <c r="P419" s="13" t="n">
        <v>0.122133333333333</v>
      </c>
      <c r="Q419" s="13" t="n">
        <v>-0.193548387096774</v>
      </c>
      <c r="R419" s="13" t="n">
        <v>-0.343839541547278</v>
      </c>
      <c r="S419" s="11" t="n">
        <v>1</v>
      </c>
      <c r="T419" s="13" t="n">
        <v>-0.111111111111111</v>
      </c>
      <c r="U419" s="13" t="n">
        <v>-0.0594817432273262</v>
      </c>
      <c r="V419" s="11" t="n">
        <v>0</v>
      </c>
      <c r="W419" s="13" t="n">
        <v>-0.208333333333333</v>
      </c>
      <c r="X419" s="11" t="n">
        <v>1</v>
      </c>
      <c r="Y419" s="11" t="n">
        <v>0</v>
      </c>
      <c r="Z419" s="11" t="n">
        <v>1</v>
      </c>
      <c r="AA419" s="11" t="n">
        <v>0</v>
      </c>
      <c r="AB419" s="10" t="s">
        <v>65</v>
      </c>
      <c r="AC419" s="11" t="n">
        <v>3</v>
      </c>
      <c r="AD419" s="11" t="n">
        <v>8</v>
      </c>
      <c r="AE419" s="11" t="n">
        <v>8</v>
      </c>
      <c r="AF419" s="11" t="n">
        <v>0</v>
      </c>
      <c r="AG419" s="11" t="n">
        <v>5</v>
      </c>
      <c r="AH419" s="11" t="n">
        <v>0</v>
      </c>
      <c r="AI419" s="13" t="n">
        <v>0.125</v>
      </c>
      <c r="AJ419" s="13" t="n">
        <v>0.333333333333333</v>
      </c>
      <c r="AK419" s="13" t="n">
        <v>0.333333333333333</v>
      </c>
      <c r="AL419" s="13" t="n">
        <v>0</v>
      </c>
      <c r="AM419" s="13" t="n">
        <v>0.208333333333333</v>
      </c>
      <c r="AN419" s="11" t="n">
        <v>2</v>
      </c>
      <c r="AO419" s="13" t="n">
        <v>0.0769230769230769</v>
      </c>
      <c r="AP419" s="11" t="n">
        <v>2</v>
      </c>
      <c r="AQ419" s="11" t="n">
        <v>0</v>
      </c>
      <c r="AR419" s="13" t="n">
        <v>0.0714285714285714</v>
      </c>
      <c r="AS419" s="13" t="n">
        <v>0</v>
      </c>
      <c r="AT419" s="14" t="n">
        <f aca="false">SUMIFS(시도_소아과개폐업!$C$5:$C$293,시도_소아과개폐업!$A$5:$A$293,$D419,시도_소아과개폐업!$B$5:$B$293,$B419)</f>
        <v>39</v>
      </c>
      <c r="AU419" s="14" t="n">
        <f aca="false">SUMIFS(시도_소아과개폐업!$D$5:$D$293,시도_소아과개폐업!$A$5:$A$293,$D419,시도_소아과개폐업!$B$5:$B$293,$B419)</f>
        <v>25</v>
      </c>
      <c r="AV419" s="14" t="n">
        <f aca="false">SUMIFS(시도_소아과개폐업!$F$5:$F$293,시도_소아과개폐업!$A$5:$A$293,$D419,시도_소아과개폐업!$B$5:$B$293,$B419)</f>
        <v>14</v>
      </c>
      <c r="AW419" s="15" t="n">
        <f aca="false">SUMIFS(시도_소아과개폐업!$G$5:$G$293,시도_소아과개폐업!$A$5:$A$293,$D419,시도_소아과개폐업!$B$5:$B$293,$B419)</f>
        <v>0.238095238095238</v>
      </c>
      <c r="AX419" s="14" t="n">
        <f aca="false">SUMIFS(시도_소아과개폐업!$H$5:$H$293,시도_소아과개폐업!$A$5:$A$293,$D419,시도_소아과개폐업!$B$5:$B$293,$B419)</f>
        <v>98</v>
      </c>
      <c r="AY419" s="14" t="n">
        <f aca="false">SUMIFS(시군구_병원급!$E$5:$E$3668,시군구_병원급!$A$5:$A$3668,$A419,시군구_병원급!$D$5:$D$3668,$D419)</f>
        <v>1</v>
      </c>
      <c r="AZ419" s="14" t="n">
        <f aca="false">SUMIFS(시군구_병원급!$F$5:$F$3668,시군구_병원급!$A$5:$A$3668,$A419,시군구_병원급!$D$5:$D$3668,$D419)</f>
        <v>0</v>
      </c>
      <c r="BA419" s="14" t="n">
        <f aca="false">SUMIFS(시군구_병원급!$G$5:$G$3668,시군구_병원급!$A$5:$A$3668,$A419,시군구_병원급!$D$5:$D$3668,$D419)</f>
        <v>2</v>
      </c>
      <c r="BB419" s="14" t="n">
        <f aca="false">SUMIFS(시군구_병원급!$H$5:$H$3668,시군구_병원급!$A$5:$A$3668,$A419,시군구_병원급!$D$5:$D$3668,$D419)</f>
        <v>5</v>
      </c>
      <c r="BC419" s="16" t="n">
        <f aca="false">K419+AY419</f>
        <v>2</v>
      </c>
      <c r="BD419" s="17" t="n">
        <f aca="false">IF(E419=0,"",(K419+AY419)/E419*1000)</f>
        <v>1.06666666666667</v>
      </c>
      <c r="BE419" s="16" t="n">
        <f aca="false">AY419-SUMIFS(시군구_병원급!$E$5:$E$3668,시군구_병원급!$A$5:$A$3668,$A419,시군구_병원급!$D$5:$D$3668,$D419-3)</f>
        <v>1</v>
      </c>
      <c r="BF419" s="16" t="n">
        <f aca="false">IF(AY419=0,1,0)</f>
        <v>0</v>
      </c>
      <c r="BG419" s="16" t="n">
        <f aca="false">IF(K419+AY419=0,1,0)</f>
        <v>0</v>
      </c>
      <c r="BH419" s="16" t="n">
        <f aca="false">AF419+AG419+AH419</f>
        <v>5</v>
      </c>
      <c r="BI419" s="18" t="n">
        <f aca="false">IF(H419=0,"",BH419/H419)</f>
        <v>0.208333333333333</v>
      </c>
      <c r="BJ419" s="16" t="n">
        <f aca="false">IF(AP419="","",AP419+AN419)</f>
        <v>4</v>
      </c>
    </row>
    <row r="420" customFormat="false" ht="15" hidden="false" customHeight="true" outlineLevel="0" collapsed="false">
      <c r="A420" s="9" t="s">
        <v>433</v>
      </c>
      <c r="B420" s="10" t="s">
        <v>409</v>
      </c>
      <c r="C420" s="10" t="s">
        <v>434</v>
      </c>
      <c r="D420" s="9" t="n">
        <v>2017</v>
      </c>
      <c r="E420" s="11" t="n">
        <v>975</v>
      </c>
      <c r="F420" s="11" t="n">
        <v>127</v>
      </c>
      <c r="G420" s="11" t="n">
        <v>125</v>
      </c>
      <c r="H420" s="11" t="n">
        <v>15</v>
      </c>
      <c r="I420" s="11" t="n">
        <v>818</v>
      </c>
      <c r="J420" s="11" t="n">
        <v>689</v>
      </c>
      <c r="K420" s="11" t="n">
        <v>0</v>
      </c>
      <c r="L420" s="12" t="n">
        <v>15.3846153846154</v>
      </c>
      <c r="M420" s="12" t="n">
        <v>0</v>
      </c>
      <c r="N420" s="13" t="n">
        <v>0.842298288508558</v>
      </c>
      <c r="O420" s="13" t="n">
        <v>0.838974358974359</v>
      </c>
      <c r="P420" s="13" t="n">
        <v>0.128205128205128</v>
      </c>
      <c r="Q420" s="13" t="n">
        <v>-0.175824175824176</v>
      </c>
      <c r="R420" s="13" t="n">
        <v>-0.348958333333333</v>
      </c>
      <c r="S420" s="11" t="n">
        <v>0</v>
      </c>
      <c r="T420" s="13" t="n">
        <v>-0.0625</v>
      </c>
      <c r="U420" s="13" t="n">
        <v>-0.0651428571428572</v>
      </c>
      <c r="V420" s="11" t="n">
        <v>1</v>
      </c>
      <c r="W420" s="13" t="n">
        <v>-0.333333333333333</v>
      </c>
      <c r="X420" s="11" t="n">
        <v>1</v>
      </c>
      <c r="Y420" s="11" t="n">
        <v>0</v>
      </c>
      <c r="Z420" s="11" t="n">
        <v>1</v>
      </c>
      <c r="AA420" s="11" t="n">
        <v>0</v>
      </c>
      <c r="AB420" s="10" t="s">
        <v>65</v>
      </c>
      <c r="AC420" s="11" t="n">
        <v>2</v>
      </c>
      <c r="AD420" s="11" t="n">
        <v>7</v>
      </c>
      <c r="AE420" s="11" t="n">
        <v>1</v>
      </c>
      <c r="AF420" s="11" t="n">
        <v>0</v>
      </c>
      <c r="AG420" s="11" t="n">
        <v>5</v>
      </c>
      <c r="AH420" s="11" t="n">
        <v>0</v>
      </c>
      <c r="AI420" s="13" t="n">
        <v>0.133333333333333</v>
      </c>
      <c r="AJ420" s="13" t="n">
        <v>0.466666666666667</v>
      </c>
      <c r="AK420" s="13" t="n">
        <v>0.0666666666666667</v>
      </c>
      <c r="AL420" s="13" t="n">
        <v>0</v>
      </c>
      <c r="AM420" s="13" t="n">
        <v>0.333333333333333</v>
      </c>
      <c r="AN420" s="11" t="n">
        <v>0</v>
      </c>
      <c r="AO420" s="13" t="n">
        <v>0</v>
      </c>
      <c r="AP420" s="11" t="n">
        <v>1</v>
      </c>
      <c r="AQ420" s="11" t="n">
        <v>0</v>
      </c>
      <c r="AR420" s="13" t="n">
        <v>0.0625</v>
      </c>
      <c r="AS420" s="13" t="n">
        <v>0</v>
      </c>
      <c r="AT420" s="14" t="n">
        <f aca="false">SUMIFS(시도_소아과개폐업!$C$5:$C$293,시도_소아과개폐업!$A$5:$A$293,$D420,시도_소아과개폐업!$B$5:$B$293,$B420)</f>
        <v>39</v>
      </c>
      <c r="AU420" s="14" t="n">
        <f aca="false">SUMIFS(시도_소아과개폐업!$D$5:$D$293,시도_소아과개폐업!$A$5:$A$293,$D420,시도_소아과개폐업!$B$5:$B$293,$B420)</f>
        <v>25</v>
      </c>
      <c r="AV420" s="14" t="n">
        <f aca="false">SUMIFS(시도_소아과개폐업!$F$5:$F$293,시도_소아과개폐업!$A$5:$A$293,$D420,시도_소아과개폐업!$B$5:$B$293,$B420)</f>
        <v>14</v>
      </c>
      <c r="AW420" s="15" t="n">
        <f aca="false">SUMIFS(시도_소아과개폐업!$G$5:$G$293,시도_소아과개폐업!$A$5:$A$293,$D420,시도_소아과개폐업!$B$5:$B$293,$B420)</f>
        <v>0.238095238095238</v>
      </c>
      <c r="AX420" s="14" t="n">
        <f aca="false">SUMIFS(시도_소아과개폐업!$H$5:$H$293,시도_소아과개폐업!$A$5:$A$293,$D420,시도_소아과개폐업!$B$5:$B$293,$B420)</f>
        <v>98</v>
      </c>
      <c r="AY420" s="14" t="n">
        <f aca="false">SUMIFS(시군구_병원급!$E$5:$E$3668,시군구_병원급!$A$5:$A$3668,$A420,시군구_병원급!$D$5:$D$3668,$D420)</f>
        <v>1</v>
      </c>
      <c r="AZ420" s="14" t="n">
        <f aca="false">SUMIFS(시군구_병원급!$F$5:$F$3668,시군구_병원급!$A$5:$A$3668,$A420,시군구_병원급!$D$5:$D$3668,$D420)</f>
        <v>0</v>
      </c>
      <c r="BA420" s="14" t="n">
        <f aca="false">SUMIFS(시군구_병원급!$G$5:$G$3668,시군구_병원급!$A$5:$A$3668,$A420,시군구_병원급!$D$5:$D$3668,$D420)</f>
        <v>1</v>
      </c>
      <c r="BB420" s="14" t="n">
        <f aca="false">SUMIFS(시군구_병원급!$H$5:$H$3668,시군구_병원급!$A$5:$A$3668,$A420,시군구_병원급!$D$5:$D$3668,$D420)</f>
        <v>2</v>
      </c>
      <c r="BC420" s="16" t="n">
        <f aca="false">K420+AY420</f>
        <v>1</v>
      </c>
      <c r="BD420" s="17" t="n">
        <f aca="false">IF(E420=0,"",(K420+AY420)/E420*1000)</f>
        <v>1.02564102564103</v>
      </c>
      <c r="BE420" s="16" t="n">
        <f aca="false">AY420-SUMIFS(시군구_병원급!$E$5:$E$3668,시군구_병원급!$A$5:$A$3668,$A420,시군구_병원급!$D$5:$D$3668,$D420-3)</f>
        <v>0</v>
      </c>
      <c r="BF420" s="16" t="n">
        <f aca="false">IF(AY420=0,1,0)</f>
        <v>0</v>
      </c>
      <c r="BG420" s="16" t="n">
        <f aca="false">IF(K420+AY420=0,1,0)</f>
        <v>0</v>
      </c>
      <c r="BH420" s="16" t="n">
        <f aca="false">AF420+AG420+AH420</f>
        <v>5</v>
      </c>
      <c r="BI420" s="18" t="n">
        <f aca="false">IF(H420=0,"",BH420/H420)</f>
        <v>0.333333333333333</v>
      </c>
      <c r="BJ420" s="16" t="n">
        <f aca="false">IF(AP420="","",AP420+AN420)</f>
        <v>1</v>
      </c>
    </row>
    <row r="421" customFormat="false" ht="15" hidden="false" customHeight="true" outlineLevel="0" collapsed="false">
      <c r="A421" s="9" t="s">
        <v>435</v>
      </c>
      <c r="B421" s="10" t="s">
        <v>409</v>
      </c>
      <c r="C421" s="10" t="s">
        <v>436</v>
      </c>
      <c r="D421" s="9" t="n">
        <v>2017</v>
      </c>
      <c r="E421" s="11" t="n">
        <v>1306</v>
      </c>
      <c r="F421" s="11" t="n">
        <v>179</v>
      </c>
      <c r="G421" s="11" t="n">
        <v>188</v>
      </c>
      <c r="H421" s="11" t="n">
        <v>16</v>
      </c>
      <c r="I421" s="11" t="n">
        <v>1110</v>
      </c>
      <c r="J421" s="11" t="n">
        <v>807</v>
      </c>
      <c r="K421" s="11" t="n">
        <v>0</v>
      </c>
      <c r="L421" s="12" t="n">
        <v>12.2511485451761</v>
      </c>
      <c r="M421" s="12" t="n">
        <v>0</v>
      </c>
      <c r="N421" s="13" t="n">
        <v>0.727027027027027</v>
      </c>
      <c r="O421" s="13" t="n">
        <v>0.849923430321593</v>
      </c>
      <c r="P421" s="13" t="n">
        <v>0.143950995405819</v>
      </c>
      <c r="Q421" s="13" t="n">
        <v>-0.125836680053548</v>
      </c>
      <c r="R421" s="13" t="n">
        <v>-0.160714285714286</v>
      </c>
      <c r="S421" s="11" t="n">
        <v>0</v>
      </c>
      <c r="T421" s="13" t="n">
        <v>-0.0588235294117647</v>
      </c>
      <c r="U421" s="13" t="n">
        <v>-0.0742285237698082</v>
      </c>
      <c r="V421" s="11" t="n">
        <v>1</v>
      </c>
      <c r="W421" s="13" t="n">
        <v>-0.1875</v>
      </c>
      <c r="X421" s="11" t="n">
        <v>0</v>
      </c>
      <c r="Y421" s="11" t="n">
        <v>0</v>
      </c>
      <c r="Z421" s="11" t="n">
        <v>0</v>
      </c>
      <c r="AA421" s="11" t="n">
        <v>0</v>
      </c>
      <c r="AB421" s="10" t="s">
        <v>65</v>
      </c>
      <c r="AC421" s="11" t="n">
        <v>2</v>
      </c>
      <c r="AD421" s="11" t="n">
        <v>8</v>
      </c>
      <c r="AE421" s="11" t="n">
        <v>0</v>
      </c>
      <c r="AF421" s="11" t="n">
        <v>1</v>
      </c>
      <c r="AG421" s="11" t="n">
        <v>5</v>
      </c>
      <c r="AH421" s="11" t="n">
        <v>0</v>
      </c>
      <c r="AI421" s="13" t="n">
        <v>0.125</v>
      </c>
      <c r="AJ421" s="13" t="n">
        <v>0.5</v>
      </c>
      <c r="AK421" s="13" t="n">
        <v>0</v>
      </c>
      <c r="AL421" s="13" t="n">
        <v>0.0625</v>
      </c>
      <c r="AM421" s="13" t="n">
        <v>0.3125</v>
      </c>
      <c r="AN421" s="11" t="n">
        <v>0</v>
      </c>
      <c r="AO421" s="13" t="n">
        <v>0</v>
      </c>
      <c r="AP421" s="11" t="n">
        <v>1</v>
      </c>
      <c r="AQ421" s="11" t="n">
        <v>0</v>
      </c>
      <c r="AR421" s="13" t="n">
        <v>0.0588235294117647</v>
      </c>
      <c r="AS421" s="13" t="n">
        <v>0</v>
      </c>
      <c r="AT421" s="14" t="n">
        <f aca="false">SUMIFS(시도_소아과개폐업!$C$5:$C$293,시도_소아과개폐업!$A$5:$A$293,$D421,시도_소아과개폐업!$B$5:$B$293,$B421)</f>
        <v>39</v>
      </c>
      <c r="AU421" s="14" t="n">
        <f aca="false">SUMIFS(시도_소아과개폐업!$D$5:$D$293,시도_소아과개폐업!$A$5:$A$293,$D421,시도_소아과개폐업!$B$5:$B$293,$B421)</f>
        <v>25</v>
      </c>
      <c r="AV421" s="14" t="n">
        <f aca="false">SUMIFS(시도_소아과개폐업!$F$5:$F$293,시도_소아과개폐업!$A$5:$A$293,$D421,시도_소아과개폐업!$B$5:$B$293,$B421)</f>
        <v>14</v>
      </c>
      <c r="AW421" s="15" t="n">
        <f aca="false">SUMIFS(시도_소아과개폐업!$G$5:$G$293,시도_소아과개폐업!$A$5:$A$293,$D421,시도_소아과개폐업!$B$5:$B$293,$B421)</f>
        <v>0.238095238095238</v>
      </c>
      <c r="AX421" s="14" t="n">
        <f aca="false">SUMIFS(시도_소아과개폐업!$H$5:$H$293,시도_소아과개폐업!$A$5:$A$293,$D421,시도_소아과개폐업!$B$5:$B$293,$B421)</f>
        <v>98</v>
      </c>
      <c r="AY421" s="14" t="n">
        <f aca="false">SUMIFS(시군구_병원급!$E$5:$E$3668,시군구_병원급!$A$5:$A$3668,$A421,시군구_병원급!$D$5:$D$3668,$D421)</f>
        <v>1</v>
      </c>
      <c r="AZ421" s="14" t="n">
        <f aca="false">SUMIFS(시군구_병원급!$F$5:$F$3668,시군구_병원급!$A$5:$A$3668,$A421,시군구_병원급!$D$5:$D$3668,$D421)</f>
        <v>0</v>
      </c>
      <c r="BA421" s="14" t="n">
        <f aca="false">SUMIFS(시군구_병원급!$G$5:$G$3668,시군구_병원급!$A$5:$A$3668,$A421,시군구_병원급!$D$5:$D$3668,$D421)</f>
        <v>1</v>
      </c>
      <c r="BB421" s="14" t="n">
        <f aca="false">SUMIFS(시군구_병원급!$H$5:$H$3668,시군구_병원급!$A$5:$A$3668,$A421,시군구_병원급!$D$5:$D$3668,$D421)</f>
        <v>4</v>
      </c>
      <c r="BC421" s="16" t="n">
        <f aca="false">K421+AY421</f>
        <v>1</v>
      </c>
      <c r="BD421" s="17" t="n">
        <f aca="false">IF(E421=0,"",(K421+AY421)/E421*1000)</f>
        <v>0.765696784073507</v>
      </c>
      <c r="BE421" s="16" t="n">
        <f aca="false">AY421-SUMIFS(시군구_병원급!$E$5:$E$3668,시군구_병원급!$A$5:$A$3668,$A421,시군구_병원급!$D$5:$D$3668,$D421-3)</f>
        <v>0</v>
      </c>
      <c r="BF421" s="16" t="n">
        <f aca="false">IF(AY421=0,1,0)</f>
        <v>0</v>
      </c>
      <c r="BG421" s="16" t="n">
        <f aca="false">IF(K421+AY421=0,1,0)</f>
        <v>0</v>
      </c>
      <c r="BH421" s="16" t="n">
        <f aca="false">AF421+AG421+AH421</f>
        <v>6</v>
      </c>
      <c r="BI421" s="18" t="n">
        <f aca="false">IF(H421=0,"",BH421/H421)</f>
        <v>0.375</v>
      </c>
      <c r="BJ421" s="16" t="n">
        <f aca="false">IF(AP421="","",AP421+AN421)</f>
        <v>1</v>
      </c>
    </row>
    <row r="422" customFormat="false" ht="15" hidden="false" customHeight="true" outlineLevel="0" collapsed="false">
      <c r="A422" s="9" t="s">
        <v>437</v>
      </c>
      <c r="B422" s="10" t="s">
        <v>409</v>
      </c>
      <c r="C422" s="10" t="s">
        <v>438</v>
      </c>
      <c r="D422" s="9" t="n">
        <v>2017</v>
      </c>
      <c r="E422" s="11" t="n">
        <v>1098</v>
      </c>
      <c r="F422" s="11" t="n">
        <v>180</v>
      </c>
      <c r="G422" s="11" t="n">
        <v>191</v>
      </c>
      <c r="H422" s="11" t="n">
        <v>12</v>
      </c>
      <c r="I422" s="11" t="n">
        <v>672</v>
      </c>
      <c r="J422" s="11" t="n">
        <v>542</v>
      </c>
      <c r="K422" s="11" t="n">
        <v>0</v>
      </c>
      <c r="L422" s="12" t="n">
        <v>10.9289617486339</v>
      </c>
      <c r="M422" s="12" t="n">
        <v>0</v>
      </c>
      <c r="N422" s="13" t="n">
        <v>0.806547619047619</v>
      </c>
      <c r="O422" s="13" t="n">
        <v>0.612021857923497</v>
      </c>
      <c r="P422" s="13" t="n">
        <v>0.173952641165756</v>
      </c>
      <c r="Q422" s="13" t="n">
        <v>-0.065531914893617</v>
      </c>
      <c r="R422" s="13" t="n">
        <v>-0.151111111111111</v>
      </c>
      <c r="S422" s="11" t="n">
        <v>0</v>
      </c>
      <c r="T422" s="13" t="n">
        <v>0</v>
      </c>
      <c r="U422" s="13" t="n">
        <v>-0.113456464379947</v>
      </c>
      <c r="V422" s="11" t="n">
        <v>1</v>
      </c>
      <c r="W422" s="13" t="n">
        <v>0</v>
      </c>
      <c r="X422" s="11" t="n">
        <v>0</v>
      </c>
      <c r="Y422" s="11" t="n">
        <v>0</v>
      </c>
      <c r="Z422" s="11" t="n">
        <v>0</v>
      </c>
      <c r="AA422" s="11" t="n">
        <v>0</v>
      </c>
      <c r="AB422" s="10" t="s">
        <v>65</v>
      </c>
      <c r="AC422" s="11" t="n">
        <v>7</v>
      </c>
      <c r="AD422" s="11" t="n">
        <v>2</v>
      </c>
      <c r="AE422" s="11" t="n">
        <v>0</v>
      </c>
      <c r="AF422" s="11" t="n">
        <v>0</v>
      </c>
      <c r="AG422" s="11" t="n">
        <v>3</v>
      </c>
      <c r="AH422" s="11" t="n">
        <v>0</v>
      </c>
      <c r="AI422" s="13" t="n">
        <v>0.583333333333333</v>
      </c>
      <c r="AJ422" s="13" t="n">
        <v>0.166666666666667</v>
      </c>
      <c r="AK422" s="13" t="n">
        <v>0</v>
      </c>
      <c r="AL422" s="13" t="n">
        <v>0</v>
      </c>
      <c r="AM422" s="13" t="n">
        <v>0.25</v>
      </c>
      <c r="AN422" s="11" t="n">
        <v>0</v>
      </c>
      <c r="AO422" s="13" t="n">
        <v>0</v>
      </c>
      <c r="AP422" s="11" t="n">
        <v>1</v>
      </c>
      <c r="AQ422" s="11" t="n">
        <v>1</v>
      </c>
      <c r="AR422" s="13" t="n">
        <v>0.0833333333333333</v>
      </c>
      <c r="AS422" s="13" t="n">
        <v>0.0833333333333333</v>
      </c>
      <c r="AT422" s="14" t="n">
        <f aca="false">SUMIFS(시도_소아과개폐업!$C$5:$C$293,시도_소아과개폐업!$A$5:$A$293,$D422,시도_소아과개폐업!$B$5:$B$293,$B422)</f>
        <v>39</v>
      </c>
      <c r="AU422" s="14" t="n">
        <f aca="false">SUMIFS(시도_소아과개폐업!$D$5:$D$293,시도_소아과개폐업!$A$5:$A$293,$D422,시도_소아과개폐업!$B$5:$B$293,$B422)</f>
        <v>25</v>
      </c>
      <c r="AV422" s="14" t="n">
        <f aca="false">SUMIFS(시도_소아과개폐업!$F$5:$F$293,시도_소아과개폐업!$A$5:$A$293,$D422,시도_소아과개폐업!$B$5:$B$293,$B422)</f>
        <v>14</v>
      </c>
      <c r="AW422" s="15" t="n">
        <f aca="false">SUMIFS(시도_소아과개폐업!$G$5:$G$293,시도_소아과개폐업!$A$5:$A$293,$D422,시도_소아과개폐업!$B$5:$B$293,$B422)</f>
        <v>0.238095238095238</v>
      </c>
      <c r="AX422" s="14" t="n">
        <f aca="false">SUMIFS(시도_소아과개폐업!$H$5:$H$293,시도_소아과개폐업!$A$5:$A$293,$D422,시도_소아과개폐업!$B$5:$B$293,$B422)</f>
        <v>98</v>
      </c>
      <c r="AY422" s="14" t="n">
        <f aca="false">SUMIFS(시군구_병원급!$E$5:$E$3668,시군구_병원급!$A$5:$A$3668,$A422,시군구_병원급!$D$5:$D$3668,$D422)</f>
        <v>0</v>
      </c>
      <c r="AZ422" s="14" t="n">
        <f aca="false">SUMIFS(시군구_병원급!$F$5:$F$3668,시군구_병원급!$A$5:$A$3668,$A422,시군구_병원급!$D$5:$D$3668,$D422)</f>
        <v>0</v>
      </c>
      <c r="BA422" s="14" t="n">
        <f aca="false">SUMIFS(시군구_병원급!$G$5:$G$3668,시군구_병원급!$A$5:$A$3668,$A422,시군구_병원급!$D$5:$D$3668,$D422)</f>
        <v>0</v>
      </c>
      <c r="BB422" s="14" t="n">
        <f aca="false">SUMIFS(시군구_병원급!$H$5:$H$3668,시군구_병원급!$A$5:$A$3668,$A422,시군구_병원급!$D$5:$D$3668,$D422)</f>
        <v>0</v>
      </c>
      <c r="BC422" s="16" t="n">
        <f aca="false">K422+AY422</f>
        <v>0</v>
      </c>
      <c r="BD422" s="17" t="n">
        <f aca="false">IF(E422=0,"",(K422+AY422)/E422*1000)</f>
        <v>0</v>
      </c>
      <c r="BE422" s="16" t="n">
        <f aca="false">AY422-SUMIFS(시군구_병원급!$E$5:$E$3668,시군구_병원급!$A$5:$A$3668,$A422,시군구_병원급!$D$5:$D$3668,$D422-3)</f>
        <v>0</v>
      </c>
      <c r="BF422" s="16" t="n">
        <f aca="false">IF(AY422=0,1,0)</f>
        <v>1</v>
      </c>
      <c r="BG422" s="16" t="n">
        <f aca="false">IF(K422+AY422=0,1,0)</f>
        <v>1</v>
      </c>
      <c r="BH422" s="16" t="n">
        <f aca="false">AF422+AG422+AH422</f>
        <v>3</v>
      </c>
      <c r="BI422" s="18" t="n">
        <f aca="false">IF(H422=0,"",BH422/H422)</f>
        <v>0.25</v>
      </c>
      <c r="BJ422" s="16" t="n">
        <f aca="false">IF(AP422="","",AP422+AN422)</f>
        <v>1</v>
      </c>
    </row>
    <row r="423" customFormat="false" ht="15" hidden="false" customHeight="true" outlineLevel="0" collapsed="false">
      <c r="A423" s="9" t="s">
        <v>439</v>
      </c>
      <c r="B423" s="10" t="s">
        <v>409</v>
      </c>
      <c r="C423" s="10" t="s">
        <v>440</v>
      </c>
      <c r="D423" s="9" t="n">
        <v>2017</v>
      </c>
      <c r="E423" s="11" t="n">
        <v>1198</v>
      </c>
      <c r="F423" s="11" t="n">
        <v>149</v>
      </c>
      <c r="G423" s="11" t="n">
        <v>160</v>
      </c>
      <c r="H423" s="11" t="n">
        <v>16</v>
      </c>
      <c r="I423" s="11" t="n">
        <v>820</v>
      </c>
      <c r="J423" s="11" t="n">
        <v>627</v>
      </c>
      <c r="K423" s="11" t="n">
        <v>1</v>
      </c>
      <c r="L423" s="12" t="n">
        <v>13.355592654424</v>
      </c>
      <c r="M423" s="12" t="n">
        <v>0.834724540901503</v>
      </c>
      <c r="N423" s="13" t="n">
        <v>0.764634146341463</v>
      </c>
      <c r="O423" s="13" t="n">
        <v>0.684474123539232</v>
      </c>
      <c r="P423" s="13" t="n">
        <v>0.13355592654424</v>
      </c>
      <c r="Q423" s="13" t="n">
        <v>-0.161651504548635</v>
      </c>
      <c r="R423" s="13" t="n">
        <v>-0.282511210762332</v>
      </c>
      <c r="S423" s="11" t="n">
        <v>0</v>
      </c>
      <c r="T423" s="13" t="n">
        <v>0.0666666666666667</v>
      </c>
      <c r="U423" s="13" t="n">
        <v>-0.0214797136038186</v>
      </c>
      <c r="V423" s="11" t="n">
        <v>0</v>
      </c>
      <c r="W423" s="13" t="n">
        <v>-0.25</v>
      </c>
      <c r="X423" s="11" t="n">
        <v>1</v>
      </c>
      <c r="Y423" s="11" t="n">
        <v>0</v>
      </c>
      <c r="Z423" s="11" t="n">
        <v>1</v>
      </c>
      <c r="AA423" s="11" t="n">
        <v>0</v>
      </c>
      <c r="AB423" s="10" t="s">
        <v>65</v>
      </c>
      <c r="AC423" s="11" t="n">
        <v>5</v>
      </c>
      <c r="AD423" s="11" t="n">
        <v>4</v>
      </c>
      <c r="AE423" s="11" t="n">
        <v>2</v>
      </c>
      <c r="AF423" s="11" t="n">
        <v>0</v>
      </c>
      <c r="AG423" s="11" t="n">
        <v>5</v>
      </c>
      <c r="AH423" s="11" t="n">
        <v>0</v>
      </c>
      <c r="AI423" s="13" t="n">
        <v>0.3125</v>
      </c>
      <c r="AJ423" s="13" t="n">
        <v>0.25</v>
      </c>
      <c r="AK423" s="13" t="n">
        <v>0.125</v>
      </c>
      <c r="AL423" s="13" t="n">
        <v>0</v>
      </c>
      <c r="AM423" s="13" t="n">
        <v>0.3125</v>
      </c>
      <c r="AN423" s="11" t="n">
        <v>1</v>
      </c>
      <c r="AO423" s="13" t="n">
        <v>0.0588235294117647</v>
      </c>
      <c r="AP423" s="11" t="n">
        <v>0</v>
      </c>
      <c r="AQ423" s="11" t="n">
        <v>1</v>
      </c>
      <c r="AR423" s="13" t="n">
        <v>0</v>
      </c>
      <c r="AS423" s="13" t="n">
        <v>0.0625</v>
      </c>
      <c r="AT423" s="14" t="n">
        <f aca="false">SUMIFS(시도_소아과개폐업!$C$5:$C$293,시도_소아과개폐업!$A$5:$A$293,$D423,시도_소아과개폐업!$B$5:$B$293,$B423)</f>
        <v>39</v>
      </c>
      <c r="AU423" s="14" t="n">
        <f aca="false">SUMIFS(시도_소아과개폐업!$D$5:$D$293,시도_소아과개폐업!$A$5:$A$293,$D423,시도_소아과개폐업!$B$5:$B$293,$B423)</f>
        <v>25</v>
      </c>
      <c r="AV423" s="14" t="n">
        <f aca="false">SUMIFS(시도_소아과개폐업!$F$5:$F$293,시도_소아과개폐업!$A$5:$A$293,$D423,시도_소아과개폐업!$B$5:$B$293,$B423)</f>
        <v>14</v>
      </c>
      <c r="AW423" s="15" t="n">
        <f aca="false">SUMIFS(시도_소아과개폐업!$G$5:$G$293,시도_소아과개폐업!$A$5:$A$293,$D423,시도_소아과개폐업!$B$5:$B$293,$B423)</f>
        <v>0.238095238095238</v>
      </c>
      <c r="AX423" s="14" t="n">
        <f aca="false">SUMIFS(시도_소아과개폐업!$H$5:$H$293,시도_소아과개폐업!$A$5:$A$293,$D423,시도_소아과개폐업!$B$5:$B$293,$B423)</f>
        <v>98</v>
      </c>
      <c r="AY423" s="14" t="n">
        <f aca="false">SUMIFS(시군구_병원급!$E$5:$E$3668,시군구_병원급!$A$5:$A$3668,$A423,시군구_병원급!$D$5:$D$3668,$D423)</f>
        <v>1</v>
      </c>
      <c r="AZ423" s="14" t="n">
        <f aca="false">SUMIFS(시군구_병원급!$F$5:$F$3668,시군구_병원급!$A$5:$A$3668,$A423,시군구_병원급!$D$5:$D$3668,$D423)</f>
        <v>0</v>
      </c>
      <c r="BA423" s="14" t="n">
        <f aca="false">SUMIFS(시군구_병원급!$G$5:$G$3668,시군구_병원급!$A$5:$A$3668,$A423,시군구_병원급!$D$5:$D$3668,$D423)</f>
        <v>1</v>
      </c>
      <c r="BB423" s="14" t="n">
        <f aca="false">SUMIFS(시군구_병원급!$H$5:$H$3668,시군구_병원급!$A$5:$A$3668,$A423,시군구_병원급!$D$5:$D$3668,$D423)</f>
        <v>1</v>
      </c>
      <c r="BC423" s="16" t="n">
        <f aca="false">K423+AY423</f>
        <v>2</v>
      </c>
      <c r="BD423" s="17" t="n">
        <f aca="false">IF(E423=0,"",(K423+AY423)/E423*1000)</f>
        <v>1.66944908180301</v>
      </c>
      <c r="BE423" s="16" t="n">
        <f aca="false">AY423-SUMIFS(시군구_병원급!$E$5:$E$3668,시군구_병원급!$A$5:$A$3668,$A423,시군구_병원급!$D$5:$D$3668,$D423-3)</f>
        <v>0</v>
      </c>
      <c r="BF423" s="16" t="n">
        <f aca="false">IF(AY423=0,1,0)</f>
        <v>0</v>
      </c>
      <c r="BG423" s="16" t="n">
        <f aca="false">IF(K423+AY423=0,1,0)</f>
        <v>0</v>
      </c>
      <c r="BH423" s="16" t="n">
        <f aca="false">AF423+AG423+AH423</f>
        <v>5</v>
      </c>
      <c r="BI423" s="18" t="n">
        <f aca="false">IF(H423=0,"",BH423/H423)</f>
        <v>0.3125</v>
      </c>
      <c r="BJ423" s="16" t="n">
        <f aca="false">IF(AP423="","",AP423+AN423)</f>
        <v>1</v>
      </c>
    </row>
    <row r="424" customFormat="false" ht="15" hidden="false" customHeight="true" outlineLevel="0" collapsed="false">
      <c r="A424" s="9" t="s">
        <v>441</v>
      </c>
      <c r="B424" s="10" t="s">
        <v>409</v>
      </c>
      <c r="C424" s="10" t="s">
        <v>442</v>
      </c>
      <c r="D424" s="9" t="n">
        <v>2017</v>
      </c>
      <c r="E424" s="11" t="n">
        <v>2333</v>
      </c>
      <c r="F424" s="11" t="n">
        <v>282</v>
      </c>
      <c r="G424" s="11" t="n">
        <v>294</v>
      </c>
      <c r="H424" s="11" t="n">
        <v>34</v>
      </c>
      <c r="I424" s="11" t="n">
        <v>1870</v>
      </c>
      <c r="J424" s="11" t="n">
        <v>1516</v>
      </c>
      <c r="K424" s="11" t="n">
        <v>2</v>
      </c>
      <c r="L424" s="12" t="n">
        <v>14.5735105015002</v>
      </c>
      <c r="M424" s="12" t="n">
        <v>0.85726532361766</v>
      </c>
      <c r="N424" s="13" t="n">
        <v>0.810695187165775</v>
      </c>
      <c r="O424" s="13" t="n">
        <v>0.801543077582512</v>
      </c>
      <c r="P424" s="13" t="n">
        <v>0.126018002571796</v>
      </c>
      <c r="Q424" s="13" t="n">
        <v>-0.1146110056926</v>
      </c>
      <c r="R424" s="13" t="n">
        <v>-0.218085106382979</v>
      </c>
      <c r="S424" s="11" t="n">
        <v>0</v>
      </c>
      <c r="T424" s="13" t="n">
        <v>0.0303030303030303</v>
      </c>
      <c r="U424" s="13" t="n">
        <v>0.038888888888889</v>
      </c>
      <c r="V424" s="11" t="n">
        <v>0</v>
      </c>
      <c r="W424" s="13" t="n">
        <v>-0.176470588235294</v>
      </c>
      <c r="X424" s="11" t="n">
        <v>0</v>
      </c>
      <c r="Y424" s="11" t="n">
        <v>0</v>
      </c>
      <c r="Z424" s="11" t="n">
        <v>0</v>
      </c>
      <c r="AA424" s="11" t="n">
        <v>0</v>
      </c>
      <c r="AB424" s="10" t="s">
        <v>65</v>
      </c>
      <c r="AC424" s="11" t="n">
        <v>6</v>
      </c>
      <c r="AD424" s="11" t="n">
        <v>20</v>
      </c>
      <c r="AE424" s="11" t="n">
        <v>5</v>
      </c>
      <c r="AF424" s="11" t="n">
        <v>0</v>
      </c>
      <c r="AG424" s="11" t="n">
        <v>3</v>
      </c>
      <c r="AH424" s="11" t="n">
        <v>0</v>
      </c>
      <c r="AI424" s="13" t="n">
        <v>0.176470588235294</v>
      </c>
      <c r="AJ424" s="13" t="n">
        <v>0.588235294117647</v>
      </c>
      <c r="AK424" s="13" t="n">
        <v>0.147058823529412</v>
      </c>
      <c r="AL424" s="13" t="n">
        <v>0</v>
      </c>
      <c r="AM424" s="13" t="n">
        <v>0.0882352941176471</v>
      </c>
      <c r="AN424" s="11" t="n">
        <v>0</v>
      </c>
      <c r="AO424" s="13" t="n">
        <v>0</v>
      </c>
      <c r="AP424" s="11" t="n">
        <v>3</v>
      </c>
      <c r="AQ424" s="11" t="n">
        <v>1</v>
      </c>
      <c r="AR424" s="13" t="n">
        <v>0.0833333333333333</v>
      </c>
      <c r="AS424" s="13" t="n">
        <v>0.0277777777777778</v>
      </c>
      <c r="AT424" s="14" t="n">
        <f aca="false">SUMIFS(시도_소아과개폐업!$C$5:$C$293,시도_소아과개폐업!$A$5:$A$293,$D424,시도_소아과개폐업!$B$5:$B$293,$B424)</f>
        <v>39</v>
      </c>
      <c r="AU424" s="14" t="n">
        <f aca="false">SUMIFS(시도_소아과개폐업!$D$5:$D$293,시도_소아과개폐업!$A$5:$A$293,$D424,시도_소아과개폐업!$B$5:$B$293,$B424)</f>
        <v>25</v>
      </c>
      <c r="AV424" s="14" t="n">
        <f aca="false">SUMIFS(시도_소아과개폐업!$F$5:$F$293,시도_소아과개폐업!$A$5:$A$293,$D424,시도_소아과개폐업!$B$5:$B$293,$B424)</f>
        <v>14</v>
      </c>
      <c r="AW424" s="15" t="n">
        <f aca="false">SUMIFS(시도_소아과개폐업!$G$5:$G$293,시도_소아과개폐업!$A$5:$A$293,$D424,시도_소아과개폐업!$B$5:$B$293,$B424)</f>
        <v>0.238095238095238</v>
      </c>
      <c r="AX424" s="14" t="n">
        <f aca="false">SUMIFS(시도_소아과개폐업!$H$5:$H$293,시도_소아과개폐업!$A$5:$A$293,$D424,시도_소아과개폐업!$B$5:$B$293,$B424)</f>
        <v>98</v>
      </c>
      <c r="AY424" s="14" t="n">
        <f aca="false">SUMIFS(시군구_병원급!$E$5:$E$3668,시군구_병원급!$A$5:$A$3668,$A424,시군구_병원급!$D$5:$D$3668,$D424)</f>
        <v>3</v>
      </c>
      <c r="AZ424" s="14" t="n">
        <f aca="false">SUMIFS(시군구_병원급!$F$5:$F$3668,시군구_병원급!$A$5:$A$3668,$A424,시군구_병원급!$D$5:$D$3668,$D424)</f>
        <v>0</v>
      </c>
      <c r="BA424" s="14" t="n">
        <f aca="false">SUMIFS(시군구_병원급!$G$5:$G$3668,시군구_병원급!$A$5:$A$3668,$A424,시군구_병원급!$D$5:$D$3668,$D424)</f>
        <v>3</v>
      </c>
      <c r="BB424" s="14" t="n">
        <f aca="false">SUMIFS(시군구_병원급!$H$5:$H$3668,시군구_병원급!$A$5:$A$3668,$A424,시군구_병원급!$D$5:$D$3668,$D424)</f>
        <v>6</v>
      </c>
      <c r="BC424" s="16" t="n">
        <f aca="false">K424+AY424</f>
        <v>5</v>
      </c>
      <c r="BD424" s="17" t="n">
        <f aca="false">IF(E424=0,"",(K424+AY424)/E424*1000)</f>
        <v>2.14316330904415</v>
      </c>
      <c r="BE424" s="16" t="n">
        <f aca="false">AY424-SUMIFS(시군구_병원급!$E$5:$E$3668,시군구_병원급!$A$5:$A$3668,$A424,시군구_병원급!$D$5:$D$3668,$D424-3)</f>
        <v>1</v>
      </c>
      <c r="BF424" s="16" t="n">
        <f aca="false">IF(AY424=0,1,0)</f>
        <v>0</v>
      </c>
      <c r="BG424" s="16" t="n">
        <f aca="false">IF(K424+AY424=0,1,0)</f>
        <v>0</v>
      </c>
      <c r="BH424" s="16" t="n">
        <f aca="false">AF424+AG424+AH424</f>
        <v>3</v>
      </c>
      <c r="BI424" s="18" t="n">
        <f aca="false">IF(H424=0,"",BH424/H424)</f>
        <v>0.0882352941176471</v>
      </c>
      <c r="BJ424" s="16" t="n">
        <f aca="false">IF(AP424="","",AP424+AN424)</f>
        <v>3</v>
      </c>
    </row>
    <row r="425" customFormat="false" ht="15" hidden="false" customHeight="true" outlineLevel="0" collapsed="false">
      <c r="A425" s="9" t="s">
        <v>443</v>
      </c>
      <c r="B425" s="10" t="s">
        <v>409</v>
      </c>
      <c r="C425" s="10" t="s">
        <v>444</v>
      </c>
      <c r="D425" s="9" t="n">
        <v>2017</v>
      </c>
      <c r="E425" s="11" t="n">
        <v>1104</v>
      </c>
      <c r="F425" s="11" t="n">
        <v>117</v>
      </c>
      <c r="G425" s="11" t="n">
        <v>123</v>
      </c>
      <c r="H425" s="11" t="n">
        <v>12</v>
      </c>
      <c r="I425" s="11" t="n">
        <v>655</v>
      </c>
      <c r="J425" s="11" t="n">
        <v>543</v>
      </c>
      <c r="K425" s="11" t="n">
        <v>1</v>
      </c>
      <c r="L425" s="12" t="n">
        <v>10.8695652173913</v>
      </c>
      <c r="M425" s="12" t="n">
        <v>0.905797101449275</v>
      </c>
      <c r="N425" s="13" t="n">
        <v>0.829007633587786</v>
      </c>
      <c r="O425" s="13" t="n">
        <v>0.593297101449275</v>
      </c>
      <c r="P425" s="13" t="n">
        <v>0.111413043478261</v>
      </c>
      <c r="Q425" s="13" t="n">
        <v>-0.245901639344262</v>
      </c>
      <c r="R425" s="13" t="n">
        <v>-0.405797101449275</v>
      </c>
      <c r="S425" s="11" t="n">
        <v>1</v>
      </c>
      <c r="T425" s="13" t="n">
        <v>-0.0769230769230769</v>
      </c>
      <c r="U425" s="13" t="n">
        <v>-0.0990371389270977</v>
      </c>
      <c r="V425" s="11" t="n">
        <v>0</v>
      </c>
      <c r="W425" s="13" t="n">
        <v>-0.25</v>
      </c>
      <c r="X425" s="11" t="n">
        <v>1</v>
      </c>
      <c r="Y425" s="11" t="n">
        <v>1</v>
      </c>
      <c r="Z425" s="11" t="n">
        <v>1</v>
      </c>
      <c r="AA425" s="11" t="n">
        <v>1</v>
      </c>
      <c r="AB425" s="10" t="s">
        <v>65</v>
      </c>
      <c r="AC425" s="11" t="n">
        <v>3</v>
      </c>
      <c r="AD425" s="11" t="n">
        <v>3</v>
      </c>
      <c r="AE425" s="11" t="n">
        <v>3</v>
      </c>
      <c r="AF425" s="11" t="n">
        <v>0</v>
      </c>
      <c r="AG425" s="11" t="n">
        <v>3</v>
      </c>
      <c r="AH425" s="11" t="n">
        <v>0</v>
      </c>
      <c r="AI425" s="13" t="n">
        <v>0.25</v>
      </c>
      <c r="AJ425" s="13" t="n">
        <v>0.25</v>
      </c>
      <c r="AK425" s="13" t="n">
        <v>0.25</v>
      </c>
      <c r="AL425" s="13" t="n">
        <v>0</v>
      </c>
      <c r="AM425" s="13" t="n">
        <v>0.25</v>
      </c>
      <c r="AN425" s="11" t="n">
        <v>0</v>
      </c>
      <c r="AO425" s="13" t="n">
        <v>0</v>
      </c>
      <c r="AP425" s="11" t="n">
        <v>2</v>
      </c>
      <c r="AQ425" s="11" t="n">
        <v>1</v>
      </c>
      <c r="AR425" s="13" t="n">
        <v>0.153846153846154</v>
      </c>
      <c r="AS425" s="13" t="n">
        <v>0.0769230769230769</v>
      </c>
      <c r="AT425" s="14" t="n">
        <f aca="false">SUMIFS(시도_소아과개폐업!$C$5:$C$293,시도_소아과개폐업!$A$5:$A$293,$D425,시도_소아과개폐업!$B$5:$B$293,$B425)</f>
        <v>39</v>
      </c>
      <c r="AU425" s="14" t="n">
        <f aca="false">SUMIFS(시도_소아과개폐업!$D$5:$D$293,시도_소아과개폐업!$A$5:$A$293,$D425,시도_소아과개폐업!$B$5:$B$293,$B425)</f>
        <v>25</v>
      </c>
      <c r="AV425" s="14" t="n">
        <f aca="false">SUMIFS(시도_소아과개폐업!$F$5:$F$293,시도_소아과개폐업!$A$5:$A$293,$D425,시도_소아과개폐업!$B$5:$B$293,$B425)</f>
        <v>14</v>
      </c>
      <c r="AW425" s="15" t="n">
        <f aca="false">SUMIFS(시도_소아과개폐업!$G$5:$G$293,시도_소아과개폐업!$A$5:$A$293,$D425,시도_소아과개폐업!$B$5:$B$293,$B425)</f>
        <v>0.238095238095238</v>
      </c>
      <c r="AX425" s="14" t="n">
        <f aca="false">SUMIFS(시도_소아과개폐업!$H$5:$H$293,시도_소아과개폐업!$A$5:$A$293,$D425,시도_소아과개폐업!$B$5:$B$293,$B425)</f>
        <v>98</v>
      </c>
      <c r="AY425" s="14" t="n">
        <f aca="false">SUMIFS(시군구_병원급!$E$5:$E$3668,시군구_병원급!$A$5:$A$3668,$A425,시군구_병원급!$D$5:$D$3668,$D425)</f>
        <v>2</v>
      </c>
      <c r="AZ425" s="14" t="n">
        <f aca="false">SUMIFS(시군구_병원급!$F$5:$F$3668,시군구_병원급!$A$5:$A$3668,$A425,시군구_병원급!$D$5:$D$3668,$D425)</f>
        <v>0</v>
      </c>
      <c r="BA425" s="14" t="n">
        <f aca="false">SUMIFS(시군구_병원급!$G$5:$G$3668,시군구_병원급!$A$5:$A$3668,$A425,시군구_병원급!$D$5:$D$3668,$D425)</f>
        <v>2</v>
      </c>
      <c r="BB425" s="14" t="n">
        <f aca="false">SUMIFS(시군구_병원급!$H$5:$H$3668,시군구_병원급!$A$5:$A$3668,$A425,시군구_병원급!$D$5:$D$3668,$D425)</f>
        <v>4</v>
      </c>
      <c r="BC425" s="16" t="n">
        <f aca="false">K425+AY425</f>
        <v>3</v>
      </c>
      <c r="BD425" s="17" t="n">
        <f aca="false">IF(E425=0,"",(K425+AY425)/E425*1000)</f>
        <v>2.71739130434783</v>
      </c>
      <c r="BE425" s="16" t="n">
        <f aca="false">AY425-SUMIFS(시군구_병원급!$E$5:$E$3668,시군구_병원급!$A$5:$A$3668,$A425,시군구_병원급!$D$5:$D$3668,$D425-3)</f>
        <v>0</v>
      </c>
      <c r="BF425" s="16" t="n">
        <f aca="false">IF(AY425=0,1,0)</f>
        <v>0</v>
      </c>
      <c r="BG425" s="16" t="n">
        <f aca="false">IF(K425+AY425=0,1,0)</f>
        <v>0</v>
      </c>
      <c r="BH425" s="16" t="n">
        <f aca="false">AF425+AG425+AH425</f>
        <v>3</v>
      </c>
      <c r="BI425" s="18" t="n">
        <f aca="false">IF(H425=0,"",BH425/H425)</f>
        <v>0.25</v>
      </c>
      <c r="BJ425" s="16" t="n">
        <f aca="false">IF(AP425="","",AP425+AN425)</f>
        <v>2</v>
      </c>
    </row>
    <row r="426" customFormat="false" ht="15" hidden="false" customHeight="true" outlineLevel="0" collapsed="false">
      <c r="A426" s="9" t="s">
        <v>445</v>
      </c>
      <c r="B426" s="10" t="s">
        <v>446</v>
      </c>
      <c r="C426" s="10" t="s">
        <v>447</v>
      </c>
      <c r="D426" s="9" t="n">
        <v>2017</v>
      </c>
      <c r="E426" s="11" t="n">
        <v>27895</v>
      </c>
      <c r="F426" s="11" t="n">
        <v>3739</v>
      </c>
      <c r="G426" s="11" t="n">
        <v>3819</v>
      </c>
      <c r="H426" s="11" t="n">
        <v>406</v>
      </c>
      <c r="I426" s="11" t="n">
        <v>23050</v>
      </c>
      <c r="J426" s="11" t="n">
        <v>20791</v>
      </c>
      <c r="K426" s="11" t="n">
        <v>23</v>
      </c>
      <c r="L426" s="12" t="n">
        <v>14.5545796737767</v>
      </c>
      <c r="M426" s="12" t="n">
        <v>0.824520523391289</v>
      </c>
      <c r="N426" s="13" t="n">
        <v>0.901995661605206</v>
      </c>
      <c r="O426" s="13" t="n">
        <v>0.826312959311705</v>
      </c>
      <c r="P426" s="13" t="n">
        <v>0.136906255601362</v>
      </c>
      <c r="Q426" s="13" t="n">
        <v>-0.00934015199943172</v>
      </c>
      <c r="R426" s="13" t="n">
        <v>-0.128281214334627</v>
      </c>
      <c r="S426" s="11" t="n">
        <v>-1</v>
      </c>
      <c r="T426" s="13" t="n">
        <v>-0.0333333333333333</v>
      </c>
      <c r="U426" s="13" t="n">
        <v>-0.0236774111567623</v>
      </c>
      <c r="V426" s="11" t="n">
        <v>0</v>
      </c>
      <c r="W426" s="13" t="n">
        <v>-0.100985221674877</v>
      </c>
      <c r="X426" s="11" t="n">
        <v>0</v>
      </c>
      <c r="Y426" s="11" t="n">
        <v>0</v>
      </c>
      <c r="Z426" s="11" t="n">
        <v>0</v>
      </c>
      <c r="AA426" s="11" t="n">
        <v>0</v>
      </c>
      <c r="AB426" s="10" t="s">
        <v>65</v>
      </c>
      <c r="AC426" s="11" t="n">
        <v>16</v>
      </c>
      <c r="AD426" s="11" t="n">
        <v>193</v>
      </c>
      <c r="AE426" s="11" t="n">
        <v>117</v>
      </c>
      <c r="AF426" s="11" t="n">
        <v>13</v>
      </c>
      <c r="AG426" s="11" t="n">
        <v>67</v>
      </c>
      <c r="AH426" s="11" t="n">
        <v>0</v>
      </c>
      <c r="AI426" s="13" t="n">
        <v>0.0394088669950739</v>
      </c>
      <c r="AJ426" s="13" t="n">
        <v>0.475369458128079</v>
      </c>
      <c r="AK426" s="13" t="n">
        <v>0.288177339901478</v>
      </c>
      <c r="AL426" s="13" t="n">
        <v>0.0320197044334975</v>
      </c>
      <c r="AM426" s="13" t="n">
        <v>0.165024630541872</v>
      </c>
      <c r="AN426" s="11" t="n">
        <v>3</v>
      </c>
      <c r="AO426" s="13" t="n">
        <v>0.00733496332518337</v>
      </c>
      <c r="AP426" s="11" t="n">
        <v>21</v>
      </c>
      <c r="AQ426" s="11" t="n">
        <v>4</v>
      </c>
      <c r="AR426" s="13" t="n">
        <v>0.0492957746478873</v>
      </c>
      <c r="AS426" s="13" t="n">
        <v>0.00938967136150235</v>
      </c>
      <c r="AT426" s="14" t="n">
        <f aca="false">SUMIFS(시도_소아과개폐업!$C$5:$C$293,시도_소아과개폐업!$A$5:$A$293,$D426,시도_소아과개폐업!$B$5:$B$293,$B426)</f>
        <v>21</v>
      </c>
      <c r="AU426" s="14" t="n">
        <f aca="false">SUMIFS(시도_소아과개폐업!$D$5:$D$293,시도_소아과개폐업!$A$5:$A$293,$D426,시도_소아과개폐업!$B$5:$B$293,$B426)</f>
        <v>3</v>
      </c>
      <c r="AV426" s="14" t="n">
        <f aca="false">SUMIFS(시도_소아과개폐업!$F$5:$F$293,시도_소아과개폐업!$A$5:$A$293,$D426,시도_소아과개폐업!$B$5:$B$293,$B426)</f>
        <v>18</v>
      </c>
      <c r="AW426" s="15" t="n">
        <f aca="false">SUMIFS(시도_소아과개폐업!$G$5:$G$293,시도_소아과개폐업!$A$5:$A$293,$D426,시도_소아과개폐업!$B$5:$B$293,$B426)</f>
        <v>0.115384615384615</v>
      </c>
      <c r="AX426" s="14" t="n">
        <f aca="false">SUMIFS(시도_소아과개폐업!$H$5:$H$293,시도_소아과개폐업!$A$5:$A$293,$D426,시도_소아과개폐업!$B$5:$B$293,$B426)</f>
        <v>15</v>
      </c>
      <c r="AY426" s="14" t="n">
        <f aca="false">SUMIFS(시군구_병원급!$E$5:$E$3668,시군구_병원급!$A$5:$A$3668,$A426,시군구_병원급!$D$5:$D$3668,$D426)</f>
        <v>3</v>
      </c>
      <c r="AZ426" s="14" t="n">
        <f aca="false">SUMIFS(시군구_병원급!$F$5:$F$3668,시군구_병원급!$A$5:$A$3668,$A426,시군구_병원급!$D$5:$D$3668,$D426)</f>
        <v>5</v>
      </c>
      <c r="BA426" s="14" t="n">
        <f aca="false">SUMIFS(시군구_병원급!$G$5:$G$3668,시군구_병원급!$A$5:$A$3668,$A426,시군구_병원급!$D$5:$D$3668,$D426)</f>
        <v>9</v>
      </c>
      <c r="BB426" s="14" t="n">
        <f aca="false">SUMIFS(시군구_병원급!$H$5:$H$3668,시군구_병원급!$A$5:$A$3668,$A426,시군구_병원급!$D$5:$D$3668,$D426)</f>
        <v>25</v>
      </c>
      <c r="BC426" s="16" t="n">
        <f aca="false">K426+AY426</f>
        <v>26</v>
      </c>
      <c r="BD426" s="17" t="n">
        <f aca="false">IF(E426=0,"",(K426+AY426)/E426*1000)</f>
        <v>0.93206667861624</v>
      </c>
      <c r="BE426" s="16" t="n">
        <f aca="false">AY426-SUMIFS(시군구_병원급!$E$5:$E$3668,시군구_병원급!$A$5:$A$3668,$A426,시군구_병원급!$D$5:$D$3668,$D426-3)</f>
        <v>-1</v>
      </c>
      <c r="BF426" s="16" t="n">
        <f aca="false">IF(AY426=0,1,0)</f>
        <v>0</v>
      </c>
      <c r="BG426" s="16" t="n">
        <f aca="false">IF(K426+AY426=0,1,0)</f>
        <v>0</v>
      </c>
      <c r="BH426" s="16" t="n">
        <f aca="false">AF426+AG426+AH426</f>
        <v>80</v>
      </c>
      <c r="BI426" s="18" t="n">
        <f aca="false">IF(H426=0,"",BH426/H426)</f>
        <v>0.197044334975369</v>
      </c>
      <c r="BJ426" s="16" t="n">
        <f aca="false">IF(AP426="","",AP426+AN426)</f>
        <v>24</v>
      </c>
    </row>
    <row r="427" customFormat="false" ht="15" hidden="false" customHeight="true" outlineLevel="0" collapsed="false">
      <c r="A427" s="9" t="s">
        <v>448</v>
      </c>
      <c r="B427" s="10" t="s">
        <v>446</v>
      </c>
      <c r="C427" s="10" t="s">
        <v>449</v>
      </c>
      <c r="D427" s="9" t="n">
        <v>2017</v>
      </c>
      <c r="E427" s="11" t="n">
        <v>8751</v>
      </c>
      <c r="F427" s="11" t="n">
        <v>1200</v>
      </c>
      <c r="G427" s="11" t="n">
        <v>1218</v>
      </c>
      <c r="H427" s="11" t="n">
        <v>121</v>
      </c>
      <c r="I427" s="11" t="n">
        <v>7481</v>
      </c>
      <c r="J427" s="11" t="n">
        <v>6400</v>
      </c>
      <c r="K427" s="11" t="n">
        <v>4</v>
      </c>
      <c r="L427" s="12" t="n">
        <v>13.8269912010056</v>
      </c>
      <c r="M427" s="12" t="n">
        <v>0.457090618215061</v>
      </c>
      <c r="N427" s="13" t="n">
        <v>0.85550060152386</v>
      </c>
      <c r="O427" s="13" t="n">
        <v>0.854873728716718</v>
      </c>
      <c r="P427" s="13" t="n">
        <v>0.139184093246486</v>
      </c>
      <c r="Q427" s="13" t="n">
        <v>0.120486555697823</v>
      </c>
      <c r="R427" s="13" t="n">
        <v>0.0637554585152838</v>
      </c>
      <c r="S427" s="11" t="n">
        <v>0</v>
      </c>
      <c r="T427" s="13" t="n">
        <v>-0.016260162601626</v>
      </c>
      <c r="U427" s="13" t="n">
        <v>-0.0113651380996432</v>
      </c>
      <c r="V427" s="11" t="n">
        <v>0</v>
      </c>
      <c r="W427" s="13" t="n">
        <v>0.024793388429752</v>
      </c>
      <c r="X427" s="11" t="n">
        <v>0</v>
      </c>
      <c r="Y427" s="11" t="n">
        <v>0</v>
      </c>
      <c r="Z427" s="11" t="n">
        <v>0</v>
      </c>
      <c r="AA427" s="11" t="n">
        <v>0</v>
      </c>
      <c r="AB427" s="10" t="s">
        <v>65</v>
      </c>
      <c r="AC427" s="11" t="n">
        <v>13</v>
      </c>
      <c r="AD427" s="11" t="n">
        <v>40</v>
      </c>
      <c r="AE427" s="11" t="n">
        <v>18</v>
      </c>
      <c r="AF427" s="11" t="n">
        <v>3</v>
      </c>
      <c r="AG427" s="11" t="n">
        <v>47</v>
      </c>
      <c r="AH427" s="11" t="n">
        <v>0</v>
      </c>
      <c r="AI427" s="13" t="n">
        <v>0.107438016528926</v>
      </c>
      <c r="AJ427" s="13" t="n">
        <v>0.330578512396694</v>
      </c>
      <c r="AK427" s="13" t="n">
        <v>0.148760330578512</v>
      </c>
      <c r="AL427" s="13" t="n">
        <v>0.0247933884297521</v>
      </c>
      <c r="AM427" s="13" t="n">
        <v>0.388429752066116</v>
      </c>
      <c r="AN427" s="11" t="n">
        <v>1</v>
      </c>
      <c r="AO427" s="13" t="n">
        <v>0.00819672131147541</v>
      </c>
      <c r="AP427" s="11" t="n">
        <v>6</v>
      </c>
      <c r="AQ427" s="11" t="n">
        <v>4</v>
      </c>
      <c r="AR427" s="13" t="n">
        <v>0.0483870967741936</v>
      </c>
      <c r="AS427" s="13" t="n">
        <v>0.032258064516129</v>
      </c>
      <c r="AT427" s="14" t="n">
        <f aca="false">SUMIFS(시도_소아과개폐업!$C$5:$C$293,시도_소아과개폐업!$A$5:$A$293,$D427,시도_소아과개폐업!$B$5:$B$293,$B427)</f>
        <v>21</v>
      </c>
      <c r="AU427" s="14" t="n">
        <f aca="false">SUMIFS(시도_소아과개폐업!$D$5:$D$293,시도_소아과개폐업!$A$5:$A$293,$D427,시도_소아과개폐업!$B$5:$B$293,$B427)</f>
        <v>3</v>
      </c>
      <c r="AV427" s="14" t="n">
        <f aca="false">SUMIFS(시도_소아과개폐업!$F$5:$F$293,시도_소아과개폐업!$A$5:$A$293,$D427,시도_소아과개폐업!$B$5:$B$293,$B427)</f>
        <v>18</v>
      </c>
      <c r="AW427" s="15" t="n">
        <f aca="false">SUMIFS(시도_소아과개폐업!$G$5:$G$293,시도_소아과개폐업!$A$5:$A$293,$D427,시도_소아과개폐업!$B$5:$B$293,$B427)</f>
        <v>0.115384615384615</v>
      </c>
      <c r="AX427" s="14" t="n">
        <f aca="false">SUMIFS(시도_소아과개폐업!$H$5:$H$293,시도_소아과개폐업!$A$5:$A$293,$D427,시도_소아과개폐업!$B$5:$B$293,$B427)</f>
        <v>15</v>
      </c>
      <c r="AY427" s="14" t="n">
        <f aca="false">SUMIFS(시군구_병원급!$E$5:$E$3668,시군구_병원급!$A$5:$A$3668,$A427,시군구_병원급!$D$5:$D$3668,$D427)</f>
        <v>2</v>
      </c>
      <c r="AZ427" s="14" t="n">
        <f aca="false">SUMIFS(시군구_병원급!$F$5:$F$3668,시군구_병원급!$A$5:$A$3668,$A427,시군구_병원급!$D$5:$D$3668,$D427)</f>
        <v>1</v>
      </c>
      <c r="BA427" s="14" t="n">
        <f aca="false">SUMIFS(시군구_병원급!$G$5:$G$3668,시군구_병원급!$A$5:$A$3668,$A427,시군구_병원급!$D$5:$D$3668,$D427)</f>
        <v>4</v>
      </c>
      <c r="BB427" s="14" t="n">
        <f aca="false">SUMIFS(시군구_병원급!$H$5:$H$3668,시군구_병원급!$A$5:$A$3668,$A427,시군구_병원급!$D$5:$D$3668,$D427)</f>
        <v>7</v>
      </c>
      <c r="BC427" s="16" t="n">
        <f aca="false">K427+AY427</f>
        <v>6</v>
      </c>
      <c r="BD427" s="17" t="n">
        <f aca="false">IF(E427=0,"",(K427+AY427)/E427*1000)</f>
        <v>0.685635927322592</v>
      </c>
      <c r="BE427" s="16" t="n">
        <f aca="false">AY427-SUMIFS(시군구_병원급!$E$5:$E$3668,시군구_병원급!$A$5:$A$3668,$A427,시군구_병원급!$D$5:$D$3668,$D427-3)</f>
        <v>0</v>
      </c>
      <c r="BF427" s="16" t="n">
        <f aca="false">IF(AY427=0,1,0)</f>
        <v>0</v>
      </c>
      <c r="BG427" s="16" t="n">
        <f aca="false">IF(K427+AY427=0,1,0)</f>
        <v>0</v>
      </c>
      <c r="BH427" s="16" t="n">
        <f aca="false">AF427+AG427+AH427</f>
        <v>50</v>
      </c>
      <c r="BI427" s="18" t="n">
        <f aca="false">IF(H427=0,"",BH427/H427)</f>
        <v>0.413223140495868</v>
      </c>
      <c r="BJ427" s="16" t="n">
        <f aca="false">IF(AP427="","",AP427+AN427)</f>
        <v>7</v>
      </c>
    </row>
    <row r="428" customFormat="false" ht="15" hidden="false" customHeight="true" outlineLevel="0" collapsed="false">
      <c r="A428" s="9" t="s">
        <v>450</v>
      </c>
      <c r="B428" s="10" t="s">
        <v>451</v>
      </c>
      <c r="C428" s="10" t="s">
        <v>452</v>
      </c>
      <c r="D428" s="9" t="n">
        <v>2017</v>
      </c>
      <c r="E428" s="11" t="n">
        <v>13178</v>
      </c>
      <c r="F428" s="11" t="n">
        <v>1662</v>
      </c>
      <c r="G428" s="11" t="n">
        <v>1742</v>
      </c>
      <c r="H428" s="11" t="n">
        <v>241</v>
      </c>
      <c r="I428" s="11" t="n">
        <v>10303</v>
      </c>
      <c r="J428" s="11" t="n">
        <v>8497</v>
      </c>
      <c r="K428" s="11" t="n">
        <v>8</v>
      </c>
      <c r="L428" s="12" t="n">
        <v>18.2880558506602</v>
      </c>
      <c r="M428" s="12" t="n">
        <v>0.607072393382911</v>
      </c>
      <c r="N428" s="13" t="n">
        <v>0.824711249150733</v>
      </c>
      <c r="O428" s="13" t="n">
        <v>0.781833358628016</v>
      </c>
      <c r="P428" s="13" t="n">
        <v>0.132190013659129</v>
      </c>
      <c r="Q428" s="13" t="n">
        <v>-0.0641954267859679</v>
      </c>
      <c r="R428" s="13" t="n">
        <v>-0.146914789422135</v>
      </c>
      <c r="S428" s="11" t="n">
        <v>1</v>
      </c>
      <c r="T428" s="13" t="n">
        <v>-0.0321285140562249</v>
      </c>
      <c r="U428" s="13" t="n">
        <v>-0.0218361340548752</v>
      </c>
      <c r="V428" s="11" t="n">
        <v>0</v>
      </c>
      <c r="W428" s="13" t="n">
        <v>-0.107883817427386</v>
      </c>
      <c r="X428" s="11" t="n">
        <v>0</v>
      </c>
      <c r="Y428" s="11" t="n">
        <v>0</v>
      </c>
      <c r="Z428" s="11" t="n">
        <v>0</v>
      </c>
      <c r="AA428" s="11" t="n">
        <v>0</v>
      </c>
      <c r="AB428" s="10" t="s">
        <v>65</v>
      </c>
      <c r="AC428" s="11" t="n">
        <v>11</v>
      </c>
      <c r="AD428" s="11" t="n">
        <v>75</v>
      </c>
      <c r="AE428" s="11" t="n">
        <v>123</v>
      </c>
      <c r="AF428" s="11" t="n">
        <v>6</v>
      </c>
      <c r="AG428" s="11" t="n">
        <v>24</v>
      </c>
      <c r="AH428" s="11" t="n">
        <v>2</v>
      </c>
      <c r="AI428" s="13" t="n">
        <v>0.045643153526971</v>
      </c>
      <c r="AJ428" s="13" t="n">
        <v>0.311203319502075</v>
      </c>
      <c r="AK428" s="13" t="n">
        <v>0.510373443983403</v>
      </c>
      <c r="AL428" s="13" t="n">
        <v>0.024896265560166</v>
      </c>
      <c r="AM428" s="13" t="n">
        <v>0.0995850622406639</v>
      </c>
      <c r="AN428" s="11" t="n">
        <v>6</v>
      </c>
      <c r="AO428" s="13" t="n">
        <v>0.0242914979757085</v>
      </c>
      <c r="AP428" s="11" t="n">
        <v>11</v>
      </c>
      <c r="AQ428" s="11" t="n">
        <v>5</v>
      </c>
      <c r="AR428" s="13" t="n">
        <v>0.0434782608695652</v>
      </c>
      <c r="AS428" s="13" t="n">
        <v>0.0197628458498024</v>
      </c>
      <c r="AT428" s="14" t="n">
        <f aca="false">SUMIFS(시도_소아과개폐업!$C$5:$C$293,시도_소아과개폐업!$A$5:$A$293,$D428,시도_소아과개폐업!$B$5:$B$293,$B428)</f>
        <v>16</v>
      </c>
      <c r="AU428" s="14" t="n">
        <f aca="false">SUMIFS(시도_소아과개폐업!$D$5:$D$293,시도_소아과개폐업!$A$5:$A$293,$D428,시도_소아과개폐업!$B$5:$B$293,$B428)</f>
        <v>11</v>
      </c>
      <c r="AV428" s="14" t="n">
        <f aca="false">SUMIFS(시도_소아과개폐업!$F$5:$F$293,시도_소아과개폐업!$A$5:$A$293,$D428,시도_소아과개폐업!$B$5:$B$293,$B428)</f>
        <v>5</v>
      </c>
      <c r="AW428" s="15" t="n">
        <f aca="false">SUMIFS(시도_소아과개폐업!$G$5:$G$293,시도_소아과개폐업!$A$5:$A$293,$D428,시도_소아과개폐업!$B$5:$B$293,$B428)</f>
        <v>0.224489795918367</v>
      </c>
      <c r="AX428" s="14" t="n">
        <f aca="false">SUMIFS(시도_소아과개폐업!$H$5:$H$293,시도_소아과개폐업!$A$5:$A$293,$D428,시도_소아과개폐업!$B$5:$B$293,$B428)</f>
        <v>32</v>
      </c>
      <c r="AY428" s="14" t="n">
        <f aca="false">SUMIFS(시군구_병원급!$E$5:$E$3668,시군구_병원급!$A$5:$A$3668,$A428,시군구_병원급!$D$5:$D$3668,$D428)</f>
        <v>1</v>
      </c>
      <c r="AZ428" s="14" t="n">
        <f aca="false">SUMIFS(시군구_병원급!$F$5:$F$3668,시군구_병원급!$A$5:$A$3668,$A428,시군구_병원급!$D$5:$D$3668,$D428)</f>
        <v>2</v>
      </c>
      <c r="BA428" s="14" t="n">
        <f aca="false">SUMIFS(시군구_병원급!$G$5:$G$3668,시군구_병원급!$A$5:$A$3668,$A428,시군구_병원급!$D$5:$D$3668,$D428)</f>
        <v>6</v>
      </c>
      <c r="BB428" s="14" t="n">
        <f aca="false">SUMIFS(시군구_병원급!$H$5:$H$3668,시군구_병원급!$A$5:$A$3668,$A428,시군구_병원급!$D$5:$D$3668,$D428)</f>
        <v>18</v>
      </c>
      <c r="BC428" s="16" t="n">
        <f aca="false">K428+AY428</f>
        <v>9</v>
      </c>
      <c r="BD428" s="17" t="n">
        <f aca="false">IF(E428=0,"",(K428+AY428)/E428*1000)</f>
        <v>0.682956442555775</v>
      </c>
      <c r="BE428" s="16" t="n">
        <f aca="false">AY428-SUMIFS(시군구_병원급!$E$5:$E$3668,시군구_병원급!$A$5:$A$3668,$A428,시군구_병원급!$D$5:$D$3668,$D428-3)</f>
        <v>0</v>
      </c>
      <c r="BF428" s="16" t="n">
        <f aca="false">IF(AY428=0,1,0)</f>
        <v>0</v>
      </c>
      <c r="BG428" s="16" t="n">
        <f aca="false">IF(K428+AY428=0,1,0)</f>
        <v>0</v>
      </c>
      <c r="BH428" s="16" t="n">
        <f aca="false">AF428+AG428+AH428</f>
        <v>32</v>
      </c>
      <c r="BI428" s="18" t="n">
        <f aca="false">IF(H428=0,"",BH428/H428)</f>
        <v>0.132780082987552</v>
      </c>
      <c r="BJ428" s="16" t="n">
        <f aca="false">IF(AP428="","",AP428+AN428)</f>
        <v>17</v>
      </c>
    </row>
    <row r="429" customFormat="false" ht="15" hidden="false" customHeight="true" outlineLevel="0" collapsed="false">
      <c r="A429" s="9" t="s">
        <v>453</v>
      </c>
      <c r="B429" s="10" t="s">
        <v>451</v>
      </c>
      <c r="C429" s="10" t="s">
        <v>454</v>
      </c>
      <c r="D429" s="9" t="n">
        <v>2017</v>
      </c>
      <c r="E429" s="11" t="n">
        <v>16671</v>
      </c>
      <c r="F429" s="11" t="n">
        <v>2253</v>
      </c>
      <c r="G429" s="11" t="n">
        <v>2291</v>
      </c>
      <c r="H429" s="11" t="n">
        <v>339</v>
      </c>
      <c r="I429" s="11" t="n">
        <v>13775</v>
      </c>
      <c r="J429" s="11" t="n">
        <v>10006</v>
      </c>
      <c r="K429" s="11" t="n">
        <v>14</v>
      </c>
      <c r="L429" s="12" t="n">
        <v>20.3347129746266</v>
      </c>
      <c r="M429" s="12" t="n">
        <v>0.83978165676924</v>
      </c>
      <c r="N429" s="13" t="n">
        <v>0.726388384754991</v>
      </c>
      <c r="O429" s="13" t="n">
        <v>0.826285165856877</v>
      </c>
      <c r="P429" s="13" t="n">
        <v>0.137424269689881</v>
      </c>
      <c r="Q429" s="13" t="n">
        <v>-0.0452983621578285</v>
      </c>
      <c r="R429" s="13" t="n">
        <v>-0.0868872060581906</v>
      </c>
      <c r="S429" s="11" t="n">
        <v>0</v>
      </c>
      <c r="T429" s="13" t="n">
        <v>-0.0314285714285715</v>
      </c>
      <c r="U429" s="13" t="n">
        <v>0.00335057178235854</v>
      </c>
      <c r="V429" s="11" t="n">
        <v>0</v>
      </c>
      <c r="W429" s="13" t="n">
        <v>-0.20353982300885</v>
      </c>
      <c r="X429" s="11" t="n">
        <v>1</v>
      </c>
      <c r="Y429" s="11" t="n">
        <v>0</v>
      </c>
      <c r="Z429" s="11" t="n">
        <v>1</v>
      </c>
      <c r="AA429" s="11" t="n">
        <v>0</v>
      </c>
      <c r="AB429" s="10" t="s">
        <v>65</v>
      </c>
      <c r="AC429" s="11" t="n">
        <v>16</v>
      </c>
      <c r="AD429" s="11" t="n">
        <v>107</v>
      </c>
      <c r="AE429" s="11" t="n">
        <v>184</v>
      </c>
      <c r="AF429" s="11" t="n">
        <v>11</v>
      </c>
      <c r="AG429" s="11" t="n">
        <v>20</v>
      </c>
      <c r="AH429" s="11" t="n">
        <v>1</v>
      </c>
      <c r="AI429" s="13" t="n">
        <v>0.0471976401179941</v>
      </c>
      <c r="AJ429" s="13" t="n">
        <v>0.315634218289086</v>
      </c>
      <c r="AK429" s="13" t="n">
        <v>0.542772861356932</v>
      </c>
      <c r="AL429" s="13" t="n">
        <v>0.0324483775811209</v>
      </c>
      <c r="AM429" s="13" t="n">
        <v>0.0589970501474926</v>
      </c>
      <c r="AN429" s="11" t="n">
        <v>2</v>
      </c>
      <c r="AO429" s="13" t="n">
        <v>0.00586510263929619</v>
      </c>
      <c r="AP429" s="11" t="n">
        <v>25</v>
      </c>
      <c r="AQ429" s="11" t="n">
        <v>8</v>
      </c>
      <c r="AR429" s="13" t="n">
        <v>0.0698324022346369</v>
      </c>
      <c r="AS429" s="13" t="n">
        <v>0.0223463687150838</v>
      </c>
      <c r="AT429" s="14" t="n">
        <f aca="false">SUMIFS(시도_소아과개폐업!$C$5:$C$293,시도_소아과개폐업!$A$5:$A$293,$D429,시도_소아과개폐업!$B$5:$B$293,$B429)</f>
        <v>16</v>
      </c>
      <c r="AU429" s="14" t="n">
        <f aca="false">SUMIFS(시도_소아과개폐업!$D$5:$D$293,시도_소아과개폐업!$A$5:$A$293,$D429,시도_소아과개폐업!$B$5:$B$293,$B429)</f>
        <v>11</v>
      </c>
      <c r="AV429" s="14" t="n">
        <f aca="false">SUMIFS(시도_소아과개폐업!$F$5:$F$293,시도_소아과개폐업!$A$5:$A$293,$D429,시도_소아과개폐업!$B$5:$B$293,$B429)</f>
        <v>5</v>
      </c>
      <c r="AW429" s="15" t="n">
        <f aca="false">SUMIFS(시도_소아과개폐업!$G$5:$G$293,시도_소아과개폐업!$A$5:$A$293,$D429,시도_소아과개폐업!$B$5:$B$293,$B429)</f>
        <v>0.224489795918367</v>
      </c>
      <c r="AX429" s="14" t="n">
        <f aca="false">SUMIFS(시도_소아과개폐업!$H$5:$H$293,시도_소아과개폐업!$A$5:$A$293,$D429,시도_소아과개폐업!$B$5:$B$293,$B429)</f>
        <v>32</v>
      </c>
      <c r="AY429" s="14" t="n">
        <f aca="false">SUMIFS(시군구_병원급!$E$5:$E$3668,시군구_병원급!$A$5:$A$3668,$A429,시군구_병원급!$D$5:$D$3668,$D429)</f>
        <v>2</v>
      </c>
      <c r="AZ429" s="14" t="n">
        <f aca="false">SUMIFS(시군구_병원급!$F$5:$F$3668,시군구_병원급!$A$5:$A$3668,$A429,시군구_병원급!$D$5:$D$3668,$D429)</f>
        <v>2</v>
      </c>
      <c r="BA429" s="14" t="n">
        <f aca="false">SUMIFS(시군구_병원급!$G$5:$G$3668,시군구_병원급!$A$5:$A$3668,$A429,시군구_병원급!$D$5:$D$3668,$D429)</f>
        <v>19</v>
      </c>
      <c r="BB429" s="14" t="n">
        <f aca="false">SUMIFS(시군구_병원급!$H$5:$H$3668,시군구_병원급!$A$5:$A$3668,$A429,시군구_병원급!$D$5:$D$3668,$D429)</f>
        <v>30</v>
      </c>
      <c r="BC429" s="16" t="n">
        <f aca="false">K429+AY429</f>
        <v>16</v>
      </c>
      <c r="BD429" s="17" t="n">
        <f aca="false">IF(E429=0,"",(K429+AY429)/E429*1000)</f>
        <v>0.959750464879131</v>
      </c>
      <c r="BE429" s="16" t="n">
        <f aca="false">AY429-SUMIFS(시군구_병원급!$E$5:$E$3668,시군구_병원급!$A$5:$A$3668,$A429,시군구_병원급!$D$5:$D$3668,$D429-3)</f>
        <v>0</v>
      </c>
      <c r="BF429" s="16" t="n">
        <f aca="false">IF(AY429=0,1,0)</f>
        <v>0</v>
      </c>
      <c r="BG429" s="16" t="n">
        <f aca="false">IF(K429+AY429=0,1,0)</f>
        <v>0</v>
      </c>
      <c r="BH429" s="16" t="n">
        <f aca="false">AF429+AG429+AH429</f>
        <v>32</v>
      </c>
      <c r="BI429" s="18" t="n">
        <f aca="false">IF(H429=0,"",BH429/H429)</f>
        <v>0.0943952802359882</v>
      </c>
      <c r="BJ429" s="16" t="n">
        <f aca="false">IF(AP429="","",AP429+AN429)</f>
        <v>27</v>
      </c>
    </row>
    <row r="430" customFormat="false" ht="15" hidden="false" customHeight="true" outlineLevel="0" collapsed="false">
      <c r="A430" s="9" t="s">
        <v>455</v>
      </c>
      <c r="B430" s="10" t="s">
        <v>451</v>
      </c>
      <c r="C430" s="10" t="s">
        <v>456</v>
      </c>
      <c r="D430" s="9" t="n">
        <v>2017</v>
      </c>
      <c r="E430" s="11" t="n">
        <v>8239</v>
      </c>
      <c r="F430" s="11" t="n">
        <v>1073</v>
      </c>
      <c r="G430" s="11" t="n">
        <v>1084</v>
      </c>
      <c r="H430" s="11" t="n">
        <v>151</v>
      </c>
      <c r="I430" s="11" t="n">
        <v>7284</v>
      </c>
      <c r="J430" s="11" t="n">
        <v>5558</v>
      </c>
      <c r="K430" s="11" t="n">
        <v>10</v>
      </c>
      <c r="L430" s="12" t="n">
        <v>18.3274669255978</v>
      </c>
      <c r="M430" s="12" t="n">
        <v>1.21373953149654</v>
      </c>
      <c r="N430" s="13" t="n">
        <v>0.763042284459088</v>
      </c>
      <c r="O430" s="13" t="n">
        <v>0.88408787474208</v>
      </c>
      <c r="P430" s="13" t="n">
        <v>0.131569365214225</v>
      </c>
      <c r="Q430" s="13" t="n">
        <v>-0.115987124463519</v>
      </c>
      <c r="R430" s="13" t="n">
        <v>-0.164869029275809</v>
      </c>
      <c r="S430" s="11" t="n">
        <v>0</v>
      </c>
      <c r="T430" s="13" t="n">
        <v>-0.0382165605095541</v>
      </c>
      <c r="U430" s="13" t="n">
        <v>-0.0290589176219674</v>
      </c>
      <c r="V430" s="11" t="n">
        <v>0</v>
      </c>
      <c r="W430" s="13" t="n">
        <v>-0.185430463576159</v>
      </c>
      <c r="X430" s="11" t="n">
        <v>0</v>
      </c>
      <c r="Y430" s="11" t="n">
        <v>0</v>
      </c>
      <c r="Z430" s="11" t="n">
        <v>0</v>
      </c>
      <c r="AA430" s="11" t="n">
        <v>0</v>
      </c>
      <c r="AB430" s="10" t="s">
        <v>65</v>
      </c>
      <c r="AC430" s="11" t="n">
        <v>4</v>
      </c>
      <c r="AD430" s="11" t="n">
        <v>70</v>
      </c>
      <c r="AE430" s="11" t="n">
        <v>50</v>
      </c>
      <c r="AF430" s="11" t="n">
        <v>3</v>
      </c>
      <c r="AG430" s="11" t="n">
        <v>23</v>
      </c>
      <c r="AH430" s="11" t="n">
        <v>1</v>
      </c>
      <c r="AI430" s="13" t="n">
        <v>0.0264900662251656</v>
      </c>
      <c r="AJ430" s="13" t="n">
        <v>0.463576158940397</v>
      </c>
      <c r="AK430" s="13" t="n">
        <v>0.33112582781457</v>
      </c>
      <c r="AL430" s="13" t="n">
        <v>0.0198675496688742</v>
      </c>
      <c r="AM430" s="13" t="n">
        <v>0.152317880794702</v>
      </c>
      <c r="AN430" s="11" t="n">
        <v>4</v>
      </c>
      <c r="AO430" s="13" t="n">
        <v>0.0258064516129032</v>
      </c>
      <c r="AP430" s="11" t="n">
        <v>24</v>
      </c>
      <c r="AQ430" s="11" t="n">
        <v>14</v>
      </c>
      <c r="AR430" s="13" t="n">
        <v>0.145454545454545</v>
      </c>
      <c r="AS430" s="13" t="n">
        <v>0.0848484848484849</v>
      </c>
      <c r="AT430" s="14" t="n">
        <f aca="false">SUMIFS(시도_소아과개폐업!$C$5:$C$293,시도_소아과개폐업!$A$5:$A$293,$D430,시도_소아과개폐업!$B$5:$B$293,$B430)</f>
        <v>16</v>
      </c>
      <c r="AU430" s="14" t="n">
        <f aca="false">SUMIFS(시도_소아과개폐업!$D$5:$D$293,시도_소아과개폐업!$A$5:$A$293,$D430,시도_소아과개폐업!$B$5:$B$293,$B430)</f>
        <v>11</v>
      </c>
      <c r="AV430" s="14" t="n">
        <f aca="false">SUMIFS(시도_소아과개폐업!$F$5:$F$293,시도_소아과개폐업!$A$5:$A$293,$D430,시도_소아과개폐업!$B$5:$B$293,$B430)</f>
        <v>5</v>
      </c>
      <c r="AW430" s="15" t="n">
        <f aca="false">SUMIFS(시도_소아과개폐업!$G$5:$G$293,시도_소아과개폐업!$A$5:$A$293,$D430,시도_소아과개폐업!$B$5:$B$293,$B430)</f>
        <v>0.224489795918367</v>
      </c>
      <c r="AX430" s="14" t="n">
        <f aca="false">SUMIFS(시도_소아과개폐업!$H$5:$H$293,시도_소아과개폐업!$A$5:$A$293,$D430,시도_소아과개폐업!$B$5:$B$293,$B430)</f>
        <v>32</v>
      </c>
      <c r="AY430" s="14" t="n">
        <f aca="false">SUMIFS(시군구_병원급!$E$5:$E$3668,시군구_병원급!$A$5:$A$3668,$A430,시군구_병원급!$D$5:$D$3668,$D430)</f>
        <v>1</v>
      </c>
      <c r="AZ430" s="14" t="n">
        <f aca="false">SUMIFS(시군구_병원급!$F$5:$F$3668,시군구_병원급!$A$5:$A$3668,$A430,시군구_병원급!$D$5:$D$3668,$D430)</f>
        <v>4</v>
      </c>
      <c r="BA430" s="14" t="n">
        <f aca="false">SUMIFS(시군구_병원급!$G$5:$G$3668,시군구_병원급!$A$5:$A$3668,$A430,시군구_병원급!$D$5:$D$3668,$D430)</f>
        <v>6</v>
      </c>
      <c r="BB430" s="14" t="n">
        <f aca="false">SUMIFS(시군구_병원급!$H$5:$H$3668,시군구_병원급!$A$5:$A$3668,$A430,시군구_병원급!$D$5:$D$3668,$D430)</f>
        <v>13</v>
      </c>
      <c r="BC430" s="16" t="n">
        <f aca="false">K430+AY430</f>
        <v>11</v>
      </c>
      <c r="BD430" s="17" t="n">
        <f aca="false">IF(E430=0,"",(K430+AY430)/E430*1000)</f>
        <v>1.3351134846462</v>
      </c>
      <c r="BE430" s="16" t="n">
        <f aca="false">AY430-SUMIFS(시군구_병원급!$E$5:$E$3668,시군구_병원급!$A$5:$A$3668,$A430,시군구_병원급!$D$5:$D$3668,$D430-3)</f>
        <v>0</v>
      </c>
      <c r="BF430" s="16" t="n">
        <f aca="false">IF(AY430=0,1,0)</f>
        <v>0</v>
      </c>
      <c r="BG430" s="16" t="n">
        <f aca="false">IF(K430+AY430=0,1,0)</f>
        <v>0</v>
      </c>
      <c r="BH430" s="16" t="n">
        <f aca="false">AF430+AG430+AH430</f>
        <v>27</v>
      </c>
      <c r="BI430" s="18" t="n">
        <f aca="false">IF(H430=0,"",BH430/H430)</f>
        <v>0.178807947019868</v>
      </c>
      <c r="BJ430" s="16" t="n">
        <f aca="false">IF(AP430="","",AP430+AN430)</f>
        <v>28</v>
      </c>
    </row>
    <row r="431" customFormat="false" ht="15" hidden="false" customHeight="true" outlineLevel="0" collapsed="false">
      <c r="A431" s="9" t="s">
        <v>457</v>
      </c>
      <c r="B431" s="10" t="s">
        <v>451</v>
      </c>
      <c r="C431" s="10" t="s">
        <v>458</v>
      </c>
      <c r="D431" s="9" t="n">
        <v>2017</v>
      </c>
      <c r="E431" s="11" t="n">
        <v>4338</v>
      </c>
      <c r="F431" s="11" t="n">
        <v>571</v>
      </c>
      <c r="G431" s="11" t="n">
        <v>561</v>
      </c>
      <c r="H431" s="11" t="n">
        <v>69</v>
      </c>
      <c r="I431" s="11" t="n">
        <v>3142</v>
      </c>
      <c r="J431" s="11" t="n">
        <v>2576</v>
      </c>
      <c r="K431" s="11" t="n">
        <v>3</v>
      </c>
      <c r="L431" s="12" t="n">
        <v>15.9059474412172</v>
      </c>
      <c r="M431" s="12" t="n">
        <v>0.691562932226833</v>
      </c>
      <c r="N431" s="13" t="n">
        <v>0.819859961807766</v>
      </c>
      <c r="O431" s="13" t="n">
        <v>0.724296911018903</v>
      </c>
      <c r="P431" s="13" t="n">
        <v>0.129322268326418</v>
      </c>
      <c r="Q431" s="13" t="n">
        <v>-0.107774578362814</v>
      </c>
      <c r="R431" s="13" t="n">
        <v>-0.20199146514936</v>
      </c>
      <c r="S431" s="11" t="n">
        <v>-1</v>
      </c>
      <c r="T431" s="13" t="n">
        <v>-0.0142857142857142</v>
      </c>
      <c r="U431" s="13" t="n">
        <v>-0.00852003786683497</v>
      </c>
      <c r="V431" s="11" t="n">
        <v>0</v>
      </c>
      <c r="W431" s="13" t="n">
        <v>-0.072463768115942</v>
      </c>
      <c r="X431" s="11" t="n">
        <v>0</v>
      </c>
      <c r="Y431" s="11" t="n">
        <v>0</v>
      </c>
      <c r="Z431" s="11" t="n">
        <v>0</v>
      </c>
      <c r="AA431" s="11" t="n">
        <v>0</v>
      </c>
      <c r="AB431" s="10" t="s">
        <v>65</v>
      </c>
      <c r="AC431" s="11" t="n">
        <v>2</v>
      </c>
      <c r="AD431" s="11" t="n">
        <v>21</v>
      </c>
      <c r="AE431" s="11" t="n">
        <v>36</v>
      </c>
      <c r="AF431" s="11" t="n">
        <v>2</v>
      </c>
      <c r="AG431" s="11" t="n">
        <v>8</v>
      </c>
      <c r="AH431" s="11" t="n">
        <v>0</v>
      </c>
      <c r="AI431" s="13" t="n">
        <v>0.0289855072463768</v>
      </c>
      <c r="AJ431" s="13" t="n">
        <v>0.304347826086957</v>
      </c>
      <c r="AK431" s="13" t="n">
        <v>0.521739130434783</v>
      </c>
      <c r="AL431" s="13" t="n">
        <v>0.0289855072463768</v>
      </c>
      <c r="AM431" s="13" t="n">
        <v>0.115942028985507</v>
      </c>
      <c r="AN431" s="11" t="n">
        <v>2</v>
      </c>
      <c r="AO431" s="13" t="n">
        <v>0.028169014084507</v>
      </c>
      <c r="AP431" s="11" t="n">
        <v>3</v>
      </c>
      <c r="AQ431" s="11" t="n">
        <v>3</v>
      </c>
      <c r="AR431" s="13" t="n">
        <v>0.0422535211267606</v>
      </c>
      <c r="AS431" s="13" t="n">
        <v>0.0422535211267606</v>
      </c>
      <c r="AT431" s="14" t="n">
        <f aca="false">SUMIFS(시도_소아과개폐업!$C$5:$C$293,시도_소아과개폐업!$A$5:$A$293,$D431,시도_소아과개폐업!$B$5:$B$293,$B431)</f>
        <v>16</v>
      </c>
      <c r="AU431" s="14" t="n">
        <f aca="false">SUMIFS(시도_소아과개폐업!$D$5:$D$293,시도_소아과개폐업!$A$5:$A$293,$D431,시도_소아과개폐업!$B$5:$B$293,$B431)</f>
        <v>11</v>
      </c>
      <c r="AV431" s="14" t="n">
        <f aca="false">SUMIFS(시도_소아과개폐업!$F$5:$F$293,시도_소아과개폐업!$A$5:$A$293,$D431,시도_소아과개폐업!$B$5:$B$293,$B431)</f>
        <v>5</v>
      </c>
      <c r="AW431" s="15" t="n">
        <f aca="false">SUMIFS(시도_소아과개폐업!$G$5:$G$293,시도_소아과개폐업!$A$5:$A$293,$D431,시도_소아과개폐업!$B$5:$B$293,$B431)</f>
        <v>0.224489795918367</v>
      </c>
      <c r="AX431" s="14" t="n">
        <f aca="false">SUMIFS(시도_소아과개폐업!$H$5:$H$293,시도_소아과개폐업!$A$5:$A$293,$D431,시도_소아과개폐업!$B$5:$B$293,$B431)</f>
        <v>32</v>
      </c>
      <c r="AY431" s="14" t="n">
        <f aca="false">SUMIFS(시군구_병원급!$E$5:$E$3668,시군구_병원급!$A$5:$A$3668,$A431,시군구_병원급!$D$5:$D$3668,$D431)</f>
        <v>0</v>
      </c>
      <c r="AZ431" s="14" t="n">
        <f aca="false">SUMIFS(시군구_병원급!$F$5:$F$3668,시군구_병원급!$A$5:$A$3668,$A431,시군구_병원급!$D$5:$D$3668,$D431)</f>
        <v>2</v>
      </c>
      <c r="BA431" s="14" t="n">
        <f aca="false">SUMIFS(시군구_병원급!$G$5:$G$3668,시군구_병원급!$A$5:$A$3668,$A431,시군구_병원급!$D$5:$D$3668,$D431)</f>
        <v>3</v>
      </c>
      <c r="BB431" s="14" t="n">
        <f aca="false">SUMIFS(시군구_병원급!$H$5:$H$3668,시군구_병원급!$A$5:$A$3668,$A431,시군구_병원급!$D$5:$D$3668,$D431)</f>
        <v>6</v>
      </c>
      <c r="BC431" s="16" t="n">
        <f aca="false">K431+AY431</f>
        <v>3</v>
      </c>
      <c r="BD431" s="17" t="n">
        <f aca="false">IF(E431=0,"",(K431+AY431)/E431*1000)</f>
        <v>0.691562932226833</v>
      </c>
      <c r="BE431" s="16" t="n">
        <f aca="false">AY431-SUMIFS(시군구_병원급!$E$5:$E$3668,시군구_병원급!$A$5:$A$3668,$A431,시군구_병원급!$D$5:$D$3668,$D431-3)</f>
        <v>0</v>
      </c>
      <c r="BF431" s="16" t="n">
        <f aca="false">IF(AY431=0,1,0)</f>
        <v>1</v>
      </c>
      <c r="BG431" s="16" t="n">
        <f aca="false">IF(K431+AY431=0,1,0)</f>
        <v>0</v>
      </c>
      <c r="BH431" s="16" t="n">
        <f aca="false">AF431+AG431+AH431</f>
        <v>10</v>
      </c>
      <c r="BI431" s="18" t="n">
        <f aca="false">IF(H431=0,"",BH431/H431)</f>
        <v>0.144927536231884</v>
      </c>
      <c r="BJ431" s="16" t="n">
        <f aca="false">IF(AP431="","",AP431+AN431)</f>
        <v>5</v>
      </c>
    </row>
    <row r="432" customFormat="false" ht="15" hidden="false" customHeight="true" outlineLevel="0" collapsed="false">
      <c r="A432" s="9" t="s">
        <v>459</v>
      </c>
      <c r="B432" s="10" t="s">
        <v>451</v>
      </c>
      <c r="C432" s="10" t="s">
        <v>460</v>
      </c>
      <c r="D432" s="9" t="n">
        <v>2017</v>
      </c>
      <c r="E432" s="11" t="n">
        <v>1780</v>
      </c>
      <c r="F432" s="11" t="n">
        <v>225</v>
      </c>
      <c r="G432" s="11" t="n">
        <v>242</v>
      </c>
      <c r="H432" s="11" t="n">
        <v>26</v>
      </c>
      <c r="I432" s="11" t="n">
        <v>1449</v>
      </c>
      <c r="J432" s="11" t="n">
        <v>1295</v>
      </c>
      <c r="K432" s="11" t="n">
        <v>3</v>
      </c>
      <c r="L432" s="12" t="n">
        <v>14.6067415730337</v>
      </c>
      <c r="M432" s="12" t="n">
        <v>1.68539325842697</v>
      </c>
      <c r="N432" s="13" t="n">
        <v>0.893719806763285</v>
      </c>
      <c r="O432" s="13" t="n">
        <v>0.814044943820225</v>
      </c>
      <c r="P432" s="13" t="n">
        <v>0.135955056179775</v>
      </c>
      <c r="Q432" s="13" t="n">
        <v>-0.219298245614035</v>
      </c>
      <c r="R432" s="13" t="n">
        <v>-0.279761904761905</v>
      </c>
      <c r="S432" s="11" t="n">
        <v>1</v>
      </c>
      <c r="T432" s="13" t="n">
        <v>-0.0370370370370371</v>
      </c>
      <c r="U432" s="13" t="n">
        <v>-0.0547945205479452</v>
      </c>
      <c r="V432" s="11" t="n">
        <v>0</v>
      </c>
      <c r="W432" s="13" t="n">
        <v>-0.153846153846154</v>
      </c>
      <c r="X432" s="11" t="n">
        <v>0</v>
      </c>
      <c r="Y432" s="11" t="n">
        <v>0</v>
      </c>
      <c r="Z432" s="11" t="n">
        <v>0</v>
      </c>
      <c r="AA432" s="11" t="n">
        <v>0</v>
      </c>
      <c r="AB432" s="10" t="s">
        <v>65</v>
      </c>
      <c r="AC432" s="11" t="n">
        <v>10</v>
      </c>
      <c r="AD432" s="11" t="n">
        <v>7</v>
      </c>
      <c r="AE432" s="11" t="n">
        <v>5</v>
      </c>
      <c r="AF432" s="11" t="n">
        <v>1</v>
      </c>
      <c r="AG432" s="11" t="n">
        <v>3</v>
      </c>
      <c r="AH432" s="11" t="n">
        <v>0</v>
      </c>
      <c r="AI432" s="13" t="n">
        <v>0.384615384615385</v>
      </c>
      <c r="AJ432" s="13" t="n">
        <v>0.269230769230769</v>
      </c>
      <c r="AK432" s="13" t="n">
        <v>0.192307692307692</v>
      </c>
      <c r="AL432" s="13" t="n">
        <v>0.0384615384615385</v>
      </c>
      <c r="AM432" s="13" t="n">
        <v>0.115384615384615</v>
      </c>
      <c r="AN432" s="11" t="n">
        <v>0</v>
      </c>
      <c r="AO432" s="13" t="n">
        <v>0</v>
      </c>
      <c r="AP432" s="11" t="n">
        <v>1</v>
      </c>
      <c r="AQ432" s="11" t="n">
        <v>0</v>
      </c>
      <c r="AR432" s="13" t="n">
        <v>0.037037037037037</v>
      </c>
      <c r="AS432" s="13" t="n">
        <v>0</v>
      </c>
      <c r="AT432" s="14" t="n">
        <f aca="false">SUMIFS(시도_소아과개폐업!$C$5:$C$293,시도_소아과개폐업!$A$5:$A$293,$D432,시도_소아과개폐업!$B$5:$B$293,$B432)</f>
        <v>16</v>
      </c>
      <c r="AU432" s="14" t="n">
        <f aca="false">SUMIFS(시도_소아과개폐업!$D$5:$D$293,시도_소아과개폐업!$A$5:$A$293,$D432,시도_소아과개폐업!$B$5:$B$293,$B432)</f>
        <v>11</v>
      </c>
      <c r="AV432" s="14" t="n">
        <f aca="false">SUMIFS(시도_소아과개폐업!$F$5:$F$293,시도_소아과개폐업!$A$5:$A$293,$D432,시도_소아과개폐업!$B$5:$B$293,$B432)</f>
        <v>5</v>
      </c>
      <c r="AW432" s="15" t="n">
        <f aca="false">SUMIFS(시도_소아과개폐업!$G$5:$G$293,시도_소아과개폐업!$A$5:$A$293,$D432,시도_소아과개폐업!$B$5:$B$293,$B432)</f>
        <v>0.224489795918367</v>
      </c>
      <c r="AX432" s="14" t="n">
        <f aca="false">SUMIFS(시도_소아과개폐업!$H$5:$H$293,시도_소아과개폐업!$A$5:$A$293,$D432,시도_소아과개폐업!$B$5:$B$293,$B432)</f>
        <v>32</v>
      </c>
      <c r="AY432" s="14" t="n">
        <f aca="false">SUMIFS(시군구_병원급!$E$5:$E$3668,시군구_병원급!$A$5:$A$3668,$A432,시군구_병원급!$D$5:$D$3668,$D432)</f>
        <v>1</v>
      </c>
      <c r="AZ432" s="14" t="n">
        <f aca="false">SUMIFS(시군구_병원급!$F$5:$F$3668,시군구_병원급!$A$5:$A$3668,$A432,시군구_병원급!$D$5:$D$3668,$D432)</f>
        <v>1</v>
      </c>
      <c r="BA432" s="14" t="n">
        <f aca="false">SUMIFS(시군구_병원급!$G$5:$G$3668,시군구_병원급!$A$5:$A$3668,$A432,시군구_병원급!$D$5:$D$3668,$D432)</f>
        <v>2</v>
      </c>
      <c r="BB432" s="14" t="n">
        <f aca="false">SUMIFS(시군구_병원급!$H$5:$H$3668,시군구_병원급!$A$5:$A$3668,$A432,시군구_병원급!$D$5:$D$3668,$D432)</f>
        <v>2</v>
      </c>
      <c r="BC432" s="16" t="n">
        <f aca="false">K432+AY432</f>
        <v>4</v>
      </c>
      <c r="BD432" s="17" t="n">
        <f aca="false">IF(E432=0,"",(K432+AY432)/E432*1000)</f>
        <v>2.24719101123596</v>
      </c>
      <c r="BE432" s="16" t="n">
        <f aca="false">AY432-SUMIFS(시군구_병원급!$E$5:$E$3668,시군구_병원급!$A$5:$A$3668,$A432,시군구_병원급!$D$5:$D$3668,$D432-3)</f>
        <v>0</v>
      </c>
      <c r="BF432" s="16" t="n">
        <f aca="false">IF(AY432=0,1,0)</f>
        <v>0</v>
      </c>
      <c r="BG432" s="16" t="n">
        <f aca="false">IF(K432+AY432=0,1,0)</f>
        <v>0</v>
      </c>
      <c r="BH432" s="16" t="n">
        <f aca="false">AF432+AG432+AH432</f>
        <v>4</v>
      </c>
      <c r="BI432" s="18" t="n">
        <f aca="false">IF(H432=0,"",BH432/H432)</f>
        <v>0.153846153846154</v>
      </c>
      <c r="BJ432" s="16" t="n">
        <f aca="false">IF(AP432="","",AP432+AN432)</f>
        <v>1</v>
      </c>
    </row>
    <row r="433" customFormat="false" ht="15" hidden="false" customHeight="true" outlineLevel="0" collapsed="false">
      <c r="A433" s="9" t="s">
        <v>461</v>
      </c>
      <c r="B433" s="10" t="s">
        <v>451</v>
      </c>
      <c r="C433" s="10" t="s">
        <v>462</v>
      </c>
      <c r="D433" s="9" t="n">
        <v>2017</v>
      </c>
      <c r="E433" s="11" t="n">
        <v>3511</v>
      </c>
      <c r="F433" s="11" t="n">
        <v>398</v>
      </c>
      <c r="G433" s="11" t="n">
        <v>383</v>
      </c>
      <c r="H433" s="11" t="n">
        <v>63</v>
      </c>
      <c r="I433" s="11" t="n">
        <v>3059</v>
      </c>
      <c r="J433" s="11" t="n">
        <v>2649</v>
      </c>
      <c r="K433" s="11" t="n">
        <v>5</v>
      </c>
      <c r="L433" s="12" t="n">
        <v>17.9436058103105</v>
      </c>
      <c r="M433" s="12" t="n">
        <v>1.42409569923099</v>
      </c>
      <c r="N433" s="13" t="n">
        <v>0.865969271003596</v>
      </c>
      <c r="O433" s="13" t="n">
        <v>0.871261748789519</v>
      </c>
      <c r="P433" s="13" t="n">
        <v>0.109085730561094</v>
      </c>
      <c r="Q433" s="13" t="n">
        <v>-0.105021667091512</v>
      </c>
      <c r="R433" s="13" t="n">
        <v>-0.371100164203613</v>
      </c>
      <c r="S433" s="11" t="n">
        <v>0</v>
      </c>
      <c r="T433" s="13" t="n">
        <v>0.0161290322580645</v>
      </c>
      <c r="U433" s="13" t="n">
        <v>-0.0074626865671642</v>
      </c>
      <c r="V433" s="11" t="n">
        <v>0</v>
      </c>
      <c r="W433" s="13" t="n">
        <v>-0.126984126984127</v>
      </c>
      <c r="X433" s="11" t="n">
        <v>0</v>
      </c>
      <c r="Y433" s="11" t="n">
        <v>0</v>
      </c>
      <c r="Z433" s="11" t="n">
        <v>0</v>
      </c>
      <c r="AA433" s="11" t="n">
        <v>0</v>
      </c>
      <c r="AB433" s="10" t="s">
        <v>65</v>
      </c>
      <c r="AC433" s="11" t="n">
        <v>3</v>
      </c>
      <c r="AD433" s="11" t="n">
        <v>27</v>
      </c>
      <c r="AE433" s="11" t="n">
        <v>25</v>
      </c>
      <c r="AF433" s="11" t="n">
        <v>1</v>
      </c>
      <c r="AG433" s="11" t="n">
        <v>7</v>
      </c>
      <c r="AH433" s="11" t="n">
        <v>0</v>
      </c>
      <c r="AI433" s="13" t="n">
        <v>0.0476190476190476</v>
      </c>
      <c r="AJ433" s="13" t="n">
        <v>0.428571428571429</v>
      </c>
      <c r="AK433" s="13" t="n">
        <v>0.396825396825397</v>
      </c>
      <c r="AL433" s="13" t="n">
        <v>0.0158730158730159</v>
      </c>
      <c r="AM433" s="13" t="n">
        <v>0.111111111111111</v>
      </c>
      <c r="AN433" s="11" t="n">
        <v>1</v>
      </c>
      <c r="AO433" s="13" t="n">
        <v>0.015625</v>
      </c>
      <c r="AP433" s="11" t="n">
        <v>0</v>
      </c>
      <c r="AQ433" s="11" t="n">
        <v>1</v>
      </c>
      <c r="AR433" s="13" t="n">
        <v>0</v>
      </c>
      <c r="AS433" s="13" t="n">
        <v>0.0158730158730159</v>
      </c>
      <c r="AT433" s="14" t="n">
        <f aca="false">SUMIFS(시도_소아과개폐업!$C$5:$C$293,시도_소아과개폐업!$A$5:$A$293,$D433,시도_소아과개폐업!$B$5:$B$293,$B433)</f>
        <v>16</v>
      </c>
      <c r="AU433" s="14" t="n">
        <f aca="false">SUMIFS(시도_소아과개폐업!$D$5:$D$293,시도_소아과개폐업!$A$5:$A$293,$D433,시도_소아과개폐업!$B$5:$B$293,$B433)</f>
        <v>11</v>
      </c>
      <c r="AV433" s="14" t="n">
        <f aca="false">SUMIFS(시도_소아과개폐업!$F$5:$F$293,시도_소아과개폐업!$A$5:$A$293,$D433,시도_소아과개폐업!$B$5:$B$293,$B433)</f>
        <v>5</v>
      </c>
      <c r="AW433" s="15" t="n">
        <f aca="false">SUMIFS(시도_소아과개폐업!$G$5:$G$293,시도_소아과개폐업!$A$5:$A$293,$D433,시도_소아과개폐업!$B$5:$B$293,$B433)</f>
        <v>0.224489795918367</v>
      </c>
      <c r="AX433" s="14" t="n">
        <f aca="false">SUMIFS(시도_소아과개폐업!$H$5:$H$293,시도_소아과개폐업!$A$5:$A$293,$D433,시도_소아과개폐업!$B$5:$B$293,$B433)</f>
        <v>32</v>
      </c>
      <c r="AY433" s="14" t="n">
        <f aca="false">SUMIFS(시군구_병원급!$E$5:$E$3668,시군구_병원급!$A$5:$A$3668,$A433,시군구_병원급!$D$5:$D$3668,$D433)</f>
        <v>1</v>
      </c>
      <c r="AZ433" s="14" t="n">
        <f aca="false">SUMIFS(시군구_병원급!$F$5:$F$3668,시군구_병원급!$A$5:$A$3668,$A433,시군구_병원급!$D$5:$D$3668,$D433)</f>
        <v>2</v>
      </c>
      <c r="BA433" s="14" t="n">
        <f aca="false">SUMIFS(시군구_병원급!$G$5:$G$3668,시군구_병원급!$A$5:$A$3668,$A433,시군구_병원급!$D$5:$D$3668,$D433)</f>
        <v>2</v>
      </c>
      <c r="BB433" s="14" t="n">
        <f aca="false">SUMIFS(시군구_병원급!$H$5:$H$3668,시군구_병원급!$A$5:$A$3668,$A433,시군구_병원급!$D$5:$D$3668,$D433)</f>
        <v>4</v>
      </c>
      <c r="BC433" s="16" t="n">
        <f aca="false">K433+AY433</f>
        <v>6</v>
      </c>
      <c r="BD433" s="17" t="n">
        <f aca="false">IF(E433=0,"",(K433+AY433)/E433*1000)</f>
        <v>1.70891483907719</v>
      </c>
      <c r="BE433" s="16" t="n">
        <f aca="false">AY433-SUMIFS(시군구_병원급!$E$5:$E$3668,시군구_병원급!$A$5:$A$3668,$A433,시군구_병원급!$D$5:$D$3668,$D433-3)</f>
        <v>0</v>
      </c>
      <c r="BF433" s="16" t="n">
        <f aca="false">IF(AY433=0,1,0)</f>
        <v>0</v>
      </c>
      <c r="BG433" s="16" t="n">
        <f aca="false">IF(K433+AY433=0,1,0)</f>
        <v>0</v>
      </c>
      <c r="BH433" s="16" t="n">
        <f aca="false">AF433+AG433+AH433</f>
        <v>8</v>
      </c>
      <c r="BI433" s="18" t="n">
        <f aca="false">IF(H433=0,"",BH433/H433)</f>
        <v>0.126984126984127</v>
      </c>
      <c r="BJ433" s="16" t="n">
        <f aca="false">IF(AP433="","",AP433+AN433)</f>
        <v>1</v>
      </c>
    </row>
    <row r="434" customFormat="false" ht="15" hidden="false" customHeight="true" outlineLevel="0" collapsed="false">
      <c r="A434" s="9" t="s">
        <v>463</v>
      </c>
      <c r="B434" s="10" t="s">
        <v>451</v>
      </c>
      <c r="C434" s="10" t="s">
        <v>464</v>
      </c>
      <c r="D434" s="9" t="n">
        <v>2017</v>
      </c>
      <c r="E434" s="11" t="n">
        <v>2445</v>
      </c>
      <c r="F434" s="11" t="n">
        <v>318</v>
      </c>
      <c r="G434" s="11" t="n">
        <v>337</v>
      </c>
      <c r="H434" s="11" t="n">
        <v>43</v>
      </c>
      <c r="I434" s="11" t="n">
        <v>1665</v>
      </c>
      <c r="J434" s="11" t="n">
        <v>1320</v>
      </c>
      <c r="K434" s="11" t="n">
        <v>3</v>
      </c>
      <c r="L434" s="12" t="n">
        <v>17.5869120654397</v>
      </c>
      <c r="M434" s="12" t="n">
        <v>1.22699386503068</v>
      </c>
      <c r="N434" s="13" t="n">
        <v>0.792792792792793</v>
      </c>
      <c r="O434" s="13" t="n">
        <v>0.680981595092025</v>
      </c>
      <c r="P434" s="13" t="n">
        <v>0.137832310838446</v>
      </c>
      <c r="Q434" s="13" t="n">
        <v>-0.137261820748059</v>
      </c>
      <c r="R434" s="13" t="n">
        <v>-0.19377990430622</v>
      </c>
      <c r="S434" s="11" t="n">
        <v>0</v>
      </c>
      <c r="T434" s="13" t="n">
        <v>-0.0444444444444444</v>
      </c>
      <c r="U434" s="13" t="n">
        <v>-0.0896664844177146</v>
      </c>
      <c r="V434" s="11" t="n">
        <v>0</v>
      </c>
      <c r="W434" s="13" t="n">
        <v>0.069767441860465</v>
      </c>
      <c r="X434" s="11" t="n">
        <v>0</v>
      </c>
      <c r="Y434" s="11" t="n">
        <v>0</v>
      </c>
      <c r="Z434" s="11" t="n">
        <v>0</v>
      </c>
      <c r="AA434" s="11" t="n">
        <v>0</v>
      </c>
      <c r="AB434" s="10" t="s">
        <v>65</v>
      </c>
      <c r="AC434" s="11" t="n">
        <v>9</v>
      </c>
      <c r="AD434" s="11" t="n">
        <v>14</v>
      </c>
      <c r="AE434" s="11" t="n">
        <v>17</v>
      </c>
      <c r="AF434" s="11" t="n">
        <v>1</v>
      </c>
      <c r="AG434" s="11" t="n">
        <v>2</v>
      </c>
      <c r="AH434" s="11" t="n">
        <v>0</v>
      </c>
      <c r="AI434" s="13" t="n">
        <v>0.209302325581395</v>
      </c>
      <c r="AJ434" s="13" t="n">
        <v>0.325581395348837</v>
      </c>
      <c r="AK434" s="13" t="n">
        <v>0.395348837209302</v>
      </c>
      <c r="AL434" s="13" t="n">
        <v>0.0232558139534884</v>
      </c>
      <c r="AM434" s="13" t="n">
        <v>0.0465116279069767</v>
      </c>
      <c r="AN434" s="11" t="n">
        <v>0</v>
      </c>
      <c r="AO434" s="13" t="n">
        <v>0</v>
      </c>
      <c r="AP434" s="11" t="n">
        <v>4</v>
      </c>
      <c r="AQ434" s="11" t="n">
        <v>0</v>
      </c>
      <c r="AR434" s="13" t="n">
        <v>0.0851063829787234</v>
      </c>
      <c r="AS434" s="13" t="n">
        <v>0</v>
      </c>
      <c r="AT434" s="14" t="n">
        <f aca="false">SUMIFS(시도_소아과개폐업!$C$5:$C$293,시도_소아과개폐업!$A$5:$A$293,$D434,시도_소아과개폐업!$B$5:$B$293,$B434)</f>
        <v>16</v>
      </c>
      <c r="AU434" s="14" t="n">
        <f aca="false">SUMIFS(시도_소아과개폐업!$D$5:$D$293,시도_소아과개폐업!$A$5:$A$293,$D434,시도_소아과개폐업!$B$5:$B$293,$B434)</f>
        <v>11</v>
      </c>
      <c r="AV434" s="14" t="n">
        <f aca="false">SUMIFS(시도_소아과개폐업!$F$5:$F$293,시도_소아과개폐업!$A$5:$A$293,$D434,시도_소아과개폐업!$B$5:$B$293,$B434)</f>
        <v>5</v>
      </c>
      <c r="AW434" s="15" t="n">
        <f aca="false">SUMIFS(시도_소아과개폐업!$G$5:$G$293,시도_소아과개폐업!$A$5:$A$293,$D434,시도_소아과개폐업!$B$5:$B$293,$B434)</f>
        <v>0.224489795918367</v>
      </c>
      <c r="AX434" s="14" t="n">
        <f aca="false">SUMIFS(시도_소아과개폐업!$H$5:$H$293,시도_소아과개폐업!$A$5:$A$293,$D434,시도_소아과개폐업!$B$5:$B$293,$B434)</f>
        <v>32</v>
      </c>
      <c r="AY434" s="14" t="n">
        <f aca="false">SUMIFS(시군구_병원급!$E$5:$E$3668,시군구_병원급!$A$5:$A$3668,$A434,시군구_병원급!$D$5:$D$3668,$D434)</f>
        <v>1</v>
      </c>
      <c r="AZ434" s="14" t="n">
        <f aca="false">SUMIFS(시군구_병원급!$F$5:$F$3668,시군구_병원급!$A$5:$A$3668,$A434,시군구_병원급!$D$5:$D$3668,$D434)</f>
        <v>1</v>
      </c>
      <c r="BA434" s="14" t="n">
        <f aca="false">SUMIFS(시군구_병원급!$G$5:$G$3668,시군구_병원급!$A$5:$A$3668,$A434,시군구_병원급!$D$5:$D$3668,$D434)</f>
        <v>2</v>
      </c>
      <c r="BB434" s="14" t="n">
        <f aca="false">SUMIFS(시군구_병원급!$H$5:$H$3668,시군구_병원급!$A$5:$A$3668,$A434,시군구_병원급!$D$5:$D$3668,$D434)</f>
        <v>3</v>
      </c>
      <c r="BC434" s="16" t="n">
        <f aca="false">K434+AY434</f>
        <v>4</v>
      </c>
      <c r="BD434" s="17" t="n">
        <f aca="false">IF(E434=0,"",(K434+AY434)/E434*1000)</f>
        <v>1.6359918200409</v>
      </c>
      <c r="BE434" s="16" t="n">
        <f aca="false">AY434-SUMIFS(시군구_병원급!$E$5:$E$3668,시군구_병원급!$A$5:$A$3668,$A434,시군구_병원급!$D$5:$D$3668,$D434-3)</f>
        <v>0</v>
      </c>
      <c r="BF434" s="16" t="n">
        <f aca="false">IF(AY434=0,1,0)</f>
        <v>0</v>
      </c>
      <c r="BG434" s="16" t="n">
        <f aca="false">IF(K434+AY434=0,1,0)</f>
        <v>0</v>
      </c>
      <c r="BH434" s="16" t="n">
        <f aca="false">AF434+AG434+AH434</f>
        <v>3</v>
      </c>
      <c r="BI434" s="18" t="n">
        <f aca="false">IF(H434=0,"",BH434/H434)</f>
        <v>0.0697674418604651</v>
      </c>
      <c r="BJ434" s="16" t="n">
        <f aca="false">IF(AP434="","",AP434+AN434)</f>
        <v>4</v>
      </c>
    </row>
    <row r="435" customFormat="false" ht="15" hidden="false" customHeight="true" outlineLevel="0" collapsed="false">
      <c r="A435" s="9" t="s">
        <v>465</v>
      </c>
      <c r="B435" s="10" t="s">
        <v>451</v>
      </c>
      <c r="C435" s="10" t="s">
        <v>466</v>
      </c>
      <c r="D435" s="9" t="n">
        <v>2017</v>
      </c>
      <c r="E435" s="11" t="n">
        <v>2529</v>
      </c>
      <c r="F435" s="11" t="n">
        <v>367</v>
      </c>
      <c r="G435" s="11" t="n">
        <v>378</v>
      </c>
      <c r="H435" s="11" t="n">
        <v>42</v>
      </c>
      <c r="I435" s="11" t="n">
        <v>2136</v>
      </c>
      <c r="J435" s="11" t="n">
        <v>1530</v>
      </c>
      <c r="K435" s="11" t="n">
        <v>2</v>
      </c>
      <c r="L435" s="12" t="n">
        <v>16.6073546856465</v>
      </c>
      <c r="M435" s="12" t="n">
        <v>0.790826413602214</v>
      </c>
      <c r="N435" s="13" t="n">
        <v>0.716292134831461</v>
      </c>
      <c r="O435" s="13" t="n">
        <v>0.844602609727165</v>
      </c>
      <c r="P435" s="13" t="n">
        <v>0.149466192170819</v>
      </c>
      <c r="Q435" s="13" t="n">
        <v>-0.122179798681014</v>
      </c>
      <c r="R435" s="13" t="n">
        <v>-0.116822429906542</v>
      </c>
      <c r="S435" s="11" t="n">
        <v>0</v>
      </c>
      <c r="T435" s="13" t="n">
        <v>0</v>
      </c>
      <c r="U435" s="13" t="n">
        <v>-0.00651162790697679</v>
      </c>
      <c r="V435" s="11" t="n">
        <v>0</v>
      </c>
      <c r="W435" s="13" t="n">
        <v>0</v>
      </c>
      <c r="X435" s="11" t="n">
        <v>0</v>
      </c>
      <c r="Y435" s="11" t="n">
        <v>1</v>
      </c>
      <c r="Z435" s="11" t="n">
        <v>1</v>
      </c>
      <c r="AA435" s="11" t="n">
        <v>0</v>
      </c>
      <c r="AB435" s="10" t="s">
        <v>65</v>
      </c>
      <c r="AC435" s="11" t="n">
        <v>3</v>
      </c>
      <c r="AD435" s="11" t="n">
        <v>19</v>
      </c>
      <c r="AE435" s="11" t="n">
        <v>6</v>
      </c>
      <c r="AF435" s="11" t="n">
        <v>5</v>
      </c>
      <c r="AG435" s="11" t="n">
        <v>9</v>
      </c>
      <c r="AH435" s="11" t="n">
        <v>0</v>
      </c>
      <c r="AI435" s="13" t="n">
        <v>0.0714285714285714</v>
      </c>
      <c r="AJ435" s="13" t="n">
        <v>0.452380952380952</v>
      </c>
      <c r="AK435" s="13" t="n">
        <v>0.142857142857143</v>
      </c>
      <c r="AL435" s="13" t="n">
        <v>0.119047619047619</v>
      </c>
      <c r="AM435" s="13" t="n">
        <v>0.214285714285714</v>
      </c>
      <c r="AN435" s="11" t="n">
        <v>0</v>
      </c>
      <c r="AO435" s="13" t="n">
        <v>0</v>
      </c>
      <c r="AP435" s="11" t="n">
        <v>2</v>
      </c>
      <c r="AQ435" s="11" t="n">
        <v>1</v>
      </c>
      <c r="AR435" s="13" t="n">
        <v>0.0465116279069767</v>
      </c>
      <c r="AS435" s="13" t="n">
        <v>0.0232558139534884</v>
      </c>
      <c r="AT435" s="14" t="n">
        <f aca="false">SUMIFS(시도_소아과개폐업!$C$5:$C$293,시도_소아과개폐업!$A$5:$A$293,$D435,시도_소아과개폐업!$B$5:$B$293,$B435)</f>
        <v>16</v>
      </c>
      <c r="AU435" s="14" t="n">
        <f aca="false">SUMIFS(시도_소아과개폐업!$D$5:$D$293,시도_소아과개폐업!$A$5:$A$293,$D435,시도_소아과개폐업!$B$5:$B$293,$B435)</f>
        <v>11</v>
      </c>
      <c r="AV435" s="14" t="n">
        <f aca="false">SUMIFS(시도_소아과개폐업!$F$5:$F$293,시도_소아과개폐업!$A$5:$A$293,$D435,시도_소아과개폐업!$B$5:$B$293,$B435)</f>
        <v>5</v>
      </c>
      <c r="AW435" s="15" t="n">
        <f aca="false">SUMIFS(시도_소아과개폐업!$G$5:$G$293,시도_소아과개폐업!$A$5:$A$293,$D435,시도_소아과개폐업!$B$5:$B$293,$B435)</f>
        <v>0.224489795918367</v>
      </c>
      <c r="AX435" s="14" t="n">
        <f aca="false">SUMIFS(시도_소아과개폐업!$H$5:$H$293,시도_소아과개폐업!$A$5:$A$293,$D435,시도_소아과개폐업!$B$5:$B$293,$B435)</f>
        <v>32</v>
      </c>
      <c r="AY435" s="14" t="n">
        <f aca="false">SUMIFS(시군구_병원급!$E$5:$E$3668,시군구_병원급!$A$5:$A$3668,$A435,시군구_병원급!$D$5:$D$3668,$D435)</f>
        <v>0</v>
      </c>
      <c r="AZ435" s="14" t="n">
        <f aca="false">SUMIFS(시군구_병원급!$F$5:$F$3668,시군구_병원급!$A$5:$A$3668,$A435,시군구_병원급!$D$5:$D$3668,$D435)</f>
        <v>1</v>
      </c>
      <c r="BA435" s="14" t="n">
        <f aca="false">SUMIFS(시군구_병원급!$G$5:$G$3668,시군구_병원급!$A$5:$A$3668,$A435,시군구_병원급!$D$5:$D$3668,$D435)</f>
        <v>3</v>
      </c>
      <c r="BB435" s="14" t="n">
        <f aca="false">SUMIFS(시군구_병원급!$H$5:$H$3668,시군구_병원급!$A$5:$A$3668,$A435,시군구_병원급!$D$5:$D$3668,$D435)</f>
        <v>6</v>
      </c>
      <c r="BC435" s="16" t="n">
        <f aca="false">K435+AY435</f>
        <v>2</v>
      </c>
      <c r="BD435" s="17" t="n">
        <f aca="false">IF(E435=0,"",(K435+AY435)/E435*1000)</f>
        <v>0.790826413602214</v>
      </c>
      <c r="BE435" s="16" t="n">
        <f aca="false">AY435-SUMIFS(시군구_병원급!$E$5:$E$3668,시군구_병원급!$A$5:$A$3668,$A435,시군구_병원급!$D$5:$D$3668,$D435-3)</f>
        <v>0</v>
      </c>
      <c r="BF435" s="16" t="n">
        <f aca="false">IF(AY435=0,1,0)</f>
        <v>1</v>
      </c>
      <c r="BG435" s="16" t="n">
        <f aca="false">IF(K435+AY435=0,1,0)</f>
        <v>0</v>
      </c>
      <c r="BH435" s="16" t="n">
        <f aca="false">AF435+AG435+AH435</f>
        <v>14</v>
      </c>
      <c r="BI435" s="18" t="n">
        <f aca="false">IF(H435=0,"",BH435/H435)</f>
        <v>0.333333333333333</v>
      </c>
      <c r="BJ435" s="16" t="n">
        <f aca="false">IF(AP435="","",AP435+AN435)</f>
        <v>2</v>
      </c>
    </row>
    <row r="436" customFormat="false" ht="15" hidden="false" customHeight="true" outlineLevel="0" collapsed="false">
      <c r="A436" s="9" t="s">
        <v>467</v>
      </c>
      <c r="B436" s="10" t="s">
        <v>451</v>
      </c>
      <c r="C436" s="10" t="s">
        <v>468</v>
      </c>
      <c r="D436" s="9" t="n">
        <v>2017</v>
      </c>
      <c r="E436" s="11" t="n">
        <v>1328</v>
      </c>
      <c r="F436" s="11" t="n">
        <v>176</v>
      </c>
      <c r="G436" s="11" t="n">
        <v>174</v>
      </c>
      <c r="H436" s="11" t="n">
        <v>24</v>
      </c>
      <c r="I436" s="11" t="n">
        <v>1328</v>
      </c>
      <c r="J436" s="11" t="n">
        <v>876</v>
      </c>
      <c r="K436" s="11" t="n">
        <v>1</v>
      </c>
      <c r="L436" s="12" t="n">
        <v>18.0722891566265</v>
      </c>
      <c r="M436" s="12" t="n">
        <v>0.753012048192771</v>
      </c>
      <c r="N436" s="13" t="n">
        <v>0.659638554216868</v>
      </c>
      <c r="O436" s="13" t="n">
        <v>1</v>
      </c>
      <c r="P436" s="13" t="n">
        <v>0.131024096385542</v>
      </c>
      <c r="Q436" s="13" t="n">
        <v>-0.111111111111111</v>
      </c>
      <c r="R436" s="13" t="n">
        <v>-0.159420289855073</v>
      </c>
      <c r="S436" s="11" t="n">
        <v>0</v>
      </c>
      <c r="T436" s="13" t="n">
        <v>-0.0769230769230769</v>
      </c>
      <c r="U436" s="13" t="n">
        <v>-0.104517869184086</v>
      </c>
      <c r="V436" s="11" t="n">
        <v>0</v>
      </c>
      <c r="W436" s="13" t="n">
        <v>-0.0416666666666666</v>
      </c>
      <c r="X436" s="11" t="n">
        <v>0</v>
      </c>
      <c r="Y436" s="11" t="n">
        <v>0</v>
      </c>
      <c r="Z436" s="11" t="n">
        <v>0</v>
      </c>
      <c r="AA436" s="11" t="n">
        <v>0</v>
      </c>
      <c r="AB436" s="10" t="s">
        <v>65</v>
      </c>
      <c r="AC436" s="11" t="n">
        <v>1</v>
      </c>
      <c r="AD436" s="11" t="n">
        <v>6</v>
      </c>
      <c r="AE436" s="11" t="n">
        <v>5</v>
      </c>
      <c r="AF436" s="11" t="n">
        <v>1</v>
      </c>
      <c r="AG436" s="11" t="n">
        <v>11</v>
      </c>
      <c r="AH436" s="11" t="n">
        <v>0</v>
      </c>
      <c r="AI436" s="13" t="n">
        <v>0.0416666666666667</v>
      </c>
      <c r="AJ436" s="13" t="n">
        <v>0.25</v>
      </c>
      <c r="AK436" s="13" t="n">
        <v>0.208333333333333</v>
      </c>
      <c r="AL436" s="13" t="n">
        <v>0.0416666666666667</v>
      </c>
      <c r="AM436" s="13" t="n">
        <v>0.458333333333333</v>
      </c>
      <c r="AN436" s="11" t="n">
        <v>2</v>
      </c>
      <c r="AO436" s="13" t="n">
        <v>0.0769230769230769</v>
      </c>
      <c r="AP436" s="11" t="n">
        <v>0</v>
      </c>
      <c r="AQ436" s="11" t="n">
        <v>0</v>
      </c>
      <c r="AR436" s="13" t="n">
        <v>0</v>
      </c>
      <c r="AS436" s="13" t="n">
        <v>0</v>
      </c>
      <c r="AT436" s="14" t="n">
        <f aca="false">SUMIFS(시도_소아과개폐업!$C$5:$C$293,시도_소아과개폐업!$A$5:$A$293,$D436,시도_소아과개폐업!$B$5:$B$293,$B436)</f>
        <v>16</v>
      </c>
      <c r="AU436" s="14" t="n">
        <f aca="false">SUMIFS(시도_소아과개폐업!$D$5:$D$293,시도_소아과개폐업!$A$5:$A$293,$D436,시도_소아과개폐업!$B$5:$B$293,$B436)</f>
        <v>11</v>
      </c>
      <c r="AV436" s="14" t="n">
        <f aca="false">SUMIFS(시도_소아과개폐업!$F$5:$F$293,시도_소아과개폐업!$A$5:$A$293,$D436,시도_소아과개폐업!$B$5:$B$293,$B436)</f>
        <v>5</v>
      </c>
      <c r="AW436" s="15" t="n">
        <f aca="false">SUMIFS(시도_소아과개폐업!$G$5:$G$293,시도_소아과개폐업!$A$5:$A$293,$D436,시도_소아과개폐업!$B$5:$B$293,$B436)</f>
        <v>0.224489795918367</v>
      </c>
      <c r="AX436" s="14" t="n">
        <f aca="false">SUMIFS(시도_소아과개폐업!$H$5:$H$293,시도_소아과개폐업!$A$5:$A$293,$D436,시도_소아과개폐업!$B$5:$B$293,$B436)</f>
        <v>32</v>
      </c>
      <c r="AY436" s="14" t="n">
        <f aca="false">SUMIFS(시군구_병원급!$E$5:$E$3668,시군구_병원급!$A$5:$A$3668,$A436,시군구_병원급!$D$5:$D$3668,$D436)</f>
        <v>0</v>
      </c>
      <c r="AZ436" s="14" t="n">
        <f aca="false">SUMIFS(시군구_병원급!$F$5:$F$3668,시군구_병원급!$A$5:$A$3668,$A436,시군구_병원급!$D$5:$D$3668,$D436)</f>
        <v>0</v>
      </c>
      <c r="BA436" s="14" t="n">
        <f aca="false">SUMIFS(시군구_병원급!$G$5:$G$3668,시군구_병원급!$A$5:$A$3668,$A436,시군구_병원급!$D$5:$D$3668,$D436)</f>
        <v>2</v>
      </c>
      <c r="BB436" s="14" t="n">
        <f aca="false">SUMIFS(시군구_병원급!$H$5:$H$3668,시군구_병원급!$A$5:$A$3668,$A436,시군구_병원급!$D$5:$D$3668,$D436)</f>
        <v>3</v>
      </c>
      <c r="BC436" s="16" t="n">
        <f aca="false">K436+AY436</f>
        <v>1</v>
      </c>
      <c r="BD436" s="17" t="n">
        <f aca="false">IF(E436=0,"",(K436+AY436)/E436*1000)</f>
        <v>0.753012048192771</v>
      </c>
      <c r="BE436" s="16" t="n">
        <f aca="false">AY436-SUMIFS(시군구_병원급!$E$5:$E$3668,시군구_병원급!$A$5:$A$3668,$A436,시군구_병원급!$D$5:$D$3668,$D436-3)</f>
        <v>0</v>
      </c>
      <c r="BF436" s="16" t="n">
        <f aca="false">IF(AY436=0,1,0)</f>
        <v>1</v>
      </c>
      <c r="BG436" s="16" t="n">
        <f aca="false">IF(K436+AY436=0,1,0)</f>
        <v>0</v>
      </c>
      <c r="BH436" s="16" t="n">
        <f aca="false">AF436+AG436+AH436</f>
        <v>12</v>
      </c>
      <c r="BI436" s="18" t="n">
        <f aca="false">IF(H436=0,"",BH436/H436)</f>
        <v>0.5</v>
      </c>
      <c r="BJ436" s="16" t="n">
        <f aca="false">IF(AP436="","",AP436+AN436)</f>
        <v>2</v>
      </c>
    </row>
    <row r="437" customFormat="false" ht="15" hidden="false" customHeight="true" outlineLevel="0" collapsed="false">
      <c r="A437" s="9" t="s">
        <v>469</v>
      </c>
      <c r="B437" s="10" t="s">
        <v>451</v>
      </c>
      <c r="C437" s="10" t="s">
        <v>470</v>
      </c>
      <c r="D437" s="9" t="n">
        <v>2017</v>
      </c>
      <c r="E437" s="11" t="n">
        <v>1029</v>
      </c>
      <c r="F437" s="11" t="n">
        <v>135</v>
      </c>
      <c r="G437" s="11" t="n">
        <v>142</v>
      </c>
      <c r="H437" s="11" t="n">
        <v>15</v>
      </c>
      <c r="I437" s="11" t="n">
        <v>845</v>
      </c>
      <c r="J437" s="11" t="n">
        <v>597</v>
      </c>
      <c r="K437" s="11" t="n">
        <v>0</v>
      </c>
      <c r="L437" s="12" t="n">
        <v>14.5772594752187</v>
      </c>
      <c r="M437" s="12" t="n">
        <v>0</v>
      </c>
      <c r="N437" s="13" t="n">
        <v>0.706508875739645</v>
      </c>
      <c r="O437" s="13" t="n">
        <v>0.821185617103984</v>
      </c>
      <c r="P437" s="13" t="n">
        <v>0.137998056365403</v>
      </c>
      <c r="Q437" s="13" t="n">
        <v>-0.148883374689826</v>
      </c>
      <c r="R437" s="13" t="n">
        <v>-0.174418604651163</v>
      </c>
      <c r="S437" s="11" t="n">
        <v>0</v>
      </c>
      <c r="T437" s="13" t="n">
        <v>0</v>
      </c>
      <c r="U437" s="13" t="n">
        <v>-0.0854978354978355</v>
      </c>
      <c r="V437" s="11" t="n">
        <v>1</v>
      </c>
      <c r="W437" s="13" t="n">
        <v>-0.133333333333333</v>
      </c>
      <c r="X437" s="11" t="n">
        <v>0</v>
      </c>
      <c r="Y437" s="11" t="n">
        <v>0</v>
      </c>
      <c r="Z437" s="11" t="n">
        <v>0</v>
      </c>
      <c r="AA437" s="11" t="n">
        <v>0</v>
      </c>
      <c r="AB437" s="10" t="s">
        <v>65</v>
      </c>
      <c r="AC437" s="11" t="n">
        <v>1</v>
      </c>
      <c r="AD437" s="11" t="n">
        <v>3</v>
      </c>
      <c r="AE437" s="11" t="n">
        <v>2</v>
      </c>
      <c r="AF437" s="11" t="n">
        <v>0</v>
      </c>
      <c r="AG437" s="11" t="n">
        <v>9</v>
      </c>
      <c r="AH437" s="11" t="n">
        <v>0</v>
      </c>
      <c r="AI437" s="13" t="n">
        <v>0.0666666666666667</v>
      </c>
      <c r="AJ437" s="13" t="n">
        <v>0.2</v>
      </c>
      <c r="AK437" s="13" t="n">
        <v>0.133333333333333</v>
      </c>
      <c r="AL437" s="13" t="n">
        <v>0</v>
      </c>
      <c r="AM437" s="13" t="n">
        <v>0.6</v>
      </c>
      <c r="AN437" s="11" t="n">
        <v>0</v>
      </c>
      <c r="AO437" s="13" t="n">
        <v>0</v>
      </c>
      <c r="AP437" s="11" t="n">
        <v>0</v>
      </c>
      <c r="AQ437" s="11" t="n">
        <v>0</v>
      </c>
      <c r="AR437" s="13" t="n">
        <v>0</v>
      </c>
      <c r="AS437" s="13" t="n">
        <v>0</v>
      </c>
      <c r="AT437" s="14" t="n">
        <f aca="false">SUMIFS(시도_소아과개폐업!$C$5:$C$293,시도_소아과개폐업!$A$5:$A$293,$D437,시도_소아과개폐업!$B$5:$B$293,$B437)</f>
        <v>16</v>
      </c>
      <c r="AU437" s="14" t="n">
        <f aca="false">SUMIFS(시도_소아과개폐업!$D$5:$D$293,시도_소아과개폐업!$A$5:$A$293,$D437,시도_소아과개폐업!$B$5:$B$293,$B437)</f>
        <v>11</v>
      </c>
      <c r="AV437" s="14" t="n">
        <f aca="false">SUMIFS(시도_소아과개폐업!$F$5:$F$293,시도_소아과개폐업!$A$5:$A$293,$D437,시도_소아과개폐업!$B$5:$B$293,$B437)</f>
        <v>5</v>
      </c>
      <c r="AW437" s="15" t="n">
        <f aca="false">SUMIFS(시도_소아과개폐업!$G$5:$G$293,시도_소아과개폐업!$A$5:$A$293,$D437,시도_소아과개폐업!$B$5:$B$293,$B437)</f>
        <v>0.224489795918367</v>
      </c>
      <c r="AX437" s="14" t="n">
        <f aca="false">SUMIFS(시도_소아과개폐업!$H$5:$H$293,시도_소아과개폐업!$A$5:$A$293,$D437,시도_소아과개폐업!$B$5:$B$293,$B437)</f>
        <v>32</v>
      </c>
      <c r="AY437" s="14" t="n">
        <f aca="false">SUMIFS(시군구_병원급!$E$5:$E$3668,시군구_병원급!$A$5:$A$3668,$A437,시군구_병원급!$D$5:$D$3668,$D437)</f>
        <v>0</v>
      </c>
      <c r="AZ437" s="14" t="n">
        <f aca="false">SUMIFS(시군구_병원급!$F$5:$F$3668,시군구_병원급!$A$5:$A$3668,$A437,시군구_병원급!$D$5:$D$3668,$D437)</f>
        <v>1</v>
      </c>
      <c r="BA437" s="14" t="n">
        <f aca="false">SUMIFS(시군구_병원급!$G$5:$G$3668,시군구_병원급!$A$5:$A$3668,$A437,시군구_병원급!$D$5:$D$3668,$D437)</f>
        <v>2</v>
      </c>
      <c r="BB437" s="14" t="n">
        <f aca="false">SUMIFS(시군구_병원급!$H$5:$H$3668,시군구_병원급!$A$5:$A$3668,$A437,시군구_병원급!$D$5:$D$3668,$D437)</f>
        <v>3</v>
      </c>
      <c r="BC437" s="16" t="n">
        <f aca="false">K437+AY437</f>
        <v>0</v>
      </c>
      <c r="BD437" s="17" t="n">
        <f aca="false">IF(E437=0,"",(K437+AY437)/E437*1000)</f>
        <v>0</v>
      </c>
      <c r="BE437" s="16" t="n">
        <f aca="false">AY437-SUMIFS(시군구_병원급!$E$5:$E$3668,시군구_병원급!$A$5:$A$3668,$A437,시군구_병원급!$D$5:$D$3668,$D437-3)</f>
        <v>0</v>
      </c>
      <c r="BF437" s="16" t="n">
        <f aca="false">IF(AY437=0,1,0)</f>
        <v>1</v>
      </c>
      <c r="BG437" s="16" t="n">
        <f aca="false">IF(K437+AY437=0,1,0)</f>
        <v>1</v>
      </c>
      <c r="BH437" s="16" t="n">
        <f aca="false">AF437+AG437+AH437</f>
        <v>9</v>
      </c>
      <c r="BI437" s="18" t="n">
        <f aca="false">IF(H437=0,"",BH437/H437)</f>
        <v>0.6</v>
      </c>
      <c r="BJ437" s="16" t="n">
        <f aca="false">IF(AP437="","",AP437+AN437)</f>
        <v>0</v>
      </c>
    </row>
    <row r="438" customFormat="false" ht="15" hidden="false" customHeight="true" outlineLevel="0" collapsed="false">
      <c r="A438" s="9" t="s">
        <v>471</v>
      </c>
      <c r="B438" s="10" t="s">
        <v>451</v>
      </c>
      <c r="C438" s="10" t="s">
        <v>472</v>
      </c>
      <c r="D438" s="9" t="n">
        <v>2017</v>
      </c>
      <c r="E438" s="11" t="n">
        <v>1264</v>
      </c>
      <c r="F438" s="11" t="n">
        <v>181</v>
      </c>
      <c r="G438" s="11" t="n">
        <v>185</v>
      </c>
      <c r="H438" s="11" t="n">
        <v>17</v>
      </c>
      <c r="I438" s="11" t="n">
        <v>962</v>
      </c>
      <c r="J438" s="11" t="n">
        <v>709</v>
      </c>
      <c r="K438" s="11" t="n">
        <v>0</v>
      </c>
      <c r="L438" s="12" t="n">
        <v>13.4493670886076</v>
      </c>
      <c r="M438" s="12" t="n">
        <v>0</v>
      </c>
      <c r="N438" s="13" t="n">
        <v>0.737006237006237</v>
      </c>
      <c r="O438" s="13" t="n">
        <v>0.761075949367089</v>
      </c>
      <c r="P438" s="13" t="n">
        <v>0.146360759493671</v>
      </c>
      <c r="Q438" s="13" t="n">
        <v>-0.170059093893631</v>
      </c>
      <c r="R438" s="13" t="n">
        <v>-0.0841584158415841</v>
      </c>
      <c r="S438" s="11" t="n">
        <v>0</v>
      </c>
      <c r="T438" s="13" t="n">
        <v>0</v>
      </c>
      <c r="U438" s="13" t="n">
        <v>-0.0503455083909181</v>
      </c>
      <c r="V438" s="11" t="n">
        <v>1</v>
      </c>
      <c r="W438" s="13" t="n">
        <v>-0.0588235294117647</v>
      </c>
      <c r="X438" s="11" t="n">
        <v>0</v>
      </c>
      <c r="Y438" s="11" t="n">
        <v>0</v>
      </c>
      <c r="Z438" s="11" t="n">
        <v>0</v>
      </c>
      <c r="AA438" s="11" t="n">
        <v>0</v>
      </c>
      <c r="AB438" s="10" t="s">
        <v>65</v>
      </c>
      <c r="AC438" s="11" t="n">
        <v>3</v>
      </c>
      <c r="AD438" s="11" t="n">
        <v>8</v>
      </c>
      <c r="AE438" s="11" t="n">
        <v>2</v>
      </c>
      <c r="AF438" s="11" t="n">
        <v>0</v>
      </c>
      <c r="AG438" s="11" t="n">
        <v>4</v>
      </c>
      <c r="AH438" s="11" t="n">
        <v>0</v>
      </c>
      <c r="AI438" s="13" t="n">
        <v>0.176470588235294</v>
      </c>
      <c r="AJ438" s="13" t="n">
        <v>0.470588235294118</v>
      </c>
      <c r="AK438" s="13" t="n">
        <v>0.117647058823529</v>
      </c>
      <c r="AL438" s="13" t="n">
        <v>0</v>
      </c>
      <c r="AM438" s="13" t="n">
        <v>0.235294117647059</v>
      </c>
      <c r="AN438" s="11" t="n">
        <v>0</v>
      </c>
      <c r="AO438" s="13" t="n">
        <v>0</v>
      </c>
      <c r="AP438" s="11" t="n">
        <v>0</v>
      </c>
      <c r="AQ438" s="11" t="n">
        <v>0</v>
      </c>
      <c r="AR438" s="13" t="n">
        <v>0</v>
      </c>
      <c r="AS438" s="13" t="n">
        <v>0</v>
      </c>
      <c r="AT438" s="14" t="n">
        <f aca="false">SUMIFS(시도_소아과개폐업!$C$5:$C$293,시도_소아과개폐업!$A$5:$A$293,$D438,시도_소아과개폐업!$B$5:$B$293,$B438)</f>
        <v>16</v>
      </c>
      <c r="AU438" s="14" t="n">
        <f aca="false">SUMIFS(시도_소아과개폐업!$D$5:$D$293,시도_소아과개폐업!$A$5:$A$293,$D438,시도_소아과개폐업!$B$5:$B$293,$B438)</f>
        <v>11</v>
      </c>
      <c r="AV438" s="14" t="n">
        <f aca="false">SUMIFS(시도_소아과개폐업!$F$5:$F$293,시도_소아과개폐업!$A$5:$A$293,$D438,시도_소아과개폐업!$B$5:$B$293,$B438)</f>
        <v>5</v>
      </c>
      <c r="AW438" s="15" t="n">
        <f aca="false">SUMIFS(시도_소아과개폐업!$G$5:$G$293,시도_소아과개폐업!$A$5:$A$293,$D438,시도_소아과개폐업!$B$5:$B$293,$B438)</f>
        <v>0.224489795918367</v>
      </c>
      <c r="AX438" s="14" t="n">
        <f aca="false">SUMIFS(시도_소아과개폐업!$H$5:$H$293,시도_소아과개폐업!$A$5:$A$293,$D438,시도_소아과개폐업!$B$5:$B$293,$B438)</f>
        <v>32</v>
      </c>
      <c r="AY438" s="14" t="n">
        <f aca="false">SUMIFS(시군구_병원급!$E$5:$E$3668,시군구_병원급!$A$5:$A$3668,$A438,시군구_병원급!$D$5:$D$3668,$D438)</f>
        <v>0</v>
      </c>
      <c r="AZ438" s="14" t="n">
        <f aca="false">SUMIFS(시군구_병원급!$F$5:$F$3668,시군구_병원급!$A$5:$A$3668,$A438,시군구_병원급!$D$5:$D$3668,$D438)</f>
        <v>0</v>
      </c>
      <c r="BA438" s="14" t="n">
        <f aca="false">SUMIFS(시군구_병원급!$G$5:$G$3668,시군구_병원급!$A$5:$A$3668,$A438,시군구_병원급!$D$5:$D$3668,$D438)</f>
        <v>0</v>
      </c>
      <c r="BB438" s="14" t="n">
        <f aca="false">SUMIFS(시군구_병원급!$H$5:$H$3668,시군구_병원급!$A$5:$A$3668,$A438,시군구_병원급!$D$5:$D$3668,$D438)</f>
        <v>2</v>
      </c>
      <c r="BC438" s="16" t="n">
        <f aca="false">K438+AY438</f>
        <v>0</v>
      </c>
      <c r="BD438" s="17" t="n">
        <f aca="false">IF(E438=0,"",(K438+AY438)/E438*1000)</f>
        <v>0</v>
      </c>
      <c r="BE438" s="16" t="n">
        <f aca="false">AY438-SUMIFS(시군구_병원급!$E$5:$E$3668,시군구_병원급!$A$5:$A$3668,$A438,시군구_병원급!$D$5:$D$3668,$D438-3)</f>
        <v>0</v>
      </c>
      <c r="BF438" s="16" t="n">
        <f aca="false">IF(AY438=0,1,0)</f>
        <v>1</v>
      </c>
      <c r="BG438" s="16" t="n">
        <f aca="false">IF(K438+AY438=0,1,0)</f>
        <v>1</v>
      </c>
      <c r="BH438" s="16" t="n">
        <f aca="false">AF438+AG438+AH438</f>
        <v>4</v>
      </c>
      <c r="BI438" s="18" t="n">
        <f aca="false">IF(H438=0,"",BH438/H438)</f>
        <v>0.235294117647059</v>
      </c>
      <c r="BJ438" s="16" t="n">
        <f aca="false">IF(AP438="","",AP438+AN438)</f>
        <v>0</v>
      </c>
    </row>
    <row r="439" customFormat="false" ht="15" hidden="false" customHeight="true" outlineLevel="0" collapsed="false">
      <c r="A439" s="9" t="s">
        <v>473</v>
      </c>
      <c r="B439" s="10" t="s">
        <v>451</v>
      </c>
      <c r="C439" s="10" t="s">
        <v>474</v>
      </c>
      <c r="D439" s="9" t="n">
        <v>2017</v>
      </c>
      <c r="E439" s="11" t="n">
        <v>1171</v>
      </c>
      <c r="F439" s="11" t="n">
        <v>139</v>
      </c>
      <c r="G439" s="11" t="n">
        <v>150</v>
      </c>
      <c r="H439" s="11" t="n">
        <v>13</v>
      </c>
      <c r="I439" s="11" t="n">
        <v>1010</v>
      </c>
      <c r="J439" s="11" t="n">
        <v>618</v>
      </c>
      <c r="K439" s="11" t="n">
        <v>0</v>
      </c>
      <c r="L439" s="12" t="n">
        <v>11.1016225448335</v>
      </c>
      <c r="M439" s="12" t="n">
        <v>0</v>
      </c>
      <c r="N439" s="13" t="n">
        <v>0.611881188118812</v>
      </c>
      <c r="O439" s="13" t="n">
        <v>0.862510674637062</v>
      </c>
      <c r="P439" s="13" t="n">
        <v>0.128095644748079</v>
      </c>
      <c r="Q439" s="13" t="n">
        <v>-0.201772324471711</v>
      </c>
      <c r="R439" s="13" t="n">
        <v>-0.377593360995851</v>
      </c>
      <c r="S439" s="11" t="n">
        <v>0</v>
      </c>
      <c r="T439" s="13" t="n">
        <v>0</v>
      </c>
      <c r="U439" s="13" t="n">
        <v>0</v>
      </c>
      <c r="V439" s="11" t="n">
        <v>1</v>
      </c>
      <c r="W439" s="13" t="n">
        <v>0</v>
      </c>
      <c r="X439" s="11" t="n">
        <v>0</v>
      </c>
      <c r="Y439" s="11" t="n">
        <v>0</v>
      </c>
      <c r="Z439" s="11" t="n">
        <v>0</v>
      </c>
      <c r="AA439" s="11" t="n">
        <v>0</v>
      </c>
      <c r="AB439" s="10" t="s">
        <v>65</v>
      </c>
      <c r="AC439" s="11" t="n">
        <v>4</v>
      </c>
      <c r="AD439" s="11" t="n">
        <v>0</v>
      </c>
      <c r="AE439" s="11" t="n">
        <v>1</v>
      </c>
      <c r="AF439" s="11" t="n">
        <v>0</v>
      </c>
      <c r="AG439" s="11" t="n">
        <v>8</v>
      </c>
      <c r="AH439" s="11" t="n">
        <v>0</v>
      </c>
      <c r="AI439" s="13" t="n">
        <v>0.307692307692308</v>
      </c>
      <c r="AJ439" s="13" t="n">
        <v>0</v>
      </c>
      <c r="AK439" s="13" t="n">
        <v>0.0769230769230769</v>
      </c>
      <c r="AL439" s="13" t="n">
        <v>0</v>
      </c>
      <c r="AM439" s="13" t="n">
        <v>0.615384615384615</v>
      </c>
      <c r="AN439" s="11" t="n">
        <v>0</v>
      </c>
      <c r="AO439" s="13" t="n">
        <v>0</v>
      </c>
      <c r="AP439" s="11" t="n">
        <v>0</v>
      </c>
      <c r="AQ439" s="11" t="n">
        <v>0</v>
      </c>
      <c r="AR439" s="13" t="n">
        <v>0</v>
      </c>
      <c r="AS439" s="13" t="n">
        <v>0</v>
      </c>
      <c r="AT439" s="14" t="n">
        <f aca="false">SUMIFS(시도_소아과개폐업!$C$5:$C$293,시도_소아과개폐업!$A$5:$A$293,$D439,시도_소아과개폐업!$B$5:$B$293,$B439)</f>
        <v>16</v>
      </c>
      <c r="AU439" s="14" t="n">
        <f aca="false">SUMIFS(시도_소아과개폐업!$D$5:$D$293,시도_소아과개폐업!$A$5:$A$293,$D439,시도_소아과개폐업!$B$5:$B$293,$B439)</f>
        <v>11</v>
      </c>
      <c r="AV439" s="14" t="n">
        <f aca="false">SUMIFS(시도_소아과개폐업!$F$5:$F$293,시도_소아과개폐업!$A$5:$A$293,$D439,시도_소아과개폐업!$B$5:$B$293,$B439)</f>
        <v>5</v>
      </c>
      <c r="AW439" s="15" t="n">
        <f aca="false">SUMIFS(시도_소아과개폐업!$G$5:$G$293,시도_소아과개폐업!$A$5:$A$293,$D439,시도_소아과개폐업!$B$5:$B$293,$B439)</f>
        <v>0.224489795918367</v>
      </c>
      <c r="AX439" s="14" t="n">
        <f aca="false">SUMIFS(시도_소아과개폐업!$H$5:$H$293,시도_소아과개폐업!$A$5:$A$293,$D439,시도_소아과개폐업!$B$5:$B$293,$B439)</f>
        <v>32</v>
      </c>
      <c r="AY439" s="14" t="n">
        <f aca="false">SUMIFS(시군구_병원급!$E$5:$E$3668,시군구_병원급!$A$5:$A$3668,$A439,시군구_병원급!$D$5:$D$3668,$D439)</f>
        <v>0</v>
      </c>
      <c r="AZ439" s="14" t="n">
        <f aca="false">SUMIFS(시군구_병원급!$F$5:$F$3668,시군구_병원급!$A$5:$A$3668,$A439,시군구_병원급!$D$5:$D$3668,$D439)</f>
        <v>0</v>
      </c>
      <c r="BA439" s="14" t="n">
        <f aca="false">SUMIFS(시군구_병원급!$G$5:$G$3668,시군구_병원급!$A$5:$A$3668,$A439,시군구_병원급!$D$5:$D$3668,$D439)</f>
        <v>2</v>
      </c>
      <c r="BB439" s="14" t="n">
        <f aca="false">SUMIFS(시군구_병원급!$H$5:$H$3668,시군구_병원급!$A$5:$A$3668,$A439,시군구_병원급!$D$5:$D$3668,$D439)</f>
        <v>2</v>
      </c>
      <c r="BC439" s="16" t="n">
        <f aca="false">K439+AY439</f>
        <v>0</v>
      </c>
      <c r="BD439" s="17" t="n">
        <f aca="false">IF(E439=0,"",(K439+AY439)/E439*1000)</f>
        <v>0</v>
      </c>
      <c r="BE439" s="16" t="n">
        <f aca="false">AY439-SUMIFS(시군구_병원급!$E$5:$E$3668,시군구_병원급!$A$5:$A$3668,$A439,시군구_병원급!$D$5:$D$3668,$D439-3)</f>
        <v>0</v>
      </c>
      <c r="BF439" s="16" t="n">
        <f aca="false">IF(AY439=0,1,0)</f>
        <v>1</v>
      </c>
      <c r="BG439" s="16" t="n">
        <f aca="false">IF(K439+AY439=0,1,0)</f>
        <v>1</v>
      </c>
      <c r="BH439" s="16" t="n">
        <f aca="false">AF439+AG439+AH439</f>
        <v>8</v>
      </c>
      <c r="BI439" s="18" t="n">
        <f aca="false">IF(H439=0,"",BH439/H439)</f>
        <v>0.615384615384615</v>
      </c>
      <c r="BJ439" s="16" t="n">
        <f aca="false">IF(AP439="","",AP439+AN439)</f>
        <v>0</v>
      </c>
    </row>
    <row r="440" customFormat="false" ht="15" hidden="false" customHeight="true" outlineLevel="0" collapsed="false">
      <c r="A440" s="9" t="s">
        <v>475</v>
      </c>
      <c r="B440" s="10" t="s">
        <v>451</v>
      </c>
      <c r="C440" s="10" t="s">
        <v>476</v>
      </c>
      <c r="D440" s="9" t="n">
        <v>2017</v>
      </c>
      <c r="E440" s="11" t="n">
        <v>2138</v>
      </c>
      <c r="F440" s="11" t="n">
        <v>343</v>
      </c>
      <c r="G440" s="11" t="n">
        <v>349</v>
      </c>
      <c r="H440" s="11" t="n">
        <v>28</v>
      </c>
      <c r="I440" s="11" t="n">
        <v>2092</v>
      </c>
      <c r="J440" s="11" t="n">
        <v>1431</v>
      </c>
      <c r="K440" s="11" t="n">
        <v>0</v>
      </c>
      <c r="L440" s="12" t="n">
        <v>13.0963517305893</v>
      </c>
      <c r="M440" s="12" t="n">
        <v>0</v>
      </c>
      <c r="N440" s="13" t="n">
        <v>0.684034416826004</v>
      </c>
      <c r="O440" s="13" t="n">
        <v>0.978484565014032</v>
      </c>
      <c r="P440" s="13" t="n">
        <v>0.163236669784846</v>
      </c>
      <c r="Q440" s="13" t="n">
        <v>-0.121610517666393</v>
      </c>
      <c r="R440" s="13" t="n">
        <v>-0.193995381062356</v>
      </c>
      <c r="S440" s="11" t="n">
        <v>0</v>
      </c>
      <c r="T440" s="13" t="n">
        <v>0</v>
      </c>
      <c r="U440" s="13" t="n">
        <v>0</v>
      </c>
      <c r="V440" s="11" t="n">
        <v>1</v>
      </c>
      <c r="W440" s="13" t="n">
        <v>-0.142857142857143</v>
      </c>
      <c r="X440" s="11" t="n">
        <v>0</v>
      </c>
      <c r="Y440" s="11" t="n">
        <v>0</v>
      </c>
      <c r="Z440" s="11" t="n">
        <v>0</v>
      </c>
      <c r="AA440" s="11" t="n">
        <v>0</v>
      </c>
      <c r="AB440" s="10" t="s">
        <v>65</v>
      </c>
      <c r="AC440" s="11" t="n">
        <v>2</v>
      </c>
      <c r="AD440" s="11" t="n">
        <v>17</v>
      </c>
      <c r="AE440" s="11" t="n">
        <v>2</v>
      </c>
      <c r="AF440" s="11" t="n">
        <v>3</v>
      </c>
      <c r="AG440" s="11" t="n">
        <v>4</v>
      </c>
      <c r="AH440" s="11" t="n">
        <v>0</v>
      </c>
      <c r="AI440" s="13" t="n">
        <v>0.0714285714285714</v>
      </c>
      <c r="AJ440" s="13" t="n">
        <v>0.607142857142857</v>
      </c>
      <c r="AK440" s="13" t="n">
        <v>0.0714285714285714</v>
      </c>
      <c r="AL440" s="13" t="n">
        <v>0.107142857142857</v>
      </c>
      <c r="AM440" s="13" t="n">
        <v>0.142857142857143</v>
      </c>
      <c r="AN440" s="11" t="n">
        <v>1</v>
      </c>
      <c r="AO440" s="13" t="n">
        <v>0.0344827586206897</v>
      </c>
      <c r="AP440" s="11" t="n">
        <v>0</v>
      </c>
      <c r="AQ440" s="11" t="n">
        <v>0</v>
      </c>
      <c r="AR440" s="13" t="n">
        <v>0</v>
      </c>
      <c r="AS440" s="13" t="n">
        <v>0</v>
      </c>
      <c r="AT440" s="14" t="n">
        <f aca="false">SUMIFS(시도_소아과개폐업!$C$5:$C$293,시도_소아과개폐업!$A$5:$A$293,$D440,시도_소아과개폐업!$B$5:$B$293,$B440)</f>
        <v>16</v>
      </c>
      <c r="AU440" s="14" t="n">
        <f aca="false">SUMIFS(시도_소아과개폐업!$D$5:$D$293,시도_소아과개폐업!$A$5:$A$293,$D440,시도_소아과개폐업!$B$5:$B$293,$B440)</f>
        <v>11</v>
      </c>
      <c r="AV440" s="14" t="n">
        <f aca="false">SUMIFS(시도_소아과개폐업!$F$5:$F$293,시도_소아과개폐업!$A$5:$A$293,$D440,시도_소아과개폐업!$B$5:$B$293,$B440)</f>
        <v>5</v>
      </c>
      <c r="AW440" s="15" t="n">
        <f aca="false">SUMIFS(시도_소아과개폐업!$G$5:$G$293,시도_소아과개폐업!$A$5:$A$293,$D440,시도_소아과개폐업!$B$5:$B$293,$B440)</f>
        <v>0.224489795918367</v>
      </c>
      <c r="AX440" s="14" t="n">
        <f aca="false">SUMIFS(시도_소아과개폐업!$H$5:$H$293,시도_소아과개폐업!$A$5:$A$293,$D440,시도_소아과개폐업!$B$5:$B$293,$B440)</f>
        <v>32</v>
      </c>
      <c r="AY440" s="14" t="n">
        <f aca="false">SUMIFS(시군구_병원급!$E$5:$E$3668,시군구_병원급!$A$5:$A$3668,$A440,시군구_병원급!$D$5:$D$3668,$D440)</f>
        <v>0</v>
      </c>
      <c r="AZ440" s="14" t="n">
        <f aca="false">SUMIFS(시군구_병원급!$F$5:$F$3668,시군구_병원급!$A$5:$A$3668,$A440,시군구_병원급!$D$5:$D$3668,$D440)</f>
        <v>0</v>
      </c>
      <c r="BA440" s="14" t="n">
        <f aca="false">SUMIFS(시군구_병원급!$G$5:$G$3668,시군구_병원급!$A$5:$A$3668,$A440,시군구_병원급!$D$5:$D$3668,$D440)</f>
        <v>1</v>
      </c>
      <c r="BB440" s="14" t="n">
        <f aca="false">SUMIFS(시군구_병원급!$H$5:$H$3668,시군구_병원급!$A$5:$A$3668,$A440,시군구_병원급!$D$5:$D$3668,$D440)</f>
        <v>2</v>
      </c>
      <c r="BC440" s="16" t="n">
        <f aca="false">K440+AY440</f>
        <v>0</v>
      </c>
      <c r="BD440" s="17" t="n">
        <f aca="false">IF(E440=0,"",(K440+AY440)/E440*1000)</f>
        <v>0</v>
      </c>
      <c r="BE440" s="16" t="n">
        <f aca="false">AY440-SUMIFS(시군구_병원급!$E$5:$E$3668,시군구_병원급!$A$5:$A$3668,$A440,시군구_병원급!$D$5:$D$3668,$D440-3)</f>
        <v>-1</v>
      </c>
      <c r="BF440" s="16" t="n">
        <f aca="false">IF(AY440=0,1,0)</f>
        <v>1</v>
      </c>
      <c r="BG440" s="16" t="n">
        <f aca="false">IF(K440+AY440=0,1,0)</f>
        <v>1</v>
      </c>
      <c r="BH440" s="16" t="n">
        <f aca="false">AF440+AG440+AH440</f>
        <v>7</v>
      </c>
      <c r="BI440" s="18" t="n">
        <f aca="false">IF(H440=0,"",BH440/H440)</f>
        <v>0.25</v>
      </c>
      <c r="BJ440" s="16" t="n">
        <f aca="false">IF(AP440="","",AP440+AN440)</f>
        <v>1</v>
      </c>
    </row>
    <row r="441" customFormat="false" ht="15" hidden="false" customHeight="true" outlineLevel="0" collapsed="false">
      <c r="A441" s="9" t="s">
        <v>477</v>
      </c>
      <c r="B441" s="10" t="s">
        <v>451</v>
      </c>
      <c r="C441" s="10" t="s">
        <v>478</v>
      </c>
      <c r="D441" s="9" t="n">
        <v>2017</v>
      </c>
      <c r="E441" s="11" t="n">
        <v>1345</v>
      </c>
      <c r="F441" s="11" t="n">
        <v>205</v>
      </c>
      <c r="G441" s="11" t="n">
        <v>199</v>
      </c>
      <c r="H441" s="11" t="n">
        <v>18</v>
      </c>
      <c r="I441" s="11" t="n">
        <v>946</v>
      </c>
      <c r="J441" s="11" t="n">
        <v>738</v>
      </c>
      <c r="K441" s="11" t="n">
        <v>0</v>
      </c>
      <c r="L441" s="12" t="n">
        <v>13.3828996282528</v>
      </c>
      <c r="M441" s="12" t="n">
        <v>0</v>
      </c>
      <c r="N441" s="13" t="n">
        <v>0.780126849894292</v>
      </c>
      <c r="O441" s="13" t="n">
        <v>0.703345724907063</v>
      </c>
      <c r="P441" s="13" t="n">
        <v>0.147955390334573</v>
      </c>
      <c r="Q441" s="13" t="n">
        <v>-0.113965744400527</v>
      </c>
      <c r="R441" s="13" t="n">
        <v>-0.19758064516129</v>
      </c>
      <c r="S441" s="11" t="n">
        <v>0</v>
      </c>
      <c r="T441" s="13" t="n">
        <v>0</v>
      </c>
      <c r="U441" s="13" t="n">
        <v>0</v>
      </c>
      <c r="V441" s="11" t="n">
        <v>1</v>
      </c>
      <c r="W441" s="13" t="n">
        <v>0</v>
      </c>
      <c r="X441" s="11" t="n">
        <v>0</v>
      </c>
      <c r="Y441" s="11" t="n">
        <v>0</v>
      </c>
      <c r="Z441" s="11" t="n">
        <v>0</v>
      </c>
      <c r="AA441" s="11" t="n">
        <v>0</v>
      </c>
      <c r="AB441" s="10" t="s">
        <v>65</v>
      </c>
      <c r="AC441" s="11" t="n">
        <v>6</v>
      </c>
      <c r="AD441" s="11" t="n">
        <v>8</v>
      </c>
      <c r="AE441" s="11" t="n">
        <v>1</v>
      </c>
      <c r="AF441" s="11" t="n">
        <v>1</v>
      </c>
      <c r="AG441" s="11" t="n">
        <v>2</v>
      </c>
      <c r="AH441" s="11" t="n">
        <v>0</v>
      </c>
      <c r="AI441" s="13" t="n">
        <v>0.333333333333333</v>
      </c>
      <c r="AJ441" s="13" t="n">
        <v>0.444444444444444</v>
      </c>
      <c r="AK441" s="13" t="n">
        <v>0.0555555555555556</v>
      </c>
      <c r="AL441" s="13" t="n">
        <v>0.0555555555555556</v>
      </c>
      <c r="AM441" s="13" t="n">
        <v>0.111111111111111</v>
      </c>
      <c r="AN441" s="11" t="n">
        <v>0</v>
      </c>
      <c r="AO441" s="13" t="n">
        <v>0</v>
      </c>
      <c r="AP441" s="11" t="n">
        <v>0</v>
      </c>
      <c r="AQ441" s="11" t="n">
        <v>0</v>
      </c>
      <c r="AR441" s="13" t="n">
        <v>0</v>
      </c>
      <c r="AS441" s="13" t="n">
        <v>0</v>
      </c>
      <c r="AT441" s="14" t="n">
        <f aca="false">SUMIFS(시도_소아과개폐업!$C$5:$C$293,시도_소아과개폐업!$A$5:$A$293,$D441,시도_소아과개폐업!$B$5:$B$293,$B441)</f>
        <v>16</v>
      </c>
      <c r="AU441" s="14" t="n">
        <f aca="false">SUMIFS(시도_소아과개폐업!$D$5:$D$293,시도_소아과개폐업!$A$5:$A$293,$D441,시도_소아과개폐업!$B$5:$B$293,$B441)</f>
        <v>11</v>
      </c>
      <c r="AV441" s="14" t="n">
        <f aca="false">SUMIFS(시도_소아과개폐업!$F$5:$F$293,시도_소아과개폐업!$A$5:$A$293,$D441,시도_소아과개폐업!$B$5:$B$293,$B441)</f>
        <v>5</v>
      </c>
      <c r="AW441" s="15" t="n">
        <f aca="false">SUMIFS(시도_소아과개폐업!$G$5:$G$293,시도_소아과개폐업!$A$5:$A$293,$D441,시도_소아과개폐업!$B$5:$B$293,$B441)</f>
        <v>0.224489795918367</v>
      </c>
      <c r="AX441" s="14" t="n">
        <f aca="false">SUMIFS(시도_소아과개폐업!$H$5:$H$293,시도_소아과개폐업!$A$5:$A$293,$D441,시도_소아과개폐업!$B$5:$B$293,$B441)</f>
        <v>32</v>
      </c>
      <c r="AY441" s="14" t="n">
        <f aca="false">SUMIFS(시군구_병원급!$E$5:$E$3668,시군구_병원급!$A$5:$A$3668,$A441,시군구_병원급!$D$5:$D$3668,$D441)</f>
        <v>0</v>
      </c>
      <c r="AZ441" s="14" t="n">
        <f aca="false">SUMIFS(시군구_병원급!$F$5:$F$3668,시군구_병원급!$A$5:$A$3668,$A441,시군구_병원급!$D$5:$D$3668,$D441)</f>
        <v>0</v>
      </c>
      <c r="BA441" s="14" t="n">
        <f aca="false">SUMIFS(시군구_병원급!$G$5:$G$3668,시군구_병원급!$A$5:$A$3668,$A441,시군구_병원급!$D$5:$D$3668,$D441)</f>
        <v>0</v>
      </c>
      <c r="BB441" s="14" t="n">
        <f aca="false">SUMIFS(시군구_병원급!$H$5:$H$3668,시군구_병원급!$A$5:$A$3668,$A441,시군구_병원급!$D$5:$D$3668,$D441)</f>
        <v>0</v>
      </c>
      <c r="BC441" s="16" t="n">
        <f aca="false">K441+AY441</f>
        <v>0</v>
      </c>
      <c r="BD441" s="17" t="n">
        <f aca="false">IF(E441=0,"",(K441+AY441)/E441*1000)</f>
        <v>0</v>
      </c>
      <c r="BE441" s="16" t="n">
        <f aca="false">AY441-SUMIFS(시군구_병원급!$E$5:$E$3668,시군구_병원급!$A$5:$A$3668,$A441,시군구_병원급!$D$5:$D$3668,$D441-3)</f>
        <v>0</v>
      </c>
      <c r="BF441" s="16" t="n">
        <f aca="false">IF(AY441=0,1,0)</f>
        <v>1</v>
      </c>
      <c r="BG441" s="16" t="n">
        <f aca="false">IF(K441+AY441=0,1,0)</f>
        <v>1</v>
      </c>
      <c r="BH441" s="16" t="n">
        <f aca="false">AF441+AG441+AH441</f>
        <v>3</v>
      </c>
      <c r="BI441" s="18" t="n">
        <f aca="false">IF(H441=0,"",BH441/H441)</f>
        <v>0.166666666666667</v>
      </c>
      <c r="BJ441" s="16" t="n">
        <f aca="false">IF(AP441="","",AP441+AN441)</f>
        <v>0</v>
      </c>
    </row>
    <row r="442" customFormat="false" ht="15" hidden="false" customHeight="true" outlineLevel="0" collapsed="false">
      <c r="A442" s="9" t="s">
        <v>479</v>
      </c>
      <c r="B442" s="10" t="s">
        <v>451</v>
      </c>
      <c r="C442" s="10" t="s">
        <v>480</v>
      </c>
      <c r="D442" s="9" t="n">
        <v>2017</v>
      </c>
      <c r="E442" s="11" t="n">
        <v>1218</v>
      </c>
      <c r="F442" s="11" t="n">
        <v>204</v>
      </c>
      <c r="G442" s="11" t="n">
        <v>201</v>
      </c>
      <c r="H442" s="11" t="n">
        <v>16</v>
      </c>
      <c r="I442" s="11" t="n">
        <v>903</v>
      </c>
      <c r="J442" s="11" t="n">
        <v>744</v>
      </c>
      <c r="K442" s="11" t="n">
        <v>0</v>
      </c>
      <c r="L442" s="12" t="n">
        <v>13.136288998358</v>
      </c>
      <c r="M442" s="12" t="n">
        <v>0</v>
      </c>
      <c r="N442" s="13" t="n">
        <v>0.823920265780731</v>
      </c>
      <c r="O442" s="13" t="n">
        <v>0.741379310344828</v>
      </c>
      <c r="P442" s="13" t="n">
        <v>0.165024630541872</v>
      </c>
      <c r="Q442" s="13" t="n">
        <v>-0.0558139534883722</v>
      </c>
      <c r="R442" s="13" t="n">
        <v>-0.0336538461538462</v>
      </c>
      <c r="S442" s="11" t="n">
        <v>0</v>
      </c>
      <c r="T442" s="13" t="n">
        <v>0</v>
      </c>
      <c r="U442" s="13" t="n">
        <v>-0.0206073752711496</v>
      </c>
      <c r="V442" s="11" t="n">
        <v>1</v>
      </c>
      <c r="W442" s="13" t="n">
        <v>-0.0625</v>
      </c>
      <c r="X442" s="11" t="n">
        <v>0</v>
      </c>
      <c r="Y442" s="11" t="n">
        <v>0</v>
      </c>
      <c r="Z442" s="11" t="n">
        <v>0</v>
      </c>
      <c r="AA442" s="11" t="n">
        <v>0</v>
      </c>
      <c r="AB442" s="10" t="s">
        <v>65</v>
      </c>
      <c r="AC442" s="11" t="n">
        <v>2</v>
      </c>
      <c r="AD442" s="11" t="n">
        <v>3</v>
      </c>
      <c r="AE442" s="11" t="n">
        <v>1</v>
      </c>
      <c r="AF442" s="11" t="n">
        <v>2</v>
      </c>
      <c r="AG442" s="11" t="n">
        <v>8</v>
      </c>
      <c r="AH442" s="11" t="n">
        <v>0</v>
      </c>
      <c r="AI442" s="13" t="n">
        <v>0.125</v>
      </c>
      <c r="AJ442" s="13" t="n">
        <v>0.1875</v>
      </c>
      <c r="AK442" s="13" t="n">
        <v>0.0625</v>
      </c>
      <c r="AL442" s="13" t="n">
        <v>0.125</v>
      </c>
      <c r="AM442" s="13" t="n">
        <v>0.5</v>
      </c>
      <c r="AN442" s="11" t="n">
        <v>0</v>
      </c>
      <c r="AO442" s="13" t="n">
        <v>0</v>
      </c>
      <c r="AP442" s="11" t="n">
        <v>1</v>
      </c>
      <c r="AQ442" s="11" t="n">
        <v>1</v>
      </c>
      <c r="AR442" s="13" t="n">
        <v>0.0625</v>
      </c>
      <c r="AS442" s="13" t="n">
        <v>0.0625</v>
      </c>
      <c r="AT442" s="14" t="n">
        <f aca="false">SUMIFS(시도_소아과개폐업!$C$5:$C$293,시도_소아과개폐업!$A$5:$A$293,$D442,시도_소아과개폐업!$B$5:$B$293,$B442)</f>
        <v>16</v>
      </c>
      <c r="AU442" s="14" t="n">
        <f aca="false">SUMIFS(시도_소아과개폐업!$D$5:$D$293,시도_소아과개폐업!$A$5:$A$293,$D442,시도_소아과개폐업!$B$5:$B$293,$B442)</f>
        <v>11</v>
      </c>
      <c r="AV442" s="14" t="n">
        <f aca="false">SUMIFS(시도_소아과개폐업!$F$5:$F$293,시도_소아과개폐업!$A$5:$A$293,$D442,시도_소아과개폐업!$B$5:$B$293,$B442)</f>
        <v>5</v>
      </c>
      <c r="AW442" s="15" t="n">
        <f aca="false">SUMIFS(시도_소아과개폐업!$G$5:$G$293,시도_소아과개폐업!$A$5:$A$293,$D442,시도_소아과개폐업!$B$5:$B$293,$B442)</f>
        <v>0.224489795918367</v>
      </c>
      <c r="AX442" s="14" t="n">
        <f aca="false">SUMIFS(시도_소아과개폐업!$H$5:$H$293,시도_소아과개폐업!$A$5:$A$293,$D442,시도_소아과개폐업!$B$5:$B$293,$B442)</f>
        <v>32</v>
      </c>
      <c r="AY442" s="14" t="n">
        <f aca="false">SUMIFS(시군구_병원급!$E$5:$E$3668,시군구_병원급!$A$5:$A$3668,$A442,시군구_병원급!$D$5:$D$3668,$D442)</f>
        <v>0</v>
      </c>
      <c r="AZ442" s="14" t="n">
        <f aca="false">SUMIFS(시군구_병원급!$F$5:$F$3668,시군구_병원급!$A$5:$A$3668,$A442,시군구_병원급!$D$5:$D$3668,$D442)</f>
        <v>0</v>
      </c>
      <c r="BA442" s="14" t="n">
        <f aca="false">SUMIFS(시군구_병원급!$G$5:$G$3668,시군구_병원급!$A$5:$A$3668,$A442,시군구_병원급!$D$5:$D$3668,$D442)</f>
        <v>3</v>
      </c>
      <c r="BB442" s="14" t="n">
        <f aca="false">SUMIFS(시군구_병원급!$H$5:$H$3668,시군구_병원급!$A$5:$A$3668,$A442,시군구_병원급!$D$5:$D$3668,$D442)</f>
        <v>3</v>
      </c>
      <c r="BC442" s="16" t="n">
        <f aca="false">K442+AY442</f>
        <v>0</v>
      </c>
      <c r="BD442" s="17" t="n">
        <f aca="false">IF(E442=0,"",(K442+AY442)/E442*1000)</f>
        <v>0</v>
      </c>
      <c r="BE442" s="16" t="n">
        <f aca="false">AY442-SUMIFS(시군구_병원급!$E$5:$E$3668,시군구_병원급!$A$5:$A$3668,$A442,시군구_병원급!$D$5:$D$3668,$D442-3)</f>
        <v>0</v>
      </c>
      <c r="BF442" s="16" t="n">
        <f aca="false">IF(AY442=0,1,0)</f>
        <v>1</v>
      </c>
      <c r="BG442" s="16" t="n">
        <f aca="false">IF(K442+AY442=0,1,0)</f>
        <v>1</v>
      </c>
      <c r="BH442" s="16" t="n">
        <f aca="false">AF442+AG442+AH442</f>
        <v>10</v>
      </c>
      <c r="BI442" s="18" t="n">
        <f aca="false">IF(H442=0,"",BH442/H442)</f>
        <v>0.625</v>
      </c>
      <c r="BJ442" s="16" t="n">
        <f aca="false">IF(AP442="","",AP442+AN442)</f>
        <v>1</v>
      </c>
    </row>
    <row r="443" customFormat="false" ht="15" hidden="false" customHeight="true" outlineLevel="0" collapsed="false">
      <c r="A443" s="9" t="s">
        <v>481</v>
      </c>
      <c r="B443" s="10" t="s">
        <v>451</v>
      </c>
      <c r="C443" s="10" t="s">
        <v>482</v>
      </c>
      <c r="D443" s="9" t="n">
        <v>2017</v>
      </c>
      <c r="E443" s="11" t="n">
        <v>1785</v>
      </c>
      <c r="F443" s="11" t="n">
        <v>294</v>
      </c>
      <c r="G443" s="11" t="n">
        <v>310</v>
      </c>
      <c r="H443" s="11" t="n">
        <v>23</v>
      </c>
      <c r="I443" s="11" t="n">
        <v>1301</v>
      </c>
      <c r="J443" s="11" t="n">
        <v>897</v>
      </c>
      <c r="K443" s="11" t="n">
        <v>0</v>
      </c>
      <c r="L443" s="12" t="n">
        <v>12.8851540616247</v>
      </c>
      <c r="M443" s="12" t="n">
        <v>0</v>
      </c>
      <c r="N443" s="13" t="n">
        <v>0.689469638739431</v>
      </c>
      <c r="O443" s="13" t="n">
        <v>0.728851540616247</v>
      </c>
      <c r="P443" s="13" t="n">
        <v>0.173669467787115</v>
      </c>
      <c r="Q443" s="13" t="n">
        <v>-0.0408382590005374</v>
      </c>
      <c r="R443" s="13" t="n">
        <v>-0.0372670807453416</v>
      </c>
      <c r="S443" s="11" t="n">
        <v>0</v>
      </c>
      <c r="T443" s="13" t="n">
        <v>0.0454545454545454</v>
      </c>
      <c r="U443" s="13" t="n">
        <v>0.114824335904028</v>
      </c>
      <c r="V443" s="11" t="n">
        <v>1</v>
      </c>
      <c r="W443" s="13" t="n">
        <v>-0.0434782608695652</v>
      </c>
      <c r="X443" s="11" t="n">
        <v>0</v>
      </c>
      <c r="Y443" s="11" t="n">
        <v>0</v>
      </c>
      <c r="Z443" s="11" t="n">
        <v>0</v>
      </c>
      <c r="AA443" s="11" t="n">
        <v>0</v>
      </c>
      <c r="AB443" s="10" t="s">
        <v>65</v>
      </c>
      <c r="AC443" s="11" t="n">
        <v>5</v>
      </c>
      <c r="AD443" s="11" t="n">
        <v>4</v>
      </c>
      <c r="AE443" s="11" t="n">
        <v>4</v>
      </c>
      <c r="AF443" s="11" t="n">
        <v>5</v>
      </c>
      <c r="AG443" s="11" t="n">
        <v>5</v>
      </c>
      <c r="AH443" s="11" t="n">
        <v>0</v>
      </c>
      <c r="AI443" s="13" t="n">
        <v>0.217391304347826</v>
      </c>
      <c r="AJ443" s="13" t="n">
        <v>0.173913043478261</v>
      </c>
      <c r="AK443" s="13" t="n">
        <v>0.173913043478261</v>
      </c>
      <c r="AL443" s="13" t="n">
        <v>0.217391304347826</v>
      </c>
      <c r="AM443" s="13" t="n">
        <v>0.217391304347826</v>
      </c>
      <c r="AN443" s="11" t="n">
        <v>0</v>
      </c>
      <c r="AO443" s="13" t="n">
        <v>0</v>
      </c>
      <c r="AP443" s="11" t="n">
        <v>0</v>
      </c>
      <c r="AQ443" s="11" t="n">
        <v>1</v>
      </c>
      <c r="AR443" s="13" t="n">
        <v>0</v>
      </c>
      <c r="AS443" s="13" t="n">
        <v>0.0454545454545455</v>
      </c>
      <c r="AT443" s="14" t="n">
        <f aca="false">SUMIFS(시도_소아과개폐업!$C$5:$C$293,시도_소아과개폐업!$A$5:$A$293,$D443,시도_소아과개폐업!$B$5:$B$293,$B443)</f>
        <v>16</v>
      </c>
      <c r="AU443" s="14" t="n">
        <f aca="false">SUMIFS(시도_소아과개폐업!$D$5:$D$293,시도_소아과개폐업!$A$5:$A$293,$D443,시도_소아과개폐업!$B$5:$B$293,$B443)</f>
        <v>11</v>
      </c>
      <c r="AV443" s="14" t="n">
        <f aca="false">SUMIFS(시도_소아과개폐업!$F$5:$F$293,시도_소아과개폐업!$A$5:$A$293,$D443,시도_소아과개폐업!$B$5:$B$293,$B443)</f>
        <v>5</v>
      </c>
      <c r="AW443" s="15" t="n">
        <f aca="false">SUMIFS(시도_소아과개폐업!$G$5:$G$293,시도_소아과개폐업!$A$5:$A$293,$D443,시도_소아과개폐업!$B$5:$B$293,$B443)</f>
        <v>0.224489795918367</v>
      </c>
      <c r="AX443" s="14" t="n">
        <f aca="false">SUMIFS(시도_소아과개폐업!$H$5:$H$293,시도_소아과개폐업!$A$5:$A$293,$D443,시도_소아과개폐업!$B$5:$B$293,$B443)</f>
        <v>32</v>
      </c>
      <c r="AY443" s="14" t="n">
        <f aca="false">SUMIFS(시군구_병원급!$E$5:$E$3668,시군구_병원급!$A$5:$A$3668,$A443,시군구_병원급!$D$5:$D$3668,$D443)</f>
        <v>0</v>
      </c>
      <c r="AZ443" s="14" t="n">
        <f aca="false">SUMIFS(시군구_병원급!$F$5:$F$3668,시군구_병원급!$A$5:$A$3668,$A443,시군구_병원급!$D$5:$D$3668,$D443)</f>
        <v>0</v>
      </c>
      <c r="BA443" s="14" t="n">
        <f aca="false">SUMIFS(시군구_병원급!$G$5:$G$3668,시군구_병원급!$A$5:$A$3668,$A443,시군구_병원급!$D$5:$D$3668,$D443)</f>
        <v>1</v>
      </c>
      <c r="BB443" s="14" t="n">
        <f aca="false">SUMIFS(시군구_병원급!$H$5:$H$3668,시군구_병원급!$A$5:$A$3668,$A443,시군구_병원급!$D$5:$D$3668,$D443)</f>
        <v>2</v>
      </c>
      <c r="BC443" s="16" t="n">
        <f aca="false">K443+AY443</f>
        <v>0</v>
      </c>
      <c r="BD443" s="17" t="n">
        <f aca="false">IF(E443=0,"",(K443+AY443)/E443*1000)</f>
        <v>0</v>
      </c>
      <c r="BE443" s="16" t="n">
        <f aca="false">AY443-SUMIFS(시군구_병원급!$E$5:$E$3668,시군구_병원급!$A$5:$A$3668,$A443,시군구_병원급!$D$5:$D$3668,$D443-3)</f>
        <v>0</v>
      </c>
      <c r="BF443" s="16" t="n">
        <f aca="false">IF(AY443=0,1,0)</f>
        <v>1</v>
      </c>
      <c r="BG443" s="16" t="n">
        <f aca="false">IF(K443+AY443=0,1,0)</f>
        <v>1</v>
      </c>
      <c r="BH443" s="16" t="n">
        <f aca="false">AF443+AG443+AH443</f>
        <v>10</v>
      </c>
      <c r="BI443" s="18" t="n">
        <f aca="false">IF(H443=0,"",BH443/H443)</f>
        <v>0.434782608695652</v>
      </c>
      <c r="BJ443" s="16" t="n">
        <f aca="false">IF(AP443="","",AP443+AN443)</f>
        <v>0</v>
      </c>
    </row>
    <row r="444" customFormat="false" ht="15" hidden="false" customHeight="true" outlineLevel="0" collapsed="false">
      <c r="A444" s="9" t="s">
        <v>483</v>
      </c>
      <c r="B444" s="10" t="s">
        <v>451</v>
      </c>
      <c r="C444" s="10" t="s">
        <v>432</v>
      </c>
      <c r="D444" s="9" t="n">
        <v>2017</v>
      </c>
      <c r="E444" s="11" t="n">
        <v>867</v>
      </c>
      <c r="F444" s="11" t="n">
        <v>128</v>
      </c>
      <c r="G444" s="11" t="n">
        <v>135</v>
      </c>
      <c r="H444" s="11" t="n">
        <v>11</v>
      </c>
      <c r="I444" s="11" t="n">
        <v>708</v>
      </c>
      <c r="J444" s="11" t="n">
        <v>541</v>
      </c>
      <c r="K444" s="11" t="n">
        <v>0</v>
      </c>
      <c r="L444" s="12" t="n">
        <v>12.6874279123414</v>
      </c>
      <c r="M444" s="12" t="n">
        <v>0</v>
      </c>
      <c r="N444" s="13" t="n">
        <v>0.764124293785311</v>
      </c>
      <c r="O444" s="13" t="n">
        <v>0.816608996539792</v>
      </c>
      <c r="P444" s="13" t="n">
        <v>0.155709342560554</v>
      </c>
      <c r="Q444" s="13" t="n">
        <v>-0.0747065101387406</v>
      </c>
      <c r="R444" s="13" t="n">
        <v>-0.145569620253165</v>
      </c>
      <c r="S444" s="11" t="n">
        <v>0</v>
      </c>
      <c r="T444" s="13" t="n">
        <v>-0.0833333333333334</v>
      </c>
      <c r="U444" s="13" t="n">
        <v>-0.0522088353413654</v>
      </c>
      <c r="V444" s="11" t="n">
        <v>1</v>
      </c>
      <c r="W444" s="13" t="n">
        <v>-0.181818181818182</v>
      </c>
      <c r="X444" s="11" t="n">
        <v>0</v>
      </c>
      <c r="Y444" s="11" t="n">
        <v>0</v>
      </c>
      <c r="Z444" s="11" t="n">
        <v>0</v>
      </c>
      <c r="AA444" s="11" t="n">
        <v>0</v>
      </c>
      <c r="AB444" s="10" t="s">
        <v>65</v>
      </c>
      <c r="AC444" s="11" t="n">
        <v>6</v>
      </c>
      <c r="AD444" s="11" t="n">
        <v>4</v>
      </c>
      <c r="AE444" s="11" t="n">
        <v>1</v>
      </c>
      <c r="AF444" s="11" t="n">
        <v>0</v>
      </c>
      <c r="AG444" s="11" t="n">
        <v>0</v>
      </c>
      <c r="AH444" s="11" t="n">
        <v>0</v>
      </c>
      <c r="AI444" s="13" t="n">
        <v>0.545454545454545</v>
      </c>
      <c r="AJ444" s="13" t="n">
        <v>0.363636363636364</v>
      </c>
      <c r="AK444" s="13" t="n">
        <v>0.0909090909090909</v>
      </c>
      <c r="AL444" s="13" t="n">
        <v>0</v>
      </c>
      <c r="AM444" s="13" t="n">
        <v>0</v>
      </c>
      <c r="AN444" s="11" t="n">
        <v>0</v>
      </c>
      <c r="AO444" s="13" t="n">
        <v>0</v>
      </c>
      <c r="AP444" s="11" t="n">
        <v>1</v>
      </c>
      <c r="AQ444" s="11" t="n">
        <v>0</v>
      </c>
      <c r="AR444" s="13" t="n">
        <v>0.0833333333333333</v>
      </c>
      <c r="AS444" s="13" t="n">
        <v>0</v>
      </c>
      <c r="AT444" s="14" t="n">
        <f aca="false">SUMIFS(시도_소아과개폐업!$C$5:$C$293,시도_소아과개폐업!$A$5:$A$293,$D444,시도_소아과개폐업!$B$5:$B$293,$B444)</f>
        <v>16</v>
      </c>
      <c r="AU444" s="14" t="n">
        <f aca="false">SUMIFS(시도_소아과개폐업!$D$5:$D$293,시도_소아과개폐업!$A$5:$A$293,$D444,시도_소아과개폐업!$B$5:$B$293,$B444)</f>
        <v>11</v>
      </c>
      <c r="AV444" s="14" t="n">
        <f aca="false">SUMIFS(시도_소아과개폐업!$F$5:$F$293,시도_소아과개폐업!$A$5:$A$293,$D444,시도_소아과개폐업!$B$5:$B$293,$B444)</f>
        <v>5</v>
      </c>
      <c r="AW444" s="15" t="n">
        <f aca="false">SUMIFS(시도_소아과개폐업!$G$5:$G$293,시도_소아과개폐업!$A$5:$A$293,$D444,시도_소아과개폐업!$B$5:$B$293,$B444)</f>
        <v>0.224489795918367</v>
      </c>
      <c r="AX444" s="14" t="n">
        <f aca="false">SUMIFS(시도_소아과개폐업!$H$5:$H$293,시도_소아과개폐업!$A$5:$A$293,$D444,시도_소아과개폐업!$B$5:$B$293,$B444)</f>
        <v>32</v>
      </c>
      <c r="AY444" s="14" t="n">
        <f aca="false">SUMIFS(시군구_병원급!$E$5:$E$3668,시군구_병원급!$A$5:$A$3668,$A444,시군구_병원급!$D$5:$D$3668,$D444)</f>
        <v>0</v>
      </c>
      <c r="AZ444" s="14" t="n">
        <f aca="false">SUMIFS(시군구_병원급!$F$5:$F$3668,시군구_병원급!$A$5:$A$3668,$A444,시군구_병원급!$D$5:$D$3668,$D444)</f>
        <v>0</v>
      </c>
      <c r="BA444" s="14" t="n">
        <f aca="false">SUMIFS(시군구_병원급!$G$5:$G$3668,시군구_병원급!$A$5:$A$3668,$A444,시군구_병원급!$D$5:$D$3668,$D444)</f>
        <v>0</v>
      </c>
      <c r="BB444" s="14" t="n">
        <f aca="false">SUMIFS(시군구_병원급!$H$5:$H$3668,시군구_병원급!$A$5:$A$3668,$A444,시군구_병원급!$D$5:$D$3668,$D444)</f>
        <v>0</v>
      </c>
      <c r="BC444" s="16" t="n">
        <f aca="false">K444+AY444</f>
        <v>0</v>
      </c>
      <c r="BD444" s="17" t="n">
        <f aca="false">IF(E444=0,"",(K444+AY444)/E444*1000)</f>
        <v>0</v>
      </c>
      <c r="BE444" s="16" t="n">
        <f aca="false">AY444-SUMIFS(시군구_병원급!$E$5:$E$3668,시군구_병원급!$A$5:$A$3668,$A444,시군구_병원급!$D$5:$D$3668,$D444-3)</f>
        <v>0</v>
      </c>
      <c r="BF444" s="16" t="n">
        <f aca="false">IF(AY444=0,1,0)</f>
        <v>1</v>
      </c>
      <c r="BG444" s="16" t="n">
        <f aca="false">IF(K444+AY444=0,1,0)</f>
        <v>1</v>
      </c>
      <c r="BH444" s="16" t="n">
        <f aca="false">AF444+AG444+AH444</f>
        <v>0</v>
      </c>
      <c r="BI444" s="18" t="n">
        <f aca="false">IF(H444=0,"",BH444/H444)</f>
        <v>0</v>
      </c>
      <c r="BJ444" s="16" t="n">
        <f aca="false">IF(AP444="","",AP444+AN444)</f>
        <v>1</v>
      </c>
    </row>
    <row r="445" customFormat="false" ht="15" hidden="false" customHeight="true" outlineLevel="0" collapsed="false">
      <c r="A445" s="9" t="s">
        <v>484</v>
      </c>
      <c r="B445" s="10" t="s">
        <v>451</v>
      </c>
      <c r="C445" s="10" t="s">
        <v>485</v>
      </c>
      <c r="D445" s="9" t="n">
        <v>2017</v>
      </c>
      <c r="E445" s="11" t="n">
        <v>778</v>
      </c>
      <c r="F445" s="11" t="n">
        <v>92</v>
      </c>
      <c r="G445" s="11" t="n">
        <v>95</v>
      </c>
      <c r="H445" s="11" t="n">
        <v>10</v>
      </c>
      <c r="I445" s="11" t="n">
        <v>560</v>
      </c>
      <c r="J445" s="11" t="n">
        <v>439</v>
      </c>
      <c r="K445" s="11" t="n">
        <v>0</v>
      </c>
      <c r="L445" s="12" t="n">
        <v>12.853470437018</v>
      </c>
      <c r="M445" s="12" t="n">
        <v>0</v>
      </c>
      <c r="N445" s="13" t="n">
        <v>0.783928571428571</v>
      </c>
      <c r="O445" s="13" t="n">
        <v>0.719794344473008</v>
      </c>
      <c r="P445" s="13" t="n">
        <v>0.122107969151671</v>
      </c>
      <c r="Q445" s="13" t="n">
        <v>-0.165236051502146</v>
      </c>
      <c r="R445" s="13" t="n">
        <v>-0.2578125</v>
      </c>
      <c r="S445" s="11" t="n">
        <v>0</v>
      </c>
      <c r="T445" s="13" t="n">
        <v>-0.0909090909090909</v>
      </c>
      <c r="U445" s="13" t="n">
        <v>-0.0294627383015598</v>
      </c>
      <c r="V445" s="11" t="n">
        <v>1</v>
      </c>
      <c r="W445" s="13" t="n">
        <v>-0.1</v>
      </c>
      <c r="X445" s="11" t="n">
        <v>0</v>
      </c>
      <c r="Y445" s="11" t="n">
        <v>0</v>
      </c>
      <c r="Z445" s="11" t="n">
        <v>0</v>
      </c>
      <c r="AA445" s="11" t="n">
        <v>0</v>
      </c>
      <c r="AB445" s="10" t="s">
        <v>65</v>
      </c>
      <c r="AC445" s="11" t="n">
        <v>2</v>
      </c>
      <c r="AD445" s="11" t="n">
        <v>2</v>
      </c>
      <c r="AE445" s="11" t="n">
        <v>1</v>
      </c>
      <c r="AF445" s="11" t="n">
        <v>0</v>
      </c>
      <c r="AG445" s="11" t="n">
        <v>5</v>
      </c>
      <c r="AH445" s="11" t="n">
        <v>0</v>
      </c>
      <c r="AI445" s="13" t="n">
        <v>0.2</v>
      </c>
      <c r="AJ445" s="13" t="n">
        <v>0.2</v>
      </c>
      <c r="AK445" s="13" t="n">
        <v>0.1</v>
      </c>
      <c r="AL445" s="13" t="n">
        <v>0</v>
      </c>
      <c r="AM445" s="13" t="n">
        <v>0.5</v>
      </c>
      <c r="AN445" s="11" t="n">
        <v>0</v>
      </c>
      <c r="AO445" s="13" t="n">
        <v>0</v>
      </c>
      <c r="AP445" s="11" t="n">
        <v>1</v>
      </c>
      <c r="AQ445" s="11" t="n">
        <v>0</v>
      </c>
      <c r="AR445" s="13" t="n">
        <v>0.0909090909090909</v>
      </c>
      <c r="AS445" s="13" t="n">
        <v>0</v>
      </c>
      <c r="AT445" s="14" t="n">
        <f aca="false">SUMIFS(시도_소아과개폐업!$C$5:$C$293,시도_소아과개폐업!$A$5:$A$293,$D445,시도_소아과개폐업!$B$5:$B$293,$B445)</f>
        <v>16</v>
      </c>
      <c r="AU445" s="14" t="n">
        <f aca="false">SUMIFS(시도_소아과개폐업!$D$5:$D$293,시도_소아과개폐업!$A$5:$A$293,$D445,시도_소아과개폐업!$B$5:$B$293,$B445)</f>
        <v>11</v>
      </c>
      <c r="AV445" s="14" t="n">
        <f aca="false">SUMIFS(시도_소아과개폐업!$F$5:$F$293,시도_소아과개폐업!$A$5:$A$293,$D445,시도_소아과개폐업!$B$5:$B$293,$B445)</f>
        <v>5</v>
      </c>
      <c r="AW445" s="15" t="n">
        <f aca="false">SUMIFS(시도_소아과개폐업!$G$5:$G$293,시도_소아과개폐업!$A$5:$A$293,$D445,시도_소아과개폐업!$B$5:$B$293,$B445)</f>
        <v>0.224489795918367</v>
      </c>
      <c r="AX445" s="14" t="n">
        <f aca="false">SUMIFS(시도_소아과개폐업!$H$5:$H$293,시도_소아과개폐업!$A$5:$A$293,$D445,시도_소아과개폐업!$B$5:$B$293,$B445)</f>
        <v>32</v>
      </c>
      <c r="AY445" s="14" t="n">
        <f aca="false">SUMIFS(시군구_병원급!$E$5:$E$3668,시군구_병원급!$A$5:$A$3668,$A445,시군구_병원급!$D$5:$D$3668,$D445)</f>
        <v>0</v>
      </c>
      <c r="AZ445" s="14" t="n">
        <f aca="false">SUMIFS(시군구_병원급!$F$5:$F$3668,시군구_병원급!$A$5:$A$3668,$A445,시군구_병원급!$D$5:$D$3668,$D445)</f>
        <v>0</v>
      </c>
      <c r="BA445" s="14" t="n">
        <f aca="false">SUMIFS(시군구_병원급!$G$5:$G$3668,시군구_병원급!$A$5:$A$3668,$A445,시군구_병원급!$D$5:$D$3668,$D445)</f>
        <v>0</v>
      </c>
      <c r="BB445" s="14" t="n">
        <f aca="false">SUMIFS(시군구_병원급!$H$5:$H$3668,시군구_병원급!$A$5:$A$3668,$A445,시군구_병원급!$D$5:$D$3668,$D445)</f>
        <v>0</v>
      </c>
      <c r="BC445" s="16" t="n">
        <f aca="false">K445+AY445</f>
        <v>0</v>
      </c>
      <c r="BD445" s="17" t="n">
        <f aca="false">IF(E445=0,"",(K445+AY445)/E445*1000)</f>
        <v>0</v>
      </c>
      <c r="BE445" s="16" t="n">
        <f aca="false">AY445-SUMIFS(시군구_병원급!$E$5:$E$3668,시군구_병원급!$A$5:$A$3668,$A445,시군구_병원급!$D$5:$D$3668,$D445-3)</f>
        <v>0</v>
      </c>
      <c r="BF445" s="16" t="n">
        <f aca="false">IF(AY445=0,1,0)</f>
        <v>1</v>
      </c>
      <c r="BG445" s="16" t="n">
        <f aca="false">IF(K445+AY445=0,1,0)</f>
        <v>1</v>
      </c>
      <c r="BH445" s="16" t="n">
        <f aca="false">AF445+AG445+AH445</f>
        <v>5</v>
      </c>
      <c r="BI445" s="18" t="n">
        <f aca="false">IF(H445=0,"",BH445/H445)</f>
        <v>0.5</v>
      </c>
      <c r="BJ445" s="16" t="n">
        <f aca="false">IF(AP445="","",AP445+AN445)</f>
        <v>1</v>
      </c>
    </row>
    <row r="446" customFormat="false" ht="15" hidden="false" customHeight="true" outlineLevel="0" collapsed="false">
      <c r="A446" s="9" t="s">
        <v>486</v>
      </c>
      <c r="B446" s="10" t="s">
        <v>487</v>
      </c>
      <c r="C446" s="10" t="s">
        <v>488</v>
      </c>
      <c r="D446" s="9" t="n">
        <v>2017</v>
      </c>
      <c r="E446" s="11" t="n">
        <v>32719</v>
      </c>
      <c r="F446" s="11" t="n">
        <v>4231</v>
      </c>
      <c r="G446" s="11" t="n">
        <v>4298</v>
      </c>
      <c r="H446" s="11" t="n">
        <v>649</v>
      </c>
      <c r="I446" s="11" t="n">
        <v>27411</v>
      </c>
      <c r="J446" s="11" t="n">
        <v>20586</v>
      </c>
      <c r="K446" s="11" t="n">
        <v>34</v>
      </c>
      <c r="L446" s="12" t="n">
        <v>19.8355695467465</v>
      </c>
      <c r="M446" s="12" t="n">
        <v>1.03915156331184</v>
      </c>
      <c r="N446" s="13" t="n">
        <v>0.7510123672978</v>
      </c>
      <c r="O446" s="13" t="n">
        <v>0.837770102998258</v>
      </c>
      <c r="P446" s="13" t="n">
        <v>0.131360982915126</v>
      </c>
      <c r="Q446" s="13" t="n">
        <v>-0.0851414830555867</v>
      </c>
      <c r="R446" s="13" t="n">
        <v>-0.202597402597403</v>
      </c>
      <c r="S446" s="11" t="n">
        <v>-2</v>
      </c>
      <c r="T446" s="13" t="n">
        <v>-0.0455882352941176</v>
      </c>
      <c r="U446" s="13" t="n">
        <v>-0.0220137005851292</v>
      </c>
      <c r="V446" s="11" t="n">
        <v>0</v>
      </c>
      <c r="W446" s="13" t="n">
        <v>-0.215716486902928</v>
      </c>
      <c r="X446" s="11" t="n">
        <v>1</v>
      </c>
      <c r="Y446" s="11" t="n">
        <v>0</v>
      </c>
      <c r="Z446" s="11" t="n">
        <v>1</v>
      </c>
      <c r="AA446" s="11" t="n">
        <v>0</v>
      </c>
      <c r="AB446" s="10" t="s">
        <v>65</v>
      </c>
      <c r="AC446" s="11" t="n">
        <v>7</v>
      </c>
      <c r="AD446" s="11" t="n">
        <v>213</v>
      </c>
      <c r="AE446" s="11" t="n">
        <v>360</v>
      </c>
      <c r="AF446" s="11" t="n">
        <v>11</v>
      </c>
      <c r="AG446" s="11" t="n">
        <v>57</v>
      </c>
      <c r="AH446" s="11" t="n">
        <v>1</v>
      </c>
      <c r="AI446" s="13" t="n">
        <v>0.0107858243451464</v>
      </c>
      <c r="AJ446" s="13" t="n">
        <v>0.328197226502311</v>
      </c>
      <c r="AK446" s="13" t="n">
        <v>0.554699537750385</v>
      </c>
      <c r="AL446" s="13" t="n">
        <v>0.0169491525423729</v>
      </c>
      <c r="AM446" s="13" t="n">
        <v>0.0878274268104777</v>
      </c>
      <c r="AN446" s="11" t="n">
        <v>19</v>
      </c>
      <c r="AO446" s="13" t="n">
        <v>0.0284431137724551</v>
      </c>
      <c r="AP446" s="11" t="n">
        <v>44</v>
      </c>
      <c r="AQ446" s="11" t="n">
        <v>17</v>
      </c>
      <c r="AR446" s="13" t="n">
        <v>0.0633093525179856</v>
      </c>
      <c r="AS446" s="13" t="n">
        <v>0.0244604316546763</v>
      </c>
      <c r="AT446" s="14" t="n">
        <f aca="false">SUMIFS(시도_소아과개폐업!$C$5:$C$293,시도_소아과개폐업!$A$5:$A$293,$D446,시도_소아과개폐업!$B$5:$B$293,$B446)</f>
        <v>31</v>
      </c>
      <c r="AU446" s="14" t="n">
        <f aca="false">SUMIFS(시도_소아과개폐업!$D$5:$D$293,시도_소아과개폐업!$A$5:$A$293,$D446,시도_소아과개폐업!$B$5:$B$293,$B446)</f>
        <v>16</v>
      </c>
      <c r="AV446" s="14" t="n">
        <f aca="false">SUMIFS(시도_소아과개폐업!$F$5:$F$293,시도_소아과개폐업!$A$5:$A$293,$D446,시도_소아과개폐업!$B$5:$B$293,$B446)</f>
        <v>15</v>
      </c>
      <c r="AW446" s="15" t="n">
        <f aca="false">SUMIFS(시도_소아과개폐업!$G$5:$G$293,시도_소아과개폐업!$A$5:$A$293,$D446,시도_소아과개폐업!$B$5:$B$293,$B446)</f>
        <v>0.222222222222222</v>
      </c>
      <c r="AX446" s="14" t="n">
        <f aca="false">SUMIFS(시도_소아과개폐업!$H$5:$H$293,시도_소아과개폐업!$A$5:$A$293,$D446,시도_소아과개폐업!$B$5:$B$293,$B446)</f>
        <v>51</v>
      </c>
      <c r="AY446" s="14" t="n">
        <f aca="false">SUMIFS(시군구_병원급!$E$5:$E$3668,시군구_병원급!$A$5:$A$3668,$A446,시군구_병원급!$D$5:$D$3668,$D446)</f>
        <v>12</v>
      </c>
      <c r="AZ446" s="14" t="n">
        <f aca="false">SUMIFS(시군구_병원급!$F$5:$F$3668,시군구_병원급!$A$5:$A$3668,$A446,시군구_병원급!$D$5:$D$3668,$D446)</f>
        <v>5</v>
      </c>
      <c r="BA446" s="14" t="n">
        <f aca="false">SUMIFS(시군구_병원급!$G$5:$G$3668,시군구_병원급!$A$5:$A$3668,$A446,시군구_병원급!$D$5:$D$3668,$D446)</f>
        <v>42</v>
      </c>
      <c r="BB446" s="14" t="n">
        <f aca="false">SUMIFS(시군구_병원급!$H$5:$H$3668,시군구_병원급!$A$5:$A$3668,$A446,시군구_병원급!$D$5:$D$3668,$D446)</f>
        <v>97</v>
      </c>
      <c r="BC446" s="16" t="n">
        <f aca="false">K446+AY446</f>
        <v>46</v>
      </c>
      <c r="BD446" s="17" t="n">
        <f aca="false">IF(E446=0,"",(K446+AY446)/E446*1000)</f>
        <v>1.40591093859837</v>
      </c>
      <c r="BE446" s="16" t="n">
        <f aca="false">AY446-SUMIFS(시군구_병원급!$E$5:$E$3668,시군구_병원급!$A$5:$A$3668,$A446,시군구_병원급!$D$5:$D$3668,$D446-3)</f>
        <v>-2</v>
      </c>
      <c r="BF446" s="16" t="n">
        <f aca="false">IF(AY446=0,1,0)</f>
        <v>0</v>
      </c>
      <c r="BG446" s="16" t="n">
        <f aca="false">IF(K446+AY446=0,1,0)</f>
        <v>0</v>
      </c>
      <c r="BH446" s="16" t="n">
        <f aca="false">AF446+AG446+AH446</f>
        <v>69</v>
      </c>
      <c r="BI446" s="18" t="n">
        <f aca="false">IF(H446=0,"",BH446/H446)</f>
        <v>0.106317411402157</v>
      </c>
      <c r="BJ446" s="16" t="n">
        <f aca="false">IF(AP446="","",AP446+AN446)</f>
        <v>63</v>
      </c>
    </row>
    <row r="447" customFormat="false" ht="15" hidden="false" customHeight="true" outlineLevel="0" collapsed="false">
      <c r="A447" s="9" t="s">
        <v>489</v>
      </c>
      <c r="B447" s="10" t="s">
        <v>487</v>
      </c>
      <c r="C447" s="10" t="s">
        <v>490</v>
      </c>
      <c r="D447" s="9" t="n">
        <v>2017</v>
      </c>
      <c r="E447" s="11" t="n">
        <v>14350</v>
      </c>
      <c r="F447" s="11" t="n">
        <v>1780</v>
      </c>
      <c r="G447" s="11" t="n">
        <v>1799</v>
      </c>
      <c r="H447" s="11" t="n">
        <v>235</v>
      </c>
      <c r="I447" s="11" t="n">
        <v>11706</v>
      </c>
      <c r="J447" s="11" t="n">
        <v>9127</v>
      </c>
      <c r="K447" s="11" t="n">
        <v>11</v>
      </c>
      <c r="L447" s="12" t="n">
        <v>16.3763066202091</v>
      </c>
      <c r="M447" s="12" t="n">
        <v>0.766550522648084</v>
      </c>
      <c r="N447" s="13" t="n">
        <v>0.779685631300188</v>
      </c>
      <c r="O447" s="13" t="n">
        <v>0.815749128919861</v>
      </c>
      <c r="P447" s="13" t="n">
        <v>0.125365853658537</v>
      </c>
      <c r="Q447" s="13" t="n">
        <v>-0.111014744145707</v>
      </c>
      <c r="R447" s="13" t="n">
        <v>-0.276056338028169</v>
      </c>
      <c r="S447" s="11" t="n">
        <v>1</v>
      </c>
      <c r="T447" s="13" t="n">
        <v>-0.024896265560166</v>
      </c>
      <c r="U447" s="13" t="n">
        <v>-0.0202544358888517</v>
      </c>
      <c r="V447" s="11" t="n">
        <v>0</v>
      </c>
      <c r="W447" s="13" t="n">
        <v>-0.187234042553192</v>
      </c>
      <c r="X447" s="11" t="n">
        <v>0</v>
      </c>
      <c r="Y447" s="11" t="n">
        <v>0</v>
      </c>
      <c r="Z447" s="11" t="n">
        <v>0</v>
      </c>
      <c r="AA447" s="11" t="n">
        <v>0</v>
      </c>
      <c r="AB447" s="10" t="s">
        <v>65</v>
      </c>
      <c r="AC447" s="11" t="n">
        <v>11</v>
      </c>
      <c r="AD447" s="11" t="n">
        <v>85</v>
      </c>
      <c r="AE447" s="11" t="n">
        <v>102</v>
      </c>
      <c r="AF447" s="11" t="n">
        <v>4</v>
      </c>
      <c r="AG447" s="11" t="n">
        <v>33</v>
      </c>
      <c r="AH447" s="11" t="n">
        <v>0</v>
      </c>
      <c r="AI447" s="13" t="n">
        <v>0.0468085106382979</v>
      </c>
      <c r="AJ447" s="13" t="n">
        <v>0.361702127659575</v>
      </c>
      <c r="AK447" s="13" t="n">
        <v>0.434042553191489</v>
      </c>
      <c r="AL447" s="13" t="n">
        <v>0.0170212765957447</v>
      </c>
      <c r="AM447" s="13" t="n">
        <v>0.140425531914894</v>
      </c>
      <c r="AN447" s="11" t="n">
        <v>6</v>
      </c>
      <c r="AO447" s="13" t="n">
        <v>0.024896265560166</v>
      </c>
      <c r="AP447" s="11" t="n">
        <v>9</v>
      </c>
      <c r="AQ447" s="11" t="n">
        <v>7</v>
      </c>
      <c r="AR447" s="13" t="n">
        <v>0.037037037037037</v>
      </c>
      <c r="AS447" s="13" t="n">
        <v>0.0288065843621399</v>
      </c>
      <c r="AT447" s="14" t="n">
        <f aca="false">SUMIFS(시도_소아과개폐업!$C$5:$C$293,시도_소아과개폐업!$A$5:$A$293,$D447,시도_소아과개폐업!$B$5:$B$293,$B447)</f>
        <v>31</v>
      </c>
      <c r="AU447" s="14" t="n">
        <f aca="false">SUMIFS(시도_소아과개폐업!$D$5:$D$293,시도_소아과개폐업!$A$5:$A$293,$D447,시도_소아과개폐업!$B$5:$B$293,$B447)</f>
        <v>16</v>
      </c>
      <c r="AV447" s="14" t="n">
        <f aca="false">SUMIFS(시도_소아과개폐업!$F$5:$F$293,시도_소아과개폐업!$A$5:$A$293,$D447,시도_소아과개폐업!$B$5:$B$293,$B447)</f>
        <v>15</v>
      </c>
      <c r="AW447" s="15" t="n">
        <f aca="false">SUMIFS(시도_소아과개폐업!$G$5:$G$293,시도_소아과개폐업!$A$5:$A$293,$D447,시도_소아과개폐업!$B$5:$B$293,$B447)</f>
        <v>0.222222222222222</v>
      </c>
      <c r="AX447" s="14" t="n">
        <f aca="false">SUMIFS(시도_소아과개폐업!$H$5:$H$293,시도_소아과개폐업!$A$5:$A$293,$D447,시도_소아과개폐업!$B$5:$B$293,$B447)</f>
        <v>51</v>
      </c>
      <c r="AY447" s="14" t="n">
        <f aca="false">SUMIFS(시군구_병원급!$E$5:$E$3668,시군구_병원급!$A$5:$A$3668,$A447,시군구_병원급!$D$5:$D$3668,$D447)</f>
        <v>0</v>
      </c>
      <c r="AZ447" s="14" t="n">
        <f aca="false">SUMIFS(시군구_병원급!$F$5:$F$3668,시군구_병원급!$A$5:$A$3668,$A447,시군구_병원급!$D$5:$D$3668,$D447)</f>
        <v>2</v>
      </c>
      <c r="BA447" s="14" t="n">
        <f aca="false">SUMIFS(시군구_병원급!$G$5:$G$3668,시군구_병원급!$A$5:$A$3668,$A447,시군구_병원급!$D$5:$D$3668,$D447)</f>
        <v>8</v>
      </c>
      <c r="BB447" s="14" t="n">
        <f aca="false">SUMIFS(시군구_병원급!$H$5:$H$3668,시군구_병원급!$A$5:$A$3668,$A447,시군구_병원급!$D$5:$D$3668,$D447)</f>
        <v>17</v>
      </c>
      <c r="BC447" s="16" t="n">
        <f aca="false">K447+AY447</f>
        <v>11</v>
      </c>
      <c r="BD447" s="17" t="n">
        <f aca="false">IF(E447=0,"",(K447+AY447)/E447*1000)</f>
        <v>0.766550522648084</v>
      </c>
      <c r="BE447" s="16" t="n">
        <f aca="false">AY447-SUMIFS(시군구_병원급!$E$5:$E$3668,시군구_병원급!$A$5:$A$3668,$A447,시군구_병원급!$D$5:$D$3668,$D447-3)</f>
        <v>-1</v>
      </c>
      <c r="BF447" s="16" t="n">
        <f aca="false">IF(AY447=0,1,0)</f>
        <v>1</v>
      </c>
      <c r="BG447" s="16" t="n">
        <f aca="false">IF(K447+AY447=0,1,0)</f>
        <v>0</v>
      </c>
      <c r="BH447" s="16" t="n">
        <f aca="false">AF447+AG447+AH447</f>
        <v>37</v>
      </c>
      <c r="BI447" s="18" t="n">
        <f aca="false">IF(H447=0,"",BH447/H447)</f>
        <v>0.157446808510638</v>
      </c>
      <c r="BJ447" s="16" t="n">
        <f aca="false">IF(AP447="","",AP447+AN447)</f>
        <v>15</v>
      </c>
    </row>
    <row r="448" customFormat="false" ht="15" hidden="false" customHeight="true" outlineLevel="0" collapsed="false">
      <c r="A448" s="9" t="s">
        <v>491</v>
      </c>
      <c r="B448" s="10" t="s">
        <v>487</v>
      </c>
      <c r="C448" s="10" t="s">
        <v>492</v>
      </c>
      <c r="D448" s="9" t="n">
        <v>2017</v>
      </c>
      <c r="E448" s="11" t="n">
        <v>13526</v>
      </c>
      <c r="F448" s="11" t="n">
        <v>1817</v>
      </c>
      <c r="G448" s="11" t="n">
        <v>1874</v>
      </c>
      <c r="H448" s="11" t="n">
        <v>234</v>
      </c>
      <c r="I448" s="11" t="n">
        <v>10782</v>
      </c>
      <c r="J448" s="11" t="n">
        <v>8052</v>
      </c>
      <c r="K448" s="11" t="n">
        <v>11</v>
      </c>
      <c r="L448" s="12" t="n">
        <v>17.3000147863374</v>
      </c>
      <c r="M448" s="12" t="n">
        <v>0.813248558332101</v>
      </c>
      <c r="N448" s="13" t="n">
        <v>0.746800222593211</v>
      </c>
      <c r="O448" s="13" t="n">
        <v>0.797131450539701</v>
      </c>
      <c r="P448" s="13" t="n">
        <v>0.138547981664942</v>
      </c>
      <c r="Q448" s="13" t="n">
        <v>-0.115022245485475</v>
      </c>
      <c r="R448" s="13" t="n">
        <v>-0.169694284448383</v>
      </c>
      <c r="S448" s="11" t="n">
        <v>1</v>
      </c>
      <c r="T448" s="13" t="n">
        <v>-0.064</v>
      </c>
      <c r="U448" s="13" t="n">
        <v>-0.0524650672291063</v>
      </c>
      <c r="V448" s="11" t="n">
        <v>0</v>
      </c>
      <c r="W448" s="13" t="n">
        <v>-0.196581196581197</v>
      </c>
      <c r="X448" s="11" t="n">
        <v>1</v>
      </c>
      <c r="Y448" s="11" t="n">
        <v>1</v>
      </c>
      <c r="Z448" s="11" t="n">
        <v>1</v>
      </c>
      <c r="AA448" s="11" t="n">
        <v>1</v>
      </c>
      <c r="AB448" s="10" t="s">
        <v>65</v>
      </c>
      <c r="AC448" s="11" t="n">
        <v>10</v>
      </c>
      <c r="AD448" s="11" t="n">
        <v>72</v>
      </c>
      <c r="AE448" s="11" t="n">
        <v>111</v>
      </c>
      <c r="AF448" s="11" t="n">
        <v>5</v>
      </c>
      <c r="AG448" s="11" t="n">
        <v>36</v>
      </c>
      <c r="AH448" s="11" t="n">
        <v>0</v>
      </c>
      <c r="AI448" s="13" t="n">
        <v>0.0427350427350427</v>
      </c>
      <c r="AJ448" s="13" t="n">
        <v>0.307692307692308</v>
      </c>
      <c r="AK448" s="13" t="n">
        <v>0.474358974358974</v>
      </c>
      <c r="AL448" s="13" t="n">
        <v>0.0213675213675214</v>
      </c>
      <c r="AM448" s="13" t="n">
        <v>0.153846153846154</v>
      </c>
      <c r="AN448" s="11" t="n">
        <v>9</v>
      </c>
      <c r="AO448" s="13" t="n">
        <v>0.037037037037037</v>
      </c>
      <c r="AP448" s="11" t="n">
        <v>21</v>
      </c>
      <c r="AQ448" s="11" t="n">
        <v>1</v>
      </c>
      <c r="AR448" s="13" t="n">
        <v>0.0798479087452472</v>
      </c>
      <c r="AS448" s="13" t="n">
        <v>0.00380228136882129</v>
      </c>
      <c r="AT448" s="14" t="n">
        <f aca="false">SUMIFS(시도_소아과개폐업!$C$5:$C$293,시도_소아과개폐업!$A$5:$A$293,$D448,시도_소아과개폐업!$B$5:$B$293,$B448)</f>
        <v>31</v>
      </c>
      <c r="AU448" s="14" t="n">
        <f aca="false">SUMIFS(시도_소아과개폐업!$D$5:$D$293,시도_소아과개폐업!$A$5:$A$293,$D448,시도_소아과개폐업!$B$5:$B$293,$B448)</f>
        <v>16</v>
      </c>
      <c r="AV448" s="14" t="n">
        <f aca="false">SUMIFS(시도_소아과개폐업!$F$5:$F$293,시도_소아과개폐업!$A$5:$A$293,$D448,시도_소아과개폐업!$B$5:$B$293,$B448)</f>
        <v>15</v>
      </c>
      <c r="AW448" s="15" t="n">
        <f aca="false">SUMIFS(시도_소아과개폐업!$G$5:$G$293,시도_소아과개폐업!$A$5:$A$293,$D448,시도_소아과개폐업!$B$5:$B$293,$B448)</f>
        <v>0.222222222222222</v>
      </c>
      <c r="AX448" s="14" t="n">
        <f aca="false">SUMIFS(시도_소아과개폐업!$H$5:$H$293,시도_소아과개폐업!$A$5:$A$293,$D448,시도_소아과개폐업!$B$5:$B$293,$B448)</f>
        <v>51</v>
      </c>
      <c r="AY448" s="14" t="n">
        <f aca="false">SUMIFS(시군구_병원급!$E$5:$E$3668,시군구_병원급!$A$5:$A$3668,$A448,시군구_병원급!$D$5:$D$3668,$D448)</f>
        <v>6</v>
      </c>
      <c r="AZ448" s="14" t="n">
        <f aca="false">SUMIFS(시군구_병원급!$F$5:$F$3668,시군구_병원급!$A$5:$A$3668,$A448,시군구_병원급!$D$5:$D$3668,$D448)</f>
        <v>2</v>
      </c>
      <c r="BA448" s="14" t="n">
        <f aca="false">SUMIFS(시군구_병원급!$G$5:$G$3668,시군구_병원급!$A$5:$A$3668,$A448,시군구_병원급!$D$5:$D$3668,$D448)</f>
        <v>10</v>
      </c>
      <c r="BB448" s="14" t="n">
        <f aca="false">SUMIFS(시군구_병원급!$H$5:$H$3668,시군구_병원급!$A$5:$A$3668,$A448,시군구_병원급!$D$5:$D$3668,$D448)</f>
        <v>27</v>
      </c>
      <c r="BC448" s="16" t="n">
        <f aca="false">K448+AY448</f>
        <v>17</v>
      </c>
      <c r="BD448" s="17" t="n">
        <f aca="false">IF(E448=0,"",(K448+AY448)/E448*1000)</f>
        <v>1.2568386810587</v>
      </c>
      <c r="BE448" s="16" t="n">
        <f aca="false">AY448-SUMIFS(시군구_병원급!$E$5:$E$3668,시군구_병원급!$A$5:$A$3668,$A448,시군구_병원급!$D$5:$D$3668,$D448-3)</f>
        <v>0</v>
      </c>
      <c r="BF448" s="16" t="n">
        <f aca="false">IF(AY448=0,1,0)</f>
        <v>0</v>
      </c>
      <c r="BG448" s="16" t="n">
        <f aca="false">IF(K448+AY448=0,1,0)</f>
        <v>0</v>
      </c>
      <c r="BH448" s="16" t="n">
        <f aca="false">AF448+AG448+AH448</f>
        <v>41</v>
      </c>
      <c r="BI448" s="18" t="n">
        <f aca="false">IF(H448=0,"",BH448/H448)</f>
        <v>0.175213675213675</v>
      </c>
      <c r="BJ448" s="16" t="n">
        <f aca="false">IF(AP448="","",AP448+AN448)</f>
        <v>30</v>
      </c>
    </row>
    <row r="449" customFormat="false" ht="15" hidden="false" customHeight="true" outlineLevel="0" collapsed="false">
      <c r="A449" s="9" t="s">
        <v>493</v>
      </c>
      <c r="B449" s="10" t="s">
        <v>487</v>
      </c>
      <c r="C449" s="10" t="s">
        <v>494</v>
      </c>
      <c r="D449" s="9" t="n">
        <v>2017</v>
      </c>
      <c r="E449" s="11" t="n">
        <v>4192</v>
      </c>
      <c r="F449" s="11" t="n">
        <v>518</v>
      </c>
      <c r="G449" s="11" t="n">
        <v>536</v>
      </c>
      <c r="H449" s="11" t="n">
        <v>78</v>
      </c>
      <c r="I449" s="11" t="n">
        <v>3862</v>
      </c>
      <c r="J449" s="11" t="n">
        <v>2831</v>
      </c>
      <c r="K449" s="11" t="n">
        <v>4</v>
      </c>
      <c r="L449" s="12" t="n">
        <v>18.6068702290076</v>
      </c>
      <c r="M449" s="12" t="n">
        <v>0.954198473282443</v>
      </c>
      <c r="N449" s="13" t="n">
        <v>0.733039875712066</v>
      </c>
      <c r="O449" s="13" t="n">
        <v>0.921278625954199</v>
      </c>
      <c r="P449" s="13" t="n">
        <v>0.127862595419847</v>
      </c>
      <c r="Q449" s="13" t="n">
        <v>-0.133705311014672</v>
      </c>
      <c r="R449" s="13" t="n">
        <v>-0.242937853107345</v>
      </c>
      <c r="S449" s="11" t="n">
        <v>1</v>
      </c>
      <c r="T449" s="13" t="n">
        <v>-0.025</v>
      </c>
      <c r="U449" s="13" t="n">
        <v>-0.069621777884847</v>
      </c>
      <c r="V449" s="11" t="n">
        <v>0</v>
      </c>
      <c r="W449" s="13" t="n">
        <v>-0.230769230769231</v>
      </c>
      <c r="X449" s="11" t="n">
        <v>1</v>
      </c>
      <c r="Y449" s="11" t="n">
        <v>0</v>
      </c>
      <c r="Z449" s="11" t="n">
        <v>1</v>
      </c>
      <c r="AA449" s="11" t="n">
        <v>0</v>
      </c>
      <c r="AB449" s="10" t="s">
        <v>65</v>
      </c>
      <c r="AC449" s="11" t="n">
        <v>6</v>
      </c>
      <c r="AD449" s="11" t="n">
        <v>25</v>
      </c>
      <c r="AE449" s="11" t="n">
        <v>25</v>
      </c>
      <c r="AF449" s="11" t="n">
        <v>1</v>
      </c>
      <c r="AG449" s="11" t="n">
        <v>21</v>
      </c>
      <c r="AH449" s="11" t="n">
        <v>0</v>
      </c>
      <c r="AI449" s="13" t="n">
        <v>0.0769230769230769</v>
      </c>
      <c r="AJ449" s="13" t="n">
        <v>0.320512820512821</v>
      </c>
      <c r="AK449" s="13" t="n">
        <v>0.320512820512821</v>
      </c>
      <c r="AL449" s="13" t="n">
        <v>0.0128205128205128</v>
      </c>
      <c r="AM449" s="13" t="n">
        <v>0.269230769230769</v>
      </c>
      <c r="AN449" s="11" t="n">
        <v>5</v>
      </c>
      <c r="AO449" s="13" t="n">
        <v>0.0602409638554217</v>
      </c>
      <c r="AP449" s="11" t="n">
        <v>4</v>
      </c>
      <c r="AQ449" s="11" t="n">
        <v>0</v>
      </c>
      <c r="AR449" s="13" t="n">
        <v>0.0459770114942529</v>
      </c>
      <c r="AS449" s="13" t="n">
        <v>0</v>
      </c>
      <c r="AT449" s="14" t="n">
        <f aca="false">SUMIFS(시도_소아과개폐업!$C$5:$C$293,시도_소아과개폐업!$A$5:$A$293,$D449,시도_소아과개폐업!$B$5:$B$293,$B449)</f>
        <v>31</v>
      </c>
      <c r="AU449" s="14" t="n">
        <f aca="false">SUMIFS(시도_소아과개폐업!$D$5:$D$293,시도_소아과개폐업!$A$5:$A$293,$D449,시도_소아과개폐업!$B$5:$B$293,$B449)</f>
        <v>16</v>
      </c>
      <c r="AV449" s="14" t="n">
        <f aca="false">SUMIFS(시도_소아과개폐업!$F$5:$F$293,시도_소아과개폐업!$A$5:$A$293,$D449,시도_소아과개폐업!$B$5:$B$293,$B449)</f>
        <v>15</v>
      </c>
      <c r="AW449" s="15" t="n">
        <f aca="false">SUMIFS(시도_소아과개폐업!$G$5:$G$293,시도_소아과개폐업!$A$5:$A$293,$D449,시도_소아과개폐업!$B$5:$B$293,$B449)</f>
        <v>0.222222222222222</v>
      </c>
      <c r="AX449" s="14" t="n">
        <f aca="false">SUMIFS(시도_소아과개폐업!$H$5:$H$293,시도_소아과개폐업!$A$5:$A$293,$D449,시도_소아과개폐업!$B$5:$B$293,$B449)</f>
        <v>51</v>
      </c>
      <c r="AY449" s="14" t="n">
        <f aca="false">SUMIFS(시군구_병원급!$E$5:$E$3668,시군구_병원급!$A$5:$A$3668,$A449,시군구_병원급!$D$5:$D$3668,$D449)</f>
        <v>3</v>
      </c>
      <c r="AZ449" s="14" t="n">
        <f aca="false">SUMIFS(시군구_병원급!$F$5:$F$3668,시군구_병원급!$A$5:$A$3668,$A449,시군구_병원급!$D$5:$D$3668,$D449)</f>
        <v>1</v>
      </c>
      <c r="BA449" s="14" t="n">
        <f aca="false">SUMIFS(시군구_병원급!$G$5:$G$3668,시군구_병원급!$A$5:$A$3668,$A449,시군구_병원급!$D$5:$D$3668,$D449)</f>
        <v>4</v>
      </c>
      <c r="BB449" s="14" t="n">
        <f aca="false">SUMIFS(시군구_병원급!$H$5:$H$3668,시군구_병원급!$A$5:$A$3668,$A449,시군구_병원급!$D$5:$D$3668,$D449)</f>
        <v>12</v>
      </c>
      <c r="BC449" s="16" t="n">
        <f aca="false">K449+AY449</f>
        <v>7</v>
      </c>
      <c r="BD449" s="17" t="n">
        <f aca="false">IF(E449=0,"",(K449+AY449)/E449*1000)</f>
        <v>1.66984732824427</v>
      </c>
      <c r="BE449" s="16" t="n">
        <f aca="false">AY449-SUMIFS(시군구_병원급!$E$5:$E$3668,시군구_병원급!$A$5:$A$3668,$A449,시군구_병원급!$D$5:$D$3668,$D449-3)</f>
        <v>0</v>
      </c>
      <c r="BF449" s="16" t="n">
        <f aca="false">IF(AY449=0,1,0)</f>
        <v>0</v>
      </c>
      <c r="BG449" s="16" t="n">
        <f aca="false">IF(K449+AY449=0,1,0)</f>
        <v>0</v>
      </c>
      <c r="BH449" s="16" t="n">
        <f aca="false">AF449+AG449+AH449</f>
        <v>22</v>
      </c>
      <c r="BI449" s="18" t="n">
        <f aca="false">IF(H449=0,"",BH449/H449)</f>
        <v>0.282051282051282</v>
      </c>
      <c r="BJ449" s="16" t="n">
        <f aca="false">IF(AP449="","",AP449+AN449)</f>
        <v>9</v>
      </c>
    </row>
    <row r="450" customFormat="false" ht="15" hidden="false" customHeight="true" outlineLevel="0" collapsed="false">
      <c r="A450" s="9" t="s">
        <v>495</v>
      </c>
      <c r="B450" s="10" t="s">
        <v>487</v>
      </c>
      <c r="C450" s="10" t="s">
        <v>496</v>
      </c>
      <c r="D450" s="9" t="n">
        <v>2017</v>
      </c>
      <c r="E450" s="11" t="n">
        <v>3101</v>
      </c>
      <c r="F450" s="11" t="n">
        <v>417</v>
      </c>
      <c r="G450" s="11" t="n">
        <v>433</v>
      </c>
      <c r="H450" s="11" t="n">
        <v>66</v>
      </c>
      <c r="I450" s="11" t="n">
        <v>3304</v>
      </c>
      <c r="J450" s="11" t="n">
        <v>2425</v>
      </c>
      <c r="K450" s="11" t="n">
        <v>3</v>
      </c>
      <c r="L450" s="12" t="n">
        <v>21.2834569493712</v>
      </c>
      <c r="M450" s="12" t="n">
        <v>0.967429861335053</v>
      </c>
      <c r="N450" s="13" t="n">
        <v>0.733958837772397</v>
      </c>
      <c r="O450" s="13" t="n">
        <v>1.06546275395034</v>
      </c>
      <c r="P450" s="13" t="n">
        <v>0.139632376652693</v>
      </c>
      <c r="Q450" s="13" t="n">
        <v>-0.148778479275323</v>
      </c>
      <c r="R450" s="13" t="n">
        <v>-0.241681260945709</v>
      </c>
      <c r="S450" s="11" t="n">
        <v>-1</v>
      </c>
      <c r="T450" s="13" t="n">
        <v>-0.0434782608695652</v>
      </c>
      <c r="U450" s="13" t="n">
        <v>-0.0227743271221532</v>
      </c>
      <c r="V450" s="11" t="n">
        <v>0</v>
      </c>
      <c r="W450" s="13" t="n">
        <v>-0.166666666666667</v>
      </c>
      <c r="X450" s="11" t="n">
        <v>0</v>
      </c>
      <c r="Y450" s="11" t="n">
        <v>0</v>
      </c>
      <c r="Z450" s="11" t="n">
        <v>0</v>
      </c>
      <c r="AA450" s="11" t="n">
        <v>0</v>
      </c>
      <c r="AB450" s="10" t="s">
        <v>65</v>
      </c>
      <c r="AC450" s="11" t="n">
        <v>1</v>
      </c>
      <c r="AD450" s="11" t="n">
        <v>21</v>
      </c>
      <c r="AE450" s="11" t="n">
        <v>25</v>
      </c>
      <c r="AF450" s="11" t="n">
        <v>0</v>
      </c>
      <c r="AG450" s="11" t="n">
        <v>19</v>
      </c>
      <c r="AH450" s="11" t="n">
        <v>0</v>
      </c>
      <c r="AI450" s="13" t="n">
        <v>0.0151515151515152</v>
      </c>
      <c r="AJ450" s="13" t="n">
        <v>0.318181818181818</v>
      </c>
      <c r="AK450" s="13" t="n">
        <v>0.378787878787879</v>
      </c>
      <c r="AL450" s="13" t="n">
        <v>0</v>
      </c>
      <c r="AM450" s="13" t="n">
        <v>0.287878787878788</v>
      </c>
      <c r="AN450" s="11" t="n">
        <v>4</v>
      </c>
      <c r="AO450" s="13" t="n">
        <v>0.0571428571428571</v>
      </c>
      <c r="AP450" s="11" t="n">
        <v>2</v>
      </c>
      <c r="AQ450" s="11" t="n">
        <v>0</v>
      </c>
      <c r="AR450" s="13" t="n">
        <v>0.0277777777777778</v>
      </c>
      <c r="AS450" s="13" t="n">
        <v>0</v>
      </c>
      <c r="AT450" s="14" t="n">
        <f aca="false">SUMIFS(시도_소아과개폐업!$C$5:$C$293,시도_소아과개폐업!$A$5:$A$293,$D450,시도_소아과개폐업!$B$5:$B$293,$B450)</f>
        <v>31</v>
      </c>
      <c r="AU450" s="14" t="n">
        <f aca="false">SUMIFS(시도_소아과개폐업!$D$5:$D$293,시도_소아과개폐업!$A$5:$A$293,$D450,시도_소아과개폐업!$B$5:$B$293,$B450)</f>
        <v>16</v>
      </c>
      <c r="AV450" s="14" t="n">
        <f aca="false">SUMIFS(시도_소아과개폐업!$F$5:$F$293,시도_소아과개폐업!$A$5:$A$293,$D450,시도_소아과개폐업!$B$5:$B$293,$B450)</f>
        <v>15</v>
      </c>
      <c r="AW450" s="15" t="n">
        <f aca="false">SUMIFS(시도_소아과개폐업!$G$5:$G$293,시도_소아과개폐업!$A$5:$A$293,$D450,시도_소아과개폐업!$B$5:$B$293,$B450)</f>
        <v>0.222222222222222</v>
      </c>
      <c r="AX450" s="14" t="n">
        <f aca="false">SUMIFS(시도_소아과개폐업!$H$5:$H$293,시도_소아과개폐업!$A$5:$A$293,$D450,시도_소아과개폐업!$B$5:$B$293,$B450)</f>
        <v>51</v>
      </c>
      <c r="AY450" s="14" t="n">
        <f aca="false">SUMIFS(시군구_병원급!$E$5:$E$3668,시군구_병원급!$A$5:$A$3668,$A450,시군구_병원급!$D$5:$D$3668,$D450)</f>
        <v>1</v>
      </c>
      <c r="AZ450" s="14" t="n">
        <f aca="false">SUMIFS(시군구_병원급!$F$5:$F$3668,시군구_병원급!$A$5:$A$3668,$A450,시군구_병원급!$D$5:$D$3668,$D450)</f>
        <v>1</v>
      </c>
      <c r="BA450" s="14" t="n">
        <f aca="false">SUMIFS(시군구_병원급!$G$5:$G$3668,시군구_병원급!$A$5:$A$3668,$A450,시군구_병원급!$D$5:$D$3668,$D450)</f>
        <v>2</v>
      </c>
      <c r="BB450" s="14" t="n">
        <f aca="false">SUMIFS(시군구_병원급!$H$5:$H$3668,시군구_병원급!$A$5:$A$3668,$A450,시군구_병원급!$D$5:$D$3668,$D450)</f>
        <v>7</v>
      </c>
      <c r="BC450" s="16" t="n">
        <f aca="false">K450+AY450</f>
        <v>4</v>
      </c>
      <c r="BD450" s="17" t="n">
        <f aca="false">IF(E450=0,"",(K450+AY450)/E450*1000)</f>
        <v>1.28990648178007</v>
      </c>
      <c r="BE450" s="16" t="n">
        <f aca="false">AY450-SUMIFS(시군구_병원급!$E$5:$E$3668,시군구_병원급!$A$5:$A$3668,$A450,시군구_병원급!$D$5:$D$3668,$D450-3)</f>
        <v>0</v>
      </c>
      <c r="BF450" s="16" t="n">
        <f aca="false">IF(AY450=0,1,0)</f>
        <v>0</v>
      </c>
      <c r="BG450" s="16" t="n">
        <f aca="false">IF(K450+AY450=0,1,0)</f>
        <v>0</v>
      </c>
      <c r="BH450" s="16" t="n">
        <f aca="false">AF450+AG450+AH450</f>
        <v>19</v>
      </c>
      <c r="BI450" s="18" t="n">
        <f aca="false">IF(H450=0,"",BH450/H450)</f>
        <v>0.287878787878788</v>
      </c>
      <c r="BJ450" s="16" t="n">
        <f aca="false">IF(AP450="","",AP450+AN450)</f>
        <v>6</v>
      </c>
    </row>
    <row r="451" customFormat="false" ht="15" hidden="false" customHeight="true" outlineLevel="0" collapsed="false">
      <c r="A451" s="9" t="s">
        <v>497</v>
      </c>
      <c r="B451" s="10" t="s">
        <v>487</v>
      </c>
      <c r="C451" s="10" t="s">
        <v>498</v>
      </c>
      <c r="D451" s="9" t="n">
        <v>2017</v>
      </c>
      <c r="E451" s="11" t="n">
        <v>2975</v>
      </c>
      <c r="F451" s="11" t="n">
        <v>399</v>
      </c>
      <c r="G451" s="11" t="n">
        <v>417</v>
      </c>
      <c r="H451" s="11" t="n">
        <v>53</v>
      </c>
      <c r="I451" s="11" t="n">
        <v>2532</v>
      </c>
      <c r="J451" s="11" t="n">
        <v>1873</v>
      </c>
      <c r="K451" s="11" t="n">
        <v>3</v>
      </c>
      <c r="L451" s="12" t="n">
        <v>17.8151260504202</v>
      </c>
      <c r="M451" s="12" t="n">
        <v>1.00840336134454</v>
      </c>
      <c r="N451" s="13" t="n">
        <v>0.739731437598736</v>
      </c>
      <c r="O451" s="13" t="n">
        <v>0.85109243697479</v>
      </c>
      <c r="P451" s="13" t="n">
        <v>0.140168067226891</v>
      </c>
      <c r="Q451" s="13" t="n">
        <v>-0.142156862745098</v>
      </c>
      <c r="R451" s="13" t="n">
        <v>-0.194980694980695</v>
      </c>
      <c r="S451" s="11" t="n">
        <v>0</v>
      </c>
      <c r="T451" s="13" t="n">
        <v>-0.0701754385964912</v>
      </c>
      <c r="U451" s="13" t="n">
        <v>-0.0298850574712644</v>
      </c>
      <c r="V451" s="11" t="n">
        <v>0</v>
      </c>
      <c r="W451" s="13" t="n">
        <v>-0.245283018867925</v>
      </c>
      <c r="X451" s="11" t="n">
        <v>1</v>
      </c>
      <c r="Y451" s="11" t="n">
        <v>0</v>
      </c>
      <c r="Z451" s="11" t="n">
        <v>1</v>
      </c>
      <c r="AA451" s="11" t="n">
        <v>0</v>
      </c>
      <c r="AB451" s="10" t="s">
        <v>65</v>
      </c>
      <c r="AC451" s="11" t="n">
        <v>3</v>
      </c>
      <c r="AD451" s="11" t="n">
        <v>11</v>
      </c>
      <c r="AE451" s="11" t="n">
        <v>23</v>
      </c>
      <c r="AF451" s="11" t="n">
        <v>1</v>
      </c>
      <c r="AG451" s="11" t="n">
        <v>15</v>
      </c>
      <c r="AH451" s="11" t="n">
        <v>0</v>
      </c>
      <c r="AI451" s="13" t="n">
        <v>0.0566037735849057</v>
      </c>
      <c r="AJ451" s="13" t="n">
        <v>0.207547169811321</v>
      </c>
      <c r="AK451" s="13" t="n">
        <v>0.433962264150943</v>
      </c>
      <c r="AL451" s="13" t="n">
        <v>0.0188679245283019</v>
      </c>
      <c r="AM451" s="13" t="n">
        <v>0.283018867924528</v>
      </c>
      <c r="AN451" s="11" t="n">
        <v>6</v>
      </c>
      <c r="AO451" s="13" t="n">
        <v>0.101694915254237</v>
      </c>
      <c r="AP451" s="11" t="n">
        <v>3</v>
      </c>
      <c r="AQ451" s="11" t="n">
        <v>1</v>
      </c>
      <c r="AR451" s="13" t="n">
        <v>0.0491803278688525</v>
      </c>
      <c r="AS451" s="13" t="n">
        <v>0.0163934426229508</v>
      </c>
      <c r="AT451" s="14" t="n">
        <f aca="false">SUMIFS(시도_소아과개폐업!$C$5:$C$293,시도_소아과개폐업!$A$5:$A$293,$D451,시도_소아과개폐업!$B$5:$B$293,$B451)</f>
        <v>31</v>
      </c>
      <c r="AU451" s="14" t="n">
        <f aca="false">SUMIFS(시도_소아과개폐업!$D$5:$D$293,시도_소아과개폐업!$A$5:$A$293,$D451,시도_소아과개폐업!$B$5:$B$293,$B451)</f>
        <v>16</v>
      </c>
      <c r="AV451" s="14" t="n">
        <f aca="false">SUMIFS(시도_소아과개폐업!$F$5:$F$293,시도_소아과개폐업!$A$5:$A$293,$D451,시도_소아과개폐업!$B$5:$B$293,$B451)</f>
        <v>15</v>
      </c>
      <c r="AW451" s="15" t="n">
        <f aca="false">SUMIFS(시도_소아과개폐업!$G$5:$G$293,시도_소아과개폐업!$A$5:$A$293,$D451,시도_소아과개폐업!$B$5:$B$293,$B451)</f>
        <v>0.222222222222222</v>
      </c>
      <c r="AX451" s="14" t="n">
        <f aca="false">SUMIFS(시도_소아과개폐업!$H$5:$H$293,시도_소아과개폐업!$A$5:$A$293,$D451,시도_소아과개폐업!$B$5:$B$293,$B451)</f>
        <v>51</v>
      </c>
      <c r="AY451" s="14" t="n">
        <f aca="false">SUMIFS(시군구_병원급!$E$5:$E$3668,시군구_병원급!$A$5:$A$3668,$A451,시군구_병원급!$D$5:$D$3668,$D451)</f>
        <v>1</v>
      </c>
      <c r="AZ451" s="14" t="n">
        <f aca="false">SUMIFS(시군구_병원급!$F$5:$F$3668,시군구_병원급!$A$5:$A$3668,$A451,시군구_병원급!$D$5:$D$3668,$D451)</f>
        <v>0</v>
      </c>
      <c r="BA451" s="14" t="n">
        <f aca="false">SUMIFS(시군구_병원급!$G$5:$G$3668,시군구_병원급!$A$5:$A$3668,$A451,시군구_병원급!$D$5:$D$3668,$D451)</f>
        <v>4</v>
      </c>
      <c r="BB451" s="14" t="n">
        <f aca="false">SUMIFS(시군구_병원급!$H$5:$H$3668,시군구_병원급!$A$5:$A$3668,$A451,시군구_병원급!$D$5:$D$3668,$D451)</f>
        <v>15</v>
      </c>
      <c r="BC451" s="16" t="n">
        <f aca="false">K451+AY451</f>
        <v>4</v>
      </c>
      <c r="BD451" s="17" t="n">
        <f aca="false">IF(E451=0,"",(K451+AY451)/E451*1000)</f>
        <v>1.34453781512605</v>
      </c>
      <c r="BE451" s="16" t="n">
        <f aca="false">AY451-SUMIFS(시군구_병원급!$E$5:$E$3668,시군구_병원급!$A$5:$A$3668,$A451,시군구_병원급!$D$5:$D$3668,$D451-3)</f>
        <v>0</v>
      </c>
      <c r="BF451" s="16" t="n">
        <f aca="false">IF(AY451=0,1,0)</f>
        <v>0</v>
      </c>
      <c r="BG451" s="16" t="n">
        <f aca="false">IF(K451+AY451=0,1,0)</f>
        <v>0</v>
      </c>
      <c r="BH451" s="16" t="n">
        <f aca="false">AF451+AG451+AH451</f>
        <v>16</v>
      </c>
      <c r="BI451" s="18" t="n">
        <f aca="false">IF(H451=0,"",BH451/H451)</f>
        <v>0.30188679245283</v>
      </c>
      <c r="BJ451" s="16" t="n">
        <f aca="false">IF(AP451="","",AP451+AN451)</f>
        <v>9</v>
      </c>
    </row>
    <row r="452" customFormat="false" ht="15" hidden="false" customHeight="true" outlineLevel="0" collapsed="false">
      <c r="A452" s="9" t="s">
        <v>499</v>
      </c>
      <c r="B452" s="10" t="s">
        <v>487</v>
      </c>
      <c r="C452" s="10" t="s">
        <v>500</v>
      </c>
      <c r="D452" s="9" t="n">
        <v>2017</v>
      </c>
      <c r="E452" s="11" t="n">
        <v>5348</v>
      </c>
      <c r="F452" s="11" t="n">
        <v>699</v>
      </c>
      <c r="G452" s="11" t="n">
        <v>712</v>
      </c>
      <c r="H452" s="11" t="n">
        <v>78</v>
      </c>
      <c r="I452" s="11" t="n">
        <v>3929</v>
      </c>
      <c r="J452" s="11" t="n">
        <v>2974</v>
      </c>
      <c r="K452" s="11" t="n">
        <v>7</v>
      </c>
      <c r="L452" s="12" t="n">
        <v>14.5848915482423</v>
      </c>
      <c r="M452" s="12" t="n">
        <v>1.30890052356021</v>
      </c>
      <c r="N452" s="13" t="n">
        <v>0.756935607024688</v>
      </c>
      <c r="O452" s="13" t="n">
        <v>0.734667165295438</v>
      </c>
      <c r="P452" s="13" t="n">
        <v>0.133133881824981</v>
      </c>
      <c r="Q452" s="13" t="n">
        <v>-0.0537862703467799</v>
      </c>
      <c r="R452" s="13" t="n">
        <v>-0.106649937264743</v>
      </c>
      <c r="S452" s="11" t="n">
        <v>1</v>
      </c>
      <c r="T452" s="13" t="n">
        <v>-0.0370370370370371</v>
      </c>
      <c r="U452" s="13" t="n">
        <v>-0.0713779248404632</v>
      </c>
      <c r="V452" s="11" t="n">
        <v>0</v>
      </c>
      <c r="W452" s="13" t="n">
        <v>-0.102564102564103</v>
      </c>
      <c r="X452" s="11" t="n">
        <v>0</v>
      </c>
      <c r="Y452" s="11" t="n">
        <v>0</v>
      </c>
      <c r="Z452" s="11" t="n">
        <v>0</v>
      </c>
      <c r="AA452" s="11" t="n">
        <v>0</v>
      </c>
      <c r="AB452" s="10" t="s">
        <v>65</v>
      </c>
      <c r="AC452" s="11" t="n">
        <v>5</v>
      </c>
      <c r="AD452" s="11" t="n">
        <v>26</v>
      </c>
      <c r="AE452" s="11" t="n">
        <v>26</v>
      </c>
      <c r="AF452" s="11" t="n">
        <v>2</v>
      </c>
      <c r="AG452" s="11" t="n">
        <v>19</v>
      </c>
      <c r="AH452" s="11" t="n">
        <v>0</v>
      </c>
      <c r="AI452" s="13" t="n">
        <v>0.0641025641025641</v>
      </c>
      <c r="AJ452" s="13" t="n">
        <v>0.333333333333333</v>
      </c>
      <c r="AK452" s="13" t="n">
        <v>0.333333333333333</v>
      </c>
      <c r="AL452" s="13" t="n">
        <v>0.0256410256410256</v>
      </c>
      <c r="AM452" s="13" t="n">
        <v>0.243589743589744</v>
      </c>
      <c r="AN452" s="11" t="n">
        <v>4</v>
      </c>
      <c r="AO452" s="13" t="n">
        <v>0.0487804878048781</v>
      </c>
      <c r="AP452" s="11" t="n">
        <v>3</v>
      </c>
      <c r="AQ452" s="11" t="n">
        <v>3</v>
      </c>
      <c r="AR452" s="13" t="n">
        <v>0.0365853658536585</v>
      </c>
      <c r="AS452" s="13" t="n">
        <v>0.0365853658536585</v>
      </c>
      <c r="AT452" s="14" t="n">
        <f aca="false">SUMIFS(시도_소아과개폐업!$C$5:$C$293,시도_소아과개폐업!$A$5:$A$293,$D452,시도_소아과개폐업!$B$5:$B$293,$B452)</f>
        <v>31</v>
      </c>
      <c r="AU452" s="14" t="n">
        <f aca="false">SUMIFS(시도_소아과개폐업!$D$5:$D$293,시도_소아과개폐업!$A$5:$A$293,$D452,시도_소아과개폐업!$B$5:$B$293,$B452)</f>
        <v>16</v>
      </c>
      <c r="AV452" s="14" t="n">
        <f aca="false">SUMIFS(시도_소아과개폐업!$F$5:$F$293,시도_소아과개폐업!$A$5:$A$293,$D452,시도_소아과개폐업!$B$5:$B$293,$B452)</f>
        <v>15</v>
      </c>
      <c r="AW452" s="15" t="n">
        <f aca="false">SUMIFS(시도_소아과개폐업!$G$5:$G$293,시도_소아과개폐업!$A$5:$A$293,$D452,시도_소아과개폐업!$B$5:$B$293,$B452)</f>
        <v>0.222222222222222</v>
      </c>
      <c r="AX452" s="14" t="n">
        <f aca="false">SUMIFS(시도_소아과개폐업!$H$5:$H$293,시도_소아과개폐업!$A$5:$A$293,$D452,시도_소아과개폐업!$B$5:$B$293,$B452)</f>
        <v>51</v>
      </c>
      <c r="AY452" s="14" t="n">
        <f aca="false">SUMIFS(시군구_병원급!$E$5:$E$3668,시군구_병원급!$A$5:$A$3668,$A452,시군구_병원급!$D$5:$D$3668,$D452)</f>
        <v>2</v>
      </c>
      <c r="AZ452" s="14" t="n">
        <f aca="false">SUMIFS(시군구_병원급!$F$5:$F$3668,시군구_병원급!$A$5:$A$3668,$A452,시군구_병원급!$D$5:$D$3668,$D452)</f>
        <v>0</v>
      </c>
      <c r="BA452" s="14" t="n">
        <f aca="false">SUMIFS(시군구_병원급!$G$5:$G$3668,시군구_병원급!$A$5:$A$3668,$A452,시군구_병원급!$D$5:$D$3668,$D452)</f>
        <v>2</v>
      </c>
      <c r="BB452" s="14" t="n">
        <f aca="false">SUMIFS(시군구_병원급!$H$5:$H$3668,시군구_병원급!$A$5:$A$3668,$A452,시군구_병원급!$D$5:$D$3668,$D452)</f>
        <v>11</v>
      </c>
      <c r="BC452" s="16" t="n">
        <f aca="false">K452+AY452</f>
        <v>9</v>
      </c>
      <c r="BD452" s="17" t="n">
        <f aca="false">IF(E452=0,"",(K452+AY452)/E452*1000)</f>
        <v>1.68287210172027</v>
      </c>
      <c r="BE452" s="16" t="n">
        <f aca="false">AY452-SUMIFS(시군구_병원급!$E$5:$E$3668,시군구_병원급!$A$5:$A$3668,$A452,시군구_병원급!$D$5:$D$3668,$D452-3)</f>
        <v>0</v>
      </c>
      <c r="BF452" s="16" t="n">
        <f aca="false">IF(AY452=0,1,0)</f>
        <v>0</v>
      </c>
      <c r="BG452" s="16" t="n">
        <f aca="false">IF(K452+AY452=0,1,0)</f>
        <v>0</v>
      </c>
      <c r="BH452" s="16" t="n">
        <f aca="false">AF452+AG452+AH452</f>
        <v>21</v>
      </c>
      <c r="BI452" s="18" t="n">
        <f aca="false">IF(H452=0,"",BH452/H452)</f>
        <v>0.269230769230769</v>
      </c>
      <c r="BJ452" s="16" t="n">
        <f aca="false">IF(AP452="","",AP452+AN452)</f>
        <v>7</v>
      </c>
    </row>
    <row r="453" customFormat="false" ht="15" hidden="false" customHeight="true" outlineLevel="0" collapsed="false">
      <c r="A453" s="9" t="s">
        <v>501</v>
      </c>
      <c r="B453" s="10" t="s">
        <v>487</v>
      </c>
      <c r="C453" s="10" t="s">
        <v>502</v>
      </c>
      <c r="D453" s="9" t="n">
        <v>2017</v>
      </c>
      <c r="E453" s="11" t="n">
        <v>941</v>
      </c>
      <c r="F453" s="11" t="n">
        <v>147</v>
      </c>
      <c r="G453" s="11" t="n">
        <v>155</v>
      </c>
      <c r="H453" s="11" t="n">
        <v>8</v>
      </c>
      <c r="I453" s="11" t="n">
        <v>499</v>
      </c>
      <c r="J453" s="11" t="n">
        <v>299</v>
      </c>
      <c r="K453" s="11" t="n">
        <v>0</v>
      </c>
      <c r="L453" s="12" t="n">
        <v>8.50159404888417</v>
      </c>
      <c r="M453" s="12" t="n">
        <v>0</v>
      </c>
      <c r="N453" s="13" t="n">
        <v>0.599198396793587</v>
      </c>
      <c r="O453" s="13" t="n">
        <v>0.53028692879915</v>
      </c>
      <c r="P453" s="13" t="n">
        <v>0.164718384697131</v>
      </c>
      <c r="Q453" s="13" t="n">
        <v>-0.185281385281385</v>
      </c>
      <c r="R453" s="13" t="n">
        <v>-0.153005464480874</v>
      </c>
      <c r="S453" s="11" t="n">
        <v>0</v>
      </c>
      <c r="T453" s="13" t="n">
        <v>0</v>
      </c>
      <c r="U453" s="13" t="n">
        <v>-0.0458891013384322</v>
      </c>
      <c r="V453" s="11" t="n">
        <v>1</v>
      </c>
      <c r="W453" s="13" t="n">
        <v>-0.25</v>
      </c>
      <c r="X453" s="11" t="n">
        <v>1</v>
      </c>
      <c r="Y453" s="11" t="n">
        <v>0</v>
      </c>
      <c r="Z453" s="11" t="n">
        <v>1</v>
      </c>
      <c r="AA453" s="11" t="n">
        <v>0</v>
      </c>
      <c r="AB453" s="10" t="s">
        <v>65</v>
      </c>
      <c r="AC453" s="11" t="n">
        <v>2</v>
      </c>
      <c r="AD453" s="11" t="n">
        <v>1</v>
      </c>
      <c r="AE453" s="11" t="n">
        <v>0</v>
      </c>
      <c r="AF453" s="11" t="n">
        <v>0</v>
      </c>
      <c r="AG453" s="11" t="n">
        <v>5</v>
      </c>
      <c r="AH453" s="11" t="n">
        <v>0</v>
      </c>
      <c r="AI453" s="13" t="n">
        <v>0.25</v>
      </c>
      <c r="AJ453" s="13" t="n">
        <v>0.125</v>
      </c>
      <c r="AK453" s="13" t="n">
        <v>0</v>
      </c>
      <c r="AL453" s="13" t="n">
        <v>0</v>
      </c>
      <c r="AM453" s="13" t="n">
        <v>0.625</v>
      </c>
      <c r="AN453" s="11" t="n">
        <v>0</v>
      </c>
      <c r="AO453" s="13" t="n">
        <v>0</v>
      </c>
      <c r="AP453" s="11" t="n">
        <v>0</v>
      </c>
      <c r="AQ453" s="11" t="n">
        <v>0</v>
      </c>
      <c r="AR453" s="13" t="n">
        <v>0</v>
      </c>
      <c r="AS453" s="13" t="n">
        <v>0</v>
      </c>
      <c r="AT453" s="14" t="n">
        <f aca="false">SUMIFS(시도_소아과개폐업!$C$5:$C$293,시도_소아과개폐업!$A$5:$A$293,$D453,시도_소아과개폐업!$B$5:$B$293,$B453)</f>
        <v>31</v>
      </c>
      <c r="AU453" s="14" t="n">
        <f aca="false">SUMIFS(시도_소아과개폐업!$D$5:$D$293,시도_소아과개폐업!$A$5:$A$293,$D453,시도_소아과개폐업!$B$5:$B$293,$B453)</f>
        <v>16</v>
      </c>
      <c r="AV453" s="14" t="n">
        <f aca="false">SUMIFS(시도_소아과개폐업!$F$5:$F$293,시도_소아과개폐업!$A$5:$A$293,$D453,시도_소아과개폐업!$B$5:$B$293,$B453)</f>
        <v>15</v>
      </c>
      <c r="AW453" s="15" t="n">
        <f aca="false">SUMIFS(시도_소아과개폐업!$G$5:$G$293,시도_소아과개폐업!$A$5:$A$293,$D453,시도_소아과개폐업!$B$5:$B$293,$B453)</f>
        <v>0.222222222222222</v>
      </c>
      <c r="AX453" s="14" t="n">
        <f aca="false">SUMIFS(시도_소아과개폐업!$H$5:$H$293,시도_소아과개폐업!$A$5:$A$293,$D453,시도_소아과개폐업!$B$5:$B$293,$B453)</f>
        <v>51</v>
      </c>
      <c r="AY453" s="14" t="n">
        <f aca="false">SUMIFS(시군구_병원급!$E$5:$E$3668,시군구_병원급!$A$5:$A$3668,$A453,시군구_병원급!$D$5:$D$3668,$D453)</f>
        <v>0</v>
      </c>
      <c r="AZ453" s="14" t="n">
        <f aca="false">SUMIFS(시군구_병원급!$F$5:$F$3668,시군구_병원급!$A$5:$A$3668,$A453,시군구_병원급!$D$5:$D$3668,$D453)</f>
        <v>0</v>
      </c>
      <c r="BA453" s="14" t="n">
        <f aca="false">SUMIFS(시군구_병원급!$G$5:$G$3668,시군구_병원급!$A$5:$A$3668,$A453,시군구_병원급!$D$5:$D$3668,$D453)</f>
        <v>2</v>
      </c>
      <c r="BB453" s="14" t="n">
        <f aca="false">SUMIFS(시군구_병원급!$H$5:$H$3668,시군구_병원급!$A$5:$A$3668,$A453,시군구_병원급!$D$5:$D$3668,$D453)</f>
        <v>2</v>
      </c>
      <c r="BC453" s="16" t="n">
        <f aca="false">K453+AY453</f>
        <v>0</v>
      </c>
      <c r="BD453" s="17" t="n">
        <f aca="false">IF(E453=0,"",(K453+AY453)/E453*1000)</f>
        <v>0</v>
      </c>
      <c r="BE453" s="16" t="n">
        <f aca="false">AY453-SUMIFS(시군구_병원급!$E$5:$E$3668,시군구_병원급!$A$5:$A$3668,$A453,시군구_병원급!$D$5:$D$3668,$D453-3)</f>
        <v>0</v>
      </c>
      <c r="BF453" s="16" t="n">
        <f aca="false">IF(AY453=0,1,0)</f>
        <v>1</v>
      </c>
      <c r="BG453" s="16" t="n">
        <f aca="false">IF(K453+AY453=0,1,0)</f>
        <v>1</v>
      </c>
      <c r="BH453" s="16" t="n">
        <f aca="false">AF453+AG453+AH453</f>
        <v>5</v>
      </c>
      <c r="BI453" s="18" t="n">
        <f aca="false">IF(H453=0,"",BH453/H453)</f>
        <v>0.625</v>
      </c>
      <c r="BJ453" s="16" t="n">
        <f aca="false">IF(AP453="","",AP453+AN453)</f>
        <v>0</v>
      </c>
    </row>
    <row r="454" customFormat="false" ht="15" hidden="false" customHeight="true" outlineLevel="0" collapsed="false">
      <c r="A454" s="9" t="s">
        <v>503</v>
      </c>
      <c r="B454" s="10" t="s">
        <v>487</v>
      </c>
      <c r="C454" s="10" t="s">
        <v>504</v>
      </c>
      <c r="D454" s="9" t="n">
        <v>2017</v>
      </c>
      <c r="E454" s="11" t="n">
        <v>779</v>
      </c>
      <c r="F454" s="11" t="n">
        <v>94</v>
      </c>
      <c r="G454" s="11" t="n">
        <v>104</v>
      </c>
      <c r="H454" s="11" t="n">
        <v>11</v>
      </c>
      <c r="I454" s="11" t="n">
        <v>708</v>
      </c>
      <c r="J454" s="11" t="n">
        <v>482</v>
      </c>
      <c r="K454" s="11" t="n">
        <v>0</v>
      </c>
      <c r="L454" s="12" t="n">
        <v>14.1206675224647</v>
      </c>
      <c r="M454" s="12" t="n">
        <v>0</v>
      </c>
      <c r="N454" s="13" t="n">
        <v>0.680790960451977</v>
      </c>
      <c r="O454" s="13" t="n">
        <v>0.908857509627728</v>
      </c>
      <c r="P454" s="13" t="n">
        <v>0.133504492939666</v>
      </c>
      <c r="Q454" s="13" t="n">
        <v>-0.246615087040619</v>
      </c>
      <c r="R454" s="13" t="n">
        <v>-0.380952380952381</v>
      </c>
      <c r="S454" s="11" t="n">
        <v>0</v>
      </c>
      <c r="T454" s="13" t="n">
        <v>0</v>
      </c>
      <c r="U454" s="13" t="n">
        <v>0</v>
      </c>
      <c r="V454" s="11" t="n">
        <v>1</v>
      </c>
      <c r="W454" s="13" t="n">
        <v>-0.272727272727273</v>
      </c>
      <c r="X454" s="11" t="n">
        <v>1</v>
      </c>
      <c r="Y454" s="11" t="n">
        <v>0</v>
      </c>
      <c r="Z454" s="11" t="n">
        <v>1</v>
      </c>
      <c r="AA454" s="11" t="n">
        <v>0</v>
      </c>
      <c r="AB454" s="10" t="s">
        <v>65</v>
      </c>
      <c r="AC454" s="11" t="n">
        <v>4</v>
      </c>
      <c r="AD454" s="11" t="n">
        <v>2</v>
      </c>
      <c r="AE454" s="11" t="n">
        <v>2</v>
      </c>
      <c r="AF454" s="11" t="n">
        <v>0</v>
      </c>
      <c r="AG454" s="11" t="n">
        <v>3</v>
      </c>
      <c r="AH454" s="11" t="n">
        <v>0</v>
      </c>
      <c r="AI454" s="13" t="n">
        <v>0.363636363636364</v>
      </c>
      <c r="AJ454" s="13" t="n">
        <v>0.181818181818182</v>
      </c>
      <c r="AK454" s="13" t="n">
        <v>0.181818181818182</v>
      </c>
      <c r="AL454" s="13" t="n">
        <v>0</v>
      </c>
      <c r="AM454" s="13" t="n">
        <v>0.272727272727273</v>
      </c>
      <c r="AN454" s="11" t="n">
        <v>0</v>
      </c>
      <c r="AO454" s="13" t="n">
        <v>0</v>
      </c>
      <c r="AP454" s="11" t="n">
        <v>0</v>
      </c>
      <c r="AQ454" s="11" t="n">
        <v>0</v>
      </c>
      <c r="AR454" s="13" t="n">
        <v>0</v>
      </c>
      <c r="AS454" s="13" t="n">
        <v>0</v>
      </c>
      <c r="AT454" s="14" t="n">
        <f aca="false">SUMIFS(시도_소아과개폐업!$C$5:$C$293,시도_소아과개폐업!$A$5:$A$293,$D454,시도_소아과개폐업!$B$5:$B$293,$B454)</f>
        <v>31</v>
      </c>
      <c r="AU454" s="14" t="n">
        <f aca="false">SUMIFS(시도_소아과개폐업!$D$5:$D$293,시도_소아과개폐업!$A$5:$A$293,$D454,시도_소아과개폐업!$B$5:$B$293,$B454)</f>
        <v>16</v>
      </c>
      <c r="AV454" s="14" t="n">
        <f aca="false">SUMIFS(시도_소아과개폐업!$F$5:$F$293,시도_소아과개폐업!$A$5:$A$293,$D454,시도_소아과개폐업!$B$5:$B$293,$B454)</f>
        <v>15</v>
      </c>
      <c r="AW454" s="15" t="n">
        <f aca="false">SUMIFS(시도_소아과개폐업!$G$5:$G$293,시도_소아과개폐업!$A$5:$A$293,$D454,시도_소아과개폐업!$B$5:$B$293,$B454)</f>
        <v>0.222222222222222</v>
      </c>
      <c r="AX454" s="14" t="n">
        <f aca="false">SUMIFS(시도_소아과개폐업!$H$5:$H$293,시도_소아과개폐업!$A$5:$A$293,$D454,시도_소아과개폐업!$B$5:$B$293,$B454)</f>
        <v>51</v>
      </c>
      <c r="AY454" s="14" t="n">
        <f aca="false">SUMIFS(시군구_병원급!$E$5:$E$3668,시군구_병원급!$A$5:$A$3668,$A454,시군구_병원급!$D$5:$D$3668,$D454)</f>
        <v>0</v>
      </c>
      <c r="AZ454" s="14" t="n">
        <f aca="false">SUMIFS(시군구_병원급!$F$5:$F$3668,시군구_병원급!$A$5:$A$3668,$A454,시군구_병원급!$D$5:$D$3668,$D454)</f>
        <v>0</v>
      </c>
      <c r="BA454" s="14" t="n">
        <f aca="false">SUMIFS(시군구_병원급!$G$5:$G$3668,시군구_병원급!$A$5:$A$3668,$A454,시군구_병원급!$D$5:$D$3668,$D454)</f>
        <v>0</v>
      </c>
      <c r="BB454" s="14" t="n">
        <f aca="false">SUMIFS(시군구_병원급!$H$5:$H$3668,시군구_병원급!$A$5:$A$3668,$A454,시군구_병원급!$D$5:$D$3668,$D454)</f>
        <v>1</v>
      </c>
      <c r="BC454" s="16" t="n">
        <f aca="false">K454+AY454</f>
        <v>0</v>
      </c>
      <c r="BD454" s="17" t="n">
        <f aca="false">IF(E454=0,"",(K454+AY454)/E454*1000)</f>
        <v>0</v>
      </c>
      <c r="BE454" s="16" t="n">
        <f aca="false">AY454-SUMIFS(시군구_병원급!$E$5:$E$3668,시군구_병원급!$A$5:$A$3668,$A454,시군구_병원급!$D$5:$D$3668,$D454-3)</f>
        <v>0</v>
      </c>
      <c r="BF454" s="16" t="n">
        <f aca="false">IF(AY454=0,1,0)</f>
        <v>1</v>
      </c>
      <c r="BG454" s="16" t="n">
        <f aca="false">IF(K454+AY454=0,1,0)</f>
        <v>1</v>
      </c>
      <c r="BH454" s="16" t="n">
        <f aca="false">AF454+AG454+AH454</f>
        <v>3</v>
      </c>
      <c r="BI454" s="18" t="n">
        <f aca="false">IF(H454=0,"",BH454/H454)</f>
        <v>0.272727272727273</v>
      </c>
      <c r="BJ454" s="16" t="n">
        <f aca="false">IF(AP454="","",AP454+AN454)</f>
        <v>0</v>
      </c>
    </row>
    <row r="455" customFormat="false" ht="15" hidden="false" customHeight="true" outlineLevel="0" collapsed="false">
      <c r="A455" s="9" t="s">
        <v>505</v>
      </c>
      <c r="B455" s="10" t="s">
        <v>487</v>
      </c>
      <c r="C455" s="10" t="s">
        <v>506</v>
      </c>
      <c r="D455" s="9" t="n">
        <v>2017</v>
      </c>
      <c r="E455" s="11" t="n">
        <v>787</v>
      </c>
      <c r="F455" s="11" t="n">
        <v>92</v>
      </c>
      <c r="G455" s="11" t="n">
        <v>98</v>
      </c>
      <c r="H455" s="11" t="n">
        <v>7</v>
      </c>
      <c r="I455" s="11" t="n">
        <v>561</v>
      </c>
      <c r="J455" s="11" t="n">
        <v>436</v>
      </c>
      <c r="K455" s="11" t="n">
        <v>0</v>
      </c>
      <c r="L455" s="12" t="n">
        <v>8.89453621346887</v>
      </c>
      <c r="M455" s="12" t="n">
        <v>0</v>
      </c>
      <c r="N455" s="13" t="n">
        <v>0.777183600713013</v>
      </c>
      <c r="O455" s="13" t="n">
        <v>0.712833545108005</v>
      </c>
      <c r="P455" s="13" t="n">
        <v>0.124523506988564</v>
      </c>
      <c r="Q455" s="13" t="n">
        <v>-0.20020325203252</v>
      </c>
      <c r="R455" s="13" t="n">
        <v>-0.289855072463768</v>
      </c>
      <c r="S455" s="11" t="n">
        <v>0</v>
      </c>
      <c r="T455" s="13" t="n">
        <v>0</v>
      </c>
      <c r="U455" s="13" t="n">
        <v>0</v>
      </c>
      <c r="V455" s="11" t="n">
        <v>1</v>
      </c>
      <c r="W455" s="13" t="n">
        <v>0</v>
      </c>
      <c r="X455" s="11" t="n">
        <v>0</v>
      </c>
      <c r="Y455" s="11" t="n">
        <v>0</v>
      </c>
      <c r="Z455" s="11" t="n">
        <v>0</v>
      </c>
      <c r="AA455" s="11" t="n">
        <v>0</v>
      </c>
      <c r="AB455" s="10" t="s">
        <v>65</v>
      </c>
      <c r="AC455" s="11" t="n">
        <v>2</v>
      </c>
      <c r="AD455" s="11" t="n">
        <v>0</v>
      </c>
      <c r="AE455" s="11" t="n">
        <v>1</v>
      </c>
      <c r="AF455" s="11" t="n">
        <v>0</v>
      </c>
      <c r="AG455" s="11" t="n">
        <v>4</v>
      </c>
      <c r="AH455" s="11" t="n">
        <v>0</v>
      </c>
      <c r="AI455" s="13" t="n">
        <v>0.285714285714286</v>
      </c>
      <c r="AJ455" s="13" t="n">
        <v>0</v>
      </c>
      <c r="AK455" s="13" t="n">
        <v>0.142857142857143</v>
      </c>
      <c r="AL455" s="13" t="n">
        <v>0</v>
      </c>
      <c r="AM455" s="13" t="n">
        <v>0.571428571428571</v>
      </c>
      <c r="AN455" s="11" t="n">
        <v>0</v>
      </c>
      <c r="AO455" s="13" t="n">
        <v>0</v>
      </c>
      <c r="AP455" s="11" t="n">
        <v>0</v>
      </c>
      <c r="AQ455" s="11" t="n">
        <v>0</v>
      </c>
      <c r="AR455" s="13" t="n">
        <v>0</v>
      </c>
      <c r="AS455" s="13" t="n">
        <v>0</v>
      </c>
      <c r="AT455" s="14" t="n">
        <f aca="false">SUMIFS(시도_소아과개폐업!$C$5:$C$293,시도_소아과개폐업!$A$5:$A$293,$D455,시도_소아과개폐업!$B$5:$B$293,$B455)</f>
        <v>31</v>
      </c>
      <c r="AU455" s="14" t="n">
        <f aca="false">SUMIFS(시도_소아과개폐업!$D$5:$D$293,시도_소아과개폐업!$A$5:$A$293,$D455,시도_소아과개폐업!$B$5:$B$293,$B455)</f>
        <v>16</v>
      </c>
      <c r="AV455" s="14" t="n">
        <f aca="false">SUMIFS(시도_소아과개폐업!$F$5:$F$293,시도_소아과개폐업!$A$5:$A$293,$D455,시도_소아과개폐업!$B$5:$B$293,$B455)</f>
        <v>15</v>
      </c>
      <c r="AW455" s="15" t="n">
        <f aca="false">SUMIFS(시도_소아과개폐업!$G$5:$G$293,시도_소아과개폐업!$A$5:$A$293,$D455,시도_소아과개폐업!$B$5:$B$293,$B455)</f>
        <v>0.222222222222222</v>
      </c>
      <c r="AX455" s="14" t="n">
        <f aca="false">SUMIFS(시도_소아과개폐업!$H$5:$H$293,시도_소아과개폐업!$A$5:$A$293,$D455,시도_소아과개폐업!$B$5:$B$293,$B455)</f>
        <v>51</v>
      </c>
      <c r="AY455" s="14" t="n">
        <f aca="false">SUMIFS(시군구_병원급!$E$5:$E$3668,시군구_병원급!$A$5:$A$3668,$A455,시군구_병원급!$D$5:$D$3668,$D455)</f>
        <v>0</v>
      </c>
      <c r="AZ455" s="14" t="n">
        <f aca="false">SUMIFS(시군구_병원급!$F$5:$F$3668,시군구_병원급!$A$5:$A$3668,$A455,시군구_병원급!$D$5:$D$3668,$D455)</f>
        <v>0</v>
      </c>
      <c r="BA455" s="14" t="n">
        <f aca="false">SUMIFS(시군구_병원급!$G$5:$G$3668,시군구_병원급!$A$5:$A$3668,$A455,시군구_병원급!$D$5:$D$3668,$D455)</f>
        <v>0</v>
      </c>
      <c r="BB455" s="14" t="n">
        <f aca="false">SUMIFS(시군구_병원급!$H$5:$H$3668,시군구_병원급!$A$5:$A$3668,$A455,시군구_병원급!$D$5:$D$3668,$D455)</f>
        <v>0</v>
      </c>
      <c r="BC455" s="16" t="n">
        <f aca="false">K455+AY455</f>
        <v>0</v>
      </c>
      <c r="BD455" s="17" t="n">
        <f aca="false">IF(E455=0,"",(K455+AY455)/E455*1000)</f>
        <v>0</v>
      </c>
      <c r="BE455" s="16" t="n">
        <f aca="false">AY455-SUMIFS(시군구_병원급!$E$5:$E$3668,시군구_병원급!$A$5:$A$3668,$A455,시군구_병원급!$D$5:$D$3668,$D455-3)</f>
        <v>0</v>
      </c>
      <c r="BF455" s="16" t="n">
        <f aca="false">IF(AY455=0,1,0)</f>
        <v>1</v>
      </c>
      <c r="BG455" s="16" t="n">
        <f aca="false">IF(K455+AY455=0,1,0)</f>
        <v>1</v>
      </c>
      <c r="BH455" s="16" t="n">
        <f aca="false">AF455+AG455+AH455</f>
        <v>4</v>
      </c>
      <c r="BI455" s="18" t="n">
        <f aca="false">IF(H455=0,"",BH455/H455)</f>
        <v>0.571428571428571</v>
      </c>
      <c r="BJ455" s="16" t="n">
        <f aca="false">IF(AP455="","",AP455+AN455)</f>
        <v>0</v>
      </c>
    </row>
    <row r="456" customFormat="false" ht="15" hidden="false" customHeight="true" outlineLevel="0" collapsed="false">
      <c r="A456" s="9" t="s">
        <v>507</v>
      </c>
      <c r="B456" s="10" t="s">
        <v>487</v>
      </c>
      <c r="C456" s="10" t="s">
        <v>508</v>
      </c>
      <c r="D456" s="9" t="n">
        <v>2017</v>
      </c>
      <c r="E456" s="11" t="n">
        <v>1081</v>
      </c>
      <c r="F456" s="11" t="n">
        <v>178</v>
      </c>
      <c r="G456" s="11" t="n">
        <v>178</v>
      </c>
      <c r="H456" s="11" t="n">
        <v>11</v>
      </c>
      <c r="I456" s="11" t="n">
        <v>721</v>
      </c>
      <c r="J456" s="11" t="n">
        <v>434</v>
      </c>
      <c r="K456" s="11" t="n">
        <v>0</v>
      </c>
      <c r="L456" s="12" t="n">
        <v>10.1757631822387</v>
      </c>
      <c r="M456" s="12" t="n">
        <v>0</v>
      </c>
      <c r="N456" s="13" t="n">
        <v>0.601941747572816</v>
      </c>
      <c r="O456" s="13" t="n">
        <v>0.666975023126735</v>
      </c>
      <c r="P456" s="13" t="n">
        <v>0.164662349676226</v>
      </c>
      <c r="Q456" s="13" t="n">
        <v>-0.0648788927335641</v>
      </c>
      <c r="R456" s="13" t="n">
        <v>-0.152380952380952</v>
      </c>
      <c r="S456" s="11" t="n">
        <v>0</v>
      </c>
      <c r="T456" s="13" t="n">
        <v>0</v>
      </c>
      <c r="U456" s="13" t="n">
        <v>0</v>
      </c>
      <c r="V456" s="11" t="n">
        <v>1</v>
      </c>
      <c r="W456" s="13" t="n">
        <v>-0.181818181818182</v>
      </c>
      <c r="X456" s="11" t="n">
        <v>0</v>
      </c>
      <c r="Y456" s="11" t="n">
        <v>0</v>
      </c>
      <c r="Z456" s="11" t="n">
        <v>0</v>
      </c>
      <c r="AA456" s="11" t="n">
        <v>0</v>
      </c>
      <c r="AB456" s="10" t="s">
        <v>65</v>
      </c>
      <c r="AC456" s="11" t="n">
        <v>0</v>
      </c>
      <c r="AD456" s="11" t="n">
        <v>1</v>
      </c>
      <c r="AE456" s="11" t="n">
        <v>1</v>
      </c>
      <c r="AF456" s="11" t="n">
        <v>1</v>
      </c>
      <c r="AG456" s="11" t="n">
        <v>8</v>
      </c>
      <c r="AH456" s="11" t="n">
        <v>0</v>
      </c>
      <c r="AI456" s="13" t="n">
        <v>0</v>
      </c>
      <c r="AJ456" s="13" t="n">
        <v>0.0909090909090909</v>
      </c>
      <c r="AK456" s="13" t="n">
        <v>0.0909090909090909</v>
      </c>
      <c r="AL456" s="13" t="n">
        <v>0.0909090909090909</v>
      </c>
      <c r="AM456" s="13" t="n">
        <v>0.727272727272727</v>
      </c>
      <c r="AN456" s="11" t="n">
        <v>0</v>
      </c>
      <c r="AO456" s="13" t="n">
        <v>0</v>
      </c>
      <c r="AP456" s="11" t="n">
        <v>0</v>
      </c>
      <c r="AQ456" s="11" t="n">
        <v>0</v>
      </c>
      <c r="AR456" s="13" t="n">
        <v>0</v>
      </c>
      <c r="AS456" s="13" t="n">
        <v>0</v>
      </c>
      <c r="AT456" s="14" t="n">
        <f aca="false">SUMIFS(시도_소아과개폐업!$C$5:$C$293,시도_소아과개폐업!$A$5:$A$293,$D456,시도_소아과개폐업!$B$5:$B$293,$B456)</f>
        <v>31</v>
      </c>
      <c r="AU456" s="14" t="n">
        <f aca="false">SUMIFS(시도_소아과개폐업!$D$5:$D$293,시도_소아과개폐업!$A$5:$A$293,$D456,시도_소아과개폐업!$B$5:$B$293,$B456)</f>
        <v>16</v>
      </c>
      <c r="AV456" s="14" t="n">
        <f aca="false">SUMIFS(시도_소아과개폐업!$F$5:$F$293,시도_소아과개폐업!$A$5:$A$293,$D456,시도_소아과개폐업!$B$5:$B$293,$B456)</f>
        <v>15</v>
      </c>
      <c r="AW456" s="15" t="n">
        <f aca="false">SUMIFS(시도_소아과개폐업!$G$5:$G$293,시도_소아과개폐업!$A$5:$A$293,$D456,시도_소아과개폐업!$B$5:$B$293,$B456)</f>
        <v>0.222222222222222</v>
      </c>
      <c r="AX456" s="14" t="n">
        <f aca="false">SUMIFS(시도_소아과개폐업!$H$5:$H$293,시도_소아과개폐업!$A$5:$A$293,$D456,시도_소아과개폐업!$B$5:$B$293,$B456)</f>
        <v>51</v>
      </c>
      <c r="AY456" s="14" t="n">
        <f aca="false">SUMIFS(시군구_병원급!$E$5:$E$3668,시군구_병원급!$A$5:$A$3668,$A456,시군구_병원급!$D$5:$D$3668,$D456)</f>
        <v>0</v>
      </c>
      <c r="AZ456" s="14" t="n">
        <f aca="false">SUMIFS(시군구_병원급!$F$5:$F$3668,시군구_병원급!$A$5:$A$3668,$A456,시군구_병원급!$D$5:$D$3668,$D456)</f>
        <v>0</v>
      </c>
      <c r="BA456" s="14" t="n">
        <f aca="false">SUMIFS(시군구_병원급!$G$5:$G$3668,시군구_병원급!$A$5:$A$3668,$A456,시군구_병원급!$D$5:$D$3668,$D456)</f>
        <v>1</v>
      </c>
      <c r="BB456" s="14" t="n">
        <f aca="false">SUMIFS(시군구_병원급!$H$5:$H$3668,시군구_병원급!$A$5:$A$3668,$A456,시군구_병원급!$D$5:$D$3668,$D456)</f>
        <v>3</v>
      </c>
      <c r="BC456" s="16" t="n">
        <f aca="false">K456+AY456</f>
        <v>0</v>
      </c>
      <c r="BD456" s="17" t="n">
        <f aca="false">IF(E456=0,"",(K456+AY456)/E456*1000)</f>
        <v>0</v>
      </c>
      <c r="BE456" s="16" t="n">
        <f aca="false">AY456-SUMIFS(시군구_병원급!$E$5:$E$3668,시군구_병원급!$A$5:$A$3668,$A456,시군구_병원급!$D$5:$D$3668,$D456-3)</f>
        <v>0</v>
      </c>
      <c r="BF456" s="16" t="n">
        <f aca="false">IF(AY456=0,1,0)</f>
        <v>1</v>
      </c>
      <c r="BG456" s="16" t="n">
        <f aca="false">IF(K456+AY456=0,1,0)</f>
        <v>1</v>
      </c>
      <c r="BH456" s="16" t="n">
        <f aca="false">AF456+AG456+AH456</f>
        <v>9</v>
      </c>
      <c r="BI456" s="18" t="n">
        <f aca="false">IF(H456=0,"",BH456/H456)</f>
        <v>0.818181818181818</v>
      </c>
      <c r="BJ456" s="16" t="n">
        <f aca="false">IF(AP456="","",AP456+AN456)</f>
        <v>0</v>
      </c>
    </row>
    <row r="457" customFormat="false" ht="15" hidden="false" customHeight="true" outlineLevel="0" collapsed="false">
      <c r="A457" s="9" t="s">
        <v>509</v>
      </c>
      <c r="B457" s="10" t="s">
        <v>487</v>
      </c>
      <c r="C457" s="10" t="s">
        <v>510</v>
      </c>
      <c r="D457" s="9" t="n">
        <v>2017</v>
      </c>
      <c r="E457" s="11" t="n">
        <v>1155</v>
      </c>
      <c r="F457" s="11" t="n">
        <v>207</v>
      </c>
      <c r="G457" s="11" t="n">
        <v>219</v>
      </c>
      <c r="H457" s="11" t="n">
        <v>14</v>
      </c>
      <c r="I457" s="11" t="n">
        <v>759</v>
      </c>
      <c r="J457" s="11" t="n">
        <v>461</v>
      </c>
      <c r="K457" s="11" t="n">
        <v>0</v>
      </c>
      <c r="L457" s="12" t="n">
        <v>12.1212121212121</v>
      </c>
      <c r="M457" s="12" t="n">
        <v>0</v>
      </c>
      <c r="N457" s="13" t="n">
        <v>0.60737812911726</v>
      </c>
      <c r="O457" s="13" t="n">
        <v>0.657142857142857</v>
      </c>
      <c r="P457" s="13" t="n">
        <v>0.18961038961039</v>
      </c>
      <c r="Q457" s="13" t="n">
        <v>0.0340196956132497</v>
      </c>
      <c r="R457" s="13" t="n">
        <v>0.47972972972973</v>
      </c>
      <c r="S457" s="11" t="n">
        <v>0</v>
      </c>
      <c r="T457" s="13" t="n">
        <v>0</v>
      </c>
      <c r="U457" s="13" t="n">
        <v>0</v>
      </c>
      <c r="V457" s="11" t="n">
        <v>1</v>
      </c>
      <c r="W457" s="13" t="n">
        <v>-0.285714285714286</v>
      </c>
      <c r="X457" s="11" t="n">
        <v>1</v>
      </c>
      <c r="Y457" s="11" t="n">
        <v>0</v>
      </c>
      <c r="Z457" s="11" t="n">
        <v>1</v>
      </c>
      <c r="AA457" s="11" t="n">
        <v>0</v>
      </c>
      <c r="AB457" s="10" t="s">
        <v>65</v>
      </c>
      <c r="AC457" s="11" t="n">
        <v>4</v>
      </c>
      <c r="AD457" s="11" t="n">
        <v>3</v>
      </c>
      <c r="AE457" s="11" t="n">
        <v>2</v>
      </c>
      <c r="AF457" s="11" t="n">
        <v>0</v>
      </c>
      <c r="AG457" s="11" t="n">
        <v>5</v>
      </c>
      <c r="AH457" s="11" t="n">
        <v>0</v>
      </c>
      <c r="AI457" s="13" t="n">
        <v>0.285714285714286</v>
      </c>
      <c r="AJ457" s="13" t="n">
        <v>0.214285714285714</v>
      </c>
      <c r="AK457" s="13" t="n">
        <v>0.142857142857143</v>
      </c>
      <c r="AL457" s="13" t="n">
        <v>0</v>
      </c>
      <c r="AM457" s="13" t="n">
        <v>0.357142857142857</v>
      </c>
      <c r="AN457" s="11" t="n">
        <v>0</v>
      </c>
      <c r="AO457" s="13" t="n">
        <v>0</v>
      </c>
      <c r="AP457" s="11" t="n">
        <v>0</v>
      </c>
      <c r="AQ457" s="11" t="n">
        <v>0</v>
      </c>
      <c r="AR457" s="13" t="n">
        <v>0</v>
      </c>
      <c r="AS457" s="13" t="n">
        <v>0</v>
      </c>
      <c r="AT457" s="14" t="n">
        <f aca="false">SUMIFS(시도_소아과개폐업!$C$5:$C$293,시도_소아과개폐업!$A$5:$A$293,$D457,시도_소아과개폐업!$B$5:$B$293,$B457)</f>
        <v>31</v>
      </c>
      <c r="AU457" s="14" t="n">
        <f aca="false">SUMIFS(시도_소아과개폐업!$D$5:$D$293,시도_소아과개폐업!$A$5:$A$293,$D457,시도_소아과개폐업!$B$5:$B$293,$B457)</f>
        <v>16</v>
      </c>
      <c r="AV457" s="14" t="n">
        <f aca="false">SUMIFS(시도_소아과개폐업!$F$5:$F$293,시도_소아과개폐업!$A$5:$A$293,$D457,시도_소아과개폐업!$B$5:$B$293,$B457)</f>
        <v>15</v>
      </c>
      <c r="AW457" s="15" t="n">
        <f aca="false">SUMIFS(시도_소아과개폐업!$G$5:$G$293,시도_소아과개폐업!$A$5:$A$293,$D457,시도_소아과개폐업!$B$5:$B$293,$B457)</f>
        <v>0.222222222222222</v>
      </c>
      <c r="AX457" s="14" t="n">
        <f aca="false">SUMIFS(시도_소아과개폐업!$H$5:$H$293,시도_소아과개폐업!$A$5:$A$293,$D457,시도_소아과개폐업!$B$5:$B$293,$B457)</f>
        <v>51</v>
      </c>
      <c r="AY457" s="14" t="n">
        <f aca="false">SUMIFS(시군구_병원급!$E$5:$E$3668,시군구_병원급!$A$5:$A$3668,$A457,시군구_병원급!$D$5:$D$3668,$D457)</f>
        <v>1</v>
      </c>
      <c r="AZ457" s="14" t="n">
        <f aca="false">SUMIFS(시군구_병원급!$F$5:$F$3668,시군구_병원급!$A$5:$A$3668,$A457,시군구_병원급!$D$5:$D$3668,$D457)</f>
        <v>0</v>
      </c>
      <c r="BA457" s="14" t="n">
        <f aca="false">SUMIFS(시군구_병원급!$G$5:$G$3668,시군구_병원급!$A$5:$A$3668,$A457,시군구_병원급!$D$5:$D$3668,$D457)</f>
        <v>1</v>
      </c>
      <c r="BB457" s="14" t="n">
        <f aca="false">SUMIFS(시군구_병원급!$H$5:$H$3668,시군구_병원급!$A$5:$A$3668,$A457,시군구_병원급!$D$5:$D$3668,$D457)</f>
        <v>3</v>
      </c>
      <c r="BC457" s="16" t="n">
        <f aca="false">K457+AY457</f>
        <v>1</v>
      </c>
      <c r="BD457" s="17" t="n">
        <f aca="false">IF(E457=0,"",(K457+AY457)/E457*1000)</f>
        <v>0.865800865800866</v>
      </c>
      <c r="BE457" s="16" t="n">
        <f aca="false">AY457-SUMIFS(시군구_병원급!$E$5:$E$3668,시군구_병원급!$A$5:$A$3668,$A457,시군구_병원급!$D$5:$D$3668,$D457-3)</f>
        <v>0</v>
      </c>
      <c r="BF457" s="16" t="n">
        <f aca="false">IF(AY457=0,1,0)</f>
        <v>0</v>
      </c>
      <c r="BG457" s="16" t="n">
        <f aca="false">IF(K457+AY457=0,1,0)</f>
        <v>0</v>
      </c>
      <c r="BH457" s="16" t="n">
        <f aca="false">AF457+AG457+AH457</f>
        <v>5</v>
      </c>
      <c r="BI457" s="18" t="n">
        <f aca="false">IF(H457=0,"",BH457/H457)</f>
        <v>0.357142857142857</v>
      </c>
      <c r="BJ457" s="16" t="n">
        <f aca="false">IF(AP457="","",AP457+AN457)</f>
        <v>0</v>
      </c>
    </row>
    <row r="458" customFormat="false" ht="15" hidden="false" customHeight="true" outlineLevel="0" collapsed="false">
      <c r="A458" s="9" t="s">
        <v>511</v>
      </c>
      <c r="B458" s="10" t="s">
        <v>487</v>
      </c>
      <c r="C458" s="10" t="s">
        <v>512</v>
      </c>
      <c r="D458" s="9" t="n">
        <v>2017</v>
      </c>
      <c r="E458" s="11" t="n">
        <v>1807</v>
      </c>
      <c r="F458" s="11" t="n">
        <v>243</v>
      </c>
      <c r="G458" s="11" t="n">
        <v>235</v>
      </c>
      <c r="H458" s="11" t="n">
        <v>25</v>
      </c>
      <c r="I458" s="11" t="n">
        <v>1423</v>
      </c>
      <c r="J458" s="11" t="n">
        <v>1133</v>
      </c>
      <c r="K458" s="11" t="n">
        <v>0</v>
      </c>
      <c r="L458" s="12" t="n">
        <v>13.8350857775318</v>
      </c>
      <c r="M458" s="12" t="n">
        <v>0</v>
      </c>
      <c r="N458" s="13" t="n">
        <v>0.796205200281096</v>
      </c>
      <c r="O458" s="13" t="n">
        <v>0.787493082457111</v>
      </c>
      <c r="P458" s="13" t="n">
        <v>0.130049806308799</v>
      </c>
      <c r="Q458" s="13" t="n">
        <v>-0.142789373814042</v>
      </c>
      <c r="R458" s="13" t="n">
        <v>-0.304733727810651</v>
      </c>
      <c r="S458" s="11" t="n">
        <v>0</v>
      </c>
      <c r="T458" s="13" t="n">
        <v>0</v>
      </c>
      <c r="U458" s="13" t="n">
        <v>-0.0206469373709567</v>
      </c>
      <c r="V458" s="11" t="n">
        <v>1</v>
      </c>
      <c r="W458" s="13" t="n">
        <v>-0.12</v>
      </c>
      <c r="X458" s="11" t="n">
        <v>0</v>
      </c>
      <c r="Y458" s="11" t="n">
        <v>0</v>
      </c>
      <c r="Z458" s="11" t="n">
        <v>0</v>
      </c>
      <c r="AA458" s="11" t="n">
        <v>0</v>
      </c>
      <c r="AB458" s="10" t="s">
        <v>65</v>
      </c>
      <c r="AC458" s="11" t="n">
        <v>2</v>
      </c>
      <c r="AD458" s="11" t="n">
        <v>9</v>
      </c>
      <c r="AE458" s="11" t="n">
        <v>4</v>
      </c>
      <c r="AF458" s="11" t="n">
        <v>0</v>
      </c>
      <c r="AG458" s="11" t="n">
        <v>10</v>
      </c>
      <c r="AH458" s="11" t="n">
        <v>0</v>
      </c>
      <c r="AI458" s="13" t="n">
        <v>0.08</v>
      </c>
      <c r="AJ458" s="13" t="n">
        <v>0.36</v>
      </c>
      <c r="AK458" s="13" t="n">
        <v>0.16</v>
      </c>
      <c r="AL458" s="13" t="n">
        <v>0</v>
      </c>
      <c r="AM458" s="13" t="n">
        <v>0.4</v>
      </c>
      <c r="AN458" s="11" t="n">
        <v>0</v>
      </c>
      <c r="AO458" s="13" t="n">
        <v>0</v>
      </c>
      <c r="AP458" s="11" t="n">
        <v>1</v>
      </c>
      <c r="AQ458" s="11" t="n">
        <v>1</v>
      </c>
      <c r="AR458" s="13" t="n">
        <v>0.04</v>
      </c>
      <c r="AS458" s="13" t="n">
        <v>0.04</v>
      </c>
      <c r="AT458" s="14" t="n">
        <f aca="false">SUMIFS(시도_소아과개폐업!$C$5:$C$293,시도_소아과개폐업!$A$5:$A$293,$D458,시도_소아과개폐업!$B$5:$B$293,$B458)</f>
        <v>31</v>
      </c>
      <c r="AU458" s="14" t="n">
        <f aca="false">SUMIFS(시도_소아과개폐업!$D$5:$D$293,시도_소아과개폐업!$A$5:$A$293,$D458,시도_소아과개폐업!$B$5:$B$293,$B458)</f>
        <v>16</v>
      </c>
      <c r="AV458" s="14" t="n">
        <f aca="false">SUMIFS(시도_소아과개폐업!$F$5:$F$293,시도_소아과개폐업!$A$5:$A$293,$D458,시도_소아과개폐업!$B$5:$B$293,$B458)</f>
        <v>15</v>
      </c>
      <c r="AW458" s="15" t="n">
        <f aca="false">SUMIFS(시도_소아과개폐업!$G$5:$G$293,시도_소아과개폐업!$A$5:$A$293,$D458,시도_소아과개폐업!$B$5:$B$293,$B458)</f>
        <v>0.222222222222222</v>
      </c>
      <c r="AX458" s="14" t="n">
        <f aca="false">SUMIFS(시도_소아과개폐업!$H$5:$H$293,시도_소아과개폐업!$A$5:$A$293,$D458,시도_소아과개폐업!$B$5:$B$293,$B458)</f>
        <v>51</v>
      </c>
      <c r="AY458" s="14" t="n">
        <f aca="false">SUMIFS(시군구_병원급!$E$5:$E$3668,시군구_병원급!$A$5:$A$3668,$A458,시군구_병원급!$D$5:$D$3668,$D458)</f>
        <v>1</v>
      </c>
      <c r="AZ458" s="14" t="n">
        <f aca="false">SUMIFS(시군구_병원급!$F$5:$F$3668,시군구_병원급!$A$5:$A$3668,$A458,시군구_병원급!$D$5:$D$3668,$D458)</f>
        <v>1</v>
      </c>
      <c r="BA458" s="14" t="n">
        <f aca="false">SUMIFS(시군구_병원급!$G$5:$G$3668,시군구_병원급!$A$5:$A$3668,$A458,시군구_병원급!$D$5:$D$3668,$D458)</f>
        <v>2</v>
      </c>
      <c r="BB458" s="14" t="n">
        <f aca="false">SUMIFS(시군구_병원급!$H$5:$H$3668,시군구_병원급!$A$5:$A$3668,$A458,시군구_병원급!$D$5:$D$3668,$D458)</f>
        <v>7</v>
      </c>
      <c r="BC458" s="16" t="n">
        <f aca="false">K458+AY458</f>
        <v>1</v>
      </c>
      <c r="BD458" s="17" t="n">
        <f aca="false">IF(E458=0,"",(K458+AY458)/E458*1000)</f>
        <v>0.553403431101273</v>
      </c>
      <c r="BE458" s="16" t="n">
        <f aca="false">AY458-SUMIFS(시군구_병원급!$E$5:$E$3668,시군구_병원급!$A$5:$A$3668,$A458,시군구_병원급!$D$5:$D$3668,$D458-3)</f>
        <v>0</v>
      </c>
      <c r="BF458" s="16" t="n">
        <f aca="false">IF(AY458=0,1,0)</f>
        <v>0</v>
      </c>
      <c r="BG458" s="16" t="n">
        <f aca="false">IF(K458+AY458=0,1,0)</f>
        <v>0</v>
      </c>
      <c r="BH458" s="16" t="n">
        <f aca="false">AF458+AG458+AH458</f>
        <v>10</v>
      </c>
      <c r="BI458" s="18" t="n">
        <f aca="false">IF(H458=0,"",BH458/H458)</f>
        <v>0.4</v>
      </c>
      <c r="BJ458" s="16" t="n">
        <f aca="false">IF(AP458="","",AP458+AN458)</f>
        <v>1</v>
      </c>
    </row>
    <row r="459" customFormat="false" ht="15" hidden="false" customHeight="true" outlineLevel="0" collapsed="false">
      <c r="A459" s="9" t="s">
        <v>513</v>
      </c>
      <c r="B459" s="10" t="s">
        <v>487</v>
      </c>
      <c r="C459" s="10" t="s">
        <v>514</v>
      </c>
      <c r="D459" s="9" t="n">
        <v>2017</v>
      </c>
      <c r="E459" s="11" t="n">
        <v>1785</v>
      </c>
      <c r="F459" s="11" t="n">
        <v>274</v>
      </c>
      <c r="G459" s="11" t="n">
        <v>290</v>
      </c>
      <c r="H459" s="11" t="n">
        <v>28</v>
      </c>
      <c r="I459" s="11" t="n">
        <v>1453</v>
      </c>
      <c r="J459" s="11" t="n">
        <v>992</v>
      </c>
      <c r="K459" s="11" t="n">
        <v>1</v>
      </c>
      <c r="L459" s="12" t="n">
        <v>15.6862745098039</v>
      </c>
      <c r="M459" s="12" t="n">
        <v>0.560224089635854</v>
      </c>
      <c r="N459" s="13" t="n">
        <v>0.682725395732966</v>
      </c>
      <c r="O459" s="13" t="n">
        <v>0.814005602240896</v>
      </c>
      <c r="P459" s="13" t="n">
        <v>0.162464985994398</v>
      </c>
      <c r="Q459" s="13" t="n">
        <v>-0.117647058823529</v>
      </c>
      <c r="R459" s="13" t="n">
        <v>-0.09375</v>
      </c>
      <c r="S459" s="11" t="n">
        <v>0</v>
      </c>
      <c r="T459" s="13" t="n">
        <v>0</v>
      </c>
      <c r="U459" s="13" t="n">
        <v>-0.0267916945746819</v>
      </c>
      <c r="V459" s="11" t="n">
        <v>0</v>
      </c>
      <c r="W459" s="13" t="n">
        <v>-0.285714285714286</v>
      </c>
      <c r="X459" s="11" t="n">
        <v>1</v>
      </c>
      <c r="Y459" s="11" t="n">
        <v>0</v>
      </c>
      <c r="Z459" s="11" t="n">
        <v>1</v>
      </c>
      <c r="AA459" s="11" t="n">
        <v>0</v>
      </c>
      <c r="AB459" s="10" t="s">
        <v>65</v>
      </c>
      <c r="AC459" s="11" t="n">
        <v>1</v>
      </c>
      <c r="AD459" s="11" t="n">
        <v>20</v>
      </c>
      <c r="AE459" s="11" t="n">
        <v>3</v>
      </c>
      <c r="AF459" s="11" t="n">
        <v>1</v>
      </c>
      <c r="AG459" s="11" t="n">
        <v>3</v>
      </c>
      <c r="AH459" s="11" t="n">
        <v>0</v>
      </c>
      <c r="AI459" s="13" t="n">
        <v>0.0357142857142857</v>
      </c>
      <c r="AJ459" s="13" t="n">
        <v>0.714285714285714</v>
      </c>
      <c r="AK459" s="13" t="n">
        <v>0.107142857142857</v>
      </c>
      <c r="AL459" s="13" t="n">
        <v>0.0357142857142857</v>
      </c>
      <c r="AM459" s="13" t="n">
        <v>0.107142857142857</v>
      </c>
      <c r="AN459" s="11" t="n">
        <v>0</v>
      </c>
      <c r="AO459" s="13" t="n">
        <v>0</v>
      </c>
      <c r="AP459" s="11" t="n">
        <v>2</v>
      </c>
      <c r="AQ459" s="11" t="n">
        <v>1</v>
      </c>
      <c r="AR459" s="13" t="n">
        <v>0.0689655172413793</v>
      </c>
      <c r="AS459" s="13" t="n">
        <v>0.0344827586206897</v>
      </c>
      <c r="AT459" s="14" t="n">
        <f aca="false">SUMIFS(시도_소아과개폐업!$C$5:$C$293,시도_소아과개폐업!$A$5:$A$293,$D459,시도_소아과개폐업!$B$5:$B$293,$B459)</f>
        <v>31</v>
      </c>
      <c r="AU459" s="14" t="n">
        <f aca="false">SUMIFS(시도_소아과개폐업!$D$5:$D$293,시도_소아과개폐업!$A$5:$A$293,$D459,시도_소아과개폐업!$B$5:$B$293,$B459)</f>
        <v>16</v>
      </c>
      <c r="AV459" s="14" t="n">
        <f aca="false">SUMIFS(시도_소아과개폐업!$F$5:$F$293,시도_소아과개폐업!$A$5:$A$293,$D459,시도_소아과개폐업!$B$5:$B$293,$B459)</f>
        <v>15</v>
      </c>
      <c r="AW459" s="15" t="n">
        <f aca="false">SUMIFS(시도_소아과개폐업!$G$5:$G$293,시도_소아과개폐업!$A$5:$A$293,$D459,시도_소아과개폐업!$B$5:$B$293,$B459)</f>
        <v>0.222222222222222</v>
      </c>
      <c r="AX459" s="14" t="n">
        <f aca="false">SUMIFS(시도_소아과개폐업!$H$5:$H$293,시도_소아과개폐업!$A$5:$A$293,$D459,시도_소아과개폐업!$B$5:$B$293,$B459)</f>
        <v>51</v>
      </c>
      <c r="AY459" s="14" t="n">
        <f aca="false">SUMIFS(시군구_병원급!$E$5:$E$3668,시군구_병원급!$A$5:$A$3668,$A459,시군구_병원급!$D$5:$D$3668,$D459)</f>
        <v>0</v>
      </c>
      <c r="AZ459" s="14" t="n">
        <f aca="false">SUMIFS(시군구_병원급!$F$5:$F$3668,시군구_병원급!$A$5:$A$3668,$A459,시군구_병원급!$D$5:$D$3668,$D459)</f>
        <v>1</v>
      </c>
      <c r="BA459" s="14" t="n">
        <f aca="false">SUMIFS(시군구_병원급!$G$5:$G$3668,시군구_병원급!$A$5:$A$3668,$A459,시군구_병원급!$D$5:$D$3668,$D459)</f>
        <v>6</v>
      </c>
      <c r="BB459" s="14" t="n">
        <f aca="false">SUMIFS(시군구_병원급!$H$5:$H$3668,시군구_병원급!$A$5:$A$3668,$A459,시군구_병원급!$D$5:$D$3668,$D459)</f>
        <v>8</v>
      </c>
      <c r="BC459" s="16" t="n">
        <f aca="false">K459+AY459</f>
        <v>1</v>
      </c>
      <c r="BD459" s="17" t="n">
        <f aca="false">IF(E459=0,"",(K459+AY459)/E459*1000)</f>
        <v>0.560224089635854</v>
      </c>
      <c r="BE459" s="16" t="n">
        <f aca="false">AY459-SUMIFS(시군구_병원급!$E$5:$E$3668,시군구_병원급!$A$5:$A$3668,$A459,시군구_병원급!$D$5:$D$3668,$D459-3)</f>
        <v>0</v>
      </c>
      <c r="BF459" s="16" t="n">
        <f aca="false">IF(AY459=0,1,0)</f>
        <v>1</v>
      </c>
      <c r="BG459" s="16" t="n">
        <f aca="false">IF(K459+AY459=0,1,0)</f>
        <v>0</v>
      </c>
      <c r="BH459" s="16" t="n">
        <f aca="false">AF459+AG459+AH459</f>
        <v>4</v>
      </c>
      <c r="BI459" s="18" t="n">
        <f aca="false">IF(H459=0,"",BH459/H459)</f>
        <v>0.142857142857143</v>
      </c>
      <c r="BJ459" s="16" t="n">
        <f aca="false">IF(AP459="","",AP459+AN459)</f>
        <v>2</v>
      </c>
    </row>
    <row r="460" customFormat="false" ht="15" hidden="false" customHeight="true" outlineLevel="0" collapsed="false">
      <c r="A460" s="9" t="s">
        <v>62</v>
      </c>
      <c r="B460" s="10" t="s">
        <v>63</v>
      </c>
      <c r="C460" s="10" t="s">
        <v>64</v>
      </c>
      <c r="D460" s="9" t="n">
        <v>2018</v>
      </c>
      <c r="E460" s="11" t="n">
        <v>4738</v>
      </c>
      <c r="F460" s="11" t="n">
        <v>609</v>
      </c>
      <c r="G460" s="11" t="n">
        <v>644</v>
      </c>
      <c r="H460" s="11" t="n">
        <v>78</v>
      </c>
      <c r="I460" s="11" t="n">
        <v>4902</v>
      </c>
      <c r="J460" s="11" t="n">
        <v>3829</v>
      </c>
      <c r="K460" s="11" t="n">
        <v>4</v>
      </c>
      <c r="L460" s="12" t="n">
        <v>16.4626424651752</v>
      </c>
      <c r="M460" s="12" t="n">
        <v>0.844238075137189</v>
      </c>
      <c r="N460" s="13" t="n">
        <v>0.781109751121991</v>
      </c>
      <c r="O460" s="13" t="n">
        <v>1.03461376108063</v>
      </c>
      <c r="P460" s="13" t="n">
        <v>0.135922330097087</v>
      </c>
      <c r="Q460" s="13" t="n">
        <v>-0.108895993981569</v>
      </c>
      <c r="R460" s="13" t="n">
        <v>-0.289183222958057</v>
      </c>
      <c r="S460" s="11" t="n">
        <v>0</v>
      </c>
      <c r="T460" s="13" t="n">
        <v>0.04</v>
      </c>
      <c r="U460" s="13" t="n">
        <v>0.0425350914504465</v>
      </c>
      <c r="V460" s="11" t="n">
        <v>0</v>
      </c>
      <c r="W460" s="13" t="n">
        <v>-0.0512820512820513</v>
      </c>
      <c r="X460" s="11" t="n">
        <v>0</v>
      </c>
      <c r="Y460" s="11" t="n">
        <v>0</v>
      </c>
      <c r="Z460" s="11" t="n">
        <v>0</v>
      </c>
      <c r="AA460" s="11" t="n">
        <v>0</v>
      </c>
      <c r="AB460" s="10" t="s">
        <v>65</v>
      </c>
      <c r="AC460" s="11" t="n">
        <v>33</v>
      </c>
      <c r="AD460" s="11" t="n">
        <v>9</v>
      </c>
      <c r="AE460" s="11" t="n">
        <v>4</v>
      </c>
      <c r="AF460" s="11" t="n">
        <v>27</v>
      </c>
      <c r="AG460" s="11" t="n">
        <v>5</v>
      </c>
      <c r="AH460" s="11" t="n">
        <v>0</v>
      </c>
      <c r="AI460" s="13" t="n">
        <v>0.423076923076923</v>
      </c>
      <c r="AJ460" s="13" t="n">
        <v>0.115384615384615</v>
      </c>
      <c r="AK460" s="13" t="n">
        <v>0.0512820512820513</v>
      </c>
      <c r="AL460" s="13" t="n">
        <v>0.346153846153846</v>
      </c>
      <c r="AM460" s="13" t="n">
        <v>0.0641025641025641</v>
      </c>
      <c r="AN460" s="11" t="n">
        <v>0</v>
      </c>
      <c r="AO460" s="13" t="n">
        <v>0</v>
      </c>
      <c r="AP460" s="11" t="n">
        <v>4</v>
      </c>
      <c r="AQ460" s="11" t="n">
        <v>6</v>
      </c>
      <c r="AR460" s="13" t="n">
        <v>0.0526315789473684</v>
      </c>
      <c r="AS460" s="13" t="n">
        <v>0.0789473684210526</v>
      </c>
      <c r="AT460" s="14" t="n">
        <f aca="false">SUMIFS(시도_소아과개폐업!$C$5:$C$293,시도_소아과개폐업!$A$5:$A$293,$D460,시도_소아과개폐업!$B$5:$B$293,$B460)</f>
        <v>141</v>
      </c>
      <c r="AU460" s="14" t="n">
        <f aca="false">SUMIFS(시도_소아과개폐업!$D$5:$D$293,시도_소아과개폐업!$A$5:$A$293,$D460,시도_소아과개폐업!$B$5:$B$293,$B460)</f>
        <v>91</v>
      </c>
      <c r="AV460" s="14" t="n">
        <f aca="false">SUMIFS(시도_소아과개폐업!$F$5:$F$293,시도_소아과개폐업!$A$5:$A$293,$D460,시도_소아과개폐업!$B$5:$B$293,$B460)</f>
        <v>50</v>
      </c>
      <c r="AW460" s="15" t="n">
        <f aca="false">SUMIFS(시도_소아과개폐업!$G$5:$G$293,시도_소아과개폐업!$A$5:$A$293,$D460,시도_소아과개폐업!$B$5:$B$293,$B460)</f>
        <v>0.174664107485605</v>
      </c>
      <c r="AX460" s="14" t="n">
        <f aca="false">SUMIFS(시도_소아과개폐업!$H$5:$H$293,시도_소아과개폐업!$A$5:$A$293,$D460,시도_소아과개폐업!$B$5:$B$293,$B460)</f>
        <v>289</v>
      </c>
      <c r="AY460" s="14" t="n">
        <f aca="false">SUMIFS(시군구_병원급!$E$5:$E$3668,시군구_병원급!$A$5:$A$3668,$A460,시군구_병원급!$D$5:$D$3668,$D460)</f>
        <v>6</v>
      </c>
      <c r="AZ460" s="14" t="n">
        <f aca="false">SUMIFS(시군구_병원급!$F$5:$F$3668,시군구_병원급!$A$5:$A$3668,$A460,시군구_병원급!$D$5:$D$3668,$D460)</f>
        <v>4</v>
      </c>
      <c r="BA460" s="14" t="n">
        <f aca="false">SUMIFS(시군구_병원급!$G$5:$G$3668,시군구_병원급!$A$5:$A$3668,$A460,시군구_병원급!$D$5:$D$3668,$D460)</f>
        <v>7</v>
      </c>
      <c r="BB460" s="14" t="n">
        <f aca="false">SUMIFS(시군구_병원급!$H$5:$H$3668,시군구_병원급!$A$5:$A$3668,$A460,시군구_병원급!$D$5:$D$3668,$D460)</f>
        <v>8</v>
      </c>
      <c r="BC460" s="16" t="n">
        <f aca="false">K460+AY460</f>
        <v>10</v>
      </c>
      <c r="BD460" s="17" t="n">
        <f aca="false">IF(E460=0,"",(K460+AY460)/E460*1000)</f>
        <v>2.11059518784297</v>
      </c>
      <c r="BE460" s="16" t="n">
        <f aca="false">AY460-SUMIFS(시군구_병원급!$E$5:$E$3668,시군구_병원급!$A$5:$A$3668,$A460,시군구_병원급!$D$5:$D$3668,$D460-3)</f>
        <v>1</v>
      </c>
      <c r="BF460" s="16" t="n">
        <f aca="false">IF(AY460=0,1,0)</f>
        <v>0</v>
      </c>
      <c r="BG460" s="16" t="n">
        <f aca="false">IF(K460+AY460=0,1,0)</f>
        <v>0</v>
      </c>
      <c r="BH460" s="16" t="n">
        <f aca="false">AF460+AG460+AH460</f>
        <v>32</v>
      </c>
      <c r="BI460" s="18" t="n">
        <f aca="false">IF(H460=0,"",BH460/H460)</f>
        <v>0.41025641025641</v>
      </c>
      <c r="BJ460" s="16" t="n">
        <f aca="false">IF(AP460="","",AP460+AN460)</f>
        <v>4</v>
      </c>
    </row>
    <row r="461" customFormat="false" ht="15" hidden="false" customHeight="true" outlineLevel="0" collapsed="false">
      <c r="A461" s="9" t="s">
        <v>66</v>
      </c>
      <c r="B461" s="10" t="s">
        <v>63</v>
      </c>
      <c r="C461" s="10" t="s">
        <v>67</v>
      </c>
      <c r="D461" s="9" t="n">
        <v>2018</v>
      </c>
      <c r="E461" s="11" t="n">
        <v>4681</v>
      </c>
      <c r="F461" s="11" t="n">
        <v>662</v>
      </c>
      <c r="G461" s="11" t="n">
        <v>733</v>
      </c>
      <c r="H461" s="11" t="n">
        <v>69</v>
      </c>
      <c r="I461" s="11" t="n">
        <v>4394</v>
      </c>
      <c r="J461" s="11" t="n">
        <v>3500</v>
      </c>
      <c r="K461" s="11" t="n">
        <v>5</v>
      </c>
      <c r="L461" s="12" t="n">
        <v>14.7404400769066</v>
      </c>
      <c r="M461" s="12" t="n">
        <v>1.0681478316599</v>
      </c>
      <c r="N461" s="13" t="n">
        <v>0.79654073736914</v>
      </c>
      <c r="O461" s="13" t="n">
        <v>0.938688314462722</v>
      </c>
      <c r="P461" s="13" t="n">
        <v>0.156590472121342</v>
      </c>
      <c r="Q461" s="13" t="n">
        <v>-0.0880576660822131</v>
      </c>
      <c r="R461" s="13" t="n">
        <v>-0.228421052631579</v>
      </c>
      <c r="S461" s="11" t="n">
        <v>1</v>
      </c>
      <c r="T461" s="13" t="n">
        <v>0.0298507462686568</v>
      </c>
      <c r="U461" s="13" t="n">
        <v>0.0268754381864922</v>
      </c>
      <c r="V461" s="11" t="n">
        <v>0</v>
      </c>
      <c r="W461" s="13" t="n">
        <v>-0.0579710144927537</v>
      </c>
      <c r="X461" s="11" t="n">
        <v>0</v>
      </c>
      <c r="Y461" s="11" t="n">
        <v>0</v>
      </c>
      <c r="Z461" s="11" t="n">
        <v>0</v>
      </c>
      <c r="AA461" s="11" t="n">
        <v>0</v>
      </c>
      <c r="AB461" s="10" t="s">
        <v>65</v>
      </c>
      <c r="AC461" s="11" t="n">
        <v>23</v>
      </c>
      <c r="AD461" s="11" t="n">
        <v>7</v>
      </c>
      <c r="AE461" s="11" t="n">
        <v>13</v>
      </c>
      <c r="AF461" s="11" t="n">
        <v>19</v>
      </c>
      <c r="AG461" s="11" t="n">
        <v>7</v>
      </c>
      <c r="AH461" s="11" t="n">
        <v>0</v>
      </c>
      <c r="AI461" s="13" t="n">
        <v>0.333333333333333</v>
      </c>
      <c r="AJ461" s="13" t="n">
        <v>0.101449275362319</v>
      </c>
      <c r="AK461" s="13" t="n">
        <v>0.188405797101449</v>
      </c>
      <c r="AL461" s="13" t="n">
        <v>0.27536231884058</v>
      </c>
      <c r="AM461" s="13" t="n">
        <v>0.101449275362319</v>
      </c>
      <c r="AN461" s="11" t="n">
        <v>2</v>
      </c>
      <c r="AO461" s="13" t="n">
        <v>0.028169014084507</v>
      </c>
      <c r="AP461" s="11" t="n">
        <v>1</v>
      </c>
      <c r="AQ461" s="11" t="n">
        <v>3</v>
      </c>
      <c r="AR461" s="13" t="n">
        <v>0.0144927536231884</v>
      </c>
      <c r="AS461" s="13" t="n">
        <v>0.0434782608695652</v>
      </c>
      <c r="AT461" s="14" t="n">
        <f aca="false">SUMIFS(시도_소아과개폐업!$C$5:$C$293,시도_소아과개폐업!$A$5:$A$293,$D461,시도_소아과개폐업!$B$5:$B$293,$B461)</f>
        <v>141</v>
      </c>
      <c r="AU461" s="14" t="n">
        <f aca="false">SUMIFS(시도_소아과개폐업!$D$5:$D$293,시도_소아과개폐업!$A$5:$A$293,$D461,시도_소아과개폐업!$B$5:$B$293,$B461)</f>
        <v>91</v>
      </c>
      <c r="AV461" s="14" t="n">
        <f aca="false">SUMIFS(시도_소아과개폐업!$F$5:$F$293,시도_소아과개폐업!$A$5:$A$293,$D461,시도_소아과개폐업!$B$5:$B$293,$B461)</f>
        <v>50</v>
      </c>
      <c r="AW461" s="15" t="n">
        <f aca="false">SUMIFS(시도_소아과개폐업!$G$5:$G$293,시도_소아과개폐업!$A$5:$A$293,$D461,시도_소아과개폐업!$B$5:$B$293,$B461)</f>
        <v>0.174664107485605</v>
      </c>
      <c r="AX461" s="14" t="n">
        <f aca="false">SUMIFS(시도_소아과개폐업!$H$5:$H$293,시도_소아과개폐업!$A$5:$A$293,$D461,시도_소아과개폐업!$B$5:$B$293,$B461)</f>
        <v>289</v>
      </c>
      <c r="AY461" s="14" t="n">
        <f aca="false">SUMIFS(시군구_병원급!$E$5:$E$3668,시군구_병원급!$A$5:$A$3668,$A461,시군구_병원급!$D$5:$D$3668,$D461)</f>
        <v>4</v>
      </c>
      <c r="AZ461" s="14" t="n">
        <f aca="false">SUMIFS(시군구_병원급!$F$5:$F$3668,시군구_병원급!$A$5:$A$3668,$A461,시군구_병원급!$D$5:$D$3668,$D461)</f>
        <v>2</v>
      </c>
      <c r="BA461" s="14" t="n">
        <f aca="false">SUMIFS(시군구_병원급!$G$5:$G$3668,시군구_병원급!$A$5:$A$3668,$A461,시군구_병원급!$D$5:$D$3668,$D461)</f>
        <v>6</v>
      </c>
      <c r="BB461" s="14" t="n">
        <f aca="false">SUMIFS(시군구_병원급!$H$5:$H$3668,시군구_병원급!$A$5:$A$3668,$A461,시군구_병원급!$D$5:$D$3668,$D461)</f>
        <v>13</v>
      </c>
      <c r="BC461" s="16" t="n">
        <f aca="false">K461+AY461</f>
        <v>9</v>
      </c>
      <c r="BD461" s="17" t="n">
        <f aca="false">IF(E461=0,"",(K461+AY461)/E461*1000)</f>
        <v>1.92266609698782</v>
      </c>
      <c r="BE461" s="16" t="n">
        <f aca="false">AY461-SUMIFS(시군구_병원급!$E$5:$E$3668,시군구_병원급!$A$5:$A$3668,$A461,시군구_병원급!$D$5:$D$3668,$D461-3)</f>
        <v>0</v>
      </c>
      <c r="BF461" s="16" t="n">
        <f aca="false">IF(AY461=0,1,0)</f>
        <v>0</v>
      </c>
      <c r="BG461" s="16" t="n">
        <f aca="false">IF(K461+AY461=0,1,0)</f>
        <v>0</v>
      </c>
      <c r="BH461" s="16" t="n">
        <f aca="false">AF461+AG461+AH461</f>
        <v>26</v>
      </c>
      <c r="BI461" s="18" t="n">
        <f aca="false">IF(H461=0,"",BH461/H461)</f>
        <v>0.376811594202899</v>
      </c>
      <c r="BJ461" s="16" t="n">
        <f aca="false">IF(AP461="","",AP461+AN461)</f>
        <v>3</v>
      </c>
    </row>
    <row r="462" customFormat="false" ht="15" hidden="false" customHeight="true" outlineLevel="0" collapsed="false">
      <c r="A462" s="9" t="s">
        <v>68</v>
      </c>
      <c r="B462" s="10" t="s">
        <v>63</v>
      </c>
      <c r="C462" s="10" t="s">
        <v>69</v>
      </c>
      <c r="D462" s="9" t="n">
        <v>2018</v>
      </c>
      <c r="E462" s="11" t="n">
        <v>8655</v>
      </c>
      <c r="F462" s="11" t="n">
        <v>1258</v>
      </c>
      <c r="G462" s="11" t="n">
        <v>1377</v>
      </c>
      <c r="H462" s="11" t="n">
        <v>125</v>
      </c>
      <c r="I462" s="11" t="n">
        <v>5432</v>
      </c>
      <c r="J462" s="11" t="n">
        <v>4764</v>
      </c>
      <c r="K462" s="11" t="n">
        <v>9</v>
      </c>
      <c r="L462" s="12" t="n">
        <v>14.4425187752744</v>
      </c>
      <c r="M462" s="12" t="n">
        <v>1.03986135181976</v>
      </c>
      <c r="N462" s="13" t="n">
        <v>0.877025036818851</v>
      </c>
      <c r="O462" s="13" t="n">
        <v>0.627614095898325</v>
      </c>
      <c r="P462" s="13" t="n">
        <v>0.159098786828423</v>
      </c>
      <c r="Q462" s="13" t="n">
        <v>-0.17042078021662</v>
      </c>
      <c r="R462" s="13" t="n">
        <v>-0.299949161159126</v>
      </c>
      <c r="S462" s="11" t="n">
        <v>-1</v>
      </c>
      <c r="T462" s="13" t="n">
        <v>-0.0234375</v>
      </c>
      <c r="U462" s="13" t="n">
        <v>-0.0219661505221462</v>
      </c>
      <c r="V462" s="11" t="n">
        <v>0</v>
      </c>
      <c r="W462" s="13" t="n">
        <v>-0.096</v>
      </c>
      <c r="X462" s="11" t="n">
        <v>0</v>
      </c>
      <c r="Y462" s="11" t="n">
        <v>0</v>
      </c>
      <c r="Z462" s="11" t="n">
        <v>0</v>
      </c>
      <c r="AA462" s="11" t="n">
        <v>0</v>
      </c>
      <c r="AB462" s="10" t="s">
        <v>65</v>
      </c>
      <c r="AC462" s="11" t="n">
        <v>31</v>
      </c>
      <c r="AD462" s="11" t="n">
        <v>24</v>
      </c>
      <c r="AE462" s="11" t="n">
        <v>48</v>
      </c>
      <c r="AF462" s="11" t="n">
        <v>10</v>
      </c>
      <c r="AG462" s="11" t="n">
        <v>11</v>
      </c>
      <c r="AH462" s="11" t="n">
        <v>1</v>
      </c>
      <c r="AI462" s="13" t="n">
        <v>0.248</v>
      </c>
      <c r="AJ462" s="13" t="n">
        <v>0.192</v>
      </c>
      <c r="AK462" s="13" t="n">
        <v>0.384</v>
      </c>
      <c r="AL462" s="13" t="n">
        <v>0.08</v>
      </c>
      <c r="AM462" s="13" t="n">
        <v>0.088</v>
      </c>
      <c r="AN462" s="11" t="n">
        <v>0</v>
      </c>
      <c r="AO462" s="13" t="n">
        <v>0</v>
      </c>
      <c r="AP462" s="11" t="n">
        <v>12</v>
      </c>
      <c r="AQ462" s="11" t="n">
        <v>8</v>
      </c>
      <c r="AR462" s="13" t="n">
        <v>0.0930232558139535</v>
      </c>
      <c r="AS462" s="13" t="n">
        <v>0.062015503875969</v>
      </c>
      <c r="AT462" s="14" t="n">
        <f aca="false">SUMIFS(시도_소아과개폐업!$C$5:$C$293,시도_소아과개폐업!$A$5:$A$293,$D462,시도_소아과개폐업!$B$5:$B$293,$B462)</f>
        <v>141</v>
      </c>
      <c r="AU462" s="14" t="n">
        <f aca="false">SUMIFS(시도_소아과개폐업!$D$5:$D$293,시도_소아과개폐업!$A$5:$A$293,$D462,시도_소아과개폐업!$B$5:$B$293,$B462)</f>
        <v>91</v>
      </c>
      <c r="AV462" s="14" t="n">
        <f aca="false">SUMIFS(시도_소아과개폐업!$F$5:$F$293,시도_소아과개폐업!$A$5:$A$293,$D462,시도_소아과개폐업!$B$5:$B$293,$B462)</f>
        <v>50</v>
      </c>
      <c r="AW462" s="15" t="n">
        <f aca="false">SUMIFS(시도_소아과개폐업!$G$5:$G$293,시도_소아과개폐업!$A$5:$A$293,$D462,시도_소아과개폐업!$B$5:$B$293,$B462)</f>
        <v>0.174664107485605</v>
      </c>
      <c r="AX462" s="14" t="n">
        <f aca="false">SUMIFS(시도_소아과개폐업!$H$5:$H$293,시도_소아과개폐업!$A$5:$A$293,$D462,시도_소아과개폐업!$B$5:$B$293,$B462)</f>
        <v>289</v>
      </c>
      <c r="AY462" s="14" t="n">
        <f aca="false">SUMIFS(시군구_병원급!$E$5:$E$3668,시군구_병원급!$A$5:$A$3668,$A462,시군구_병원급!$D$5:$D$3668,$D462)</f>
        <v>2</v>
      </c>
      <c r="AZ462" s="14" t="n">
        <f aca="false">SUMIFS(시군구_병원급!$F$5:$F$3668,시군구_병원급!$A$5:$A$3668,$A462,시군구_병원급!$D$5:$D$3668,$D462)</f>
        <v>1</v>
      </c>
      <c r="BA462" s="14" t="n">
        <f aca="false">SUMIFS(시군구_병원급!$G$5:$G$3668,시군구_병원급!$A$5:$A$3668,$A462,시군구_병원급!$D$5:$D$3668,$D462)</f>
        <v>3</v>
      </c>
      <c r="BB462" s="14" t="n">
        <f aca="false">SUMIFS(시군구_병원급!$H$5:$H$3668,시군구_병원급!$A$5:$A$3668,$A462,시군구_병원급!$D$5:$D$3668,$D462)</f>
        <v>3</v>
      </c>
      <c r="BC462" s="16" t="n">
        <f aca="false">K462+AY462</f>
        <v>11</v>
      </c>
      <c r="BD462" s="17" t="n">
        <f aca="false">IF(E462=0,"",(K462+AY462)/E462*1000)</f>
        <v>1.27094165222415</v>
      </c>
      <c r="BE462" s="16" t="n">
        <f aca="false">AY462-SUMIFS(시군구_병원급!$E$5:$E$3668,시군구_병원급!$A$5:$A$3668,$A462,시군구_병원급!$D$5:$D$3668,$D462-3)</f>
        <v>0</v>
      </c>
      <c r="BF462" s="16" t="n">
        <f aca="false">IF(AY462=0,1,0)</f>
        <v>0</v>
      </c>
      <c r="BG462" s="16" t="n">
        <f aca="false">IF(K462+AY462=0,1,0)</f>
        <v>0</v>
      </c>
      <c r="BH462" s="16" t="n">
        <f aca="false">AF462+AG462+AH462</f>
        <v>22</v>
      </c>
      <c r="BI462" s="18" t="n">
        <f aca="false">IF(H462=0,"",BH462/H462)</f>
        <v>0.176</v>
      </c>
      <c r="BJ462" s="16" t="n">
        <f aca="false">IF(AP462="","",AP462+AN462)</f>
        <v>12</v>
      </c>
    </row>
    <row r="463" customFormat="false" ht="15" hidden="false" customHeight="true" outlineLevel="0" collapsed="false">
      <c r="A463" s="9" t="s">
        <v>70</v>
      </c>
      <c r="B463" s="10" t="s">
        <v>63</v>
      </c>
      <c r="C463" s="10" t="s">
        <v>71</v>
      </c>
      <c r="D463" s="9" t="n">
        <v>2018</v>
      </c>
      <c r="E463" s="11" t="n">
        <v>14516</v>
      </c>
      <c r="F463" s="11" t="n">
        <v>2232</v>
      </c>
      <c r="G463" s="11" t="n">
        <v>2346</v>
      </c>
      <c r="H463" s="11" t="n">
        <v>187</v>
      </c>
      <c r="I463" s="11" t="n">
        <v>8381</v>
      </c>
      <c r="J463" s="11" t="n">
        <v>7286</v>
      </c>
      <c r="K463" s="11" t="n">
        <v>23</v>
      </c>
      <c r="L463" s="12" t="n">
        <v>12.8823367318821</v>
      </c>
      <c r="M463" s="12" t="n">
        <v>1.58445852852025</v>
      </c>
      <c r="N463" s="13" t="n">
        <v>0.869347333253788</v>
      </c>
      <c r="O463" s="13" t="n">
        <v>0.577362909892532</v>
      </c>
      <c r="P463" s="13" t="n">
        <v>0.161614769909066</v>
      </c>
      <c r="Q463" s="13" t="n">
        <v>-0.0181941156577612</v>
      </c>
      <c r="R463" s="13" t="n">
        <v>-0.147838721394842</v>
      </c>
      <c r="S463" s="11" t="n">
        <v>3</v>
      </c>
      <c r="T463" s="13" t="n">
        <v>-0.0157894736842106</v>
      </c>
      <c r="U463" s="13" t="n">
        <v>0.0167414776173722</v>
      </c>
      <c r="V463" s="11" t="n">
        <v>0</v>
      </c>
      <c r="W463" s="13" t="n">
        <v>-0.128342245989305</v>
      </c>
      <c r="X463" s="11" t="n">
        <v>0</v>
      </c>
      <c r="Y463" s="11" t="n">
        <v>0</v>
      </c>
      <c r="Z463" s="11" t="n">
        <v>0</v>
      </c>
      <c r="AA463" s="11" t="n">
        <v>0</v>
      </c>
      <c r="AB463" s="10" t="s">
        <v>65</v>
      </c>
      <c r="AC463" s="11" t="n">
        <v>77</v>
      </c>
      <c r="AD463" s="11" t="n">
        <v>36</v>
      </c>
      <c r="AE463" s="11" t="n">
        <v>64</v>
      </c>
      <c r="AF463" s="11" t="n">
        <v>7</v>
      </c>
      <c r="AG463" s="11" t="n">
        <v>3</v>
      </c>
      <c r="AH463" s="11" t="n">
        <v>0</v>
      </c>
      <c r="AI463" s="13" t="n">
        <v>0.411764705882353</v>
      </c>
      <c r="AJ463" s="13" t="n">
        <v>0.192513368983957</v>
      </c>
      <c r="AK463" s="13" t="n">
        <v>0.342245989304813</v>
      </c>
      <c r="AL463" s="13" t="n">
        <v>0.0374331550802139</v>
      </c>
      <c r="AM463" s="13" t="n">
        <v>0.0160427807486631</v>
      </c>
      <c r="AN463" s="11" t="n">
        <v>3</v>
      </c>
      <c r="AO463" s="13" t="n">
        <v>0.0157894736842105</v>
      </c>
      <c r="AP463" s="11" t="n">
        <v>10</v>
      </c>
      <c r="AQ463" s="11" t="n">
        <v>7</v>
      </c>
      <c r="AR463" s="13" t="n">
        <v>0.0518134715025907</v>
      </c>
      <c r="AS463" s="13" t="n">
        <v>0.0362694300518135</v>
      </c>
      <c r="AT463" s="14" t="n">
        <f aca="false">SUMIFS(시도_소아과개폐업!$C$5:$C$293,시도_소아과개폐업!$A$5:$A$293,$D463,시도_소아과개폐업!$B$5:$B$293,$B463)</f>
        <v>141</v>
      </c>
      <c r="AU463" s="14" t="n">
        <f aca="false">SUMIFS(시도_소아과개폐업!$D$5:$D$293,시도_소아과개폐업!$A$5:$A$293,$D463,시도_소아과개폐업!$B$5:$B$293,$B463)</f>
        <v>91</v>
      </c>
      <c r="AV463" s="14" t="n">
        <f aca="false">SUMIFS(시도_소아과개폐업!$F$5:$F$293,시도_소아과개폐업!$A$5:$A$293,$D463,시도_소아과개폐업!$B$5:$B$293,$B463)</f>
        <v>50</v>
      </c>
      <c r="AW463" s="15" t="n">
        <f aca="false">SUMIFS(시도_소아과개폐업!$G$5:$G$293,시도_소아과개폐업!$A$5:$A$293,$D463,시도_소아과개폐업!$B$5:$B$293,$B463)</f>
        <v>0.174664107485605</v>
      </c>
      <c r="AX463" s="14" t="n">
        <f aca="false">SUMIFS(시도_소아과개폐업!$H$5:$H$293,시도_소아과개폐업!$A$5:$A$293,$D463,시도_소아과개폐업!$B$5:$B$293,$B463)</f>
        <v>289</v>
      </c>
      <c r="AY463" s="14" t="n">
        <f aca="false">SUMIFS(시군구_병원급!$E$5:$E$3668,시군구_병원급!$A$5:$A$3668,$A463,시군구_병원급!$D$5:$D$3668,$D463)</f>
        <v>3</v>
      </c>
      <c r="AZ463" s="14" t="n">
        <f aca="false">SUMIFS(시군구_병원급!$F$5:$F$3668,시군구_병원급!$A$5:$A$3668,$A463,시군구_병원급!$D$5:$D$3668,$D463)</f>
        <v>2</v>
      </c>
      <c r="BA463" s="14" t="n">
        <f aca="false">SUMIFS(시군구_병원급!$G$5:$G$3668,시군구_병원급!$A$5:$A$3668,$A463,시군구_병원급!$D$5:$D$3668,$D463)</f>
        <v>7</v>
      </c>
      <c r="BB463" s="14" t="n">
        <f aca="false">SUMIFS(시군구_병원급!$H$5:$H$3668,시군구_병원급!$A$5:$A$3668,$A463,시군구_병원급!$D$5:$D$3668,$D463)</f>
        <v>11</v>
      </c>
      <c r="BC463" s="16" t="n">
        <f aca="false">K463+AY463</f>
        <v>26</v>
      </c>
      <c r="BD463" s="17" t="n">
        <f aca="false">IF(E463=0,"",(K463+AY463)/E463*1000)</f>
        <v>1.79112703224029</v>
      </c>
      <c r="BE463" s="16" t="n">
        <f aca="false">AY463-SUMIFS(시군구_병원급!$E$5:$E$3668,시군구_병원급!$A$5:$A$3668,$A463,시군구_병원급!$D$5:$D$3668,$D463-3)</f>
        <v>-2</v>
      </c>
      <c r="BF463" s="16" t="n">
        <f aca="false">IF(AY463=0,1,0)</f>
        <v>0</v>
      </c>
      <c r="BG463" s="16" t="n">
        <f aca="false">IF(K463+AY463=0,1,0)</f>
        <v>0</v>
      </c>
      <c r="BH463" s="16" t="n">
        <f aca="false">AF463+AG463+AH463</f>
        <v>10</v>
      </c>
      <c r="BI463" s="18" t="n">
        <f aca="false">IF(H463=0,"",BH463/H463)</f>
        <v>0.053475935828877</v>
      </c>
      <c r="BJ463" s="16" t="n">
        <f aca="false">IF(AP463="","",AP463+AN463)</f>
        <v>13</v>
      </c>
    </row>
    <row r="464" customFormat="false" ht="15" hidden="false" customHeight="true" outlineLevel="0" collapsed="false">
      <c r="A464" s="9" t="s">
        <v>72</v>
      </c>
      <c r="B464" s="10" t="s">
        <v>63</v>
      </c>
      <c r="C464" s="10" t="s">
        <v>73</v>
      </c>
      <c r="D464" s="9" t="n">
        <v>2018</v>
      </c>
      <c r="E464" s="11" t="n">
        <v>13409</v>
      </c>
      <c r="F464" s="11" t="n">
        <v>2024</v>
      </c>
      <c r="G464" s="11" t="n">
        <v>2197</v>
      </c>
      <c r="H464" s="11" t="n">
        <v>199</v>
      </c>
      <c r="I464" s="11" t="n">
        <v>8696</v>
      </c>
      <c r="J464" s="11" t="n">
        <v>7548</v>
      </c>
      <c r="K464" s="11" t="n">
        <v>20</v>
      </c>
      <c r="L464" s="12" t="n">
        <v>14.8407785815497</v>
      </c>
      <c r="M464" s="12" t="n">
        <v>1.49153553583414</v>
      </c>
      <c r="N464" s="13" t="n">
        <v>0.867985280588776</v>
      </c>
      <c r="O464" s="13" t="n">
        <v>0.648519650980685</v>
      </c>
      <c r="P464" s="13" t="n">
        <v>0.16384517861138</v>
      </c>
      <c r="Q464" s="13" t="n">
        <v>-0.144834183673469</v>
      </c>
      <c r="R464" s="13" t="n">
        <v>-0.255506607929515</v>
      </c>
      <c r="S464" s="11" t="n">
        <v>-1</v>
      </c>
      <c r="T464" s="13" t="n">
        <v>-0.0700934579439252</v>
      </c>
      <c r="U464" s="13" t="n">
        <v>-0.0550907312832772</v>
      </c>
      <c r="V464" s="11" t="n">
        <v>0</v>
      </c>
      <c r="W464" s="13" t="n">
        <v>-0.185929648241206</v>
      </c>
      <c r="X464" s="11" t="n">
        <v>0</v>
      </c>
      <c r="Y464" s="11" t="n">
        <v>0</v>
      </c>
      <c r="Z464" s="11" t="n">
        <v>0</v>
      </c>
      <c r="AA464" s="11" t="n">
        <v>0</v>
      </c>
      <c r="AB464" s="10" t="s">
        <v>65</v>
      </c>
      <c r="AC464" s="11" t="n">
        <v>43</v>
      </c>
      <c r="AD464" s="11" t="n">
        <v>92</v>
      </c>
      <c r="AE464" s="11" t="n">
        <v>58</v>
      </c>
      <c r="AF464" s="11" t="n">
        <v>3</v>
      </c>
      <c r="AG464" s="11" t="n">
        <v>1</v>
      </c>
      <c r="AH464" s="11" t="n">
        <v>2</v>
      </c>
      <c r="AI464" s="13" t="n">
        <v>0.21608040201005</v>
      </c>
      <c r="AJ464" s="13" t="n">
        <v>0.462311557788945</v>
      </c>
      <c r="AK464" s="13" t="n">
        <v>0.291457286432161</v>
      </c>
      <c r="AL464" s="13" t="n">
        <v>0.0150753768844221</v>
      </c>
      <c r="AM464" s="13" t="n">
        <v>0.0050251256281407</v>
      </c>
      <c r="AN464" s="11" t="n">
        <v>21</v>
      </c>
      <c r="AO464" s="13" t="n">
        <v>0.0954545454545455</v>
      </c>
      <c r="AP464" s="11" t="n">
        <v>25</v>
      </c>
      <c r="AQ464" s="11" t="n">
        <v>10</v>
      </c>
      <c r="AR464" s="13" t="n">
        <v>0.106382978723404</v>
      </c>
      <c r="AS464" s="13" t="n">
        <v>0.0425531914893617</v>
      </c>
      <c r="AT464" s="14" t="n">
        <f aca="false">SUMIFS(시도_소아과개폐업!$C$5:$C$293,시도_소아과개폐업!$A$5:$A$293,$D464,시도_소아과개폐업!$B$5:$B$293,$B464)</f>
        <v>141</v>
      </c>
      <c r="AU464" s="14" t="n">
        <f aca="false">SUMIFS(시도_소아과개폐업!$D$5:$D$293,시도_소아과개폐업!$A$5:$A$293,$D464,시도_소아과개폐업!$B$5:$B$293,$B464)</f>
        <v>91</v>
      </c>
      <c r="AV464" s="14" t="n">
        <f aca="false">SUMIFS(시도_소아과개폐업!$F$5:$F$293,시도_소아과개폐업!$A$5:$A$293,$D464,시도_소아과개폐업!$B$5:$B$293,$B464)</f>
        <v>50</v>
      </c>
      <c r="AW464" s="15" t="n">
        <f aca="false">SUMIFS(시도_소아과개폐업!$G$5:$G$293,시도_소아과개폐업!$A$5:$A$293,$D464,시도_소아과개폐업!$B$5:$B$293,$B464)</f>
        <v>0.174664107485605</v>
      </c>
      <c r="AX464" s="14" t="n">
        <f aca="false">SUMIFS(시도_소아과개폐업!$H$5:$H$293,시도_소아과개폐업!$A$5:$A$293,$D464,시도_소아과개폐업!$B$5:$B$293,$B464)</f>
        <v>289</v>
      </c>
      <c r="AY464" s="14" t="n">
        <f aca="false">SUMIFS(시군구_병원급!$E$5:$E$3668,시군구_병원급!$A$5:$A$3668,$A464,시군구_병원급!$D$5:$D$3668,$D464)</f>
        <v>2</v>
      </c>
      <c r="AZ464" s="14" t="n">
        <f aca="false">SUMIFS(시군구_병원급!$F$5:$F$3668,시군구_병원급!$A$5:$A$3668,$A464,시군구_병원급!$D$5:$D$3668,$D464)</f>
        <v>2</v>
      </c>
      <c r="BA464" s="14" t="n">
        <f aca="false">SUMIFS(시군구_병원급!$G$5:$G$3668,시군구_병원급!$A$5:$A$3668,$A464,시군구_병원급!$D$5:$D$3668,$D464)</f>
        <v>6</v>
      </c>
      <c r="BB464" s="14" t="n">
        <f aca="false">SUMIFS(시군구_병원급!$H$5:$H$3668,시군구_병원급!$A$5:$A$3668,$A464,시군구_병원급!$D$5:$D$3668,$D464)</f>
        <v>11</v>
      </c>
      <c r="BC464" s="16" t="n">
        <f aca="false">K464+AY464</f>
        <v>22</v>
      </c>
      <c r="BD464" s="17" t="n">
        <f aca="false">IF(E464=0,"",(K464+AY464)/E464*1000)</f>
        <v>1.64068908941756</v>
      </c>
      <c r="BE464" s="16" t="n">
        <f aca="false">AY464-SUMIFS(시군구_병원급!$E$5:$E$3668,시군구_병원급!$A$5:$A$3668,$A464,시군구_병원급!$D$5:$D$3668,$D464-3)</f>
        <v>0</v>
      </c>
      <c r="BF464" s="16" t="n">
        <f aca="false">IF(AY464=0,1,0)</f>
        <v>0</v>
      </c>
      <c r="BG464" s="16" t="n">
        <f aca="false">IF(K464+AY464=0,1,0)</f>
        <v>0</v>
      </c>
      <c r="BH464" s="16" t="n">
        <f aca="false">AF464+AG464+AH464</f>
        <v>6</v>
      </c>
      <c r="BI464" s="18" t="n">
        <f aca="false">IF(H464=0,"",BH464/H464)</f>
        <v>0.0301507537688442</v>
      </c>
      <c r="BJ464" s="16" t="n">
        <f aca="false">IF(AP464="","",AP464+AN464)</f>
        <v>46</v>
      </c>
    </row>
    <row r="465" customFormat="false" ht="15" hidden="false" customHeight="true" outlineLevel="0" collapsed="false">
      <c r="A465" s="9" t="s">
        <v>74</v>
      </c>
      <c r="B465" s="10" t="s">
        <v>63</v>
      </c>
      <c r="C465" s="10" t="s">
        <v>75</v>
      </c>
      <c r="D465" s="9" t="n">
        <v>2018</v>
      </c>
      <c r="E465" s="11" t="n">
        <v>13398</v>
      </c>
      <c r="F465" s="11" t="n">
        <v>1818</v>
      </c>
      <c r="G465" s="11" t="n">
        <v>1886</v>
      </c>
      <c r="H465" s="11" t="n">
        <v>224</v>
      </c>
      <c r="I465" s="11" t="n">
        <v>9344</v>
      </c>
      <c r="J465" s="11" t="n">
        <v>7997</v>
      </c>
      <c r="K465" s="11" t="n">
        <v>17</v>
      </c>
      <c r="L465" s="12" t="n">
        <v>16.7189132706374</v>
      </c>
      <c r="M465" s="12" t="n">
        <v>1.2688460964323</v>
      </c>
      <c r="N465" s="13" t="n">
        <v>0.855843321917808</v>
      </c>
      <c r="O465" s="13" t="n">
        <v>0.697417525003732</v>
      </c>
      <c r="P465" s="13" t="n">
        <v>0.140767278698313</v>
      </c>
      <c r="Q465" s="13" t="n">
        <v>-0.157146451937594</v>
      </c>
      <c r="R465" s="13" t="n">
        <v>-0.298101972459993</v>
      </c>
      <c r="S465" s="11" t="n">
        <v>1</v>
      </c>
      <c r="T465" s="13" t="n">
        <v>-0.0175438596491229</v>
      </c>
      <c r="U465" s="13" t="n">
        <v>-0.00733028789971313</v>
      </c>
      <c r="V465" s="11" t="n">
        <v>0</v>
      </c>
      <c r="W465" s="13" t="n">
        <v>-0.151785714285714</v>
      </c>
      <c r="X465" s="11" t="n">
        <v>0</v>
      </c>
      <c r="Y465" s="11" t="n">
        <v>0</v>
      </c>
      <c r="Z465" s="11" t="n">
        <v>0</v>
      </c>
      <c r="AA465" s="11" t="n">
        <v>0</v>
      </c>
      <c r="AB465" s="10" t="s">
        <v>65</v>
      </c>
      <c r="AC465" s="11" t="n">
        <v>70</v>
      </c>
      <c r="AD465" s="11" t="n">
        <v>58</v>
      </c>
      <c r="AE465" s="11" t="n">
        <v>84</v>
      </c>
      <c r="AF465" s="11" t="n">
        <v>9</v>
      </c>
      <c r="AG465" s="11" t="n">
        <v>3</v>
      </c>
      <c r="AH465" s="11" t="n">
        <v>0</v>
      </c>
      <c r="AI465" s="13" t="n">
        <v>0.3125</v>
      </c>
      <c r="AJ465" s="13" t="n">
        <v>0.258928571428572</v>
      </c>
      <c r="AK465" s="13" t="n">
        <v>0.375</v>
      </c>
      <c r="AL465" s="13" t="n">
        <v>0.0401785714285714</v>
      </c>
      <c r="AM465" s="13" t="n">
        <v>0.0133928571428571</v>
      </c>
      <c r="AN465" s="11" t="n">
        <v>5</v>
      </c>
      <c r="AO465" s="13" t="n">
        <v>0.0218340611353712</v>
      </c>
      <c r="AP465" s="11" t="n">
        <v>24</v>
      </c>
      <c r="AQ465" s="11" t="n">
        <v>18</v>
      </c>
      <c r="AR465" s="13" t="n">
        <v>0.102127659574468</v>
      </c>
      <c r="AS465" s="13" t="n">
        <v>0.0765957446808511</v>
      </c>
      <c r="AT465" s="14" t="n">
        <f aca="false">SUMIFS(시도_소아과개폐업!$C$5:$C$293,시도_소아과개폐업!$A$5:$A$293,$D465,시도_소아과개폐업!$B$5:$B$293,$B465)</f>
        <v>141</v>
      </c>
      <c r="AU465" s="14" t="n">
        <f aca="false">SUMIFS(시도_소아과개폐업!$D$5:$D$293,시도_소아과개폐업!$A$5:$A$293,$D465,시도_소아과개폐업!$B$5:$B$293,$B465)</f>
        <v>91</v>
      </c>
      <c r="AV465" s="14" t="n">
        <f aca="false">SUMIFS(시도_소아과개폐업!$F$5:$F$293,시도_소아과개폐업!$A$5:$A$293,$D465,시도_소아과개폐업!$B$5:$B$293,$B465)</f>
        <v>50</v>
      </c>
      <c r="AW465" s="15" t="n">
        <f aca="false">SUMIFS(시도_소아과개폐업!$G$5:$G$293,시도_소아과개폐업!$A$5:$A$293,$D465,시도_소아과개폐업!$B$5:$B$293,$B465)</f>
        <v>0.174664107485605</v>
      </c>
      <c r="AX465" s="14" t="n">
        <f aca="false">SUMIFS(시도_소아과개폐업!$H$5:$H$293,시도_소아과개폐업!$A$5:$A$293,$D465,시도_소아과개폐업!$B$5:$B$293,$B465)</f>
        <v>289</v>
      </c>
      <c r="AY465" s="14" t="n">
        <f aca="false">SUMIFS(시군구_병원급!$E$5:$E$3668,시군구_병원급!$A$5:$A$3668,$A465,시군구_병원급!$D$5:$D$3668,$D465)</f>
        <v>8</v>
      </c>
      <c r="AZ465" s="14" t="n">
        <f aca="false">SUMIFS(시군구_병원급!$F$5:$F$3668,시군구_병원급!$A$5:$A$3668,$A465,시군구_병원급!$D$5:$D$3668,$D465)</f>
        <v>5</v>
      </c>
      <c r="BA465" s="14" t="n">
        <f aca="false">SUMIFS(시군구_병원급!$G$5:$G$3668,시군구_병원급!$A$5:$A$3668,$A465,시군구_병원급!$D$5:$D$3668,$D465)</f>
        <v>17</v>
      </c>
      <c r="BB465" s="14" t="n">
        <f aca="false">SUMIFS(시군구_병원급!$H$5:$H$3668,시군구_병원급!$A$5:$A$3668,$A465,시군구_병원급!$D$5:$D$3668,$D465)</f>
        <v>31</v>
      </c>
      <c r="BC465" s="16" t="n">
        <f aca="false">K465+AY465</f>
        <v>25</v>
      </c>
      <c r="BD465" s="17" t="n">
        <f aca="false">IF(E465=0,"",(K465+AY465)/E465*1000)</f>
        <v>1.86595014181221</v>
      </c>
      <c r="BE465" s="16" t="n">
        <f aca="false">AY465-SUMIFS(시군구_병원급!$E$5:$E$3668,시군구_병원급!$A$5:$A$3668,$A465,시군구_병원급!$D$5:$D$3668,$D465-3)</f>
        <v>0</v>
      </c>
      <c r="BF465" s="16" t="n">
        <f aca="false">IF(AY465=0,1,0)</f>
        <v>0</v>
      </c>
      <c r="BG465" s="16" t="n">
        <f aca="false">IF(K465+AY465=0,1,0)</f>
        <v>0</v>
      </c>
      <c r="BH465" s="16" t="n">
        <f aca="false">AF465+AG465+AH465</f>
        <v>12</v>
      </c>
      <c r="BI465" s="18" t="n">
        <f aca="false">IF(H465=0,"",BH465/H465)</f>
        <v>0.0535714285714286</v>
      </c>
      <c r="BJ465" s="16" t="n">
        <f aca="false">IF(AP465="","",AP465+AN465)</f>
        <v>29</v>
      </c>
    </row>
    <row r="466" customFormat="false" ht="15" hidden="false" customHeight="true" outlineLevel="0" collapsed="false">
      <c r="A466" s="9" t="s">
        <v>76</v>
      </c>
      <c r="B466" s="10" t="s">
        <v>63</v>
      </c>
      <c r="C466" s="10" t="s">
        <v>77</v>
      </c>
      <c r="D466" s="9" t="n">
        <v>2018</v>
      </c>
      <c r="E466" s="11" t="n">
        <v>15522</v>
      </c>
      <c r="F466" s="11" t="n">
        <v>2274</v>
      </c>
      <c r="G466" s="11" t="n">
        <v>2446</v>
      </c>
      <c r="H466" s="11" t="n">
        <v>241</v>
      </c>
      <c r="I466" s="11" t="n">
        <v>11496</v>
      </c>
      <c r="J466" s="11" t="n">
        <v>9986</v>
      </c>
      <c r="K466" s="11" t="n">
        <v>18</v>
      </c>
      <c r="L466" s="12" t="n">
        <v>15.526349697204</v>
      </c>
      <c r="M466" s="12" t="n">
        <v>1.15964437572478</v>
      </c>
      <c r="N466" s="13" t="n">
        <v>0.868649965205289</v>
      </c>
      <c r="O466" s="13" t="n">
        <v>0.740626207962891</v>
      </c>
      <c r="P466" s="13" t="n">
        <v>0.157582785723489</v>
      </c>
      <c r="Q466" s="13" t="n">
        <v>-0.168167202572347</v>
      </c>
      <c r="R466" s="13" t="n">
        <v>-0.27375296912114</v>
      </c>
      <c r="S466" s="11" t="n">
        <v>-2</v>
      </c>
      <c r="T466" s="13" t="n">
        <v>-0.0436507936507936</v>
      </c>
      <c r="U466" s="13" t="n">
        <v>-0.0308548305513404</v>
      </c>
      <c r="V466" s="11" t="n">
        <v>0</v>
      </c>
      <c r="W466" s="13" t="n">
        <v>-0.153526970954357</v>
      </c>
      <c r="X466" s="11" t="n">
        <v>0</v>
      </c>
      <c r="Y466" s="11" t="n">
        <v>0</v>
      </c>
      <c r="Z466" s="11" t="n">
        <v>0</v>
      </c>
      <c r="AA466" s="11" t="n">
        <v>0</v>
      </c>
      <c r="AB466" s="10" t="s">
        <v>65</v>
      </c>
      <c r="AC466" s="11" t="n">
        <v>46</v>
      </c>
      <c r="AD466" s="11" t="n">
        <v>95</v>
      </c>
      <c r="AE466" s="11" t="n">
        <v>94</v>
      </c>
      <c r="AF466" s="11" t="n">
        <v>2</v>
      </c>
      <c r="AG466" s="11" t="n">
        <v>4</v>
      </c>
      <c r="AH466" s="11" t="n">
        <v>0</v>
      </c>
      <c r="AI466" s="13" t="n">
        <v>0.190871369294606</v>
      </c>
      <c r="AJ466" s="13" t="n">
        <v>0.394190871369295</v>
      </c>
      <c r="AK466" s="13" t="n">
        <v>0.390041493775934</v>
      </c>
      <c r="AL466" s="13" t="n">
        <v>0.00829875518672199</v>
      </c>
      <c r="AM466" s="13" t="n">
        <v>0.016597510373444</v>
      </c>
      <c r="AN466" s="11" t="n">
        <v>2</v>
      </c>
      <c r="AO466" s="13" t="n">
        <v>0.00823045267489712</v>
      </c>
      <c r="AP466" s="11" t="n">
        <v>20</v>
      </c>
      <c r="AQ466" s="11" t="n">
        <v>9</v>
      </c>
      <c r="AR466" s="13" t="n">
        <v>0.0784313725490196</v>
      </c>
      <c r="AS466" s="13" t="n">
        <v>0.0352941176470588</v>
      </c>
      <c r="AT466" s="14" t="n">
        <f aca="false">SUMIFS(시도_소아과개폐업!$C$5:$C$293,시도_소아과개폐업!$A$5:$A$293,$D466,시도_소아과개폐업!$B$5:$B$293,$B466)</f>
        <v>141</v>
      </c>
      <c r="AU466" s="14" t="n">
        <f aca="false">SUMIFS(시도_소아과개폐업!$D$5:$D$293,시도_소아과개폐업!$A$5:$A$293,$D466,시도_소아과개폐업!$B$5:$B$293,$B466)</f>
        <v>91</v>
      </c>
      <c r="AV466" s="14" t="n">
        <f aca="false">SUMIFS(시도_소아과개폐업!$F$5:$F$293,시도_소아과개폐업!$A$5:$A$293,$D466,시도_소아과개폐업!$B$5:$B$293,$B466)</f>
        <v>50</v>
      </c>
      <c r="AW466" s="15" t="n">
        <f aca="false">SUMIFS(시도_소아과개폐업!$G$5:$G$293,시도_소아과개폐업!$A$5:$A$293,$D466,시도_소아과개폐업!$B$5:$B$293,$B466)</f>
        <v>0.174664107485605</v>
      </c>
      <c r="AX466" s="14" t="n">
        <f aca="false">SUMIFS(시도_소아과개폐업!$H$5:$H$293,시도_소아과개폐업!$A$5:$A$293,$D466,시도_소아과개폐업!$B$5:$B$293,$B466)</f>
        <v>289</v>
      </c>
      <c r="AY466" s="14" t="n">
        <f aca="false">SUMIFS(시군구_병원급!$E$5:$E$3668,시군구_병원급!$A$5:$A$3668,$A466,시군구_병원급!$D$5:$D$3668,$D466)</f>
        <v>6</v>
      </c>
      <c r="AZ466" s="14" t="n">
        <f aca="false">SUMIFS(시군구_병원급!$F$5:$F$3668,시군구_병원급!$A$5:$A$3668,$A466,시군구_병원급!$D$5:$D$3668,$D466)</f>
        <v>3</v>
      </c>
      <c r="BA466" s="14" t="n">
        <f aca="false">SUMIFS(시군구_병원급!$G$5:$G$3668,시군구_병원급!$A$5:$A$3668,$A466,시군구_병원급!$D$5:$D$3668,$D466)</f>
        <v>15</v>
      </c>
      <c r="BB466" s="14" t="n">
        <f aca="false">SUMIFS(시군구_병원급!$H$5:$H$3668,시군구_병원급!$A$5:$A$3668,$A466,시군구_병원급!$D$5:$D$3668,$D466)</f>
        <v>18</v>
      </c>
      <c r="BC466" s="16" t="n">
        <f aca="false">K466+AY466</f>
        <v>24</v>
      </c>
      <c r="BD466" s="17" t="n">
        <f aca="false">IF(E466=0,"",(K466+AY466)/E466*1000)</f>
        <v>1.54619250096637</v>
      </c>
      <c r="BE466" s="16" t="n">
        <f aca="false">AY466-SUMIFS(시군구_병원급!$E$5:$E$3668,시군구_병원급!$A$5:$A$3668,$A466,시군구_병원급!$D$5:$D$3668,$D466-3)</f>
        <v>0</v>
      </c>
      <c r="BF466" s="16" t="n">
        <f aca="false">IF(AY466=0,1,0)</f>
        <v>0</v>
      </c>
      <c r="BG466" s="16" t="n">
        <f aca="false">IF(K466+AY466=0,1,0)</f>
        <v>0</v>
      </c>
      <c r="BH466" s="16" t="n">
        <f aca="false">AF466+AG466+AH466</f>
        <v>6</v>
      </c>
      <c r="BI466" s="18" t="n">
        <f aca="false">IF(H466=0,"",BH466/H466)</f>
        <v>0.024896265560166</v>
      </c>
      <c r="BJ466" s="16" t="n">
        <f aca="false">IF(AP466="","",AP466+AN466)</f>
        <v>22</v>
      </c>
    </row>
    <row r="467" customFormat="false" ht="15" hidden="false" customHeight="true" outlineLevel="0" collapsed="false">
      <c r="A467" s="9" t="s">
        <v>78</v>
      </c>
      <c r="B467" s="10" t="s">
        <v>63</v>
      </c>
      <c r="C467" s="10" t="s">
        <v>79</v>
      </c>
      <c r="D467" s="9" t="n">
        <v>2018</v>
      </c>
      <c r="E467" s="11" t="n">
        <v>17209</v>
      </c>
      <c r="F467" s="11" t="n">
        <v>2150</v>
      </c>
      <c r="G467" s="11" t="n">
        <v>2264</v>
      </c>
      <c r="H467" s="11" t="n">
        <v>275</v>
      </c>
      <c r="I467" s="11" t="n">
        <v>10887</v>
      </c>
      <c r="J467" s="11" t="n">
        <v>9469</v>
      </c>
      <c r="K467" s="11" t="n">
        <v>19</v>
      </c>
      <c r="L467" s="12" t="n">
        <v>15.9800104596432</v>
      </c>
      <c r="M467" s="12" t="n">
        <v>1.10407344993899</v>
      </c>
      <c r="N467" s="13" t="n">
        <v>0.869752916322219</v>
      </c>
      <c r="O467" s="13" t="n">
        <v>0.632634086815039</v>
      </c>
      <c r="P467" s="13" t="n">
        <v>0.131559067929572</v>
      </c>
      <c r="Q467" s="13" t="n">
        <v>-0.209835162312319</v>
      </c>
      <c r="R467" s="13" t="n">
        <v>-0.355719977233922</v>
      </c>
      <c r="S467" s="11" t="n">
        <v>-2</v>
      </c>
      <c r="T467" s="13" t="n">
        <v>-0.0771812080536913</v>
      </c>
      <c r="U467" s="13" t="n">
        <v>-0.0653331043956044</v>
      </c>
      <c r="V467" s="11" t="n">
        <v>0</v>
      </c>
      <c r="W467" s="13" t="n">
        <v>-0.178181818181818</v>
      </c>
      <c r="X467" s="11" t="n">
        <v>0</v>
      </c>
      <c r="Y467" s="11" t="n">
        <v>0</v>
      </c>
      <c r="Z467" s="11" t="n">
        <v>0</v>
      </c>
      <c r="AA467" s="11" t="n">
        <v>0</v>
      </c>
      <c r="AB467" s="10" t="s">
        <v>65</v>
      </c>
      <c r="AC467" s="11" t="n">
        <v>80</v>
      </c>
      <c r="AD467" s="11" t="n">
        <v>73</v>
      </c>
      <c r="AE467" s="11" t="n">
        <v>95</v>
      </c>
      <c r="AF467" s="11" t="n">
        <v>6</v>
      </c>
      <c r="AG467" s="11" t="n">
        <v>19</v>
      </c>
      <c r="AH467" s="11" t="n">
        <v>2</v>
      </c>
      <c r="AI467" s="13" t="n">
        <v>0.290909090909091</v>
      </c>
      <c r="AJ467" s="13" t="n">
        <v>0.265454545454545</v>
      </c>
      <c r="AK467" s="13" t="n">
        <v>0.345454545454546</v>
      </c>
      <c r="AL467" s="13" t="n">
        <v>0.0218181818181818</v>
      </c>
      <c r="AM467" s="13" t="n">
        <v>0.0690909090909091</v>
      </c>
      <c r="AN467" s="11" t="n">
        <v>4</v>
      </c>
      <c r="AO467" s="13" t="n">
        <v>0.014336917562724</v>
      </c>
      <c r="AP467" s="11" t="n">
        <v>40</v>
      </c>
      <c r="AQ467" s="11" t="n">
        <v>15</v>
      </c>
      <c r="AR467" s="13" t="n">
        <v>0.131578947368421</v>
      </c>
      <c r="AS467" s="13" t="n">
        <v>0.0493421052631579</v>
      </c>
      <c r="AT467" s="14" t="n">
        <f aca="false">SUMIFS(시도_소아과개폐업!$C$5:$C$293,시도_소아과개폐업!$A$5:$A$293,$D467,시도_소아과개폐업!$B$5:$B$293,$B467)</f>
        <v>141</v>
      </c>
      <c r="AU467" s="14" t="n">
        <f aca="false">SUMIFS(시도_소아과개폐업!$D$5:$D$293,시도_소아과개폐업!$A$5:$A$293,$D467,시도_소아과개폐업!$B$5:$B$293,$B467)</f>
        <v>91</v>
      </c>
      <c r="AV467" s="14" t="n">
        <f aca="false">SUMIFS(시도_소아과개폐업!$F$5:$F$293,시도_소아과개폐업!$A$5:$A$293,$D467,시도_소아과개폐업!$B$5:$B$293,$B467)</f>
        <v>50</v>
      </c>
      <c r="AW467" s="15" t="n">
        <f aca="false">SUMIFS(시도_소아과개폐업!$G$5:$G$293,시도_소아과개폐업!$A$5:$A$293,$D467,시도_소아과개폐업!$B$5:$B$293,$B467)</f>
        <v>0.174664107485605</v>
      </c>
      <c r="AX467" s="14" t="n">
        <f aca="false">SUMIFS(시도_소아과개폐업!$H$5:$H$293,시도_소아과개폐업!$A$5:$A$293,$D467,시도_소아과개폐업!$B$5:$B$293,$B467)</f>
        <v>289</v>
      </c>
      <c r="AY467" s="14" t="n">
        <f aca="false">SUMIFS(시군구_병원급!$E$5:$E$3668,시군구_병원급!$A$5:$A$3668,$A467,시군구_병원급!$D$5:$D$3668,$D467)</f>
        <v>6</v>
      </c>
      <c r="AZ467" s="14" t="n">
        <f aca="false">SUMIFS(시군구_병원급!$F$5:$F$3668,시군구_병원급!$A$5:$A$3668,$A467,시군구_병원급!$D$5:$D$3668,$D467)</f>
        <v>1</v>
      </c>
      <c r="BA467" s="14" t="n">
        <f aca="false">SUMIFS(시군구_병원급!$G$5:$G$3668,시군구_병원급!$A$5:$A$3668,$A467,시군구_병원급!$D$5:$D$3668,$D467)</f>
        <v>8</v>
      </c>
      <c r="BB467" s="14" t="n">
        <f aca="false">SUMIFS(시군구_병원급!$H$5:$H$3668,시군구_병원급!$A$5:$A$3668,$A467,시군구_병원급!$D$5:$D$3668,$D467)</f>
        <v>16</v>
      </c>
      <c r="BC467" s="16" t="n">
        <f aca="false">K467+AY467</f>
        <v>25</v>
      </c>
      <c r="BD467" s="17" t="n">
        <f aca="false">IF(E467=0,"",(K467+AY467)/E467*1000)</f>
        <v>1.45272822360393</v>
      </c>
      <c r="BE467" s="16" t="n">
        <f aca="false">AY467-SUMIFS(시군구_병원급!$E$5:$E$3668,시군구_병원급!$A$5:$A$3668,$A467,시군구_병원급!$D$5:$D$3668,$D467-3)</f>
        <v>2</v>
      </c>
      <c r="BF467" s="16" t="n">
        <f aca="false">IF(AY467=0,1,0)</f>
        <v>0</v>
      </c>
      <c r="BG467" s="16" t="n">
        <f aca="false">IF(K467+AY467=0,1,0)</f>
        <v>0</v>
      </c>
      <c r="BH467" s="16" t="n">
        <f aca="false">AF467+AG467+AH467</f>
        <v>27</v>
      </c>
      <c r="BI467" s="18" t="n">
        <f aca="false">IF(H467=0,"",BH467/H467)</f>
        <v>0.0981818181818182</v>
      </c>
      <c r="BJ467" s="16" t="n">
        <f aca="false">IF(AP467="","",AP467+AN467)</f>
        <v>44</v>
      </c>
    </row>
    <row r="468" customFormat="false" ht="15" hidden="false" customHeight="true" outlineLevel="0" collapsed="false">
      <c r="A468" s="9" t="s">
        <v>80</v>
      </c>
      <c r="B468" s="10" t="s">
        <v>63</v>
      </c>
      <c r="C468" s="10" t="s">
        <v>81</v>
      </c>
      <c r="D468" s="9" t="n">
        <v>2018</v>
      </c>
      <c r="E468" s="11" t="n">
        <v>10557</v>
      </c>
      <c r="F468" s="11" t="n">
        <v>1302</v>
      </c>
      <c r="G468" s="11" t="n">
        <v>1344</v>
      </c>
      <c r="H468" s="11" t="n">
        <v>165</v>
      </c>
      <c r="I468" s="11" t="n">
        <v>8524</v>
      </c>
      <c r="J468" s="11" t="n">
        <v>7261</v>
      </c>
      <c r="K468" s="11" t="n">
        <v>11</v>
      </c>
      <c r="L468" s="12" t="n">
        <v>15.6294401818699</v>
      </c>
      <c r="M468" s="12" t="n">
        <v>1.04196267879132</v>
      </c>
      <c r="N468" s="13" t="n">
        <v>0.851830126701079</v>
      </c>
      <c r="O468" s="13" t="n">
        <v>0.807426352183385</v>
      </c>
      <c r="P468" s="13" t="n">
        <v>0.127308894572322</v>
      </c>
      <c r="Q468" s="13" t="n">
        <v>-0.226876601977298</v>
      </c>
      <c r="R468" s="13" t="n">
        <v>-0.378927911275416</v>
      </c>
      <c r="S468" s="11" t="n">
        <v>-2</v>
      </c>
      <c r="T468" s="13" t="n">
        <v>-0.0517241379310345</v>
      </c>
      <c r="U468" s="13" t="n">
        <v>-0.0332312577974367</v>
      </c>
      <c r="V468" s="11" t="n">
        <v>0</v>
      </c>
      <c r="W468" s="13" t="n">
        <v>-0.181818181818182</v>
      </c>
      <c r="X468" s="11" t="n">
        <v>0</v>
      </c>
      <c r="Y468" s="11" t="n">
        <v>0</v>
      </c>
      <c r="Z468" s="11" t="n">
        <v>0</v>
      </c>
      <c r="AA468" s="11" t="n">
        <v>0</v>
      </c>
      <c r="AB468" s="10" t="s">
        <v>65</v>
      </c>
      <c r="AC468" s="11" t="n">
        <v>51</v>
      </c>
      <c r="AD468" s="11" t="n">
        <v>66</v>
      </c>
      <c r="AE468" s="11" t="n">
        <v>41</v>
      </c>
      <c r="AF468" s="11" t="n">
        <v>2</v>
      </c>
      <c r="AG468" s="11" t="n">
        <v>4</v>
      </c>
      <c r="AH468" s="11" t="n">
        <v>1</v>
      </c>
      <c r="AI468" s="13" t="n">
        <v>0.309090909090909</v>
      </c>
      <c r="AJ468" s="13" t="n">
        <v>0.4</v>
      </c>
      <c r="AK468" s="13" t="n">
        <v>0.248484848484849</v>
      </c>
      <c r="AL468" s="13" t="n">
        <v>0.0121212121212121</v>
      </c>
      <c r="AM468" s="13" t="n">
        <v>0.0242424242424242</v>
      </c>
      <c r="AN468" s="11" t="n">
        <v>2</v>
      </c>
      <c r="AO468" s="13" t="n">
        <v>0.0119760479041916</v>
      </c>
      <c r="AP468" s="11" t="n">
        <v>17</v>
      </c>
      <c r="AQ468" s="11" t="n">
        <v>9</v>
      </c>
      <c r="AR468" s="13" t="n">
        <v>0.0965909090909091</v>
      </c>
      <c r="AS468" s="13" t="n">
        <v>0.0511363636363636</v>
      </c>
      <c r="AT468" s="14" t="n">
        <f aca="false">SUMIFS(시도_소아과개폐업!$C$5:$C$293,시도_소아과개폐업!$A$5:$A$293,$D468,시도_소아과개폐업!$B$5:$B$293,$B468)</f>
        <v>141</v>
      </c>
      <c r="AU468" s="14" t="n">
        <f aca="false">SUMIFS(시도_소아과개폐업!$D$5:$D$293,시도_소아과개폐업!$A$5:$A$293,$D468,시도_소아과개폐업!$B$5:$B$293,$B468)</f>
        <v>91</v>
      </c>
      <c r="AV468" s="14" t="n">
        <f aca="false">SUMIFS(시도_소아과개폐업!$F$5:$F$293,시도_소아과개폐업!$A$5:$A$293,$D468,시도_소아과개폐업!$B$5:$B$293,$B468)</f>
        <v>50</v>
      </c>
      <c r="AW468" s="15" t="n">
        <f aca="false">SUMIFS(시도_소아과개폐업!$G$5:$G$293,시도_소아과개폐업!$A$5:$A$293,$D468,시도_소아과개폐업!$B$5:$B$293,$B468)</f>
        <v>0.174664107485605</v>
      </c>
      <c r="AX468" s="14" t="n">
        <f aca="false">SUMIFS(시도_소아과개폐업!$H$5:$H$293,시도_소아과개폐업!$A$5:$A$293,$D468,시도_소아과개폐업!$B$5:$B$293,$B468)</f>
        <v>289</v>
      </c>
      <c r="AY468" s="14" t="n">
        <f aca="false">SUMIFS(시군구_병원급!$E$5:$E$3668,시군구_병원급!$A$5:$A$3668,$A468,시군구_병원급!$D$5:$D$3668,$D468)</f>
        <v>2</v>
      </c>
      <c r="AZ468" s="14" t="n">
        <f aca="false">SUMIFS(시군구_병원급!$F$5:$F$3668,시군구_병원급!$A$5:$A$3668,$A468,시군구_병원급!$D$5:$D$3668,$D468)</f>
        <v>2</v>
      </c>
      <c r="BA468" s="14" t="n">
        <f aca="false">SUMIFS(시군구_병원급!$G$5:$G$3668,시군구_병원급!$A$5:$A$3668,$A468,시군구_병원급!$D$5:$D$3668,$D468)</f>
        <v>10</v>
      </c>
      <c r="BB468" s="14" t="n">
        <f aca="false">SUMIFS(시군구_병원급!$H$5:$H$3668,시군구_병원급!$A$5:$A$3668,$A468,시군구_병원급!$D$5:$D$3668,$D468)</f>
        <v>15</v>
      </c>
      <c r="BC468" s="16" t="n">
        <f aca="false">K468+AY468</f>
        <v>13</v>
      </c>
      <c r="BD468" s="17" t="n">
        <f aca="false">IF(E468=0,"",(K468+AY468)/E468*1000)</f>
        <v>1.23141043857156</v>
      </c>
      <c r="BE468" s="16" t="n">
        <f aca="false">AY468-SUMIFS(시군구_병원급!$E$5:$E$3668,시군구_병원급!$A$5:$A$3668,$A468,시군구_병원급!$D$5:$D$3668,$D468-3)</f>
        <v>0</v>
      </c>
      <c r="BF468" s="16" t="n">
        <f aca="false">IF(AY468=0,1,0)</f>
        <v>0</v>
      </c>
      <c r="BG468" s="16" t="n">
        <f aca="false">IF(K468+AY468=0,1,0)</f>
        <v>0</v>
      </c>
      <c r="BH468" s="16" t="n">
        <f aca="false">AF468+AG468+AH468</f>
        <v>7</v>
      </c>
      <c r="BI468" s="18" t="n">
        <f aca="false">IF(H468=0,"",BH468/H468)</f>
        <v>0.0424242424242424</v>
      </c>
      <c r="BJ468" s="16" t="n">
        <f aca="false">IF(AP468="","",AP468+AN468)</f>
        <v>19</v>
      </c>
    </row>
    <row r="469" customFormat="false" ht="15" hidden="false" customHeight="true" outlineLevel="0" collapsed="false">
      <c r="A469" s="9" t="s">
        <v>82</v>
      </c>
      <c r="B469" s="10" t="s">
        <v>63</v>
      </c>
      <c r="C469" s="10" t="s">
        <v>83</v>
      </c>
      <c r="D469" s="9" t="n">
        <v>2018</v>
      </c>
      <c r="E469" s="11" t="n">
        <v>12441</v>
      </c>
      <c r="F469" s="11" t="n">
        <v>1644</v>
      </c>
      <c r="G469" s="11" t="n">
        <v>1707</v>
      </c>
      <c r="H469" s="11" t="n">
        <v>243</v>
      </c>
      <c r="I469" s="11" t="n">
        <v>10025</v>
      </c>
      <c r="J469" s="11" t="n">
        <v>8350</v>
      </c>
      <c r="K469" s="11" t="n">
        <v>15</v>
      </c>
      <c r="L469" s="12" t="n">
        <v>19.5321919459851</v>
      </c>
      <c r="M469" s="12" t="n">
        <v>1.20569086086328</v>
      </c>
      <c r="N469" s="13" t="n">
        <v>0.832917705735661</v>
      </c>
      <c r="O469" s="13" t="n">
        <v>0.805803392010289</v>
      </c>
      <c r="P469" s="13" t="n">
        <v>0.137207619966241</v>
      </c>
      <c r="Q469" s="13" t="n">
        <v>-0.190671350507416</v>
      </c>
      <c r="R469" s="13" t="n">
        <v>-0.311970979443773</v>
      </c>
      <c r="S469" s="11" t="n">
        <v>-2</v>
      </c>
      <c r="T469" s="13" t="n">
        <v>-0.0470588235294118</v>
      </c>
      <c r="U469" s="13" t="n">
        <v>-0.0264154608138293</v>
      </c>
      <c r="V469" s="11" t="n">
        <v>0</v>
      </c>
      <c r="W469" s="13" t="n">
        <v>-0.226337448559671</v>
      </c>
      <c r="X469" s="11" t="n">
        <v>1</v>
      </c>
      <c r="Y469" s="11" t="n">
        <v>0</v>
      </c>
      <c r="Z469" s="11" t="n">
        <v>1</v>
      </c>
      <c r="AA469" s="11" t="n">
        <v>0</v>
      </c>
      <c r="AB469" s="10" t="s">
        <v>65</v>
      </c>
      <c r="AC469" s="11" t="n">
        <v>50</v>
      </c>
      <c r="AD469" s="11" t="n">
        <v>75</v>
      </c>
      <c r="AE469" s="11" t="n">
        <v>112</v>
      </c>
      <c r="AF469" s="11" t="n">
        <v>2</v>
      </c>
      <c r="AG469" s="11" t="n">
        <v>3</v>
      </c>
      <c r="AH469" s="11" t="n">
        <v>1</v>
      </c>
      <c r="AI469" s="13" t="n">
        <v>0.205761316872428</v>
      </c>
      <c r="AJ469" s="13" t="n">
        <v>0.308641975308642</v>
      </c>
      <c r="AK469" s="13" t="n">
        <v>0.460905349794239</v>
      </c>
      <c r="AL469" s="13" t="n">
        <v>0.00823045267489712</v>
      </c>
      <c r="AM469" s="13" t="n">
        <v>0.0123456790123457</v>
      </c>
      <c r="AN469" s="11" t="n">
        <v>11</v>
      </c>
      <c r="AO469" s="13" t="n">
        <v>0.0433070866141732</v>
      </c>
      <c r="AP469" s="11" t="n">
        <v>25</v>
      </c>
      <c r="AQ469" s="11" t="n">
        <v>11</v>
      </c>
      <c r="AR469" s="13" t="n">
        <v>0.0932835820895522</v>
      </c>
      <c r="AS469" s="13" t="n">
        <v>0.041044776119403</v>
      </c>
      <c r="AT469" s="14" t="n">
        <f aca="false">SUMIFS(시도_소아과개폐업!$C$5:$C$293,시도_소아과개폐업!$A$5:$A$293,$D469,시도_소아과개폐업!$B$5:$B$293,$B469)</f>
        <v>141</v>
      </c>
      <c r="AU469" s="14" t="n">
        <f aca="false">SUMIFS(시도_소아과개폐업!$D$5:$D$293,시도_소아과개폐업!$A$5:$A$293,$D469,시도_소아과개폐업!$B$5:$B$293,$B469)</f>
        <v>91</v>
      </c>
      <c r="AV469" s="14" t="n">
        <f aca="false">SUMIFS(시도_소아과개폐업!$F$5:$F$293,시도_소아과개폐업!$A$5:$A$293,$D469,시도_소아과개폐업!$B$5:$B$293,$B469)</f>
        <v>50</v>
      </c>
      <c r="AW469" s="15" t="n">
        <f aca="false">SUMIFS(시도_소아과개폐업!$G$5:$G$293,시도_소아과개폐업!$A$5:$A$293,$D469,시도_소아과개폐업!$B$5:$B$293,$B469)</f>
        <v>0.174664107485605</v>
      </c>
      <c r="AX469" s="14" t="n">
        <f aca="false">SUMIFS(시도_소아과개폐업!$H$5:$H$293,시도_소아과개폐업!$A$5:$A$293,$D469,시도_소아과개폐업!$B$5:$B$293,$B469)</f>
        <v>289</v>
      </c>
      <c r="AY469" s="14" t="n">
        <f aca="false">SUMIFS(시군구_병원급!$E$5:$E$3668,시군구_병원급!$A$5:$A$3668,$A469,시군구_병원급!$D$5:$D$3668,$D469)</f>
        <v>3</v>
      </c>
      <c r="AZ469" s="14" t="n">
        <f aca="false">SUMIFS(시군구_병원급!$F$5:$F$3668,시군구_병원급!$A$5:$A$3668,$A469,시군구_병원급!$D$5:$D$3668,$D469)</f>
        <v>1</v>
      </c>
      <c r="BA469" s="14" t="n">
        <f aca="false">SUMIFS(시군구_병원급!$G$5:$G$3668,시군구_병원급!$A$5:$A$3668,$A469,시군구_병원급!$D$5:$D$3668,$D469)</f>
        <v>6</v>
      </c>
      <c r="BB469" s="14" t="n">
        <f aca="false">SUMIFS(시군구_병원급!$H$5:$H$3668,시군구_병원급!$A$5:$A$3668,$A469,시군구_병원급!$D$5:$D$3668,$D469)</f>
        <v>20</v>
      </c>
      <c r="BC469" s="16" t="n">
        <f aca="false">K469+AY469</f>
        <v>18</v>
      </c>
      <c r="BD469" s="17" t="n">
        <f aca="false">IF(E469=0,"",(K469+AY469)/E469*1000)</f>
        <v>1.44682903303593</v>
      </c>
      <c r="BE469" s="16" t="n">
        <f aca="false">AY469-SUMIFS(시군구_병원급!$E$5:$E$3668,시군구_병원급!$A$5:$A$3668,$A469,시군구_병원급!$D$5:$D$3668,$D469-3)</f>
        <v>0</v>
      </c>
      <c r="BF469" s="16" t="n">
        <f aca="false">IF(AY469=0,1,0)</f>
        <v>0</v>
      </c>
      <c r="BG469" s="16" t="n">
        <f aca="false">IF(K469+AY469=0,1,0)</f>
        <v>0</v>
      </c>
      <c r="BH469" s="16" t="n">
        <f aca="false">AF469+AG469+AH469</f>
        <v>6</v>
      </c>
      <c r="BI469" s="18" t="n">
        <f aca="false">IF(H469=0,"",BH469/H469)</f>
        <v>0.0246913580246914</v>
      </c>
      <c r="BJ469" s="16" t="n">
        <f aca="false">IF(AP469="","",AP469+AN469)</f>
        <v>36</v>
      </c>
    </row>
    <row r="470" customFormat="false" ht="15" hidden="false" customHeight="true" outlineLevel="0" collapsed="false">
      <c r="A470" s="9" t="s">
        <v>84</v>
      </c>
      <c r="B470" s="10" t="s">
        <v>63</v>
      </c>
      <c r="C470" s="10" t="s">
        <v>85</v>
      </c>
      <c r="D470" s="9" t="n">
        <v>2018</v>
      </c>
      <c r="E470" s="11" t="n">
        <v>20905</v>
      </c>
      <c r="F470" s="11" t="n">
        <v>2721</v>
      </c>
      <c r="G470" s="11" t="n">
        <v>2851</v>
      </c>
      <c r="H470" s="11" t="n">
        <v>453</v>
      </c>
      <c r="I470" s="11" t="n">
        <v>13493</v>
      </c>
      <c r="J470" s="11" t="n">
        <v>11689</v>
      </c>
      <c r="K470" s="11" t="n">
        <v>31</v>
      </c>
      <c r="L470" s="12" t="n">
        <v>21.6694570676872</v>
      </c>
      <c r="M470" s="12" t="n">
        <v>1.48289882803157</v>
      </c>
      <c r="N470" s="13" t="n">
        <v>0.866301044986289</v>
      </c>
      <c r="O470" s="13" t="n">
        <v>0.645443673762258</v>
      </c>
      <c r="P470" s="13" t="n">
        <v>0.136378856732839</v>
      </c>
      <c r="Q470" s="13" t="n">
        <v>-0.203011818528403</v>
      </c>
      <c r="R470" s="13" t="n">
        <v>-0.361048857014792</v>
      </c>
      <c r="S470" s="11" t="n">
        <v>-3</v>
      </c>
      <c r="T470" s="13" t="n">
        <v>-0.0523012552301255</v>
      </c>
      <c r="U470" s="13" t="n">
        <v>-0.0488509798392781</v>
      </c>
      <c r="V470" s="11" t="n">
        <v>0</v>
      </c>
      <c r="W470" s="13" t="n">
        <v>-0.26710816777042</v>
      </c>
      <c r="X470" s="11" t="n">
        <v>1</v>
      </c>
      <c r="Y470" s="11" t="n">
        <v>0</v>
      </c>
      <c r="Z470" s="11" t="n">
        <v>1</v>
      </c>
      <c r="AA470" s="11" t="n">
        <v>0</v>
      </c>
      <c r="AB470" s="10" t="s">
        <v>65</v>
      </c>
      <c r="AC470" s="11" t="n">
        <v>72</v>
      </c>
      <c r="AD470" s="11" t="n">
        <v>59</v>
      </c>
      <c r="AE470" s="11" t="n">
        <v>310</v>
      </c>
      <c r="AF470" s="11" t="n">
        <v>7</v>
      </c>
      <c r="AG470" s="11" t="n">
        <v>4</v>
      </c>
      <c r="AH470" s="11" t="n">
        <v>1</v>
      </c>
      <c r="AI470" s="13" t="n">
        <v>0.158940397350993</v>
      </c>
      <c r="AJ470" s="13" t="n">
        <v>0.130242825607064</v>
      </c>
      <c r="AK470" s="13" t="n">
        <v>0.684326710816777</v>
      </c>
      <c r="AL470" s="13" t="n">
        <v>0.0154525386313466</v>
      </c>
      <c r="AM470" s="13" t="n">
        <v>0.00883002207505519</v>
      </c>
      <c r="AN470" s="11" t="n">
        <v>19</v>
      </c>
      <c r="AO470" s="13" t="n">
        <v>0.0402542372881356</v>
      </c>
      <c r="AP470" s="11" t="n">
        <v>44</v>
      </c>
      <c r="AQ470" s="11" t="n">
        <v>19</v>
      </c>
      <c r="AR470" s="13" t="n">
        <v>0.0885311871227364</v>
      </c>
      <c r="AS470" s="13" t="n">
        <v>0.0382293762575453</v>
      </c>
      <c r="AT470" s="14" t="n">
        <f aca="false">SUMIFS(시도_소아과개폐업!$C$5:$C$293,시도_소아과개폐업!$A$5:$A$293,$D470,시도_소아과개폐업!$B$5:$B$293,$B470)</f>
        <v>141</v>
      </c>
      <c r="AU470" s="14" t="n">
        <f aca="false">SUMIFS(시도_소아과개폐업!$D$5:$D$293,시도_소아과개폐업!$A$5:$A$293,$D470,시도_소아과개폐업!$B$5:$B$293,$B470)</f>
        <v>91</v>
      </c>
      <c r="AV470" s="14" t="n">
        <f aca="false">SUMIFS(시도_소아과개폐업!$F$5:$F$293,시도_소아과개폐업!$A$5:$A$293,$D470,시도_소아과개폐업!$B$5:$B$293,$B470)</f>
        <v>50</v>
      </c>
      <c r="AW470" s="15" t="n">
        <f aca="false">SUMIFS(시도_소아과개폐업!$G$5:$G$293,시도_소아과개폐업!$A$5:$A$293,$D470,시도_소아과개폐업!$B$5:$B$293,$B470)</f>
        <v>0.174664107485605</v>
      </c>
      <c r="AX470" s="14" t="n">
        <f aca="false">SUMIFS(시도_소아과개폐업!$H$5:$H$293,시도_소아과개폐업!$A$5:$A$293,$D470,시도_소아과개폐업!$B$5:$B$293,$B470)</f>
        <v>289</v>
      </c>
      <c r="AY470" s="14" t="n">
        <f aca="false">SUMIFS(시군구_병원급!$E$5:$E$3668,시군구_병원급!$A$5:$A$3668,$A470,시군구_병원급!$D$5:$D$3668,$D470)</f>
        <v>7</v>
      </c>
      <c r="AZ470" s="14" t="n">
        <f aca="false">SUMIFS(시군구_병원급!$F$5:$F$3668,시군구_병원급!$A$5:$A$3668,$A470,시군구_병원급!$D$5:$D$3668,$D470)</f>
        <v>3</v>
      </c>
      <c r="BA470" s="14" t="n">
        <f aca="false">SUMIFS(시군구_병원급!$G$5:$G$3668,시군구_병원급!$A$5:$A$3668,$A470,시군구_병원급!$D$5:$D$3668,$D470)</f>
        <v>9</v>
      </c>
      <c r="BB470" s="14" t="n">
        <f aca="false">SUMIFS(시군구_병원급!$H$5:$H$3668,시군구_병원급!$A$5:$A$3668,$A470,시군구_병원급!$D$5:$D$3668,$D470)</f>
        <v>20</v>
      </c>
      <c r="BC470" s="16" t="n">
        <f aca="false">K470+AY470</f>
        <v>38</v>
      </c>
      <c r="BD470" s="17" t="n">
        <f aca="false">IF(E470=0,"",(K470+AY470)/E470*1000)</f>
        <v>1.81774695049031</v>
      </c>
      <c r="BE470" s="16" t="n">
        <f aca="false">AY470-SUMIFS(시군구_병원급!$E$5:$E$3668,시군구_병원급!$A$5:$A$3668,$A470,시군구_병원급!$D$5:$D$3668,$D470-3)</f>
        <v>-1</v>
      </c>
      <c r="BF470" s="16" t="n">
        <f aca="false">IF(AY470=0,1,0)</f>
        <v>0</v>
      </c>
      <c r="BG470" s="16" t="n">
        <f aca="false">IF(K470+AY470=0,1,0)</f>
        <v>0</v>
      </c>
      <c r="BH470" s="16" t="n">
        <f aca="false">AF470+AG470+AH470</f>
        <v>12</v>
      </c>
      <c r="BI470" s="18" t="n">
        <f aca="false">IF(H470=0,"",BH470/H470)</f>
        <v>0.0264900662251656</v>
      </c>
      <c r="BJ470" s="16" t="n">
        <f aca="false">IF(AP470="","",AP470+AN470)</f>
        <v>63</v>
      </c>
    </row>
    <row r="471" customFormat="false" ht="15" hidden="false" customHeight="true" outlineLevel="0" collapsed="false">
      <c r="A471" s="9" t="s">
        <v>86</v>
      </c>
      <c r="B471" s="10" t="s">
        <v>63</v>
      </c>
      <c r="C471" s="10" t="s">
        <v>87</v>
      </c>
      <c r="D471" s="9" t="n">
        <v>2018</v>
      </c>
      <c r="E471" s="11" t="n">
        <v>18806</v>
      </c>
      <c r="F471" s="11" t="n">
        <v>2597</v>
      </c>
      <c r="G471" s="11" t="n">
        <v>2703</v>
      </c>
      <c r="H471" s="11" t="n">
        <v>278</v>
      </c>
      <c r="I471" s="11" t="n">
        <v>13932</v>
      </c>
      <c r="J471" s="11" t="n">
        <v>11719</v>
      </c>
      <c r="K471" s="11" t="n">
        <v>25</v>
      </c>
      <c r="L471" s="12" t="n">
        <v>14.7825162182282</v>
      </c>
      <c r="M471" s="12" t="n">
        <v>1.32936296926513</v>
      </c>
      <c r="N471" s="13" t="n">
        <v>0.84115704852139</v>
      </c>
      <c r="O471" s="13" t="n">
        <v>0.740827395512071</v>
      </c>
      <c r="P471" s="13" t="n">
        <v>0.143730724236946</v>
      </c>
      <c r="Q471" s="13" t="n">
        <v>-0.201036621633104</v>
      </c>
      <c r="R471" s="13" t="n">
        <v>-0.301550387596899</v>
      </c>
      <c r="S471" s="11" t="n">
        <v>-2</v>
      </c>
      <c r="T471" s="13" t="n">
        <v>-0.0544217687074829</v>
      </c>
      <c r="U471" s="13" t="n">
        <v>-0.0261428771144974</v>
      </c>
      <c r="V471" s="11" t="n">
        <v>0</v>
      </c>
      <c r="W471" s="13" t="n">
        <v>-0.165467625899281</v>
      </c>
      <c r="X471" s="11" t="n">
        <v>0</v>
      </c>
      <c r="Y471" s="11" t="n">
        <v>0</v>
      </c>
      <c r="Z471" s="11" t="n">
        <v>0</v>
      </c>
      <c r="AA471" s="11" t="n">
        <v>0</v>
      </c>
      <c r="AB471" s="10" t="s">
        <v>65</v>
      </c>
      <c r="AC471" s="11" t="n">
        <v>56</v>
      </c>
      <c r="AD471" s="11" t="n">
        <v>142</v>
      </c>
      <c r="AE471" s="11" t="n">
        <v>69</v>
      </c>
      <c r="AF471" s="11" t="n">
        <v>2</v>
      </c>
      <c r="AG471" s="11" t="n">
        <v>8</v>
      </c>
      <c r="AH471" s="11" t="n">
        <v>1</v>
      </c>
      <c r="AI471" s="13" t="n">
        <v>0.201438848920863</v>
      </c>
      <c r="AJ471" s="13" t="n">
        <v>0.510791366906475</v>
      </c>
      <c r="AK471" s="13" t="n">
        <v>0.248201438848921</v>
      </c>
      <c r="AL471" s="13" t="n">
        <v>0.00719424460431655</v>
      </c>
      <c r="AM471" s="13" t="n">
        <v>0.0287769784172662</v>
      </c>
      <c r="AN471" s="11" t="n">
        <v>3</v>
      </c>
      <c r="AO471" s="13" t="n">
        <v>0.0106761565836299</v>
      </c>
      <c r="AP471" s="11" t="n">
        <v>36</v>
      </c>
      <c r="AQ471" s="11" t="n">
        <v>20</v>
      </c>
      <c r="AR471" s="13" t="n">
        <v>0.121212121212121</v>
      </c>
      <c r="AS471" s="13" t="n">
        <v>0.0673400673400673</v>
      </c>
      <c r="AT471" s="14" t="n">
        <f aca="false">SUMIFS(시도_소아과개폐업!$C$5:$C$293,시도_소아과개폐업!$A$5:$A$293,$D471,시도_소아과개폐업!$B$5:$B$293,$B471)</f>
        <v>141</v>
      </c>
      <c r="AU471" s="14" t="n">
        <f aca="false">SUMIFS(시도_소아과개폐업!$D$5:$D$293,시도_소아과개폐업!$A$5:$A$293,$D471,시도_소아과개폐업!$B$5:$B$293,$B471)</f>
        <v>91</v>
      </c>
      <c r="AV471" s="14" t="n">
        <f aca="false">SUMIFS(시도_소아과개폐업!$F$5:$F$293,시도_소아과개폐업!$A$5:$A$293,$D471,시도_소아과개폐업!$B$5:$B$293,$B471)</f>
        <v>50</v>
      </c>
      <c r="AW471" s="15" t="n">
        <f aca="false">SUMIFS(시도_소아과개폐업!$G$5:$G$293,시도_소아과개폐업!$A$5:$A$293,$D471,시도_소아과개폐업!$B$5:$B$293,$B471)</f>
        <v>0.174664107485605</v>
      </c>
      <c r="AX471" s="14" t="n">
        <f aca="false">SUMIFS(시도_소아과개폐업!$H$5:$H$293,시도_소아과개폐업!$A$5:$A$293,$D471,시도_소아과개폐업!$B$5:$B$293,$B471)</f>
        <v>289</v>
      </c>
      <c r="AY471" s="14" t="n">
        <f aca="false">SUMIFS(시군구_병원급!$E$5:$E$3668,시군구_병원급!$A$5:$A$3668,$A471,시군구_병원급!$D$5:$D$3668,$D471)</f>
        <v>8</v>
      </c>
      <c r="AZ471" s="14" t="n">
        <f aca="false">SUMIFS(시군구_병원급!$F$5:$F$3668,시군구_병원급!$A$5:$A$3668,$A471,시군구_병원급!$D$5:$D$3668,$D471)</f>
        <v>2</v>
      </c>
      <c r="BA471" s="14" t="n">
        <f aca="false">SUMIFS(시군구_병원급!$G$5:$G$3668,시군구_병원급!$A$5:$A$3668,$A471,시군구_병원급!$D$5:$D$3668,$D471)</f>
        <v>12</v>
      </c>
      <c r="BB471" s="14" t="n">
        <f aca="false">SUMIFS(시군구_병원급!$H$5:$H$3668,시군구_병원급!$A$5:$A$3668,$A471,시군구_병원급!$D$5:$D$3668,$D471)</f>
        <v>21</v>
      </c>
      <c r="BC471" s="16" t="n">
        <f aca="false">K471+AY471</f>
        <v>33</v>
      </c>
      <c r="BD471" s="17" t="n">
        <f aca="false">IF(E471=0,"",(K471+AY471)/E471*1000)</f>
        <v>1.75475911942997</v>
      </c>
      <c r="BE471" s="16" t="n">
        <f aca="false">AY471-SUMIFS(시군구_병원급!$E$5:$E$3668,시군구_병원급!$A$5:$A$3668,$A471,시군구_병원급!$D$5:$D$3668,$D471-3)</f>
        <v>-2</v>
      </c>
      <c r="BF471" s="16" t="n">
        <f aca="false">IF(AY471=0,1,0)</f>
        <v>0</v>
      </c>
      <c r="BG471" s="16" t="n">
        <f aca="false">IF(K471+AY471=0,1,0)</f>
        <v>0</v>
      </c>
      <c r="BH471" s="16" t="n">
        <f aca="false">AF471+AG471+AH471</f>
        <v>11</v>
      </c>
      <c r="BI471" s="18" t="n">
        <f aca="false">IF(H471=0,"",BH471/H471)</f>
        <v>0.039568345323741</v>
      </c>
      <c r="BJ471" s="16" t="n">
        <f aca="false">IF(AP471="","",AP471+AN471)</f>
        <v>39</v>
      </c>
    </row>
    <row r="472" customFormat="false" ht="15" hidden="false" customHeight="true" outlineLevel="0" collapsed="false">
      <c r="A472" s="9" t="s">
        <v>88</v>
      </c>
      <c r="B472" s="10" t="s">
        <v>63</v>
      </c>
      <c r="C472" s="10" t="s">
        <v>89</v>
      </c>
      <c r="D472" s="9" t="n">
        <v>2018</v>
      </c>
      <c r="E472" s="11" t="n">
        <v>12316</v>
      </c>
      <c r="F472" s="11" t="n">
        <v>1689</v>
      </c>
      <c r="G472" s="11" t="n">
        <v>1647</v>
      </c>
      <c r="H472" s="11" t="n">
        <v>153</v>
      </c>
      <c r="I472" s="11" t="n">
        <v>7113</v>
      </c>
      <c r="J472" s="11" t="n">
        <v>6346</v>
      </c>
      <c r="K472" s="11" t="n">
        <v>13</v>
      </c>
      <c r="L472" s="12" t="n">
        <v>12.4228645664177</v>
      </c>
      <c r="M472" s="12" t="n">
        <v>1.05553751217928</v>
      </c>
      <c r="N472" s="13" t="n">
        <v>0.89216926753831</v>
      </c>
      <c r="O472" s="13" t="n">
        <v>0.577541409548555</v>
      </c>
      <c r="P472" s="13" t="n">
        <v>0.13372848327379</v>
      </c>
      <c r="Q472" s="13" t="n">
        <v>-0.102920824532013</v>
      </c>
      <c r="R472" s="13" t="n">
        <v>-0.242758620689655</v>
      </c>
      <c r="S472" s="11" t="n">
        <v>0</v>
      </c>
      <c r="T472" s="13" t="n">
        <v>-0.0316455696202531</v>
      </c>
      <c r="U472" s="13" t="n">
        <v>-0.0351329354313619</v>
      </c>
      <c r="V472" s="11" t="n">
        <v>0</v>
      </c>
      <c r="W472" s="13" t="n">
        <v>-0.0718954248366013</v>
      </c>
      <c r="X472" s="11" t="n">
        <v>0</v>
      </c>
      <c r="Y472" s="11" t="n">
        <v>0</v>
      </c>
      <c r="Z472" s="11" t="n">
        <v>0</v>
      </c>
      <c r="AA472" s="11" t="n">
        <v>0</v>
      </c>
      <c r="AB472" s="10" t="s">
        <v>65</v>
      </c>
      <c r="AC472" s="11" t="n">
        <v>52</v>
      </c>
      <c r="AD472" s="11" t="n">
        <v>45</v>
      </c>
      <c r="AE472" s="11" t="n">
        <v>47</v>
      </c>
      <c r="AF472" s="11" t="n">
        <v>5</v>
      </c>
      <c r="AG472" s="11" t="n">
        <v>3</v>
      </c>
      <c r="AH472" s="11" t="n">
        <v>1</v>
      </c>
      <c r="AI472" s="13" t="n">
        <v>0.339869281045752</v>
      </c>
      <c r="AJ472" s="13" t="n">
        <v>0.294117647058824</v>
      </c>
      <c r="AK472" s="13" t="n">
        <v>0.30718954248366</v>
      </c>
      <c r="AL472" s="13" t="n">
        <v>0.0326797385620915</v>
      </c>
      <c r="AM472" s="13" t="n">
        <v>0.0196078431372549</v>
      </c>
      <c r="AN472" s="11" t="n">
        <v>0</v>
      </c>
      <c r="AO472" s="13" t="n">
        <v>0</v>
      </c>
      <c r="AP472" s="11" t="n">
        <v>10</v>
      </c>
      <c r="AQ472" s="11" t="n">
        <v>5</v>
      </c>
      <c r="AR472" s="13" t="n">
        <v>0.0632911392405063</v>
      </c>
      <c r="AS472" s="13" t="n">
        <v>0.0316455696202532</v>
      </c>
      <c r="AT472" s="14" t="n">
        <f aca="false">SUMIFS(시도_소아과개폐업!$C$5:$C$293,시도_소아과개폐업!$A$5:$A$293,$D472,시도_소아과개폐업!$B$5:$B$293,$B472)</f>
        <v>141</v>
      </c>
      <c r="AU472" s="14" t="n">
        <f aca="false">SUMIFS(시도_소아과개폐업!$D$5:$D$293,시도_소아과개폐업!$A$5:$A$293,$D472,시도_소아과개폐업!$B$5:$B$293,$B472)</f>
        <v>91</v>
      </c>
      <c r="AV472" s="14" t="n">
        <f aca="false">SUMIFS(시도_소아과개폐업!$F$5:$F$293,시도_소아과개폐업!$A$5:$A$293,$D472,시도_소아과개폐업!$B$5:$B$293,$B472)</f>
        <v>50</v>
      </c>
      <c r="AW472" s="15" t="n">
        <f aca="false">SUMIFS(시도_소아과개폐업!$G$5:$G$293,시도_소아과개폐업!$A$5:$A$293,$D472,시도_소아과개폐업!$B$5:$B$293,$B472)</f>
        <v>0.174664107485605</v>
      </c>
      <c r="AX472" s="14" t="n">
        <f aca="false">SUMIFS(시도_소아과개폐업!$H$5:$H$293,시도_소아과개폐업!$A$5:$A$293,$D472,시도_소아과개폐업!$B$5:$B$293,$B472)</f>
        <v>289</v>
      </c>
      <c r="AY472" s="14" t="n">
        <f aca="false">SUMIFS(시군구_병원급!$E$5:$E$3668,시군구_병원급!$A$5:$A$3668,$A472,시군구_병원급!$D$5:$D$3668,$D472)</f>
        <v>3</v>
      </c>
      <c r="AZ472" s="14" t="n">
        <f aca="false">SUMIFS(시군구_병원급!$F$5:$F$3668,시군구_병원급!$A$5:$A$3668,$A472,시군구_병원급!$D$5:$D$3668,$D472)</f>
        <v>2</v>
      </c>
      <c r="BA472" s="14" t="n">
        <f aca="false">SUMIFS(시군구_병원급!$G$5:$G$3668,시군구_병원급!$A$5:$A$3668,$A472,시군구_병원급!$D$5:$D$3668,$D472)</f>
        <v>7</v>
      </c>
      <c r="BB472" s="14" t="n">
        <f aca="false">SUMIFS(시군구_병원급!$H$5:$H$3668,시군구_병원급!$A$5:$A$3668,$A472,시군구_병원급!$D$5:$D$3668,$D472)</f>
        <v>13</v>
      </c>
      <c r="BC472" s="16" t="n">
        <f aca="false">K472+AY472</f>
        <v>16</v>
      </c>
      <c r="BD472" s="17" t="n">
        <f aca="false">IF(E472=0,"",(K472+AY472)/E472*1000)</f>
        <v>1.29912309191296</v>
      </c>
      <c r="BE472" s="16" t="n">
        <f aca="false">AY472-SUMIFS(시군구_병원급!$E$5:$E$3668,시군구_병원급!$A$5:$A$3668,$A472,시군구_병원급!$D$5:$D$3668,$D472-3)</f>
        <v>0</v>
      </c>
      <c r="BF472" s="16" t="n">
        <f aca="false">IF(AY472=0,1,0)</f>
        <v>0</v>
      </c>
      <c r="BG472" s="16" t="n">
        <f aca="false">IF(K472+AY472=0,1,0)</f>
        <v>0</v>
      </c>
      <c r="BH472" s="16" t="n">
        <f aca="false">AF472+AG472+AH472</f>
        <v>9</v>
      </c>
      <c r="BI472" s="18" t="n">
        <f aca="false">IF(H472=0,"",BH472/H472)</f>
        <v>0.0588235294117647</v>
      </c>
      <c r="BJ472" s="16" t="n">
        <f aca="false">IF(AP472="","",AP472+AN472)</f>
        <v>10</v>
      </c>
    </row>
    <row r="473" customFormat="false" ht="15" hidden="false" customHeight="true" outlineLevel="0" collapsed="false">
      <c r="A473" s="9" t="s">
        <v>90</v>
      </c>
      <c r="B473" s="10" t="s">
        <v>63</v>
      </c>
      <c r="C473" s="10" t="s">
        <v>91</v>
      </c>
      <c r="D473" s="9" t="n">
        <v>2018</v>
      </c>
      <c r="E473" s="11" t="n">
        <v>16464</v>
      </c>
      <c r="F473" s="11" t="n">
        <v>2528</v>
      </c>
      <c r="G473" s="11" t="n">
        <v>2528</v>
      </c>
      <c r="H473" s="11" t="n">
        <v>210</v>
      </c>
      <c r="I473" s="11" t="n">
        <v>9335</v>
      </c>
      <c r="J473" s="11" t="n">
        <v>8224</v>
      </c>
      <c r="K473" s="11" t="n">
        <v>22</v>
      </c>
      <c r="L473" s="12" t="n">
        <v>12.7551020408163</v>
      </c>
      <c r="M473" s="12" t="n">
        <v>1.33624878522838</v>
      </c>
      <c r="N473" s="13" t="n">
        <v>0.880985538296733</v>
      </c>
      <c r="O473" s="13" t="n">
        <v>0.566994655004859</v>
      </c>
      <c r="P473" s="13" t="n">
        <v>0.15354713313897</v>
      </c>
      <c r="Q473" s="13" t="n">
        <v>-0.139811912225705</v>
      </c>
      <c r="R473" s="13" t="n">
        <v>-0.302813017098731</v>
      </c>
      <c r="S473" s="11" t="n">
        <v>-2</v>
      </c>
      <c r="T473" s="13" t="n">
        <v>-0.0140845070422535</v>
      </c>
      <c r="U473" s="13" t="n">
        <v>-0.0127961082910322</v>
      </c>
      <c r="V473" s="11" t="n">
        <v>0</v>
      </c>
      <c r="W473" s="13" t="n">
        <v>-0.080952380952381</v>
      </c>
      <c r="X473" s="11" t="n">
        <v>0</v>
      </c>
      <c r="Y473" s="11" t="n">
        <v>0</v>
      </c>
      <c r="Z473" s="11" t="n">
        <v>0</v>
      </c>
      <c r="AA473" s="11" t="n">
        <v>0</v>
      </c>
      <c r="AB473" s="10" t="s">
        <v>65</v>
      </c>
      <c r="AC473" s="11" t="n">
        <v>68</v>
      </c>
      <c r="AD473" s="11" t="n">
        <v>45</v>
      </c>
      <c r="AE473" s="11" t="n">
        <v>76</v>
      </c>
      <c r="AF473" s="11" t="n">
        <v>12</v>
      </c>
      <c r="AG473" s="11" t="n">
        <v>5</v>
      </c>
      <c r="AH473" s="11" t="n">
        <v>4</v>
      </c>
      <c r="AI473" s="13" t="n">
        <v>0.323809523809524</v>
      </c>
      <c r="AJ473" s="13" t="n">
        <v>0.214285714285714</v>
      </c>
      <c r="AK473" s="13" t="n">
        <v>0.361904761904762</v>
      </c>
      <c r="AL473" s="13" t="n">
        <v>0.0571428571428571</v>
      </c>
      <c r="AM473" s="13" t="n">
        <v>0.0238095238095238</v>
      </c>
      <c r="AN473" s="11" t="n">
        <v>1</v>
      </c>
      <c r="AO473" s="13" t="n">
        <v>0.004739336492891</v>
      </c>
      <c r="AP473" s="11" t="n">
        <v>12</v>
      </c>
      <c r="AQ473" s="11" t="n">
        <v>11</v>
      </c>
      <c r="AR473" s="13" t="n">
        <v>0.0563380281690141</v>
      </c>
      <c r="AS473" s="13" t="n">
        <v>0.0516431924882629</v>
      </c>
      <c r="AT473" s="14" t="n">
        <f aca="false">SUMIFS(시도_소아과개폐업!$C$5:$C$293,시도_소아과개폐업!$A$5:$A$293,$D473,시도_소아과개폐업!$B$5:$B$293,$B473)</f>
        <v>141</v>
      </c>
      <c r="AU473" s="14" t="n">
        <f aca="false">SUMIFS(시도_소아과개폐업!$D$5:$D$293,시도_소아과개폐업!$A$5:$A$293,$D473,시도_소아과개폐업!$B$5:$B$293,$B473)</f>
        <v>91</v>
      </c>
      <c r="AV473" s="14" t="n">
        <f aca="false">SUMIFS(시도_소아과개폐업!$F$5:$F$293,시도_소아과개폐업!$A$5:$A$293,$D473,시도_소아과개폐업!$B$5:$B$293,$B473)</f>
        <v>50</v>
      </c>
      <c r="AW473" s="15" t="n">
        <f aca="false">SUMIFS(시도_소아과개폐업!$G$5:$G$293,시도_소아과개폐업!$A$5:$A$293,$D473,시도_소아과개폐업!$B$5:$B$293,$B473)</f>
        <v>0.174664107485605</v>
      </c>
      <c r="AX473" s="14" t="n">
        <f aca="false">SUMIFS(시도_소아과개폐업!$H$5:$H$293,시도_소아과개폐업!$A$5:$A$293,$D473,시도_소아과개폐업!$B$5:$B$293,$B473)</f>
        <v>289</v>
      </c>
      <c r="AY473" s="14" t="n">
        <f aca="false">SUMIFS(시군구_병원급!$E$5:$E$3668,시군구_병원급!$A$5:$A$3668,$A473,시군구_병원급!$D$5:$D$3668,$D473)</f>
        <v>2</v>
      </c>
      <c r="AZ473" s="14" t="n">
        <f aca="false">SUMIFS(시군구_병원급!$F$5:$F$3668,시군구_병원급!$A$5:$A$3668,$A473,시군구_병원급!$D$5:$D$3668,$D473)</f>
        <v>0</v>
      </c>
      <c r="BA473" s="14" t="n">
        <f aca="false">SUMIFS(시군구_병원급!$G$5:$G$3668,시군구_병원급!$A$5:$A$3668,$A473,시군구_병원급!$D$5:$D$3668,$D473)</f>
        <v>3</v>
      </c>
      <c r="BB473" s="14" t="n">
        <f aca="false">SUMIFS(시군구_병원급!$H$5:$H$3668,시군구_병원급!$A$5:$A$3668,$A473,시군구_병원급!$D$5:$D$3668,$D473)</f>
        <v>9</v>
      </c>
      <c r="BC473" s="16" t="n">
        <f aca="false">K473+AY473</f>
        <v>24</v>
      </c>
      <c r="BD473" s="17" t="n">
        <f aca="false">IF(E473=0,"",(K473+AY473)/E473*1000)</f>
        <v>1.45772594752187</v>
      </c>
      <c r="BE473" s="16" t="n">
        <f aca="false">AY473-SUMIFS(시군구_병원급!$E$5:$E$3668,시군구_병원급!$A$5:$A$3668,$A473,시군구_병원급!$D$5:$D$3668,$D473-3)</f>
        <v>1</v>
      </c>
      <c r="BF473" s="16" t="n">
        <f aca="false">IF(AY473=0,1,0)</f>
        <v>0</v>
      </c>
      <c r="BG473" s="16" t="n">
        <f aca="false">IF(K473+AY473=0,1,0)</f>
        <v>0</v>
      </c>
      <c r="BH473" s="16" t="n">
        <f aca="false">AF473+AG473+AH473</f>
        <v>21</v>
      </c>
      <c r="BI473" s="18" t="n">
        <f aca="false">IF(H473=0,"",BH473/H473)</f>
        <v>0.1</v>
      </c>
      <c r="BJ473" s="16" t="n">
        <f aca="false">IF(AP473="","",AP473+AN473)</f>
        <v>13</v>
      </c>
    </row>
    <row r="474" customFormat="false" ht="15" hidden="false" customHeight="true" outlineLevel="0" collapsed="false">
      <c r="A474" s="9" t="s">
        <v>92</v>
      </c>
      <c r="B474" s="10" t="s">
        <v>63</v>
      </c>
      <c r="C474" s="10" t="s">
        <v>93</v>
      </c>
      <c r="D474" s="9" t="n">
        <v>2018</v>
      </c>
      <c r="E474" s="11" t="n">
        <v>18146</v>
      </c>
      <c r="F474" s="11" t="n">
        <v>2246</v>
      </c>
      <c r="G474" s="11" t="n">
        <v>2387</v>
      </c>
      <c r="H474" s="11" t="n">
        <v>317</v>
      </c>
      <c r="I474" s="11" t="n">
        <v>12529</v>
      </c>
      <c r="J474" s="11" t="n">
        <v>10854</v>
      </c>
      <c r="K474" s="11" t="n">
        <v>26</v>
      </c>
      <c r="L474" s="12" t="n">
        <v>17.4694147470517</v>
      </c>
      <c r="M474" s="12" t="n">
        <v>1.43282266064146</v>
      </c>
      <c r="N474" s="13" t="n">
        <v>0.866310160427808</v>
      </c>
      <c r="O474" s="13" t="n">
        <v>0.690455196737573</v>
      </c>
      <c r="P474" s="13" t="n">
        <v>0.131544141959661</v>
      </c>
      <c r="Q474" s="13" t="n">
        <v>-0.161615228238773</v>
      </c>
      <c r="R474" s="13" t="n">
        <v>-0.323028927963698</v>
      </c>
      <c r="S474" s="11" t="n">
        <v>-1</v>
      </c>
      <c r="T474" s="13" t="n">
        <v>-0.0422960725075529</v>
      </c>
      <c r="U474" s="13" t="n">
        <v>-0.0338525601480567</v>
      </c>
      <c r="V474" s="11" t="n">
        <v>0</v>
      </c>
      <c r="W474" s="13" t="n">
        <v>-0.170347003154574</v>
      </c>
      <c r="X474" s="11" t="n">
        <v>0</v>
      </c>
      <c r="Y474" s="11" t="n">
        <v>0</v>
      </c>
      <c r="Z474" s="11" t="n">
        <v>0</v>
      </c>
      <c r="AA474" s="11" t="n">
        <v>0</v>
      </c>
      <c r="AB474" s="10" t="s">
        <v>65</v>
      </c>
      <c r="AC474" s="11" t="n">
        <v>75</v>
      </c>
      <c r="AD474" s="11" t="n">
        <v>69</v>
      </c>
      <c r="AE474" s="11" t="n">
        <v>163</v>
      </c>
      <c r="AF474" s="11" t="n">
        <v>7</v>
      </c>
      <c r="AG474" s="11" t="n">
        <v>2</v>
      </c>
      <c r="AH474" s="11" t="n">
        <v>1</v>
      </c>
      <c r="AI474" s="13" t="n">
        <v>0.236593059936909</v>
      </c>
      <c r="AJ474" s="13" t="n">
        <v>0.217665615141956</v>
      </c>
      <c r="AK474" s="13" t="n">
        <v>0.514195583596215</v>
      </c>
      <c r="AL474" s="13" t="n">
        <v>0.0220820189274448</v>
      </c>
      <c r="AM474" s="13" t="n">
        <v>0.00630914826498423</v>
      </c>
      <c r="AN474" s="11" t="n">
        <v>8</v>
      </c>
      <c r="AO474" s="13" t="n">
        <v>0.0246153846153846</v>
      </c>
      <c r="AP474" s="11" t="n">
        <v>28</v>
      </c>
      <c r="AQ474" s="11" t="n">
        <v>12</v>
      </c>
      <c r="AR474" s="13" t="n">
        <v>0.0821114369501466</v>
      </c>
      <c r="AS474" s="13" t="n">
        <v>0.0351906158357771</v>
      </c>
      <c r="AT474" s="14" t="n">
        <f aca="false">SUMIFS(시도_소아과개폐업!$C$5:$C$293,시도_소아과개폐업!$A$5:$A$293,$D474,시도_소아과개폐업!$B$5:$B$293,$B474)</f>
        <v>141</v>
      </c>
      <c r="AU474" s="14" t="n">
        <f aca="false">SUMIFS(시도_소아과개폐업!$D$5:$D$293,시도_소아과개폐업!$A$5:$A$293,$D474,시도_소아과개폐업!$B$5:$B$293,$B474)</f>
        <v>91</v>
      </c>
      <c r="AV474" s="14" t="n">
        <f aca="false">SUMIFS(시도_소아과개폐업!$F$5:$F$293,시도_소아과개폐업!$A$5:$A$293,$D474,시도_소아과개폐업!$B$5:$B$293,$B474)</f>
        <v>50</v>
      </c>
      <c r="AW474" s="15" t="n">
        <f aca="false">SUMIFS(시도_소아과개폐업!$G$5:$G$293,시도_소아과개폐업!$A$5:$A$293,$D474,시도_소아과개폐업!$B$5:$B$293,$B474)</f>
        <v>0.174664107485605</v>
      </c>
      <c r="AX474" s="14" t="n">
        <f aca="false">SUMIFS(시도_소아과개폐업!$H$5:$H$293,시도_소아과개폐업!$A$5:$A$293,$D474,시도_소아과개폐업!$B$5:$B$293,$B474)</f>
        <v>289</v>
      </c>
      <c r="AY474" s="14" t="n">
        <f aca="false">SUMIFS(시군구_병원급!$E$5:$E$3668,시군구_병원급!$A$5:$A$3668,$A474,시군구_병원급!$D$5:$D$3668,$D474)</f>
        <v>5</v>
      </c>
      <c r="AZ474" s="14" t="n">
        <f aca="false">SUMIFS(시군구_병원급!$F$5:$F$3668,시군구_병원급!$A$5:$A$3668,$A474,시군구_병원급!$D$5:$D$3668,$D474)</f>
        <v>3</v>
      </c>
      <c r="BA474" s="14" t="n">
        <f aca="false">SUMIFS(시군구_병원급!$G$5:$G$3668,시군구_병원급!$A$5:$A$3668,$A474,시군구_병원급!$D$5:$D$3668,$D474)</f>
        <v>8</v>
      </c>
      <c r="BB474" s="14" t="n">
        <f aca="false">SUMIFS(시군구_병원급!$H$5:$H$3668,시군구_병원급!$A$5:$A$3668,$A474,시군구_병원급!$D$5:$D$3668,$D474)</f>
        <v>19</v>
      </c>
      <c r="BC474" s="16" t="n">
        <f aca="false">K474+AY474</f>
        <v>31</v>
      </c>
      <c r="BD474" s="17" t="n">
        <f aca="false">IF(E474=0,"",(K474+AY474)/E474*1000)</f>
        <v>1.70836547999559</v>
      </c>
      <c r="BE474" s="16" t="n">
        <f aca="false">AY474-SUMIFS(시군구_병원급!$E$5:$E$3668,시군구_병원급!$A$5:$A$3668,$A474,시군구_병원급!$D$5:$D$3668,$D474-3)</f>
        <v>0</v>
      </c>
      <c r="BF474" s="16" t="n">
        <f aca="false">IF(AY474=0,1,0)</f>
        <v>0</v>
      </c>
      <c r="BG474" s="16" t="n">
        <f aca="false">IF(K474+AY474=0,1,0)</f>
        <v>0</v>
      </c>
      <c r="BH474" s="16" t="n">
        <f aca="false">AF474+AG474+AH474</f>
        <v>10</v>
      </c>
      <c r="BI474" s="18" t="n">
        <f aca="false">IF(H474=0,"",BH474/H474)</f>
        <v>0.0315457413249211</v>
      </c>
      <c r="BJ474" s="16" t="n">
        <f aca="false">IF(AP474="","",AP474+AN474)</f>
        <v>36</v>
      </c>
    </row>
    <row r="475" customFormat="false" ht="15" hidden="false" customHeight="true" outlineLevel="0" collapsed="false">
      <c r="A475" s="9" t="s">
        <v>94</v>
      </c>
      <c r="B475" s="10" t="s">
        <v>63</v>
      </c>
      <c r="C475" s="10" t="s">
        <v>95</v>
      </c>
      <c r="D475" s="9" t="n">
        <v>2018</v>
      </c>
      <c r="E475" s="11" t="n">
        <v>27812</v>
      </c>
      <c r="F475" s="11" t="n">
        <v>3994</v>
      </c>
      <c r="G475" s="11" t="n">
        <v>4260</v>
      </c>
      <c r="H475" s="11" t="n">
        <v>441</v>
      </c>
      <c r="I475" s="11" t="n">
        <v>17967</v>
      </c>
      <c r="J475" s="11" t="n">
        <v>15583</v>
      </c>
      <c r="K475" s="11" t="n">
        <v>32</v>
      </c>
      <c r="L475" s="12" t="n">
        <v>15.8564648353229</v>
      </c>
      <c r="M475" s="12" t="n">
        <v>1.15058248238171</v>
      </c>
      <c r="N475" s="13" t="n">
        <v>0.86731229476262</v>
      </c>
      <c r="O475" s="13" t="n">
        <v>0.646016108154753</v>
      </c>
      <c r="P475" s="13" t="n">
        <v>0.153171292967065</v>
      </c>
      <c r="Q475" s="13" t="n">
        <v>-0.12129158636378</v>
      </c>
      <c r="R475" s="13" t="n">
        <v>-0.267033723331039</v>
      </c>
      <c r="S475" s="11" t="n">
        <v>3</v>
      </c>
      <c r="T475" s="13" t="n">
        <v>0</v>
      </c>
      <c r="U475" s="13" t="n">
        <v>0.0100629637958174</v>
      </c>
      <c r="V475" s="11" t="n">
        <v>0</v>
      </c>
      <c r="W475" s="13" t="n">
        <v>-0.226757369614512</v>
      </c>
      <c r="X475" s="11" t="n">
        <v>1</v>
      </c>
      <c r="Y475" s="11" t="n">
        <v>0</v>
      </c>
      <c r="Z475" s="11" t="n">
        <v>1</v>
      </c>
      <c r="AA475" s="11" t="n">
        <v>0</v>
      </c>
      <c r="AB475" s="10" t="s">
        <v>65</v>
      </c>
      <c r="AC475" s="11" t="n">
        <v>74</v>
      </c>
      <c r="AD475" s="11" t="n">
        <v>141</v>
      </c>
      <c r="AE475" s="11" t="n">
        <v>206</v>
      </c>
      <c r="AF475" s="11" t="n">
        <v>13</v>
      </c>
      <c r="AG475" s="11" t="n">
        <v>4</v>
      </c>
      <c r="AH475" s="11" t="n">
        <v>3</v>
      </c>
      <c r="AI475" s="13" t="n">
        <v>0.167800453514739</v>
      </c>
      <c r="AJ475" s="13" t="n">
        <v>0.319727891156463</v>
      </c>
      <c r="AK475" s="13" t="n">
        <v>0.467120181405896</v>
      </c>
      <c r="AL475" s="13" t="n">
        <v>0.0294784580498866</v>
      </c>
      <c r="AM475" s="13" t="n">
        <v>0.0090702947845805</v>
      </c>
      <c r="AN475" s="11" t="n">
        <v>15</v>
      </c>
      <c r="AO475" s="13" t="n">
        <v>0.0328947368421053</v>
      </c>
      <c r="AP475" s="11" t="n">
        <v>16</v>
      </c>
      <c r="AQ475" s="11" t="n">
        <v>17</v>
      </c>
      <c r="AR475" s="13" t="n">
        <v>0.0351648351648352</v>
      </c>
      <c r="AS475" s="13" t="n">
        <v>0.0373626373626374</v>
      </c>
      <c r="AT475" s="14" t="n">
        <f aca="false">SUMIFS(시도_소아과개폐업!$C$5:$C$293,시도_소아과개폐업!$A$5:$A$293,$D475,시도_소아과개폐업!$B$5:$B$293,$B475)</f>
        <v>141</v>
      </c>
      <c r="AU475" s="14" t="n">
        <f aca="false">SUMIFS(시도_소아과개폐업!$D$5:$D$293,시도_소아과개폐업!$A$5:$A$293,$D475,시도_소아과개폐업!$B$5:$B$293,$B475)</f>
        <v>91</v>
      </c>
      <c r="AV475" s="14" t="n">
        <f aca="false">SUMIFS(시도_소아과개폐업!$F$5:$F$293,시도_소아과개폐업!$A$5:$A$293,$D475,시도_소아과개폐업!$B$5:$B$293,$B475)</f>
        <v>50</v>
      </c>
      <c r="AW475" s="15" t="n">
        <f aca="false">SUMIFS(시도_소아과개폐업!$G$5:$G$293,시도_소아과개폐업!$A$5:$A$293,$D475,시도_소아과개폐업!$B$5:$B$293,$B475)</f>
        <v>0.174664107485605</v>
      </c>
      <c r="AX475" s="14" t="n">
        <f aca="false">SUMIFS(시도_소아과개폐업!$H$5:$H$293,시도_소아과개폐업!$A$5:$A$293,$D475,시도_소아과개폐업!$B$5:$B$293,$B475)</f>
        <v>289</v>
      </c>
      <c r="AY475" s="14" t="n">
        <f aca="false">SUMIFS(시군구_병원급!$E$5:$E$3668,시군구_병원급!$A$5:$A$3668,$A475,시군구_병원급!$D$5:$D$3668,$D475)</f>
        <v>6</v>
      </c>
      <c r="AZ475" s="14" t="n">
        <f aca="false">SUMIFS(시군구_병원급!$F$5:$F$3668,시군구_병원급!$A$5:$A$3668,$A475,시군구_병원급!$D$5:$D$3668,$D475)</f>
        <v>4</v>
      </c>
      <c r="BA475" s="14" t="n">
        <f aca="false">SUMIFS(시군구_병원급!$G$5:$G$3668,시군구_병원급!$A$5:$A$3668,$A475,시군구_병원급!$D$5:$D$3668,$D475)</f>
        <v>18</v>
      </c>
      <c r="BB475" s="14" t="n">
        <f aca="false">SUMIFS(시군구_병원급!$H$5:$H$3668,시군구_병원급!$A$5:$A$3668,$A475,시군구_병원급!$D$5:$D$3668,$D475)</f>
        <v>29</v>
      </c>
      <c r="BC475" s="16" t="n">
        <f aca="false">K475+AY475</f>
        <v>38</v>
      </c>
      <c r="BD475" s="17" t="n">
        <f aca="false">IF(E475=0,"",(K475+AY475)/E475*1000)</f>
        <v>1.36631669782828</v>
      </c>
      <c r="BE475" s="16" t="n">
        <f aca="false">AY475-SUMIFS(시군구_병원급!$E$5:$E$3668,시군구_병원급!$A$5:$A$3668,$A475,시군구_병원급!$D$5:$D$3668,$D475-3)</f>
        <v>-1</v>
      </c>
      <c r="BF475" s="16" t="n">
        <f aca="false">IF(AY475=0,1,0)</f>
        <v>0</v>
      </c>
      <c r="BG475" s="16" t="n">
        <f aca="false">IF(K475+AY475=0,1,0)</f>
        <v>0</v>
      </c>
      <c r="BH475" s="16" t="n">
        <f aca="false">AF475+AG475+AH475</f>
        <v>20</v>
      </c>
      <c r="BI475" s="18" t="n">
        <f aca="false">IF(H475=0,"",BH475/H475)</f>
        <v>0.0453514739229025</v>
      </c>
      <c r="BJ475" s="16" t="n">
        <f aca="false">IF(AP475="","",AP475+AN475)</f>
        <v>31</v>
      </c>
    </row>
    <row r="476" customFormat="false" ht="15" hidden="false" customHeight="true" outlineLevel="0" collapsed="false">
      <c r="A476" s="9" t="s">
        <v>96</v>
      </c>
      <c r="B476" s="10" t="s">
        <v>63</v>
      </c>
      <c r="C476" s="10" t="s">
        <v>97</v>
      </c>
      <c r="D476" s="9" t="n">
        <v>2018</v>
      </c>
      <c r="E476" s="11" t="n">
        <v>18344</v>
      </c>
      <c r="F476" s="11" t="n">
        <v>2572</v>
      </c>
      <c r="G476" s="11" t="n">
        <v>2658</v>
      </c>
      <c r="H476" s="11" t="n">
        <v>332</v>
      </c>
      <c r="I476" s="11" t="n">
        <v>13352</v>
      </c>
      <c r="J476" s="11" t="n">
        <v>11886</v>
      </c>
      <c r="K476" s="11" t="n">
        <v>19</v>
      </c>
      <c r="L476" s="12" t="n">
        <v>18.098560837331</v>
      </c>
      <c r="M476" s="12" t="n">
        <v>1.03576101177497</v>
      </c>
      <c r="N476" s="13" t="n">
        <v>0.890203714799281</v>
      </c>
      <c r="O476" s="13" t="n">
        <v>0.727867422590493</v>
      </c>
      <c r="P476" s="13" t="n">
        <v>0.144897514173572</v>
      </c>
      <c r="Q476" s="13" t="n">
        <v>-0.237350850205796</v>
      </c>
      <c r="R476" s="13" t="n">
        <v>-0.375616631430585</v>
      </c>
      <c r="S476" s="11" t="n">
        <v>0</v>
      </c>
      <c r="T476" s="13" t="n">
        <v>-0.0263929618768328</v>
      </c>
      <c r="U476" s="13" t="n">
        <v>-0.0256148288695907</v>
      </c>
      <c r="V476" s="11" t="n">
        <v>0</v>
      </c>
      <c r="W476" s="13" t="n">
        <v>-0.13855421686747</v>
      </c>
      <c r="X476" s="11" t="n">
        <v>0</v>
      </c>
      <c r="Y476" s="11" t="n">
        <v>0</v>
      </c>
      <c r="Z476" s="11" t="n">
        <v>0</v>
      </c>
      <c r="AA476" s="11" t="n">
        <v>0</v>
      </c>
      <c r="AB476" s="10" t="s">
        <v>65</v>
      </c>
      <c r="AC476" s="11" t="n">
        <v>71</v>
      </c>
      <c r="AD476" s="11" t="n">
        <v>89</v>
      </c>
      <c r="AE476" s="11" t="n">
        <v>146</v>
      </c>
      <c r="AF476" s="11" t="n">
        <v>9</v>
      </c>
      <c r="AG476" s="11" t="n">
        <v>11</v>
      </c>
      <c r="AH476" s="11" t="n">
        <v>6</v>
      </c>
      <c r="AI476" s="13" t="n">
        <v>0.213855421686747</v>
      </c>
      <c r="AJ476" s="13" t="n">
        <v>0.268072289156627</v>
      </c>
      <c r="AK476" s="13" t="n">
        <v>0.439759036144578</v>
      </c>
      <c r="AL476" s="13" t="n">
        <v>0.0271084337349398</v>
      </c>
      <c r="AM476" s="13" t="n">
        <v>0.0331325301204819</v>
      </c>
      <c r="AN476" s="11" t="n">
        <v>13</v>
      </c>
      <c r="AO476" s="13" t="n">
        <v>0.0376811594202899</v>
      </c>
      <c r="AP476" s="11" t="n">
        <v>24</v>
      </c>
      <c r="AQ476" s="11" t="n">
        <v>13</v>
      </c>
      <c r="AR476" s="13" t="n">
        <v>0.0674157303370787</v>
      </c>
      <c r="AS476" s="13" t="n">
        <v>0.0365168539325843</v>
      </c>
      <c r="AT476" s="14" t="n">
        <f aca="false">SUMIFS(시도_소아과개폐업!$C$5:$C$293,시도_소아과개폐업!$A$5:$A$293,$D476,시도_소아과개폐업!$B$5:$B$293,$B476)</f>
        <v>141</v>
      </c>
      <c r="AU476" s="14" t="n">
        <f aca="false">SUMIFS(시도_소아과개폐업!$D$5:$D$293,시도_소아과개폐업!$A$5:$A$293,$D476,시도_소아과개폐업!$B$5:$B$293,$B476)</f>
        <v>91</v>
      </c>
      <c r="AV476" s="14" t="n">
        <f aca="false">SUMIFS(시도_소아과개폐업!$F$5:$F$293,시도_소아과개폐업!$A$5:$A$293,$D476,시도_소아과개폐업!$B$5:$B$293,$B476)</f>
        <v>50</v>
      </c>
      <c r="AW476" s="15" t="n">
        <f aca="false">SUMIFS(시도_소아과개폐업!$G$5:$G$293,시도_소아과개폐업!$A$5:$A$293,$D476,시도_소아과개폐업!$B$5:$B$293,$B476)</f>
        <v>0.174664107485605</v>
      </c>
      <c r="AX476" s="14" t="n">
        <f aca="false">SUMIFS(시도_소아과개폐업!$H$5:$H$293,시도_소아과개폐업!$A$5:$A$293,$D476,시도_소아과개폐업!$B$5:$B$293,$B476)</f>
        <v>289</v>
      </c>
      <c r="AY476" s="14" t="n">
        <f aca="false">SUMIFS(시군구_병원급!$E$5:$E$3668,시군구_병원급!$A$5:$A$3668,$A476,시군구_병원급!$D$5:$D$3668,$D476)</f>
        <v>5</v>
      </c>
      <c r="AZ476" s="14" t="n">
        <f aca="false">SUMIFS(시군구_병원급!$F$5:$F$3668,시군구_병원급!$A$5:$A$3668,$A476,시군구_병원급!$D$5:$D$3668,$D476)</f>
        <v>2</v>
      </c>
      <c r="BA476" s="14" t="n">
        <f aca="false">SUMIFS(시군구_병원급!$G$5:$G$3668,시군구_병원급!$A$5:$A$3668,$A476,시군구_병원급!$D$5:$D$3668,$D476)</f>
        <v>11</v>
      </c>
      <c r="BB476" s="14" t="n">
        <f aca="false">SUMIFS(시군구_병원급!$H$5:$H$3668,시군구_병원급!$A$5:$A$3668,$A476,시군구_병원급!$D$5:$D$3668,$D476)</f>
        <v>21</v>
      </c>
      <c r="BC476" s="16" t="n">
        <f aca="false">K476+AY476</f>
        <v>24</v>
      </c>
      <c r="BD476" s="17" t="n">
        <f aca="false">IF(E476=0,"",(K476+AY476)/E476*1000)</f>
        <v>1.30832969908417</v>
      </c>
      <c r="BE476" s="16" t="n">
        <f aca="false">AY476-SUMIFS(시군구_병원급!$E$5:$E$3668,시군구_병원급!$A$5:$A$3668,$A476,시군구_병원급!$D$5:$D$3668,$D476-3)</f>
        <v>0</v>
      </c>
      <c r="BF476" s="16" t="n">
        <f aca="false">IF(AY476=0,1,0)</f>
        <v>0</v>
      </c>
      <c r="BG476" s="16" t="n">
        <f aca="false">IF(K476+AY476=0,1,0)</f>
        <v>0</v>
      </c>
      <c r="BH476" s="16" t="n">
        <f aca="false">AF476+AG476+AH476</f>
        <v>26</v>
      </c>
      <c r="BI476" s="18" t="n">
        <f aca="false">IF(H476=0,"",BH476/H476)</f>
        <v>0.0783132530120482</v>
      </c>
      <c r="BJ476" s="16" t="n">
        <f aca="false">IF(AP476="","",AP476+AN476)</f>
        <v>37</v>
      </c>
    </row>
    <row r="477" customFormat="false" ht="15" hidden="false" customHeight="true" outlineLevel="0" collapsed="false">
      <c r="A477" s="9" t="s">
        <v>98</v>
      </c>
      <c r="B477" s="10" t="s">
        <v>63</v>
      </c>
      <c r="C477" s="10" t="s">
        <v>99</v>
      </c>
      <c r="D477" s="9" t="n">
        <v>2018</v>
      </c>
      <c r="E477" s="11" t="n">
        <v>8711</v>
      </c>
      <c r="F477" s="11" t="n">
        <v>1269</v>
      </c>
      <c r="G477" s="11" t="n">
        <v>1314</v>
      </c>
      <c r="H477" s="11" t="n">
        <v>165</v>
      </c>
      <c r="I477" s="11" t="n">
        <v>7982</v>
      </c>
      <c r="J477" s="11" t="n">
        <v>6723</v>
      </c>
      <c r="K477" s="11" t="n">
        <v>11</v>
      </c>
      <c r="L477" s="12" t="n">
        <v>18.9415681322466</v>
      </c>
      <c r="M477" s="12" t="n">
        <v>1.26277120881644</v>
      </c>
      <c r="N477" s="13" t="n">
        <v>0.84227010774242</v>
      </c>
      <c r="O477" s="13" t="n">
        <v>0.916312708070256</v>
      </c>
      <c r="P477" s="13" t="n">
        <v>0.150843760762255</v>
      </c>
      <c r="Q477" s="13" t="n">
        <v>-0.14202698709741</v>
      </c>
      <c r="R477" s="13" t="n">
        <v>-0.302917771883289</v>
      </c>
      <c r="S477" s="11" t="n">
        <v>1</v>
      </c>
      <c r="T477" s="13" t="n">
        <v>-0.0517241379310345</v>
      </c>
      <c r="U477" s="13" t="n">
        <v>-0.0433844678811122</v>
      </c>
      <c r="V477" s="11" t="n">
        <v>0</v>
      </c>
      <c r="W477" s="13" t="n">
        <v>-0.151515151515152</v>
      </c>
      <c r="X477" s="11" t="n">
        <v>0</v>
      </c>
      <c r="Y477" s="11" t="n">
        <v>0</v>
      </c>
      <c r="Z477" s="11" t="n">
        <v>0</v>
      </c>
      <c r="AA477" s="11" t="n">
        <v>0</v>
      </c>
      <c r="AB477" s="10" t="s">
        <v>65</v>
      </c>
      <c r="AC477" s="11" t="n">
        <v>50</v>
      </c>
      <c r="AD477" s="11" t="n">
        <v>48</v>
      </c>
      <c r="AE477" s="11" t="n">
        <v>48</v>
      </c>
      <c r="AF477" s="11" t="n">
        <v>7</v>
      </c>
      <c r="AG477" s="11" t="n">
        <v>11</v>
      </c>
      <c r="AH477" s="11" t="n">
        <v>1</v>
      </c>
      <c r="AI477" s="13" t="n">
        <v>0.303030303030303</v>
      </c>
      <c r="AJ477" s="13" t="n">
        <v>0.290909090909091</v>
      </c>
      <c r="AK477" s="13" t="n">
        <v>0.290909090909091</v>
      </c>
      <c r="AL477" s="13" t="n">
        <v>0.0424242424242424</v>
      </c>
      <c r="AM477" s="13" t="n">
        <v>0.0666666666666667</v>
      </c>
      <c r="AN477" s="11" t="n">
        <v>10</v>
      </c>
      <c r="AO477" s="13" t="n">
        <v>0.0571428571428571</v>
      </c>
      <c r="AP477" s="11" t="n">
        <v>17</v>
      </c>
      <c r="AQ477" s="11" t="n">
        <v>9</v>
      </c>
      <c r="AR477" s="13" t="n">
        <v>0.092896174863388</v>
      </c>
      <c r="AS477" s="13" t="n">
        <v>0.0491803278688525</v>
      </c>
      <c r="AT477" s="14" t="n">
        <f aca="false">SUMIFS(시도_소아과개폐업!$C$5:$C$293,시도_소아과개폐업!$A$5:$A$293,$D477,시도_소아과개폐업!$B$5:$B$293,$B477)</f>
        <v>141</v>
      </c>
      <c r="AU477" s="14" t="n">
        <f aca="false">SUMIFS(시도_소아과개폐업!$D$5:$D$293,시도_소아과개폐업!$A$5:$A$293,$D477,시도_소아과개폐업!$B$5:$B$293,$B477)</f>
        <v>91</v>
      </c>
      <c r="AV477" s="14" t="n">
        <f aca="false">SUMIFS(시도_소아과개폐업!$F$5:$F$293,시도_소아과개폐업!$A$5:$A$293,$D477,시도_소아과개폐업!$B$5:$B$293,$B477)</f>
        <v>50</v>
      </c>
      <c r="AW477" s="15" t="n">
        <f aca="false">SUMIFS(시도_소아과개폐업!$G$5:$G$293,시도_소아과개폐업!$A$5:$A$293,$D477,시도_소아과개폐업!$B$5:$B$293,$B477)</f>
        <v>0.174664107485605</v>
      </c>
      <c r="AX477" s="14" t="n">
        <f aca="false">SUMIFS(시도_소아과개폐업!$H$5:$H$293,시도_소아과개폐업!$A$5:$A$293,$D477,시도_소아과개폐업!$B$5:$B$293,$B477)</f>
        <v>289</v>
      </c>
      <c r="AY477" s="14" t="n">
        <f aca="false">SUMIFS(시군구_병원급!$E$5:$E$3668,시군구_병원급!$A$5:$A$3668,$A477,시군구_병원급!$D$5:$D$3668,$D477)</f>
        <v>1</v>
      </c>
      <c r="AZ477" s="14" t="n">
        <f aca="false">SUMIFS(시군구_병원급!$F$5:$F$3668,시군구_병원급!$A$5:$A$3668,$A477,시군구_병원급!$D$5:$D$3668,$D477)</f>
        <v>1</v>
      </c>
      <c r="BA477" s="14" t="n">
        <f aca="false">SUMIFS(시군구_병원급!$G$5:$G$3668,시군구_병원급!$A$5:$A$3668,$A477,시군구_병원급!$D$5:$D$3668,$D477)</f>
        <v>7</v>
      </c>
      <c r="BB477" s="14" t="n">
        <f aca="false">SUMIFS(시군구_병원급!$H$5:$H$3668,시군구_병원급!$A$5:$A$3668,$A477,시군구_병원급!$D$5:$D$3668,$D477)</f>
        <v>12</v>
      </c>
      <c r="BC477" s="16" t="n">
        <f aca="false">K477+AY477</f>
        <v>12</v>
      </c>
      <c r="BD477" s="17" t="n">
        <f aca="false">IF(E477=0,"",(K477+AY477)/E477*1000)</f>
        <v>1.37756859143612</v>
      </c>
      <c r="BE477" s="16" t="n">
        <f aca="false">AY477-SUMIFS(시군구_병원급!$E$5:$E$3668,시군구_병원급!$A$5:$A$3668,$A477,시군구_병원급!$D$5:$D$3668,$D477-3)</f>
        <v>0</v>
      </c>
      <c r="BF477" s="16" t="n">
        <f aca="false">IF(AY477=0,1,0)</f>
        <v>0</v>
      </c>
      <c r="BG477" s="16" t="n">
        <f aca="false">IF(K477+AY477=0,1,0)</f>
        <v>0</v>
      </c>
      <c r="BH477" s="16" t="n">
        <f aca="false">AF477+AG477+AH477</f>
        <v>19</v>
      </c>
      <c r="BI477" s="18" t="n">
        <f aca="false">IF(H477=0,"",BH477/H477)</f>
        <v>0.115151515151515</v>
      </c>
      <c r="BJ477" s="16" t="n">
        <f aca="false">IF(AP477="","",AP477+AN477)</f>
        <v>27</v>
      </c>
    </row>
    <row r="478" customFormat="false" ht="15" hidden="false" customHeight="true" outlineLevel="0" collapsed="false">
      <c r="A478" s="9" t="s">
        <v>100</v>
      </c>
      <c r="B478" s="10" t="s">
        <v>63</v>
      </c>
      <c r="C478" s="10" t="s">
        <v>101</v>
      </c>
      <c r="D478" s="9" t="n">
        <v>2018</v>
      </c>
      <c r="E478" s="11" t="n">
        <v>16191</v>
      </c>
      <c r="F478" s="11" t="n">
        <v>2456</v>
      </c>
      <c r="G478" s="11" t="n">
        <v>2698</v>
      </c>
      <c r="H478" s="11" t="n">
        <v>257</v>
      </c>
      <c r="I478" s="11" t="n">
        <v>12026</v>
      </c>
      <c r="J478" s="11" t="n">
        <v>10469</v>
      </c>
      <c r="K478" s="11" t="n">
        <v>23</v>
      </c>
      <c r="L478" s="12" t="n">
        <v>15.8730158730159</v>
      </c>
      <c r="M478" s="12" t="n">
        <v>1.42054227657341</v>
      </c>
      <c r="N478" s="13" t="n">
        <v>0.870530517212706</v>
      </c>
      <c r="O478" s="13" t="n">
        <v>0.74275832252486</v>
      </c>
      <c r="P478" s="13" t="n">
        <v>0.166635785312828</v>
      </c>
      <c r="Q478" s="13" t="n">
        <v>-0.132268610322097</v>
      </c>
      <c r="R478" s="13" t="n">
        <v>-0.252838548878427</v>
      </c>
      <c r="S478" s="11" t="n">
        <v>1</v>
      </c>
      <c r="T478" s="13" t="n">
        <v>-0.0228136882129277</v>
      </c>
      <c r="U478" s="13" t="n">
        <v>-0.0114262227702425</v>
      </c>
      <c r="V478" s="11" t="n">
        <v>0</v>
      </c>
      <c r="W478" s="13" t="n">
        <v>-0.0894941634241245</v>
      </c>
      <c r="X478" s="11" t="n">
        <v>0</v>
      </c>
      <c r="Y478" s="11" t="n">
        <v>0</v>
      </c>
      <c r="Z478" s="11" t="n">
        <v>0</v>
      </c>
      <c r="AA478" s="11" t="n">
        <v>0</v>
      </c>
      <c r="AB478" s="10" t="s">
        <v>65</v>
      </c>
      <c r="AC478" s="11" t="n">
        <v>65</v>
      </c>
      <c r="AD478" s="11" t="n">
        <v>63</v>
      </c>
      <c r="AE478" s="11" t="n">
        <v>95</v>
      </c>
      <c r="AF478" s="11" t="n">
        <v>31</v>
      </c>
      <c r="AG478" s="11" t="n">
        <v>3</v>
      </c>
      <c r="AH478" s="11" t="n">
        <v>0</v>
      </c>
      <c r="AI478" s="13" t="n">
        <v>0.252918287937743</v>
      </c>
      <c r="AJ478" s="13" t="n">
        <v>0.245136186770428</v>
      </c>
      <c r="AK478" s="13" t="n">
        <v>0.369649805447471</v>
      </c>
      <c r="AL478" s="13" t="n">
        <v>0.120622568093385</v>
      </c>
      <c r="AM478" s="13" t="n">
        <v>0.0116731517509728</v>
      </c>
      <c r="AN478" s="11" t="n">
        <v>10</v>
      </c>
      <c r="AO478" s="13" t="n">
        <v>0.0374531835205993</v>
      </c>
      <c r="AP478" s="11" t="n">
        <v>21</v>
      </c>
      <c r="AQ478" s="11" t="n">
        <v>14</v>
      </c>
      <c r="AR478" s="13" t="n">
        <v>0.0766423357664234</v>
      </c>
      <c r="AS478" s="13" t="n">
        <v>0.0510948905109489</v>
      </c>
      <c r="AT478" s="14" t="n">
        <f aca="false">SUMIFS(시도_소아과개폐업!$C$5:$C$293,시도_소아과개폐업!$A$5:$A$293,$D478,시도_소아과개폐업!$B$5:$B$293,$B478)</f>
        <v>141</v>
      </c>
      <c r="AU478" s="14" t="n">
        <f aca="false">SUMIFS(시도_소아과개폐업!$D$5:$D$293,시도_소아과개폐업!$A$5:$A$293,$D478,시도_소아과개폐업!$B$5:$B$293,$B478)</f>
        <v>91</v>
      </c>
      <c r="AV478" s="14" t="n">
        <f aca="false">SUMIFS(시도_소아과개폐업!$F$5:$F$293,시도_소아과개폐업!$A$5:$A$293,$D478,시도_소아과개폐업!$B$5:$B$293,$B478)</f>
        <v>50</v>
      </c>
      <c r="AW478" s="15" t="n">
        <f aca="false">SUMIFS(시도_소아과개폐업!$G$5:$G$293,시도_소아과개폐업!$A$5:$A$293,$D478,시도_소아과개폐업!$B$5:$B$293,$B478)</f>
        <v>0.174664107485605</v>
      </c>
      <c r="AX478" s="14" t="n">
        <f aca="false">SUMIFS(시도_소아과개폐업!$H$5:$H$293,시도_소아과개폐업!$A$5:$A$293,$D478,시도_소아과개폐업!$B$5:$B$293,$B478)</f>
        <v>289</v>
      </c>
      <c r="AY478" s="14" t="n">
        <f aca="false">SUMIFS(시군구_병원급!$E$5:$E$3668,시군구_병원급!$A$5:$A$3668,$A478,시군구_병원급!$D$5:$D$3668,$D478)</f>
        <v>8</v>
      </c>
      <c r="AZ478" s="14" t="n">
        <f aca="false">SUMIFS(시군구_병원급!$F$5:$F$3668,시군구_병원급!$A$5:$A$3668,$A478,시군구_병원급!$D$5:$D$3668,$D478)</f>
        <v>7</v>
      </c>
      <c r="BA478" s="14" t="n">
        <f aca="false">SUMIFS(시군구_병원급!$G$5:$G$3668,시군구_병원급!$A$5:$A$3668,$A478,시군구_병원급!$D$5:$D$3668,$D478)</f>
        <v>15</v>
      </c>
      <c r="BB478" s="14" t="n">
        <f aca="false">SUMIFS(시군구_병원급!$H$5:$H$3668,시군구_병원급!$A$5:$A$3668,$A478,시군구_병원급!$D$5:$D$3668,$D478)</f>
        <v>30</v>
      </c>
      <c r="BC478" s="16" t="n">
        <f aca="false">K478+AY478</f>
        <v>31</v>
      </c>
      <c r="BD478" s="17" t="n">
        <f aca="false">IF(E478=0,"",(K478+AY478)/E478*1000)</f>
        <v>1.91464393799024</v>
      </c>
      <c r="BE478" s="16" t="n">
        <f aca="false">AY478-SUMIFS(시군구_병원급!$E$5:$E$3668,시군구_병원급!$A$5:$A$3668,$A478,시군구_병원급!$D$5:$D$3668,$D478-3)</f>
        <v>-3</v>
      </c>
      <c r="BF478" s="16" t="n">
        <f aca="false">IF(AY478=0,1,0)</f>
        <v>0</v>
      </c>
      <c r="BG478" s="16" t="n">
        <f aca="false">IF(K478+AY478=0,1,0)</f>
        <v>0</v>
      </c>
      <c r="BH478" s="16" t="n">
        <f aca="false">AF478+AG478+AH478</f>
        <v>34</v>
      </c>
      <c r="BI478" s="18" t="n">
        <f aca="false">IF(H478=0,"",BH478/H478)</f>
        <v>0.132295719844358</v>
      </c>
      <c r="BJ478" s="16" t="n">
        <f aca="false">IF(AP478="","",AP478+AN478)</f>
        <v>31</v>
      </c>
    </row>
    <row r="479" customFormat="false" ht="15" hidden="false" customHeight="true" outlineLevel="0" collapsed="false">
      <c r="A479" s="9" t="s">
        <v>102</v>
      </c>
      <c r="B479" s="10" t="s">
        <v>63</v>
      </c>
      <c r="C479" s="10" t="s">
        <v>103</v>
      </c>
      <c r="D479" s="9" t="n">
        <v>2018</v>
      </c>
      <c r="E479" s="11" t="n">
        <v>16326</v>
      </c>
      <c r="F479" s="11" t="n">
        <v>2278</v>
      </c>
      <c r="G479" s="11" t="n">
        <v>2417</v>
      </c>
      <c r="H479" s="11" t="n">
        <v>225</v>
      </c>
      <c r="I479" s="11" t="n">
        <v>9554</v>
      </c>
      <c r="J479" s="11" t="n">
        <v>8398</v>
      </c>
      <c r="K479" s="11" t="n">
        <v>15</v>
      </c>
      <c r="L479" s="12" t="n">
        <v>13.7816979051819</v>
      </c>
      <c r="M479" s="12" t="n">
        <v>0.918779860345461</v>
      </c>
      <c r="N479" s="13" t="n">
        <v>0.879003558718861</v>
      </c>
      <c r="O479" s="13" t="n">
        <v>0.585201519049369</v>
      </c>
      <c r="P479" s="13" t="n">
        <v>0.148046061496999</v>
      </c>
      <c r="Q479" s="13" t="n">
        <v>-0.159406858202039</v>
      </c>
      <c r="R479" s="13" t="n">
        <v>-0.336535822124623</v>
      </c>
      <c r="S479" s="11" t="n">
        <v>-3</v>
      </c>
      <c r="T479" s="13" t="n">
        <v>-0.0217391304347826</v>
      </c>
      <c r="U479" s="13" t="n">
        <v>-0.0198009643993024</v>
      </c>
      <c r="V479" s="11" t="n">
        <v>0</v>
      </c>
      <c r="W479" s="13" t="n">
        <v>-0.173333333333333</v>
      </c>
      <c r="X479" s="11" t="n">
        <v>0</v>
      </c>
      <c r="Y479" s="11" t="n">
        <v>0</v>
      </c>
      <c r="Z479" s="11" t="n">
        <v>0</v>
      </c>
      <c r="AA479" s="11" t="n">
        <v>0</v>
      </c>
      <c r="AB479" s="10" t="s">
        <v>65</v>
      </c>
      <c r="AC479" s="11" t="n">
        <v>58</v>
      </c>
      <c r="AD479" s="11" t="n">
        <v>69</v>
      </c>
      <c r="AE479" s="11" t="n">
        <v>85</v>
      </c>
      <c r="AF479" s="11" t="n">
        <v>7</v>
      </c>
      <c r="AG479" s="11" t="n">
        <v>5</v>
      </c>
      <c r="AH479" s="11" t="n">
        <v>1</v>
      </c>
      <c r="AI479" s="13" t="n">
        <v>0.257777777777778</v>
      </c>
      <c r="AJ479" s="13" t="n">
        <v>0.306666666666667</v>
      </c>
      <c r="AK479" s="13" t="n">
        <v>0.377777777777778</v>
      </c>
      <c r="AL479" s="13" t="n">
        <v>0.0311111111111111</v>
      </c>
      <c r="AM479" s="13" t="n">
        <v>0.0222222222222222</v>
      </c>
      <c r="AN479" s="11" t="n">
        <v>10</v>
      </c>
      <c r="AO479" s="13" t="n">
        <v>0.0425531914893617</v>
      </c>
      <c r="AP479" s="11" t="n">
        <v>11</v>
      </c>
      <c r="AQ479" s="11" t="n">
        <v>6</v>
      </c>
      <c r="AR479" s="13" t="n">
        <v>0.0458333333333333</v>
      </c>
      <c r="AS479" s="13" t="n">
        <v>0.025</v>
      </c>
      <c r="AT479" s="14" t="n">
        <f aca="false">SUMIFS(시도_소아과개폐업!$C$5:$C$293,시도_소아과개폐업!$A$5:$A$293,$D479,시도_소아과개폐업!$B$5:$B$293,$B479)</f>
        <v>141</v>
      </c>
      <c r="AU479" s="14" t="n">
        <f aca="false">SUMIFS(시도_소아과개폐업!$D$5:$D$293,시도_소아과개폐업!$A$5:$A$293,$D479,시도_소아과개폐업!$B$5:$B$293,$B479)</f>
        <v>91</v>
      </c>
      <c r="AV479" s="14" t="n">
        <f aca="false">SUMIFS(시도_소아과개폐업!$F$5:$F$293,시도_소아과개폐업!$A$5:$A$293,$D479,시도_소아과개폐업!$B$5:$B$293,$B479)</f>
        <v>50</v>
      </c>
      <c r="AW479" s="15" t="n">
        <f aca="false">SUMIFS(시도_소아과개폐업!$G$5:$G$293,시도_소아과개폐업!$A$5:$A$293,$D479,시도_소아과개폐업!$B$5:$B$293,$B479)</f>
        <v>0.174664107485605</v>
      </c>
      <c r="AX479" s="14" t="n">
        <f aca="false">SUMIFS(시도_소아과개폐업!$H$5:$H$293,시도_소아과개폐업!$A$5:$A$293,$D479,시도_소아과개폐업!$B$5:$B$293,$B479)</f>
        <v>289</v>
      </c>
      <c r="AY479" s="14" t="n">
        <f aca="false">SUMIFS(시군구_병원급!$E$5:$E$3668,시군구_병원급!$A$5:$A$3668,$A479,시군구_병원급!$D$5:$D$3668,$D479)</f>
        <v>4</v>
      </c>
      <c r="AZ479" s="14" t="n">
        <f aca="false">SUMIFS(시군구_병원급!$F$5:$F$3668,시군구_병원급!$A$5:$A$3668,$A479,시군구_병원급!$D$5:$D$3668,$D479)</f>
        <v>2</v>
      </c>
      <c r="BA479" s="14" t="n">
        <f aca="false">SUMIFS(시군구_병원급!$G$5:$G$3668,시군구_병원급!$A$5:$A$3668,$A479,시군구_병원급!$D$5:$D$3668,$D479)</f>
        <v>8</v>
      </c>
      <c r="BB479" s="14" t="n">
        <f aca="false">SUMIFS(시군구_병원급!$H$5:$H$3668,시군구_병원급!$A$5:$A$3668,$A479,시군구_병원급!$D$5:$D$3668,$D479)</f>
        <v>13</v>
      </c>
      <c r="BC479" s="16" t="n">
        <f aca="false">K479+AY479</f>
        <v>19</v>
      </c>
      <c r="BD479" s="17" t="n">
        <f aca="false">IF(E479=0,"",(K479+AY479)/E479*1000)</f>
        <v>1.16378782310425</v>
      </c>
      <c r="BE479" s="16" t="n">
        <f aca="false">AY479-SUMIFS(시군구_병원급!$E$5:$E$3668,시군구_병원급!$A$5:$A$3668,$A479,시군구_병원급!$D$5:$D$3668,$D479-3)</f>
        <v>0</v>
      </c>
      <c r="BF479" s="16" t="n">
        <f aca="false">IF(AY479=0,1,0)</f>
        <v>0</v>
      </c>
      <c r="BG479" s="16" t="n">
        <f aca="false">IF(K479+AY479=0,1,0)</f>
        <v>0</v>
      </c>
      <c r="BH479" s="16" t="n">
        <f aca="false">AF479+AG479+AH479</f>
        <v>13</v>
      </c>
      <c r="BI479" s="18" t="n">
        <f aca="false">IF(H479=0,"",BH479/H479)</f>
        <v>0.0577777777777778</v>
      </c>
      <c r="BJ479" s="16" t="n">
        <f aca="false">IF(AP479="","",AP479+AN479)</f>
        <v>21</v>
      </c>
    </row>
    <row r="480" customFormat="false" ht="15" hidden="false" customHeight="true" outlineLevel="0" collapsed="false">
      <c r="A480" s="9" t="s">
        <v>104</v>
      </c>
      <c r="B480" s="10" t="s">
        <v>63</v>
      </c>
      <c r="C480" s="10" t="s">
        <v>105</v>
      </c>
      <c r="D480" s="9" t="n">
        <v>2018</v>
      </c>
      <c r="E480" s="11" t="n">
        <v>16088</v>
      </c>
      <c r="F480" s="11" t="n">
        <v>2355</v>
      </c>
      <c r="G480" s="11" t="n">
        <v>2582</v>
      </c>
      <c r="H480" s="11" t="n">
        <v>270</v>
      </c>
      <c r="I480" s="11" t="n">
        <v>11567</v>
      </c>
      <c r="J480" s="11" t="n">
        <v>9820</v>
      </c>
      <c r="K480" s="11" t="n">
        <v>22</v>
      </c>
      <c r="L480" s="12" t="n">
        <v>16.7826951765291</v>
      </c>
      <c r="M480" s="12" t="n">
        <v>1.3674788662357</v>
      </c>
      <c r="N480" s="13" t="n">
        <v>0.848966888562289</v>
      </c>
      <c r="O480" s="13" t="n">
        <v>0.718983092988563</v>
      </c>
      <c r="P480" s="13" t="n">
        <v>0.160492292391845</v>
      </c>
      <c r="Q480" s="13" t="n">
        <v>-0.225682244789912</v>
      </c>
      <c r="R480" s="13" t="n">
        <v>-0.347979797979798</v>
      </c>
      <c r="S480" s="11" t="n">
        <v>-2</v>
      </c>
      <c r="T480" s="13" t="n">
        <v>-0.0357142857142857</v>
      </c>
      <c r="U480" s="13" t="n">
        <v>-0.0231399375052783</v>
      </c>
      <c r="V480" s="11" t="n">
        <v>0</v>
      </c>
      <c r="W480" s="13" t="n">
        <v>-0.248148148148148</v>
      </c>
      <c r="X480" s="11" t="n">
        <v>1</v>
      </c>
      <c r="Y480" s="11" t="n">
        <v>0</v>
      </c>
      <c r="Z480" s="11" t="n">
        <v>1</v>
      </c>
      <c r="AA480" s="11" t="n">
        <v>0</v>
      </c>
      <c r="AB480" s="10" t="s">
        <v>65</v>
      </c>
      <c r="AC480" s="11" t="n">
        <v>72</v>
      </c>
      <c r="AD480" s="11" t="n">
        <v>85</v>
      </c>
      <c r="AE480" s="11" t="n">
        <v>100</v>
      </c>
      <c r="AF480" s="11" t="n">
        <v>5</v>
      </c>
      <c r="AG480" s="11" t="n">
        <v>7</v>
      </c>
      <c r="AH480" s="11" t="n">
        <v>1</v>
      </c>
      <c r="AI480" s="13" t="n">
        <v>0.266666666666667</v>
      </c>
      <c r="AJ480" s="13" t="n">
        <v>0.314814814814815</v>
      </c>
      <c r="AK480" s="13" t="n">
        <v>0.37037037037037</v>
      </c>
      <c r="AL480" s="13" t="n">
        <v>0.0185185185185185</v>
      </c>
      <c r="AM480" s="13" t="n">
        <v>0.0259259259259259</v>
      </c>
      <c r="AN480" s="11" t="n">
        <v>15</v>
      </c>
      <c r="AO480" s="13" t="n">
        <v>0.0526315789473684</v>
      </c>
      <c r="AP480" s="11" t="n">
        <v>12</v>
      </c>
      <c r="AQ480" s="11" t="n">
        <v>7</v>
      </c>
      <c r="AR480" s="13" t="n">
        <v>0.0413793103448276</v>
      </c>
      <c r="AS480" s="13" t="n">
        <v>0.0241379310344828</v>
      </c>
      <c r="AT480" s="14" t="n">
        <f aca="false">SUMIFS(시도_소아과개폐업!$C$5:$C$293,시도_소아과개폐업!$A$5:$A$293,$D480,시도_소아과개폐업!$B$5:$B$293,$B480)</f>
        <v>141</v>
      </c>
      <c r="AU480" s="14" t="n">
        <f aca="false">SUMIFS(시도_소아과개폐업!$D$5:$D$293,시도_소아과개폐업!$A$5:$A$293,$D480,시도_소아과개폐업!$B$5:$B$293,$B480)</f>
        <v>91</v>
      </c>
      <c r="AV480" s="14" t="n">
        <f aca="false">SUMIFS(시도_소아과개폐업!$F$5:$F$293,시도_소아과개폐업!$A$5:$A$293,$D480,시도_소아과개폐업!$B$5:$B$293,$B480)</f>
        <v>50</v>
      </c>
      <c r="AW480" s="15" t="n">
        <f aca="false">SUMIFS(시도_소아과개폐업!$G$5:$G$293,시도_소아과개폐업!$A$5:$A$293,$D480,시도_소아과개폐업!$B$5:$B$293,$B480)</f>
        <v>0.174664107485605</v>
      </c>
      <c r="AX480" s="14" t="n">
        <f aca="false">SUMIFS(시도_소아과개폐업!$H$5:$H$293,시도_소아과개폐업!$A$5:$A$293,$D480,시도_소아과개폐업!$B$5:$B$293,$B480)</f>
        <v>289</v>
      </c>
      <c r="AY480" s="14" t="n">
        <f aca="false">SUMIFS(시군구_병원급!$E$5:$E$3668,시군구_병원급!$A$5:$A$3668,$A480,시군구_병원급!$D$5:$D$3668,$D480)</f>
        <v>4</v>
      </c>
      <c r="AZ480" s="14" t="n">
        <f aca="false">SUMIFS(시군구_병원급!$F$5:$F$3668,시군구_병원급!$A$5:$A$3668,$A480,시군구_병원급!$D$5:$D$3668,$D480)</f>
        <v>1</v>
      </c>
      <c r="BA480" s="14" t="n">
        <f aca="false">SUMIFS(시군구_병원급!$G$5:$G$3668,시군구_병원급!$A$5:$A$3668,$A480,시군구_병원급!$D$5:$D$3668,$D480)</f>
        <v>12</v>
      </c>
      <c r="BB480" s="14" t="n">
        <f aca="false">SUMIFS(시군구_병원급!$H$5:$H$3668,시군구_병원급!$A$5:$A$3668,$A480,시군구_병원급!$D$5:$D$3668,$D480)</f>
        <v>15</v>
      </c>
      <c r="BC480" s="16" t="n">
        <f aca="false">K480+AY480</f>
        <v>26</v>
      </c>
      <c r="BD480" s="17" t="n">
        <f aca="false">IF(E480=0,"",(K480+AY480)/E480*1000)</f>
        <v>1.61611138736947</v>
      </c>
      <c r="BE480" s="16" t="n">
        <f aca="false">AY480-SUMIFS(시군구_병원급!$E$5:$E$3668,시군구_병원급!$A$5:$A$3668,$A480,시군구_병원급!$D$5:$D$3668,$D480-3)</f>
        <v>0</v>
      </c>
      <c r="BF480" s="16" t="n">
        <f aca="false">IF(AY480=0,1,0)</f>
        <v>0</v>
      </c>
      <c r="BG480" s="16" t="n">
        <f aca="false">IF(K480+AY480=0,1,0)</f>
        <v>0</v>
      </c>
      <c r="BH480" s="16" t="n">
        <f aca="false">AF480+AG480+AH480</f>
        <v>13</v>
      </c>
      <c r="BI480" s="18" t="n">
        <f aca="false">IF(H480=0,"",BH480/H480)</f>
        <v>0.0481481481481482</v>
      </c>
      <c r="BJ480" s="16" t="n">
        <f aca="false">IF(AP480="","",AP480+AN480)</f>
        <v>27</v>
      </c>
    </row>
    <row r="481" customFormat="false" ht="15" hidden="false" customHeight="true" outlineLevel="0" collapsed="false">
      <c r="A481" s="9" t="s">
        <v>106</v>
      </c>
      <c r="B481" s="10" t="s">
        <v>63</v>
      </c>
      <c r="C481" s="10" t="s">
        <v>107</v>
      </c>
      <c r="D481" s="9" t="n">
        <v>2018</v>
      </c>
      <c r="E481" s="11" t="n">
        <v>19762</v>
      </c>
      <c r="F481" s="11" t="n">
        <v>2674</v>
      </c>
      <c r="G481" s="11" t="n">
        <v>2919</v>
      </c>
      <c r="H481" s="11" t="n">
        <v>200</v>
      </c>
      <c r="I481" s="11" t="n">
        <v>10537</v>
      </c>
      <c r="J481" s="11" t="n">
        <v>9040</v>
      </c>
      <c r="K481" s="11" t="n">
        <v>30</v>
      </c>
      <c r="L481" s="12" t="n">
        <v>10.120433154539</v>
      </c>
      <c r="M481" s="12" t="n">
        <v>1.51806497318085</v>
      </c>
      <c r="N481" s="13" t="n">
        <v>0.857929201860112</v>
      </c>
      <c r="O481" s="13" t="n">
        <v>0.533195020746888</v>
      </c>
      <c r="P481" s="13" t="n">
        <v>0.147707721890497</v>
      </c>
      <c r="Q481" s="13" t="n">
        <v>-0.199789439585358</v>
      </c>
      <c r="R481" s="13" t="n">
        <v>-0.284207945071113</v>
      </c>
      <c r="S481" s="11" t="n">
        <v>-1</v>
      </c>
      <c r="T481" s="13" t="n">
        <v>-0.029126213592233</v>
      </c>
      <c r="U481" s="13" t="n">
        <v>0.024501701507049</v>
      </c>
      <c r="V481" s="11" t="n">
        <v>0</v>
      </c>
      <c r="W481" s="13" t="n">
        <v>-0.105</v>
      </c>
      <c r="X481" s="11" t="n">
        <v>0</v>
      </c>
      <c r="Y481" s="11" t="n">
        <v>0</v>
      </c>
      <c r="Z481" s="11" t="n">
        <v>0</v>
      </c>
      <c r="AA481" s="11" t="n">
        <v>0</v>
      </c>
      <c r="AB481" s="10" t="s">
        <v>65</v>
      </c>
      <c r="AC481" s="11" t="n">
        <v>74</v>
      </c>
      <c r="AD481" s="11" t="n">
        <v>41</v>
      </c>
      <c r="AE481" s="11" t="n">
        <v>63</v>
      </c>
      <c r="AF481" s="11" t="n">
        <v>19</v>
      </c>
      <c r="AG481" s="11" t="n">
        <v>1</v>
      </c>
      <c r="AH481" s="11" t="n">
        <v>2</v>
      </c>
      <c r="AI481" s="13" t="n">
        <v>0.37</v>
      </c>
      <c r="AJ481" s="13" t="n">
        <v>0.205</v>
      </c>
      <c r="AK481" s="13" t="n">
        <v>0.315</v>
      </c>
      <c r="AL481" s="13" t="n">
        <v>0.095</v>
      </c>
      <c r="AM481" s="13" t="n">
        <v>0.005</v>
      </c>
      <c r="AN481" s="11" t="n">
        <v>0</v>
      </c>
      <c r="AO481" s="13" t="n">
        <v>0</v>
      </c>
      <c r="AP481" s="11" t="n">
        <v>25</v>
      </c>
      <c r="AQ481" s="11" t="n">
        <v>16</v>
      </c>
      <c r="AR481" s="13" t="n">
        <v>0.119617224880383</v>
      </c>
      <c r="AS481" s="13" t="n">
        <v>0.076555023923445</v>
      </c>
      <c r="AT481" s="14" t="n">
        <f aca="false">SUMIFS(시도_소아과개폐업!$C$5:$C$293,시도_소아과개폐업!$A$5:$A$293,$D481,시도_소아과개폐업!$B$5:$B$293,$B481)</f>
        <v>141</v>
      </c>
      <c r="AU481" s="14" t="n">
        <f aca="false">SUMIFS(시도_소아과개폐업!$D$5:$D$293,시도_소아과개폐업!$A$5:$A$293,$D481,시도_소아과개폐업!$B$5:$B$293,$B481)</f>
        <v>91</v>
      </c>
      <c r="AV481" s="14" t="n">
        <f aca="false">SUMIFS(시도_소아과개폐업!$F$5:$F$293,시도_소아과개폐업!$A$5:$A$293,$D481,시도_소아과개폐업!$B$5:$B$293,$B481)</f>
        <v>50</v>
      </c>
      <c r="AW481" s="15" t="n">
        <f aca="false">SUMIFS(시도_소아과개폐업!$G$5:$G$293,시도_소아과개폐업!$A$5:$A$293,$D481,시도_소아과개폐업!$B$5:$B$293,$B481)</f>
        <v>0.174664107485605</v>
      </c>
      <c r="AX481" s="14" t="n">
        <f aca="false">SUMIFS(시도_소아과개폐업!$H$5:$H$293,시도_소아과개폐업!$A$5:$A$293,$D481,시도_소아과개폐업!$B$5:$B$293,$B481)</f>
        <v>289</v>
      </c>
      <c r="AY481" s="14" t="n">
        <f aca="false">SUMIFS(시군구_병원급!$E$5:$E$3668,시군구_병원급!$A$5:$A$3668,$A481,시군구_병원급!$D$5:$D$3668,$D481)</f>
        <v>5</v>
      </c>
      <c r="AZ481" s="14" t="n">
        <f aca="false">SUMIFS(시군구_병원급!$F$5:$F$3668,시군구_병원급!$A$5:$A$3668,$A481,시군구_병원급!$D$5:$D$3668,$D481)</f>
        <v>2</v>
      </c>
      <c r="BA481" s="14" t="n">
        <f aca="false">SUMIFS(시군구_병원급!$G$5:$G$3668,시군구_병원급!$A$5:$A$3668,$A481,시군구_병원급!$D$5:$D$3668,$D481)</f>
        <v>14</v>
      </c>
      <c r="BB481" s="14" t="n">
        <f aca="false">SUMIFS(시군구_병원급!$H$5:$H$3668,시군구_병원급!$A$5:$A$3668,$A481,시군구_병원급!$D$5:$D$3668,$D481)</f>
        <v>29</v>
      </c>
      <c r="BC481" s="16" t="n">
        <f aca="false">K481+AY481</f>
        <v>35</v>
      </c>
      <c r="BD481" s="17" t="n">
        <f aca="false">IF(E481=0,"",(K481+AY481)/E481*1000)</f>
        <v>1.77107580204433</v>
      </c>
      <c r="BE481" s="16" t="n">
        <f aca="false">AY481-SUMIFS(시군구_병원급!$E$5:$E$3668,시군구_병원급!$A$5:$A$3668,$A481,시군구_병원급!$D$5:$D$3668,$D481-3)</f>
        <v>0</v>
      </c>
      <c r="BF481" s="16" t="n">
        <f aca="false">IF(AY481=0,1,0)</f>
        <v>0</v>
      </c>
      <c r="BG481" s="16" t="n">
        <f aca="false">IF(K481+AY481=0,1,0)</f>
        <v>0</v>
      </c>
      <c r="BH481" s="16" t="n">
        <f aca="false">AF481+AG481+AH481</f>
        <v>22</v>
      </c>
      <c r="BI481" s="18" t="n">
        <f aca="false">IF(H481=0,"",BH481/H481)</f>
        <v>0.11</v>
      </c>
      <c r="BJ481" s="16" t="n">
        <f aca="false">IF(AP481="","",AP481+AN481)</f>
        <v>25</v>
      </c>
    </row>
    <row r="482" customFormat="false" ht="15" hidden="false" customHeight="true" outlineLevel="0" collapsed="false">
      <c r="A482" s="9" t="s">
        <v>108</v>
      </c>
      <c r="B482" s="10" t="s">
        <v>63</v>
      </c>
      <c r="C482" s="10" t="s">
        <v>109</v>
      </c>
      <c r="D482" s="9" t="n">
        <v>2018</v>
      </c>
      <c r="E482" s="11" t="n">
        <v>20532</v>
      </c>
      <c r="F482" s="11" t="n">
        <v>2627</v>
      </c>
      <c r="G482" s="11" t="n">
        <v>2940</v>
      </c>
      <c r="H482" s="11" t="n">
        <v>221</v>
      </c>
      <c r="I482" s="11" t="n">
        <v>11565</v>
      </c>
      <c r="J482" s="11" t="n">
        <v>9371</v>
      </c>
      <c r="K482" s="11" t="n">
        <v>30</v>
      </c>
      <c r="L482" s="12" t="n">
        <v>10.7636859536334</v>
      </c>
      <c r="M482" s="12" t="n">
        <v>1.46113383985973</v>
      </c>
      <c r="N482" s="13" t="n">
        <v>0.810289667099006</v>
      </c>
      <c r="O482" s="13" t="n">
        <v>0.563267095265926</v>
      </c>
      <c r="P482" s="13" t="n">
        <v>0.143191116306254</v>
      </c>
      <c r="Q482" s="13" t="n">
        <v>-0.219819888285139</v>
      </c>
      <c r="R482" s="13" t="n">
        <v>-0.360174102285093</v>
      </c>
      <c r="S482" s="11" t="n">
        <v>2</v>
      </c>
      <c r="T482" s="13" t="n">
        <v>-0.0432900432900433</v>
      </c>
      <c r="U482" s="13" t="n">
        <v>-0.00318910532666783</v>
      </c>
      <c r="V482" s="11" t="n">
        <v>0</v>
      </c>
      <c r="W482" s="13" t="n">
        <v>-0.14027149321267</v>
      </c>
      <c r="X482" s="11" t="n">
        <v>0</v>
      </c>
      <c r="Y482" s="11" t="n">
        <v>0</v>
      </c>
      <c r="Z482" s="11" t="n">
        <v>0</v>
      </c>
      <c r="AA482" s="11" t="n">
        <v>0</v>
      </c>
      <c r="AB482" s="10" t="s">
        <v>65</v>
      </c>
      <c r="AC482" s="11" t="n">
        <v>54</v>
      </c>
      <c r="AD482" s="11" t="n">
        <v>70</v>
      </c>
      <c r="AE482" s="11" t="n">
        <v>69</v>
      </c>
      <c r="AF482" s="11" t="n">
        <v>27</v>
      </c>
      <c r="AG482" s="11" t="n">
        <v>0</v>
      </c>
      <c r="AH482" s="11" t="n">
        <v>1</v>
      </c>
      <c r="AI482" s="13" t="n">
        <v>0.244343891402715</v>
      </c>
      <c r="AJ482" s="13" t="n">
        <v>0.316742081447964</v>
      </c>
      <c r="AK482" s="13" t="n">
        <v>0.312217194570136</v>
      </c>
      <c r="AL482" s="13" t="n">
        <v>0.122171945701358</v>
      </c>
      <c r="AM482" s="13" t="n">
        <v>0</v>
      </c>
      <c r="AN482" s="11" t="n">
        <v>5</v>
      </c>
      <c r="AO482" s="13" t="n">
        <v>0.0221238938053097</v>
      </c>
      <c r="AP482" s="11" t="n">
        <v>20</v>
      </c>
      <c r="AQ482" s="11" t="n">
        <v>5</v>
      </c>
      <c r="AR482" s="13" t="n">
        <v>0.0833333333333333</v>
      </c>
      <c r="AS482" s="13" t="n">
        <v>0.0208333333333333</v>
      </c>
      <c r="AT482" s="14" t="n">
        <f aca="false">SUMIFS(시도_소아과개폐업!$C$5:$C$293,시도_소아과개폐업!$A$5:$A$293,$D482,시도_소아과개폐업!$B$5:$B$293,$B482)</f>
        <v>141</v>
      </c>
      <c r="AU482" s="14" t="n">
        <f aca="false">SUMIFS(시도_소아과개폐업!$D$5:$D$293,시도_소아과개폐업!$A$5:$A$293,$D482,시도_소아과개폐업!$B$5:$B$293,$B482)</f>
        <v>91</v>
      </c>
      <c r="AV482" s="14" t="n">
        <f aca="false">SUMIFS(시도_소아과개폐업!$F$5:$F$293,시도_소아과개폐업!$A$5:$A$293,$D482,시도_소아과개폐업!$B$5:$B$293,$B482)</f>
        <v>50</v>
      </c>
      <c r="AW482" s="15" t="n">
        <f aca="false">SUMIFS(시도_소아과개폐업!$G$5:$G$293,시도_소아과개폐업!$A$5:$A$293,$D482,시도_소아과개폐업!$B$5:$B$293,$B482)</f>
        <v>0.174664107485605</v>
      </c>
      <c r="AX482" s="14" t="n">
        <f aca="false">SUMIFS(시도_소아과개폐업!$H$5:$H$293,시도_소아과개폐업!$A$5:$A$293,$D482,시도_소아과개폐업!$B$5:$B$293,$B482)</f>
        <v>289</v>
      </c>
      <c r="AY482" s="14" t="n">
        <f aca="false">SUMIFS(시군구_병원급!$E$5:$E$3668,시군구_병원급!$A$5:$A$3668,$A482,시군구_병원급!$D$5:$D$3668,$D482)</f>
        <v>10</v>
      </c>
      <c r="AZ482" s="14" t="n">
        <f aca="false">SUMIFS(시군구_병원급!$F$5:$F$3668,시군구_병원급!$A$5:$A$3668,$A482,시군구_병원급!$D$5:$D$3668,$D482)</f>
        <v>5</v>
      </c>
      <c r="BA482" s="14" t="n">
        <f aca="false">SUMIFS(시군구_병원급!$G$5:$G$3668,시군구_병원급!$A$5:$A$3668,$A482,시군구_병원급!$D$5:$D$3668,$D482)</f>
        <v>40</v>
      </c>
      <c r="BB482" s="14" t="n">
        <f aca="false">SUMIFS(시군구_병원급!$H$5:$H$3668,시군구_병원급!$A$5:$A$3668,$A482,시군구_병원급!$D$5:$D$3668,$D482)</f>
        <v>73</v>
      </c>
      <c r="BC482" s="16" t="n">
        <f aca="false">K482+AY482</f>
        <v>40</v>
      </c>
      <c r="BD482" s="17" t="n">
        <f aca="false">IF(E482=0,"",(K482+AY482)/E482*1000)</f>
        <v>1.94817845314631</v>
      </c>
      <c r="BE482" s="16" t="n">
        <f aca="false">AY482-SUMIFS(시군구_병원급!$E$5:$E$3668,시군구_병원급!$A$5:$A$3668,$A482,시군구_병원급!$D$5:$D$3668,$D482-3)</f>
        <v>0</v>
      </c>
      <c r="BF482" s="16" t="n">
        <f aca="false">IF(AY482=0,1,0)</f>
        <v>0</v>
      </c>
      <c r="BG482" s="16" t="n">
        <f aca="false">IF(K482+AY482=0,1,0)</f>
        <v>0</v>
      </c>
      <c r="BH482" s="16" t="n">
        <f aca="false">AF482+AG482+AH482</f>
        <v>28</v>
      </c>
      <c r="BI482" s="18" t="n">
        <f aca="false">IF(H482=0,"",BH482/H482)</f>
        <v>0.126696832579186</v>
      </c>
      <c r="BJ482" s="16" t="n">
        <f aca="false">IF(AP482="","",AP482+AN482)</f>
        <v>25</v>
      </c>
    </row>
    <row r="483" customFormat="false" ht="15" hidden="false" customHeight="true" outlineLevel="0" collapsed="false">
      <c r="A483" s="9" t="s">
        <v>110</v>
      </c>
      <c r="B483" s="10" t="s">
        <v>63</v>
      </c>
      <c r="C483" s="10" t="s">
        <v>111</v>
      </c>
      <c r="D483" s="9" t="n">
        <v>2018</v>
      </c>
      <c r="E483" s="11" t="n">
        <v>30681</v>
      </c>
      <c r="F483" s="11" t="n">
        <v>4278</v>
      </c>
      <c r="G483" s="11" t="n">
        <v>4567</v>
      </c>
      <c r="H483" s="11" t="n">
        <v>408</v>
      </c>
      <c r="I483" s="11" t="n">
        <v>16912</v>
      </c>
      <c r="J483" s="11" t="n">
        <v>15307</v>
      </c>
      <c r="K483" s="11" t="n">
        <v>45</v>
      </c>
      <c r="L483" s="12" t="n">
        <v>13.2981323946416</v>
      </c>
      <c r="M483" s="12" t="n">
        <v>1.46670577882077</v>
      </c>
      <c r="N483" s="13" t="n">
        <v>0.90509697256386</v>
      </c>
      <c r="O483" s="13" t="n">
        <v>0.551220625142596</v>
      </c>
      <c r="P483" s="13" t="n">
        <v>0.148854339819432</v>
      </c>
      <c r="Q483" s="13" t="n">
        <v>-0.092116943836184</v>
      </c>
      <c r="R483" s="13" t="n">
        <v>-0.225800983217495</v>
      </c>
      <c r="S483" s="11" t="n">
        <v>2</v>
      </c>
      <c r="T483" s="13" t="n">
        <v>-0.0308788598574822</v>
      </c>
      <c r="U483" s="13" t="n">
        <v>0.000769276288537846</v>
      </c>
      <c r="V483" s="11" t="n">
        <v>0</v>
      </c>
      <c r="W483" s="13" t="n">
        <v>-0.125</v>
      </c>
      <c r="X483" s="11" t="n">
        <v>0</v>
      </c>
      <c r="Y483" s="11" t="n">
        <v>0</v>
      </c>
      <c r="Z483" s="11" t="n">
        <v>0</v>
      </c>
      <c r="AA483" s="11" t="n">
        <v>0</v>
      </c>
      <c r="AB483" s="10" t="s">
        <v>65</v>
      </c>
      <c r="AC483" s="11" t="n">
        <v>72</v>
      </c>
      <c r="AD483" s="11" t="n">
        <v>137</v>
      </c>
      <c r="AE483" s="11" t="n">
        <v>176</v>
      </c>
      <c r="AF483" s="11" t="n">
        <v>15</v>
      </c>
      <c r="AG483" s="11" t="n">
        <v>6</v>
      </c>
      <c r="AH483" s="11" t="n">
        <v>2</v>
      </c>
      <c r="AI483" s="13" t="n">
        <v>0.176470588235294</v>
      </c>
      <c r="AJ483" s="13" t="n">
        <v>0.33578431372549</v>
      </c>
      <c r="AK483" s="13" t="n">
        <v>0.431372549019608</v>
      </c>
      <c r="AL483" s="13" t="n">
        <v>0.0367647058823529</v>
      </c>
      <c r="AM483" s="13" t="n">
        <v>0.0147058823529412</v>
      </c>
      <c r="AN483" s="11" t="n">
        <v>15</v>
      </c>
      <c r="AO483" s="13" t="n">
        <v>0.0354609929078014</v>
      </c>
      <c r="AP483" s="11" t="n">
        <v>46</v>
      </c>
      <c r="AQ483" s="11" t="n">
        <v>19</v>
      </c>
      <c r="AR483" s="13" t="n">
        <v>0.102222222222222</v>
      </c>
      <c r="AS483" s="13" t="n">
        <v>0.0422222222222222</v>
      </c>
      <c r="AT483" s="14" t="n">
        <f aca="false">SUMIFS(시도_소아과개폐업!$C$5:$C$293,시도_소아과개폐업!$A$5:$A$293,$D483,시도_소아과개폐업!$B$5:$B$293,$B483)</f>
        <v>141</v>
      </c>
      <c r="AU483" s="14" t="n">
        <f aca="false">SUMIFS(시도_소아과개폐업!$D$5:$D$293,시도_소아과개폐업!$A$5:$A$293,$D483,시도_소아과개폐업!$B$5:$B$293,$B483)</f>
        <v>91</v>
      </c>
      <c r="AV483" s="14" t="n">
        <f aca="false">SUMIFS(시도_소아과개폐업!$F$5:$F$293,시도_소아과개폐업!$A$5:$A$293,$D483,시도_소아과개폐업!$B$5:$B$293,$B483)</f>
        <v>50</v>
      </c>
      <c r="AW483" s="15" t="n">
        <f aca="false">SUMIFS(시도_소아과개폐업!$G$5:$G$293,시도_소아과개폐업!$A$5:$A$293,$D483,시도_소아과개폐업!$B$5:$B$293,$B483)</f>
        <v>0.174664107485605</v>
      </c>
      <c r="AX483" s="14" t="n">
        <f aca="false">SUMIFS(시도_소아과개폐업!$H$5:$H$293,시도_소아과개폐업!$A$5:$A$293,$D483,시도_소아과개폐업!$B$5:$B$293,$B483)</f>
        <v>289</v>
      </c>
      <c r="AY483" s="14" t="n">
        <f aca="false">SUMIFS(시군구_병원급!$E$5:$E$3668,시군구_병원급!$A$5:$A$3668,$A483,시군구_병원급!$D$5:$D$3668,$D483)</f>
        <v>4</v>
      </c>
      <c r="AZ483" s="14" t="n">
        <f aca="false">SUMIFS(시군구_병원급!$F$5:$F$3668,시군구_병원급!$A$5:$A$3668,$A483,시군구_병원급!$D$5:$D$3668,$D483)</f>
        <v>2</v>
      </c>
      <c r="BA483" s="14" t="n">
        <f aca="false">SUMIFS(시군구_병원급!$G$5:$G$3668,시군구_병원급!$A$5:$A$3668,$A483,시군구_병원급!$D$5:$D$3668,$D483)</f>
        <v>19</v>
      </c>
      <c r="BB483" s="14" t="n">
        <f aca="false">SUMIFS(시군구_병원급!$H$5:$H$3668,시군구_병원급!$A$5:$A$3668,$A483,시군구_병원급!$D$5:$D$3668,$D483)</f>
        <v>32</v>
      </c>
      <c r="BC483" s="16" t="n">
        <f aca="false">K483+AY483</f>
        <v>49</v>
      </c>
      <c r="BD483" s="17" t="n">
        <f aca="false">IF(E483=0,"",(K483+AY483)/E483*1000)</f>
        <v>1.59707962582706</v>
      </c>
      <c r="BE483" s="16" t="n">
        <f aca="false">AY483-SUMIFS(시군구_병원급!$E$5:$E$3668,시군구_병원급!$A$5:$A$3668,$A483,시군구_병원급!$D$5:$D$3668,$D483-3)</f>
        <v>-1</v>
      </c>
      <c r="BF483" s="16" t="n">
        <f aca="false">IF(AY483=0,1,0)</f>
        <v>0</v>
      </c>
      <c r="BG483" s="16" t="n">
        <f aca="false">IF(K483+AY483=0,1,0)</f>
        <v>0</v>
      </c>
      <c r="BH483" s="16" t="n">
        <f aca="false">AF483+AG483+AH483</f>
        <v>23</v>
      </c>
      <c r="BI483" s="18" t="n">
        <f aca="false">IF(H483=0,"",BH483/H483)</f>
        <v>0.0563725490196078</v>
      </c>
      <c r="BJ483" s="16" t="n">
        <f aca="false">IF(AP483="","",AP483+AN483)</f>
        <v>61</v>
      </c>
    </row>
    <row r="484" customFormat="false" ht="15" hidden="false" customHeight="true" outlineLevel="0" collapsed="false">
      <c r="A484" s="9" t="s">
        <v>112</v>
      </c>
      <c r="B484" s="10" t="s">
        <v>63</v>
      </c>
      <c r="C484" s="10" t="s">
        <v>113</v>
      </c>
      <c r="D484" s="9" t="n">
        <v>2018</v>
      </c>
      <c r="E484" s="11" t="n">
        <v>17988</v>
      </c>
      <c r="F484" s="11" t="n">
        <v>2462</v>
      </c>
      <c r="G484" s="11" t="n">
        <v>2659</v>
      </c>
      <c r="H484" s="11" t="n">
        <v>272</v>
      </c>
      <c r="I484" s="11" t="n">
        <v>13212</v>
      </c>
      <c r="J484" s="11" t="n">
        <v>11538</v>
      </c>
      <c r="K484" s="11" t="n">
        <v>24</v>
      </c>
      <c r="L484" s="12" t="n">
        <v>15.1211919057149</v>
      </c>
      <c r="M484" s="12" t="n">
        <v>1.33422281521014</v>
      </c>
      <c r="N484" s="13" t="n">
        <v>0.873297002724796</v>
      </c>
      <c r="O484" s="13" t="n">
        <v>0.734489659773182</v>
      </c>
      <c r="P484" s="13" t="n">
        <v>0.147820769401823</v>
      </c>
      <c r="Q484" s="13" t="n">
        <v>-0.187350350124238</v>
      </c>
      <c r="R484" s="13" t="n">
        <v>-0.312031047865459</v>
      </c>
      <c r="S484" s="11" t="n">
        <v>0</v>
      </c>
      <c r="T484" s="13" t="n">
        <v>-0.0422535211267606</v>
      </c>
      <c r="U484" s="13" t="n">
        <v>-0.0154992548435171</v>
      </c>
      <c r="V484" s="11" t="n">
        <v>0</v>
      </c>
      <c r="W484" s="13" t="n">
        <v>-0.0772058823529411</v>
      </c>
      <c r="X484" s="11" t="n">
        <v>0</v>
      </c>
      <c r="Y484" s="11" t="n">
        <v>0</v>
      </c>
      <c r="Z484" s="11" t="n">
        <v>0</v>
      </c>
      <c r="AA484" s="11" t="n">
        <v>0</v>
      </c>
      <c r="AB484" s="10" t="s">
        <v>65</v>
      </c>
      <c r="AC484" s="11" t="n">
        <v>64</v>
      </c>
      <c r="AD484" s="11" t="n">
        <v>96</v>
      </c>
      <c r="AE484" s="11" t="n">
        <v>103</v>
      </c>
      <c r="AF484" s="11" t="n">
        <v>5</v>
      </c>
      <c r="AG484" s="11" t="n">
        <v>3</v>
      </c>
      <c r="AH484" s="11" t="n">
        <v>1</v>
      </c>
      <c r="AI484" s="13" t="n">
        <v>0.235294117647059</v>
      </c>
      <c r="AJ484" s="13" t="n">
        <v>0.352941176470588</v>
      </c>
      <c r="AK484" s="13" t="n">
        <v>0.378676470588235</v>
      </c>
      <c r="AL484" s="13" t="n">
        <v>0.0183823529411765</v>
      </c>
      <c r="AM484" s="13" t="n">
        <v>0.0110294117647059</v>
      </c>
      <c r="AN484" s="11" t="n">
        <v>1</v>
      </c>
      <c r="AO484" s="13" t="n">
        <v>0.00366300366300366</v>
      </c>
      <c r="AP484" s="11" t="n">
        <v>25</v>
      </c>
      <c r="AQ484" s="11" t="n">
        <v>14</v>
      </c>
      <c r="AR484" s="13" t="n">
        <v>0.0880281690140845</v>
      </c>
      <c r="AS484" s="13" t="n">
        <v>0.0492957746478873</v>
      </c>
      <c r="AT484" s="14" t="n">
        <f aca="false">SUMIFS(시도_소아과개폐업!$C$5:$C$293,시도_소아과개폐업!$A$5:$A$293,$D484,시도_소아과개폐업!$B$5:$B$293,$B484)</f>
        <v>141</v>
      </c>
      <c r="AU484" s="14" t="n">
        <f aca="false">SUMIFS(시도_소아과개폐업!$D$5:$D$293,시도_소아과개폐업!$A$5:$A$293,$D484,시도_소아과개폐업!$B$5:$B$293,$B484)</f>
        <v>91</v>
      </c>
      <c r="AV484" s="14" t="n">
        <f aca="false">SUMIFS(시도_소아과개폐업!$F$5:$F$293,시도_소아과개폐업!$A$5:$A$293,$D484,시도_소아과개폐업!$B$5:$B$293,$B484)</f>
        <v>50</v>
      </c>
      <c r="AW484" s="15" t="n">
        <f aca="false">SUMIFS(시도_소아과개폐업!$G$5:$G$293,시도_소아과개폐업!$A$5:$A$293,$D484,시도_소아과개폐업!$B$5:$B$293,$B484)</f>
        <v>0.174664107485605</v>
      </c>
      <c r="AX484" s="14" t="n">
        <f aca="false">SUMIFS(시도_소아과개폐업!$H$5:$H$293,시도_소아과개폐업!$A$5:$A$293,$D484,시도_소아과개폐업!$B$5:$B$293,$B484)</f>
        <v>289</v>
      </c>
      <c r="AY484" s="14" t="n">
        <f aca="false">SUMIFS(시군구_병원급!$E$5:$E$3668,시군구_병원급!$A$5:$A$3668,$A484,시군구_병원급!$D$5:$D$3668,$D484)</f>
        <v>6</v>
      </c>
      <c r="AZ484" s="14" t="n">
        <f aca="false">SUMIFS(시군구_병원급!$F$5:$F$3668,시군구_병원급!$A$5:$A$3668,$A484,시군구_병원급!$D$5:$D$3668,$D484)</f>
        <v>3</v>
      </c>
      <c r="BA484" s="14" t="n">
        <f aca="false">SUMIFS(시군구_병원급!$G$5:$G$3668,시군구_병원급!$A$5:$A$3668,$A484,시군구_병원급!$D$5:$D$3668,$D484)</f>
        <v>18</v>
      </c>
      <c r="BB484" s="14" t="n">
        <f aca="false">SUMIFS(시군구_병원급!$H$5:$H$3668,시군구_병원급!$A$5:$A$3668,$A484,시군구_병원급!$D$5:$D$3668,$D484)</f>
        <v>32</v>
      </c>
      <c r="BC484" s="16" t="n">
        <f aca="false">K484+AY484</f>
        <v>30</v>
      </c>
      <c r="BD484" s="17" t="n">
        <f aca="false">IF(E484=0,"",(K484+AY484)/E484*1000)</f>
        <v>1.66777851901268</v>
      </c>
      <c r="BE484" s="16" t="n">
        <f aca="false">AY484-SUMIFS(시군구_병원급!$E$5:$E$3668,시군구_병원급!$A$5:$A$3668,$A484,시군구_병원급!$D$5:$D$3668,$D484-3)</f>
        <v>-1</v>
      </c>
      <c r="BF484" s="16" t="n">
        <f aca="false">IF(AY484=0,1,0)</f>
        <v>0</v>
      </c>
      <c r="BG484" s="16" t="n">
        <f aca="false">IF(K484+AY484=0,1,0)</f>
        <v>0</v>
      </c>
      <c r="BH484" s="16" t="n">
        <f aca="false">AF484+AG484+AH484</f>
        <v>9</v>
      </c>
      <c r="BI484" s="18" t="n">
        <f aca="false">IF(H484=0,"",BH484/H484)</f>
        <v>0.0330882352941177</v>
      </c>
      <c r="BJ484" s="16" t="n">
        <f aca="false">IF(AP484="","",AP484+AN484)</f>
        <v>26</v>
      </c>
    </row>
    <row r="485" customFormat="false" ht="15" hidden="false" customHeight="true" outlineLevel="0" collapsed="false">
      <c r="A485" s="9" t="s">
        <v>114</v>
      </c>
      <c r="B485" s="10" t="s">
        <v>115</v>
      </c>
      <c r="C485" s="10" t="s">
        <v>67</v>
      </c>
      <c r="D485" s="9" t="n">
        <v>2018</v>
      </c>
      <c r="E485" s="11" t="n">
        <v>970</v>
      </c>
      <c r="F485" s="11" t="n">
        <v>139</v>
      </c>
      <c r="G485" s="11" t="n">
        <v>163</v>
      </c>
      <c r="H485" s="11" t="n">
        <v>13</v>
      </c>
      <c r="I485" s="11" t="n">
        <v>906</v>
      </c>
      <c r="J485" s="11" t="n">
        <v>775</v>
      </c>
      <c r="K485" s="11" t="n">
        <v>2</v>
      </c>
      <c r="L485" s="12" t="n">
        <v>13.4020618556701</v>
      </c>
      <c r="M485" s="12" t="n">
        <v>2.06185567010309</v>
      </c>
      <c r="N485" s="13" t="n">
        <v>0.855408388520971</v>
      </c>
      <c r="O485" s="13" t="n">
        <v>0.934020618556701</v>
      </c>
      <c r="P485" s="13" t="n">
        <v>0.168041237113402</v>
      </c>
      <c r="Q485" s="13" t="n">
        <v>-0.279346210995542</v>
      </c>
      <c r="R485" s="13" t="n">
        <v>-0.365758754863813</v>
      </c>
      <c r="S485" s="11" t="n">
        <v>0</v>
      </c>
      <c r="T485" s="13" t="n">
        <v>-0.0714285714285714</v>
      </c>
      <c r="U485" s="13" t="n">
        <v>-0.0513089005235602</v>
      </c>
      <c r="V485" s="11" t="n">
        <v>0</v>
      </c>
      <c r="W485" s="13" t="n">
        <v>0</v>
      </c>
      <c r="X485" s="11" t="n">
        <v>0</v>
      </c>
      <c r="Y485" s="11" t="n">
        <v>0</v>
      </c>
      <c r="Z485" s="11" t="n">
        <v>0</v>
      </c>
      <c r="AA485" s="11" t="n">
        <v>0</v>
      </c>
      <c r="AB485" s="10" t="s">
        <v>65</v>
      </c>
      <c r="AC485" s="11" t="n">
        <v>4</v>
      </c>
      <c r="AD485" s="11" t="n">
        <v>4</v>
      </c>
      <c r="AE485" s="11" t="n">
        <v>2</v>
      </c>
      <c r="AF485" s="11" t="n">
        <v>2</v>
      </c>
      <c r="AG485" s="11" t="n">
        <v>1</v>
      </c>
      <c r="AH485" s="11" t="n">
        <v>0</v>
      </c>
      <c r="AI485" s="13" t="n">
        <v>0.307692307692308</v>
      </c>
      <c r="AJ485" s="13" t="n">
        <v>0.307692307692308</v>
      </c>
      <c r="AK485" s="13" t="n">
        <v>0.153846153846154</v>
      </c>
      <c r="AL485" s="13" t="n">
        <v>0.153846153846154</v>
      </c>
      <c r="AM485" s="13" t="n">
        <v>0.0769230769230769</v>
      </c>
      <c r="AN485" s="11" t="n">
        <v>0</v>
      </c>
      <c r="AO485" s="13" t="n">
        <v>0</v>
      </c>
      <c r="AP485" s="11" t="n">
        <v>1</v>
      </c>
      <c r="AQ485" s="11" t="n">
        <v>0</v>
      </c>
      <c r="AR485" s="13" t="n">
        <v>0.0714285714285714</v>
      </c>
      <c r="AS485" s="13" t="n">
        <v>0</v>
      </c>
      <c r="AT485" s="14" t="n">
        <f aca="false">SUMIFS(시도_소아과개폐업!$C$5:$C$293,시도_소아과개폐업!$A$5:$A$293,$D485,시도_소아과개폐업!$B$5:$B$293,$B485)</f>
        <v>60</v>
      </c>
      <c r="AU485" s="14" t="n">
        <f aca="false">SUMIFS(시도_소아과개폐업!$D$5:$D$293,시도_소아과개폐업!$A$5:$A$293,$D485,시도_소아과개폐업!$B$5:$B$293,$B485)</f>
        <v>43</v>
      </c>
      <c r="AV485" s="14" t="n">
        <f aca="false">SUMIFS(시도_소아과개폐업!$F$5:$F$293,시도_소아과개폐업!$A$5:$A$293,$D485,시도_소아과개폐업!$B$5:$B$293,$B485)</f>
        <v>17</v>
      </c>
      <c r="AW485" s="15" t="n">
        <f aca="false">SUMIFS(시도_소아과개폐업!$G$5:$G$293,시도_소아과개폐업!$A$5:$A$293,$D485,시도_소아과개폐업!$B$5:$B$293,$B485)</f>
        <v>0.300699300699301</v>
      </c>
      <c r="AX485" s="14" t="n">
        <f aca="false">SUMIFS(시도_소아과개폐업!$H$5:$H$293,시도_소아과개폐업!$A$5:$A$293,$D485,시도_소아과개폐업!$B$5:$B$293,$B485)</f>
        <v>120</v>
      </c>
      <c r="AY485" s="14" t="n">
        <f aca="false">SUMIFS(시군구_병원급!$E$5:$E$3668,시군구_병원급!$A$5:$A$3668,$A485,시군구_병원급!$D$5:$D$3668,$D485)</f>
        <v>3</v>
      </c>
      <c r="AZ485" s="14" t="n">
        <f aca="false">SUMIFS(시군구_병원급!$F$5:$F$3668,시군구_병원급!$A$5:$A$3668,$A485,시군구_병원급!$D$5:$D$3668,$D485)</f>
        <v>1</v>
      </c>
      <c r="BA485" s="14" t="n">
        <f aca="false">SUMIFS(시군구_병원급!$G$5:$G$3668,시군구_병원급!$A$5:$A$3668,$A485,시군구_병원급!$D$5:$D$3668,$D485)</f>
        <v>4</v>
      </c>
      <c r="BB485" s="14" t="n">
        <f aca="false">SUMIFS(시군구_병원급!$H$5:$H$3668,시군구_병원급!$A$5:$A$3668,$A485,시군구_병원급!$D$5:$D$3668,$D485)</f>
        <v>9</v>
      </c>
      <c r="BC485" s="16" t="n">
        <f aca="false">K485+AY485</f>
        <v>5</v>
      </c>
      <c r="BD485" s="17" t="n">
        <f aca="false">IF(E485=0,"",(K485+AY485)/E485*1000)</f>
        <v>5.15463917525773</v>
      </c>
      <c r="BE485" s="16" t="n">
        <f aca="false">AY485-SUMIFS(시군구_병원급!$E$5:$E$3668,시군구_병원급!$A$5:$A$3668,$A485,시군구_병원급!$D$5:$D$3668,$D485-3)</f>
        <v>0</v>
      </c>
      <c r="BF485" s="16" t="n">
        <f aca="false">IF(AY485=0,1,0)</f>
        <v>0</v>
      </c>
      <c r="BG485" s="16" t="n">
        <f aca="false">IF(K485+AY485=0,1,0)</f>
        <v>0</v>
      </c>
      <c r="BH485" s="16" t="n">
        <f aca="false">AF485+AG485+AH485</f>
        <v>3</v>
      </c>
      <c r="BI485" s="18" t="n">
        <f aca="false">IF(H485=0,"",BH485/H485)</f>
        <v>0.230769230769231</v>
      </c>
      <c r="BJ485" s="16" t="n">
        <f aca="false">IF(AP485="","",AP485+AN485)</f>
        <v>1</v>
      </c>
    </row>
    <row r="486" customFormat="false" ht="15" hidden="false" customHeight="true" outlineLevel="0" collapsed="false">
      <c r="A486" s="9" t="s">
        <v>116</v>
      </c>
      <c r="B486" s="10" t="s">
        <v>115</v>
      </c>
      <c r="C486" s="10" t="s">
        <v>117</v>
      </c>
      <c r="D486" s="9" t="n">
        <v>2018</v>
      </c>
      <c r="E486" s="11" t="n">
        <v>3339</v>
      </c>
      <c r="F486" s="11" t="n">
        <v>421</v>
      </c>
      <c r="G486" s="11" t="n">
        <v>426</v>
      </c>
      <c r="H486" s="11" t="n">
        <v>41</v>
      </c>
      <c r="I486" s="11" t="n">
        <v>2028</v>
      </c>
      <c r="J486" s="11" t="n">
        <v>1671</v>
      </c>
      <c r="K486" s="11" t="n">
        <v>3</v>
      </c>
      <c r="L486" s="12" t="n">
        <v>12.2791254866727</v>
      </c>
      <c r="M486" s="12" t="n">
        <v>0.898472596585804</v>
      </c>
      <c r="N486" s="13" t="n">
        <v>0.82396449704142</v>
      </c>
      <c r="O486" s="13" t="n">
        <v>0.607367475292004</v>
      </c>
      <c r="P486" s="13" t="n">
        <v>0.127583108715184</v>
      </c>
      <c r="Q486" s="13" t="n">
        <v>-0.105305466237942</v>
      </c>
      <c r="R486" s="13" t="n">
        <v>-0.28881469115192</v>
      </c>
      <c r="S486" s="11" t="n">
        <v>1</v>
      </c>
      <c r="T486" s="13" t="n">
        <v>0</v>
      </c>
      <c r="U486" s="13" t="n">
        <v>-0.0160116448326055</v>
      </c>
      <c r="V486" s="11" t="n">
        <v>0</v>
      </c>
      <c r="W486" s="13" t="n">
        <v>-0.146341463414634</v>
      </c>
      <c r="X486" s="11" t="n">
        <v>0</v>
      </c>
      <c r="Y486" s="11" t="n">
        <v>0</v>
      </c>
      <c r="Z486" s="11" t="n">
        <v>0</v>
      </c>
      <c r="AA486" s="11" t="n">
        <v>0</v>
      </c>
      <c r="AB486" s="10" t="s">
        <v>65</v>
      </c>
      <c r="AC486" s="11" t="n">
        <v>13</v>
      </c>
      <c r="AD486" s="11" t="n">
        <v>16</v>
      </c>
      <c r="AE486" s="11" t="n">
        <v>8</v>
      </c>
      <c r="AF486" s="11" t="n">
        <v>0</v>
      </c>
      <c r="AG486" s="11" t="n">
        <v>4</v>
      </c>
      <c r="AH486" s="11" t="n">
        <v>0</v>
      </c>
      <c r="AI486" s="13" t="n">
        <v>0.317073170731707</v>
      </c>
      <c r="AJ486" s="13" t="n">
        <v>0.390243902439024</v>
      </c>
      <c r="AK486" s="13" t="n">
        <v>0.195121951219512</v>
      </c>
      <c r="AL486" s="13" t="n">
        <v>0</v>
      </c>
      <c r="AM486" s="13" t="n">
        <v>0.0975609756097561</v>
      </c>
      <c r="AN486" s="11" t="n">
        <v>0</v>
      </c>
      <c r="AO486" s="13" t="n">
        <v>0</v>
      </c>
      <c r="AP486" s="11" t="n">
        <v>1</v>
      </c>
      <c r="AQ486" s="11" t="n">
        <v>1</v>
      </c>
      <c r="AR486" s="13" t="n">
        <v>0.024390243902439</v>
      </c>
      <c r="AS486" s="13" t="n">
        <v>0.024390243902439</v>
      </c>
      <c r="AT486" s="14" t="n">
        <f aca="false">SUMIFS(시도_소아과개폐업!$C$5:$C$293,시도_소아과개폐업!$A$5:$A$293,$D486,시도_소아과개폐업!$B$5:$B$293,$B486)</f>
        <v>60</v>
      </c>
      <c r="AU486" s="14" t="n">
        <f aca="false">SUMIFS(시도_소아과개폐업!$D$5:$D$293,시도_소아과개폐업!$A$5:$A$293,$D486,시도_소아과개폐업!$B$5:$B$293,$B486)</f>
        <v>43</v>
      </c>
      <c r="AV486" s="14" t="n">
        <f aca="false">SUMIFS(시도_소아과개폐업!$F$5:$F$293,시도_소아과개폐업!$A$5:$A$293,$D486,시도_소아과개폐업!$B$5:$B$293,$B486)</f>
        <v>17</v>
      </c>
      <c r="AW486" s="15" t="n">
        <f aca="false">SUMIFS(시도_소아과개폐업!$G$5:$G$293,시도_소아과개폐업!$A$5:$A$293,$D486,시도_소아과개폐업!$B$5:$B$293,$B486)</f>
        <v>0.300699300699301</v>
      </c>
      <c r="AX486" s="14" t="n">
        <f aca="false">SUMIFS(시도_소아과개폐업!$H$5:$H$293,시도_소아과개폐업!$A$5:$A$293,$D486,시도_소아과개폐업!$B$5:$B$293,$B486)</f>
        <v>120</v>
      </c>
      <c r="AY486" s="14" t="n">
        <f aca="false">SUMIFS(시군구_병원급!$E$5:$E$3668,시군구_병원급!$A$5:$A$3668,$A486,시군구_병원급!$D$5:$D$3668,$D486)</f>
        <v>4</v>
      </c>
      <c r="AZ486" s="14" t="n">
        <f aca="false">SUMIFS(시군구_병원급!$F$5:$F$3668,시군구_병원급!$A$5:$A$3668,$A486,시군구_병원급!$D$5:$D$3668,$D486)</f>
        <v>4</v>
      </c>
      <c r="BA486" s="14" t="n">
        <f aca="false">SUMIFS(시군구_병원급!$G$5:$G$3668,시군구_병원급!$A$5:$A$3668,$A486,시군구_병원급!$D$5:$D$3668,$D486)</f>
        <v>7</v>
      </c>
      <c r="BB486" s="14" t="n">
        <f aca="false">SUMIFS(시군구_병원급!$H$5:$H$3668,시군구_병원급!$A$5:$A$3668,$A486,시군구_병원급!$D$5:$D$3668,$D486)</f>
        <v>14</v>
      </c>
      <c r="BC486" s="16" t="n">
        <f aca="false">K486+AY486</f>
        <v>7</v>
      </c>
      <c r="BD486" s="17" t="n">
        <f aca="false">IF(E486=0,"",(K486+AY486)/E486*1000)</f>
        <v>2.09643605870021</v>
      </c>
      <c r="BE486" s="16" t="n">
        <f aca="false">AY486-SUMIFS(시군구_병원급!$E$5:$E$3668,시군구_병원급!$A$5:$A$3668,$A486,시군구_병원급!$D$5:$D$3668,$D486-3)</f>
        <v>0</v>
      </c>
      <c r="BF486" s="16" t="n">
        <f aca="false">IF(AY486=0,1,0)</f>
        <v>0</v>
      </c>
      <c r="BG486" s="16" t="n">
        <f aca="false">IF(K486+AY486=0,1,0)</f>
        <v>0</v>
      </c>
      <c r="BH486" s="16" t="n">
        <f aca="false">AF486+AG486+AH486</f>
        <v>4</v>
      </c>
      <c r="BI486" s="18" t="n">
        <f aca="false">IF(H486=0,"",BH486/H486)</f>
        <v>0.0975609756097561</v>
      </c>
      <c r="BJ486" s="16" t="n">
        <f aca="false">IF(AP486="","",AP486+AN486)</f>
        <v>1</v>
      </c>
    </row>
    <row r="487" customFormat="false" ht="15" hidden="false" customHeight="true" outlineLevel="0" collapsed="false">
      <c r="A487" s="9" t="s">
        <v>118</v>
      </c>
      <c r="B487" s="10" t="s">
        <v>115</v>
      </c>
      <c r="C487" s="10" t="s">
        <v>119</v>
      </c>
      <c r="D487" s="9" t="n">
        <v>2018</v>
      </c>
      <c r="E487" s="11" t="n">
        <v>2333</v>
      </c>
      <c r="F487" s="11" t="n">
        <v>292</v>
      </c>
      <c r="G487" s="11" t="n">
        <v>321</v>
      </c>
      <c r="H487" s="11" t="n">
        <v>38</v>
      </c>
      <c r="I487" s="11" t="n">
        <v>2201</v>
      </c>
      <c r="J487" s="11" t="n">
        <v>1597</v>
      </c>
      <c r="K487" s="11" t="n">
        <v>1</v>
      </c>
      <c r="L487" s="12" t="n">
        <v>16.2880411487355</v>
      </c>
      <c r="M487" s="12" t="n">
        <v>0.42863266180883</v>
      </c>
      <c r="N487" s="13" t="n">
        <v>0.72557928214448</v>
      </c>
      <c r="O487" s="13" t="n">
        <v>0.943420488641235</v>
      </c>
      <c r="P487" s="13" t="n">
        <v>0.137591084440634</v>
      </c>
      <c r="Q487" s="13" t="n">
        <v>-0.178810278071102</v>
      </c>
      <c r="R487" s="13" t="n">
        <v>-0.33402489626556</v>
      </c>
      <c r="S487" s="11" t="n">
        <v>-1</v>
      </c>
      <c r="T487" s="13" t="n">
        <v>-0.0256410256410257</v>
      </c>
      <c r="U487" s="13" t="n">
        <v>0.0124195032198713</v>
      </c>
      <c r="V487" s="11" t="n">
        <v>0</v>
      </c>
      <c r="W487" s="13" t="n">
        <v>-0.210526315789474</v>
      </c>
      <c r="X487" s="11" t="n">
        <v>1</v>
      </c>
      <c r="Y487" s="11" t="n">
        <v>0</v>
      </c>
      <c r="Z487" s="11" t="n">
        <v>1</v>
      </c>
      <c r="AA487" s="11" t="n">
        <v>0</v>
      </c>
      <c r="AB487" s="10" t="s">
        <v>65</v>
      </c>
      <c r="AC487" s="11" t="n">
        <v>9</v>
      </c>
      <c r="AD487" s="11" t="n">
        <v>11</v>
      </c>
      <c r="AE487" s="11" t="n">
        <v>7</v>
      </c>
      <c r="AF487" s="11" t="n">
        <v>7</v>
      </c>
      <c r="AG487" s="11" t="n">
        <v>4</v>
      </c>
      <c r="AH487" s="11" t="n">
        <v>0</v>
      </c>
      <c r="AI487" s="13" t="n">
        <v>0.236842105263158</v>
      </c>
      <c r="AJ487" s="13" t="n">
        <v>0.289473684210526</v>
      </c>
      <c r="AK487" s="13" t="n">
        <v>0.18421052631579</v>
      </c>
      <c r="AL487" s="13" t="n">
        <v>0.18421052631579</v>
      </c>
      <c r="AM487" s="13" t="n">
        <v>0.105263157894737</v>
      </c>
      <c r="AN487" s="11" t="n">
        <v>1</v>
      </c>
      <c r="AO487" s="13" t="n">
        <v>0.0256410256410256</v>
      </c>
      <c r="AP487" s="11" t="n">
        <v>1</v>
      </c>
      <c r="AQ487" s="11" t="n">
        <v>0</v>
      </c>
      <c r="AR487" s="13" t="n">
        <v>0.025</v>
      </c>
      <c r="AS487" s="13" t="n">
        <v>0</v>
      </c>
      <c r="AT487" s="14" t="n">
        <f aca="false">SUMIFS(시도_소아과개폐업!$C$5:$C$293,시도_소아과개폐업!$A$5:$A$293,$D487,시도_소아과개폐업!$B$5:$B$293,$B487)</f>
        <v>60</v>
      </c>
      <c r="AU487" s="14" t="n">
        <f aca="false">SUMIFS(시도_소아과개폐업!$D$5:$D$293,시도_소아과개폐업!$A$5:$A$293,$D487,시도_소아과개폐업!$B$5:$B$293,$B487)</f>
        <v>43</v>
      </c>
      <c r="AV487" s="14" t="n">
        <f aca="false">SUMIFS(시도_소아과개폐업!$F$5:$F$293,시도_소아과개폐업!$A$5:$A$293,$D487,시도_소아과개폐업!$B$5:$B$293,$B487)</f>
        <v>17</v>
      </c>
      <c r="AW487" s="15" t="n">
        <f aca="false">SUMIFS(시도_소아과개폐업!$G$5:$G$293,시도_소아과개폐업!$A$5:$A$293,$D487,시도_소아과개폐업!$B$5:$B$293,$B487)</f>
        <v>0.300699300699301</v>
      </c>
      <c r="AX487" s="14" t="n">
        <f aca="false">SUMIFS(시도_소아과개폐업!$H$5:$H$293,시도_소아과개폐업!$A$5:$A$293,$D487,시도_소아과개폐업!$B$5:$B$293,$B487)</f>
        <v>120</v>
      </c>
      <c r="AY487" s="14" t="n">
        <f aca="false">SUMIFS(시군구_병원급!$E$5:$E$3668,시군구_병원급!$A$5:$A$3668,$A487,시군구_병원급!$D$5:$D$3668,$D487)</f>
        <v>5</v>
      </c>
      <c r="AZ487" s="14" t="n">
        <f aca="false">SUMIFS(시군구_병원급!$F$5:$F$3668,시군구_병원급!$A$5:$A$3668,$A487,시군구_병원급!$D$5:$D$3668,$D487)</f>
        <v>3</v>
      </c>
      <c r="BA487" s="14" t="n">
        <f aca="false">SUMIFS(시군구_병원급!$G$5:$G$3668,시군구_병원급!$A$5:$A$3668,$A487,시군구_병원급!$D$5:$D$3668,$D487)</f>
        <v>8</v>
      </c>
      <c r="BB487" s="14" t="n">
        <f aca="false">SUMIFS(시군구_병원급!$H$5:$H$3668,시군구_병원급!$A$5:$A$3668,$A487,시군구_병원급!$D$5:$D$3668,$D487)</f>
        <v>16</v>
      </c>
      <c r="BC487" s="16" t="n">
        <f aca="false">K487+AY487</f>
        <v>6</v>
      </c>
      <c r="BD487" s="17" t="n">
        <f aca="false">IF(E487=0,"",(K487+AY487)/E487*1000)</f>
        <v>2.57179597085298</v>
      </c>
      <c r="BE487" s="16" t="n">
        <f aca="false">AY487-SUMIFS(시군구_병원급!$E$5:$E$3668,시군구_병원급!$A$5:$A$3668,$A487,시군구_병원급!$D$5:$D$3668,$D487-3)</f>
        <v>-1</v>
      </c>
      <c r="BF487" s="16" t="n">
        <f aca="false">IF(AY487=0,1,0)</f>
        <v>0</v>
      </c>
      <c r="BG487" s="16" t="n">
        <f aca="false">IF(K487+AY487=0,1,0)</f>
        <v>0</v>
      </c>
      <c r="BH487" s="16" t="n">
        <f aca="false">AF487+AG487+AH487</f>
        <v>11</v>
      </c>
      <c r="BI487" s="18" t="n">
        <f aca="false">IF(H487=0,"",BH487/H487)</f>
        <v>0.289473684210526</v>
      </c>
      <c r="BJ487" s="16" t="n">
        <f aca="false">IF(AP487="","",AP487+AN487)</f>
        <v>2</v>
      </c>
    </row>
    <row r="488" customFormat="false" ht="15" hidden="false" customHeight="true" outlineLevel="0" collapsed="false">
      <c r="A488" s="9" t="s">
        <v>120</v>
      </c>
      <c r="B488" s="10" t="s">
        <v>115</v>
      </c>
      <c r="C488" s="10" t="s">
        <v>121</v>
      </c>
      <c r="D488" s="9" t="n">
        <v>2018</v>
      </c>
      <c r="E488" s="11" t="n">
        <v>3331</v>
      </c>
      <c r="F488" s="11" t="n">
        <v>393</v>
      </c>
      <c r="G488" s="11" t="n">
        <v>404</v>
      </c>
      <c r="H488" s="11" t="n">
        <v>49</v>
      </c>
      <c r="I488" s="11" t="n">
        <v>2671</v>
      </c>
      <c r="J488" s="11" t="n">
        <v>2130</v>
      </c>
      <c r="K488" s="11" t="n">
        <v>3</v>
      </c>
      <c r="L488" s="12" t="n">
        <v>14.7102972080456</v>
      </c>
      <c r="M488" s="12" t="n">
        <v>0.900630441308916</v>
      </c>
      <c r="N488" s="13" t="n">
        <v>0.797454137027331</v>
      </c>
      <c r="O488" s="13" t="n">
        <v>0.801861302912038</v>
      </c>
      <c r="P488" s="13" t="n">
        <v>0.121284899429601</v>
      </c>
      <c r="Q488" s="13" t="n">
        <v>-0.216235294117647</v>
      </c>
      <c r="R488" s="13" t="n">
        <v>-0.362776025236593</v>
      </c>
      <c r="S488" s="11" t="n">
        <v>-1</v>
      </c>
      <c r="T488" s="13" t="n">
        <v>-0.02</v>
      </c>
      <c r="U488" s="13" t="n">
        <v>-0.0518281860134895</v>
      </c>
      <c r="V488" s="11" t="n">
        <v>0</v>
      </c>
      <c r="W488" s="13" t="n">
        <v>-0.122448979591837</v>
      </c>
      <c r="X488" s="11" t="n">
        <v>0</v>
      </c>
      <c r="Y488" s="11" t="n">
        <v>0</v>
      </c>
      <c r="Z488" s="11" t="n">
        <v>0</v>
      </c>
      <c r="AA488" s="11" t="n">
        <v>0</v>
      </c>
      <c r="AB488" s="10" t="s">
        <v>65</v>
      </c>
      <c r="AC488" s="11" t="n">
        <v>13</v>
      </c>
      <c r="AD488" s="11" t="n">
        <v>16</v>
      </c>
      <c r="AE488" s="11" t="n">
        <v>10</v>
      </c>
      <c r="AF488" s="11" t="n">
        <v>2</v>
      </c>
      <c r="AG488" s="11" t="n">
        <v>8</v>
      </c>
      <c r="AH488" s="11" t="n">
        <v>0</v>
      </c>
      <c r="AI488" s="13" t="n">
        <v>0.26530612244898</v>
      </c>
      <c r="AJ488" s="13" t="n">
        <v>0.326530612244898</v>
      </c>
      <c r="AK488" s="13" t="n">
        <v>0.204081632653061</v>
      </c>
      <c r="AL488" s="13" t="n">
        <v>0.0408163265306122</v>
      </c>
      <c r="AM488" s="13" t="n">
        <v>0.163265306122449</v>
      </c>
      <c r="AN488" s="11" t="n">
        <v>4</v>
      </c>
      <c r="AO488" s="13" t="n">
        <v>0.0754716981132075</v>
      </c>
      <c r="AP488" s="11" t="n">
        <v>3</v>
      </c>
      <c r="AQ488" s="11" t="n">
        <v>2</v>
      </c>
      <c r="AR488" s="13" t="n">
        <v>0.0555555555555556</v>
      </c>
      <c r="AS488" s="13" t="n">
        <v>0.037037037037037</v>
      </c>
      <c r="AT488" s="14" t="n">
        <f aca="false">SUMIFS(시도_소아과개폐업!$C$5:$C$293,시도_소아과개폐업!$A$5:$A$293,$D488,시도_소아과개폐업!$B$5:$B$293,$B488)</f>
        <v>60</v>
      </c>
      <c r="AU488" s="14" t="n">
        <f aca="false">SUMIFS(시도_소아과개폐업!$D$5:$D$293,시도_소아과개폐업!$A$5:$A$293,$D488,시도_소아과개폐업!$B$5:$B$293,$B488)</f>
        <v>43</v>
      </c>
      <c r="AV488" s="14" t="n">
        <f aca="false">SUMIFS(시도_소아과개폐업!$F$5:$F$293,시도_소아과개폐업!$A$5:$A$293,$D488,시도_소아과개폐업!$B$5:$B$293,$B488)</f>
        <v>17</v>
      </c>
      <c r="AW488" s="15" t="n">
        <f aca="false">SUMIFS(시도_소아과개폐업!$G$5:$G$293,시도_소아과개폐업!$A$5:$A$293,$D488,시도_소아과개폐업!$B$5:$B$293,$B488)</f>
        <v>0.300699300699301</v>
      </c>
      <c r="AX488" s="14" t="n">
        <f aca="false">SUMIFS(시도_소아과개폐업!$H$5:$H$293,시도_소아과개폐업!$A$5:$A$293,$D488,시도_소아과개폐업!$B$5:$B$293,$B488)</f>
        <v>120</v>
      </c>
      <c r="AY488" s="14" t="n">
        <f aca="false">SUMIFS(시군구_병원급!$E$5:$E$3668,시군구_병원급!$A$5:$A$3668,$A488,시군구_병원급!$D$5:$D$3668,$D488)</f>
        <v>5</v>
      </c>
      <c r="AZ488" s="14" t="n">
        <f aca="false">SUMIFS(시군구_병원급!$F$5:$F$3668,시군구_병원급!$A$5:$A$3668,$A488,시군구_병원급!$D$5:$D$3668,$D488)</f>
        <v>2</v>
      </c>
      <c r="BA488" s="14" t="n">
        <f aca="false">SUMIFS(시군구_병원급!$G$5:$G$3668,시군구_병원급!$A$5:$A$3668,$A488,시군구_병원급!$D$5:$D$3668,$D488)</f>
        <v>3</v>
      </c>
      <c r="BB488" s="14" t="n">
        <f aca="false">SUMIFS(시군구_병원급!$H$5:$H$3668,시군구_병원급!$A$5:$A$3668,$A488,시군구_병원급!$D$5:$D$3668,$D488)</f>
        <v>8</v>
      </c>
      <c r="BC488" s="16" t="n">
        <f aca="false">K488+AY488</f>
        <v>8</v>
      </c>
      <c r="BD488" s="17" t="n">
        <f aca="false">IF(E488=0,"",(K488+AY488)/E488*1000)</f>
        <v>2.40168117682378</v>
      </c>
      <c r="BE488" s="16" t="n">
        <f aca="false">AY488-SUMIFS(시군구_병원급!$E$5:$E$3668,시군구_병원급!$A$5:$A$3668,$A488,시군구_병원급!$D$5:$D$3668,$D488-3)</f>
        <v>1</v>
      </c>
      <c r="BF488" s="16" t="n">
        <f aca="false">IF(AY488=0,1,0)</f>
        <v>0</v>
      </c>
      <c r="BG488" s="16" t="n">
        <f aca="false">IF(K488+AY488=0,1,0)</f>
        <v>0</v>
      </c>
      <c r="BH488" s="16" t="n">
        <f aca="false">AF488+AG488+AH488</f>
        <v>10</v>
      </c>
      <c r="BI488" s="18" t="n">
        <f aca="false">IF(H488=0,"",BH488/H488)</f>
        <v>0.204081632653061</v>
      </c>
      <c r="BJ488" s="16" t="n">
        <f aca="false">IF(AP488="","",AP488+AN488)</f>
        <v>7</v>
      </c>
    </row>
    <row r="489" customFormat="false" ht="15" hidden="false" customHeight="true" outlineLevel="0" collapsed="false">
      <c r="A489" s="9" t="s">
        <v>122</v>
      </c>
      <c r="B489" s="10" t="s">
        <v>115</v>
      </c>
      <c r="C489" s="10" t="s">
        <v>123</v>
      </c>
      <c r="D489" s="9" t="n">
        <v>2018</v>
      </c>
      <c r="E489" s="11" t="n">
        <v>13632</v>
      </c>
      <c r="F489" s="11" t="n">
        <v>1875</v>
      </c>
      <c r="G489" s="11" t="n">
        <v>2018</v>
      </c>
      <c r="H489" s="11" t="n">
        <v>165</v>
      </c>
      <c r="I489" s="11" t="n">
        <v>7206</v>
      </c>
      <c r="J489" s="11" t="n">
        <v>6195</v>
      </c>
      <c r="K489" s="11" t="n">
        <v>17</v>
      </c>
      <c r="L489" s="12" t="n">
        <v>12.1038732394366</v>
      </c>
      <c r="M489" s="12" t="n">
        <v>1.24706572769953</v>
      </c>
      <c r="N489" s="13" t="n">
        <v>0.85970024979184</v>
      </c>
      <c r="O489" s="13" t="n">
        <v>0.528609154929578</v>
      </c>
      <c r="P489" s="13" t="n">
        <v>0.148034037558685</v>
      </c>
      <c r="Q489" s="13" t="n">
        <v>-0.181212084809899</v>
      </c>
      <c r="R489" s="13" t="n">
        <v>-0.333773522614724</v>
      </c>
      <c r="S489" s="11" t="n">
        <v>-7</v>
      </c>
      <c r="T489" s="13" t="n">
        <v>-0.0178571428571429</v>
      </c>
      <c r="U489" s="13" t="n">
        <v>-0.0182561307901907</v>
      </c>
      <c r="V489" s="11" t="n">
        <v>0</v>
      </c>
      <c r="W489" s="13" t="n">
        <v>-0.0969696969696969</v>
      </c>
      <c r="X489" s="11" t="n">
        <v>0</v>
      </c>
      <c r="Y489" s="11" t="n">
        <v>0</v>
      </c>
      <c r="Z489" s="11" t="n">
        <v>0</v>
      </c>
      <c r="AA489" s="11" t="n">
        <v>0</v>
      </c>
      <c r="AB489" s="10" t="s">
        <v>65</v>
      </c>
      <c r="AC489" s="11" t="n">
        <v>21</v>
      </c>
      <c r="AD489" s="11" t="n">
        <v>63</v>
      </c>
      <c r="AE489" s="11" t="n">
        <v>60</v>
      </c>
      <c r="AF489" s="11" t="n">
        <v>9</v>
      </c>
      <c r="AG489" s="11" t="n">
        <v>10</v>
      </c>
      <c r="AH489" s="11" t="n">
        <v>2</v>
      </c>
      <c r="AI489" s="13" t="n">
        <v>0.127272727272727</v>
      </c>
      <c r="AJ489" s="13" t="n">
        <v>0.381818181818182</v>
      </c>
      <c r="AK489" s="13" t="n">
        <v>0.363636363636364</v>
      </c>
      <c r="AL489" s="13" t="n">
        <v>0.0545454545454545</v>
      </c>
      <c r="AM489" s="13" t="n">
        <v>0.0606060606060606</v>
      </c>
      <c r="AN489" s="11" t="n">
        <v>2</v>
      </c>
      <c r="AO489" s="13" t="n">
        <v>0.0119760479041916</v>
      </c>
      <c r="AP489" s="11" t="n">
        <v>5</v>
      </c>
      <c r="AQ489" s="11" t="n">
        <v>4</v>
      </c>
      <c r="AR489" s="13" t="n">
        <v>0.0297619047619048</v>
      </c>
      <c r="AS489" s="13" t="n">
        <v>0.0238095238095238</v>
      </c>
      <c r="AT489" s="14" t="n">
        <f aca="false">SUMIFS(시도_소아과개폐업!$C$5:$C$293,시도_소아과개폐업!$A$5:$A$293,$D489,시도_소아과개폐업!$B$5:$B$293,$B489)</f>
        <v>60</v>
      </c>
      <c r="AU489" s="14" t="n">
        <f aca="false">SUMIFS(시도_소아과개폐업!$D$5:$D$293,시도_소아과개폐업!$A$5:$A$293,$D489,시도_소아과개폐업!$B$5:$B$293,$B489)</f>
        <v>43</v>
      </c>
      <c r="AV489" s="14" t="n">
        <f aca="false">SUMIFS(시도_소아과개폐업!$F$5:$F$293,시도_소아과개폐업!$A$5:$A$293,$D489,시도_소아과개폐업!$B$5:$B$293,$B489)</f>
        <v>17</v>
      </c>
      <c r="AW489" s="15" t="n">
        <f aca="false">SUMIFS(시도_소아과개폐업!$G$5:$G$293,시도_소아과개폐업!$A$5:$A$293,$D489,시도_소아과개폐업!$B$5:$B$293,$B489)</f>
        <v>0.300699300699301</v>
      </c>
      <c r="AX489" s="14" t="n">
        <f aca="false">SUMIFS(시도_소아과개폐업!$H$5:$H$293,시도_소아과개폐업!$A$5:$A$293,$D489,시도_소아과개폐업!$B$5:$B$293,$B489)</f>
        <v>120</v>
      </c>
      <c r="AY489" s="14" t="n">
        <f aca="false">SUMIFS(시군구_병원급!$E$5:$E$3668,시군구_병원급!$A$5:$A$3668,$A489,시군구_병원급!$D$5:$D$3668,$D489)</f>
        <v>13</v>
      </c>
      <c r="AZ489" s="14" t="n">
        <f aca="false">SUMIFS(시군구_병원급!$F$5:$F$3668,시군구_병원급!$A$5:$A$3668,$A489,시군구_병원급!$D$5:$D$3668,$D489)</f>
        <v>4</v>
      </c>
      <c r="BA489" s="14" t="n">
        <f aca="false">SUMIFS(시군구_병원급!$G$5:$G$3668,시군구_병원급!$A$5:$A$3668,$A489,시군구_병원급!$D$5:$D$3668,$D489)</f>
        <v>23</v>
      </c>
      <c r="BB489" s="14" t="n">
        <f aca="false">SUMIFS(시군구_병원급!$H$5:$H$3668,시군구_병원급!$A$5:$A$3668,$A489,시군구_병원급!$D$5:$D$3668,$D489)</f>
        <v>40</v>
      </c>
      <c r="BC489" s="16" t="n">
        <f aca="false">K489+AY489</f>
        <v>30</v>
      </c>
      <c r="BD489" s="17" t="n">
        <f aca="false">IF(E489=0,"",(K489+AY489)/E489*1000)</f>
        <v>2.20070422535211</v>
      </c>
      <c r="BE489" s="16" t="n">
        <f aca="false">AY489-SUMIFS(시군구_병원급!$E$5:$E$3668,시군구_병원급!$A$5:$A$3668,$A489,시군구_병원급!$D$5:$D$3668,$D489-3)</f>
        <v>1</v>
      </c>
      <c r="BF489" s="16" t="n">
        <f aca="false">IF(AY489=0,1,0)</f>
        <v>0</v>
      </c>
      <c r="BG489" s="16" t="n">
        <f aca="false">IF(K489+AY489=0,1,0)</f>
        <v>0</v>
      </c>
      <c r="BH489" s="16" t="n">
        <f aca="false">AF489+AG489+AH489</f>
        <v>21</v>
      </c>
      <c r="BI489" s="18" t="n">
        <f aca="false">IF(H489=0,"",BH489/H489)</f>
        <v>0.127272727272727</v>
      </c>
      <c r="BJ489" s="16" t="n">
        <f aca="false">IF(AP489="","",AP489+AN489)</f>
        <v>7</v>
      </c>
    </row>
    <row r="490" customFormat="false" ht="15" hidden="false" customHeight="true" outlineLevel="0" collapsed="false">
      <c r="A490" s="9" t="s">
        <v>124</v>
      </c>
      <c r="B490" s="10" t="s">
        <v>115</v>
      </c>
      <c r="C490" s="10" t="s">
        <v>125</v>
      </c>
      <c r="D490" s="9" t="n">
        <v>2018</v>
      </c>
      <c r="E490" s="11" t="n">
        <v>10223</v>
      </c>
      <c r="F490" s="11" t="n">
        <v>1264</v>
      </c>
      <c r="G490" s="11" t="n">
        <v>1297</v>
      </c>
      <c r="H490" s="11" t="n">
        <v>121</v>
      </c>
      <c r="I490" s="11" t="n">
        <v>6226</v>
      </c>
      <c r="J490" s="11" t="n">
        <v>5410</v>
      </c>
      <c r="K490" s="11" t="n">
        <v>11</v>
      </c>
      <c r="L490" s="12" t="n">
        <v>11.8360559522645</v>
      </c>
      <c r="M490" s="12" t="n">
        <v>1.0760050865695</v>
      </c>
      <c r="N490" s="13" t="n">
        <v>0.868936716993254</v>
      </c>
      <c r="O490" s="13" t="n">
        <v>0.609018878998337</v>
      </c>
      <c r="P490" s="13" t="n">
        <v>0.126870781570967</v>
      </c>
      <c r="Q490" s="13" t="n">
        <v>-0.112278568947551</v>
      </c>
      <c r="R490" s="13" t="n">
        <v>-0.292416803055101</v>
      </c>
      <c r="S490" s="11" t="n">
        <v>1</v>
      </c>
      <c r="T490" s="13" t="n">
        <v>-0.00819672131147542</v>
      </c>
      <c r="U490" s="13" t="n">
        <v>0.00956705042970651</v>
      </c>
      <c r="V490" s="11" t="n">
        <v>0</v>
      </c>
      <c r="W490" s="13" t="n">
        <v>-0.0826446280991735</v>
      </c>
      <c r="X490" s="11" t="n">
        <v>0</v>
      </c>
      <c r="Y490" s="11" t="n">
        <v>0</v>
      </c>
      <c r="Z490" s="11" t="n">
        <v>0</v>
      </c>
      <c r="AA490" s="11" t="n">
        <v>0</v>
      </c>
      <c r="AB490" s="10" t="s">
        <v>65</v>
      </c>
      <c r="AC490" s="11" t="n">
        <v>14</v>
      </c>
      <c r="AD490" s="11" t="n">
        <v>57</v>
      </c>
      <c r="AE490" s="11" t="n">
        <v>41</v>
      </c>
      <c r="AF490" s="11" t="n">
        <v>2</v>
      </c>
      <c r="AG490" s="11" t="n">
        <v>5</v>
      </c>
      <c r="AH490" s="11" t="n">
        <v>2</v>
      </c>
      <c r="AI490" s="13" t="n">
        <v>0.115702479338843</v>
      </c>
      <c r="AJ490" s="13" t="n">
        <v>0.471074380165289</v>
      </c>
      <c r="AK490" s="13" t="n">
        <v>0.338842975206612</v>
      </c>
      <c r="AL490" s="13" t="n">
        <v>0.0165289256198347</v>
      </c>
      <c r="AM490" s="13" t="n">
        <v>0.0413223140495868</v>
      </c>
      <c r="AN490" s="11" t="n">
        <v>2</v>
      </c>
      <c r="AO490" s="13" t="n">
        <v>0.016260162601626</v>
      </c>
      <c r="AP490" s="11" t="n">
        <v>5</v>
      </c>
      <c r="AQ490" s="11" t="n">
        <v>4</v>
      </c>
      <c r="AR490" s="13" t="n">
        <v>0.0403225806451613</v>
      </c>
      <c r="AS490" s="13" t="n">
        <v>0.032258064516129</v>
      </c>
      <c r="AT490" s="14" t="n">
        <f aca="false">SUMIFS(시도_소아과개폐업!$C$5:$C$293,시도_소아과개폐업!$A$5:$A$293,$D490,시도_소아과개폐업!$B$5:$B$293,$B490)</f>
        <v>60</v>
      </c>
      <c r="AU490" s="14" t="n">
        <f aca="false">SUMIFS(시도_소아과개폐업!$D$5:$D$293,시도_소아과개폐업!$A$5:$A$293,$D490,시도_소아과개폐업!$B$5:$B$293,$B490)</f>
        <v>43</v>
      </c>
      <c r="AV490" s="14" t="n">
        <f aca="false">SUMIFS(시도_소아과개폐업!$F$5:$F$293,시도_소아과개폐업!$A$5:$A$293,$D490,시도_소아과개폐업!$B$5:$B$293,$B490)</f>
        <v>17</v>
      </c>
      <c r="AW490" s="15" t="n">
        <f aca="false">SUMIFS(시도_소아과개폐업!$G$5:$G$293,시도_소아과개폐업!$A$5:$A$293,$D490,시도_소아과개폐업!$B$5:$B$293,$B490)</f>
        <v>0.300699300699301</v>
      </c>
      <c r="AX490" s="14" t="n">
        <f aca="false">SUMIFS(시도_소아과개폐업!$H$5:$H$293,시도_소아과개폐업!$A$5:$A$293,$D490,시도_소아과개폐업!$B$5:$B$293,$B490)</f>
        <v>120</v>
      </c>
      <c r="AY490" s="14" t="n">
        <f aca="false">SUMIFS(시군구_병원급!$E$5:$E$3668,시군구_병원급!$A$5:$A$3668,$A490,시군구_병원급!$D$5:$D$3668,$D490)</f>
        <v>14</v>
      </c>
      <c r="AZ490" s="14" t="n">
        <f aca="false">SUMIFS(시군구_병원급!$F$5:$F$3668,시군구_병원급!$A$5:$A$3668,$A490,시군구_병원급!$D$5:$D$3668,$D490)</f>
        <v>3</v>
      </c>
      <c r="BA490" s="14" t="n">
        <f aca="false">SUMIFS(시군구_병원급!$G$5:$G$3668,시군구_병원급!$A$5:$A$3668,$A490,시군구_병원급!$D$5:$D$3668,$D490)</f>
        <v>20</v>
      </c>
      <c r="BB490" s="14" t="n">
        <f aca="false">SUMIFS(시군구_병원급!$H$5:$H$3668,시군구_병원급!$A$5:$A$3668,$A490,시군구_병원급!$D$5:$D$3668,$D490)</f>
        <v>40</v>
      </c>
      <c r="BC490" s="16" t="n">
        <f aca="false">K490+AY490</f>
        <v>25</v>
      </c>
      <c r="BD490" s="17" t="n">
        <f aca="false">IF(E490=0,"",(K490+AY490)/E490*1000)</f>
        <v>2.44546610583977</v>
      </c>
      <c r="BE490" s="16" t="n">
        <f aca="false">AY490-SUMIFS(시군구_병원급!$E$5:$E$3668,시군구_병원급!$A$5:$A$3668,$A490,시군구_병원급!$D$5:$D$3668,$D490-3)</f>
        <v>0</v>
      </c>
      <c r="BF490" s="16" t="n">
        <f aca="false">IF(AY490=0,1,0)</f>
        <v>0</v>
      </c>
      <c r="BG490" s="16" t="n">
        <f aca="false">IF(K490+AY490=0,1,0)</f>
        <v>0</v>
      </c>
      <c r="BH490" s="16" t="n">
        <f aca="false">AF490+AG490+AH490</f>
        <v>9</v>
      </c>
      <c r="BI490" s="18" t="n">
        <f aca="false">IF(H490=0,"",BH490/H490)</f>
        <v>0.0743801652892562</v>
      </c>
      <c r="BJ490" s="16" t="n">
        <f aca="false">IF(AP490="","",AP490+AN490)</f>
        <v>7</v>
      </c>
    </row>
    <row r="491" customFormat="false" ht="15" hidden="false" customHeight="true" outlineLevel="0" collapsed="false">
      <c r="A491" s="9" t="s">
        <v>126</v>
      </c>
      <c r="B491" s="10" t="s">
        <v>115</v>
      </c>
      <c r="C491" s="10" t="s">
        <v>127</v>
      </c>
      <c r="D491" s="9" t="n">
        <v>2018</v>
      </c>
      <c r="E491" s="11" t="n">
        <v>11191</v>
      </c>
      <c r="F491" s="11" t="n">
        <v>1309</v>
      </c>
      <c r="G491" s="11" t="n">
        <v>1295</v>
      </c>
      <c r="H491" s="11" t="n">
        <v>144</v>
      </c>
      <c r="I491" s="11" t="n">
        <v>6662</v>
      </c>
      <c r="J491" s="11" t="n">
        <v>5540</v>
      </c>
      <c r="K491" s="11" t="n">
        <v>11</v>
      </c>
      <c r="L491" s="12" t="n">
        <v>12.8674827986775</v>
      </c>
      <c r="M491" s="12" t="n">
        <v>0.982932713787865</v>
      </c>
      <c r="N491" s="13" t="n">
        <v>0.831582107475233</v>
      </c>
      <c r="O491" s="13" t="n">
        <v>0.595299794477705</v>
      </c>
      <c r="P491" s="13" t="n">
        <v>0.115717987668662</v>
      </c>
      <c r="Q491" s="13" t="n">
        <v>-0.103213398509496</v>
      </c>
      <c r="R491" s="13" t="n">
        <v>-0.332474226804124</v>
      </c>
      <c r="S491" s="11" t="n">
        <v>0</v>
      </c>
      <c r="T491" s="13" t="n">
        <v>0.00699300699300709</v>
      </c>
      <c r="U491" s="13" t="n">
        <v>0.00801936752912691</v>
      </c>
      <c r="V491" s="11" t="n">
        <v>0</v>
      </c>
      <c r="W491" s="13" t="n">
        <v>-0.145833333333333</v>
      </c>
      <c r="X491" s="11" t="n">
        <v>0</v>
      </c>
      <c r="Y491" s="11" t="n">
        <v>0</v>
      </c>
      <c r="Z491" s="11" t="n">
        <v>0</v>
      </c>
      <c r="AA491" s="11" t="n">
        <v>0</v>
      </c>
      <c r="AB491" s="10" t="s">
        <v>65</v>
      </c>
      <c r="AC491" s="11" t="n">
        <v>12</v>
      </c>
      <c r="AD491" s="11" t="n">
        <v>50</v>
      </c>
      <c r="AE491" s="11" t="n">
        <v>66</v>
      </c>
      <c r="AF491" s="11" t="n">
        <v>6</v>
      </c>
      <c r="AG491" s="11" t="n">
        <v>8</v>
      </c>
      <c r="AH491" s="11" t="n">
        <v>2</v>
      </c>
      <c r="AI491" s="13" t="n">
        <v>0.0833333333333333</v>
      </c>
      <c r="AJ491" s="13" t="n">
        <v>0.347222222222222</v>
      </c>
      <c r="AK491" s="13" t="n">
        <v>0.458333333333333</v>
      </c>
      <c r="AL491" s="13" t="n">
        <v>0.0416666666666667</v>
      </c>
      <c r="AM491" s="13" t="n">
        <v>0.0555555555555556</v>
      </c>
      <c r="AN491" s="11" t="n">
        <v>2</v>
      </c>
      <c r="AO491" s="13" t="n">
        <v>0.0136986301369863</v>
      </c>
      <c r="AP491" s="11" t="n">
        <v>5</v>
      </c>
      <c r="AQ491" s="11" t="n">
        <v>6</v>
      </c>
      <c r="AR491" s="13" t="n">
        <v>0.0344827586206897</v>
      </c>
      <c r="AS491" s="13" t="n">
        <v>0.0413793103448276</v>
      </c>
      <c r="AT491" s="14" t="n">
        <f aca="false">SUMIFS(시도_소아과개폐업!$C$5:$C$293,시도_소아과개폐업!$A$5:$A$293,$D491,시도_소아과개폐업!$B$5:$B$293,$B491)</f>
        <v>60</v>
      </c>
      <c r="AU491" s="14" t="n">
        <f aca="false">SUMIFS(시도_소아과개폐업!$D$5:$D$293,시도_소아과개폐업!$A$5:$A$293,$D491,시도_소아과개폐업!$B$5:$B$293,$B491)</f>
        <v>43</v>
      </c>
      <c r="AV491" s="14" t="n">
        <f aca="false">SUMIFS(시도_소아과개폐업!$F$5:$F$293,시도_소아과개폐업!$A$5:$A$293,$D491,시도_소아과개폐업!$B$5:$B$293,$B491)</f>
        <v>17</v>
      </c>
      <c r="AW491" s="15" t="n">
        <f aca="false">SUMIFS(시도_소아과개폐업!$G$5:$G$293,시도_소아과개폐업!$A$5:$A$293,$D491,시도_소아과개폐업!$B$5:$B$293,$B491)</f>
        <v>0.300699300699301</v>
      </c>
      <c r="AX491" s="14" t="n">
        <f aca="false">SUMIFS(시도_소아과개폐업!$H$5:$H$293,시도_소아과개폐업!$A$5:$A$293,$D491,시도_소아과개폐업!$B$5:$B$293,$B491)</f>
        <v>120</v>
      </c>
      <c r="AY491" s="14" t="n">
        <f aca="false">SUMIFS(시군구_병원급!$E$5:$E$3668,시군구_병원급!$A$5:$A$3668,$A491,시군구_병원급!$D$5:$D$3668,$D491)</f>
        <v>5</v>
      </c>
      <c r="AZ491" s="14" t="n">
        <f aca="false">SUMIFS(시군구_병원급!$F$5:$F$3668,시군구_병원급!$A$5:$A$3668,$A491,시군구_병원급!$D$5:$D$3668,$D491)</f>
        <v>1</v>
      </c>
      <c r="BA491" s="14" t="n">
        <f aca="false">SUMIFS(시군구_병원급!$G$5:$G$3668,시군구_병원급!$A$5:$A$3668,$A491,시군구_병원급!$D$5:$D$3668,$D491)</f>
        <v>6</v>
      </c>
      <c r="BB491" s="14" t="n">
        <f aca="false">SUMIFS(시군구_병원급!$H$5:$H$3668,시군구_병원급!$A$5:$A$3668,$A491,시군구_병원급!$D$5:$D$3668,$D491)</f>
        <v>18</v>
      </c>
      <c r="BC491" s="16" t="n">
        <f aca="false">K491+AY491</f>
        <v>16</v>
      </c>
      <c r="BD491" s="17" t="n">
        <f aca="false">IF(E491=0,"",(K491+AY491)/E491*1000)</f>
        <v>1.42972031096417</v>
      </c>
      <c r="BE491" s="16" t="n">
        <f aca="false">AY491-SUMIFS(시군구_병원급!$E$5:$E$3668,시군구_병원급!$A$5:$A$3668,$A491,시군구_병원급!$D$5:$D$3668,$D491-3)</f>
        <v>1</v>
      </c>
      <c r="BF491" s="16" t="n">
        <f aca="false">IF(AY491=0,1,0)</f>
        <v>0</v>
      </c>
      <c r="BG491" s="16" t="n">
        <f aca="false">IF(K491+AY491=0,1,0)</f>
        <v>0</v>
      </c>
      <c r="BH491" s="16" t="n">
        <f aca="false">AF491+AG491+AH491</f>
        <v>16</v>
      </c>
      <c r="BI491" s="18" t="n">
        <f aca="false">IF(H491=0,"",BH491/H491)</f>
        <v>0.111111111111111</v>
      </c>
      <c r="BJ491" s="16" t="n">
        <f aca="false">IF(AP491="","",AP491+AN491)</f>
        <v>7</v>
      </c>
    </row>
    <row r="492" customFormat="false" ht="15" hidden="false" customHeight="true" outlineLevel="0" collapsed="false">
      <c r="A492" s="9" t="s">
        <v>128</v>
      </c>
      <c r="B492" s="10" t="s">
        <v>115</v>
      </c>
      <c r="C492" s="10" t="s">
        <v>129</v>
      </c>
      <c r="D492" s="9" t="n">
        <v>2018</v>
      </c>
      <c r="E492" s="11" t="n">
        <v>12568</v>
      </c>
      <c r="F492" s="11" t="n">
        <v>1706</v>
      </c>
      <c r="G492" s="11" t="n">
        <v>1797</v>
      </c>
      <c r="H492" s="11" t="n">
        <v>186</v>
      </c>
      <c r="I492" s="11" t="n">
        <v>7989</v>
      </c>
      <c r="J492" s="11" t="n">
        <v>6473</v>
      </c>
      <c r="K492" s="11" t="n">
        <v>13</v>
      </c>
      <c r="L492" s="12" t="n">
        <v>14.7994907702101</v>
      </c>
      <c r="M492" s="12" t="n">
        <v>1.03437301082113</v>
      </c>
      <c r="N492" s="13" t="n">
        <v>0.810239078733258</v>
      </c>
      <c r="O492" s="13" t="n">
        <v>0.635661998726926</v>
      </c>
      <c r="P492" s="13" t="n">
        <v>0.142982176957352</v>
      </c>
      <c r="Q492" s="13" t="n">
        <v>-0.138942175938613</v>
      </c>
      <c r="R492" s="13" t="n">
        <v>-0.250312891113892</v>
      </c>
      <c r="S492" s="11" t="n">
        <v>-1</v>
      </c>
      <c r="T492" s="13" t="n">
        <v>-0.083743842364532</v>
      </c>
      <c r="U492" s="13" t="n">
        <v>-0.0650672908133412</v>
      </c>
      <c r="V492" s="11" t="n">
        <v>0</v>
      </c>
      <c r="W492" s="13" t="n">
        <v>-0.161290322580645</v>
      </c>
      <c r="X492" s="11" t="n">
        <v>0</v>
      </c>
      <c r="Y492" s="11" t="n">
        <v>0</v>
      </c>
      <c r="Z492" s="11" t="n">
        <v>0</v>
      </c>
      <c r="AA492" s="11" t="n">
        <v>0</v>
      </c>
      <c r="AB492" s="10" t="s">
        <v>65</v>
      </c>
      <c r="AC492" s="11" t="n">
        <v>9</v>
      </c>
      <c r="AD492" s="11" t="n">
        <v>77</v>
      </c>
      <c r="AE492" s="11" t="n">
        <v>89</v>
      </c>
      <c r="AF492" s="11" t="n">
        <v>1</v>
      </c>
      <c r="AG492" s="11" t="n">
        <v>8</v>
      </c>
      <c r="AH492" s="11" t="n">
        <v>2</v>
      </c>
      <c r="AI492" s="13" t="n">
        <v>0.0483870967741936</v>
      </c>
      <c r="AJ492" s="13" t="n">
        <v>0.413978494623656</v>
      </c>
      <c r="AK492" s="13" t="n">
        <v>0.478494623655914</v>
      </c>
      <c r="AL492" s="13" t="n">
        <v>0.00537634408602151</v>
      </c>
      <c r="AM492" s="13" t="n">
        <v>0.0430107526881721</v>
      </c>
      <c r="AN492" s="11" t="n">
        <v>5</v>
      </c>
      <c r="AO492" s="13" t="n">
        <v>0.0261780104712042</v>
      </c>
      <c r="AP492" s="11" t="n">
        <v>20</v>
      </c>
      <c r="AQ492" s="11" t="n">
        <v>3</v>
      </c>
      <c r="AR492" s="13" t="n">
        <v>0.0961538461538462</v>
      </c>
      <c r="AS492" s="13" t="n">
        <v>0.0144230769230769</v>
      </c>
      <c r="AT492" s="14" t="n">
        <f aca="false">SUMIFS(시도_소아과개폐업!$C$5:$C$293,시도_소아과개폐업!$A$5:$A$293,$D492,시도_소아과개폐업!$B$5:$B$293,$B492)</f>
        <v>60</v>
      </c>
      <c r="AU492" s="14" t="n">
        <f aca="false">SUMIFS(시도_소아과개폐업!$D$5:$D$293,시도_소아과개폐업!$A$5:$A$293,$D492,시도_소아과개폐업!$B$5:$B$293,$B492)</f>
        <v>43</v>
      </c>
      <c r="AV492" s="14" t="n">
        <f aca="false">SUMIFS(시도_소아과개폐업!$F$5:$F$293,시도_소아과개폐업!$A$5:$A$293,$D492,시도_소아과개폐업!$B$5:$B$293,$B492)</f>
        <v>17</v>
      </c>
      <c r="AW492" s="15" t="n">
        <f aca="false">SUMIFS(시도_소아과개폐업!$G$5:$G$293,시도_소아과개폐업!$A$5:$A$293,$D492,시도_소아과개폐업!$B$5:$B$293,$B492)</f>
        <v>0.300699300699301</v>
      </c>
      <c r="AX492" s="14" t="n">
        <f aca="false">SUMIFS(시도_소아과개폐업!$H$5:$H$293,시도_소아과개폐업!$A$5:$A$293,$D492,시도_소아과개폐업!$B$5:$B$293,$B492)</f>
        <v>120</v>
      </c>
      <c r="AY492" s="14" t="n">
        <f aca="false">SUMIFS(시군구_병원급!$E$5:$E$3668,시군구_병원급!$A$5:$A$3668,$A492,시군구_병원급!$D$5:$D$3668,$D492)</f>
        <v>7</v>
      </c>
      <c r="AZ492" s="14" t="n">
        <f aca="false">SUMIFS(시군구_병원급!$F$5:$F$3668,시군구_병원급!$A$5:$A$3668,$A492,시군구_병원급!$D$5:$D$3668,$D492)</f>
        <v>2</v>
      </c>
      <c r="BA492" s="14" t="n">
        <f aca="false">SUMIFS(시군구_병원급!$G$5:$G$3668,시군구_병원급!$A$5:$A$3668,$A492,시군구_병원급!$D$5:$D$3668,$D492)</f>
        <v>11</v>
      </c>
      <c r="BB492" s="14" t="n">
        <f aca="false">SUMIFS(시군구_병원급!$H$5:$H$3668,시군구_병원급!$A$5:$A$3668,$A492,시군구_병원급!$D$5:$D$3668,$D492)</f>
        <v>29</v>
      </c>
      <c r="BC492" s="16" t="n">
        <f aca="false">K492+AY492</f>
        <v>20</v>
      </c>
      <c r="BD492" s="17" t="n">
        <f aca="false">IF(E492=0,"",(K492+AY492)/E492*1000)</f>
        <v>1.59134309357097</v>
      </c>
      <c r="BE492" s="16" t="n">
        <f aca="false">AY492-SUMIFS(시군구_병원급!$E$5:$E$3668,시군구_병원급!$A$5:$A$3668,$A492,시군구_병원급!$D$5:$D$3668,$D492-3)</f>
        <v>-1</v>
      </c>
      <c r="BF492" s="16" t="n">
        <f aca="false">IF(AY492=0,1,0)</f>
        <v>0</v>
      </c>
      <c r="BG492" s="16" t="n">
        <f aca="false">IF(K492+AY492=0,1,0)</f>
        <v>0</v>
      </c>
      <c r="BH492" s="16" t="n">
        <f aca="false">AF492+AG492+AH492</f>
        <v>11</v>
      </c>
      <c r="BI492" s="18" t="n">
        <f aca="false">IF(H492=0,"",BH492/H492)</f>
        <v>0.0591397849462366</v>
      </c>
      <c r="BJ492" s="16" t="n">
        <f aca="false">IF(AP492="","",AP492+AN492)</f>
        <v>25</v>
      </c>
    </row>
    <row r="493" customFormat="false" ht="15" hidden="false" customHeight="true" outlineLevel="0" collapsed="false">
      <c r="A493" s="9" t="s">
        <v>130</v>
      </c>
      <c r="B493" s="10" t="s">
        <v>115</v>
      </c>
      <c r="C493" s="10" t="s">
        <v>131</v>
      </c>
      <c r="D493" s="9" t="n">
        <v>2018</v>
      </c>
      <c r="E493" s="11" t="n">
        <v>16618</v>
      </c>
      <c r="F493" s="11" t="n">
        <v>2049</v>
      </c>
      <c r="G493" s="11" t="n">
        <v>2084</v>
      </c>
      <c r="H493" s="11" t="n">
        <v>220</v>
      </c>
      <c r="I493" s="11" t="n">
        <v>9991</v>
      </c>
      <c r="J493" s="11" t="n">
        <v>8095</v>
      </c>
      <c r="K493" s="11" t="n">
        <v>24</v>
      </c>
      <c r="L493" s="12" t="n">
        <v>13.238656878084</v>
      </c>
      <c r="M493" s="12" t="n">
        <v>1.4442171139728</v>
      </c>
      <c r="N493" s="13" t="n">
        <v>0.810229206285657</v>
      </c>
      <c r="O493" s="13" t="n">
        <v>0.601215549404261</v>
      </c>
      <c r="P493" s="13" t="n">
        <v>0.125406186063305</v>
      </c>
      <c r="Q493" s="13" t="n">
        <v>-0.176593003666634</v>
      </c>
      <c r="R493" s="13" t="n">
        <v>-0.310390469887492</v>
      </c>
      <c r="S493" s="11" t="n">
        <v>-2</v>
      </c>
      <c r="T493" s="13" t="n">
        <v>-0.0178571428571429</v>
      </c>
      <c r="U493" s="13" t="n">
        <v>-0.0224070450097847</v>
      </c>
      <c r="V493" s="11" t="n">
        <v>0</v>
      </c>
      <c r="W493" s="13" t="n">
        <v>-0.159090909090909</v>
      </c>
      <c r="X493" s="11" t="n">
        <v>0</v>
      </c>
      <c r="Y493" s="11" t="n">
        <v>0</v>
      </c>
      <c r="Z493" s="11" t="n">
        <v>0</v>
      </c>
      <c r="AA493" s="11" t="n">
        <v>0</v>
      </c>
      <c r="AB493" s="10" t="s">
        <v>65</v>
      </c>
      <c r="AC493" s="11" t="n">
        <v>15</v>
      </c>
      <c r="AD493" s="11" t="n">
        <v>94</v>
      </c>
      <c r="AE493" s="11" t="n">
        <v>89</v>
      </c>
      <c r="AF493" s="11" t="n">
        <v>6</v>
      </c>
      <c r="AG493" s="11" t="n">
        <v>15</v>
      </c>
      <c r="AH493" s="11" t="n">
        <v>1</v>
      </c>
      <c r="AI493" s="13" t="n">
        <v>0.0681818181818182</v>
      </c>
      <c r="AJ493" s="13" t="n">
        <v>0.427272727272727</v>
      </c>
      <c r="AK493" s="13" t="n">
        <v>0.404545454545455</v>
      </c>
      <c r="AL493" s="13" t="n">
        <v>0.0272727272727273</v>
      </c>
      <c r="AM493" s="13" t="n">
        <v>0.0681818181818182</v>
      </c>
      <c r="AN493" s="11" t="n">
        <v>2</v>
      </c>
      <c r="AO493" s="13" t="n">
        <v>0.00900900900900901</v>
      </c>
      <c r="AP493" s="11" t="n">
        <v>19</v>
      </c>
      <c r="AQ493" s="11" t="n">
        <v>13</v>
      </c>
      <c r="AR493" s="13" t="n">
        <v>0.0833333333333333</v>
      </c>
      <c r="AS493" s="13" t="n">
        <v>0.0570175438596491</v>
      </c>
      <c r="AT493" s="14" t="n">
        <f aca="false">SUMIFS(시도_소아과개폐업!$C$5:$C$293,시도_소아과개폐업!$A$5:$A$293,$D493,시도_소아과개폐업!$B$5:$B$293,$B493)</f>
        <v>60</v>
      </c>
      <c r="AU493" s="14" t="n">
        <f aca="false">SUMIFS(시도_소아과개폐업!$D$5:$D$293,시도_소아과개폐업!$A$5:$A$293,$D493,시도_소아과개폐업!$B$5:$B$293,$B493)</f>
        <v>43</v>
      </c>
      <c r="AV493" s="14" t="n">
        <f aca="false">SUMIFS(시도_소아과개폐업!$F$5:$F$293,시도_소아과개폐업!$A$5:$A$293,$D493,시도_소아과개폐업!$B$5:$B$293,$B493)</f>
        <v>17</v>
      </c>
      <c r="AW493" s="15" t="n">
        <f aca="false">SUMIFS(시도_소아과개폐업!$G$5:$G$293,시도_소아과개폐업!$A$5:$A$293,$D493,시도_소아과개폐업!$B$5:$B$293,$B493)</f>
        <v>0.300699300699301</v>
      </c>
      <c r="AX493" s="14" t="n">
        <f aca="false">SUMIFS(시도_소아과개폐업!$H$5:$H$293,시도_소아과개폐업!$A$5:$A$293,$D493,시도_소아과개폐업!$B$5:$B$293,$B493)</f>
        <v>120</v>
      </c>
      <c r="AY493" s="14" t="n">
        <f aca="false">SUMIFS(시군구_병원급!$E$5:$E$3668,시군구_병원급!$A$5:$A$3668,$A493,시군구_병원급!$D$5:$D$3668,$D493)</f>
        <v>13</v>
      </c>
      <c r="AZ493" s="14" t="n">
        <f aca="false">SUMIFS(시군구_병원급!$F$5:$F$3668,시군구_병원급!$A$5:$A$3668,$A493,시군구_병원급!$D$5:$D$3668,$D493)</f>
        <v>2</v>
      </c>
      <c r="BA493" s="14" t="n">
        <f aca="false">SUMIFS(시군구_병원급!$G$5:$G$3668,시군구_병원급!$A$5:$A$3668,$A493,시군구_병원급!$D$5:$D$3668,$D493)</f>
        <v>17</v>
      </c>
      <c r="BB493" s="14" t="n">
        <f aca="false">SUMIFS(시군구_병원급!$H$5:$H$3668,시군구_병원급!$A$5:$A$3668,$A493,시군구_병원급!$D$5:$D$3668,$D493)</f>
        <v>38</v>
      </c>
      <c r="BC493" s="16" t="n">
        <f aca="false">K493+AY493</f>
        <v>37</v>
      </c>
      <c r="BD493" s="17" t="n">
        <f aca="false">IF(E493=0,"",(K493+AY493)/E493*1000)</f>
        <v>2.2265013840414</v>
      </c>
      <c r="BE493" s="16" t="n">
        <f aca="false">AY493-SUMIFS(시군구_병원급!$E$5:$E$3668,시군구_병원급!$A$5:$A$3668,$A493,시군구_병원급!$D$5:$D$3668,$D493-3)</f>
        <v>0</v>
      </c>
      <c r="BF493" s="16" t="n">
        <f aca="false">IF(AY493=0,1,0)</f>
        <v>0</v>
      </c>
      <c r="BG493" s="16" t="n">
        <f aca="false">IF(K493+AY493=0,1,0)</f>
        <v>0</v>
      </c>
      <c r="BH493" s="16" t="n">
        <f aca="false">AF493+AG493+AH493</f>
        <v>22</v>
      </c>
      <c r="BI493" s="18" t="n">
        <f aca="false">IF(H493=0,"",BH493/H493)</f>
        <v>0.1</v>
      </c>
      <c r="BJ493" s="16" t="n">
        <f aca="false">IF(AP493="","",AP493+AN493)</f>
        <v>21</v>
      </c>
    </row>
    <row r="494" customFormat="false" ht="15" hidden="false" customHeight="true" outlineLevel="0" collapsed="false">
      <c r="A494" s="9" t="s">
        <v>132</v>
      </c>
      <c r="B494" s="10" t="s">
        <v>115</v>
      </c>
      <c r="C494" s="10" t="s">
        <v>133</v>
      </c>
      <c r="D494" s="9" t="n">
        <v>2018</v>
      </c>
      <c r="E494" s="11" t="n">
        <v>13369</v>
      </c>
      <c r="F494" s="11" t="n">
        <v>1775</v>
      </c>
      <c r="G494" s="11" t="n">
        <v>1828</v>
      </c>
      <c r="H494" s="11" t="n">
        <v>202</v>
      </c>
      <c r="I494" s="11" t="n">
        <v>9914</v>
      </c>
      <c r="J494" s="11" t="n">
        <v>8170</v>
      </c>
      <c r="K494" s="11" t="n">
        <v>12</v>
      </c>
      <c r="L494" s="12" t="n">
        <v>15.1095818685018</v>
      </c>
      <c r="M494" s="12" t="n">
        <v>0.897598922881293</v>
      </c>
      <c r="N494" s="13" t="n">
        <v>0.824087149485576</v>
      </c>
      <c r="O494" s="13" t="n">
        <v>0.741566310120428</v>
      </c>
      <c r="P494" s="13" t="n">
        <v>0.136734235918917</v>
      </c>
      <c r="Q494" s="13" t="n">
        <v>-0.17653218355405</v>
      </c>
      <c r="R494" s="13" t="n">
        <v>-0.321958456973294</v>
      </c>
      <c r="S494" s="11" t="n">
        <v>-3</v>
      </c>
      <c r="T494" s="13" t="n">
        <v>0</v>
      </c>
      <c r="U494" s="13" t="n">
        <v>0.0030352084176446</v>
      </c>
      <c r="V494" s="11" t="n">
        <v>0</v>
      </c>
      <c r="W494" s="13" t="n">
        <v>-0.183168316831683</v>
      </c>
      <c r="X494" s="11" t="n">
        <v>0</v>
      </c>
      <c r="Y494" s="11" t="n">
        <v>0</v>
      </c>
      <c r="Z494" s="11" t="n">
        <v>0</v>
      </c>
      <c r="AA494" s="11" t="n">
        <v>0</v>
      </c>
      <c r="AB494" s="10" t="s">
        <v>65</v>
      </c>
      <c r="AC494" s="11" t="n">
        <v>19</v>
      </c>
      <c r="AD494" s="11" t="n">
        <v>78</v>
      </c>
      <c r="AE494" s="11" t="n">
        <v>87</v>
      </c>
      <c r="AF494" s="11" t="n">
        <v>2</v>
      </c>
      <c r="AG494" s="11" t="n">
        <v>16</v>
      </c>
      <c r="AH494" s="11" t="n">
        <v>0</v>
      </c>
      <c r="AI494" s="13" t="n">
        <v>0.0940594059405941</v>
      </c>
      <c r="AJ494" s="13" t="n">
        <v>0.386138613861386</v>
      </c>
      <c r="AK494" s="13" t="n">
        <v>0.430693069306931</v>
      </c>
      <c r="AL494" s="13" t="n">
        <v>0.0099009900990099</v>
      </c>
      <c r="AM494" s="13" t="n">
        <v>0.0792079207920792</v>
      </c>
      <c r="AN494" s="11" t="n">
        <v>3</v>
      </c>
      <c r="AO494" s="13" t="n">
        <v>0.0146341463414634</v>
      </c>
      <c r="AP494" s="11" t="n">
        <v>7</v>
      </c>
      <c r="AQ494" s="11" t="n">
        <v>5</v>
      </c>
      <c r="AR494" s="13" t="n">
        <v>0.0338164251207729</v>
      </c>
      <c r="AS494" s="13" t="n">
        <v>0.0241545893719807</v>
      </c>
      <c r="AT494" s="14" t="n">
        <f aca="false">SUMIFS(시도_소아과개폐업!$C$5:$C$293,시도_소아과개폐업!$A$5:$A$293,$D494,시도_소아과개폐업!$B$5:$B$293,$B494)</f>
        <v>60</v>
      </c>
      <c r="AU494" s="14" t="n">
        <f aca="false">SUMIFS(시도_소아과개폐업!$D$5:$D$293,시도_소아과개폐업!$A$5:$A$293,$D494,시도_소아과개폐업!$B$5:$B$293,$B494)</f>
        <v>43</v>
      </c>
      <c r="AV494" s="14" t="n">
        <f aca="false">SUMIFS(시도_소아과개폐업!$F$5:$F$293,시도_소아과개폐업!$A$5:$A$293,$D494,시도_소아과개폐업!$B$5:$B$293,$B494)</f>
        <v>17</v>
      </c>
      <c r="AW494" s="15" t="n">
        <f aca="false">SUMIFS(시도_소아과개폐업!$G$5:$G$293,시도_소아과개폐업!$A$5:$A$293,$D494,시도_소아과개폐업!$B$5:$B$293,$B494)</f>
        <v>0.300699300699301</v>
      </c>
      <c r="AX494" s="14" t="n">
        <f aca="false">SUMIFS(시도_소아과개폐업!$H$5:$H$293,시도_소아과개폐업!$A$5:$A$293,$D494,시도_소아과개폐업!$B$5:$B$293,$B494)</f>
        <v>120</v>
      </c>
      <c r="AY494" s="14" t="n">
        <f aca="false">SUMIFS(시군구_병원급!$E$5:$E$3668,시군구_병원급!$A$5:$A$3668,$A494,시군구_병원급!$D$5:$D$3668,$D494)</f>
        <v>19</v>
      </c>
      <c r="AZ494" s="14" t="n">
        <f aca="false">SUMIFS(시군구_병원급!$F$5:$F$3668,시군구_병원급!$A$5:$A$3668,$A494,시군구_병원급!$D$5:$D$3668,$D494)</f>
        <v>0</v>
      </c>
      <c r="BA494" s="14" t="n">
        <f aca="false">SUMIFS(시군구_병원급!$G$5:$G$3668,시군구_병원급!$A$5:$A$3668,$A494,시군구_병원급!$D$5:$D$3668,$D494)</f>
        <v>17</v>
      </c>
      <c r="BB494" s="14" t="n">
        <f aca="false">SUMIFS(시군구_병원급!$H$5:$H$3668,시군구_병원급!$A$5:$A$3668,$A494,시군구_병원급!$D$5:$D$3668,$D494)</f>
        <v>45</v>
      </c>
      <c r="BC494" s="16" t="n">
        <f aca="false">K494+AY494</f>
        <v>31</v>
      </c>
      <c r="BD494" s="17" t="n">
        <f aca="false">IF(E494=0,"",(K494+AY494)/E494*1000)</f>
        <v>2.31879721744334</v>
      </c>
      <c r="BE494" s="16" t="n">
        <f aca="false">AY494-SUMIFS(시군구_병원급!$E$5:$E$3668,시군구_병원급!$A$5:$A$3668,$A494,시군구_병원급!$D$5:$D$3668,$D494-3)</f>
        <v>0</v>
      </c>
      <c r="BF494" s="16" t="n">
        <f aca="false">IF(AY494=0,1,0)</f>
        <v>0</v>
      </c>
      <c r="BG494" s="16" t="n">
        <f aca="false">IF(K494+AY494=0,1,0)</f>
        <v>0</v>
      </c>
      <c r="BH494" s="16" t="n">
        <f aca="false">AF494+AG494+AH494</f>
        <v>18</v>
      </c>
      <c r="BI494" s="18" t="n">
        <f aca="false">IF(H494=0,"",BH494/H494)</f>
        <v>0.0891089108910891</v>
      </c>
      <c r="BJ494" s="16" t="n">
        <f aca="false">IF(AP494="","",AP494+AN494)</f>
        <v>10</v>
      </c>
    </row>
    <row r="495" customFormat="false" ht="15" hidden="false" customHeight="true" outlineLevel="0" collapsed="false">
      <c r="A495" s="9" t="s">
        <v>134</v>
      </c>
      <c r="B495" s="10" t="s">
        <v>115</v>
      </c>
      <c r="C495" s="10" t="s">
        <v>135</v>
      </c>
      <c r="D495" s="9" t="n">
        <v>2018</v>
      </c>
      <c r="E495" s="11" t="n">
        <v>8220</v>
      </c>
      <c r="F495" s="11" t="n">
        <v>1040</v>
      </c>
      <c r="G495" s="11" t="n">
        <v>1080</v>
      </c>
      <c r="H495" s="11" t="n">
        <v>107</v>
      </c>
      <c r="I495" s="11" t="n">
        <v>5271</v>
      </c>
      <c r="J495" s="11" t="n">
        <v>4381</v>
      </c>
      <c r="K495" s="11" t="n">
        <v>6</v>
      </c>
      <c r="L495" s="12" t="n">
        <v>13.0170316301703</v>
      </c>
      <c r="M495" s="12" t="n">
        <v>0.72992700729927</v>
      </c>
      <c r="N495" s="13" t="n">
        <v>0.831151584139632</v>
      </c>
      <c r="O495" s="13" t="n">
        <v>0.641240875912409</v>
      </c>
      <c r="P495" s="13" t="n">
        <v>0.131386861313869</v>
      </c>
      <c r="Q495" s="13" t="n">
        <v>-0.115272844688408</v>
      </c>
      <c r="R495" s="13" t="n">
        <v>-0.298701298701299</v>
      </c>
      <c r="S495" s="11" t="n">
        <v>-3</v>
      </c>
      <c r="T495" s="13" t="n">
        <v>-0.0614035087719298</v>
      </c>
      <c r="U495" s="13" t="n">
        <v>-0.0346153846153846</v>
      </c>
      <c r="V495" s="11" t="n">
        <v>0</v>
      </c>
      <c r="W495" s="13" t="n">
        <v>-0.177570093457944</v>
      </c>
      <c r="X495" s="11" t="n">
        <v>0</v>
      </c>
      <c r="Y495" s="11" t="n">
        <v>0</v>
      </c>
      <c r="Z495" s="11" t="n">
        <v>0</v>
      </c>
      <c r="AA495" s="11" t="n">
        <v>0</v>
      </c>
      <c r="AB495" s="10" t="s">
        <v>65</v>
      </c>
      <c r="AC495" s="11" t="n">
        <v>6</v>
      </c>
      <c r="AD495" s="11" t="n">
        <v>58</v>
      </c>
      <c r="AE495" s="11" t="n">
        <v>30</v>
      </c>
      <c r="AF495" s="11" t="n">
        <v>3</v>
      </c>
      <c r="AG495" s="11" t="n">
        <v>8</v>
      </c>
      <c r="AH495" s="11" t="n">
        <v>2</v>
      </c>
      <c r="AI495" s="13" t="n">
        <v>0.0560747663551402</v>
      </c>
      <c r="AJ495" s="13" t="n">
        <v>0.542056074766355</v>
      </c>
      <c r="AK495" s="13" t="n">
        <v>0.280373831775701</v>
      </c>
      <c r="AL495" s="13" t="n">
        <v>0.0280373831775701</v>
      </c>
      <c r="AM495" s="13" t="n">
        <v>0.0747663551401869</v>
      </c>
      <c r="AN495" s="11" t="n">
        <v>4</v>
      </c>
      <c r="AO495" s="13" t="n">
        <v>0.036036036036036</v>
      </c>
      <c r="AP495" s="11" t="n">
        <v>7</v>
      </c>
      <c r="AQ495" s="11" t="n">
        <v>4</v>
      </c>
      <c r="AR495" s="13" t="n">
        <v>0.0614035087719298</v>
      </c>
      <c r="AS495" s="13" t="n">
        <v>0.0350877192982456</v>
      </c>
      <c r="AT495" s="14" t="n">
        <f aca="false">SUMIFS(시도_소아과개폐업!$C$5:$C$293,시도_소아과개폐업!$A$5:$A$293,$D495,시도_소아과개폐업!$B$5:$B$293,$B495)</f>
        <v>60</v>
      </c>
      <c r="AU495" s="14" t="n">
        <f aca="false">SUMIFS(시도_소아과개폐업!$D$5:$D$293,시도_소아과개폐업!$A$5:$A$293,$D495,시도_소아과개폐업!$B$5:$B$293,$B495)</f>
        <v>43</v>
      </c>
      <c r="AV495" s="14" t="n">
        <f aca="false">SUMIFS(시도_소아과개폐업!$F$5:$F$293,시도_소아과개폐업!$A$5:$A$293,$D495,시도_소아과개폐업!$B$5:$B$293,$B495)</f>
        <v>17</v>
      </c>
      <c r="AW495" s="15" t="n">
        <f aca="false">SUMIFS(시도_소아과개폐업!$G$5:$G$293,시도_소아과개폐업!$A$5:$A$293,$D495,시도_소아과개폐업!$B$5:$B$293,$B495)</f>
        <v>0.300699300699301</v>
      </c>
      <c r="AX495" s="14" t="n">
        <f aca="false">SUMIFS(시도_소아과개폐업!$H$5:$H$293,시도_소아과개폐업!$A$5:$A$293,$D495,시도_소아과개폐업!$B$5:$B$293,$B495)</f>
        <v>120</v>
      </c>
      <c r="AY495" s="14" t="n">
        <f aca="false">SUMIFS(시군구_병원급!$E$5:$E$3668,시군구_병원급!$A$5:$A$3668,$A495,시군구_병원급!$D$5:$D$3668,$D495)</f>
        <v>13</v>
      </c>
      <c r="AZ495" s="14" t="n">
        <f aca="false">SUMIFS(시군구_병원급!$F$5:$F$3668,시군구_병원급!$A$5:$A$3668,$A495,시군구_병원급!$D$5:$D$3668,$D495)</f>
        <v>1</v>
      </c>
      <c r="BA495" s="14" t="n">
        <f aca="false">SUMIFS(시군구_병원급!$G$5:$G$3668,시군구_병원급!$A$5:$A$3668,$A495,시군구_병원급!$D$5:$D$3668,$D495)</f>
        <v>12</v>
      </c>
      <c r="BB495" s="14" t="n">
        <f aca="false">SUMIFS(시군구_병원급!$H$5:$H$3668,시군구_병원급!$A$5:$A$3668,$A495,시군구_병원급!$D$5:$D$3668,$D495)</f>
        <v>36</v>
      </c>
      <c r="BC495" s="16" t="n">
        <f aca="false">K495+AY495</f>
        <v>19</v>
      </c>
      <c r="BD495" s="17" t="n">
        <f aca="false">IF(E495=0,"",(K495+AY495)/E495*1000)</f>
        <v>2.31143552311436</v>
      </c>
      <c r="BE495" s="16" t="n">
        <f aca="false">AY495-SUMIFS(시군구_병원급!$E$5:$E$3668,시군구_병원급!$A$5:$A$3668,$A495,시군구_병원급!$D$5:$D$3668,$D495-3)</f>
        <v>1</v>
      </c>
      <c r="BF495" s="16" t="n">
        <f aca="false">IF(AY495=0,1,0)</f>
        <v>0</v>
      </c>
      <c r="BG495" s="16" t="n">
        <f aca="false">IF(K495+AY495=0,1,0)</f>
        <v>0</v>
      </c>
      <c r="BH495" s="16" t="n">
        <f aca="false">AF495+AG495+AH495</f>
        <v>13</v>
      </c>
      <c r="BI495" s="18" t="n">
        <f aca="false">IF(H495=0,"",BH495/H495)</f>
        <v>0.121495327102804</v>
      </c>
      <c r="BJ495" s="16" t="n">
        <f aca="false">IF(AP495="","",AP495+AN495)</f>
        <v>11</v>
      </c>
    </row>
    <row r="496" customFormat="false" ht="15" hidden="false" customHeight="true" outlineLevel="0" collapsed="false">
      <c r="A496" s="9" t="s">
        <v>136</v>
      </c>
      <c r="B496" s="10" t="s">
        <v>115</v>
      </c>
      <c r="C496" s="10" t="s">
        <v>95</v>
      </c>
      <c r="D496" s="9" t="n">
        <v>2018</v>
      </c>
      <c r="E496" s="11" t="n">
        <v>11725</v>
      </c>
      <c r="F496" s="11" t="n">
        <v>1619</v>
      </c>
      <c r="G496" s="11" t="n">
        <v>1607</v>
      </c>
      <c r="H496" s="11" t="n">
        <v>123</v>
      </c>
      <c r="I496" s="11" t="n">
        <v>5332</v>
      </c>
      <c r="J496" s="11" t="n">
        <v>4690</v>
      </c>
      <c r="K496" s="11" t="n">
        <v>7</v>
      </c>
      <c r="L496" s="12" t="n">
        <v>10.4904051172708</v>
      </c>
      <c r="M496" s="12" t="n">
        <v>0.597014925373134</v>
      </c>
      <c r="N496" s="13" t="n">
        <v>0.879594898724681</v>
      </c>
      <c r="O496" s="13" t="n">
        <v>0.454754797441365</v>
      </c>
      <c r="P496" s="13" t="n">
        <v>0.137057569296375</v>
      </c>
      <c r="Q496" s="13" t="n">
        <v>0.370864024318953</v>
      </c>
      <c r="R496" s="13" t="n">
        <v>0.177289377289377</v>
      </c>
      <c r="S496" s="11" t="n">
        <v>3</v>
      </c>
      <c r="T496" s="13" t="n">
        <v>0.118181818181818</v>
      </c>
      <c r="U496" s="13" t="n">
        <v>0.075</v>
      </c>
      <c r="V496" s="11" t="n">
        <v>0</v>
      </c>
      <c r="W496" s="13" t="n">
        <v>0.154471544715447</v>
      </c>
      <c r="X496" s="11" t="n">
        <v>0</v>
      </c>
      <c r="Y496" s="11" t="n">
        <v>0</v>
      </c>
      <c r="Z496" s="11" t="n">
        <v>0</v>
      </c>
      <c r="AA496" s="11" t="n">
        <v>0</v>
      </c>
      <c r="AB496" s="10" t="s">
        <v>65</v>
      </c>
      <c r="AC496" s="11" t="n">
        <v>8</v>
      </c>
      <c r="AD496" s="11" t="n">
        <v>34</v>
      </c>
      <c r="AE496" s="11" t="n">
        <v>71</v>
      </c>
      <c r="AF496" s="11" t="n">
        <v>5</v>
      </c>
      <c r="AG496" s="11" t="n">
        <v>5</v>
      </c>
      <c r="AH496" s="11" t="n">
        <v>0</v>
      </c>
      <c r="AI496" s="13" t="n">
        <v>0.0650406504065041</v>
      </c>
      <c r="AJ496" s="13" t="n">
        <v>0.276422764227642</v>
      </c>
      <c r="AK496" s="13" t="n">
        <v>0.577235772357724</v>
      </c>
      <c r="AL496" s="13" t="n">
        <v>0.040650406504065</v>
      </c>
      <c r="AM496" s="13" t="n">
        <v>0.040650406504065</v>
      </c>
      <c r="AN496" s="11" t="n">
        <v>0</v>
      </c>
      <c r="AO496" s="13" t="n">
        <v>0</v>
      </c>
      <c r="AP496" s="11" t="n">
        <v>3</v>
      </c>
      <c r="AQ496" s="11" t="n">
        <v>16</v>
      </c>
      <c r="AR496" s="13" t="n">
        <v>0.0272727272727273</v>
      </c>
      <c r="AS496" s="13" t="n">
        <v>0.145454545454545</v>
      </c>
      <c r="AT496" s="14" t="n">
        <f aca="false">SUMIFS(시도_소아과개폐업!$C$5:$C$293,시도_소아과개폐업!$A$5:$A$293,$D496,시도_소아과개폐업!$B$5:$B$293,$B496)</f>
        <v>60</v>
      </c>
      <c r="AU496" s="14" t="n">
        <f aca="false">SUMIFS(시도_소아과개폐업!$D$5:$D$293,시도_소아과개폐업!$A$5:$A$293,$D496,시도_소아과개폐업!$B$5:$B$293,$B496)</f>
        <v>43</v>
      </c>
      <c r="AV496" s="14" t="n">
        <f aca="false">SUMIFS(시도_소아과개폐업!$F$5:$F$293,시도_소아과개폐업!$A$5:$A$293,$D496,시도_소아과개폐업!$B$5:$B$293,$B496)</f>
        <v>17</v>
      </c>
      <c r="AW496" s="15" t="n">
        <f aca="false">SUMIFS(시도_소아과개폐업!$G$5:$G$293,시도_소아과개폐업!$A$5:$A$293,$D496,시도_소아과개폐업!$B$5:$B$293,$B496)</f>
        <v>0.300699300699301</v>
      </c>
      <c r="AX496" s="14" t="n">
        <f aca="false">SUMIFS(시도_소아과개폐업!$H$5:$H$293,시도_소아과개폐업!$A$5:$A$293,$D496,시도_소아과개폐업!$B$5:$B$293,$B496)</f>
        <v>120</v>
      </c>
      <c r="AY496" s="14" t="n">
        <f aca="false">SUMIFS(시군구_병원급!$E$5:$E$3668,시군구_병원급!$A$5:$A$3668,$A496,시군구_병원급!$D$5:$D$3668,$D496)</f>
        <v>2</v>
      </c>
      <c r="AZ496" s="14" t="n">
        <f aca="false">SUMIFS(시군구_병원급!$F$5:$F$3668,시군구_병원급!$A$5:$A$3668,$A496,시군구_병원급!$D$5:$D$3668,$D496)</f>
        <v>0</v>
      </c>
      <c r="BA496" s="14" t="n">
        <f aca="false">SUMIFS(시군구_병원급!$G$5:$G$3668,시군구_병원급!$A$5:$A$3668,$A496,시군구_병원급!$D$5:$D$3668,$D496)</f>
        <v>3</v>
      </c>
      <c r="BB496" s="14" t="n">
        <f aca="false">SUMIFS(시군구_병원급!$H$5:$H$3668,시군구_병원급!$A$5:$A$3668,$A496,시군구_병원급!$D$5:$D$3668,$D496)</f>
        <v>4</v>
      </c>
      <c r="BC496" s="16" t="n">
        <f aca="false">K496+AY496</f>
        <v>9</v>
      </c>
      <c r="BD496" s="17" t="n">
        <f aca="false">IF(E496=0,"",(K496+AY496)/E496*1000)</f>
        <v>0.767590618336887</v>
      </c>
      <c r="BE496" s="16" t="n">
        <f aca="false">AY496-SUMIFS(시군구_병원급!$E$5:$E$3668,시군구_병원급!$A$5:$A$3668,$A496,시군구_병원급!$D$5:$D$3668,$D496-3)</f>
        <v>1</v>
      </c>
      <c r="BF496" s="16" t="n">
        <f aca="false">IF(AY496=0,1,0)</f>
        <v>0</v>
      </c>
      <c r="BG496" s="16" t="n">
        <f aca="false">IF(K496+AY496=0,1,0)</f>
        <v>0</v>
      </c>
      <c r="BH496" s="16" t="n">
        <f aca="false">AF496+AG496+AH496</f>
        <v>10</v>
      </c>
      <c r="BI496" s="18" t="n">
        <f aca="false">IF(H496=0,"",BH496/H496)</f>
        <v>0.0813008130081301</v>
      </c>
      <c r="BJ496" s="16" t="n">
        <f aca="false">IF(AP496="","",AP496+AN496)</f>
        <v>3</v>
      </c>
    </row>
    <row r="497" customFormat="false" ht="15" hidden="false" customHeight="true" outlineLevel="0" collapsed="false">
      <c r="A497" s="9" t="s">
        <v>137</v>
      </c>
      <c r="B497" s="10" t="s">
        <v>115</v>
      </c>
      <c r="C497" s="10" t="s">
        <v>138</v>
      </c>
      <c r="D497" s="9" t="n">
        <v>2018</v>
      </c>
      <c r="E497" s="11" t="n">
        <v>8947</v>
      </c>
      <c r="F497" s="11" t="n">
        <v>1220</v>
      </c>
      <c r="G497" s="11" t="n">
        <v>1264</v>
      </c>
      <c r="H497" s="11" t="n">
        <v>97</v>
      </c>
      <c r="I497" s="11" t="n">
        <v>4795</v>
      </c>
      <c r="J497" s="11" t="n">
        <v>4234</v>
      </c>
      <c r="K497" s="11" t="n">
        <v>11</v>
      </c>
      <c r="L497" s="12" t="n">
        <v>10.8416228903543</v>
      </c>
      <c r="M497" s="12" t="n">
        <v>1.22946238962781</v>
      </c>
      <c r="N497" s="13" t="n">
        <v>0.883003128258603</v>
      </c>
      <c r="O497" s="13" t="n">
        <v>0.535933832569576</v>
      </c>
      <c r="P497" s="13" t="n">
        <v>0.14127640549905</v>
      </c>
      <c r="Q497" s="13" t="n">
        <v>-0.0747673216132369</v>
      </c>
      <c r="R497" s="13" t="n">
        <v>-0.164573694646398</v>
      </c>
      <c r="S497" s="11" t="n">
        <v>0</v>
      </c>
      <c r="T497" s="13" t="n">
        <v>0</v>
      </c>
      <c r="U497" s="13" t="n">
        <v>0.00798822787471099</v>
      </c>
      <c r="V497" s="11" t="n">
        <v>0</v>
      </c>
      <c r="W497" s="13" t="n">
        <v>-0.0309278350515464</v>
      </c>
      <c r="X497" s="11" t="n">
        <v>0</v>
      </c>
      <c r="Y497" s="11" t="n">
        <v>0</v>
      </c>
      <c r="Z497" s="11" t="n">
        <v>0</v>
      </c>
      <c r="AA497" s="11" t="n">
        <v>0</v>
      </c>
      <c r="AB497" s="10" t="s">
        <v>65</v>
      </c>
      <c r="AC497" s="11" t="n">
        <v>7</v>
      </c>
      <c r="AD497" s="11" t="n">
        <v>51</v>
      </c>
      <c r="AE497" s="11" t="n">
        <v>27</v>
      </c>
      <c r="AF497" s="11" t="n">
        <v>3</v>
      </c>
      <c r="AG497" s="11" t="n">
        <v>9</v>
      </c>
      <c r="AH497" s="11" t="n">
        <v>0</v>
      </c>
      <c r="AI497" s="13" t="n">
        <v>0.0721649484536082</v>
      </c>
      <c r="AJ497" s="13" t="n">
        <v>0.525773195876289</v>
      </c>
      <c r="AK497" s="13" t="n">
        <v>0.278350515463918</v>
      </c>
      <c r="AL497" s="13" t="n">
        <v>0.0309278350515464</v>
      </c>
      <c r="AM497" s="13" t="n">
        <v>0.0927835051546392</v>
      </c>
      <c r="AN497" s="11" t="n">
        <v>0</v>
      </c>
      <c r="AO497" s="13" t="n">
        <v>0</v>
      </c>
      <c r="AP497" s="11" t="n">
        <v>5</v>
      </c>
      <c r="AQ497" s="11" t="n">
        <v>3</v>
      </c>
      <c r="AR497" s="13" t="n">
        <v>0.0505050505050505</v>
      </c>
      <c r="AS497" s="13" t="n">
        <v>0.0303030303030303</v>
      </c>
      <c r="AT497" s="14" t="n">
        <f aca="false">SUMIFS(시도_소아과개폐업!$C$5:$C$293,시도_소아과개폐업!$A$5:$A$293,$D497,시도_소아과개폐업!$B$5:$B$293,$B497)</f>
        <v>60</v>
      </c>
      <c r="AU497" s="14" t="n">
        <f aca="false">SUMIFS(시도_소아과개폐업!$D$5:$D$293,시도_소아과개폐업!$A$5:$A$293,$D497,시도_소아과개폐업!$B$5:$B$293,$B497)</f>
        <v>43</v>
      </c>
      <c r="AV497" s="14" t="n">
        <f aca="false">SUMIFS(시도_소아과개폐업!$F$5:$F$293,시도_소아과개폐업!$A$5:$A$293,$D497,시도_소아과개폐업!$B$5:$B$293,$B497)</f>
        <v>17</v>
      </c>
      <c r="AW497" s="15" t="n">
        <f aca="false">SUMIFS(시도_소아과개폐업!$G$5:$G$293,시도_소아과개폐업!$A$5:$A$293,$D497,시도_소아과개폐업!$B$5:$B$293,$B497)</f>
        <v>0.300699300699301</v>
      </c>
      <c r="AX497" s="14" t="n">
        <f aca="false">SUMIFS(시도_소아과개폐업!$H$5:$H$293,시도_소아과개폐업!$A$5:$A$293,$D497,시도_소아과개폐업!$B$5:$B$293,$B497)</f>
        <v>120</v>
      </c>
      <c r="AY497" s="14" t="n">
        <f aca="false">SUMIFS(시군구_병원급!$E$5:$E$3668,시군구_병원급!$A$5:$A$3668,$A497,시군구_병원급!$D$5:$D$3668,$D497)</f>
        <v>10</v>
      </c>
      <c r="AZ497" s="14" t="n">
        <f aca="false">SUMIFS(시군구_병원급!$F$5:$F$3668,시군구_병원급!$A$5:$A$3668,$A497,시군구_병원급!$D$5:$D$3668,$D497)</f>
        <v>1</v>
      </c>
      <c r="BA497" s="14" t="n">
        <f aca="false">SUMIFS(시군구_병원급!$G$5:$G$3668,시군구_병원급!$A$5:$A$3668,$A497,시군구_병원급!$D$5:$D$3668,$D497)</f>
        <v>13</v>
      </c>
      <c r="BB497" s="14" t="n">
        <f aca="false">SUMIFS(시군구_병원급!$H$5:$H$3668,시군구_병원급!$A$5:$A$3668,$A497,시군구_병원급!$D$5:$D$3668,$D497)</f>
        <v>31</v>
      </c>
      <c r="BC497" s="16" t="n">
        <f aca="false">K497+AY497</f>
        <v>21</v>
      </c>
      <c r="BD497" s="17" t="n">
        <f aca="false">IF(E497=0,"",(K497+AY497)/E497*1000)</f>
        <v>2.34715547110763</v>
      </c>
      <c r="BE497" s="16" t="n">
        <f aca="false">AY497-SUMIFS(시군구_병원급!$E$5:$E$3668,시군구_병원급!$A$5:$A$3668,$A497,시군구_병원급!$D$5:$D$3668,$D497-3)</f>
        <v>1</v>
      </c>
      <c r="BF497" s="16" t="n">
        <f aca="false">IF(AY497=0,1,0)</f>
        <v>0</v>
      </c>
      <c r="BG497" s="16" t="n">
        <f aca="false">IF(K497+AY497=0,1,0)</f>
        <v>0</v>
      </c>
      <c r="BH497" s="16" t="n">
        <f aca="false">AF497+AG497+AH497</f>
        <v>12</v>
      </c>
      <c r="BI497" s="18" t="n">
        <f aca="false">IF(H497=0,"",BH497/H497)</f>
        <v>0.123711340206186</v>
      </c>
      <c r="BJ497" s="16" t="n">
        <f aca="false">IF(AP497="","",AP497+AN497)</f>
        <v>5</v>
      </c>
    </row>
    <row r="498" customFormat="false" ht="15" hidden="false" customHeight="true" outlineLevel="0" collapsed="false">
      <c r="A498" s="9" t="s">
        <v>139</v>
      </c>
      <c r="B498" s="10" t="s">
        <v>115</v>
      </c>
      <c r="C498" s="10" t="s">
        <v>140</v>
      </c>
      <c r="D498" s="9" t="n">
        <v>2018</v>
      </c>
      <c r="E498" s="11" t="n">
        <v>6394</v>
      </c>
      <c r="F498" s="11" t="n">
        <v>880</v>
      </c>
      <c r="G498" s="11" t="n">
        <v>955</v>
      </c>
      <c r="H498" s="11" t="n">
        <v>78</v>
      </c>
      <c r="I498" s="11" t="n">
        <v>3885</v>
      </c>
      <c r="J498" s="11" t="n">
        <v>3335</v>
      </c>
      <c r="K498" s="11" t="n">
        <v>3</v>
      </c>
      <c r="L498" s="12" t="n">
        <v>12.1989365029715</v>
      </c>
      <c r="M498" s="12" t="n">
        <v>0.469189865498905</v>
      </c>
      <c r="N498" s="13" t="n">
        <v>0.858429858429858</v>
      </c>
      <c r="O498" s="13" t="n">
        <v>0.607600875821082</v>
      </c>
      <c r="P498" s="13" t="n">
        <v>0.149358773850485</v>
      </c>
      <c r="Q498" s="13" t="n">
        <v>-0.118190594400772</v>
      </c>
      <c r="R498" s="13" t="n">
        <v>-0.304949053857351</v>
      </c>
      <c r="S498" s="11" t="n">
        <v>0</v>
      </c>
      <c r="T498" s="13" t="n">
        <v>0</v>
      </c>
      <c r="U498" s="13" t="n">
        <v>0.0030983733539891</v>
      </c>
      <c r="V498" s="11" t="n">
        <v>0</v>
      </c>
      <c r="W498" s="13" t="n">
        <v>-0.141025641025641</v>
      </c>
      <c r="X498" s="11" t="n">
        <v>0</v>
      </c>
      <c r="Y498" s="11" t="n">
        <v>0</v>
      </c>
      <c r="Z498" s="11" t="n">
        <v>0</v>
      </c>
      <c r="AA498" s="11" t="n">
        <v>0</v>
      </c>
      <c r="AB498" s="10" t="s">
        <v>65</v>
      </c>
      <c r="AC498" s="11" t="n">
        <v>6</v>
      </c>
      <c r="AD498" s="11" t="n">
        <v>44</v>
      </c>
      <c r="AE498" s="11" t="n">
        <v>20</v>
      </c>
      <c r="AF498" s="11" t="n">
        <v>1</v>
      </c>
      <c r="AG498" s="11" t="n">
        <v>7</v>
      </c>
      <c r="AH498" s="11" t="n">
        <v>0</v>
      </c>
      <c r="AI498" s="13" t="n">
        <v>0.0769230769230769</v>
      </c>
      <c r="AJ498" s="13" t="n">
        <v>0.564102564102564</v>
      </c>
      <c r="AK498" s="13" t="n">
        <v>0.256410256410256</v>
      </c>
      <c r="AL498" s="13" t="n">
        <v>0.0128205128205128</v>
      </c>
      <c r="AM498" s="13" t="n">
        <v>0.0897435897435897</v>
      </c>
      <c r="AN498" s="11" t="n">
        <v>0</v>
      </c>
      <c r="AO498" s="13" t="n">
        <v>0</v>
      </c>
      <c r="AP498" s="11" t="n">
        <v>5</v>
      </c>
      <c r="AQ498" s="11" t="n">
        <v>2</v>
      </c>
      <c r="AR498" s="13" t="n">
        <v>0.0617283950617284</v>
      </c>
      <c r="AS498" s="13" t="n">
        <v>0.0246913580246914</v>
      </c>
      <c r="AT498" s="14" t="n">
        <f aca="false">SUMIFS(시도_소아과개폐업!$C$5:$C$293,시도_소아과개폐업!$A$5:$A$293,$D498,시도_소아과개폐업!$B$5:$B$293,$B498)</f>
        <v>60</v>
      </c>
      <c r="AU498" s="14" t="n">
        <f aca="false">SUMIFS(시도_소아과개폐업!$D$5:$D$293,시도_소아과개폐업!$A$5:$A$293,$D498,시도_소아과개폐업!$B$5:$B$293,$B498)</f>
        <v>43</v>
      </c>
      <c r="AV498" s="14" t="n">
        <f aca="false">SUMIFS(시도_소아과개폐업!$F$5:$F$293,시도_소아과개폐업!$A$5:$A$293,$D498,시도_소아과개폐업!$B$5:$B$293,$B498)</f>
        <v>17</v>
      </c>
      <c r="AW498" s="15" t="n">
        <f aca="false">SUMIFS(시도_소아과개폐업!$G$5:$G$293,시도_소아과개폐업!$A$5:$A$293,$D498,시도_소아과개폐업!$B$5:$B$293,$B498)</f>
        <v>0.300699300699301</v>
      </c>
      <c r="AX498" s="14" t="n">
        <f aca="false">SUMIFS(시도_소아과개폐업!$H$5:$H$293,시도_소아과개폐업!$A$5:$A$293,$D498,시도_소아과개폐업!$B$5:$B$293,$B498)</f>
        <v>120</v>
      </c>
      <c r="AY498" s="14" t="n">
        <f aca="false">SUMIFS(시군구_병원급!$E$5:$E$3668,시군구_병원급!$A$5:$A$3668,$A498,시군구_병원급!$D$5:$D$3668,$D498)</f>
        <v>8</v>
      </c>
      <c r="AZ498" s="14" t="n">
        <f aca="false">SUMIFS(시군구_병원급!$F$5:$F$3668,시군구_병원급!$A$5:$A$3668,$A498,시군구_병원급!$D$5:$D$3668,$D498)</f>
        <v>3</v>
      </c>
      <c r="BA498" s="14" t="n">
        <f aca="false">SUMIFS(시군구_병원급!$G$5:$G$3668,시군구_병원급!$A$5:$A$3668,$A498,시군구_병원급!$D$5:$D$3668,$D498)</f>
        <v>12</v>
      </c>
      <c r="BB498" s="14" t="n">
        <f aca="false">SUMIFS(시군구_병원급!$H$5:$H$3668,시군구_병원급!$A$5:$A$3668,$A498,시군구_병원급!$D$5:$D$3668,$D498)</f>
        <v>22</v>
      </c>
      <c r="BC498" s="16" t="n">
        <f aca="false">K498+AY498</f>
        <v>11</v>
      </c>
      <c r="BD498" s="17" t="n">
        <f aca="false">IF(E498=0,"",(K498+AY498)/E498*1000)</f>
        <v>1.72036284016265</v>
      </c>
      <c r="BE498" s="16" t="n">
        <f aca="false">AY498-SUMIFS(시군구_병원급!$E$5:$E$3668,시군구_병원급!$A$5:$A$3668,$A498,시군구_병원급!$D$5:$D$3668,$D498-3)</f>
        <v>0</v>
      </c>
      <c r="BF498" s="16" t="n">
        <f aca="false">IF(AY498=0,1,0)</f>
        <v>0</v>
      </c>
      <c r="BG498" s="16" t="n">
        <f aca="false">IF(K498+AY498=0,1,0)</f>
        <v>0</v>
      </c>
      <c r="BH498" s="16" t="n">
        <f aca="false">AF498+AG498+AH498</f>
        <v>8</v>
      </c>
      <c r="BI498" s="18" t="n">
        <f aca="false">IF(H498=0,"",BH498/H498)</f>
        <v>0.102564102564103</v>
      </c>
      <c r="BJ498" s="16" t="n">
        <f aca="false">IF(AP498="","",AP498+AN498)</f>
        <v>5</v>
      </c>
    </row>
    <row r="499" customFormat="false" ht="15" hidden="false" customHeight="true" outlineLevel="0" collapsed="false">
      <c r="A499" s="9" t="s">
        <v>141</v>
      </c>
      <c r="B499" s="10" t="s">
        <v>115</v>
      </c>
      <c r="C499" s="10" t="s">
        <v>142</v>
      </c>
      <c r="D499" s="9" t="n">
        <v>2018</v>
      </c>
      <c r="E499" s="11" t="n">
        <v>8585</v>
      </c>
      <c r="F499" s="11" t="n">
        <v>1191</v>
      </c>
      <c r="G499" s="11" t="n">
        <v>1245</v>
      </c>
      <c r="H499" s="11" t="n">
        <v>130</v>
      </c>
      <c r="I499" s="11" t="n">
        <v>5524</v>
      </c>
      <c r="J499" s="11" t="n">
        <v>4646</v>
      </c>
      <c r="K499" s="11" t="n">
        <v>7</v>
      </c>
      <c r="L499" s="12" t="n">
        <v>15.1426907396622</v>
      </c>
      <c r="M499" s="12" t="n">
        <v>0.81537565521258</v>
      </c>
      <c r="N499" s="13" t="n">
        <v>0.841057204923968</v>
      </c>
      <c r="O499" s="13" t="n">
        <v>0.643447874199185</v>
      </c>
      <c r="P499" s="13" t="n">
        <v>0.14502038439138</v>
      </c>
      <c r="Q499" s="13" t="n">
        <v>-0.219332545239611</v>
      </c>
      <c r="R499" s="13" t="n">
        <v>-0.377811094452774</v>
      </c>
      <c r="S499" s="11" t="n">
        <v>-2</v>
      </c>
      <c r="T499" s="13" t="n">
        <v>-0.0370370370370371</v>
      </c>
      <c r="U499" s="13" t="n">
        <v>-0.0300263388937665</v>
      </c>
      <c r="V499" s="11" t="n">
        <v>0</v>
      </c>
      <c r="W499" s="13" t="n">
        <v>-0.176923076923077</v>
      </c>
      <c r="X499" s="11" t="n">
        <v>0</v>
      </c>
      <c r="Y499" s="11" t="n">
        <v>0</v>
      </c>
      <c r="Z499" s="11" t="n">
        <v>0</v>
      </c>
      <c r="AA499" s="11" t="n">
        <v>0</v>
      </c>
      <c r="AB499" s="10" t="s">
        <v>65</v>
      </c>
      <c r="AC499" s="11" t="n">
        <v>12</v>
      </c>
      <c r="AD499" s="11" t="n">
        <v>53</v>
      </c>
      <c r="AE499" s="11" t="n">
        <v>59</v>
      </c>
      <c r="AF499" s="11" t="n">
        <v>1</v>
      </c>
      <c r="AG499" s="11" t="n">
        <v>5</v>
      </c>
      <c r="AH499" s="11" t="n">
        <v>0</v>
      </c>
      <c r="AI499" s="13" t="n">
        <v>0.0923076923076923</v>
      </c>
      <c r="AJ499" s="13" t="n">
        <v>0.407692307692308</v>
      </c>
      <c r="AK499" s="13" t="n">
        <v>0.453846153846154</v>
      </c>
      <c r="AL499" s="13" t="n">
        <v>0.00769230769230769</v>
      </c>
      <c r="AM499" s="13" t="n">
        <v>0.0384615384615385</v>
      </c>
      <c r="AN499" s="11" t="n">
        <v>1</v>
      </c>
      <c r="AO499" s="13" t="n">
        <v>0.00763358778625954</v>
      </c>
      <c r="AP499" s="11" t="n">
        <v>7</v>
      </c>
      <c r="AQ499" s="11" t="n">
        <v>1</v>
      </c>
      <c r="AR499" s="13" t="n">
        <v>0.0510948905109489</v>
      </c>
      <c r="AS499" s="13" t="n">
        <v>0.0072992700729927</v>
      </c>
      <c r="AT499" s="14" t="n">
        <f aca="false">SUMIFS(시도_소아과개폐업!$C$5:$C$293,시도_소아과개폐업!$A$5:$A$293,$D499,시도_소아과개폐업!$B$5:$B$293,$B499)</f>
        <v>60</v>
      </c>
      <c r="AU499" s="14" t="n">
        <f aca="false">SUMIFS(시도_소아과개폐업!$D$5:$D$293,시도_소아과개폐업!$A$5:$A$293,$D499,시도_소아과개폐업!$B$5:$B$293,$B499)</f>
        <v>43</v>
      </c>
      <c r="AV499" s="14" t="n">
        <f aca="false">SUMIFS(시도_소아과개폐업!$F$5:$F$293,시도_소아과개폐업!$A$5:$A$293,$D499,시도_소아과개폐업!$B$5:$B$293,$B499)</f>
        <v>17</v>
      </c>
      <c r="AW499" s="15" t="n">
        <f aca="false">SUMIFS(시도_소아과개폐업!$G$5:$G$293,시도_소아과개폐업!$A$5:$A$293,$D499,시도_소아과개폐업!$B$5:$B$293,$B499)</f>
        <v>0.300699300699301</v>
      </c>
      <c r="AX499" s="14" t="n">
        <f aca="false">SUMIFS(시도_소아과개폐업!$H$5:$H$293,시도_소아과개폐업!$A$5:$A$293,$D499,시도_소아과개폐업!$B$5:$B$293,$B499)</f>
        <v>120</v>
      </c>
      <c r="AY499" s="14" t="n">
        <f aca="false">SUMIFS(시군구_병원급!$E$5:$E$3668,시군구_병원급!$A$5:$A$3668,$A499,시군구_병원급!$D$5:$D$3668,$D499)</f>
        <v>9</v>
      </c>
      <c r="AZ499" s="14" t="n">
        <f aca="false">SUMIFS(시군구_병원급!$F$5:$F$3668,시군구_병원급!$A$5:$A$3668,$A499,시군구_병원급!$D$5:$D$3668,$D499)</f>
        <v>2</v>
      </c>
      <c r="BA499" s="14" t="n">
        <f aca="false">SUMIFS(시군구_병원급!$G$5:$G$3668,시군구_병원급!$A$5:$A$3668,$A499,시군구_병원급!$D$5:$D$3668,$D499)</f>
        <v>9</v>
      </c>
      <c r="BB499" s="14" t="n">
        <f aca="false">SUMIFS(시군구_병원급!$H$5:$H$3668,시군구_병원급!$A$5:$A$3668,$A499,시군구_병원급!$D$5:$D$3668,$D499)</f>
        <v>31</v>
      </c>
      <c r="BC499" s="16" t="n">
        <f aca="false">K499+AY499</f>
        <v>16</v>
      </c>
      <c r="BD499" s="17" t="n">
        <f aca="false">IF(E499=0,"",(K499+AY499)/E499*1000)</f>
        <v>1.86371578334304</v>
      </c>
      <c r="BE499" s="16" t="n">
        <f aca="false">AY499-SUMIFS(시군구_병원급!$E$5:$E$3668,시군구_병원급!$A$5:$A$3668,$A499,시군구_병원급!$D$5:$D$3668,$D499-3)</f>
        <v>0</v>
      </c>
      <c r="BF499" s="16" t="n">
        <f aca="false">IF(AY499=0,1,0)</f>
        <v>0</v>
      </c>
      <c r="BG499" s="16" t="n">
        <f aca="false">IF(K499+AY499=0,1,0)</f>
        <v>0</v>
      </c>
      <c r="BH499" s="16" t="n">
        <f aca="false">AF499+AG499+AH499</f>
        <v>6</v>
      </c>
      <c r="BI499" s="18" t="n">
        <f aca="false">IF(H499=0,"",BH499/H499)</f>
        <v>0.0461538461538462</v>
      </c>
      <c r="BJ499" s="16" t="n">
        <f aca="false">IF(AP499="","",AP499+AN499)</f>
        <v>8</v>
      </c>
    </row>
    <row r="500" customFormat="false" ht="15" hidden="false" customHeight="true" outlineLevel="0" collapsed="false">
      <c r="A500" s="9" t="s">
        <v>143</v>
      </c>
      <c r="B500" s="10" t="s">
        <v>115</v>
      </c>
      <c r="C500" s="10" t="s">
        <v>144</v>
      </c>
      <c r="D500" s="9" t="n">
        <v>2018</v>
      </c>
      <c r="E500" s="11" t="n">
        <v>11482</v>
      </c>
      <c r="F500" s="11" t="n">
        <v>1358</v>
      </c>
      <c r="G500" s="11" t="n">
        <v>1368</v>
      </c>
      <c r="H500" s="11" t="n">
        <v>177</v>
      </c>
      <c r="I500" s="11" t="n">
        <v>7621</v>
      </c>
      <c r="J500" s="11" t="n">
        <v>6245</v>
      </c>
      <c r="K500" s="11" t="n">
        <v>6</v>
      </c>
      <c r="L500" s="12" t="n">
        <v>15.4154328514196</v>
      </c>
      <c r="M500" s="12" t="n">
        <v>0.522557045810834</v>
      </c>
      <c r="N500" s="13" t="n">
        <v>0.819446266894108</v>
      </c>
      <c r="O500" s="13" t="n">
        <v>0.663734541020728</v>
      </c>
      <c r="P500" s="13" t="n">
        <v>0.11914300644487</v>
      </c>
      <c r="Q500" s="13" t="n">
        <v>-0.109301062756962</v>
      </c>
      <c r="R500" s="13" t="n">
        <v>-0.303107488537952</v>
      </c>
      <c r="S500" s="11" t="n">
        <v>-2</v>
      </c>
      <c r="T500" s="13" t="n">
        <v>-0.0166666666666667</v>
      </c>
      <c r="U500" s="13" t="n">
        <v>0.013026718064602</v>
      </c>
      <c r="V500" s="11" t="n">
        <v>0</v>
      </c>
      <c r="W500" s="13" t="n">
        <v>-0.096045197740113</v>
      </c>
      <c r="X500" s="11" t="n">
        <v>0</v>
      </c>
      <c r="Y500" s="11" t="n">
        <v>0</v>
      </c>
      <c r="Z500" s="11" t="n">
        <v>0</v>
      </c>
      <c r="AA500" s="11" t="n">
        <v>0</v>
      </c>
      <c r="AB500" s="10" t="s">
        <v>65</v>
      </c>
      <c r="AC500" s="11" t="n">
        <v>12</v>
      </c>
      <c r="AD500" s="11" t="n">
        <v>56</v>
      </c>
      <c r="AE500" s="11" t="n">
        <v>98</v>
      </c>
      <c r="AF500" s="11" t="n">
        <v>3</v>
      </c>
      <c r="AG500" s="11" t="n">
        <v>5</v>
      </c>
      <c r="AH500" s="11" t="n">
        <v>3</v>
      </c>
      <c r="AI500" s="13" t="n">
        <v>0.0677966101694915</v>
      </c>
      <c r="AJ500" s="13" t="n">
        <v>0.316384180790961</v>
      </c>
      <c r="AK500" s="13" t="n">
        <v>0.553672316384181</v>
      </c>
      <c r="AL500" s="13" t="n">
        <v>0.0169491525423729</v>
      </c>
      <c r="AM500" s="13" t="n">
        <v>0.0282485875706215</v>
      </c>
      <c r="AN500" s="11" t="n">
        <v>4</v>
      </c>
      <c r="AO500" s="13" t="n">
        <v>0.0220994475138122</v>
      </c>
      <c r="AP500" s="11" t="n">
        <v>3</v>
      </c>
      <c r="AQ500" s="11" t="n">
        <v>4</v>
      </c>
      <c r="AR500" s="13" t="n">
        <v>0.0166666666666667</v>
      </c>
      <c r="AS500" s="13" t="n">
        <v>0.0222222222222222</v>
      </c>
      <c r="AT500" s="14" t="n">
        <f aca="false">SUMIFS(시도_소아과개폐업!$C$5:$C$293,시도_소아과개폐업!$A$5:$A$293,$D500,시도_소아과개폐업!$B$5:$B$293,$B500)</f>
        <v>60</v>
      </c>
      <c r="AU500" s="14" t="n">
        <f aca="false">SUMIFS(시도_소아과개폐업!$D$5:$D$293,시도_소아과개폐업!$A$5:$A$293,$D500,시도_소아과개폐업!$B$5:$B$293,$B500)</f>
        <v>43</v>
      </c>
      <c r="AV500" s="14" t="n">
        <f aca="false">SUMIFS(시도_소아과개폐업!$F$5:$F$293,시도_소아과개폐업!$A$5:$A$293,$D500,시도_소아과개폐업!$B$5:$B$293,$B500)</f>
        <v>17</v>
      </c>
      <c r="AW500" s="15" t="n">
        <f aca="false">SUMIFS(시도_소아과개폐업!$G$5:$G$293,시도_소아과개폐업!$A$5:$A$293,$D500,시도_소아과개폐업!$B$5:$B$293,$B500)</f>
        <v>0.300699300699301</v>
      </c>
      <c r="AX500" s="14" t="n">
        <f aca="false">SUMIFS(시도_소아과개폐업!$H$5:$H$293,시도_소아과개폐업!$A$5:$A$293,$D500,시도_소아과개폐업!$B$5:$B$293,$B500)</f>
        <v>120</v>
      </c>
      <c r="AY500" s="14" t="n">
        <f aca="false">SUMIFS(시군구_병원급!$E$5:$E$3668,시군구_병원급!$A$5:$A$3668,$A500,시군구_병원급!$D$5:$D$3668,$D500)</f>
        <v>5</v>
      </c>
      <c r="AZ500" s="14" t="n">
        <f aca="false">SUMIFS(시군구_병원급!$F$5:$F$3668,시군구_병원급!$A$5:$A$3668,$A500,시군구_병원급!$D$5:$D$3668,$D500)</f>
        <v>1</v>
      </c>
      <c r="BA500" s="14" t="n">
        <f aca="false">SUMIFS(시군구_병원급!$G$5:$G$3668,시군구_병원급!$A$5:$A$3668,$A500,시군구_병원급!$D$5:$D$3668,$D500)</f>
        <v>6</v>
      </c>
      <c r="BB500" s="14" t="n">
        <f aca="false">SUMIFS(시군구_병원급!$H$5:$H$3668,시군구_병원급!$A$5:$A$3668,$A500,시군구_병원급!$D$5:$D$3668,$D500)</f>
        <v>12</v>
      </c>
      <c r="BC500" s="16" t="n">
        <f aca="false">K500+AY500</f>
        <v>11</v>
      </c>
      <c r="BD500" s="17" t="n">
        <f aca="false">IF(E500=0,"",(K500+AY500)/E500*1000)</f>
        <v>0.958021250653196</v>
      </c>
      <c r="BE500" s="16" t="n">
        <f aca="false">AY500-SUMIFS(시군구_병원급!$E$5:$E$3668,시군구_병원급!$A$5:$A$3668,$A500,시군구_병원급!$D$5:$D$3668,$D500-3)</f>
        <v>-2</v>
      </c>
      <c r="BF500" s="16" t="n">
        <f aca="false">IF(AY500=0,1,0)</f>
        <v>0</v>
      </c>
      <c r="BG500" s="16" t="n">
        <f aca="false">IF(K500+AY500=0,1,0)</f>
        <v>0</v>
      </c>
      <c r="BH500" s="16" t="n">
        <f aca="false">AF500+AG500+AH500</f>
        <v>11</v>
      </c>
      <c r="BI500" s="18" t="n">
        <f aca="false">IF(H500=0,"",BH500/H500)</f>
        <v>0.0621468926553672</v>
      </c>
      <c r="BJ500" s="16" t="n">
        <f aca="false">IF(AP500="","",AP500+AN500)</f>
        <v>7</v>
      </c>
    </row>
    <row r="501" customFormat="false" ht="15" hidden="false" customHeight="true" outlineLevel="0" collapsed="false">
      <c r="A501" s="9" t="s">
        <v>145</v>
      </c>
      <c r="B501" s="10" t="s">
        <v>146</v>
      </c>
      <c r="C501" s="10" t="s">
        <v>67</v>
      </c>
      <c r="D501" s="9" t="n">
        <v>2018</v>
      </c>
      <c r="E501" s="11" t="n">
        <v>3522</v>
      </c>
      <c r="F501" s="11" t="n">
        <v>521</v>
      </c>
      <c r="G501" s="11" t="n">
        <v>546</v>
      </c>
      <c r="H501" s="11" t="n">
        <v>36</v>
      </c>
      <c r="I501" s="11" t="n">
        <v>1866</v>
      </c>
      <c r="J501" s="11" t="n">
        <v>1530</v>
      </c>
      <c r="K501" s="11" t="n">
        <v>5</v>
      </c>
      <c r="L501" s="12" t="n">
        <v>10.221465076661</v>
      </c>
      <c r="M501" s="12" t="n">
        <v>1.41964792731403</v>
      </c>
      <c r="N501" s="13" t="n">
        <v>0.819935691318328</v>
      </c>
      <c r="O501" s="13" t="n">
        <v>0.529812606473595</v>
      </c>
      <c r="P501" s="13" t="n">
        <v>0.155025553662692</v>
      </c>
      <c r="Q501" s="13" t="n">
        <v>-0.0382304751501912</v>
      </c>
      <c r="R501" s="13" t="n">
        <v>-0.177710843373494</v>
      </c>
      <c r="S501" s="11" t="n">
        <v>2</v>
      </c>
      <c r="T501" s="13" t="n">
        <v>-0.0526315789473685</v>
      </c>
      <c r="U501" s="13" t="n">
        <v>-0.055668016194332</v>
      </c>
      <c r="V501" s="11" t="n">
        <v>0</v>
      </c>
      <c r="W501" s="13" t="n">
        <v>-0.0277777777777778</v>
      </c>
      <c r="X501" s="11" t="n">
        <v>0</v>
      </c>
      <c r="Y501" s="11" t="n">
        <v>0</v>
      </c>
      <c r="Z501" s="11" t="n">
        <v>0</v>
      </c>
      <c r="AA501" s="11" t="n">
        <v>0</v>
      </c>
      <c r="AB501" s="10" t="s">
        <v>65</v>
      </c>
      <c r="AC501" s="11" t="n">
        <v>3</v>
      </c>
      <c r="AD501" s="11" t="n">
        <v>18</v>
      </c>
      <c r="AE501" s="11" t="n">
        <v>9</v>
      </c>
      <c r="AF501" s="11" t="n">
        <v>3</v>
      </c>
      <c r="AG501" s="11" t="n">
        <v>3</v>
      </c>
      <c r="AH501" s="11" t="n">
        <v>0</v>
      </c>
      <c r="AI501" s="13" t="n">
        <v>0.0833333333333333</v>
      </c>
      <c r="AJ501" s="13" t="n">
        <v>0.5</v>
      </c>
      <c r="AK501" s="13" t="n">
        <v>0.25</v>
      </c>
      <c r="AL501" s="13" t="n">
        <v>0.0833333333333333</v>
      </c>
      <c r="AM501" s="13" t="n">
        <v>0.0833333333333333</v>
      </c>
      <c r="AN501" s="11" t="n">
        <v>3</v>
      </c>
      <c r="AO501" s="13" t="n">
        <v>0.0769230769230769</v>
      </c>
      <c r="AP501" s="11" t="n">
        <v>1</v>
      </c>
      <c r="AQ501" s="11" t="n">
        <v>1</v>
      </c>
      <c r="AR501" s="13" t="n">
        <v>0.0256410256410256</v>
      </c>
      <c r="AS501" s="13" t="n">
        <v>0.0256410256410256</v>
      </c>
      <c r="AT501" s="14" t="n">
        <f aca="false">SUMIFS(시도_소아과개폐업!$C$5:$C$293,시도_소아과개폐업!$A$5:$A$293,$D501,시도_소아과개폐업!$B$5:$B$293,$B501)</f>
        <v>26</v>
      </c>
      <c r="AU501" s="14" t="n">
        <f aca="false">SUMIFS(시도_소아과개폐업!$D$5:$D$293,시도_소아과개폐업!$A$5:$A$293,$D501,시도_소아과개폐업!$B$5:$B$293,$B501)</f>
        <v>15</v>
      </c>
      <c r="AV501" s="14" t="n">
        <f aca="false">SUMIFS(시도_소아과개폐업!$F$5:$F$293,시도_소아과개폐업!$A$5:$A$293,$D501,시도_소아과개폐업!$B$5:$B$293,$B501)</f>
        <v>11</v>
      </c>
      <c r="AW501" s="15" t="n">
        <f aca="false">SUMIFS(시도_소아과개폐업!$G$5:$G$293,시도_소아과개폐업!$A$5:$A$293,$D501,시도_소아과개폐업!$B$5:$B$293,$B501)</f>
        <v>0.131578947368421</v>
      </c>
      <c r="AX501" s="14" t="n">
        <f aca="false">SUMIFS(시도_소아과개폐업!$H$5:$H$293,시도_소아과개폐업!$A$5:$A$293,$D501,시도_소아과개폐업!$B$5:$B$293,$B501)</f>
        <v>64</v>
      </c>
      <c r="AY501" s="14" t="n">
        <f aca="false">SUMIFS(시군구_병원급!$E$5:$E$3668,시군구_병원급!$A$5:$A$3668,$A501,시군구_병원급!$D$5:$D$3668,$D501)</f>
        <v>6</v>
      </c>
      <c r="AZ501" s="14" t="n">
        <f aca="false">SUMIFS(시군구_병원급!$F$5:$F$3668,시군구_병원급!$A$5:$A$3668,$A501,시군구_병원급!$D$5:$D$3668,$D501)</f>
        <v>3</v>
      </c>
      <c r="BA501" s="14" t="n">
        <f aca="false">SUMIFS(시군구_병원급!$G$5:$G$3668,시군구_병원급!$A$5:$A$3668,$A501,시군구_병원급!$D$5:$D$3668,$D501)</f>
        <v>16</v>
      </c>
      <c r="BB501" s="14" t="n">
        <f aca="false">SUMIFS(시군구_병원급!$H$5:$H$3668,시군구_병원급!$A$5:$A$3668,$A501,시군구_병원급!$D$5:$D$3668,$D501)</f>
        <v>24</v>
      </c>
      <c r="BC501" s="16" t="n">
        <f aca="false">K501+AY501</f>
        <v>11</v>
      </c>
      <c r="BD501" s="17" t="n">
        <f aca="false">IF(E501=0,"",(K501+AY501)/E501*1000)</f>
        <v>3.12322544009086</v>
      </c>
      <c r="BE501" s="16" t="n">
        <f aca="false">AY501-SUMIFS(시군구_병원급!$E$5:$E$3668,시군구_병원급!$A$5:$A$3668,$A501,시군구_병원급!$D$5:$D$3668,$D501-3)</f>
        <v>0</v>
      </c>
      <c r="BF501" s="16" t="n">
        <f aca="false">IF(AY501=0,1,0)</f>
        <v>0</v>
      </c>
      <c r="BG501" s="16" t="n">
        <f aca="false">IF(K501+AY501=0,1,0)</f>
        <v>0</v>
      </c>
      <c r="BH501" s="16" t="n">
        <f aca="false">AF501+AG501+AH501</f>
        <v>6</v>
      </c>
      <c r="BI501" s="18" t="n">
        <f aca="false">IF(H501=0,"",BH501/H501)</f>
        <v>0.166666666666667</v>
      </c>
      <c r="BJ501" s="16" t="n">
        <f aca="false">IF(AP501="","",AP501+AN501)</f>
        <v>4</v>
      </c>
    </row>
    <row r="502" customFormat="false" ht="15" hidden="false" customHeight="true" outlineLevel="0" collapsed="false">
      <c r="A502" s="9" t="s">
        <v>147</v>
      </c>
      <c r="B502" s="10" t="s">
        <v>146</v>
      </c>
      <c r="C502" s="10" t="s">
        <v>119</v>
      </c>
      <c r="D502" s="9" t="n">
        <v>2018</v>
      </c>
      <c r="E502" s="11" t="n">
        <v>16652</v>
      </c>
      <c r="F502" s="11" t="n">
        <v>2173</v>
      </c>
      <c r="G502" s="11" t="n">
        <v>2202</v>
      </c>
      <c r="H502" s="11" t="n">
        <v>210</v>
      </c>
      <c r="I502" s="11" t="n">
        <v>11451</v>
      </c>
      <c r="J502" s="11" t="n">
        <v>8541</v>
      </c>
      <c r="K502" s="11" t="n">
        <v>19</v>
      </c>
      <c r="L502" s="12" t="n">
        <v>12.6110977660341</v>
      </c>
      <c r="M502" s="12" t="n">
        <v>1.14100408359356</v>
      </c>
      <c r="N502" s="13" t="n">
        <v>0.745873722818968</v>
      </c>
      <c r="O502" s="13" t="n">
        <v>0.687665145327889</v>
      </c>
      <c r="P502" s="13" t="n">
        <v>0.132236368003843</v>
      </c>
      <c r="Q502" s="13" t="n">
        <v>-0.122562967646749</v>
      </c>
      <c r="R502" s="13" t="n">
        <v>-0.285528877352369</v>
      </c>
      <c r="S502" s="11" t="n">
        <v>1</v>
      </c>
      <c r="T502" s="13" t="n">
        <v>-0.041095890410959</v>
      </c>
      <c r="U502" s="13" t="n">
        <v>-0.0188501413760603</v>
      </c>
      <c r="V502" s="11" t="n">
        <v>0</v>
      </c>
      <c r="W502" s="13" t="n">
        <v>-0.1</v>
      </c>
      <c r="X502" s="11" t="n">
        <v>0</v>
      </c>
      <c r="Y502" s="11" t="n">
        <v>0</v>
      </c>
      <c r="Z502" s="11" t="n">
        <v>0</v>
      </c>
      <c r="AA502" s="11" t="n">
        <v>0</v>
      </c>
      <c r="AB502" s="10" t="s">
        <v>65</v>
      </c>
      <c r="AC502" s="11" t="n">
        <v>22</v>
      </c>
      <c r="AD502" s="11" t="n">
        <v>99</v>
      </c>
      <c r="AE502" s="11" t="n">
        <v>58</v>
      </c>
      <c r="AF502" s="11" t="n">
        <v>8</v>
      </c>
      <c r="AG502" s="11" t="n">
        <v>22</v>
      </c>
      <c r="AH502" s="11" t="n">
        <v>1</v>
      </c>
      <c r="AI502" s="13" t="n">
        <v>0.104761904761905</v>
      </c>
      <c r="AJ502" s="13" t="n">
        <v>0.471428571428571</v>
      </c>
      <c r="AK502" s="13" t="n">
        <v>0.276190476190476</v>
      </c>
      <c r="AL502" s="13" t="n">
        <v>0.0380952380952381</v>
      </c>
      <c r="AM502" s="13" t="n">
        <v>0.104761904761905</v>
      </c>
      <c r="AN502" s="11" t="n">
        <v>5</v>
      </c>
      <c r="AO502" s="13" t="n">
        <v>0.0232558139534884</v>
      </c>
      <c r="AP502" s="11" t="n">
        <v>16</v>
      </c>
      <c r="AQ502" s="11" t="n">
        <v>9</v>
      </c>
      <c r="AR502" s="13" t="n">
        <v>0.0720720720720721</v>
      </c>
      <c r="AS502" s="13" t="n">
        <v>0.0405405405405405</v>
      </c>
      <c r="AT502" s="14" t="n">
        <f aca="false">SUMIFS(시도_소아과개폐업!$C$5:$C$293,시도_소아과개폐업!$A$5:$A$293,$D502,시도_소아과개폐업!$B$5:$B$293,$B502)</f>
        <v>26</v>
      </c>
      <c r="AU502" s="14" t="n">
        <f aca="false">SUMIFS(시도_소아과개폐업!$D$5:$D$293,시도_소아과개폐업!$A$5:$A$293,$D502,시도_소아과개폐업!$B$5:$B$293,$B502)</f>
        <v>15</v>
      </c>
      <c r="AV502" s="14" t="n">
        <f aca="false">SUMIFS(시도_소아과개폐업!$F$5:$F$293,시도_소아과개폐업!$A$5:$A$293,$D502,시도_소아과개폐업!$B$5:$B$293,$B502)</f>
        <v>11</v>
      </c>
      <c r="AW502" s="15" t="n">
        <f aca="false">SUMIFS(시도_소아과개폐업!$G$5:$G$293,시도_소아과개폐업!$A$5:$A$293,$D502,시도_소아과개폐업!$B$5:$B$293,$B502)</f>
        <v>0.131578947368421</v>
      </c>
      <c r="AX502" s="14" t="n">
        <f aca="false">SUMIFS(시도_소아과개폐업!$H$5:$H$293,시도_소아과개폐업!$A$5:$A$293,$D502,시도_소아과개폐업!$B$5:$B$293,$B502)</f>
        <v>64</v>
      </c>
      <c r="AY502" s="14" t="n">
        <f aca="false">SUMIFS(시군구_병원급!$E$5:$E$3668,시군구_병원급!$A$5:$A$3668,$A502,시군구_병원급!$D$5:$D$3668,$D502)</f>
        <v>4</v>
      </c>
      <c r="AZ502" s="14" t="n">
        <f aca="false">SUMIFS(시군구_병원급!$F$5:$F$3668,시군구_병원급!$A$5:$A$3668,$A502,시군구_병원급!$D$5:$D$3668,$D502)</f>
        <v>2</v>
      </c>
      <c r="BA502" s="14" t="n">
        <f aca="false">SUMIFS(시군구_병원급!$G$5:$G$3668,시군구_병원급!$A$5:$A$3668,$A502,시군구_병원급!$D$5:$D$3668,$D502)</f>
        <v>7</v>
      </c>
      <c r="BB502" s="14" t="n">
        <f aca="false">SUMIFS(시군구_병원급!$H$5:$H$3668,시군구_병원급!$A$5:$A$3668,$A502,시군구_병원급!$D$5:$D$3668,$D502)</f>
        <v>19</v>
      </c>
      <c r="BC502" s="16" t="n">
        <f aca="false">K502+AY502</f>
        <v>23</v>
      </c>
      <c r="BD502" s="17" t="n">
        <f aca="false">IF(E502=0,"",(K502+AY502)/E502*1000)</f>
        <v>1.38121546961326</v>
      </c>
      <c r="BE502" s="16" t="n">
        <f aca="false">AY502-SUMIFS(시군구_병원급!$E$5:$E$3668,시군구_병원급!$A$5:$A$3668,$A502,시군구_병원급!$D$5:$D$3668,$D502-3)</f>
        <v>-1</v>
      </c>
      <c r="BF502" s="16" t="n">
        <f aca="false">IF(AY502=0,1,0)</f>
        <v>0</v>
      </c>
      <c r="BG502" s="16" t="n">
        <f aca="false">IF(K502+AY502=0,1,0)</f>
        <v>0</v>
      </c>
      <c r="BH502" s="16" t="n">
        <f aca="false">AF502+AG502+AH502</f>
        <v>31</v>
      </c>
      <c r="BI502" s="18" t="n">
        <f aca="false">IF(H502=0,"",BH502/H502)</f>
        <v>0.147619047619048</v>
      </c>
      <c r="BJ502" s="16" t="n">
        <f aca="false">IF(AP502="","",AP502+AN502)</f>
        <v>21</v>
      </c>
    </row>
    <row r="503" customFormat="false" ht="15" hidden="false" customHeight="true" outlineLevel="0" collapsed="false">
      <c r="A503" s="9" t="s">
        <v>148</v>
      </c>
      <c r="B503" s="10" t="s">
        <v>146</v>
      </c>
      <c r="C503" s="10" t="s">
        <v>117</v>
      </c>
      <c r="D503" s="9" t="n">
        <v>2018</v>
      </c>
      <c r="E503" s="11" t="n">
        <v>5283</v>
      </c>
      <c r="F503" s="11" t="n">
        <v>650</v>
      </c>
      <c r="G503" s="11" t="n">
        <v>667</v>
      </c>
      <c r="H503" s="11" t="n">
        <v>104</v>
      </c>
      <c r="I503" s="11" t="n">
        <v>5561</v>
      </c>
      <c r="J503" s="11" t="n">
        <v>4379</v>
      </c>
      <c r="K503" s="11" t="n">
        <v>3</v>
      </c>
      <c r="L503" s="12" t="n">
        <v>19.6857845920878</v>
      </c>
      <c r="M503" s="12" t="n">
        <v>0.56785917092561</v>
      </c>
      <c r="N503" s="13" t="n">
        <v>0.787448300665348</v>
      </c>
      <c r="O503" s="13" t="n">
        <v>1.05262161650577</v>
      </c>
      <c r="P503" s="13" t="n">
        <v>0.126254022335794</v>
      </c>
      <c r="Q503" s="13" t="n">
        <v>-0.276697699890471</v>
      </c>
      <c r="R503" s="13" t="n">
        <v>-0.452830188679245</v>
      </c>
      <c r="S503" s="11" t="n">
        <v>-3</v>
      </c>
      <c r="T503" s="13" t="n">
        <v>-0.103448275862069</v>
      </c>
      <c r="U503" s="13" t="n">
        <v>-0.110951239008793</v>
      </c>
      <c r="V503" s="11" t="n">
        <v>0</v>
      </c>
      <c r="W503" s="13" t="n">
        <v>-0.355769230769231</v>
      </c>
      <c r="X503" s="11" t="n">
        <v>1</v>
      </c>
      <c r="Y503" s="11" t="n">
        <v>0</v>
      </c>
      <c r="Z503" s="11" t="n">
        <v>1</v>
      </c>
      <c r="AA503" s="11" t="n">
        <v>0</v>
      </c>
      <c r="AB503" s="10" t="s">
        <v>65</v>
      </c>
      <c r="AC503" s="11" t="n">
        <v>6</v>
      </c>
      <c r="AD503" s="11" t="n">
        <v>56</v>
      </c>
      <c r="AE503" s="11" t="n">
        <v>32</v>
      </c>
      <c r="AF503" s="11" t="n">
        <v>1</v>
      </c>
      <c r="AG503" s="11" t="n">
        <v>9</v>
      </c>
      <c r="AH503" s="11" t="n">
        <v>0</v>
      </c>
      <c r="AI503" s="13" t="n">
        <v>0.0576923076923077</v>
      </c>
      <c r="AJ503" s="13" t="n">
        <v>0.538461538461538</v>
      </c>
      <c r="AK503" s="13" t="n">
        <v>0.307692307692308</v>
      </c>
      <c r="AL503" s="13" t="n">
        <v>0.00961538461538462</v>
      </c>
      <c r="AM503" s="13" t="n">
        <v>0.0865384615384615</v>
      </c>
      <c r="AN503" s="11" t="n">
        <v>10</v>
      </c>
      <c r="AO503" s="13" t="n">
        <v>0.087719298245614</v>
      </c>
      <c r="AP503" s="11" t="n">
        <v>13</v>
      </c>
      <c r="AQ503" s="11" t="n">
        <v>1</v>
      </c>
      <c r="AR503" s="13" t="n">
        <v>0.103174603174603</v>
      </c>
      <c r="AS503" s="13" t="n">
        <v>0.00793650793650794</v>
      </c>
      <c r="AT503" s="14" t="n">
        <f aca="false">SUMIFS(시도_소아과개폐업!$C$5:$C$293,시도_소아과개폐업!$A$5:$A$293,$D503,시도_소아과개폐업!$B$5:$B$293,$B503)</f>
        <v>26</v>
      </c>
      <c r="AU503" s="14" t="n">
        <f aca="false">SUMIFS(시도_소아과개폐업!$D$5:$D$293,시도_소아과개폐업!$A$5:$A$293,$D503,시도_소아과개폐업!$B$5:$B$293,$B503)</f>
        <v>15</v>
      </c>
      <c r="AV503" s="14" t="n">
        <f aca="false">SUMIFS(시도_소아과개폐업!$F$5:$F$293,시도_소아과개폐업!$A$5:$A$293,$D503,시도_소아과개폐업!$B$5:$B$293,$B503)</f>
        <v>11</v>
      </c>
      <c r="AW503" s="15" t="n">
        <f aca="false">SUMIFS(시도_소아과개폐업!$G$5:$G$293,시도_소아과개폐업!$A$5:$A$293,$D503,시도_소아과개폐업!$B$5:$B$293,$B503)</f>
        <v>0.131578947368421</v>
      </c>
      <c r="AX503" s="14" t="n">
        <f aca="false">SUMIFS(시도_소아과개폐업!$H$5:$H$293,시도_소아과개폐업!$A$5:$A$293,$D503,시도_소아과개폐업!$B$5:$B$293,$B503)</f>
        <v>64</v>
      </c>
      <c r="AY503" s="14" t="n">
        <f aca="false">SUMIFS(시군구_병원급!$E$5:$E$3668,시군구_병원급!$A$5:$A$3668,$A503,시군구_병원급!$D$5:$D$3668,$D503)</f>
        <v>8</v>
      </c>
      <c r="AZ503" s="14" t="n">
        <f aca="false">SUMIFS(시군구_병원급!$F$5:$F$3668,시군구_병원급!$A$5:$A$3668,$A503,시군구_병원급!$D$5:$D$3668,$D503)</f>
        <v>2</v>
      </c>
      <c r="BA503" s="14" t="n">
        <f aca="false">SUMIFS(시군구_병원급!$G$5:$G$3668,시군구_병원급!$A$5:$A$3668,$A503,시군구_병원급!$D$5:$D$3668,$D503)</f>
        <v>10</v>
      </c>
      <c r="BB503" s="14" t="n">
        <f aca="false">SUMIFS(시군구_병원급!$H$5:$H$3668,시군구_병원급!$A$5:$A$3668,$A503,시군구_병원급!$D$5:$D$3668,$D503)</f>
        <v>20</v>
      </c>
      <c r="BC503" s="16" t="n">
        <f aca="false">K503+AY503</f>
        <v>11</v>
      </c>
      <c r="BD503" s="17" t="n">
        <f aca="false">IF(E503=0,"",(K503+AY503)/E503*1000)</f>
        <v>2.08215029339391</v>
      </c>
      <c r="BE503" s="16" t="n">
        <f aca="false">AY503-SUMIFS(시군구_병원급!$E$5:$E$3668,시군구_병원급!$A$5:$A$3668,$A503,시군구_병원급!$D$5:$D$3668,$D503-3)</f>
        <v>0</v>
      </c>
      <c r="BF503" s="16" t="n">
        <f aca="false">IF(AY503=0,1,0)</f>
        <v>0</v>
      </c>
      <c r="BG503" s="16" t="n">
        <f aca="false">IF(K503+AY503=0,1,0)</f>
        <v>0</v>
      </c>
      <c r="BH503" s="16" t="n">
        <f aca="false">AF503+AG503+AH503</f>
        <v>10</v>
      </c>
      <c r="BI503" s="18" t="n">
        <f aca="false">IF(H503=0,"",BH503/H503)</f>
        <v>0.0961538461538462</v>
      </c>
      <c r="BJ503" s="16" t="n">
        <f aca="false">IF(AP503="","",AP503+AN503)</f>
        <v>23</v>
      </c>
    </row>
    <row r="504" customFormat="false" ht="15" hidden="false" customHeight="true" outlineLevel="0" collapsed="false">
      <c r="A504" s="9" t="s">
        <v>149</v>
      </c>
      <c r="B504" s="10" t="s">
        <v>146</v>
      </c>
      <c r="C504" s="10" t="s">
        <v>127</v>
      </c>
      <c r="D504" s="9" t="n">
        <v>2018</v>
      </c>
      <c r="E504" s="11" t="n">
        <v>4254</v>
      </c>
      <c r="F504" s="11" t="n">
        <v>587</v>
      </c>
      <c r="G504" s="11" t="n">
        <v>613</v>
      </c>
      <c r="H504" s="11" t="n">
        <v>51</v>
      </c>
      <c r="I504" s="11" t="n">
        <v>3651</v>
      </c>
      <c r="J504" s="11" t="n">
        <v>2679</v>
      </c>
      <c r="K504" s="11" t="n">
        <v>4</v>
      </c>
      <c r="L504" s="12" t="n">
        <v>11.9887165021157</v>
      </c>
      <c r="M504" s="12" t="n">
        <v>0.940291490362012</v>
      </c>
      <c r="N504" s="13" t="n">
        <v>0.733771569433032</v>
      </c>
      <c r="O504" s="13" t="n">
        <v>0.858251057827927</v>
      </c>
      <c r="P504" s="13" t="n">
        <v>0.144099670897978</v>
      </c>
      <c r="Q504" s="13" t="n">
        <v>-0.267057201929704</v>
      </c>
      <c r="R504" s="13" t="n">
        <v>-0.396059113300493</v>
      </c>
      <c r="S504" s="11" t="n">
        <v>-1</v>
      </c>
      <c r="T504" s="13" t="n">
        <v>-0.0892857142857143</v>
      </c>
      <c r="U504" s="13" t="n">
        <v>-0.0427372836916623</v>
      </c>
      <c r="V504" s="11" t="n">
        <v>0</v>
      </c>
      <c r="W504" s="13" t="n">
        <v>-0.117647058823529</v>
      </c>
      <c r="X504" s="11" t="n">
        <v>0</v>
      </c>
      <c r="Y504" s="11" t="n">
        <v>0</v>
      </c>
      <c r="Z504" s="11" t="n">
        <v>0</v>
      </c>
      <c r="AA504" s="11" t="n">
        <v>0</v>
      </c>
      <c r="AB504" s="10" t="s">
        <v>65</v>
      </c>
      <c r="AC504" s="11" t="n">
        <v>5</v>
      </c>
      <c r="AD504" s="11" t="n">
        <v>17</v>
      </c>
      <c r="AE504" s="11" t="n">
        <v>8</v>
      </c>
      <c r="AF504" s="11" t="n">
        <v>2</v>
      </c>
      <c r="AG504" s="11" t="n">
        <v>18</v>
      </c>
      <c r="AH504" s="11" t="n">
        <v>1</v>
      </c>
      <c r="AI504" s="13" t="n">
        <v>0.0980392156862745</v>
      </c>
      <c r="AJ504" s="13" t="n">
        <v>0.333333333333333</v>
      </c>
      <c r="AK504" s="13" t="n">
        <v>0.156862745098039</v>
      </c>
      <c r="AL504" s="13" t="n">
        <v>0.0392156862745098</v>
      </c>
      <c r="AM504" s="13" t="n">
        <v>0.352941176470588</v>
      </c>
      <c r="AN504" s="11" t="n">
        <v>2</v>
      </c>
      <c r="AO504" s="13" t="n">
        <v>0.0377358490566038</v>
      </c>
      <c r="AP504" s="11" t="n">
        <v>6</v>
      </c>
      <c r="AQ504" s="11" t="n">
        <v>2</v>
      </c>
      <c r="AR504" s="13" t="n">
        <v>0.105263157894737</v>
      </c>
      <c r="AS504" s="13" t="n">
        <v>0.0350877192982456</v>
      </c>
      <c r="AT504" s="14" t="n">
        <f aca="false">SUMIFS(시도_소아과개폐업!$C$5:$C$293,시도_소아과개폐업!$A$5:$A$293,$D504,시도_소아과개폐업!$B$5:$B$293,$B504)</f>
        <v>26</v>
      </c>
      <c r="AU504" s="14" t="n">
        <f aca="false">SUMIFS(시도_소아과개폐업!$D$5:$D$293,시도_소아과개폐업!$A$5:$A$293,$D504,시도_소아과개폐업!$B$5:$B$293,$B504)</f>
        <v>15</v>
      </c>
      <c r="AV504" s="14" t="n">
        <f aca="false">SUMIFS(시도_소아과개폐업!$F$5:$F$293,시도_소아과개폐업!$A$5:$A$293,$D504,시도_소아과개폐업!$B$5:$B$293,$B504)</f>
        <v>11</v>
      </c>
      <c r="AW504" s="15" t="n">
        <f aca="false">SUMIFS(시도_소아과개폐업!$G$5:$G$293,시도_소아과개폐업!$A$5:$A$293,$D504,시도_소아과개폐업!$B$5:$B$293,$B504)</f>
        <v>0.131578947368421</v>
      </c>
      <c r="AX504" s="14" t="n">
        <f aca="false">SUMIFS(시도_소아과개폐업!$H$5:$H$293,시도_소아과개폐업!$A$5:$A$293,$D504,시도_소아과개폐업!$B$5:$B$293,$B504)</f>
        <v>64</v>
      </c>
      <c r="AY504" s="14" t="n">
        <f aca="false">SUMIFS(시군구_병원급!$E$5:$E$3668,시군구_병원급!$A$5:$A$3668,$A504,시군구_병원급!$D$5:$D$3668,$D504)</f>
        <v>6</v>
      </c>
      <c r="AZ504" s="14" t="n">
        <f aca="false">SUMIFS(시군구_병원급!$F$5:$F$3668,시군구_병원급!$A$5:$A$3668,$A504,시군구_병원급!$D$5:$D$3668,$D504)</f>
        <v>4</v>
      </c>
      <c r="BA504" s="14" t="n">
        <f aca="false">SUMIFS(시군구_병원급!$G$5:$G$3668,시군구_병원급!$A$5:$A$3668,$A504,시군구_병원급!$D$5:$D$3668,$D504)</f>
        <v>10</v>
      </c>
      <c r="BB504" s="14" t="n">
        <f aca="false">SUMIFS(시군구_병원급!$H$5:$H$3668,시군구_병원급!$A$5:$A$3668,$A504,시군구_병원급!$D$5:$D$3668,$D504)</f>
        <v>19</v>
      </c>
      <c r="BC504" s="16" t="n">
        <f aca="false">K504+AY504</f>
        <v>10</v>
      </c>
      <c r="BD504" s="17" t="n">
        <f aca="false">IF(E504=0,"",(K504+AY504)/E504*1000)</f>
        <v>2.35072872590503</v>
      </c>
      <c r="BE504" s="16" t="n">
        <f aca="false">AY504-SUMIFS(시군구_병원급!$E$5:$E$3668,시군구_병원급!$A$5:$A$3668,$A504,시군구_병원급!$D$5:$D$3668,$D504-3)</f>
        <v>-1</v>
      </c>
      <c r="BF504" s="16" t="n">
        <f aca="false">IF(AY504=0,1,0)</f>
        <v>0</v>
      </c>
      <c r="BG504" s="16" t="n">
        <f aca="false">IF(K504+AY504=0,1,0)</f>
        <v>0</v>
      </c>
      <c r="BH504" s="16" t="n">
        <f aca="false">AF504+AG504+AH504</f>
        <v>21</v>
      </c>
      <c r="BI504" s="18" t="n">
        <f aca="false">IF(H504=0,"",BH504/H504)</f>
        <v>0.411764705882353</v>
      </c>
      <c r="BJ504" s="16" t="n">
        <f aca="false">IF(AP504="","",AP504+AN504)</f>
        <v>8</v>
      </c>
    </row>
    <row r="505" customFormat="false" ht="15" hidden="false" customHeight="true" outlineLevel="0" collapsed="false">
      <c r="A505" s="9" t="s">
        <v>150</v>
      </c>
      <c r="B505" s="10" t="s">
        <v>146</v>
      </c>
      <c r="C505" s="10" t="s">
        <v>129</v>
      </c>
      <c r="D505" s="9" t="n">
        <v>2018</v>
      </c>
      <c r="E505" s="11" t="n">
        <v>20798</v>
      </c>
      <c r="F505" s="11" t="n">
        <v>2688</v>
      </c>
      <c r="G505" s="11" t="n">
        <v>2785</v>
      </c>
      <c r="H505" s="11" t="n">
        <v>282</v>
      </c>
      <c r="I505" s="11" t="n">
        <v>13996</v>
      </c>
      <c r="J505" s="11" t="n">
        <v>10669</v>
      </c>
      <c r="K505" s="11" t="n">
        <v>21</v>
      </c>
      <c r="L505" s="12" t="n">
        <v>13.5589960573132</v>
      </c>
      <c r="M505" s="12" t="n">
        <v>1.00971247235311</v>
      </c>
      <c r="N505" s="13" t="n">
        <v>0.762289225492998</v>
      </c>
      <c r="O505" s="13" t="n">
        <v>0.672949322050197</v>
      </c>
      <c r="P505" s="13" t="n">
        <v>0.133907106452544</v>
      </c>
      <c r="Q505" s="13" t="n">
        <v>-0.142491960089058</v>
      </c>
      <c r="R505" s="13" t="n">
        <v>-0.285897435897436</v>
      </c>
      <c r="S505" s="11" t="n">
        <v>-2</v>
      </c>
      <c r="T505" s="13" t="n">
        <v>-0.0505050505050505</v>
      </c>
      <c r="U505" s="13" t="n">
        <v>-0.0457489602509034</v>
      </c>
      <c r="V505" s="11" t="n">
        <v>0</v>
      </c>
      <c r="W505" s="13" t="n">
        <v>-0.170212765957447</v>
      </c>
      <c r="X505" s="11" t="n">
        <v>0</v>
      </c>
      <c r="Y505" s="11" t="n">
        <v>0</v>
      </c>
      <c r="Z505" s="11" t="n">
        <v>0</v>
      </c>
      <c r="AA505" s="11" t="n">
        <v>0</v>
      </c>
      <c r="AB505" s="10" t="s">
        <v>65</v>
      </c>
      <c r="AC505" s="11" t="n">
        <v>11</v>
      </c>
      <c r="AD505" s="11" t="n">
        <v>123</v>
      </c>
      <c r="AE505" s="11" t="n">
        <v>117</v>
      </c>
      <c r="AF505" s="11" t="n">
        <v>4</v>
      </c>
      <c r="AG505" s="11" t="n">
        <v>26</v>
      </c>
      <c r="AH505" s="11" t="n">
        <v>1</v>
      </c>
      <c r="AI505" s="13" t="n">
        <v>0.0390070921985816</v>
      </c>
      <c r="AJ505" s="13" t="n">
        <v>0.436170212765958</v>
      </c>
      <c r="AK505" s="13" t="n">
        <v>0.414893617021277</v>
      </c>
      <c r="AL505" s="13" t="n">
        <v>0.0141843971631206</v>
      </c>
      <c r="AM505" s="13" t="n">
        <v>0.0921985815602837</v>
      </c>
      <c r="AN505" s="11" t="n">
        <v>5</v>
      </c>
      <c r="AO505" s="13" t="n">
        <v>0.0174216027874565</v>
      </c>
      <c r="AP505" s="11" t="n">
        <v>28</v>
      </c>
      <c r="AQ505" s="11" t="n">
        <v>8</v>
      </c>
      <c r="AR505" s="13" t="n">
        <v>0.0912052117263844</v>
      </c>
      <c r="AS505" s="13" t="n">
        <v>0.0260586319218241</v>
      </c>
      <c r="AT505" s="14" t="n">
        <f aca="false">SUMIFS(시도_소아과개폐업!$C$5:$C$293,시도_소아과개폐업!$A$5:$A$293,$D505,시도_소아과개폐업!$B$5:$B$293,$B505)</f>
        <v>26</v>
      </c>
      <c r="AU505" s="14" t="n">
        <f aca="false">SUMIFS(시도_소아과개폐업!$D$5:$D$293,시도_소아과개폐업!$A$5:$A$293,$D505,시도_소아과개폐업!$B$5:$B$293,$B505)</f>
        <v>15</v>
      </c>
      <c r="AV505" s="14" t="n">
        <f aca="false">SUMIFS(시도_소아과개폐업!$F$5:$F$293,시도_소아과개폐업!$A$5:$A$293,$D505,시도_소아과개폐업!$B$5:$B$293,$B505)</f>
        <v>11</v>
      </c>
      <c r="AW505" s="15" t="n">
        <f aca="false">SUMIFS(시도_소아과개폐업!$G$5:$G$293,시도_소아과개폐업!$A$5:$A$293,$D505,시도_소아과개폐업!$B$5:$B$293,$B505)</f>
        <v>0.131578947368421</v>
      </c>
      <c r="AX505" s="14" t="n">
        <f aca="false">SUMIFS(시도_소아과개폐업!$H$5:$H$293,시도_소아과개폐업!$A$5:$A$293,$D505,시도_소아과개폐업!$B$5:$B$293,$B505)</f>
        <v>64</v>
      </c>
      <c r="AY505" s="14" t="n">
        <f aca="false">SUMIFS(시군구_병원급!$E$5:$E$3668,시군구_병원급!$A$5:$A$3668,$A505,시군구_병원급!$D$5:$D$3668,$D505)</f>
        <v>12</v>
      </c>
      <c r="AZ505" s="14" t="n">
        <f aca="false">SUMIFS(시군구_병원급!$F$5:$F$3668,시군구_병원급!$A$5:$A$3668,$A505,시군구_병원급!$D$5:$D$3668,$D505)</f>
        <v>2</v>
      </c>
      <c r="BA505" s="14" t="n">
        <f aca="false">SUMIFS(시군구_병원급!$G$5:$G$3668,시군구_병원급!$A$5:$A$3668,$A505,시군구_병원급!$D$5:$D$3668,$D505)</f>
        <v>19</v>
      </c>
      <c r="BB505" s="14" t="n">
        <f aca="false">SUMIFS(시군구_병원급!$H$5:$H$3668,시군구_병원급!$A$5:$A$3668,$A505,시군구_병원급!$D$5:$D$3668,$D505)</f>
        <v>34</v>
      </c>
      <c r="BC505" s="16" t="n">
        <f aca="false">K505+AY505</f>
        <v>33</v>
      </c>
      <c r="BD505" s="17" t="n">
        <f aca="false">IF(E505=0,"",(K505+AY505)/E505*1000)</f>
        <v>1.58669102798346</v>
      </c>
      <c r="BE505" s="16" t="n">
        <f aca="false">AY505-SUMIFS(시군구_병원급!$E$5:$E$3668,시군구_병원급!$A$5:$A$3668,$A505,시군구_병원급!$D$5:$D$3668,$D505-3)</f>
        <v>0</v>
      </c>
      <c r="BF505" s="16" t="n">
        <f aca="false">IF(AY505=0,1,0)</f>
        <v>0</v>
      </c>
      <c r="BG505" s="16" t="n">
        <f aca="false">IF(K505+AY505=0,1,0)</f>
        <v>0</v>
      </c>
      <c r="BH505" s="16" t="n">
        <f aca="false">AF505+AG505+AH505</f>
        <v>31</v>
      </c>
      <c r="BI505" s="18" t="n">
        <f aca="false">IF(H505=0,"",BH505/H505)</f>
        <v>0.109929078014184</v>
      </c>
      <c r="BJ505" s="16" t="n">
        <f aca="false">IF(AP505="","",AP505+AN505)</f>
        <v>33</v>
      </c>
    </row>
    <row r="506" customFormat="false" ht="15" hidden="false" customHeight="true" outlineLevel="0" collapsed="false">
      <c r="A506" s="9" t="s">
        <v>151</v>
      </c>
      <c r="B506" s="10" t="s">
        <v>146</v>
      </c>
      <c r="C506" s="10" t="s">
        <v>152</v>
      </c>
      <c r="D506" s="9" t="n">
        <v>2018</v>
      </c>
      <c r="E506" s="11" t="n">
        <v>15512</v>
      </c>
      <c r="F506" s="11" t="n">
        <v>1685</v>
      </c>
      <c r="G506" s="11" t="n">
        <v>1714</v>
      </c>
      <c r="H506" s="11" t="n">
        <v>193</v>
      </c>
      <c r="I506" s="11" t="n">
        <v>10430</v>
      </c>
      <c r="J506" s="11" t="n">
        <v>7814</v>
      </c>
      <c r="K506" s="11" t="n">
        <v>22</v>
      </c>
      <c r="L506" s="12" t="n">
        <v>12.4419804022692</v>
      </c>
      <c r="M506" s="12" t="n">
        <v>1.41825683341929</v>
      </c>
      <c r="N506" s="13" t="n">
        <v>0.749185043144775</v>
      </c>
      <c r="O506" s="13" t="n">
        <v>0.672382671480144</v>
      </c>
      <c r="P506" s="13" t="n">
        <v>0.110495100567303</v>
      </c>
      <c r="Q506" s="13" t="n">
        <v>-0.167587872283338</v>
      </c>
      <c r="R506" s="13" t="n">
        <v>-0.341529004994237</v>
      </c>
      <c r="S506" s="11" t="n">
        <v>-1</v>
      </c>
      <c r="T506" s="13" t="n">
        <v>-0.0153061224489796</v>
      </c>
      <c r="U506" s="13" t="n">
        <v>-0.0103425372426227</v>
      </c>
      <c r="V506" s="11" t="n">
        <v>0</v>
      </c>
      <c r="W506" s="13" t="n">
        <v>-0.191709844559586</v>
      </c>
      <c r="X506" s="11" t="n">
        <v>0</v>
      </c>
      <c r="Y506" s="11" t="n">
        <v>0</v>
      </c>
      <c r="Z506" s="11" t="n">
        <v>0</v>
      </c>
      <c r="AA506" s="11" t="n">
        <v>0</v>
      </c>
      <c r="AB506" s="10" t="s">
        <v>65</v>
      </c>
      <c r="AC506" s="11" t="n">
        <v>20</v>
      </c>
      <c r="AD506" s="11" t="n">
        <v>80</v>
      </c>
      <c r="AE506" s="11" t="n">
        <v>53</v>
      </c>
      <c r="AF506" s="11" t="n">
        <v>8</v>
      </c>
      <c r="AG506" s="11" t="n">
        <v>31</v>
      </c>
      <c r="AH506" s="11" t="n">
        <v>1</v>
      </c>
      <c r="AI506" s="13" t="n">
        <v>0.103626943005181</v>
      </c>
      <c r="AJ506" s="13" t="n">
        <v>0.414507772020725</v>
      </c>
      <c r="AK506" s="13" t="n">
        <v>0.274611398963731</v>
      </c>
      <c r="AL506" s="13" t="n">
        <v>0.0414507772020725</v>
      </c>
      <c r="AM506" s="13" t="n">
        <v>0.160621761658031</v>
      </c>
      <c r="AN506" s="11" t="n">
        <v>4</v>
      </c>
      <c r="AO506" s="13" t="n">
        <v>0.0203045685279188</v>
      </c>
      <c r="AP506" s="11" t="n">
        <v>18</v>
      </c>
      <c r="AQ506" s="11" t="n">
        <v>12</v>
      </c>
      <c r="AR506" s="13" t="n">
        <v>0.0886699507389163</v>
      </c>
      <c r="AS506" s="13" t="n">
        <v>0.0591133004926108</v>
      </c>
      <c r="AT506" s="14" t="n">
        <f aca="false">SUMIFS(시도_소아과개폐업!$C$5:$C$293,시도_소아과개폐업!$A$5:$A$293,$D506,시도_소아과개폐업!$B$5:$B$293,$B506)</f>
        <v>26</v>
      </c>
      <c r="AU506" s="14" t="n">
        <f aca="false">SUMIFS(시도_소아과개폐업!$D$5:$D$293,시도_소아과개폐업!$A$5:$A$293,$D506,시도_소아과개폐업!$B$5:$B$293,$B506)</f>
        <v>15</v>
      </c>
      <c r="AV506" s="14" t="n">
        <f aca="false">SUMIFS(시도_소아과개폐업!$F$5:$F$293,시도_소아과개폐업!$A$5:$A$293,$D506,시도_소아과개폐업!$B$5:$B$293,$B506)</f>
        <v>11</v>
      </c>
      <c r="AW506" s="15" t="n">
        <f aca="false">SUMIFS(시도_소아과개폐업!$G$5:$G$293,시도_소아과개폐업!$A$5:$A$293,$D506,시도_소아과개폐업!$B$5:$B$293,$B506)</f>
        <v>0.131578947368421</v>
      </c>
      <c r="AX506" s="14" t="n">
        <f aca="false">SUMIFS(시도_소아과개폐업!$H$5:$H$293,시도_소아과개폐업!$A$5:$A$293,$D506,시도_소아과개폐업!$B$5:$B$293,$B506)</f>
        <v>64</v>
      </c>
      <c r="AY506" s="14" t="n">
        <f aca="false">SUMIFS(시군구_병원급!$E$5:$E$3668,시군구_병원급!$A$5:$A$3668,$A506,시군구_병원급!$D$5:$D$3668,$D506)</f>
        <v>11</v>
      </c>
      <c r="AZ506" s="14" t="n">
        <f aca="false">SUMIFS(시군구_병원급!$F$5:$F$3668,시군구_병원급!$A$5:$A$3668,$A506,시군구_병원급!$D$5:$D$3668,$D506)</f>
        <v>1</v>
      </c>
      <c r="BA506" s="14" t="n">
        <f aca="false">SUMIFS(시군구_병원급!$G$5:$G$3668,시군구_병원급!$A$5:$A$3668,$A506,시군구_병원급!$D$5:$D$3668,$D506)</f>
        <v>16</v>
      </c>
      <c r="BB506" s="14" t="n">
        <f aca="false">SUMIFS(시군구_병원급!$H$5:$H$3668,시군구_병원급!$A$5:$A$3668,$A506,시군구_병원급!$D$5:$D$3668,$D506)</f>
        <v>31</v>
      </c>
      <c r="BC506" s="16" t="n">
        <f aca="false">K506+AY506</f>
        <v>33</v>
      </c>
      <c r="BD506" s="17" t="n">
        <f aca="false">IF(E506=0,"",(K506+AY506)/E506*1000)</f>
        <v>2.12738525012893</v>
      </c>
      <c r="BE506" s="16" t="n">
        <f aca="false">AY506-SUMIFS(시군구_병원급!$E$5:$E$3668,시군구_병원급!$A$5:$A$3668,$A506,시군구_병원급!$D$5:$D$3668,$D506-3)</f>
        <v>0</v>
      </c>
      <c r="BF506" s="16" t="n">
        <f aca="false">IF(AY506=0,1,0)</f>
        <v>0</v>
      </c>
      <c r="BG506" s="16" t="n">
        <f aca="false">IF(K506+AY506=0,1,0)</f>
        <v>0</v>
      </c>
      <c r="BH506" s="16" t="n">
        <f aca="false">AF506+AG506+AH506</f>
        <v>40</v>
      </c>
      <c r="BI506" s="18" t="n">
        <f aca="false">IF(H506=0,"",BH506/H506)</f>
        <v>0.207253886010363</v>
      </c>
      <c r="BJ506" s="16" t="n">
        <f aca="false">IF(AP506="","",AP506+AN506)</f>
        <v>22</v>
      </c>
    </row>
    <row r="507" customFormat="false" ht="15" hidden="false" customHeight="true" outlineLevel="0" collapsed="false">
      <c r="A507" s="9" t="s">
        <v>153</v>
      </c>
      <c r="B507" s="10" t="s">
        <v>146</v>
      </c>
      <c r="C507" s="10" t="s">
        <v>154</v>
      </c>
      <c r="D507" s="9" t="n">
        <v>2018</v>
      </c>
      <c r="E507" s="11" t="n">
        <v>24556</v>
      </c>
      <c r="F507" s="11" t="n">
        <v>2954</v>
      </c>
      <c r="G507" s="11" t="n">
        <v>3041</v>
      </c>
      <c r="H507" s="11" t="n">
        <v>338</v>
      </c>
      <c r="I507" s="11" t="n">
        <v>15944</v>
      </c>
      <c r="J507" s="11" t="n">
        <v>13110</v>
      </c>
      <c r="K507" s="11" t="n">
        <v>24</v>
      </c>
      <c r="L507" s="12" t="n">
        <v>13.764456751914</v>
      </c>
      <c r="M507" s="12" t="n">
        <v>0.97735787587555</v>
      </c>
      <c r="N507" s="13" t="n">
        <v>0.822252885097842</v>
      </c>
      <c r="O507" s="13" t="n">
        <v>0.64929141553999</v>
      </c>
      <c r="P507" s="13" t="n">
        <v>0.123839387522398</v>
      </c>
      <c r="Q507" s="13" t="n">
        <v>-0.212973943142848</v>
      </c>
      <c r="R507" s="13" t="n">
        <v>-0.397702515349574</v>
      </c>
      <c r="S507" s="11" t="n">
        <v>5</v>
      </c>
      <c r="T507" s="13" t="n">
        <v>-0.0662983425414365</v>
      </c>
      <c r="U507" s="13" t="n">
        <v>-0.0556740108978915</v>
      </c>
      <c r="V507" s="11" t="n">
        <v>0</v>
      </c>
      <c r="W507" s="13" t="n">
        <v>-0.189349112426036</v>
      </c>
      <c r="X507" s="11" t="n">
        <v>0</v>
      </c>
      <c r="Y507" s="11" t="n">
        <v>0</v>
      </c>
      <c r="Z507" s="11" t="n">
        <v>0</v>
      </c>
      <c r="AA507" s="11" t="n">
        <v>0</v>
      </c>
      <c r="AB507" s="10" t="s">
        <v>65</v>
      </c>
      <c r="AC507" s="11" t="n">
        <v>14</v>
      </c>
      <c r="AD507" s="11" t="n">
        <v>145</v>
      </c>
      <c r="AE507" s="11" t="n">
        <v>148</v>
      </c>
      <c r="AF507" s="11" t="n">
        <v>5</v>
      </c>
      <c r="AG507" s="11" t="n">
        <v>26</v>
      </c>
      <c r="AH507" s="11" t="n">
        <v>0</v>
      </c>
      <c r="AI507" s="13" t="n">
        <v>0.0414201183431953</v>
      </c>
      <c r="AJ507" s="13" t="n">
        <v>0.428994082840237</v>
      </c>
      <c r="AK507" s="13" t="n">
        <v>0.437869822485207</v>
      </c>
      <c r="AL507" s="13" t="n">
        <v>0.014792899408284</v>
      </c>
      <c r="AM507" s="13" t="n">
        <v>0.0769230769230769</v>
      </c>
      <c r="AN507" s="11" t="n">
        <v>4</v>
      </c>
      <c r="AO507" s="13" t="n">
        <v>0.0116959064327485</v>
      </c>
      <c r="AP507" s="11" t="n">
        <v>30</v>
      </c>
      <c r="AQ507" s="11" t="n">
        <v>6</v>
      </c>
      <c r="AR507" s="13" t="n">
        <v>0.0819672131147541</v>
      </c>
      <c r="AS507" s="13" t="n">
        <v>0.0163934426229508</v>
      </c>
      <c r="AT507" s="14" t="n">
        <f aca="false">SUMIFS(시도_소아과개폐업!$C$5:$C$293,시도_소아과개폐업!$A$5:$A$293,$D507,시도_소아과개폐업!$B$5:$B$293,$B507)</f>
        <v>26</v>
      </c>
      <c r="AU507" s="14" t="n">
        <f aca="false">SUMIFS(시도_소아과개폐업!$D$5:$D$293,시도_소아과개폐업!$A$5:$A$293,$D507,시도_소아과개폐업!$B$5:$B$293,$B507)</f>
        <v>15</v>
      </c>
      <c r="AV507" s="14" t="n">
        <f aca="false">SUMIFS(시도_소아과개폐업!$F$5:$F$293,시도_소아과개폐업!$A$5:$A$293,$D507,시도_소아과개폐업!$B$5:$B$293,$B507)</f>
        <v>11</v>
      </c>
      <c r="AW507" s="15" t="n">
        <f aca="false">SUMIFS(시도_소아과개폐업!$G$5:$G$293,시도_소아과개폐업!$A$5:$A$293,$D507,시도_소아과개폐업!$B$5:$B$293,$B507)</f>
        <v>0.131578947368421</v>
      </c>
      <c r="AX507" s="14" t="n">
        <f aca="false">SUMIFS(시도_소아과개폐업!$H$5:$H$293,시도_소아과개폐업!$A$5:$A$293,$D507,시도_소아과개폐업!$B$5:$B$293,$B507)</f>
        <v>64</v>
      </c>
      <c r="AY507" s="14" t="n">
        <f aca="false">SUMIFS(시군구_병원급!$E$5:$E$3668,시군구_병원급!$A$5:$A$3668,$A507,시군구_병원급!$D$5:$D$3668,$D507)</f>
        <v>22</v>
      </c>
      <c r="AZ507" s="14" t="n">
        <f aca="false">SUMIFS(시군구_병원급!$F$5:$F$3668,시군구_병원급!$A$5:$A$3668,$A507,시군구_병원급!$D$5:$D$3668,$D507)</f>
        <v>5</v>
      </c>
      <c r="BA507" s="14" t="n">
        <f aca="false">SUMIFS(시군구_병원급!$G$5:$G$3668,시군구_병원급!$A$5:$A$3668,$A507,시군구_병원급!$D$5:$D$3668,$D507)</f>
        <v>30</v>
      </c>
      <c r="BB507" s="14" t="n">
        <f aca="false">SUMIFS(시군구_병원급!$H$5:$H$3668,시군구_병원급!$A$5:$A$3668,$A507,시군구_병원급!$D$5:$D$3668,$D507)</f>
        <v>55</v>
      </c>
      <c r="BC507" s="16" t="n">
        <f aca="false">K507+AY507</f>
        <v>46</v>
      </c>
      <c r="BD507" s="17" t="n">
        <f aca="false">IF(E507=0,"",(K507+AY507)/E507*1000)</f>
        <v>1.8732692620948</v>
      </c>
      <c r="BE507" s="16" t="n">
        <f aca="false">AY507-SUMIFS(시군구_병원급!$E$5:$E$3668,시군구_병원급!$A$5:$A$3668,$A507,시군구_병원급!$D$5:$D$3668,$D507-3)</f>
        <v>1</v>
      </c>
      <c r="BF507" s="16" t="n">
        <f aca="false">IF(AY507=0,1,0)</f>
        <v>0</v>
      </c>
      <c r="BG507" s="16" t="n">
        <f aca="false">IF(K507+AY507=0,1,0)</f>
        <v>0</v>
      </c>
      <c r="BH507" s="16" t="n">
        <f aca="false">AF507+AG507+AH507</f>
        <v>31</v>
      </c>
      <c r="BI507" s="18" t="n">
        <f aca="false">IF(H507=0,"",BH507/H507)</f>
        <v>0.0917159763313609</v>
      </c>
      <c r="BJ507" s="16" t="n">
        <f aca="false">IF(AP507="","",AP507+AN507)</f>
        <v>34</v>
      </c>
    </row>
    <row r="508" customFormat="false" ht="15" hidden="false" customHeight="true" outlineLevel="0" collapsed="false">
      <c r="A508" s="9" t="s">
        <v>155</v>
      </c>
      <c r="B508" s="10" t="s">
        <v>146</v>
      </c>
      <c r="C508" s="10" t="s">
        <v>156</v>
      </c>
      <c r="D508" s="9" t="n">
        <v>2018</v>
      </c>
      <c r="E508" s="11" t="n">
        <v>18444</v>
      </c>
      <c r="F508" s="11" t="n">
        <v>2735</v>
      </c>
      <c r="G508" s="11" t="n">
        <v>2832</v>
      </c>
      <c r="H508" s="11" t="n">
        <v>191</v>
      </c>
      <c r="I508" s="11" t="n">
        <v>9601</v>
      </c>
      <c r="J508" s="11" t="n">
        <v>8221</v>
      </c>
      <c r="K508" s="11" t="n">
        <v>14</v>
      </c>
      <c r="L508" s="12" t="n">
        <v>10.3556712209933</v>
      </c>
      <c r="M508" s="12" t="n">
        <v>0.759054435046628</v>
      </c>
      <c r="N508" s="13" t="n">
        <v>0.856264972398709</v>
      </c>
      <c r="O508" s="13" t="n">
        <v>0.520548687920191</v>
      </c>
      <c r="P508" s="13" t="n">
        <v>0.153545868575146</v>
      </c>
      <c r="Q508" s="13" t="n">
        <v>0.442289646543635</v>
      </c>
      <c r="R508" s="13" t="n">
        <v>0.485834207764953</v>
      </c>
      <c r="S508" s="11" t="n">
        <v>2</v>
      </c>
      <c r="T508" s="13" t="n">
        <v>0.0611111111111111</v>
      </c>
      <c r="U508" s="13" t="n">
        <v>0.0799775028121486</v>
      </c>
      <c r="V508" s="11" t="n">
        <v>0</v>
      </c>
      <c r="W508" s="13" t="n">
        <v>-0.0209424083769634</v>
      </c>
      <c r="X508" s="11" t="n">
        <v>0</v>
      </c>
      <c r="Y508" s="11" t="n">
        <v>0</v>
      </c>
      <c r="Z508" s="11" t="n">
        <v>0</v>
      </c>
      <c r="AA508" s="11" t="n">
        <v>0</v>
      </c>
      <c r="AB508" s="10" t="s">
        <v>65</v>
      </c>
      <c r="AC508" s="11" t="n">
        <v>21</v>
      </c>
      <c r="AD508" s="11" t="n">
        <v>83</v>
      </c>
      <c r="AE508" s="11" t="n">
        <v>68</v>
      </c>
      <c r="AF508" s="11" t="n">
        <v>5</v>
      </c>
      <c r="AG508" s="11" t="n">
        <v>13</v>
      </c>
      <c r="AH508" s="11" t="n">
        <v>1</v>
      </c>
      <c r="AI508" s="13" t="n">
        <v>0.109947643979058</v>
      </c>
      <c r="AJ508" s="13" t="n">
        <v>0.43455497382199</v>
      </c>
      <c r="AK508" s="13" t="n">
        <v>0.356020942408377</v>
      </c>
      <c r="AL508" s="13" t="n">
        <v>0.0261780104712042</v>
      </c>
      <c r="AM508" s="13" t="n">
        <v>0.0680628272251309</v>
      </c>
      <c r="AN508" s="11" t="n">
        <v>1</v>
      </c>
      <c r="AO508" s="13" t="n">
        <v>0.00520833333333333</v>
      </c>
      <c r="AP508" s="11" t="n">
        <v>3</v>
      </c>
      <c r="AQ508" s="11" t="n">
        <v>14</v>
      </c>
      <c r="AR508" s="13" t="n">
        <v>0.0165745856353591</v>
      </c>
      <c r="AS508" s="13" t="n">
        <v>0.0773480662983425</v>
      </c>
      <c r="AT508" s="14" t="n">
        <f aca="false">SUMIFS(시도_소아과개폐업!$C$5:$C$293,시도_소아과개폐업!$A$5:$A$293,$D508,시도_소아과개폐업!$B$5:$B$293,$B508)</f>
        <v>26</v>
      </c>
      <c r="AU508" s="14" t="n">
        <f aca="false">SUMIFS(시도_소아과개폐업!$D$5:$D$293,시도_소아과개폐업!$A$5:$A$293,$D508,시도_소아과개폐업!$B$5:$B$293,$B508)</f>
        <v>15</v>
      </c>
      <c r="AV508" s="14" t="n">
        <f aca="false">SUMIFS(시도_소아과개폐업!$F$5:$F$293,시도_소아과개폐업!$A$5:$A$293,$D508,시도_소아과개폐업!$B$5:$B$293,$B508)</f>
        <v>11</v>
      </c>
      <c r="AW508" s="15" t="n">
        <f aca="false">SUMIFS(시도_소아과개폐업!$G$5:$G$293,시도_소아과개폐업!$A$5:$A$293,$D508,시도_소아과개폐업!$B$5:$B$293,$B508)</f>
        <v>0.131578947368421</v>
      </c>
      <c r="AX508" s="14" t="n">
        <f aca="false">SUMIFS(시도_소아과개폐업!$H$5:$H$293,시도_소아과개폐업!$A$5:$A$293,$D508,시도_소아과개폐업!$B$5:$B$293,$B508)</f>
        <v>64</v>
      </c>
      <c r="AY508" s="14" t="n">
        <f aca="false">SUMIFS(시군구_병원급!$E$5:$E$3668,시군구_병원급!$A$5:$A$3668,$A508,시군구_병원급!$D$5:$D$3668,$D508)</f>
        <v>6</v>
      </c>
      <c r="AZ508" s="14" t="n">
        <f aca="false">SUMIFS(시군구_병원급!$F$5:$F$3668,시군구_병원급!$A$5:$A$3668,$A508,시군구_병원급!$D$5:$D$3668,$D508)</f>
        <v>0</v>
      </c>
      <c r="BA508" s="14" t="n">
        <f aca="false">SUMIFS(시군구_병원급!$G$5:$G$3668,시군구_병원급!$A$5:$A$3668,$A508,시군구_병원급!$D$5:$D$3668,$D508)</f>
        <v>5</v>
      </c>
      <c r="BB508" s="14" t="n">
        <f aca="false">SUMIFS(시군구_병원급!$H$5:$H$3668,시군구_병원급!$A$5:$A$3668,$A508,시군구_병원급!$D$5:$D$3668,$D508)</f>
        <v>16</v>
      </c>
      <c r="BC508" s="16" t="n">
        <f aca="false">K508+AY508</f>
        <v>20</v>
      </c>
      <c r="BD508" s="17" t="n">
        <f aca="false">IF(E508=0,"",(K508+AY508)/E508*1000)</f>
        <v>1.08436347863804</v>
      </c>
      <c r="BE508" s="16" t="n">
        <f aca="false">AY508-SUMIFS(시군구_병원급!$E$5:$E$3668,시군구_병원급!$A$5:$A$3668,$A508,시군구_병원급!$D$5:$D$3668,$D508-3)</f>
        <v>1</v>
      </c>
      <c r="BF508" s="16" t="n">
        <f aca="false">IF(AY508=0,1,0)</f>
        <v>0</v>
      </c>
      <c r="BG508" s="16" t="n">
        <f aca="false">IF(K508+AY508=0,1,0)</f>
        <v>0</v>
      </c>
      <c r="BH508" s="16" t="n">
        <f aca="false">AF508+AG508+AH508</f>
        <v>19</v>
      </c>
      <c r="BI508" s="18" t="n">
        <f aca="false">IF(H508=0,"",BH508/H508)</f>
        <v>0.0994764397905759</v>
      </c>
      <c r="BJ508" s="16" t="n">
        <f aca="false">IF(AP508="","",AP508+AN508)</f>
        <v>4</v>
      </c>
    </row>
    <row r="509" customFormat="false" ht="15" hidden="false" customHeight="true" outlineLevel="0" collapsed="false">
      <c r="A509" s="9" t="s">
        <v>157</v>
      </c>
      <c r="B509" s="10" t="s">
        <v>146</v>
      </c>
      <c r="C509" s="10" t="s">
        <v>158</v>
      </c>
      <c r="D509" s="9" t="n">
        <v>2018</v>
      </c>
      <c r="E509" s="11" t="n">
        <v>449</v>
      </c>
      <c r="F509" s="11" t="n">
        <v>74</v>
      </c>
      <c r="G509" s="11" t="n">
        <v>81</v>
      </c>
      <c r="H509" s="11" t="n">
        <v>5</v>
      </c>
      <c r="I509" s="11" t="n">
        <v>290</v>
      </c>
      <c r="J509" s="11" t="n">
        <v>209</v>
      </c>
      <c r="K509" s="11" t="n">
        <v>0</v>
      </c>
      <c r="L509" s="12" t="n">
        <v>11.1358574610245</v>
      </c>
      <c r="M509" s="12" t="n">
        <v>0</v>
      </c>
      <c r="N509" s="13" t="n">
        <v>0.720689655172414</v>
      </c>
      <c r="O509" s="13" t="n">
        <v>0.645879732739421</v>
      </c>
      <c r="P509" s="13" t="n">
        <v>0.180400890868597</v>
      </c>
      <c r="Q509" s="13" t="n">
        <v>-0.22318339100346</v>
      </c>
      <c r="R509" s="13" t="n">
        <v>-0.164948453608247</v>
      </c>
      <c r="S509" s="11" t="n">
        <v>0</v>
      </c>
      <c r="T509" s="13" t="n">
        <v>-0.166666666666667</v>
      </c>
      <c r="U509" s="13" t="n">
        <v>-0.180790960451977</v>
      </c>
      <c r="V509" s="11" t="n">
        <v>1</v>
      </c>
      <c r="W509" s="13" t="n">
        <v>0</v>
      </c>
      <c r="X509" s="11" t="n">
        <v>0</v>
      </c>
      <c r="Y509" s="11" t="n">
        <v>0</v>
      </c>
      <c r="Z509" s="11" t="n">
        <v>0</v>
      </c>
      <c r="AA509" s="11" t="n">
        <v>0</v>
      </c>
      <c r="AB509" s="10" t="s">
        <v>65</v>
      </c>
      <c r="AC509" s="11" t="n">
        <v>1</v>
      </c>
      <c r="AD509" s="11" t="n">
        <v>3</v>
      </c>
      <c r="AE509" s="11" t="n">
        <v>0</v>
      </c>
      <c r="AF509" s="11" t="n">
        <v>0</v>
      </c>
      <c r="AG509" s="11" t="n">
        <v>1</v>
      </c>
      <c r="AH509" s="11" t="n">
        <v>0</v>
      </c>
      <c r="AI509" s="13" t="n">
        <v>0.2</v>
      </c>
      <c r="AJ509" s="13" t="n">
        <v>0.6</v>
      </c>
      <c r="AK509" s="13" t="n">
        <v>0</v>
      </c>
      <c r="AL509" s="13" t="n">
        <v>0</v>
      </c>
      <c r="AM509" s="13" t="n">
        <v>0.2</v>
      </c>
      <c r="AN509" s="11" t="n">
        <v>1</v>
      </c>
      <c r="AO509" s="13" t="n">
        <v>0.166666666666667</v>
      </c>
      <c r="AP509" s="11" t="n">
        <v>0</v>
      </c>
      <c r="AQ509" s="11" t="n">
        <v>0</v>
      </c>
      <c r="AR509" s="13" t="n">
        <v>0</v>
      </c>
      <c r="AS509" s="13" t="n">
        <v>0</v>
      </c>
      <c r="AT509" s="14" t="n">
        <f aca="false">SUMIFS(시도_소아과개폐업!$C$5:$C$293,시도_소아과개폐업!$A$5:$A$293,$D509,시도_소아과개폐업!$B$5:$B$293,$B509)</f>
        <v>26</v>
      </c>
      <c r="AU509" s="14" t="n">
        <f aca="false">SUMIFS(시도_소아과개폐업!$D$5:$D$293,시도_소아과개폐업!$A$5:$A$293,$D509,시도_소아과개폐업!$B$5:$B$293,$B509)</f>
        <v>15</v>
      </c>
      <c r="AV509" s="14" t="n">
        <f aca="false">SUMIFS(시도_소아과개폐업!$F$5:$F$293,시도_소아과개폐업!$A$5:$A$293,$D509,시도_소아과개폐업!$B$5:$B$293,$B509)</f>
        <v>11</v>
      </c>
      <c r="AW509" s="15" t="n">
        <f aca="false">SUMIFS(시도_소아과개폐업!$G$5:$G$293,시도_소아과개폐업!$A$5:$A$293,$D509,시도_소아과개폐업!$B$5:$B$293,$B509)</f>
        <v>0.131578947368421</v>
      </c>
      <c r="AX509" s="14" t="n">
        <f aca="false">SUMIFS(시도_소아과개폐업!$H$5:$H$293,시도_소아과개폐업!$A$5:$A$293,$D509,시도_소아과개폐업!$B$5:$B$293,$B509)</f>
        <v>64</v>
      </c>
      <c r="AY509" s="14" t="n">
        <f aca="false">SUMIFS(시군구_병원급!$E$5:$E$3668,시군구_병원급!$A$5:$A$3668,$A509,시군구_병원급!$D$5:$D$3668,$D509)</f>
        <v>0</v>
      </c>
      <c r="AZ509" s="14" t="n">
        <f aca="false">SUMIFS(시군구_병원급!$F$5:$F$3668,시군구_병원급!$A$5:$A$3668,$A509,시군구_병원급!$D$5:$D$3668,$D509)</f>
        <v>0</v>
      </c>
      <c r="BA509" s="14" t="n">
        <f aca="false">SUMIFS(시군구_병원급!$G$5:$G$3668,시군구_병원급!$A$5:$A$3668,$A509,시군구_병원급!$D$5:$D$3668,$D509)</f>
        <v>0</v>
      </c>
      <c r="BB509" s="14" t="n">
        <f aca="false">SUMIFS(시군구_병원급!$H$5:$H$3668,시군구_병원급!$A$5:$A$3668,$A509,시군구_병원급!$D$5:$D$3668,$D509)</f>
        <v>0</v>
      </c>
      <c r="BC509" s="16" t="n">
        <f aca="false">K509+AY509</f>
        <v>0</v>
      </c>
      <c r="BD509" s="17" t="n">
        <f aca="false">IF(E509=0,"",(K509+AY509)/E509*1000)</f>
        <v>0</v>
      </c>
      <c r="BE509" s="16" t="n">
        <f aca="false">AY509-SUMIFS(시군구_병원급!$E$5:$E$3668,시군구_병원급!$A$5:$A$3668,$A509,시군구_병원급!$D$5:$D$3668,$D509-3)</f>
        <v>0</v>
      </c>
      <c r="BF509" s="16" t="n">
        <f aca="false">IF(AY509=0,1,0)</f>
        <v>1</v>
      </c>
      <c r="BG509" s="16" t="n">
        <f aca="false">IF(K509+AY509=0,1,0)</f>
        <v>1</v>
      </c>
      <c r="BH509" s="16" t="n">
        <f aca="false">AF509+AG509+AH509</f>
        <v>1</v>
      </c>
      <c r="BI509" s="18" t="n">
        <f aca="false">IF(H509=0,"",BH509/H509)</f>
        <v>0.2</v>
      </c>
      <c r="BJ509" s="16" t="n">
        <f aca="false">IF(AP509="","",AP509+AN509)</f>
        <v>1</v>
      </c>
    </row>
    <row r="510" customFormat="false" ht="15" hidden="false" customHeight="true" outlineLevel="0" collapsed="false">
      <c r="A510" s="9" t="s">
        <v>159</v>
      </c>
      <c r="B510" s="10" t="s">
        <v>160</v>
      </c>
      <c r="C510" s="10" t="s">
        <v>67</v>
      </c>
      <c r="D510" s="9" t="n">
        <v>2018</v>
      </c>
      <c r="E510" s="11" t="n">
        <v>6030</v>
      </c>
      <c r="F510" s="11" t="n">
        <v>774</v>
      </c>
      <c r="G510" s="11" t="n">
        <v>794</v>
      </c>
      <c r="H510" s="11" t="n">
        <v>99</v>
      </c>
      <c r="I510" s="11" t="n">
        <v>4135</v>
      </c>
      <c r="J510" s="11" t="n">
        <v>3581</v>
      </c>
      <c r="K510" s="11" t="n">
        <v>3</v>
      </c>
      <c r="L510" s="12" t="n">
        <v>16.4179104477612</v>
      </c>
      <c r="M510" s="12" t="n">
        <v>0.497512437810945</v>
      </c>
      <c r="N510" s="13" t="n">
        <v>0.866021765417171</v>
      </c>
      <c r="O510" s="13" t="n">
        <v>0.685737976782753</v>
      </c>
      <c r="P510" s="13" t="n">
        <v>0.13167495854063</v>
      </c>
      <c r="Q510" s="13" t="n">
        <v>-0.140535917901938</v>
      </c>
      <c r="R510" s="13" t="n">
        <v>-0.22156862745098</v>
      </c>
      <c r="S510" s="11" t="n">
        <v>0</v>
      </c>
      <c r="T510" s="13" t="n">
        <v>-0.1</v>
      </c>
      <c r="U510" s="13" t="n">
        <v>0.0139774399215302</v>
      </c>
      <c r="V510" s="11" t="n">
        <v>0</v>
      </c>
      <c r="W510" s="13" t="n">
        <v>0.0505050505050506</v>
      </c>
      <c r="X510" s="11" t="n">
        <v>0</v>
      </c>
      <c r="Y510" s="11" t="n">
        <v>0</v>
      </c>
      <c r="Z510" s="11" t="n">
        <v>0</v>
      </c>
      <c r="AA510" s="11" t="n">
        <v>0</v>
      </c>
      <c r="AB510" s="10" t="s">
        <v>65</v>
      </c>
      <c r="AC510" s="11" t="n">
        <v>16</v>
      </c>
      <c r="AD510" s="11" t="n">
        <v>17</v>
      </c>
      <c r="AE510" s="11" t="n">
        <v>53</v>
      </c>
      <c r="AF510" s="11" t="n">
        <v>11</v>
      </c>
      <c r="AG510" s="11" t="n">
        <v>2</v>
      </c>
      <c r="AH510" s="11" t="n">
        <v>0</v>
      </c>
      <c r="AI510" s="13" t="n">
        <v>0.161616161616162</v>
      </c>
      <c r="AJ510" s="13" t="n">
        <v>0.171717171717172</v>
      </c>
      <c r="AK510" s="13" t="n">
        <v>0.535353535353535</v>
      </c>
      <c r="AL510" s="13" t="n">
        <v>0.111111111111111</v>
      </c>
      <c r="AM510" s="13" t="n">
        <v>0.0202020202020202</v>
      </c>
      <c r="AN510" s="11" t="n">
        <v>2</v>
      </c>
      <c r="AO510" s="13" t="n">
        <v>0.0198019801980198</v>
      </c>
      <c r="AP510" s="11" t="n">
        <v>13</v>
      </c>
      <c r="AQ510" s="11" t="n">
        <v>4</v>
      </c>
      <c r="AR510" s="13" t="n">
        <v>0.118181818181818</v>
      </c>
      <c r="AS510" s="13" t="n">
        <v>0.0363636363636364</v>
      </c>
      <c r="AT510" s="14" t="n">
        <f aca="false">SUMIFS(시도_소아과개폐업!$C$5:$C$293,시도_소아과개폐업!$A$5:$A$293,$D510,시도_소아과개폐업!$B$5:$B$293,$B510)</f>
        <v>36</v>
      </c>
      <c r="AU510" s="14" t="n">
        <f aca="false">SUMIFS(시도_소아과개폐업!$D$5:$D$293,시도_소아과개폐업!$A$5:$A$293,$D510,시도_소아과개폐업!$B$5:$B$293,$B510)</f>
        <v>27</v>
      </c>
      <c r="AV510" s="14" t="n">
        <f aca="false">SUMIFS(시도_소아과개폐업!$F$5:$F$293,시도_소아과개폐업!$A$5:$A$293,$D510,시도_소아과개폐업!$B$5:$B$293,$B510)</f>
        <v>9</v>
      </c>
      <c r="AW510" s="15" t="n">
        <f aca="false">SUMIFS(시도_소아과개폐업!$G$5:$G$293,시도_소아과개폐업!$A$5:$A$293,$D510,시도_소아과개폐업!$B$5:$B$293,$B510)</f>
        <v>0.181208053691275</v>
      </c>
      <c r="AX510" s="14" t="n">
        <f aca="false">SUMIFS(시도_소아과개폐업!$H$5:$H$293,시도_소아과개폐업!$A$5:$A$293,$D510,시도_소아과개폐업!$B$5:$B$293,$B510)</f>
        <v>99</v>
      </c>
      <c r="AY510" s="14" t="n">
        <f aca="false">SUMIFS(시군구_병원급!$E$5:$E$3668,시군구_병원급!$A$5:$A$3668,$A510,시군구_병원급!$D$5:$D$3668,$D510)</f>
        <v>1</v>
      </c>
      <c r="AZ510" s="14" t="n">
        <f aca="false">SUMIFS(시군구_병원급!$F$5:$F$3668,시군구_병원급!$A$5:$A$3668,$A510,시군구_병원급!$D$5:$D$3668,$D510)</f>
        <v>2</v>
      </c>
      <c r="BA510" s="14" t="n">
        <f aca="false">SUMIFS(시군구_병원급!$G$5:$G$3668,시군구_병원급!$A$5:$A$3668,$A510,시군구_병원급!$D$5:$D$3668,$D510)</f>
        <v>3</v>
      </c>
      <c r="BB510" s="14" t="n">
        <f aca="false">SUMIFS(시군구_병원급!$H$5:$H$3668,시군구_병원급!$A$5:$A$3668,$A510,시군구_병원급!$D$5:$D$3668,$D510)</f>
        <v>9</v>
      </c>
      <c r="BC510" s="16" t="n">
        <f aca="false">K510+AY510</f>
        <v>4</v>
      </c>
      <c r="BD510" s="17" t="n">
        <f aca="false">IF(E510=0,"",(K510+AY510)/E510*1000)</f>
        <v>0.66334991708126</v>
      </c>
      <c r="BE510" s="16" t="n">
        <f aca="false">AY510-SUMIFS(시군구_병원급!$E$5:$E$3668,시군구_병원급!$A$5:$A$3668,$A510,시군구_병원급!$D$5:$D$3668,$D510-3)</f>
        <v>0</v>
      </c>
      <c r="BF510" s="16" t="n">
        <f aca="false">IF(AY510=0,1,0)</f>
        <v>0</v>
      </c>
      <c r="BG510" s="16" t="n">
        <f aca="false">IF(K510+AY510=0,1,0)</f>
        <v>0</v>
      </c>
      <c r="BH510" s="16" t="n">
        <f aca="false">AF510+AG510+AH510</f>
        <v>13</v>
      </c>
      <c r="BI510" s="18" t="n">
        <f aca="false">IF(H510=0,"",BH510/H510)</f>
        <v>0.131313131313131</v>
      </c>
      <c r="BJ510" s="16" t="n">
        <f aca="false">IF(AP510="","",AP510+AN510)</f>
        <v>15</v>
      </c>
    </row>
    <row r="511" customFormat="false" ht="15" hidden="false" customHeight="true" outlineLevel="0" collapsed="false">
      <c r="A511" s="9" t="s">
        <v>161</v>
      </c>
      <c r="B511" s="10" t="s">
        <v>160</v>
      </c>
      <c r="C511" s="10" t="s">
        <v>119</v>
      </c>
      <c r="D511" s="9" t="n">
        <v>2018</v>
      </c>
      <c r="E511" s="11" t="n">
        <v>2619</v>
      </c>
      <c r="F511" s="11" t="n">
        <v>342</v>
      </c>
      <c r="G511" s="11" t="n">
        <v>382</v>
      </c>
      <c r="H511" s="11" t="n">
        <v>54</v>
      </c>
      <c r="I511" s="11" t="n">
        <v>2328</v>
      </c>
      <c r="J511" s="11" t="n">
        <v>1771</v>
      </c>
      <c r="K511" s="11" t="n">
        <v>2</v>
      </c>
      <c r="L511" s="12" t="n">
        <v>20.6185567010309</v>
      </c>
      <c r="M511" s="12" t="n">
        <v>0.763650248186331</v>
      </c>
      <c r="N511" s="13" t="n">
        <v>0.76073883161512</v>
      </c>
      <c r="O511" s="13" t="n">
        <v>0.888888888888889</v>
      </c>
      <c r="P511" s="13" t="n">
        <v>0.145857197403589</v>
      </c>
      <c r="Q511" s="13" t="n">
        <v>-0.298231511254019</v>
      </c>
      <c r="R511" s="13" t="n">
        <v>-0.387820512820513</v>
      </c>
      <c r="S511" s="11" t="n">
        <v>1</v>
      </c>
      <c r="T511" s="13" t="n">
        <v>-0.114754098360656</v>
      </c>
      <c r="U511" s="13" t="n">
        <v>-0.0551948051948052</v>
      </c>
      <c r="V511" s="11" t="n">
        <v>0</v>
      </c>
      <c r="W511" s="13" t="n">
        <v>-0.222222222222222</v>
      </c>
      <c r="X511" s="11" t="n">
        <v>1</v>
      </c>
      <c r="Y511" s="11" t="n">
        <v>0</v>
      </c>
      <c r="Z511" s="11" t="n">
        <v>1</v>
      </c>
      <c r="AA511" s="11" t="n">
        <v>0</v>
      </c>
      <c r="AB511" s="10" t="s">
        <v>65</v>
      </c>
      <c r="AC511" s="11" t="n">
        <v>9</v>
      </c>
      <c r="AD511" s="11" t="n">
        <v>19</v>
      </c>
      <c r="AE511" s="11" t="n">
        <v>21</v>
      </c>
      <c r="AF511" s="11" t="n">
        <v>5</v>
      </c>
      <c r="AG511" s="11" t="n">
        <v>0</v>
      </c>
      <c r="AH511" s="11" t="n">
        <v>0</v>
      </c>
      <c r="AI511" s="13" t="n">
        <v>0.166666666666667</v>
      </c>
      <c r="AJ511" s="13" t="n">
        <v>0.351851851851852</v>
      </c>
      <c r="AK511" s="13" t="n">
        <v>0.388888888888889</v>
      </c>
      <c r="AL511" s="13" t="n">
        <v>0.0925925925925926</v>
      </c>
      <c r="AM511" s="13" t="n">
        <v>0</v>
      </c>
      <c r="AN511" s="11" t="n">
        <v>1</v>
      </c>
      <c r="AO511" s="13" t="n">
        <v>0.0181818181818182</v>
      </c>
      <c r="AP511" s="11" t="n">
        <v>7</v>
      </c>
      <c r="AQ511" s="11" t="n">
        <v>0</v>
      </c>
      <c r="AR511" s="13" t="n">
        <v>0.112903225806452</v>
      </c>
      <c r="AS511" s="13" t="n">
        <v>0</v>
      </c>
      <c r="AT511" s="14" t="n">
        <f aca="false">SUMIFS(시도_소아과개폐업!$C$5:$C$293,시도_소아과개폐업!$A$5:$A$293,$D511,시도_소아과개폐업!$B$5:$B$293,$B511)</f>
        <v>36</v>
      </c>
      <c r="AU511" s="14" t="n">
        <f aca="false">SUMIFS(시도_소아과개폐업!$D$5:$D$293,시도_소아과개폐업!$A$5:$A$293,$D511,시도_소아과개폐업!$B$5:$B$293,$B511)</f>
        <v>27</v>
      </c>
      <c r="AV511" s="14" t="n">
        <f aca="false">SUMIFS(시도_소아과개폐업!$F$5:$F$293,시도_소아과개폐업!$A$5:$A$293,$D511,시도_소아과개폐업!$B$5:$B$293,$B511)</f>
        <v>9</v>
      </c>
      <c r="AW511" s="15" t="n">
        <f aca="false">SUMIFS(시도_소아과개폐업!$G$5:$G$293,시도_소아과개폐업!$A$5:$A$293,$D511,시도_소아과개폐업!$B$5:$B$293,$B511)</f>
        <v>0.181208053691275</v>
      </c>
      <c r="AX511" s="14" t="n">
        <f aca="false">SUMIFS(시도_소아과개폐업!$H$5:$H$293,시도_소아과개폐업!$A$5:$A$293,$D511,시도_소아과개폐업!$B$5:$B$293,$B511)</f>
        <v>99</v>
      </c>
      <c r="AY511" s="14" t="n">
        <f aca="false">SUMIFS(시군구_병원급!$E$5:$E$3668,시군구_병원급!$A$5:$A$3668,$A511,시군구_병원급!$D$5:$D$3668,$D511)</f>
        <v>0</v>
      </c>
      <c r="AZ511" s="14" t="n">
        <f aca="false">SUMIFS(시군구_병원급!$F$5:$F$3668,시군구_병원급!$A$5:$A$3668,$A511,시군구_병원급!$D$5:$D$3668,$D511)</f>
        <v>2</v>
      </c>
      <c r="BA511" s="14" t="n">
        <f aca="false">SUMIFS(시군구_병원급!$G$5:$G$3668,시군구_병원급!$A$5:$A$3668,$A511,시군구_병원급!$D$5:$D$3668,$D511)</f>
        <v>2</v>
      </c>
      <c r="BB511" s="14" t="n">
        <f aca="false">SUMIFS(시군구_병원급!$H$5:$H$3668,시군구_병원급!$A$5:$A$3668,$A511,시군구_병원급!$D$5:$D$3668,$D511)</f>
        <v>2</v>
      </c>
      <c r="BC511" s="16" t="n">
        <f aca="false">K511+AY511</f>
        <v>2</v>
      </c>
      <c r="BD511" s="17" t="n">
        <f aca="false">IF(E511=0,"",(K511+AY511)/E511*1000)</f>
        <v>0.763650248186331</v>
      </c>
      <c r="BE511" s="16" t="n">
        <f aca="false">AY511-SUMIFS(시군구_병원급!$E$5:$E$3668,시군구_병원급!$A$5:$A$3668,$A511,시군구_병원급!$D$5:$D$3668,$D511-3)</f>
        <v>0</v>
      </c>
      <c r="BF511" s="16" t="n">
        <f aca="false">IF(AY511=0,1,0)</f>
        <v>1</v>
      </c>
      <c r="BG511" s="16" t="n">
        <f aca="false">IF(K511+AY511=0,1,0)</f>
        <v>0</v>
      </c>
      <c r="BH511" s="16" t="n">
        <f aca="false">AF511+AG511+AH511</f>
        <v>5</v>
      </c>
      <c r="BI511" s="18" t="n">
        <f aca="false">IF(H511=0,"",BH511/H511)</f>
        <v>0.0925925925925926</v>
      </c>
      <c r="BJ511" s="16" t="n">
        <f aca="false">IF(AP511="","",AP511+AN511)</f>
        <v>8</v>
      </c>
    </row>
    <row r="512" customFormat="false" ht="15" hidden="false" customHeight="true" outlineLevel="0" collapsed="false">
      <c r="A512" s="9" t="s">
        <v>162</v>
      </c>
      <c r="B512" s="10" t="s">
        <v>160</v>
      </c>
      <c r="C512" s="10" t="s">
        <v>163</v>
      </c>
      <c r="D512" s="9" t="n">
        <v>2018</v>
      </c>
      <c r="E512" s="11" t="n">
        <v>18360</v>
      </c>
      <c r="F512" s="11" t="n">
        <v>2509</v>
      </c>
      <c r="G512" s="11" t="n">
        <v>2637</v>
      </c>
      <c r="H512" s="11" t="n">
        <v>241</v>
      </c>
      <c r="I512" s="11" t="n">
        <v>12095</v>
      </c>
      <c r="J512" s="11" t="n">
        <v>10554</v>
      </c>
      <c r="K512" s="11" t="n">
        <v>18</v>
      </c>
      <c r="L512" s="12" t="n">
        <v>13.1263616557734</v>
      </c>
      <c r="M512" s="12" t="n">
        <v>0.980392156862745</v>
      </c>
      <c r="N512" s="13" t="n">
        <v>0.87259198015709</v>
      </c>
      <c r="O512" s="13" t="n">
        <v>0.658769063180828</v>
      </c>
      <c r="P512" s="13" t="n">
        <v>0.143627450980392</v>
      </c>
      <c r="Q512" s="13" t="n">
        <v>-0.0618293306080736</v>
      </c>
      <c r="R512" s="13" t="n">
        <v>-0.17361328737073</v>
      </c>
      <c r="S512" s="11" t="n">
        <v>2</v>
      </c>
      <c r="T512" s="13" t="n">
        <v>-0.0163265306122449</v>
      </c>
      <c r="U512" s="13" t="n">
        <v>-0.0128948012731576</v>
      </c>
      <c r="V512" s="11" t="n">
        <v>0</v>
      </c>
      <c r="W512" s="13" t="n">
        <v>-0.149377593360996</v>
      </c>
      <c r="X512" s="11" t="n">
        <v>0</v>
      </c>
      <c r="Y512" s="11" t="n">
        <v>0</v>
      </c>
      <c r="Z512" s="11" t="n">
        <v>0</v>
      </c>
      <c r="AA512" s="11" t="n">
        <v>0</v>
      </c>
      <c r="AB512" s="10" t="s">
        <v>65</v>
      </c>
      <c r="AC512" s="11" t="n">
        <v>20</v>
      </c>
      <c r="AD512" s="11" t="n">
        <v>116</v>
      </c>
      <c r="AE512" s="11" t="n">
        <v>92</v>
      </c>
      <c r="AF512" s="11" t="n">
        <v>6</v>
      </c>
      <c r="AG512" s="11" t="n">
        <v>4</v>
      </c>
      <c r="AH512" s="11" t="n">
        <v>3</v>
      </c>
      <c r="AI512" s="13" t="n">
        <v>0.0829875518672199</v>
      </c>
      <c r="AJ512" s="13" t="n">
        <v>0.481327800829876</v>
      </c>
      <c r="AK512" s="13" t="n">
        <v>0.381742738589212</v>
      </c>
      <c r="AL512" s="13" t="n">
        <v>0.024896265560166</v>
      </c>
      <c r="AM512" s="13" t="n">
        <v>0.016597510373444</v>
      </c>
      <c r="AN512" s="11" t="n">
        <v>2</v>
      </c>
      <c r="AO512" s="13" t="n">
        <v>0.00823045267489712</v>
      </c>
      <c r="AP512" s="11" t="n">
        <v>14</v>
      </c>
      <c r="AQ512" s="11" t="n">
        <v>12</v>
      </c>
      <c r="AR512" s="13" t="n">
        <v>0.0571428571428571</v>
      </c>
      <c r="AS512" s="13" t="n">
        <v>0.0489795918367347</v>
      </c>
      <c r="AT512" s="14" t="n">
        <f aca="false">SUMIFS(시도_소아과개폐업!$C$5:$C$293,시도_소아과개폐업!$A$5:$A$293,$D512,시도_소아과개폐업!$B$5:$B$293,$B512)</f>
        <v>36</v>
      </c>
      <c r="AU512" s="14" t="n">
        <f aca="false">SUMIFS(시도_소아과개폐업!$D$5:$D$293,시도_소아과개폐업!$A$5:$A$293,$D512,시도_소아과개폐업!$B$5:$B$293,$B512)</f>
        <v>27</v>
      </c>
      <c r="AV512" s="14" t="n">
        <f aca="false">SUMIFS(시도_소아과개폐업!$F$5:$F$293,시도_소아과개폐업!$A$5:$A$293,$D512,시도_소아과개폐업!$B$5:$B$293,$B512)</f>
        <v>9</v>
      </c>
      <c r="AW512" s="15" t="n">
        <f aca="false">SUMIFS(시도_소아과개폐업!$G$5:$G$293,시도_소아과개폐업!$A$5:$A$293,$D512,시도_소아과개폐업!$B$5:$B$293,$B512)</f>
        <v>0.181208053691275</v>
      </c>
      <c r="AX512" s="14" t="n">
        <f aca="false">SUMIFS(시도_소아과개폐업!$H$5:$H$293,시도_소아과개폐업!$A$5:$A$293,$D512,시도_소아과개폐업!$B$5:$B$293,$B512)</f>
        <v>99</v>
      </c>
      <c r="AY512" s="14" t="n">
        <f aca="false">SUMIFS(시군구_병원급!$E$5:$E$3668,시군구_병원급!$A$5:$A$3668,$A512,시군구_병원급!$D$5:$D$3668,$D512)</f>
        <v>10</v>
      </c>
      <c r="AZ512" s="14" t="n">
        <f aca="false">SUMIFS(시군구_병원급!$F$5:$F$3668,시군구_병원급!$A$5:$A$3668,$A512,시군구_병원급!$D$5:$D$3668,$D512)</f>
        <v>2</v>
      </c>
      <c r="BA512" s="14" t="n">
        <f aca="false">SUMIFS(시군구_병원급!$G$5:$G$3668,시군구_병원급!$A$5:$A$3668,$A512,시군구_병원급!$D$5:$D$3668,$D512)</f>
        <v>12</v>
      </c>
      <c r="BB512" s="14" t="n">
        <f aca="false">SUMIFS(시군구_병원급!$H$5:$H$3668,시군구_병원급!$A$5:$A$3668,$A512,시군구_병원급!$D$5:$D$3668,$D512)</f>
        <v>38</v>
      </c>
      <c r="BC512" s="16" t="n">
        <f aca="false">K512+AY512</f>
        <v>28</v>
      </c>
      <c r="BD512" s="17" t="n">
        <f aca="false">IF(E512=0,"",(K512+AY512)/E512*1000)</f>
        <v>1.52505446623094</v>
      </c>
      <c r="BE512" s="16" t="n">
        <f aca="false">AY512-SUMIFS(시군구_병원급!$E$5:$E$3668,시군구_병원급!$A$5:$A$3668,$A512,시군구_병원급!$D$5:$D$3668,$D512-3)</f>
        <v>2</v>
      </c>
      <c r="BF512" s="16" t="n">
        <f aca="false">IF(AY512=0,1,0)</f>
        <v>0</v>
      </c>
      <c r="BG512" s="16" t="n">
        <f aca="false">IF(K512+AY512=0,1,0)</f>
        <v>0</v>
      </c>
      <c r="BH512" s="16" t="n">
        <f aca="false">AF512+AG512+AH512</f>
        <v>13</v>
      </c>
      <c r="BI512" s="18" t="n">
        <f aca="false">IF(H512=0,"",BH512/H512)</f>
        <v>0.053941908713693</v>
      </c>
      <c r="BJ512" s="16" t="n">
        <f aca="false">IF(AP512="","",AP512+AN512)</f>
        <v>16</v>
      </c>
    </row>
    <row r="513" customFormat="false" ht="15" hidden="false" customHeight="true" outlineLevel="0" collapsed="false">
      <c r="A513" s="9" t="s">
        <v>164</v>
      </c>
      <c r="B513" s="10" t="s">
        <v>160</v>
      </c>
      <c r="C513" s="10" t="s">
        <v>165</v>
      </c>
      <c r="D513" s="9" t="n">
        <v>2018</v>
      </c>
      <c r="E513" s="11" t="n">
        <v>18804</v>
      </c>
      <c r="F513" s="11" t="n">
        <v>2459</v>
      </c>
      <c r="G513" s="11" t="n">
        <v>2480</v>
      </c>
      <c r="H513" s="11" t="n">
        <v>257</v>
      </c>
      <c r="I513" s="11" t="n">
        <v>9734</v>
      </c>
      <c r="J513" s="11" t="n">
        <v>8978</v>
      </c>
      <c r="K513" s="11" t="n">
        <v>20</v>
      </c>
      <c r="L513" s="12" t="n">
        <v>13.6673048287598</v>
      </c>
      <c r="M513" s="12" t="n">
        <v>1.06360348861944</v>
      </c>
      <c r="N513" s="13" t="n">
        <v>0.92233408670639</v>
      </c>
      <c r="O513" s="13" t="n">
        <v>0.517655817911083</v>
      </c>
      <c r="P513" s="13" t="n">
        <v>0.131886832588811</v>
      </c>
      <c r="Q513" s="13" t="n">
        <v>0.0245178162798301</v>
      </c>
      <c r="R513" s="13" t="n">
        <v>-0.0627362055933485</v>
      </c>
      <c r="S513" s="11" t="n">
        <v>2</v>
      </c>
      <c r="T513" s="13" t="n">
        <v>0.00784313725490193</v>
      </c>
      <c r="U513" s="13" t="n">
        <v>0.0224789915966386</v>
      </c>
      <c r="V513" s="11" t="n">
        <v>0</v>
      </c>
      <c r="W513" s="13" t="n">
        <v>0.0622568093385214</v>
      </c>
      <c r="X513" s="11" t="n">
        <v>0</v>
      </c>
      <c r="Y513" s="11" t="n">
        <v>0</v>
      </c>
      <c r="Z513" s="11" t="n">
        <v>0</v>
      </c>
      <c r="AA513" s="11" t="n">
        <v>0</v>
      </c>
      <c r="AB513" s="10" t="s">
        <v>65</v>
      </c>
      <c r="AC513" s="11" t="n">
        <v>22</v>
      </c>
      <c r="AD513" s="11" t="n">
        <v>67</v>
      </c>
      <c r="AE513" s="11" t="n">
        <v>158</v>
      </c>
      <c r="AF513" s="11" t="n">
        <v>9</v>
      </c>
      <c r="AG513" s="11" t="n">
        <v>1</v>
      </c>
      <c r="AH513" s="11" t="n">
        <v>0</v>
      </c>
      <c r="AI513" s="13" t="n">
        <v>0.0856031128404669</v>
      </c>
      <c r="AJ513" s="13" t="n">
        <v>0.260700389105058</v>
      </c>
      <c r="AK513" s="13" t="n">
        <v>0.614785992217899</v>
      </c>
      <c r="AL513" s="13" t="n">
        <v>0.0350194552529183</v>
      </c>
      <c r="AM513" s="13" t="n">
        <v>0.00389105058365759</v>
      </c>
      <c r="AN513" s="11" t="n">
        <v>0</v>
      </c>
      <c r="AO513" s="13" t="n">
        <v>0</v>
      </c>
      <c r="AP513" s="11" t="n">
        <v>12</v>
      </c>
      <c r="AQ513" s="11" t="n">
        <v>14</v>
      </c>
      <c r="AR513" s="13" t="n">
        <v>0.0470588235294118</v>
      </c>
      <c r="AS513" s="13" t="n">
        <v>0.0549019607843137</v>
      </c>
      <c r="AT513" s="14" t="n">
        <f aca="false">SUMIFS(시도_소아과개폐업!$C$5:$C$293,시도_소아과개폐업!$A$5:$A$293,$D513,시도_소아과개폐업!$B$5:$B$293,$B513)</f>
        <v>36</v>
      </c>
      <c r="AU513" s="14" t="n">
        <f aca="false">SUMIFS(시도_소아과개폐업!$D$5:$D$293,시도_소아과개폐업!$A$5:$A$293,$D513,시도_소아과개폐업!$B$5:$B$293,$B513)</f>
        <v>27</v>
      </c>
      <c r="AV513" s="14" t="n">
        <f aca="false">SUMIFS(시도_소아과개폐업!$F$5:$F$293,시도_소아과개폐업!$A$5:$A$293,$D513,시도_소아과개폐업!$B$5:$B$293,$B513)</f>
        <v>9</v>
      </c>
      <c r="AW513" s="15" t="n">
        <f aca="false">SUMIFS(시도_소아과개폐업!$G$5:$G$293,시도_소아과개폐업!$A$5:$A$293,$D513,시도_소아과개폐업!$B$5:$B$293,$B513)</f>
        <v>0.181208053691275</v>
      </c>
      <c r="AX513" s="14" t="n">
        <f aca="false">SUMIFS(시도_소아과개폐업!$H$5:$H$293,시도_소아과개폐업!$A$5:$A$293,$D513,시도_소아과개폐업!$B$5:$B$293,$B513)</f>
        <v>99</v>
      </c>
      <c r="AY513" s="14" t="n">
        <f aca="false">SUMIFS(시군구_병원급!$E$5:$E$3668,시군구_병원급!$A$5:$A$3668,$A513,시군구_병원급!$D$5:$D$3668,$D513)</f>
        <v>0</v>
      </c>
      <c r="AZ513" s="14" t="n">
        <f aca="false">SUMIFS(시군구_병원급!$F$5:$F$3668,시군구_병원급!$A$5:$A$3668,$A513,시군구_병원급!$D$5:$D$3668,$D513)</f>
        <v>2</v>
      </c>
      <c r="BA513" s="14" t="n">
        <f aca="false">SUMIFS(시군구_병원급!$G$5:$G$3668,시군구_병원급!$A$5:$A$3668,$A513,시군구_병원급!$D$5:$D$3668,$D513)</f>
        <v>6</v>
      </c>
      <c r="BB513" s="14" t="n">
        <f aca="false">SUMIFS(시군구_병원급!$H$5:$H$3668,시군구_병원급!$A$5:$A$3668,$A513,시군구_병원급!$D$5:$D$3668,$D513)</f>
        <v>12</v>
      </c>
      <c r="BC513" s="16" t="n">
        <f aca="false">K513+AY513</f>
        <v>20</v>
      </c>
      <c r="BD513" s="17" t="n">
        <f aca="false">IF(E513=0,"",(K513+AY513)/E513*1000)</f>
        <v>1.06360348861944</v>
      </c>
      <c r="BE513" s="16" t="n">
        <f aca="false">AY513-SUMIFS(시군구_병원급!$E$5:$E$3668,시군구_병원급!$A$5:$A$3668,$A513,시군구_병원급!$D$5:$D$3668,$D513-3)</f>
        <v>-1</v>
      </c>
      <c r="BF513" s="16" t="n">
        <f aca="false">IF(AY513=0,1,0)</f>
        <v>1</v>
      </c>
      <c r="BG513" s="16" t="n">
        <f aca="false">IF(K513+AY513=0,1,0)</f>
        <v>0</v>
      </c>
      <c r="BH513" s="16" t="n">
        <f aca="false">AF513+AG513+AH513</f>
        <v>10</v>
      </c>
      <c r="BI513" s="18" t="n">
        <f aca="false">IF(H513=0,"",BH513/H513)</f>
        <v>0.0389105058365759</v>
      </c>
      <c r="BJ513" s="16" t="n">
        <f aca="false">IF(AP513="","",AP513+AN513)</f>
        <v>12</v>
      </c>
    </row>
    <row r="514" customFormat="false" ht="15" hidden="false" customHeight="true" outlineLevel="0" collapsed="false">
      <c r="A514" s="9" t="s">
        <v>166</v>
      </c>
      <c r="B514" s="10" t="s">
        <v>160</v>
      </c>
      <c r="C514" s="10" t="s">
        <v>167</v>
      </c>
      <c r="D514" s="9" t="n">
        <v>2018</v>
      </c>
      <c r="E514" s="11" t="n">
        <v>26999</v>
      </c>
      <c r="F514" s="11" t="n">
        <v>3539</v>
      </c>
      <c r="G514" s="11" t="n">
        <v>3782</v>
      </c>
      <c r="H514" s="11" t="n">
        <v>381</v>
      </c>
      <c r="I514" s="11" t="n">
        <v>17437</v>
      </c>
      <c r="J514" s="11" t="n">
        <v>14403</v>
      </c>
      <c r="K514" s="11" t="n">
        <v>30</v>
      </c>
      <c r="L514" s="12" t="n">
        <v>14.1116337642135</v>
      </c>
      <c r="M514" s="12" t="n">
        <v>1.1111522648987</v>
      </c>
      <c r="N514" s="13" t="n">
        <v>0.826002179273958</v>
      </c>
      <c r="O514" s="13" t="n">
        <v>0.645838734767954</v>
      </c>
      <c r="P514" s="13" t="n">
        <v>0.140079262194896</v>
      </c>
      <c r="Q514" s="13" t="n">
        <v>-0.159276328081211</v>
      </c>
      <c r="R514" s="13" t="n">
        <v>-0.225476141716158</v>
      </c>
      <c r="S514" s="11" t="n">
        <v>-2</v>
      </c>
      <c r="T514" s="13" t="n">
        <v>-0.0078125</v>
      </c>
      <c r="U514" s="13" t="n">
        <v>0.0146049109740487</v>
      </c>
      <c r="V514" s="11" t="n">
        <v>0</v>
      </c>
      <c r="W514" s="13" t="n">
        <v>-0.217847769028871</v>
      </c>
      <c r="X514" s="11" t="n">
        <v>1</v>
      </c>
      <c r="Y514" s="11" t="n">
        <v>0</v>
      </c>
      <c r="Z514" s="11" t="n">
        <v>1</v>
      </c>
      <c r="AA514" s="11" t="n">
        <v>0</v>
      </c>
      <c r="AB514" s="10" t="s">
        <v>65</v>
      </c>
      <c r="AC514" s="11" t="n">
        <v>40</v>
      </c>
      <c r="AD514" s="11" t="n">
        <v>148</v>
      </c>
      <c r="AE514" s="11" t="n">
        <v>182</v>
      </c>
      <c r="AF514" s="11" t="n">
        <v>7</v>
      </c>
      <c r="AG514" s="11" t="n">
        <v>4</v>
      </c>
      <c r="AH514" s="11" t="n">
        <v>0</v>
      </c>
      <c r="AI514" s="13" t="n">
        <v>0.10498687664042</v>
      </c>
      <c r="AJ514" s="13" t="n">
        <v>0.388451443569554</v>
      </c>
      <c r="AK514" s="13" t="n">
        <v>0.477690288713911</v>
      </c>
      <c r="AL514" s="13" t="n">
        <v>0.0183727034120735</v>
      </c>
      <c r="AM514" s="13" t="n">
        <v>0.010498687664042</v>
      </c>
      <c r="AN514" s="11" t="n">
        <v>2</v>
      </c>
      <c r="AO514" s="13" t="n">
        <v>0.00522193211488251</v>
      </c>
      <c r="AP514" s="11" t="n">
        <v>13</v>
      </c>
      <c r="AQ514" s="11" t="n">
        <v>11</v>
      </c>
      <c r="AR514" s="13" t="n">
        <v>0.0337662337662338</v>
      </c>
      <c r="AS514" s="13" t="n">
        <v>0.0285714285714286</v>
      </c>
      <c r="AT514" s="14" t="n">
        <f aca="false">SUMIFS(시도_소아과개폐업!$C$5:$C$293,시도_소아과개폐업!$A$5:$A$293,$D514,시도_소아과개폐업!$B$5:$B$293,$B514)</f>
        <v>36</v>
      </c>
      <c r="AU514" s="14" t="n">
        <f aca="false">SUMIFS(시도_소아과개폐업!$D$5:$D$293,시도_소아과개폐업!$A$5:$A$293,$D514,시도_소아과개폐업!$B$5:$B$293,$B514)</f>
        <v>27</v>
      </c>
      <c r="AV514" s="14" t="n">
        <f aca="false">SUMIFS(시도_소아과개폐업!$F$5:$F$293,시도_소아과개폐업!$A$5:$A$293,$D514,시도_소아과개폐업!$B$5:$B$293,$B514)</f>
        <v>9</v>
      </c>
      <c r="AW514" s="15" t="n">
        <f aca="false">SUMIFS(시도_소아과개폐업!$G$5:$G$293,시도_소아과개폐업!$A$5:$A$293,$D514,시도_소아과개폐업!$B$5:$B$293,$B514)</f>
        <v>0.181208053691275</v>
      </c>
      <c r="AX514" s="14" t="n">
        <f aca="false">SUMIFS(시도_소아과개폐업!$H$5:$H$293,시도_소아과개폐업!$A$5:$A$293,$D514,시도_소아과개폐업!$B$5:$B$293,$B514)</f>
        <v>99</v>
      </c>
      <c r="AY514" s="14" t="n">
        <f aca="false">SUMIFS(시군구_병원급!$E$5:$E$3668,시군구_병원급!$A$5:$A$3668,$A514,시군구_병원급!$D$5:$D$3668,$D514)</f>
        <v>14</v>
      </c>
      <c r="AZ514" s="14" t="n">
        <f aca="false">SUMIFS(시군구_병원급!$F$5:$F$3668,시군구_병원급!$A$5:$A$3668,$A514,시군구_병원급!$D$5:$D$3668,$D514)</f>
        <v>1</v>
      </c>
      <c r="BA514" s="14" t="n">
        <f aca="false">SUMIFS(시군구_병원급!$G$5:$G$3668,시군구_병원급!$A$5:$A$3668,$A514,시군구_병원급!$D$5:$D$3668,$D514)</f>
        <v>15</v>
      </c>
      <c r="BB514" s="14" t="n">
        <f aca="false">SUMIFS(시군구_병원급!$H$5:$H$3668,시군구_병원급!$A$5:$A$3668,$A514,시군구_병원급!$D$5:$D$3668,$D514)</f>
        <v>37</v>
      </c>
      <c r="BC514" s="16" t="n">
        <f aca="false">K514+AY514</f>
        <v>44</v>
      </c>
      <c r="BD514" s="17" t="n">
        <f aca="false">IF(E514=0,"",(K514+AY514)/E514*1000)</f>
        <v>1.62968998851809</v>
      </c>
      <c r="BE514" s="16" t="n">
        <f aca="false">AY514-SUMIFS(시군구_병원급!$E$5:$E$3668,시군구_병원급!$A$5:$A$3668,$A514,시군구_병원급!$D$5:$D$3668,$D514-3)</f>
        <v>2</v>
      </c>
      <c r="BF514" s="16" t="n">
        <f aca="false">IF(AY514=0,1,0)</f>
        <v>0</v>
      </c>
      <c r="BG514" s="16" t="n">
        <f aca="false">IF(K514+AY514=0,1,0)</f>
        <v>0</v>
      </c>
      <c r="BH514" s="16" t="n">
        <f aca="false">AF514+AG514+AH514</f>
        <v>11</v>
      </c>
      <c r="BI514" s="18" t="n">
        <f aca="false">IF(H514=0,"",BH514/H514)</f>
        <v>0.0288713910761155</v>
      </c>
      <c r="BJ514" s="16" t="n">
        <f aca="false">IF(AP514="","",AP514+AN514)</f>
        <v>15</v>
      </c>
    </row>
    <row r="515" customFormat="false" ht="15" hidden="false" customHeight="true" outlineLevel="0" collapsed="false">
      <c r="A515" s="9" t="s">
        <v>168</v>
      </c>
      <c r="B515" s="10" t="s">
        <v>160</v>
      </c>
      <c r="C515" s="10" t="s">
        <v>169</v>
      </c>
      <c r="D515" s="9" t="n">
        <v>2018</v>
      </c>
      <c r="E515" s="11" t="n">
        <v>22884</v>
      </c>
      <c r="F515" s="11" t="n">
        <v>3277</v>
      </c>
      <c r="G515" s="11" t="n">
        <v>3576</v>
      </c>
      <c r="H515" s="11" t="n">
        <v>379</v>
      </c>
      <c r="I515" s="11" t="n">
        <v>15954</v>
      </c>
      <c r="J515" s="11" t="n">
        <v>13581</v>
      </c>
      <c r="K515" s="11" t="n">
        <v>26</v>
      </c>
      <c r="L515" s="12" t="n">
        <v>16.5617898968712</v>
      </c>
      <c r="M515" s="12" t="n">
        <v>1.13616500611781</v>
      </c>
      <c r="N515" s="13" t="n">
        <v>0.851259872132381</v>
      </c>
      <c r="O515" s="13" t="n">
        <v>0.697168327215522</v>
      </c>
      <c r="P515" s="13" t="n">
        <v>0.156266386995281</v>
      </c>
      <c r="Q515" s="13" t="n">
        <v>-0.204062467392439</v>
      </c>
      <c r="R515" s="13" t="n">
        <v>-0.272875152501017</v>
      </c>
      <c r="S515" s="11" t="n">
        <v>-1</v>
      </c>
      <c r="T515" s="13" t="n">
        <v>-0.0331632653061225</v>
      </c>
      <c r="U515" s="13" t="n">
        <v>-0.0263639692420359</v>
      </c>
      <c r="V515" s="11" t="n">
        <v>0</v>
      </c>
      <c r="W515" s="13" t="n">
        <v>-0.240105540897098</v>
      </c>
      <c r="X515" s="11" t="n">
        <v>1</v>
      </c>
      <c r="Y515" s="11" t="n">
        <v>0</v>
      </c>
      <c r="Z515" s="11" t="n">
        <v>1</v>
      </c>
      <c r="AA515" s="11" t="n">
        <v>0</v>
      </c>
      <c r="AB515" s="10" t="s">
        <v>65</v>
      </c>
      <c r="AC515" s="11" t="n">
        <v>19</v>
      </c>
      <c r="AD515" s="11" t="n">
        <v>129</v>
      </c>
      <c r="AE515" s="11" t="n">
        <v>211</v>
      </c>
      <c r="AF515" s="11" t="n">
        <v>9</v>
      </c>
      <c r="AG515" s="11" t="n">
        <v>10</v>
      </c>
      <c r="AH515" s="11" t="n">
        <v>1</v>
      </c>
      <c r="AI515" s="13" t="n">
        <v>0.050131926121372</v>
      </c>
      <c r="AJ515" s="13" t="n">
        <v>0.340369393139842</v>
      </c>
      <c r="AK515" s="13" t="n">
        <v>0.556728232189974</v>
      </c>
      <c r="AL515" s="13" t="n">
        <v>0.0237467018469657</v>
      </c>
      <c r="AM515" s="13" t="n">
        <v>0.0263852242744063</v>
      </c>
      <c r="AN515" s="11" t="n">
        <v>1</v>
      </c>
      <c r="AO515" s="13" t="n">
        <v>0.00263157894736842</v>
      </c>
      <c r="AP515" s="11" t="n">
        <v>24</v>
      </c>
      <c r="AQ515" s="11" t="n">
        <v>5</v>
      </c>
      <c r="AR515" s="13" t="n">
        <v>0.0601503759398496</v>
      </c>
      <c r="AS515" s="13" t="n">
        <v>0.012531328320802</v>
      </c>
      <c r="AT515" s="14" t="n">
        <f aca="false">SUMIFS(시도_소아과개폐업!$C$5:$C$293,시도_소아과개폐업!$A$5:$A$293,$D515,시도_소아과개폐업!$B$5:$B$293,$B515)</f>
        <v>36</v>
      </c>
      <c r="AU515" s="14" t="n">
        <f aca="false">SUMIFS(시도_소아과개폐업!$D$5:$D$293,시도_소아과개폐업!$A$5:$A$293,$D515,시도_소아과개폐업!$B$5:$B$293,$B515)</f>
        <v>27</v>
      </c>
      <c r="AV515" s="14" t="n">
        <f aca="false">SUMIFS(시도_소아과개폐업!$F$5:$F$293,시도_소아과개폐업!$A$5:$A$293,$D515,시도_소아과개폐업!$B$5:$B$293,$B515)</f>
        <v>9</v>
      </c>
      <c r="AW515" s="15" t="n">
        <f aca="false">SUMIFS(시도_소아과개폐업!$G$5:$G$293,시도_소아과개폐업!$A$5:$A$293,$D515,시도_소아과개폐업!$B$5:$B$293,$B515)</f>
        <v>0.181208053691275</v>
      </c>
      <c r="AX515" s="14" t="n">
        <f aca="false">SUMIFS(시도_소아과개폐업!$H$5:$H$293,시도_소아과개폐업!$A$5:$A$293,$D515,시도_소아과개폐업!$B$5:$B$293,$B515)</f>
        <v>99</v>
      </c>
      <c r="AY515" s="14" t="n">
        <f aca="false">SUMIFS(시군구_병원급!$E$5:$E$3668,시군구_병원급!$A$5:$A$3668,$A515,시군구_병원급!$D$5:$D$3668,$D515)</f>
        <v>11</v>
      </c>
      <c r="AZ515" s="14" t="n">
        <f aca="false">SUMIFS(시군구_병원급!$F$5:$F$3668,시군구_병원급!$A$5:$A$3668,$A515,시군구_병원급!$D$5:$D$3668,$D515)</f>
        <v>5</v>
      </c>
      <c r="BA515" s="14" t="n">
        <f aca="false">SUMIFS(시군구_병원급!$G$5:$G$3668,시군구_병원급!$A$5:$A$3668,$A515,시군구_병원급!$D$5:$D$3668,$D515)</f>
        <v>14</v>
      </c>
      <c r="BB515" s="14" t="n">
        <f aca="false">SUMIFS(시군구_병원급!$H$5:$H$3668,시군구_병원급!$A$5:$A$3668,$A515,시군구_병원급!$D$5:$D$3668,$D515)</f>
        <v>34</v>
      </c>
      <c r="BC515" s="16" t="n">
        <f aca="false">K515+AY515</f>
        <v>37</v>
      </c>
      <c r="BD515" s="17" t="n">
        <f aca="false">IF(E515=0,"",(K515+AY515)/E515*1000)</f>
        <v>1.61685020101381</v>
      </c>
      <c r="BE515" s="16" t="n">
        <f aca="false">AY515-SUMIFS(시군구_병원급!$E$5:$E$3668,시군구_병원급!$A$5:$A$3668,$A515,시군구_병원급!$D$5:$D$3668,$D515-3)</f>
        <v>-1</v>
      </c>
      <c r="BF515" s="16" t="n">
        <f aca="false">IF(AY515=0,1,0)</f>
        <v>0</v>
      </c>
      <c r="BG515" s="16" t="n">
        <f aca="false">IF(K515+AY515=0,1,0)</f>
        <v>0</v>
      </c>
      <c r="BH515" s="16" t="n">
        <f aca="false">AF515+AG515+AH515</f>
        <v>20</v>
      </c>
      <c r="BI515" s="18" t="n">
        <f aca="false">IF(H515=0,"",BH515/H515)</f>
        <v>0.0527704485488127</v>
      </c>
      <c r="BJ515" s="16" t="n">
        <f aca="false">IF(AP515="","",AP515+AN515)</f>
        <v>25</v>
      </c>
    </row>
    <row r="516" customFormat="false" ht="15" hidden="false" customHeight="true" outlineLevel="0" collapsed="false">
      <c r="A516" s="9" t="s">
        <v>170</v>
      </c>
      <c r="B516" s="10" t="s">
        <v>160</v>
      </c>
      <c r="C516" s="10" t="s">
        <v>171</v>
      </c>
      <c r="D516" s="9" t="n">
        <v>2018</v>
      </c>
      <c r="E516" s="11" t="n">
        <v>12375</v>
      </c>
      <c r="F516" s="11" t="n">
        <v>1745</v>
      </c>
      <c r="G516" s="11" t="n">
        <v>1921</v>
      </c>
      <c r="H516" s="11" t="n">
        <v>243</v>
      </c>
      <c r="I516" s="11" t="n">
        <v>10897</v>
      </c>
      <c r="J516" s="11" t="n">
        <v>8414</v>
      </c>
      <c r="K516" s="11" t="n">
        <v>16</v>
      </c>
      <c r="L516" s="12" t="n">
        <v>19.6363636363636</v>
      </c>
      <c r="M516" s="12" t="n">
        <v>1.29292929292929</v>
      </c>
      <c r="N516" s="13" t="n">
        <v>0.772139120858952</v>
      </c>
      <c r="O516" s="13" t="n">
        <v>0.880565656565657</v>
      </c>
      <c r="P516" s="13" t="n">
        <v>0.155232323232323</v>
      </c>
      <c r="Q516" s="13" t="n">
        <v>-0.27244400023517</v>
      </c>
      <c r="R516" s="13" t="n">
        <v>-0.304741223307999</v>
      </c>
      <c r="S516" s="11" t="n">
        <v>-2</v>
      </c>
      <c r="T516" s="13" t="n">
        <v>-0.0617760617760618</v>
      </c>
      <c r="U516" s="13" t="n">
        <v>-0.0627848972219833</v>
      </c>
      <c r="V516" s="11" t="n">
        <v>0</v>
      </c>
      <c r="W516" s="13" t="n">
        <v>-0.292181069958848</v>
      </c>
      <c r="X516" s="11" t="n">
        <v>1</v>
      </c>
      <c r="Y516" s="11" t="n">
        <v>0</v>
      </c>
      <c r="Z516" s="11" t="n">
        <v>1</v>
      </c>
      <c r="AA516" s="11" t="n">
        <v>0</v>
      </c>
      <c r="AB516" s="10" t="s">
        <v>65</v>
      </c>
      <c r="AC516" s="11" t="n">
        <v>15</v>
      </c>
      <c r="AD516" s="11" t="n">
        <v>105</v>
      </c>
      <c r="AE516" s="11" t="n">
        <v>116</v>
      </c>
      <c r="AF516" s="11" t="n">
        <v>5</v>
      </c>
      <c r="AG516" s="11" t="n">
        <v>1</v>
      </c>
      <c r="AH516" s="11" t="n">
        <v>1</v>
      </c>
      <c r="AI516" s="13" t="n">
        <v>0.0617283950617284</v>
      </c>
      <c r="AJ516" s="13" t="n">
        <v>0.432098765432099</v>
      </c>
      <c r="AK516" s="13" t="n">
        <v>0.477366255144033</v>
      </c>
      <c r="AL516" s="13" t="n">
        <v>0.0205761316872428</v>
      </c>
      <c r="AM516" s="13" t="n">
        <v>0.00411522633744856</v>
      </c>
      <c r="AN516" s="11" t="n">
        <v>1</v>
      </c>
      <c r="AO516" s="13" t="n">
        <v>0.00409836065573771</v>
      </c>
      <c r="AP516" s="11" t="n">
        <v>25</v>
      </c>
      <c r="AQ516" s="11" t="n">
        <v>1</v>
      </c>
      <c r="AR516" s="13" t="n">
        <v>0.0929368029739777</v>
      </c>
      <c r="AS516" s="13" t="n">
        <v>0.00371747211895911</v>
      </c>
      <c r="AT516" s="14" t="n">
        <f aca="false">SUMIFS(시도_소아과개폐업!$C$5:$C$293,시도_소아과개폐업!$A$5:$A$293,$D516,시도_소아과개폐업!$B$5:$B$293,$B516)</f>
        <v>36</v>
      </c>
      <c r="AU516" s="14" t="n">
        <f aca="false">SUMIFS(시도_소아과개폐업!$D$5:$D$293,시도_소아과개폐업!$A$5:$A$293,$D516,시도_소아과개폐업!$B$5:$B$293,$B516)</f>
        <v>27</v>
      </c>
      <c r="AV516" s="14" t="n">
        <f aca="false">SUMIFS(시도_소아과개폐업!$F$5:$F$293,시도_소아과개폐업!$A$5:$A$293,$D516,시도_소아과개폐업!$B$5:$B$293,$B516)</f>
        <v>9</v>
      </c>
      <c r="AW516" s="15" t="n">
        <f aca="false">SUMIFS(시도_소아과개폐업!$G$5:$G$293,시도_소아과개폐업!$A$5:$A$293,$D516,시도_소아과개폐업!$B$5:$B$293,$B516)</f>
        <v>0.181208053691275</v>
      </c>
      <c r="AX516" s="14" t="n">
        <f aca="false">SUMIFS(시도_소아과개폐업!$H$5:$H$293,시도_소아과개폐업!$A$5:$A$293,$D516,시도_소아과개폐업!$B$5:$B$293,$B516)</f>
        <v>99</v>
      </c>
      <c r="AY516" s="14" t="n">
        <f aca="false">SUMIFS(시군구_병원급!$E$5:$E$3668,시군구_병원급!$A$5:$A$3668,$A516,시군구_병원급!$D$5:$D$3668,$D516)</f>
        <v>5</v>
      </c>
      <c r="AZ516" s="14" t="n">
        <f aca="false">SUMIFS(시군구_병원급!$F$5:$F$3668,시군구_병원급!$A$5:$A$3668,$A516,시군구_병원급!$D$5:$D$3668,$D516)</f>
        <v>2</v>
      </c>
      <c r="BA516" s="14" t="n">
        <f aca="false">SUMIFS(시군구_병원급!$G$5:$G$3668,시군구_병원급!$A$5:$A$3668,$A516,시군구_병원급!$D$5:$D$3668,$D516)</f>
        <v>9</v>
      </c>
      <c r="BB516" s="14" t="n">
        <f aca="false">SUMIFS(시군구_병원급!$H$5:$H$3668,시군구_병원급!$A$5:$A$3668,$A516,시군구_병원급!$D$5:$D$3668,$D516)</f>
        <v>25</v>
      </c>
      <c r="BC516" s="16" t="n">
        <f aca="false">K516+AY516</f>
        <v>21</v>
      </c>
      <c r="BD516" s="17" t="n">
        <f aca="false">IF(E516=0,"",(K516+AY516)/E516*1000)</f>
        <v>1.6969696969697</v>
      </c>
      <c r="BE516" s="16" t="n">
        <f aca="false">AY516-SUMIFS(시군구_병원급!$E$5:$E$3668,시군구_병원급!$A$5:$A$3668,$A516,시군구_병원급!$D$5:$D$3668,$D516-3)</f>
        <v>-2</v>
      </c>
      <c r="BF516" s="16" t="n">
        <f aca="false">IF(AY516=0,1,0)</f>
        <v>0</v>
      </c>
      <c r="BG516" s="16" t="n">
        <f aca="false">IF(K516+AY516=0,1,0)</f>
        <v>0</v>
      </c>
      <c r="BH516" s="16" t="n">
        <f aca="false">AF516+AG516+AH516</f>
        <v>7</v>
      </c>
      <c r="BI516" s="18" t="n">
        <f aca="false">IF(H516=0,"",BH516/H516)</f>
        <v>0.0288065843621399</v>
      </c>
      <c r="BJ516" s="16" t="n">
        <f aca="false">IF(AP516="","",AP516+AN516)</f>
        <v>26</v>
      </c>
    </row>
    <row r="517" customFormat="false" ht="15" hidden="false" customHeight="true" outlineLevel="0" collapsed="false">
      <c r="A517" s="9" t="s">
        <v>172</v>
      </c>
      <c r="B517" s="10" t="s">
        <v>160</v>
      </c>
      <c r="C517" s="10" t="s">
        <v>117</v>
      </c>
      <c r="D517" s="9" t="n">
        <v>2018</v>
      </c>
      <c r="E517" s="11" t="n">
        <v>30784</v>
      </c>
      <c r="F517" s="11" t="n">
        <v>4027</v>
      </c>
      <c r="G517" s="11" t="n">
        <v>4148</v>
      </c>
      <c r="H517" s="11" t="n">
        <v>457</v>
      </c>
      <c r="I517" s="11" t="n">
        <v>19741</v>
      </c>
      <c r="J517" s="11" t="n">
        <v>16727</v>
      </c>
      <c r="K517" s="11" t="n">
        <v>31</v>
      </c>
      <c r="L517" s="12" t="n">
        <v>14.8453742203742</v>
      </c>
      <c r="M517" s="12" t="n">
        <v>1.00701663201663</v>
      </c>
      <c r="N517" s="13" t="n">
        <v>0.847322830657008</v>
      </c>
      <c r="O517" s="13" t="n">
        <v>0.641274688149688</v>
      </c>
      <c r="P517" s="13" t="n">
        <v>0.134745322245322</v>
      </c>
      <c r="Q517" s="13" t="n">
        <v>-0.0838367905717092</v>
      </c>
      <c r="R517" s="13" t="n">
        <v>-0.178776479904969</v>
      </c>
      <c r="S517" s="11" t="n">
        <v>0</v>
      </c>
      <c r="T517" s="13" t="n">
        <v>0.0178173719376391</v>
      </c>
      <c r="U517" s="13" t="n">
        <v>0.0477681651716999</v>
      </c>
      <c r="V517" s="11" t="n">
        <v>0</v>
      </c>
      <c r="W517" s="13" t="n">
        <v>-0.135667396061269</v>
      </c>
      <c r="X517" s="11" t="n">
        <v>0</v>
      </c>
      <c r="Y517" s="11" t="n">
        <v>0</v>
      </c>
      <c r="Z517" s="11" t="n">
        <v>0</v>
      </c>
      <c r="AA517" s="11" t="n">
        <v>0</v>
      </c>
      <c r="AB517" s="10" t="s">
        <v>65</v>
      </c>
      <c r="AC517" s="11" t="n">
        <v>24</v>
      </c>
      <c r="AD517" s="11" t="n">
        <v>169</v>
      </c>
      <c r="AE517" s="11" t="n">
        <v>249</v>
      </c>
      <c r="AF517" s="11" t="n">
        <v>9</v>
      </c>
      <c r="AG517" s="11" t="n">
        <v>5</v>
      </c>
      <c r="AH517" s="11" t="n">
        <v>1</v>
      </c>
      <c r="AI517" s="13" t="n">
        <v>0.0525164113785558</v>
      </c>
      <c r="AJ517" s="13" t="n">
        <v>0.36980306345733</v>
      </c>
      <c r="AK517" s="13" t="n">
        <v>0.544857768052516</v>
      </c>
      <c r="AL517" s="13" t="n">
        <v>0.0196936542669584</v>
      </c>
      <c r="AM517" s="13" t="n">
        <v>0.0109409190371991</v>
      </c>
      <c r="AN517" s="11" t="n">
        <v>21</v>
      </c>
      <c r="AO517" s="13" t="n">
        <v>0.0439330543933054</v>
      </c>
      <c r="AP517" s="11" t="n">
        <v>26</v>
      </c>
      <c r="AQ517" s="11" t="n">
        <v>38</v>
      </c>
      <c r="AR517" s="13" t="n">
        <v>0.055793991416309</v>
      </c>
      <c r="AS517" s="13" t="n">
        <v>0.0815450643776824</v>
      </c>
      <c r="AT517" s="14" t="n">
        <f aca="false">SUMIFS(시도_소아과개폐업!$C$5:$C$293,시도_소아과개폐업!$A$5:$A$293,$D517,시도_소아과개폐업!$B$5:$B$293,$B517)</f>
        <v>36</v>
      </c>
      <c r="AU517" s="14" t="n">
        <f aca="false">SUMIFS(시도_소아과개폐업!$D$5:$D$293,시도_소아과개폐업!$A$5:$A$293,$D517,시도_소아과개폐업!$B$5:$B$293,$B517)</f>
        <v>27</v>
      </c>
      <c r="AV517" s="14" t="n">
        <f aca="false">SUMIFS(시도_소아과개폐업!$F$5:$F$293,시도_소아과개폐업!$A$5:$A$293,$D517,시도_소아과개폐업!$B$5:$B$293,$B517)</f>
        <v>9</v>
      </c>
      <c r="AW517" s="15" t="n">
        <f aca="false">SUMIFS(시도_소아과개폐업!$G$5:$G$293,시도_소아과개폐업!$A$5:$A$293,$D517,시도_소아과개폐업!$B$5:$B$293,$B517)</f>
        <v>0.181208053691275</v>
      </c>
      <c r="AX517" s="14" t="n">
        <f aca="false">SUMIFS(시도_소아과개폐업!$H$5:$H$293,시도_소아과개폐업!$A$5:$A$293,$D517,시도_소아과개폐업!$B$5:$B$293,$B517)</f>
        <v>99</v>
      </c>
      <c r="AY517" s="14" t="n">
        <f aca="false">SUMIFS(시군구_병원급!$E$5:$E$3668,시군구_병원급!$A$5:$A$3668,$A517,시군구_병원급!$D$5:$D$3668,$D517)</f>
        <v>3</v>
      </c>
      <c r="AZ517" s="14" t="n">
        <f aca="false">SUMIFS(시군구_병원급!$F$5:$F$3668,시군구_병원급!$A$5:$A$3668,$A517,시군구_병원급!$D$5:$D$3668,$D517)</f>
        <v>6</v>
      </c>
      <c r="BA517" s="14" t="n">
        <f aca="false">SUMIFS(시군구_병원급!$G$5:$G$3668,시군구_병원급!$A$5:$A$3668,$A517,시군구_병원급!$D$5:$D$3668,$D517)</f>
        <v>12</v>
      </c>
      <c r="BB517" s="14" t="n">
        <f aca="false">SUMIFS(시군구_병원급!$H$5:$H$3668,시군구_병원급!$A$5:$A$3668,$A517,시군구_병원급!$D$5:$D$3668,$D517)</f>
        <v>29</v>
      </c>
      <c r="BC517" s="16" t="n">
        <f aca="false">K517+AY517</f>
        <v>34</v>
      </c>
      <c r="BD517" s="17" t="n">
        <f aca="false">IF(E517=0,"",(K517+AY517)/E517*1000)</f>
        <v>1.10446985446985</v>
      </c>
      <c r="BE517" s="16" t="n">
        <f aca="false">AY517-SUMIFS(시군구_병원급!$E$5:$E$3668,시군구_병원급!$A$5:$A$3668,$A517,시군구_병원급!$D$5:$D$3668,$D517-3)</f>
        <v>0</v>
      </c>
      <c r="BF517" s="16" t="n">
        <f aca="false">IF(AY517=0,1,0)</f>
        <v>0</v>
      </c>
      <c r="BG517" s="16" t="n">
        <f aca="false">IF(K517+AY517=0,1,0)</f>
        <v>0</v>
      </c>
      <c r="BH517" s="16" t="n">
        <f aca="false">AF517+AG517+AH517</f>
        <v>15</v>
      </c>
      <c r="BI517" s="18" t="n">
        <f aca="false">IF(H517=0,"",BH517/H517)</f>
        <v>0.0328227571115974</v>
      </c>
      <c r="BJ517" s="16" t="n">
        <f aca="false">IF(AP517="","",AP517+AN517)</f>
        <v>47</v>
      </c>
    </row>
    <row r="518" customFormat="false" ht="15" hidden="false" customHeight="true" outlineLevel="0" collapsed="false">
      <c r="A518" s="9" t="s">
        <v>173</v>
      </c>
      <c r="B518" s="10" t="s">
        <v>160</v>
      </c>
      <c r="C518" s="10" t="s">
        <v>174</v>
      </c>
      <c r="D518" s="9" t="n">
        <v>2018</v>
      </c>
      <c r="E518" s="11" t="n">
        <v>1734</v>
      </c>
      <c r="F518" s="11" t="n">
        <v>249</v>
      </c>
      <c r="G518" s="11" t="n">
        <v>258</v>
      </c>
      <c r="H518" s="11" t="n">
        <v>18</v>
      </c>
      <c r="I518" s="11" t="n">
        <v>1068</v>
      </c>
      <c r="J518" s="11" t="n">
        <v>836</v>
      </c>
      <c r="K518" s="11" t="n">
        <v>2</v>
      </c>
      <c r="L518" s="12" t="n">
        <v>10.3806228373702</v>
      </c>
      <c r="M518" s="12" t="n">
        <v>1.15340253748558</v>
      </c>
      <c r="N518" s="13" t="n">
        <v>0.782771535580524</v>
      </c>
      <c r="O518" s="13" t="n">
        <v>0.615916955017301</v>
      </c>
      <c r="P518" s="13" t="n">
        <v>0.14878892733564</v>
      </c>
      <c r="Q518" s="13" t="n">
        <v>-0.125126135216953</v>
      </c>
      <c r="R518" s="13" t="n">
        <v>-0.0583941605839417</v>
      </c>
      <c r="S518" s="11" t="n">
        <v>1</v>
      </c>
      <c r="T518" s="13" t="n">
        <v>-0.0526315789473685</v>
      </c>
      <c r="U518" s="13" t="n">
        <v>-0.0183823529411765</v>
      </c>
      <c r="V518" s="11" t="n">
        <v>0</v>
      </c>
      <c r="W518" s="13" t="n">
        <v>-0.277777777777778</v>
      </c>
      <c r="X518" s="11" t="n">
        <v>1</v>
      </c>
      <c r="Y518" s="11" t="n">
        <v>1</v>
      </c>
      <c r="Z518" s="11" t="n">
        <v>1</v>
      </c>
      <c r="AA518" s="11" t="n">
        <v>1</v>
      </c>
      <c r="AB518" s="10" t="s">
        <v>65</v>
      </c>
      <c r="AC518" s="11" t="n">
        <v>6</v>
      </c>
      <c r="AD518" s="11" t="n">
        <v>7</v>
      </c>
      <c r="AE518" s="11" t="n">
        <v>3</v>
      </c>
      <c r="AF518" s="11" t="n">
        <v>1</v>
      </c>
      <c r="AG518" s="11" t="n">
        <v>1</v>
      </c>
      <c r="AH518" s="11" t="n">
        <v>0</v>
      </c>
      <c r="AI518" s="13" t="n">
        <v>0.333333333333333</v>
      </c>
      <c r="AJ518" s="13" t="n">
        <v>0.388888888888889</v>
      </c>
      <c r="AK518" s="13" t="n">
        <v>0.166666666666667</v>
      </c>
      <c r="AL518" s="13" t="n">
        <v>0.0555555555555556</v>
      </c>
      <c r="AM518" s="13" t="n">
        <v>0.0555555555555556</v>
      </c>
      <c r="AN518" s="11" t="n">
        <v>1</v>
      </c>
      <c r="AO518" s="13" t="n">
        <v>0.0526315789473684</v>
      </c>
      <c r="AP518" s="11" t="n">
        <v>1</v>
      </c>
      <c r="AQ518" s="11" t="n">
        <v>0</v>
      </c>
      <c r="AR518" s="13" t="n">
        <v>0.05</v>
      </c>
      <c r="AS518" s="13" t="n">
        <v>0</v>
      </c>
      <c r="AT518" s="14" t="n">
        <f aca="false">SUMIFS(시도_소아과개폐업!$C$5:$C$293,시도_소아과개폐업!$A$5:$A$293,$D518,시도_소아과개폐업!$B$5:$B$293,$B518)</f>
        <v>36</v>
      </c>
      <c r="AU518" s="14" t="n">
        <f aca="false">SUMIFS(시도_소아과개폐업!$D$5:$D$293,시도_소아과개폐업!$A$5:$A$293,$D518,시도_소아과개폐업!$B$5:$B$293,$B518)</f>
        <v>27</v>
      </c>
      <c r="AV518" s="14" t="n">
        <f aca="false">SUMIFS(시도_소아과개폐업!$F$5:$F$293,시도_소아과개폐업!$A$5:$A$293,$D518,시도_소아과개폐업!$B$5:$B$293,$B518)</f>
        <v>9</v>
      </c>
      <c r="AW518" s="15" t="n">
        <f aca="false">SUMIFS(시도_소아과개폐업!$G$5:$G$293,시도_소아과개폐업!$A$5:$A$293,$D518,시도_소아과개폐업!$B$5:$B$293,$B518)</f>
        <v>0.181208053691275</v>
      </c>
      <c r="AX518" s="14" t="n">
        <f aca="false">SUMIFS(시도_소아과개폐업!$H$5:$H$293,시도_소아과개폐업!$A$5:$A$293,$D518,시도_소아과개폐업!$B$5:$B$293,$B518)</f>
        <v>99</v>
      </c>
      <c r="AY518" s="14" t="n">
        <f aca="false">SUMIFS(시군구_병원급!$E$5:$E$3668,시군구_병원급!$A$5:$A$3668,$A518,시군구_병원급!$D$5:$D$3668,$D518)</f>
        <v>2</v>
      </c>
      <c r="AZ518" s="14" t="n">
        <f aca="false">SUMIFS(시군구_병원급!$F$5:$F$3668,시군구_병원급!$A$5:$A$3668,$A518,시군구_병원급!$D$5:$D$3668,$D518)</f>
        <v>1</v>
      </c>
      <c r="BA518" s="14" t="n">
        <f aca="false">SUMIFS(시군구_병원급!$G$5:$G$3668,시군구_병원급!$A$5:$A$3668,$A518,시군구_병원급!$D$5:$D$3668,$D518)</f>
        <v>2</v>
      </c>
      <c r="BB518" s="14" t="n">
        <f aca="false">SUMIFS(시군구_병원급!$H$5:$H$3668,시군구_병원급!$A$5:$A$3668,$A518,시군구_병원급!$D$5:$D$3668,$D518)</f>
        <v>8</v>
      </c>
      <c r="BC518" s="16" t="n">
        <f aca="false">K518+AY518</f>
        <v>4</v>
      </c>
      <c r="BD518" s="17" t="n">
        <f aca="false">IF(E518=0,"",(K518+AY518)/E518*1000)</f>
        <v>2.30680507497117</v>
      </c>
      <c r="BE518" s="16" t="n">
        <f aca="false">AY518-SUMIFS(시군구_병원급!$E$5:$E$3668,시군구_병원급!$A$5:$A$3668,$A518,시군구_병원급!$D$5:$D$3668,$D518-3)</f>
        <v>0</v>
      </c>
      <c r="BF518" s="16" t="n">
        <f aca="false">IF(AY518=0,1,0)</f>
        <v>0</v>
      </c>
      <c r="BG518" s="16" t="n">
        <f aca="false">IF(K518+AY518=0,1,0)</f>
        <v>0</v>
      </c>
      <c r="BH518" s="16" t="n">
        <f aca="false">AF518+AG518+AH518</f>
        <v>2</v>
      </c>
      <c r="BI518" s="18" t="n">
        <f aca="false">IF(H518=0,"",BH518/H518)</f>
        <v>0.111111111111111</v>
      </c>
      <c r="BJ518" s="16" t="n">
        <f aca="false">IF(AP518="","",AP518+AN518)</f>
        <v>2</v>
      </c>
    </row>
    <row r="519" customFormat="false" ht="15" hidden="false" customHeight="true" outlineLevel="0" collapsed="false">
      <c r="A519" s="9" t="s">
        <v>175</v>
      </c>
      <c r="B519" s="10" t="s">
        <v>160</v>
      </c>
      <c r="C519" s="10" t="s">
        <v>176</v>
      </c>
      <c r="D519" s="9" t="n">
        <v>2018</v>
      </c>
      <c r="E519" s="11" t="n">
        <v>682</v>
      </c>
      <c r="F519" s="11" t="n">
        <v>91</v>
      </c>
      <c r="G519" s="11" t="n">
        <v>109</v>
      </c>
      <c r="H519" s="11" t="n">
        <v>12</v>
      </c>
      <c r="I519" s="11" t="n">
        <v>499</v>
      </c>
      <c r="J519" s="11" t="n">
        <v>322</v>
      </c>
      <c r="K519" s="11" t="n">
        <v>0</v>
      </c>
      <c r="L519" s="12" t="n">
        <v>17.5953079178886</v>
      </c>
      <c r="M519" s="12" t="n">
        <v>0</v>
      </c>
      <c r="N519" s="13" t="n">
        <v>0.645290581162325</v>
      </c>
      <c r="O519" s="13" t="n">
        <v>0.731671554252199</v>
      </c>
      <c r="P519" s="13" t="n">
        <v>0.159824046920821</v>
      </c>
      <c r="Q519" s="13" t="n">
        <v>-0.109660574412533</v>
      </c>
      <c r="R519" s="13" t="n">
        <v>-0.0991735537190083</v>
      </c>
      <c r="S519" s="11" t="n">
        <v>0</v>
      </c>
      <c r="T519" s="13" t="n">
        <v>0</v>
      </c>
      <c r="U519" s="13" t="n">
        <v>0.00808080808080813</v>
      </c>
      <c r="V519" s="11" t="n">
        <v>1</v>
      </c>
      <c r="W519" s="13" t="n">
        <v>0.0833333333333333</v>
      </c>
      <c r="X519" s="11" t="n">
        <v>0</v>
      </c>
      <c r="Y519" s="11" t="n">
        <v>0</v>
      </c>
      <c r="Z519" s="11" t="n">
        <v>0</v>
      </c>
      <c r="AA519" s="11" t="n">
        <v>0</v>
      </c>
      <c r="AB519" s="10" t="s">
        <v>65</v>
      </c>
      <c r="AC519" s="11" t="n">
        <v>8</v>
      </c>
      <c r="AD519" s="11" t="n">
        <v>2</v>
      </c>
      <c r="AE519" s="11" t="n">
        <v>1</v>
      </c>
      <c r="AF519" s="11" t="n">
        <v>1</v>
      </c>
      <c r="AG519" s="11" t="n">
        <v>0</v>
      </c>
      <c r="AH519" s="11" t="n">
        <v>0</v>
      </c>
      <c r="AI519" s="13" t="n">
        <v>0.666666666666667</v>
      </c>
      <c r="AJ519" s="13" t="n">
        <v>0.166666666666667</v>
      </c>
      <c r="AK519" s="13" t="n">
        <v>0.0833333333333333</v>
      </c>
      <c r="AL519" s="13" t="n">
        <v>0.0833333333333333</v>
      </c>
      <c r="AM519" s="13" t="n">
        <v>0</v>
      </c>
      <c r="AN519" s="11" t="n">
        <v>0</v>
      </c>
      <c r="AO519" s="13" t="n">
        <v>0</v>
      </c>
      <c r="AP519" s="11" t="n">
        <v>1</v>
      </c>
      <c r="AQ519" s="11" t="n">
        <v>1</v>
      </c>
      <c r="AR519" s="13" t="n">
        <v>0.0833333333333333</v>
      </c>
      <c r="AS519" s="13" t="n">
        <v>0.0833333333333333</v>
      </c>
      <c r="AT519" s="14" t="n">
        <f aca="false">SUMIFS(시도_소아과개폐업!$C$5:$C$293,시도_소아과개폐업!$A$5:$A$293,$D519,시도_소아과개폐업!$B$5:$B$293,$B519)</f>
        <v>36</v>
      </c>
      <c r="AU519" s="14" t="n">
        <f aca="false">SUMIFS(시도_소아과개폐업!$D$5:$D$293,시도_소아과개폐업!$A$5:$A$293,$D519,시도_소아과개폐업!$B$5:$B$293,$B519)</f>
        <v>27</v>
      </c>
      <c r="AV519" s="14" t="n">
        <f aca="false">SUMIFS(시도_소아과개폐업!$F$5:$F$293,시도_소아과개폐업!$A$5:$A$293,$D519,시도_소아과개폐업!$B$5:$B$293,$B519)</f>
        <v>9</v>
      </c>
      <c r="AW519" s="15" t="n">
        <f aca="false">SUMIFS(시도_소아과개폐업!$G$5:$G$293,시도_소아과개폐업!$A$5:$A$293,$D519,시도_소아과개폐업!$B$5:$B$293,$B519)</f>
        <v>0.181208053691275</v>
      </c>
      <c r="AX519" s="14" t="n">
        <f aca="false">SUMIFS(시도_소아과개폐업!$H$5:$H$293,시도_소아과개폐업!$A$5:$A$293,$D519,시도_소아과개폐업!$B$5:$B$293,$B519)</f>
        <v>99</v>
      </c>
      <c r="AY519" s="14" t="n">
        <f aca="false">SUMIFS(시군구_병원급!$E$5:$E$3668,시군구_병원급!$A$5:$A$3668,$A519,시군구_병원급!$D$5:$D$3668,$D519)</f>
        <v>1</v>
      </c>
      <c r="AZ519" s="14" t="n">
        <f aca="false">SUMIFS(시군구_병원급!$F$5:$F$3668,시군구_병원급!$A$5:$A$3668,$A519,시군구_병원급!$D$5:$D$3668,$D519)</f>
        <v>0</v>
      </c>
      <c r="BA519" s="14" t="n">
        <f aca="false">SUMIFS(시군구_병원급!$G$5:$G$3668,시군구_병원급!$A$5:$A$3668,$A519,시군구_병원급!$D$5:$D$3668,$D519)</f>
        <v>1</v>
      </c>
      <c r="BB519" s="14" t="n">
        <f aca="false">SUMIFS(시군구_병원급!$H$5:$H$3668,시군구_병원급!$A$5:$A$3668,$A519,시군구_병원급!$D$5:$D$3668,$D519)</f>
        <v>1</v>
      </c>
      <c r="BC519" s="16" t="n">
        <f aca="false">K519+AY519</f>
        <v>1</v>
      </c>
      <c r="BD519" s="17" t="n">
        <f aca="false">IF(E519=0,"",(K519+AY519)/E519*1000)</f>
        <v>1.46627565982405</v>
      </c>
      <c r="BE519" s="16" t="n">
        <f aca="false">AY519-SUMIFS(시군구_병원급!$E$5:$E$3668,시군구_병원급!$A$5:$A$3668,$A519,시군구_병원급!$D$5:$D$3668,$D519-3)</f>
        <v>0</v>
      </c>
      <c r="BF519" s="16" t="n">
        <f aca="false">IF(AY519=0,1,0)</f>
        <v>0</v>
      </c>
      <c r="BG519" s="16" t="n">
        <f aca="false">IF(K519+AY519=0,1,0)</f>
        <v>0</v>
      </c>
      <c r="BH519" s="16" t="n">
        <f aca="false">AF519+AG519+AH519</f>
        <v>1</v>
      </c>
      <c r="BI519" s="18" t="n">
        <f aca="false">IF(H519=0,"",BH519/H519)</f>
        <v>0.0833333333333333</v>
      </c>
      <c r="BJ519" s="16" t="n">
        <f aca="false">IF(AP519="","",AP519+AN519)</f>
        <v>1</v>
      </c>
    </row>
    <row r="520" customFormat="false" ht="15" hidden="false" customHeight="true" outlineLevel="0" collapsed="false">
      <c r="A520" s="9" t="s">
        <v>177</v>
      </c>
      <c r="B520" s="10" t="s">
        <v>178</v>
      </c>
      <c r="C520" s="10" t="s">
        <v>119</v>
      </c>
      <c r="D520" s="9" t="n">
        <v>2018</v>
      </c>
      <c r="E520" s="11" t="n">
        <v>3613</v>
      </c>
      <c r="F520" s="11" t="n">
        <v>490</v>
      </c>
      <c r="G520" s="11" t="n">
        <v>460</v>
      </c>
      <c r="H520" s="11" t="n">
        <v>49</v>
      </c>
      <c r="I520" s="11" t="n">
        <v>3259</v>
      </c>
      <c r="J520" s="11" t="n">
        <v>2287</v>
      </c>
      <c r="K520" s="11" t="n">
        <v>2</v>
      </c>
      <c r="L520" s="12" t="n">
        <v>13.5621367284805</v>
      </c>
      <c r="M520" s="12" t="n">
        <v>0.553556601162469</v>
      </c>
      <c r="N520" s="13" t="n">
        <v>0.701749002761583</v>
      </c>
      <c r="O520" s="13" t="n">
        <v>0.902020481594243</v>
      </c>
      <c r="P520" s="13" t="n">
        <v>0.127318018267368</v>
      </c>
      <c r="Q520" s="13" t="n">
        <v>-0.152474783016655</v>
      </c>
      <c r="R520" s="13" t="n">
        <v>-0.322533136966127</v>
      </c>
      <c r="S520" s="11" t="n">
        <v>1</v>
      </c>
      <c r="T520" s="13" t="n">
        <v>0.0425531914893618</v>
      </c>
      <c r="U520" s="13" t="n">
        <v>0.0197121401752189</v>
      </c>
      <c r="V520" s="11" t="n">
        <v>0</v>
      </c>
      <c r="W520" s="13" t="n">
        <v>0.122448979591837</v>
      </c>
      <c r="X520" s="11" t="n">
        <v>0</v>
      </c>
      <c r="Y520" s="11" t="n">
        <v>0</v>
      </c>
      <c r="Z520" s="11" t="n">
        <v>0</v>
      </c>
      <c r="AA520" s="11" t="n">
        <v>0</v>
      </c>
      <c r="AB520" s="10" t="s">
        <v>65</v>
      </c>
      <c r="AC520" s="11" t="n">
        <v>2</v>
      </c>
      <c r="AD520" s="11" t="n">
        <v>20</v>
      </c>
      <c r="AE520" s="11" t="n">
        <v>10</v>
      </c>
      <c r="AF520" s="11" t="n">
        <v>5</v>
      </c>
      <c r="AG520" s="11" t="n">
        <v>12</v>
      </c>
      <c r="AH520" s="11" t="n">
        <v>0</v>
      </c>
      <c r="AI520" s="13" t="n">
        <v>0.0408163265306122</v>
      </c>
      <c r="AJ520" s="13" t="n">
        <v>0.408163265306123</v>
      </c>
      <c r="AK520" s="13" t="n">
        <v>0.204081632653061</v>
      </c>
      <c r="AL520" s="13" t="n">
        <v>0.102040816326531</v>
      </c>
      <c r="AM520" s="13" t="n">
        <v>0.244897959183674</v>
      </c>
      <c r="AN520" s="11" t="n">
        <v>0</v>
      </c>
      <c r="AO520" s="13" t="n">
        <v>0</v>
      </c>
      <c r="AP520" s="11" t="n">
        <v>4</v>
      </c>
      <c r="AQ520" s="11" t="n">
        <v>4</v>
      </c>
      <c r="AR520" s="13" t="n">
        <v>0.0816326530612245</v>
      </c>
      <c r="AS520" s="13" t="n">
        <v>0.0816326530612245</v>
      </c>
      <c r="AT520" s="14" t="n">
        <f aca="false">SUMIFS(시도_소아과개폐업!$C$5:$C$293,시도_소아과개폐업!$A$5:$A$293,$D520,시도_소아과개폐업!$B$5:$B$293,$B520)</f>
        <v>15</v>
      </c>
      <c r="AU520" s="14" t="n">
        <f aca="false">SUMIFS(시도_소아과개폐업!$D$5:$D$293,시도_소아과개폐업!$A$5:$A$293,$D520,시도_소아과개폐업!$B$5:$B$293,$B520)</f>
        <v>11</v>
      </c>
      <c r="AV520" s="14" t="n">
        <f aca="false">SUMIFS(시도_소아과개폐업!$F$5:$F$293,시도_소아과개폐업!$A$5:$A$293,$D520,시도_소아과개폐업!$B$5:$B$293,$B520)</f>
        <v>4</v>
      </c>
      <c r="AW520" s="15" t="n">
        <f aca="false">SUMIFS(시도_소아과개폐업!$G$5:$G$293,시도_소아과개폐업!$A$5:$A$293,$D520,시도_소아과개폐업!$B$5:$B$293,$B520)</f>
        <v>0.25</v>
      </c>
      <c r="AX520" s="14" t="n">
        <f aca="false">SUMIFS(시도_소아과개폐업!$H$5:$H$293,시도_소아과개폐업!$A$5:$A$293,$D520,시도_소아과개폐업!$B$5:$B$293,$B520)</f>
        <v>66</v>
      </c>
      <c r="AY520" s="14" t="n">
        <f aca="false">SUMIFS(시군구_병원급!$E$5:$E$3668,시군구_병원급!$A$5:$A$3668,$A520,시군구_병원급!$D$5:$D$3668,$D520)</f>
        <v>5</v>
      </c>
      <c r="AZ520" s="14" t="n">
        <f aca="false">SUMIFS(시군구_병원급!$F$5:$F$3668,시군구_병원급!$A$5:$A$3668,$A520,시군구_병원급!$D$5:$D$3668,$D520)</f>
        <v>3</v>
      </c>
      <c r="BA520" s="14" t="n">
        <f aca="false">SUMIFS(시군구_병원급!$G$5:$G$3668,시군구_병원급!$A$5:$A$3668,$A520,시군구_병원급!$D$5:$D$3668,$D520)</f>
        <v>17</v>
      </c>
      <c r="BB520" s="14" t="n">
        <f aca="false">SUMIFS(시군구_병원급!$H$5:$H$3668,시군구_병원급!$A$5:$A$3668,$A520,시군구_병원급!$D$5:$D$3668,$D520)</f>
        <v>38</v>
      </c>
      <c r="BC520" s="16" t="n">
        <f aca="false">K520+AY520</f>
        <v>7</v>
      </c>
      <c r="BD520" s="17" t="n">
        <f aca="false">IF(E520=0,"",(K520+AY520)/E520*1000)</f>
        <v>1.93744810406864</v>
      </c>
      <c r="BE520" s="16" t="n">
        <f aca="false">AY520-SUMIFS(시군구_병원급!$E$5:$E$3668,시군구_병원급!$A$5:$A$3668,$A520,시군구_병원급!$D$5:$D$3668,$D520-3)</f>
        <v>0</v>
      </c>
      <c r="BF520" s="16" t="n">
        <f aca="false">IF(AY520=0,1,0)</f>
        <v>0</v>
      </c>
      <c r="BG520" s="16" t="n">
        <f aca="false">IF(K520+AY520=0,1,0)</f>
        <v>0</v>
      </c>
      <c r="BH520" s="16" t="n">
        <f aca="false">AF520+AG520+AH520</f>
        <v>17</v>
      </c>
      <c r="BI520" s="18" t="n">
        <f aca="false">IF(H520=0,"",BH520/H520)</f>
        <v>0.346938775510204</v>
      </c>
      <c r="BJ520" s="16" t="n">
        <f aca="false">IF(AP520="","",AP520+AN520)</f>
        <v>4</v>
      </c>
    </row>
    <row r="521" customFormat="false" ht="15" hidden="false" customHeight="true" outlineLevel="0" collapsed="false">
      <c r="A521" s="9" t="s">
        <v>179</v>
      </c>
      <c r="B521" s="10" t="s">
        <v>178</v>
      </c>
      <c r="C521" s="10" t="s">
        <v>117</v>
      </c>
      <c r="D521" s="9" t="n">
        <v>2018</v>
      </c>
      <c r="E521" s="11" t="n">
        <v>13306</v>
      </c>
      <c r="F521" s="11" t="n">
        <v>1683</v>
      </c>
      <c r="G521" s="11" t="n">
        <v>1749</v>
      </c>
      <c r="H521" s="11" t="n">
        <v>243</v>
      </c>
      <c r="I521" s="11" t="n">
        <v>10466</v>
      </c>
      <c r="J521" s="11" t="n">
        <v>7705</v>
      </c>
      <c r="K521" s="11" t="n">
        <v>8</v>
      </c>
      <c r="L521" s="12" t="n">
        <v>18.2624379978957</v>
      </c>
      <c r="M521" s="12" t="n">
        <v>0.601232526679693</v>
      </c>
      <c r="N521" s="13" t="n">
        <v>0.736193388113893</v>
      </c>
      <c r="O521" s="13" t="n">
        <v>0.786562453028709</v>
      </c>
      <c r="P521" s="13" t="n">
        <v>0.131444461145348</v>
      </c>
      <c r="Q521" s="13" t="n">
        <v>-0.125180802103879</v>
      </c>
      <c r="R521" s="13" t="n">
        <v>-0.216748768472906</v>
      </c>
      <c r="S521" s="11" t="n">
        <v>0</v>
      </c>
      <c r="T521" s="13" t="n">
        <v>-0.0617760617760618</v>
      </c>
      <c r="U521" s="13" t="n">
        <v>-0.0454213790587377</v>
      </c>
      <c r="V521" s="11" t="n">
        <v>0</v>
      </c>
      <c r="W521" s="13" t="n">
        <v>-0.197530864197531</v>
      </c>
      <c r="X521" s="11" t="n">
        <v>0</v>
      </c>
      <c r="Y521" s="11" t="n">
        <v>1</v>
      </c>
      <c r="Z521" s="11" t="n">
        <v>1</v>
      </c>
      <c r="AA521" s="11" t="n">
        <v>0</v>
      </c>
      <c r="AB521" s="10" t="s">
        <v>65</v>
      </c>
      <c r="AC521" s="11" t="n">
        <v>9</v>
      </c>
      <c r="AD521" s="11" t="n">
        <v>70</v>
      </c>
      <c r="AE521" s="11" t="n">
        <v>135</v>
      </c>
      <c r="AF521" s="11" t="n">
        <v>8</v>
      </c>
      <c r="AG521" s="11" t="n">
        <v>20</v>
      </c>
      <c r="AH521" s="11" t="n">
        <v>1</v>
      </c>
      <c r="AI521" s="13" t="n">
        <v>0.037037037037037</v>
      </c>
      <c r="AJ521" s="13" t="n">
        <v>0.288065843621399</v>
      </c>
      <c r="AK521" s="13" t="n">
        <v>0.555555555555556</v>
      </c>
      <c r="AL521" s="13" t="n">
        <v>0.0329218106995885</v>
      </c>
      <c r="AM521" s="13" t="n">
        <v>0.0823045267489712</v>
      </c>
      <c r="AN521" s="11" t="n">
        <v>7</v>
      </c>
      <c r="AO521" s="13" t="n">
        <v>0.028</v>
      </c>
      <c r="AP521" s="11" t="n">
        <v>18</v>
      </c>
      <c r="AQ521" s="11" t="n">
        <v>3</v>
      </c>
      <c r="AR521" s="13" t="n">
        <v>0.0679245283018868</v>
      </c>
      <c r="AS521" s="13" t="n">
        <v>0.0113207547169811</v>
      </c>
      <c r="AT521" s="14" t="n">
        <f aca="false">SUMIFS(시도_소아과개폐업!$C$5:$C$293,시도_소아과개폐업!$A$5:$A$293,$D521,시도_소아과개폐업!$B$5:$B$293,$B521)</f>
        <v>15</v>
      </c>
      <c r="AU521" s="14" t="n">
        <f aca="false">SUMIFS(시도_소아과개폐업!$D$5:$D$293,시도_소아과개폐업!$A$5:$A$293,$D521,시도_소아과개폐업!$B$5:$B$293,$B521)</f>
        <v>11</v>
      </c>
      <c r="AV521" s="14" t="n">
        <f aca="false">SUMIFS(시도_소아과개폐업!$F$5:$F$293,시도_소아과개폐업!$A$5:$A$293,$D521,시도_소아과개폐업!$B$5:$B$293,$B521)</f>
        <v>4</v>
      </c>
      <c r="AW521" s="15" t="n">
        <f aca="false">SUMIFS(시도_소아과개폐업!$G$5:$G$293,시도_소아과개폐업!$A$5:$A$293,$D521,시도_소아과개폐업!$B$5:$B$293,$B521)</f>
        <v>0.25</v>
      </c>
      <c r="AX521" s="14" t="n">
        <f aca="false">SUMIFS(시도_소아과개폐업!$H$5:$H$293,시도_소아과개폐업!$A$5:$A$293,$D521,시도_소아과개폐업!$B$5:$B$293,$B521)</f>
        <v>66</v>
      </c>
      <c r="AY521" s="14" t="n">
        <f aca="false">SUMIFS(시군구_병원급!$E$5:$E$3668,시군구_병원급!$A$5:$A$3668,$A521,시군구_병원급!$D$5:$D$3668,$D521)</f>
        <v>9</v>
      </c>
      <c r="AZ521" s="14" t="n">
        <f aca="false">SUMIFS(시군구_병원급!$F$5:$F$3668,시군구_병원급!$A$5:$A$3668,$A521,시군구_병원급!$D$5:$D$3668,$D521)</f>
        <v>5</v>
      </c>
      <c r="BA521" s="14" t="n">
        <f aca="false">SUMIFS(시군구_병원급!$G$5:$G$3668,시군구_병원급!$A$5:$A$3668,$A521,시군구_병원급!$D$5:$D$3668,$D521)</f>
        <v>34</v>
      </c>
      <c r="BB521" s="14" t="n">
        <f aca="false">SUMIFS(시군구_병원급!$H$5:$H$3668,시군구_병원급!$A$5:$A$3668,$A521,시군구_병원급!$D$5:$D$3668,$D521)</f>
        <v>82</v>
      </c>
      <c r="BC521" s="16" t="n">
        <f aca="false">K521+AY521</f>
        <v>17</v>
      </c>
      <c r="BD521" s="17" t="n">
        <f aca="false">IF(E521=0,"",(K521+AY521)/E521*1000)</f>
        <v>1.27761911919435</v>
      </c>
      <c r="BE521" s="16" t="n">
        <f aca="false">AY521-SUMIFS(시군구_병원급!$E$5:$E$3668,시군구_병원급!$A$5:$A$3668,$A521,시군구_병원급!$D$5:$D$3668,$D521-3)</f>
        <v>0</v>
      </c>
      <c r="BF521" s="16" t="n">
        <f aca="false">IF(AY521=0,1,0)</f>
        <v>0</v>
      </c>
      <c r="BG521" s="16" t="n">
        <f aca="false">IF(K521+AY521=0,1,0)</f>
        <v>0</v>
      </c>
      <c r="BH521" s="16" t="n">
        <f aca="false">AF521+AG521+AH521</f>
        <v>29</v>
      </c>
      <c r="BI521" s="18" t="n">
        <f aca="false">IF(H521=0,"",BH521/H521)</f>
        <v>0.119341563786008</v>
      </c>
      <c r="BJ521" s="16" t="n">
        <f aca="false">IF(AP521="","",AP521+AN521)</f>
        <v>25</v>
      </c>
    </row>
    <row r="522" customFormat="false" ht="15" hidden="false" customHeight="true" outlineLevel="0" collapsed="false">
      <c r="A522" s="9" t="s">
        <v>180</v>
      </c>
      <c r="B522" s="10" t="s">
        <v>178</v>
      </c>
      <c r="C522" s="10" t="s">
        <v>127</v>
      </c>
      <c r="D522" s="9" t="n">
        <v>2018</v>
      </c>
      <c r="E522" s="11" t="n">
        <v>9543</v>
      </c>
      <c r="F522" s="11" t="n">
        <v>1123</v>
      </c>
      <c r="G522" s="11" t="n">
        <v>1165</v>
      </c>
      <c r="H522" s="11" t="n">
        <v>145</v>
      </c>
      <c r="I522" s="11" t="n">
        <v>7305</v>
      </c>
      <c r="J522" s="11" t="n">
        <v>5542</v>
      </c>
      <c r="K522" s="11" t="n">
        <v>7</v>
      </c>
      <c r="L522" s="12" t="n">
        <v>15.194383317615</v>
      </c>
      <c r="M522" s="12" t="n">
        <v>0.733521953264173</v>
      </c>
      <c r="N522" s="13" t="n">
        <v>0.758658453114305</v>
      </c>
      <c r="O522" s="13" t="n">
        <v>0.765482552656397</v>
      </c>
      <c r="P522" s="13" t="n">
        <v>0.122079010793252</v>
      </c>
      <c r="Q522" s="13" t="n">
        <v>-0.136614493802588</v>
      </c>
      <c r="R522" s="13" t="n">
        <v>-0.271875</v>
      </c>
      <c r="S522" s="11" t="n">
        <v>-3</v>
      </c>
      <c r="T522" s="13" t="n">
        <v>-0.0333333333333333</v>
      </c>
      <c r="U522" s="13" t="n">
        <v>-0.0252201761409128</v>
      </c>
      <c r="V522" s="11" t="n">
        <v>0</v>
      </c>
      <c r="W522" s="13" t="n">
        <v>-0.131034482758621</v>
      </c>
      <c r="X522" s="11" t="n">
        <v>0</v>
      </c>
      <c r="Y522" s="11" t="n">
        <v>0</v>
      </c>
      <c r="Z522" s="11" t="n">
        <v>0</v>
      </c>
      <c r="AA522" s="11" t="n">
        <v>0</v>
      </c>
      <c r="AB522" s="10" t="s">
        <v>65</v>
      </c>
      <c r="AC522" s="11" t="n">
        <v>4</v>
      </c>
      <c r="AD522" s="11" t="n">
        <v>58</v>
      </c>
      <c r="AE522" s="11" t="n">
        <v>57</v>
      </c>
      <c r="AF522" s="11" t="n">
        <v>2</v>
      </c>
      <c r="AG522" s="11" t="n">
        <v>22</v>
      </c>
      <c r="AH522" s="11" t="n">
        <v>2</v>
      </c>
      <c r="AI522" s="13" t="n">
        <v>0.0275862068965517</v>
      </c>
      <c r="AJ522" s="13" t="n">
        <v>0.4</v>
      </c>
      <c r="AK522" s="13" t="n">
        <v>0.393103448275862</v>
      </c>
      <c r="AL522" s="13" t="n">
        <v>0.0137931034482759</v>
      </c>
      <c r="AM522" s="13" t="n">
        <v>0.151724137931035</v>
      </c>
      <c r="AN522" s="11" t="n">
        <v>5</v>
      </c>
      <c r="AO522" s="13" t="n">
        <v>0.0333333333333333</v>
      </c>
      <c r="AP522" s="11" t="n">
        <v>6</v>
      </c>
      <c r="AQ522" s="11" t="n">
        <v>3</v>
      </c>
      <c r="AR522" s="13" t="n">
        <v>0.0392156862745098</v>
      </c>
      <c r="AS522" s="13" t="n">
        <v>0.0196078431372549</v>
      </c>
      <c r="AT522" s="14" t="n">
        <f aca="false">SUMIFS(시도_소아과개폐업!$C$5:$C$293,시도_소아과개폐업!$A$5:$A$293,$D522,시도_소아과개폐업!$B$5:$B$293,$B522)</f>
        <v>15</v>
      </c>
      <c r="AU522" s="14" t="n">
        <f aca="false">SUMIFS(시도_소아과개폐업!$D$5:$D$293,시도_소아과개폐업!$A$5:$A$293,$D522,시도_소아과개폐업!$B$5:$B$293,$B522)</f>
        <v>11</v>
      </c>
      <c r="AV522" s="14" t="n">
        <f aca="false">SUMIFS(시도_소아과개폐업!$F$5:$F$293,시도_소아과개폐업!$A$5:$A$293,$D522,시도_소아과개폐업!$B$5:$B$293,$B522)</f>
        <v>4</v>
      </c>
      <c r="AW522" s="15" t="n">
        <f aca="false">SUMIFS(시도_소아과개폐업!$G$5:$G$293,시도_소아과개폐업!$A$5:$A$293,$D522,시도_소아과개폐업!$B$5:$B$293,$B522)</f>
        <v>0.25</v>
      </c>
      <c r="AX522" s="14" t="n">
        <f aca="false">SUMIFS(시도_소아과개폐업!$H$5:$H$293,시도_소아과개폐업!$A$5:$A$293,$D522,시도_소아과개폐업!$B$5:$B$293,$B522)</f>
        <v>66</v>
      </c>
      <c r="AY522" s="14" t="n">
        <f aca="false">SUMIFS(시군구_병원급!$E$5:$E$3668,시군구_병원급!$A$5:$A$3668,$A522,시군구_병원급!$D$5:$D$3668,$D522)</f>
        <v>6</v>
      </c>
      <c r="AZ522" s="14" t="n">
        <f aca="false">SUMIFS(시군구_병원급!$F$5:$F$3668,시군구_병원급!$A$5:$A$3668,$A522,시군구_병원급!$D$5:$D$3668,$D522)</f>
        <v>4</v>
      </c>
      <c r="BA522" s="14" t="n">
        <f aca="false">SUMIFS(시군구_병원급!$G$5:$G$3668,시군구_병원급!$A$5:$A$3668,$A522,시군구_병원급!$D$5:$D$3668,$D522)</f>
        <v>22</v>
      </c>
      <c r="BB522" s="14" t="n">
        <f aca="false">SUMIFS(시군구_병원급!$H$5:$H$3668,시군구_병원급!$A$5:$A$3668,$A522,시군구_병원급!$D$5:$D$3668,$D522)</f>
        <v>60</v>
      </c>
      <c r="BC522" s="16" t="n">
        <f aca="false">K522+AY522</f>
        <v>13</v>
      </c>
      <c r="BD522" s="17" t="n">
        <f aca="false">IF(E522=0,"",(K522+AY522)/E522*1000)</f>
        <v>1.36225505606204</v>
      </c>
      <c r="BE522" s="16" t="n">
        <f aca="false">AY522-SUMIFS(시군구_병원급!$E$5:$E$3668,시군구_병원급!$A$5:$A$3668,$A522,시군구_병원급!$D$5:$D$3668,$D522-3)</f>
        <v>1</v>
      </c>
      <c r="BF522" s="16" t="n">
        <f aca="false">IF(AY522=0,1,0)</f>
        <v>0</v>
      </c>
      <c r="BG522" s="16" t="n">
        <f aca="false">IF(K522+AY522=0,1,0)</f>
        <v>0</v>
      </c>
      <c r="BH522" s="16" t="n">
        <f aca="false">AF522+AG522+AH522</f>
        <v>26</v>
      </c>
      <c r="BI522" s="18" t="n">
        <f aca="false">IF(H522=0,"",BH522/H522)</f>
        <v>0.179310344827586</v>
      </c>
      <c r="BJ522" s="16" t="n">
        <f aca="false">IF(AP522="","",AP522+AN522)</f>
        <v>11</v>
      </c>
    </row>
    <row r="523" customFormat="false" ht="15" hidden="false" customHeight="true" outlineLevel="0" collapsed="false">
      <c r="A523" s="9" t="s">
        <v>181</v>
      </c>
      <c r="B523" s="10" t="s">
        <v>178</v>
      </c>
      <c r="C523" s="10" t="s">
        <v>129</v>
      </c>
      <c r="D523" s="9" t="n">
        <v>2018</v>
      </c>
      <c r="E523" s="11" t="n">
        <v>20946</v>
      </c>
      <c r="F523" s="11" t="n">
        <v>2728</v>
      </c>
      <c r="G523" s="11" t="n">
        <v>2796</v>
      </c>
      <c r="H523" s="11" t="n">
        <v>325</v>
      </c>
      <c r="I523" s="11" t="n">
        <v>16915</v>
      </c>
      <c r="J523" s="11" t="n">
        <v>12646</v>
      </c>
      <c r="K523" s="11" t="n">
        <v>10</v>
      </c>
      <c r="L523" s="12" t="n">
        <v>15.5160889907381</v>
      </c>
      <c r="M523" s="12" t="n">
        <v>0.477418122791941</v>
      </c>
      <c r="N523" s="13" t="n">
        <v>0.747620455217263</v>
      </c>
      <c r="O523" s="13" t="n">
        <v>0.807552754702569</v>
      </c>
      <c r="P523" s="13" t="n">
        <v>0.133486107132627</v>
      </c>
      <c r="Q523" s="13" t="n">
        <v>-0.109552353016197</v>
      </c>
      <c r="R523" s="13" t="n">
        <v>-0.272064566519136</v>
      </c>
      <c r="S523" s="11" t="n">
        <v>-4</v>
      </c>
      <c r="T523" s="13" t="n">
        <v>-0.0356083086053413</v>
      </c>
      <c r="U523" s="13" t="n">
        <v>-0.0297137612573855</v>
      </c>
      <c r="V523" s="11" t="n">
        <v>0</v>
      </c>
      <c r="W523" s="13" t="n">
        <v>-0.138461538461538</v>
      </c>
      <c r="X523" s="11" t="n">
        <v>0</v>
      </c>
      <c r="Y523" s="11" t="n">
        <v>1</v>
      </c>
      <c r="Z523" s="11" t="n">
        <v>1</v>
      </c>
      <c r="AA523" s="11" t="n">
        <v>0</v>
      </c>
      <c r="AB523" s="10" t="s">
        <v>65</v>
      </c>
      <c r="AC523" s="11" t="n">
        <v>11</v>
      </c>
      <c r="AD523" s="11" t="n">
        <v>120</v>
      </c>
      <c r="AE523" s="11" t="n">
        <v>142</v>
      </c>
      <c r="AF523" s="11" t="n">
        <v>8</v>
      </c>
      <c r="AG523" s="11" t="n">
        <v>44</v>
      </c>
      <c r="AH523" s="11" t="n">
        <v>0</v>
      </c>
      <c r="AI523" s="13" t="n">
        <v>0.0338461538461539</v>
      </c>
      <c r="AJ523" s="13" t="n">
        <v>0.369230769230769</v>
      </c>
      <c r="AK523" s="13" t="n">
        <v>0.436923076923077</v>
      </c>
      <c r="AL523" s="13" t="n">
        <v>0.0246153846153846</v>
      </c>
      <c r="AM523" s="13" t="n">
        <v>0.135384615384615</v>
      </c>
      <c r="AN523" s="11" t="n">
        <v>11</v>
      </c>
      <c r="AO523" s="13" t="n">
        <v>0.0327380952380952</v>
      </c>
      <c r="AP523" s="11" t="n">
        <v>10</v>
      </c>
      <c r="AQ523" s="11" t="n">
        <v>6</v>
      </c>
      <c r="AR523" s="13" t="n">
        <v>0.0294117647058824</v>
      </c>
      <c r="AS523" s="13" t="n">
        <v>0.0176470588235294</v>
      </c>
      <c r="AT523" s="14" t="n">
        <f aca="false">SUMIFS(시도_소아과개폐업!$C$5:$C$293,시도_소아과개폐업!$A$5:$A$293,$D523,시도_소아과개폐업!$B$5:$B$293,$B523)</f>
        <v>15</v>
      </c>
      <c r="AU523" s="14" t="n">
        <f aca="false">SUMIFS(시도_소아과개폐업!$D$5:$D$293,시도_소아과개폐업!$A$5:$A$293,$D523,시도_소아과개폐업!$B$5:$B$293,$B523)</f>
        <v>11</v>
      </c>
      <c r="AV523" s="14" t="n">
        <f aca="false">SUMIFS(시도_소아과개폐업!$F$5:$F$293,시도_소아과개폐업!$A$5:$A$293,$D523,시도_소아과개폐업!$B$5:$B$293,$B523)</f>
        <v>4</v>
      </c>
      <c r="AW523" s="15" t="n">
        <f aca="false">SUMIFS(시도_소아과개폐업!$G$5:$G$293,시도_소아과개폐업!$A$5:$A$293,$D523,시도_소아과개폐업!$B$5:$B$293,$B523)</f>
        <v>0.25</v>
      </c>
      <c r="AX523" s="14" t="n">
        <f aca="false">SUMIFS(시도_소아과개폐업!$H$5:$H$293,시도_소아과개폐업!$A$5:$A$293,$D523,시도_소아과개폐업!$B$5:$B$293,$B523)</f>
        <v>66</v>
      </c>
      <c r="AY523" s="14" t="n">
        <f aca="false">SUMIFS(시군구_병원급!$E$5:$E$3668,시군구_병원급!$A$5:$A$3668,$A523,시군구_병원급!$D$5:$D$3668,$D523)</f>
        <v>15</v>
      </c>
      <c r="AZ523" s="14" t="n">
        <f aca="false">SUMIFS(시군구_병원급!$F$5:$F$3668,시군구_병원급!$A$5:$A$3668,$A523,시군구_병원급!$D$5:$D$3668,$D523)</f>
        <v>6</v>
      </c>
      <c r="BA523" s="14" t="n">
        <f aca="false">SUMIFS(시군구_병원급!$G$5:$G$3668,시군구_병원급!$A$5:$A$3668,$A523,시군구_병원급!$D$5:$D$3668,$D523)</f>
        <v>40</v>
      </c>
      <c r="BB523" s="14" t="n">
        <f aca="false">SUMIFS(시군구_병원급!$H$5:$H$3668,시군구_병원급!$A$5:$A$3668,$A523,시군구_병원급!$D$5:$D$3668,$D523)</f>
        <v>119</v>
      </c>
      <c r="BC523" s="16" t="n">
        <f aca="false">K523+AY523</f>
        <v>25</v>
      </c>
      <c r="BD523" s="17" t="n">
        <f aca="false">IF(E523=0,"",(K523+AY523)/E523*1000)</f>
        <v>1.19354530697985</v>
      </c>
      <c r="BE523" s="16" t="n">
        <f aca="false">AY523-SUMIFS(시군구_병원급!$E$5:$E$3668,시군구_병원급!$A$5:$A$3668,$A523,시군구_병원급!$D$5:$D$3668,$D523-3)</f>
        <v>0</v>
      </c>
      <c r="BF523" s="16" t="n">
        <f aca="false">IF(AY523=0,1,0)</f>
        <v>0</v>
      </c>
      <c r="BG523" s="16" t="n">
        <f aca="false">IF(K523+AY523=0,1,0)</f>
        <v>0</v>
      </c>
      <c r="BH523" s="16" t="n">
        <f aca="false">AF523+AG523+AH523</f>
        <v>52</v>
      </c>
      <c r="BI523" s="18" t="n">
        <f aca="false">IF(H523=0,"",BH523/H523)</f>
        <v>0.16</v>
      </c>
      <c r="BJ523" s="16" t="n">
        <f aca="false">IF(AP523="","",AP523+AN523)</f>
        <v>21</v>
      </c>
    </row>
    <row r="524" customFormat="false" ht="15" hidden="false" customHeight="true" outlineLevel="0" collapsed="false">
      <c r="A524" s="9" t="s">
        <v>182</v>
      </c>
      <c r="B524" s="10" t="s">
        <v>178</v>
      </c>
      <c r="C524" s="10" t="s">
        <v>183</v>
      </c>
      <c r="D524" s="9" t="n">
        <v>2018</v>
      </c>
      <c r="E524" s="11" t="n">
        <v>24094</v>
      </c>
      <c r="F524" s="11" t="n">
        <v>2889</v>
      </c>
      <c r="G524" s="11" t="n">
        <v>2935</v>
      </c>
      <c r="H524" s="11" t="n">
        <v>433</v>
      </c>
      <c r="I524" s="11" t="n">
        <v>23176</v>
      </c>
      <c r="J524" s="11" t="n">
        <v>15934</v>
      </c>
      <c r="K524" s="11" t="n">
        <v>16</v>
      </c>
      <c r="L524" s="12" t="n">
        <v>17.9712791566365</v>
      </c>
      <c r="M524" s="12" t="n">
        <v>0.664065742508508</v>
      </c>
      <c r="N524" s="13" t="n">
        <v>0.687521574042113</v>
      </c>
      <c r="O524" s="13" t="n">
        <v>0.961899228023574</v>
      </c>
      <c r="P524" s="13" t="n">
        <v>0.121814559641405</v>
      </c>
      <c r="Q524" s="13" t="n">
        <v>-0.168512958553335</v>
      </c>
      <c r="R524" s="13" t="n">
        <v>-0.282045009784736</v>
      </c>
      <c r="S524" s="11" t="n">
        <v>-2</v>
      </c>
      <c r="T524" s="13" t="n">
        <v>-0.0313199105145414</v>
      </c>
      <c r="U524" s="13" t="n">
        <v>-0.0373016532358561</v>
      </c>
      <c r="V524" s="11" t="n">
        <v>0</v>
      </c>
      <c r="W524" s="13" t="n">
        <v>-0.200923787528868</v>
      </c>
      <c r="X524" s="11" t="n">
        <v>0</v>
      </c>
      <c r="Y524" s="11" t="n">
        <v>1</v>
      </c>
      <c r="Z524" s="11" t="n">
        <v>1</v>
      </c>
      <c r="AA524" s="11" t="n">
        <v>0</v>
      </c>
      <c r="AB524" s="10" t="s">
        <v>65</v>
      </c>
      <c r="AC524" s="11" t="n">
        <v>7</v>
      </c>
      <c r="AD524" s="11" t="n">
        <v>151</v>
      </c>
      <c r="AE524" s="11" t="n">
        <v>233</v>
      </c>
      <c r="AF524" s="11" t="n">
        <v>6</v>
      </c>
      <c r="AG524" s="11" t="n">
        <v>33</v>
      </c>
      <c r="AH524" s="11" t="n">
        <v>3</v>
      </c>
      <c r="AI524" s="13" t="n">
        <v>0.0161662817551963</v>
      </c>
      <c r="AJ524" s="13" t="n">
        <v>0.348729792147806</v>
      </c>
      <c r="AK524" s="13" t="n">
        <v>0.53810623556582</v>
      </c>
      <c r="AL524" s="13" t="n">
        <v>0.0138568129330254</v>
      </c>
      <c r="AM524" s="13" t="n">
        <v>0.0762124711316397</v>
      </c>
      <c r="AN524" s="11" t="n">
        <v>5</v>
      </c>
      <c r="AO524" s="13" t="n">
        <v>0.0114155251141553</v>
      </c>
      <c r="AP524" s="11" t="n">
        <v>26</v>
      </c>
      <c r="AQ524" s="11" t="n">
        <v>11</v>
      </c>
      <c r="AR524" s="13" t="n">
        <v>0.0573951434878587</v>
      </c>
      <c r="AS524" s="13" t="n">
        <v>0.0242825607064018</v>
      </c>
      <c r="AT524" s="14" t="n">
        <f aca="false">SUMIFS(시도_소아과개폐업!$C$5:$C$293,시도_소아과개폐업!$A$5:$A$293,$D524,시도_소아과개폐업!$B$5:$B$293,$B524)</f>
        <v>15</v>
      </c>
      <c r="AU524" s="14" t="n">
        <f aca="false">SUMIFS(시도_소아과개폐업!$D$5:$D$293,시도_소아과개폐업!$A$5:$A$293,$D524,시도_소아과개폐업!$B$5:$B$293,$B524)</f>
        <v>11</v>
      </c>
      <c r="AV524" s="14" t="n">
        <f aca="false">SUMIFS(시도_소아과개폐업!$F$5:$F$293,시도_소아과개폐업!$A$5:$A$293,$D524,시도_소아과개폐업!$B$5:$B$293,$B524)</f>
        <v>4</v>
      </c>
      <c r="AW524" s="15" t="n">
        <f aca="false">SUMIFS(시도_소아과개폐업!$G$5:$G$293,시도_소아과개폐업!$A$5:$A$293,$D524,시도_소아과개폐업!$B$5:$B$293,$B524)</f>
        <v>0.25</v>
      </c>
      <c r="AX524" s="14" t="n">
        <f aca="false">SUMIFS(시도_소아과개폐업!$H$5:$H$293,시도_소아과개폐업!$A$5:$A$293,$D524,시도_소아과개폐업!$B$5:$B$293,$B524)</f>
        <v>66</v>
      </c>
      <c r="AY524" s="14" t="n">
        <f aca="false">SUMIFS(시군구_병원급!$E$5:$E$3668,시군구_병원급!$A$5:$A$3668,$A524,시군구_병원급!$D$5:$D$3668,$D524)</f>
        <v>17</v>
      </c>
      <c r="AZ524" s="14" t="n">
        <f aca="false">SUMIFS(시군구_병원급!$F$5:$F$3668,시군구_병원급!$A$5:$A$3668,$A524,시군구_병원급!$D$5:$D$3668,$D524)</f>
        <v>7</v>
      </c>
      <c r="BA524" s="14" t="n">
        <f aca="false">SUMIFS(시군구_병원급!$G$5:$G$3668,시군구_병원급!$A$5:$A$3668,$A524,시군구_병원급!$D$5:$D$3668,$D524)</f>
        <v>30</v>
      </c>
      <c r="BB524" s="14" t="n">
        <f aca="false">SUMIFS(시군구_병원급!$H$5:$H$3668,시군구_병원급!$A$5:$A$3668,$A524,시군구_병원급!$D$5:$D$3668,$D524)</f>
        <v>86</v>
      </c>
      <c r="BC524" s="16" t="n">
        <f aca="false">K524+AY524</f>
        <v>33</v>
      </c>
      <c r="BD524" s="17" t="n">
        <f aca="false">IF(E524=0,"",(K524+AY524)/E524*1000)</f>
        <v>1.3696355939238</v>
      </c>
      <c r="BE524" s="16" t="n">
        <f aca="false">AY524-SUMIFS(시군구_병원급!$E$5:$E$3668,시군구_병원급!$A$5:$A$3668,$A524,시군구_병원급!$D$5:$D$3668,$D524-3)</f>
        <v>1</v>
      </c>
      <c r="BF524" s="16" t="n">
        <f aca="false">IF(AY524=0,1,0)</f>
        <v>0</v>
      </c>
      <c r="BG524" s="16" t="n">
        <f aca="false">IF(K524+AY524=0,1,0)</f>
        <v>0</v>
      </c>
      <c r="BH524" s="16" t="n">
        <f aca="false">AF524+AG524+AH524</f>
        <v>42</v>
      </c>
      <c r="BI524" s="18" t="n">
        <f aca="false">IF(H524=0,"",BH524/H524)</f>
        <v>0.0969976905311778</v>
      </c>
      <c r="BJ524" s="16" t="n">
        <f aca="false">IF(AP524="","",AP524+AN524)</f>
        <v>31</v>
      </c>
    </row>
    <row r="525" customFormat="false" ht="15" hidden="false" customHeight="true" outlineLevel="0" collapsed="false">
      <c r="A525" s="9" t="s">
        <v>184</v>
      </c>
      <c r="B525" s="10" t="s">
        <v>185</v>
      </c>
      <c r="C525" s="10" t="s">
        <v>119</v>
      </c>
      <c r="D525" s="9" t="n">
        <v>2018</v>
      </c>
      <c r="E525" s="11" t="n">
        <v>9637</v>
      </c>
      <c r="F525" s="11" t="n">
        <v>1179</v>
      </c>
      <c r="G525" s="11" t="n">
        <v>1182</v>
      </c>
      <c r="H525" s="11" t="n">
        <v>188</v>
      </c>
      <c r="I525" s="11" t="n">
        <v>7967</v>
      </c>
      <c r="J525" s="11" t="n">
        <v>6119</v>
      </c>
      <c r="K525" s="11" t="n">
        <v>6</v>
      </c>
      <c r="L525" s="12" t="n">
        <v>19.5081456884923</v>
      </c>
      <c r="M525" s="12" t="n">
        <v>0.622600394313583</v>
      </c>
      <c r="N525" s="13" t="n">
        <v>0.768043178109703</v>
      </c>
      <c r="O525" s="13" t="n">
        <v>0.826709556916053</v>
      </c>
      <c r="P525" s="13" t="n">
        <v>0.122652277679776</v>
      </c>
      <c r="Q525" s="13" t="n">
        <v>-0.23266183613345</v>
      </c>
      <c r="R525" s="13" t="n">
        <v>-0.408112168252379</v>
      </c>
      <c r="S525" s="11" t="n">
        <v>-2</v>
      </c>
      <c r="T525" s="13" t="n">
        <v>-0.0917874396135265</v>
      </c>
      <c r="U525" s="13" t="n">
        <v>-0.0914585471547497</v>
      </c>
      <c r="V525" s="11" t="n">
        <v>0</v>
      </c>
      <c r="W525" s="13" t="n">
        <v>-0.186170212765958</v>
      </c>
      <c r="X525" s="11" t="n">
        <v>0</v>
      </c>
      <c r="Y525" s="11" t="n">
        <v>1</v>
      </c>
      <c r="Z525" s="11" t="n">
        <v>1</v>
      </c>
      <c r="AA525" s="11" t="n">
        <v>0</v>
      </c>
      <c r="AB525" s="10" t="s">
        <v>65</v>
      </c>
      <c r="AC525" s="11" t="n">
        <v>5</v>
      </c>
      <c r="AD525" s="11" t="n">
        <v>78</v>
      </c>
      <c r="AE525" s="11" t="n">
        <v>88</v>
      </c>
      <c r="AF525" s="11" t="n">
        <v>4</v>
      </c>
      <c r="AG525" s="11" t="n">
        <v>12</v>
      </c>
      <c r="AH525" s="11" t="n">
        <v>1</v>
      </c>
      <c r="AI525" s="13" t="n">
        <v>0.0265957446808511</v>
      </c>
      <c r="AJ525" s="13" t="n">
        <v>0.414893617021277</v>
      </c>
      <c r="AK525" s="13" t="n">
        <v>0.468085106382979</v>
      </c>
      <c r="AL525" s="13" t="n">
        <v>0.0212765957446809</v>
      </c>
      <c r="AM525" s="13" t="n">
        <v>0.0638297872340426</v>
      </c>
      <c r="AN525" s="11" t="n">
        <v>5</v>
      </c>
      <c r="AO525" s="13" t="n">
        <v>0.0259067357512953</v>
      </c>
      <c r="AP525" s="11" t="n">
        <v>26</v>
      </c>
      <c r="AQ525" s="11" t="n">
        <v>5</v>
      </c>
      <c r="AR525" s="13" t="n">
        <v>0.121495327102804</v>
      </c>
      <c r="AS525" s="13" t="n">
        <v>0.0233644859813084</v>
      </c>
      <c r="AT525" s="14" t="n">
        <f aca="false">SUMIFS(시도_소아과개폐업!$C$5:$C$293,시도_소아과개폐업!$A$5:$A$293,$D525,시도_소아과개폐업!$B$5:$B$293,$B525)</f>
        <v>16</v>
      </c>
      <c r="AU525" s="14" t="n">
        <f aca="false">SUMIFS(시도_소아과개폐업!$D$5:$D$293,시도_소아과개폐업!$A$5:$A$293,$D525,시도_소아과개폐업!$B$5:$B$293,$B525)</f>
        <v>11</v>
      </c>
      <c r="AV525" s="14" t="n">
        <f aca="false">SUMIFS(시도_소아과개폐업!$F$5:$F$293,시도_소아과개폐업!$A$5:$A$293,$D525,시도_소아과개폐업!$B$5:$B$293,$B525)</f>
        <v>5</v>
      </c>
      <c r="AW525" s="15" t="n">
        <f aca="false">SUMIFS(시도_소아과개폐업!$G$5:$G$293,시도_소아과개폐업!$A$5:$A$293,$D525,시도_소아과개폐업!$B$5:$B$293,$B525)</f>
        <v>0.169230769230769</v>
      </c>
      <c r="AX525" s="14" t="n">
        <f aca="false">SUMIFS(시도_소아과개폐업!$H$5:$H$293,시도_소아과개폐업!$A$5:$A$293,$D525,시도_소아과개폐업!$B$5:$B$293,$B525)</f>
        <v>44</v>
      </c>
      <c r="AY525" s="14" t="n">
        <f aca="false">SUMIFS(시군구_병원급!$E$5:$E$3668,시군구_병원급!$A$5:$A$3668,$A525,시군구_병원급!$D$5:$D$3668,$D525)</f>
        <v>1</v>
      </c>
      <c r="AZ525" s="14" t="n">
        <f aca="false">SUMIFS(시군구_병원급!$F$5:$F$3668,시군구_병원급!$A$5:$A$3668,$A525,시군구_병원급!$D$5:$D$3668,$D525)</f>
        <v>1</v>
      </c>
      <c r="BA525" s="14" t="n">
        <f aca="false">SUMIFS(시군구_병원급!$G$5:$G$3668,시군구_병원급!$A$5:$A$3668,$A525,시군구_병원급!$D$5:$D$3668,$D525)</f>
        <v>4</v>
      </c>
      <c r="BB525" s="14" t="n">
        <f aca="false">SUMIFS(시군구_병원급!$H$5:$H$3668,시군구_병원급!$A$5:$A$3668,$A525,시군구_병원급!$D$5:$D$3668,$D525)</f>
        <v>21</v>
      </c>
      <c r="BC525" s="16" t="n">
        <f aca="false">K525+AY525</f>
        <v>7</v>
      </c>
      <c r="BD525" s="17" t="n">
        <f aca="false">IF(E525=0,"",(K525+AY525)/E525*1000)</f>
        <v>0.72636712669918</v>
      </c>
      <c r="BE525" s="16" t="n">
        <f aca="false">AY525-SUMIFS(시군구_병원급!$E$5:$E$3668,시군구_병원급!$A$5:$A$3668,$A525,시군구_병원급!$D$5:$D$3668,$D525-3)</f>
        <v>0</v>
      </c>
      <c r="BF525" s="16" t="n">
        <f aca="false">IF(AY525=0,1,0)</f>
        <v>0</v>
      </c>
      <c r="BG525" s="16" t="n">
        <f aca="false">IF(K525+AY525=0,1,0)</f>
        <v>0</v>
      </c>
      <c r="BH525" s="16" t="n">
        <f aca="false">AF525+AG525+AH525</f>
        <v>17</v>
      </c>
      <c r="BI525" s="18" t="n">
        <f aca="false">IF(H525=0,"",BH525/H525)</f>
        <v>0.0904255319148936</v>
      </c>
      <c r="BJ525" s="16" t="n">
        <f aca="false">IF(AP525="","",AP525+AN525)</f>
        <v>31</v>
      </c>
    </row>
    <row r="526" customFormat="false" ht="15" hidden="false" customHeight="true" outlineLevel="0" collapsed="false">
      <c r="A526" s="9" t="s">
        <v>186</v>
      </c>
      <c r="B526" s="10" t="s">
        <v>185</v>
      </c>
      <c r="C526" s="10" t="s">
        <v>67</v>
      </c>
      <c r="D526" s="9" t="n">
        <v>2018</v>
      </c>
      <c r="E526" s="11" t="n">
        <v>9680</v>
      </c>
      <c r="F526" s="11" t="n">
        <v>1186</v>
      </c>
      <c r="G526" s="11" t="n">
        <v>1264</v>
      </c>
      <c r="H526" s="11" t="n">
        <v>192</v>
      </c>
      <c r="I526" s="11" t="n">
        <v>7505</v>
      </c>
      <c r="J526" s="11" t="n">
        <v>5752</v>
      </c>
      <c r="K526" s="11" t="n">
        <v>9</v>
      </c>
      <c r="L526" s="12" t="n">
        <v>19.8347107438017</v>
      </c>
      <c r="M526" s="12" t="n">
        <v>0.929752066115703</v>
      </c>
      <c r="N526" s="13" t="n">
        <v>0.766422385076616</v>
      </c>
      <c r="O526" s="13" t="n">
        <v>0.775309917355372</v>
      </c>
      <c r="P526" s="13" t="n">
        <v>0.130578512396694</v>
      </c>
      <c r="Q526" s="13" t="n">
        <v>-0.228439343216962</v>
      </c>
      <c r="R526" s="13" t="n">
        <v>-0.352459016393443</v>
      </c>
      <c r="S526" s="11" t="n">
        <v>-1</v>
      </c>
      <c r="T526" s="13" t="n">
        <v>-0.0495049504950496</v>
      </c>
      <c r="U526" s="13" t="n">
        <v>-0.0288561076604554</v>
      </c>
      <c r="V526" s="11" t="n">
        <v>0</v>
      </c>
      <c r="W526" s="13" t="n">
        <v>-0.255208333333333</v>
      </c>
      <c r="X526" s="11" t="n">
        <v>1</v>
      </c>
      <c r="Y526" s="11" t="n">
        <v>0</v>
      </c>
      <c r="Z526" s="11" t="n">
        <v>1</v>
      </c>
      <c r="AA526" s="11" t="n">
        <v>0</v>
      </c>
      <c r="AB526" s="10" t="s">
        <v>65</v>
      </c>
      <c r="AC526" s="11" t="n">
        <v>5</v>
      </c>
      <c r="AD526" s="11" t="n">
        <v>80</v>
      </c>
      <c r="AE526" s="11" t="n">
        <v>93</v>
      </c>
      <c r="AF526" s="11" t="n">
        <v>4</v>
      </c>
      <c r="AG526" s="11" t="n">
        <v>8</v>
      </c>
      <c r="AH526" s="11" t="n">
        <v>2</v>
      </c>
      <c r="AI526" s="13" t="n">
        <v>0.0260416666666667</v>
      </c>
      <c r="AJ526" s="13" t="n">
        <v>0.416666666666667</v>
      </c>
      <c r="AK526" s="13" t="n">
        <v>0.484375</v>
      </c>
      <c r="AL526" s="13" t="n">
        <v>0.0208333333333333</v>
      </c>
      <c r="AM526" s="13" t="n">
        <v>0.0416666666666667</v>
      </c>
      <c r="AN526" s="11" t="n">
        <v>4</v>
      </c>
      <c r="AO526" s="13" t="n">
        <v>0.0204081632653061</v>
      </c>
      <c r="AP526" s="11" t="n">
        <v>8</v>
      </c>
      <c r="AQ526" s="11" t="n">
        <v>0</v>
      </c>
      <c r="AR526" s="13" t="n">
        <v>0.0392156862745098</v>
      </c>
      <c r="AS526" s="13" t="n">
        <v>0</v>
      </c>
      <c r="AT526" s="14" t="n">
        <f aca="false">SUMIFS(시도_소아과개폐업!$C$5:$C$293,시도_소아과개폐업!$A$5:$A$293,$D526,시도_소아과개폐업!$B$5:$B$293,$B526)</f>
        <v>16</v>
      </c>
      <c r="AU526" s="14" t="n">
        <f aca="false">SUMIFS(시도_소아과개폐업!$D$5:$D$293,시도_소아과개폐업!$A$5:$A$293,$D526,시도_소아과개폐업!$B$5:$B$293,$B526)</f>
        <v>11</v>
      </c>
      <c r="AV526" s="14" t="n">
        <f aca="false">SUMIFS(시도_소아과개폐업!$F$5:$F$293,시도_소아과개폐업!$A$5:$A$293,$D526,시도_소아과개폐업!$B$5:$B$293,$B526)</f>
        <v>5</v>
      </c>
      <c r="AW526" s="15" t="n">
        <f aca="false">SUMIFS(시도_소아과개폐업!$G$5:$G$293,시도_소아과개폐업!$A$5:$A$293,$D526,시도_소아과개폐업!$B$5:$B$293,$B526)</f>
        <v>0.169230769230769</v>
      </c>
      <c r="AX526" s="14" t="n">
        <f aca="false">SUMIFS(시도_소아과개폐업!$H$5:$H$293,시도_소아과개폐업!$A$5:$A$293,$D526,시도_소아과개폐업!$B$5:$B$293,$B526)</f>
        <v>44</v>
      </c>
      <c r="AY526" s="14" t="n">
        <f aca="false">SUMIFS(시군구_병원급!$E$5:$E$3668,시군구_병원급!$A$5:$A$3668,$A526,시군구_병원급!$D$5:$D$3668,$D526)</f>
        <v>2</v>
      </c>
      <c r="AZ526" s="14" t="n">
        <f aca="false">SUMIFS(시군구_병원급!$F$5:$F$3668,시군구_병원급!$A$5:$A$3668,$A526,시군구_병원급!$D$5:$D$3668,$D526)</f>
        <v>3</v>
      </c>
      <c r="BA526" s="14" t="n">
        <f aca="false">SUMIFS(시군구_병원급!$G$5:$G$3668,시군구_병원급!$A$5:$A$3668,$A526,시군구_병원급!$D$5:$D$3668,$D526)</f>
        <v>7</v>
      </c>
      <c r="BB526" s="14" t="n">
        <f aca="false">SUMIFS(시군구_병원급!$H$5:$H$3668,시군구_병원급!$A$5:$A$3668,$A526,시군구_병원급!$D$5:$D$3668,$D526)</f>
        <v>23</v>
      </c>
      <c r="BC526" s="16" t="n">
        <f aca="false">K526+AY526</f>
        <v>11</v>
      </c>
      <c r="BD526" s="17" t="n">
        <f aca="false">IF(E526=0,"",(K526+AY526)/E526*1000)</f>
        <v>1.13636363636364</v>
      </c>
      <c r="BE526" s="16" t="n">
        <f aca="false">AY526-SUMIFS(시군구_병원급!$E$5:$E$3668,시군구_병원급!$A$5:$A$3668,$A526,시군구_병원급!$D$5:$D$3668,$D526-3)</f>
        <v>0</v>
      </c>
      <c r="BF526" s="16" t="n">
        <f aca="false">IF(AY526=0,1,0)</f>
        <v>0</v>
      </c>
      <c r="BG526" s="16" t="n">
        <f aca="false">IF(K526+AY526=0,1,0)</f>
        <v>0</v>
      </c>
      <c r="BH526" s="16" t="n">
        <f aca="false">AF526+AG526+AH526</f>
        <v>14</v>
      </c>
      <c r="BI526" s="18" t="n">
        <f aca="false">IF(H526=0,"",BH526/H526)</f>
        <v>0.0729166666666667</v>
      </c>
      <c r="BJ526" s="16" t="n">
        <f aca="false">IF(AP526="","",AP526+AN526)</f>
        <v>12</v>
      </c>
    </row>
    <row r="527" customFormat="false" ht="15" hidden="false" customHeight="true" outlineLevel="0" collapsed="false">
      <c r="A527" s="9" t="s">
        <v>187</v>
      </c>
      <c r="B527" s="10" t="s">
        <v>185</v>
      </c>
      <c r="C527" s="10" t="s">
        <v>117</v>
      </c>
      <c r="D527" s="9" t="n">
        <v>2018</v>
      </c>
      <c r="E527" s="11" t="n">
        <v>23327</v>
      </c>
      <c r="F527" s="11" t="n">
        <v>3018</v>
      </c>
      <c r="G527" s="11" t="n">
        <v>3078</v>
      </c>
      <c r="H527" s="11" t="n">
        <v>462</v>
      </c>
      <c r="I527" s="11" t="n">
        <v>15210</v>
      </c>
      <c r="J527" s="11" t="n">
        <v>12800</v>
      </c>
      <c r="K527" s="11" t="n">
        <v>21</v>
      </c>
      <c r="L527" s="12" t="n">
        <v>19.805375744845</v>
      </c>
      <c r="M527" s="12" t="n">
        <v>0.90024435203841</v>
      </c>
      <c r="N527" s="13" t="n">
        <v>0.84155161078238</v>
      </c>
      <c r="O527" s="13" t="n">
        <v>0.65203412354782</v>
      </c>
      <c r="P527" s="13" t="n">
        <v>0.13195010074163</v>
      </c>
      <c r="Q527" s="13" t="n">
        <v>-0.125477993551773</v>
      </c>
      <c r="R527" s="13" t="n">
        <v>-0.313406201204551</v>
      </c>
      <c r="S527" s="11" t="n">
        <v>-2</v>
      </c>
      <c r="T527" s="13" t="n">
        <v>-0.0590631364562119</v>
      </c>
      <c r="U527" s="13" t="n">
        <v>-0.0448979591836735</v>
      </c>
      <c r="V527" s="11" t="n">
        <v>0</v>
      </c>
      <c r="W527" s="13" t="n">
        <v>-0.242424242424242</v>
      </c>
      <c r="X527" s="11" t="n">
        <v>1</v>
      </c>
      <c r="Y527" s="11" t="n">
        <v>0</v>
      </c>
      <c r="Z527" s="11" t="n">
        <v>1</v>
      </c>
      <c r="AA527" s="11" t="n">
        <v>0</v>
      </c>
      <c r="AB527" s="10" t="s">
        <v>65</v>
      </c>
      <c r="AC527" s="11" t="n">
        <v>10</v>
      </c>
      <c r="AD527" s="11" t="n">
        <v>102</v>
      </c>
      <c r="AE527" s="11" t="n">
        <v>326</v>
      </c>
      <c r="AF527" s="11" t="n">
        <v>12</v>
      </c>
      <c r="AG527" s="11" t="n">
        <v>10</v>
      </c>
      <c r="AH527" s="11" t="n">
        <v>2</v>
      </c>
      <c r="AI527" s="13" t="n">
        <v>0.0216450216450216</v>
      </c>
      <c r="AJ527" s="13" t="n">
        <v>0.220779220779221</v>
      </c>
      <c r="AK527" s="13" t="n">
        <v>0.705627705627706</v>
      </c>
      <c r="AL527" s="13" t="n">
        <v>0.025974025974026</v>
      </c>
      <c r="AM527" s="13" t="n">
        <v>0.0216450216450216</v>
      </c>
      <c r="AN527" s="11" t="n">
        <v>13</v>
      </c>
      <c r="AO527" s="13" t="n">
        <v>0.0273684210526316</v>
      </c>
      <c r="AP527" s="11" t="n">
        <v>29</v>
      </c>
      <c r="AQ527" s="11" t="n">
        <v>3</v>
      </c>
      <c r="AR527" s="13" t="n">
        <v>0.0578842315369262</v>
      </c>
      <c r="AS527" s="13" t="n">
        <v>0.00598802395209581</v>
      </c>
      <c r="AT527" s="14" t="n">
        <f aca="false">SUMIFS(시도_소아과개폐업!$C$5:$C$293,시도_소아과개폐업!$A$5:$A$293,$D527,시도_소아과개폐업!$B$5:$B$293,$B527)</f>
        <v>16</v>
      </c>
      <c r="AU527" s="14" t="n">
        <f aca="false">SUMIFS(시도_소아과개폐업!$D$5:$D$293,시도_소아과개폐업!$A$5:$A$293,$D527,시도_소아과개폐업!$B$5:$B$293,$B527)</f>
        <v>11</v>
      </c>
      <c r="AV527" s="14" t="n">
        <f aca="false">SUMIFS(시도_소아과개폐업!$F$5:$F$293,시도_소아과개폐업!$A$5:$A$293,$D527,시도_소아과개폐업!$B$5:$B$293,$B527)</f>
        <v>5</v>
      </c>
      <c r="AW527" s="15" t="n">
        <f aca="false">SUMIFS(시도_소아과개폐업!$G$5:$G$293,시도_소아과개폐업!$A$5:$A$293,$D527,시도_소아과개폐업!$B$5:$B$293,$B527)</f>
        <v>0.169230769230769</v>
      </c>
      <c r="AX527" s="14" t="n">
        <f aca="false">SUMIFS(시도_소아과개폐업!$H$5:$H$293,시도_소아과개폐업!$A$5:$A$293,$D527,시도_소아과개폐업!$B$5:$B$293,$B527)</f>
        <v>44</v>
      </c>
      <c r="AY527" s="14" t="n">
        <f aca="false">SUMIFS(시군구_병원급!$E$5:$E$3668,시군구_병원급!$A$5:$A$3668,$A527,시군구_병원급!$D$5:$D$3668,$D527)</f>
        <v>7</v>
      </c>
      <c r="AZ527" s="14" t="n">
        <f aca="false">SUMIFS(시군구_병원급!$F$5:$F$3668,시군구_병원급!$A$5:$A$3668,$A527,시군구_병원급!$D$5:$D$3668,$D527)</f>
        <v>3</v>
      </c>
      <c r="BA527" s="14" t="n">
        <f aca="false">SUMIFS(시군구_병원급!$G$5:$G$3668,시군구_병원급!$A$5:$A$3668,$A527,시군구_병원급!$D$5:$D$3668,$D527)</f>
        <v>26</v>
      </c>
      <c r="BB527" s="14" t="n">
        <f aca="false">SUMIFS(시군구_병원급!$H$5:$H$3668,시군구_병원급!$A$5:$A$3668,$A527,시군구_병원급!$D$5:$D$3668,$D527)</f>
        <v>46</v>
      </c>
      <c r="BC527" s="16" t="n">
        <f aca="false">K527+AY527</f>
        <v>28</v>
      </c>
      <c r="BD527" s="17" t="n">
        <f aca="false">IF(E527=0,"",(K527+AY527)/E527*1000)</f>
        <v>1.20032580271788</v>
      </c>
      <c r="BE527" s="16" t="n">
        <f aca="false">AY527-SUMIFS(시군구_병원급!$E$5:$E$3668,시군구_병원급!$A$5:$A$3668,$A527,시군구_병원급!$D$5:$D$3668,$D527-3)</f>
        <v>0</v>
      </c>
      <c r="BF527" s="16" t="n">
        <f aca="false">IF(AY527=0,1,0)</f>
        <v>0</v>
      </c>
      <c r="BG527" s="16" t="n">
        <f aca="false">IF(K527+AY527=0,1,0)</f>
        <v>0</v>
      </c>
      <c r="BH527" s="16" t="n">
        <f aca="false">AF527+AG527+AH527</f>
        <v>24</v>
      </c>
      <c r="BI527" s="18" t="n">
        <f aca="false">IF(H527=0,"",BH527/H527)</f>
        <v>0.051948051948052</v>
      </c>
      <c r="BJ527" s="16" t="n">
        <f aca="false">IF(AP527="","",AP527+AN527)</f>
        <v>42</v>
      </c>
    </row>
    <row r="528" customFormat="false" ht="15" hidden="false" customHeight="true" outlineLevel="0" collapsed="false">
      <c r="A528" s="9" t="s">
        <v>188</v>
      </c>
      <c r="B528" s="10" t="s">
        <v>185</v>
      </c>
      <c r="C528" s="10" t="s">
        <v>189</v>
      </c>
      <c r="D528" s="9" t="n">
        <v>2018</v>
      </c>
      <c r="E528" s="11" t="n">
        <v>22254</v>
      </c>
      <c r="F528" s="11" t="n">
        <v>2841</v>
      </c>
      <c r="G528" s="11" t="n">
        <v>2876</v>
      </c>
      <c r="H528" s="11" t="n">
        <v>409</v>
      </c>
      <c r="I528" s="11" t="n">
        <v>14305</v>
      </c>
      <c r="J528" s="11" t="n">
        <v>12191</v>
      </c>
      <c r="K528" s="11" t="n">
        <v>21</v>
      </c>
      <c r="L528" s="12" t="n">
        <v>18.3787184326413</v>
      </c>
      <c r="M528" s="12" t="n">
        <v>0.94365057967107</v>
      </c>
      <c r="N528" s="13" t="n">
        <v>0.852219503670045</v>
      </c>
      <c r="O528" s="13" t="n">
        <v>0.642805787723555</v>
      </c>
      <c r="P528" s="13" t="n">
        <v>0.129235193673048</v>
      </c>
      <c r="Q528" s="13" t="n">
        <v>-0.0810967049302171</v>
      </c>
      <c r="R528" s="13" t="n">
        <v>-0.247120418848168</v>
      </c>
      <c r="S528" s="11" t="n">
        <v>2</v>
      </c>
      <c r="T528" s="13" t="n">
        <v>-0.0619266055045872</v>
      </c>
      <c r="U528" s="13" t="n">
        <v>-0.0197354896183102</v>
      </c>
      <c r="V528" s="11" t="n">
        <v>0</v>
      </c>
      <c r="W528" s="13" t="n">
        <v>-0.183374083129584</v>
      </c>
      <c r="X528" s="11" t="n">
        <v>0</v>
      </c>
      <c r="Y528" s="11" t="n">
        <v>0</v>
      </c>
      <c r="Z528" s="11" t="n">
        <v>0</v>
      </c>
      <c r="AA528" s="11" t="n">
        <v>0</v>
      </c>
      <c r="AB528" s="10" t="s">
        <v>65</v>
      </c>
      <c r="AC528" s="11" t="n">
        <v>6</v>
      </c>
      <c r="AD528" s="11" t="n">
        <v>96</v>
      </c>
      <c r="AE528" s="11" t="n">
        <v>263</v>
      </c>
      <c r="AF528" s="11" t="n">
        <v>28</v>
      </c>
      <c r="AG528" s="11" t="n">
        <v>13</v>
      </c>
      <c r="AH528" s="11" t="n">
        <v>3</v>
      </c>
      <c r="AI528" s="13" t="n">
        <v>0.0146699266503668</v>
      </c>
      <c r="AJ528" s="13" t="n">
        <v>0.234718826405868</v>
      </c>
      <c r="AK528" s="13" t="n">
        <v>0.643031784841076</v>
      </c>
      <c r="AL528" s="13" t="n">
        <v>0.0684596577017115</v>
      </c>
      <c r="AM528" s="13" t="n">
        <v>0.0317848410757946</v>
      </c>
      <c r="AN528" s="11" t="n">
        <v>8</v>
      </c>
      <c r="AO528" s="13" t="n">
        <v>0.0191846522781775</v>
      </c>
      <c r="AP528" s="11" t="n">
        <v>39</v>
      </c>
      <c r="AQ528" s="11" t="n">
        <v>5</v>
      </c>
      <c r="AR528" s="13" t="n">
        <v>0.086283185840708</v>
      </c>
      <c r="AS528" s="13" t="n">
        <v>0.0110619469026549</v>
      </c>
      <c r="AT528" s="14" t="n">
        <f aca="false">SUMIFS(시도_소아과개폐업!$C$5:$C$293,시도_소아과개폐업!$A$5:$A$293,$D528,시도_소아과개폐업!$B$5:$B$293,$B528)</f>
        <v>16</v>
      </c>
      <c r="AU528" s="14" t="n">
        <f aca="false">SUMIFS(시도_소아과개폐업!$D$5:$D$293,시도_소아과개폐업!$A$5:$A$293,$D528,시도_소아과개폐업!$B$5:$B$293,$B528)</f>
        <v>11</v>
      </c>
      <c r="AV528" s="14" t="n">
        <f aca="false">SUMIFS(시도_소아과개폐업!$F$5:$F$293,시도_소아과개폐업!$A$5:$A$293,$D528,시도_소아과개폐업!$B$5:$B$293,$B528)</f>
        <v>5</v>
      </c>
      <c r="AW528" s="15" t="n">
        <f aca="false">SUMIFS(시도_소아과개폐업!$G$5:$G$293,시도_소아과개폐업!$A$5:$A$293,$D528,시도_소아과개폐업!$B$5:$B$293,$B528)</f>
        <v>0.169230769230769</v>
      </c>
      <c r="AX528" s="14" t="n">
        <f aca="false">SUMIFS(시도_소아과개폐업!$H$5:$H$293,시도_소아과개폐업!$A$5:$A$293,$D528,시도_소아과개폐업!$B$5:$B$293,$B528)</f>
        <v>44</v>
      </c>
      <c r="AY528" s="14" t="n">
        <f aca="false">SUMIFS(시군구_병원급!$E$5:$E$3668,시군구_병원급!$A$5:$A$3668,$A528,시군구_병원급!$D$5:$D$3668,$D528)</f>
        <v>3</v>
      </c>
      <c r="AZ528" s="14" t="n">
        <f aca="false">SUMIFS(시군구_병원급!$F$5:$F$3668,시군구_병원급!$A$5:$A$3668,$A528,시군구_병원급!$D$5:$D$3668,$D528)</f>
        <v>1</v>
      </c>
      <c r="BA528" s="14" t="n">
        <f aca="false">SUMIFS(시군구_병원급!$G$5:$G$3668,시군구_병원급!$A$5:$A$3668,$A528,시군구_병원급!$D$5:$D$3668,$D528)</f>
        <v>13</v>
      </c>
      <c r="BB528" s="14" t="n">
        <f aca="false">SUMIFS(시군구_병원급!$H$5:$H$3668,시군구_병원급!$A$5:$A$3668,$A528,시군구_병원급!$D$5:$D$3668,$D528)</f>
        <v>27</v>
      </c>
      <c r="BC528" s="16" t="n">
        <f aca="false">K528+AY528</f>
        <v>24</v>
      </c>
      <c r="BD528" s="17" t="n">
        <f aca="false">IF(E528=0,"",(K528+AY528)/E528*1000)</f>
        <v>1.07845780533837</v>
      </c>
      <c r="BE528" s="16" t="n">
        <f aca="false">AY528-SUMIFS(시군구_병원급!$E$5:$E$3668,시군구_병원급!$A$5:$A$3668,$A528,시군구_병원급!$D$5:$D$3668,$D528-3)</f>
        <v>0</v>
      </c>
      <c r="BF528" s="16" t="n">
        <f aca="false">IF(AY528=0,1,0)</f>
        <v>0</v>
      </c>
      <c r="BG528" s="16" t="n">
        <f aca="false">IF(K528+AY528=0,1,0)</f>
        <v>0</v>
      </c>
      <c r="BH528" s="16" t="n">
        <f aca="false">AF528+AG528+AH528</f>
        <v>44</v>
      </c>
      <c r="BI528" s="18" t="n">
        <f aca="false">IF(H528=0,"",BH528/H528)</f>
        <v>0.107579462102689</v>
      </c>
      <c r="BJ528" s="16" t="n">
        <f aca="false">IF(AP528="","",AP528+AN528)</f>
        <v>47</v>
      </c>
    </row>
    <row r="529" customFormat="false" ht="15" hidden="false" customHeight="true" outlineLevel="0" collapsed="false">
      <c r="A529" s="9" t="s">
        <v>190</v>
      </c>
      <c r="B529" s="10" t="s">
        <v>185</v>
      </c>
      <c r="C529" s="10" t="s">
        <v>191</v>
      </c>
      <c r="D529" s="9" t="n">
        <v>2018</v>
      </c>
      <c r="E529" s="11" t="n">
        <v>7079</v>
      </c>
      <c r="F529" s="11" t="n">
        <v>881</v>
      </c>
      <c r="G529" s="11" t="n">
        <v>937</v>
      </c>
      <c r="H529" s="11" t="n">
        <v>155</v>
      </c>
      <c r="I529" s="11" t="n">
        <v>6038</v>
      </c>
      <c r="J529" s="11" t="n">
        <v>4691</v>
      </c>
      <c r="K529" s="11" t="n">
        <v>7</v>
      </c>
      <c r="L529" s="12" t="n">
        <v>21.8957479870038</v>
      </c>
      <c r="M529" s="12" t="n">
        <v>0.98884023167114</v>
      </c>
      <c r="N529" s="13" t="n">
        <v>0.776912885061279</v>
      </c>
      <c r="O529" s="13" t="n">
        <v>0.852945331261478</v>
      </c>
      <c r="P529" s="13" t="n">
        <v>0.132363328153694</v>
      </c>
      <c r="Q529" s="13" t="n">
        <v>-0.264366621635665</v>
      </c>
      <c r="R529" s="13" t="n">
        <v>-0.384362680683312</v>
      </c>
      <c r="S529" s="11" t="n">
        <v>0</v>
      </c>
      <c r="T529" s="13" t="n">
        <v>-0.0828402366863905</v>
      </c>
      <c r="U529" s="13" t="n">
        <v>-0.0951595983815375</v>
      </c>
      <c r="V529" s="11" t="n">
        <v>0</v>
      </c>
      <c r="W529" s="13" t="n">
        <v>-0.219354838709677</v>
      </c>
      <c r="X529" s="11" t="n">
        <v>1</v>
      </c>
      <c r="Y529" s="11" t="n">
        <v>0</v>
      </c>
      <c r="Z529" s="11" t="n">
        <v>1</v>
      </c>
      <c r="AA529" s="11" t="n">
        <v>0</v>
      </c>
      <c r="AB529" s="10" t="s">
        <v>65</v>
      </c>
      <c r="AC529" s="11" t="n">
        <v>9</v>
      </c>
      <c r="AD529" s="11" t="n">
        <v>42</v>
      </c>
      <c r="AE529" s="11" t="n">
        <v>87</v>
      </c>
      <c r="AF529" s="11" t="n">
        <v>7</v>
      </c>
      <c r="AG529" s="11" t="n">
        <v>10</v>
      </c>
      <c r="AH529" s="11" t="n">
        <v>0</v>
      </c>
      <c r="AI529" s="13" t="n">
        <v>0.0580645161290323</v>
      </c>
      <c r="AJ529" s="13" t="n">
        <v>0.270967741935484</v>
      </c>
      <c r="AK529" s="13" t="n">
        <v>0.561290322580645</v>
      </c>
      <c r="AL529" s="13" t="n">
        <v>0.0451612903225806</v>
      </c>
      <c r="AM529" s="13" t="n">
        <v>0.0645161290322581</v>
      </c>
      <c r="AN529" s="11" t="n">
        <v>6</v>
      </c>
      <c r="AO529" s="13" t="n">
        <v>0.0372670807453416</v>
      </c>
      <c r="AP529" s="11" t="n">
        <v>20</v>
      </c>
      <c r="AQ529" s="11" t="n">
        <v>8</v>
      </c>
      <c r="AR529" s="13" t="n">
        <v>0.115606936416185</v>
      </c>
      <c r="AS529" s="13" t="n">
        <v>0.046242774566474</v>
      </c>
      <c r="AT529" s="14" t="n">
        <f aca="false">SUMIFS(시도_소아과개폐업!$C$5:$C$293,시도_소아과개폐업!$A$5:$A$293,$D529,시도_소아과개폐업!$B$5:$B$293,$B529)</f>
        <v>16</v>
      </c>
      <c r="AU529" s="14" t="n">
        <f aca="false">SUMIFS(시도_소아과개폐업!$D$5:$D$293,시도_소아과개폐업!$A$5:$A$293,$D529,시도_소아과개폐업!$B$5:$B$293,$B529)</f>
        <v>11</v>
      </c>
      <c r="AV529" s="14" t="n">
        <f aca="false">SUMIFS(시도_소아과개폐업!$F$5:$F$293,시도_소아과개폐업!$A$5:$A$293,$D529,시도_소아과개폐업!$B$5:$B$293,$B529)</f>
        <v>5</v>
      </c>
      <c r="AW529" s="15" t="n">
        <f aca="false">SUMIFS(시도_소아과개폐업!$G$5:$G$293,시도_소아과개폐업!$A$5:$A$293,$D529,시도_소아과개폐업!$B$5:$B$293,$B529)</f>
        <v>0.169230769230769</v>
      </c>
      <c r="AX529" s="14" t="n">
        <f aca="false">SUMIFS(시도_소아과개폐업!$H$5:$H$293,시도_소아과개폐업!$A$5:$A$293,$D529,시도_소아과개폐업!$B$5:$B$293,$B529)</f>
        <v>44</v>
      </c>
      <c r="AY529" s="14" t="n">
        <f aca="false">SUMIFS(시군구_병원급!$E$5:$E$3668,시군구_병원급!$A$5:$A$3668,$A529,시군구_병원급!$D$5:$D$3668,$D529)</f>
        <v>0</v>
      </c>
      <c r="AZ529" s="14" t="n">
        <f aca="false">SUMIFS(시군구_병원급!$F$5:$F$3668,시군구_병원급!$A$5:$A$3668,$A529,시군구_병원급!$D$5:$D$3668,$D529)</f>
        <v>2</v>
      </c>
      <c r="BA529" s="14" t="n">
        <f aca="false">SUMIFS(시군구_병원급!$G$5:$G$3668,시군구_병원급!$A$5:$A$3668,$A529,시군구_병원급!$D$5:$D$3668,$D529)</f>
        <v>6</v>
      </c>
      <c r="BB529" s="14" t="n">
        <f aca="false">SUMIFS(시군구_병원급!$H$5:$H$3668,시군구_병원급!$A$5:$A$3668,$A529,시군구_병원급!$D$5:$D$3668,$D529)</f>
        <v>12</v>
      </c>
      <c r="BC529" s="16" t="n">
        <f aca="false">K529+AY529</f>
        <v>7</v>
      </c>
      <c r="BD529" s="17" t="n">
        <f aca="false">IF(E529=0,"",(K529+AY529)/E529*1000)</f>
        <v>0.98884023167114</v>
      </c>
      <c r="BE529" s="16" t="n">
        <f aca="false">AY529-SUMIFS(시군구_병원급!$E$5:$E$3668,시군구_병원급!$A$5:$A$3668,$A529,시군구_병원급!$D$5:$D$3668,$D529-3)</f>
        <v>0</v>
      </c>
      <c r="BF529" s="16" t="n">
        <f aca="false">IF(AY529=0,1,0)</f>
        <v>1</v>
      </c>
      <c r="BG529" s="16" t="n">
        <f aca="false">IF(K529+AY529=0,1,0)</f>
        <v>0</v>
      </c>
      <c r="BH529" s="16" t="n">
        <f aca="false">AF529+AG529+AH529</f>
        <v>17</v>
      </c>
      <c r="BI529" s="18" t="n">
        <f aca="false">IF(H529=0,"",BH529/H529)</f>
        <v>0.109677419354839</v>
      </c>
      <c r="BJ529" s="16" t="n">
        <f aca="false">IF(AP529="","",AP529+AN529)</f>
        <v>26</v>
      </c>
    </row>
    <row r="530" customFormat="false" ht="15" hidden="false" customHeight="true" outlineLevel="0" collapsed="false">
      <c r="A530" s="9" t="s">
        <v>192</v>
      </c>
      <c r="B530" s="10" t="s">
        <v>193</v>
      </c>
      <c r="C530" s="10" t="s">
        <v>67</v>
      </c>
      <c r="D530" s="9" t="n">
        <v>2018</v>
      </c>
      <c r="E530" s="11" t="n">
        <v>11115</v>
      </c>
      <c r="F530" s="11" t="n">
        <v>1389</v>
      </c>
      <c r="G530" s="11" t="n">
        <v>1453</v>
      </c>
      <c r="H530" s="11" t="n">
        <v>141</v>
      </c>
      <c r="I530" s="11" t="n">
        <v>7038</v>
      </c>
      <c r="J530" s="11" t="n">
        <v>6172</v>
      </c>
      <c r="K530" s="11" t="n">
        <v>8</v>
      </c>
      <c r="L530" s="12" t="n">
        <v>12.6855600539811</v>
      </c>
      <c r="M530" s="12" t="n">
        <v>0.719748088169141</v>
      </c>
      <c r="N530" s="13" t="n">
        <v>0.876953680022734</v>
      </c>
      <c r="O530" s="13" t="n">
        <v>0.633198380566802</v>
      </c>
      <c r="P530" s="13" t="n">
        <v>0.13072424651372</v>
      </c>
      <c r="Q530" s="13" t="n">
        <v>-0.173913043478261</v>
      </c>
      <c r="R530" s="13" t="n">
        <v>-0.301777991350312</v>
      </c>
      <c r="S530" s="11" t="n">
        <v>-1</v>
      </c>
      <c r="T530" s="13" t="n">
        <v>-0.0208333333333334</v>
      </c>
      <c r="U530" s="13" t="n">
        <v>-0.0254777070063694</v>
      </c>
      <c r="V530" s="11" t="n">
        <v>0</v>
      </c>
      <c r="W530" s="13" t="n">
        <v>-0.198581560283688</v>
      </c>
      <c r="X530" s="11" t="n">
        <v>0</v>
      </c>
      <c r="Y530" s="11" t="n">
        <v>1</v>
      </c>
      <c r="Z530" s="11" t="n">
        <v>1</v>
      </c>
      <c r="AA530" s="11" t="n">
        <v>0</v>
      </c>
      <c r="AB530" s="10" t="s">
        <v>65</v>
      </c>
      <c r="AC530" s="11" t="n">
        <v>5</v>
      </c>
      <c r="AD530" s="11" t="n">
        <v>80</v>
      </c>
      <c r="AE530" s="11" t="n">
        <v>44</v>
      </c>
      <c r="AF530" s="11" t="n">
        <v>8</v>
      </c>
      <c r="AG530" s="11" t="n">
        <v>3</v>
      </c>
      <c r="AH530" s="11" t="n">
        <v>1</v>
      </c>
      <c r="AI530" s="13" t="n">
        <v>0.0354609929078014</v>
      </c>
      <c r="AJ530" s="13" t="n">
        <v>0.567375886524823</v>
      </c>
      <c r="AK530" s="13" t="n">
        <v>0.312056737588653</v>
      </c>
      <c r="AL530" s="13" t="n">
        <v>0.0567375886524823</v>
      </c>
      <c r="AM530" s="13" t="n">
        <v>0.0212765957446809</v>
      </c>
      <c r="AN530" s="11" t="n">
        <v>0</v>
      </c>
      <c r="AO530" s="13" t="n">
        <v>0</v>
      </c>
      <c r="AP530" s="11" t="n">
        <v>5</v>
      </c>
      <c r="AQ530" s="11" t="n">
        <v>2</v>
      </c>
      <c r="AR530" s="13" t="n">
        <v>0.0347222222222222</v>
      </c>
      <c r="AS530" s="13" t="n">
        <v>0.0138888888888889</v>
      </c>
      <c r="AT530" s="14" t="n">
        <f aca="false">SUMIFS(시도_소아과개폐업!$C$5:$C$293,시도_소아과개폐업!$A$5:$A$293,$D530,시도_소아과개폐업!$B$5:$B$293,$B530)</f>
        <v>12</v>
      </c>
      <c r="AU530" s="14" t="n">
        <f aca="false">SUMIFS(시도_소아과개폐업!$D$5:$D$293,시도_소아과개폐업!$A$5:$A$293,$D530,시도_소아과개폐업!$B$5:$B$293,$B530)</f>
        <v>7</v>
      </c>
      <c r="AV530" s="14" t="n">
        <f aca="false">SUMIFS(시도_소아과개폐업!$F$5:$F$293,시도_소아과개폐업!$A$5:$A$293,$D530,시도_소아과개폐업!$B$5:$B$293,$B530)</f>
        <v>5</v>
      </c>
      <c r="AW530" s="15" t="n">
        <f aca="false">SUMIFS(시도_소아과개폐업!$G$5:$G$293,시도_소아과개폐업!$A$5:$A$293,$D530,시도_소아과개폐업!$B$5:$B$293,$B530)</f>
        <v>0.194444444444444</v>
      </c>
      <c r="AX530" s="14" t="n">
        <f aca="false">SUMIFS(시도_소아과개폐업!$H$5:$H$293,시도_소아과개폐업!$A$5:$A$293,$D530,시도_소아과개폐업!$B$5:$B$293,$B530)</f>
        <v>31</v>
      </c>
      <c r="AY530" s="14" t="n">
        <f aca="false">SUMIFS(시군구_병원급!$E$5:$E$3668,시군구_병원급!$A$5:$A$3668,$A530,시군구_병원급!$D$5:$D$3668,$D530)</f>
        <v>9</v>
      </c>
      <c r="AZ530" s="14" t="n">
        <f aca="false">SUMIFS(시군구_병원급!$F$5:$F$3668,시군구_병원급!$A$5:$A$3668,$A530,시군구_병원급!$D$5:$D$3668,$D530)</f>
        <v>2</v>
      </c>
      <c r="BA530" s="14" t="n">
        <f aca="false">SUMIFS(시군구_병원급!$G$5:$G$3668,시군구_병원급!$A$5:$A$3668,$A530,시군구_병원급!$D$5:$D$3668,$D530)</f>
        <v>11</v>
      </c>
      <c r="BB530" s="14" t="n">
        <f aca="false">SUMIFS(시군구_병원급!$H$5:$H$3668,시군구_병원급!$A$5:$A$3668,$A530,시군구_병원급!$D$5:$D$3668,$D530)</f>
        <v>17</v>
      </c>
      <c r="BC530" s="16" t="n">
        <f aca="false">K530+AY530</f>
        <v>17</v>
      </c>
      <c r="BD530" s="17" t="n">
        <f aca="false">IF(E530=0,"",(K530+AY530)/E530*1000)</f>
        <v>1.52946468735942</v>
      </c>
      <c r="BE530" s="16" t="n">
        <f aca="false">AY530-SUMIFS(시군구_병원급!$E$5:$E$3668,시군구_병원급!$A$5:$A$3668,$A530,시군구_병원급!$D$5:$D$3668,$D530-3)</f>
        <v>2</v>
      </c>
      <c r="BF530" s="16" t="n">
        <f aca="false">IF(AY530=0,1,0)</f>
        <v>0</v>
      </c>
      <c r="BG530" s="16" t="n">
        <f aca="false">IF(K530+AY530=0,1,0)</f>
        <v>0</v>
      </c>
      <c r="BH530" s="16" t="n">
        <f aca="false">AF530+AG530+AH530</f>
        <v>12</v>
      </c>
      <c r="BI530" s="18" t="n">
        <f aca="false">IF(H530=0,"",BH530/H530)</f>
        <v>0.0851063829787234</v>
      </c>
      <c r="BJ530" s="16" t="n">
        <f aca="false">IF(AP530="","",AP530+AN530)</f>
        <v>5</v>
      </c>
    </row>
    <row r="531" customFormat="false" ht="15" hidden="false" customHeight="true" outlineLevel="0" collapsed="false">
      <c r="A531" s="9" t="s">
        <v>194</v>
      </c>
      <c r="B531" s="10" t="s">
        <v>193</v>
      </c>
      <c r="C531" s="10" t="s">
        <v>127</v>
      </c>
      <c r="D531" s="9" t="n">
        <v>2018</v>
      </c>
      <c r="E531" s="11" t="n">
        <v>14919</v>
      </c>
      <c r="F531" s="11" t="n">
        <v>1938</v>
      </c>
      <c r="G531" s="11" t="n">
        <v>2077</v>
      </c>
      <c r="H531" s="11" t="n">
        <v>236</v>
      </c>
      <c r="I531" s="11" t="n">
        <v>9337</v>
      </c>
      <c r="J531" s="11" t="n">
        <v>8298</v>
      </c>
      <c r="K531" s="11" t="n">
        <v>10</v>
      </c>
      <c r="L531" s="12" t="n">
        <v>15.8187546082177</v>
      </c>
      <c r="M531" s="12" t="n">
        <v>0.670286212212615</v>
      </c>
      <c r="N531" s="13" t="n">
        <v>0.8887222876727</v>
      </c>
      <c r="O531" s="13" t="n">
        <v>0.625846236342919</v>
      </c>
      <c r="P531" s="13" t="n">
        <v>0.13921844627656</v>
      </c>
      <c r="Q531" s="13" t="n">
        <v>-0.149623803009576</v>
      </c>
      <c r="R531" s="13" t="n">
        <v>-0.34603274559194</v>
      </c>
      <c r="S531" s="11" t="n">
        <v>0</v>
      </c>
      <c r="T531" s="13" t="n">
        <v>-0.0327868852459017</v>
      </c>
      <c r="U531" s="13" t="n">
        <v>-0.0420642248897096</v>
      </c>
      <c r="V531" s="11" t="n">
        <v>0</v>
      </c>
      <c r="W531" s="13" t="n">
        <v>-0.216101694915254</v>
      </c>
      <c r="X531" s="11" t="n">
        <v>1</v>
      </c>
      <c r="Y531" s="11" t="n">
        <v>0</v>
      </c>
      <c r="Z531" s="11" t="n">
        <v>1</v>
      </c>
      <c r="AA531" s="11" t="n">
        <v>0</v>
      </c>
      <c r="AB531" s="10" t="s">
        <v>65</v>
      </c>
      <c r="AC531" s="11" t="n">
        <v>15</v>
      </c>
      <c r="AD531" s="11" t="n">
        <v>109</v>
      </c>
      <c r="AE531" s="11" t="n">
        <v>100</v>
      </c>
      <c r="AF531" s="11" t="n">
        <v>10</v>
      </c>
      <c r="AG531" s="11" t="n">
        <v>1</v>
      </c>
      <c r="AH531" s="11" t="n">
        <v>1</v>
      </c>
      <c r="AI531" s="13" t="n">
        <v>0.0635593220338983</v>
      </c>
      <c r="AJ531" s="13" t="n">
        <v>0.461864406779661</v>
      </c>
      <c r="AK531" s="13" t="n">
        <v>0.423728813559322</v>
      </c>
      <c r="AL531" s="13" t="n">
        <v>0.0423728813559322</v>
      </c>
      <c r="AM531" s="13" t="n">
        <v>0.00423728813559322</v>
      </c>
      <c r="AN531" s="11" t="n">
        <v>1</v>
      </c>
      <c r="AO531" s="13" t="n">
        <v>0.00421940928270042</v>
      </c>
      <c r="AP531" s="11" t="n">
        <v>12</v>
      </c>
      <c r="AQ531" s="11" t="n">
        <v>5</v>
      </c>
      <c r="AR531" s="13" t="n">
        <v>0.0491803278688525</v>
      </c>
      <c r="AS531" s="13" t="n">
        <v>0.0204918032786885</v>
      </c>
      <c r="AT531" s="14" t="n">
        <f aca="false">SUMIFS(시도_소아과개폐업!$C$5:$C$293,시도_소아과개폐업!$A$5:$A$293,$D531,시도_소아과개폐업!$B$5:$B$293,$B531)</f>
        <v>12</v>
      </c>
      <c r="AU531" s="14" t="n">
        <f aca="false">SUMIFS(시도_소아과개폐업!$D$5:$D$293,시도_소아과개폐업!$A$5:$A$293,$D531,시도_소아과개폐업!$B$5:$B$293,$B531)</f>
        <v>7</v>
      </c>
      <c r="AV531" s="14" t="n">
        <f aca="false">SUMIFS(시도_소아과개폐업!$F$5:$F$293,시도_소아과개폐업!$A$5:$A$293,$D531,시도_소아과개폐업!$B$5:$B$293,$B531)</f>
        <v>5</v>
      </c>
      <c r="AW531" s="15" t="n">
        <f aca="false">SUMIFS(시도_소아과개폐업!$G$5:$G$293,시도_소아과개폐업!$A$5:$A$293,$D531,시도_소아과개폐업!$B$5:$B$293,$B531)</f>
        <v>0.194444444444444</v>
      </c>
      <c r="AX531" s="14" t="n">
        <f aca="false">SUMIFS(시도_소아과개폐업!$H$5:$H$293,시도_소아과개폐업!$A$5:$A$293,$D531,시도_소아과개폐업!$B$5:$B$293,$B531)</f>
        <v>31</v>
      </c>
      <c r="AY531" s="14" t="n">
        <f aca="false">SUMIFS(시군구_병원급!$E$5:$E$3668,시군구_병원급!$A$5:$A$3668,$A531,시군구_병원급!$D$5:$D$3668,$D531)</f>
        <v>11</v>
      </c>
      <c r="AZ531" s="14" t="n">
        <f aca="false">SUMIFS(시군구_병원급!$F$5:$F$3668,시군구_병원급!$A$5:$A$3668,$A531,시군구_병원급!$D$5:$D$3668,$D531)</f>
        <v>3</v>
      </c>
      <c r="BA531" s="14" t="n">
        <f aca="false">SUMIFS(시군구_병원급!$G$5:$G$3668,시군구_병원급!$A$5:$A$3668,$A531,시군구_병원급!$D$5:$D$3668,$D531)</f>
        <v>19</v>
      </c>
      <c r="BB531" s="14" t="n">
        <f aca="false">SUMIFS(시군구_병원급!$H$5:$H$3668,시군구_병원급!$A$5:$A$3668,$A531,시군구_병원급!$D$5:$D$3668,$D531)</f>
        <v>43</v>
      </c>
      <c r="BC531" s="16" t="n">
        <f aca="false">K531+AY531</f>
        <v>21</v>
      </c>
      <c r="BD531" s="17" t="n">
        <f aca="false">IF(E531=0,"",(K531+AY531)/E531*1000)</f>
        <v>1.40760104564649</v>
      </c>
      <c r="BE531" s="16" t="n">
        <f aca="false">AY531-SUMIFS(시군구_병원급!$E$5:$E$3668,시군구_병원급!$A$5:$A$3668,$A531,시군구_병원급!$D$5:$D$3668,$D531-3)</f>
        <v>0</v>
      </c>
      <c r="BF531" s="16" t="n">
        <f aca="false">IF(AY531=0,1,0)</f>
        <v>0</v>
      </c>
      <c r="BG531" s="16" t="n">
        <f aca="false">IF(K531+AY531=0,1,0)</f>
        <v>0</v>
      </c>
      <c r="BH531" s="16" t="n">
        <f aca="false">AF531+AG531+AH531</f>
        <v>12</v>
      </c>
      <c r="BI531" s="18" t="n">
        <f aca="false">IF(H531=0,"",BH531/H531)</f>
        <v>0.0508474576271187</v>
      </c>
      <c r="BJ531" s="16" t="n">
        <f aca="false">IF(AP531="","",AP531+AN531)</f>
        <v>13</v>
      </c>
    </row>
    <row r="532" customFormat="false" ht="15" hidden="false" customHeight="true" outlineLevel="0" collapsed="false">
      <c r="A532" s="9" t="s">
        <v>195</v>
      </c>
      <c r="B532" s="10" t="s">
        <v>193</v>
      </c>
      <c r="C532" s="10" t="s">
        <v>119</v>
      </c>
      <c r="D532" s="9" t="n">
        <v>2018</v>
      </c>
      <c r="E532" s="11" t="n">
        <v>10228</v>
      </c>
      <c r="F532" s="11" t="n">
        <v>1251</v>
      </c>
      <c r="G532" s="11" t="n">
        <v>1312</v>
      </c>
      <c r="H532" s="11" t="n">
        <v>142</v>
      </c>
      <c r="I532" s="11" t="n">
        <v>6928</v>
      </c>
      <c r="J532" s="11" t="n">
        <v>6244</v>
      </c>
      <c r="K532" s="11" t="n">
        <v>5</v>
      </c>
      <c r="L532" s="12" t="n">
        <v>13.8834571763786</v>
      </c>
      <c r="M532" s="12" t="n">
        <v>0.488854125928823</v>
      </c>
      <c r="N532" s="13" t="n">
        <v>0.901270207852194</v>
      </c>
      <c r="O532" s="13" t="n">
        <v>0.677356276886977</v>
      </c>
      <c r="P532" s="13" t="n">
        <v>0.128275322643723</v>
      </c>
      <c r="Q532" s="13" t="n">
        <v>-0.173628504484124</v>
      </c>
      <c r="R532" s="13" t="n">
        <v>-0.391747797867408</v>
      </c>
      <c r="S532" s="11" t="n">
        <v>-1</v>
      </c>
      <c r="T532" s="13" t="n">
        <v>-0.00699300699300698</v>
      </c>
      <c r="U532" s="13" t="n">
        <v>-0.00929500929500926</v>
      </c>
      <c r="V532" s="11" t="n">
        <v>0</v>
      </c>
      <c r="W532" s="13" t="n">
        <v>-0.246478873239437</v>
      </c>
      <c r="X532" s="11" t="n">
        <v>1</v>
      </c>
      <c r="Y532" s="11" t="n">
        <v>1</v>
      </c>
      <c r="Z532" s="11" t="n">
        <v>1</v>
      </c>
      <c r="AA532" s="11" t="n">
        <v>1</v>
      </c>
      <c r="AB532" s="10" t="s">
        <v>65</v>
      </c>
      <c r="AC532" s="11" t="n">
        <v>11</v>
      </c>
      <c r="AD532" s="11" t="n">
        <v>75</v>
      </c>
      <c r="AE532" s="11" t="n">
        <v>51</v>
      </c>
      <c r="AF532" s="11" t="n">
        <v>5</v>
      </c>
      <c r="AG532" s="11" t="n">
        <v>0</v>
      </c>
      <c r="AH532" s="11" t="n">
        <v>0</v>
      </c>
      <c r="AI532" s="13" t="n">
        <v>0.0774647887323944</v>
      </c>
      <c r="AJ532" s="13" t="n">
        <v>0.528169014084507</v>
      </c>
      <c r="AK532" s="13" t="n">
        <v>0.359154929577465</v>
      </c>
      <c r="AL532" s="13" t="n">
        <v>0.0352112676056338</v>
      </c>
      <c r="AM532" s="13" t="n">
        <v>0</v>
      </c>
      <c r="AN532" s="11" t="n">
        <v>0</v>
      </c>
      <c r="AO532" s="13" t="n">
        <v>0</v>
      </c>
      <c r="AP532" s="11" t="n">
        <v>7</v>
      </c>
      <c r="AQ532" s="11" t="n">
        <v>3</v>
      </c>
      <c r="AR532" s="13" t="n">
        <v>0.0479452054794521</v>
      </c>
      <c r="AS532" s="13" t="n">
        <v>0.0205479452054795</v>
      </c>
      <c r="AT532" s="14" t="n">
        <f aca="false">SUMIFS(시도_소아과개폐업!$C$5:$C$293,시도_소아과개폐업!$A$5:$A$293,$D532,시도_소아과개폐업!$B$5:$B$293,$B532)</f>
        <v>12</v>
      </c>
      <c r="AU532" s="14" t="n">
        <f aca="false">SUMIFS(시도_소아과개폐업!$D$5:$D$293,시도_소아과개폐업!$A$5:$A$293,$D532,시도_소아과개폐업!$B$5:$B$293,$B532)</f>
        <v>7</v>
      </c>
      <c r="AV532" s="14" t="n">
        <f aca="false">SUMIFS(시도_소아과개폐업!$F$5:$F$293,시도_소아과개폐업!$A$5:$A$293,$D532,시도_소아과개폐업!$B$5:$B$293,$B532)</f>
        <v>5</v>
      </c>
      <c r="AW532" s="15" t="n">
        <f aca="false">SUMIFS(시도_소아과개폐업!$G$5:$G$293,시도_소아과개폐업!$A$5:$A$293,$D532,시도_소아과개폐업!$B$5:$B$293,$B532)</f>
        <v>0.194444444444444</v>
      </c>
      <c r="AX532" s="14" t="n">
        <f aca="false">SUMIFS(시도_소아과개폐업!$H$5:$H$293,시도_소아과개폐업!$A$5:$A$293,$D532,시도_소아과개폐업!$B$5:$B$293,$B532)</f>
        <v>31</v>
      </c>
      <c r="AY532" s="14" t="n">
        <f aca="false">SUMIFS(시군구_병원급!$E$5:$E$3668,시군구_병원급!$A$5:$A$3668,$A532,시군구_병원급!$D$5:$D$3668,$D532)</f>
        <v>2</v>
      </c>
      <c r="AZ532" s="14" t="n">
        <f aca="false">SUMIFS(시군구_병원급!$F$5:$F$3668,시군구_병원급!$A$5:$A$3668,$A532,시군구_병원급!$D$5:$D$3668,$D532)</f>
        <v>1</v>
      </c>
      <c r="BA532" s="14" t="n">
        <f aca="false">SUMIFS(시군구_병원급!$G$5:$G$3668,시군구_병원급!$A$5:$A$3668,$A532,시군구_병원급!$D$5:$D$3668,$D532)</f>
        <v>2</v>
      </c>
      <c r="BB532" s="14" t="n">
        <f aca="false">SUMIFS(시군구_병원급!$H$5:$H$3668,시군구_병원급!$A$5:$A$3668,$A532,시군구_병원급!$D$5:$D$3668,$D532)</f>
        <v>7</v>
      </c>
      <c r="BC532" s="16" t="n">
        <f aca="false">K532+AY532</f>
        <v>7</v>
      </c>
      <c r="BD532" s="17" t="n">
        <f aca="false">IF(E532=0,"",(K532+AY532)/E532*1000)</f>
        <v>0.684395776300352</v>
      </c>
      <c r="BE532" s="16" t="n">
        <f aca="false">AY532-SUMIFS(시군구_병원급!$E$5:$E$3668,시군구_병원급!$A$5:$A$3668,$A532,시군구_병원급!$D$5:$D$3668,$D532-3)</f>
        <v>0</v>
      </c>
      <c r="BF532" s="16" t="n">
        <f aca="false">IF(AY532=0,1,0)</f>
        <v>0</v>
      </c>
      <c r="BG532" s="16" t="n">
        <f aca="false">IF(K532+AY532=0,1,0)</f>
        <v>0</v>
      </c>
      <c r="BH532" s="16" t="n">
        <f aca="false">AF532+AG532+AH532</f>
        <v>5</v>
      </c>
      <c r="BI532" s="18" t="n">
        <f aca="false">IF(H532=0,"",BH532/H532)</f>
        <v>0.0352112676056338</v>
      </c>
      <c r="BJ532" s="16" t="n">
        <f aca="false">IF(AP532="","",AP532+AN532)</f>
        <v>7</v>
      </c>
    </row>
    <row r="533" customFormat="false" ht="15" hidden="false" customHeight="true" outlineLevel="0" collapsed="false">
      <c r="A533" s="9" t="s">
        <v>196</v>
      </c>
      <c r="B533" s="10" t="s">
        <v>193</v>
      </c>
      <c r="C533" s="10" t="s">
        <v>129</v>
      </c>
      <c r="D533" s="9" t="n">
        <v>2018</v>
      </c>
      <c r="E533" s="11" t="n">
        <v>14493</v>
      </c>
      <c r="F533" s="11" t="n">
        <v>1853</v>
      </c>
      <c r="G533" s="11" t="n">
        <v>1826</v>
      </c>
      <c r="H533" s="11" t="n">
        <v>204</v>
      </c>
      <c r="I533" s="11" t="n">
        <v>8789</v>
      </c>
      <c r="J533" s="11" t="n">
        <v>7638</v>
      </c>
      <c r="K533" s="11" t="n">
        <v>8</v>
      </c>
      <c r="L533" s="12" t="n">
        <v>14.0757607120679</v>
      </c>
      <c r="M533" s="12" t="n">
        <v>0.551990616159525</v>
      </c>
      <c r="N533" s="13" t="n">
        <v>0.869040846512686</v>
      </c>
      <c r="O533" s="13" t="n">
        <v>0.606430690678259</v>
      </c>
      <c r="P533" s="13" t="n">
        <v>0.125991858138412</v>
      </c>
      <c r="Q533" s="13" t="n">
        <v>0.0193416795611197</v>
      </c>
      <c r="R533" s="13" t="n">
        <v>-0.191319751992914</v>
      </c>
      <c r="S533" s="11" t="n">
        <v>-1</v>
      </c>
      <c r="T533" s="13" t="n">
        <v>0.0303030303030303</v>
      </c>
      <c r="U533" s="13" t="n">
        <v>0.0511900490371966</v>
      </c>
      <c r="V533" s="11" t="n">
        <v>0</v>
      </c>
      <c r="W533" s="13" t="n">
        <v>-0.0490196078431373</v>
      </c>
      <c r="X533" s="11" t="n">
        <v>0</v>
      </c>
      <c r="Y533" s="11" t="n">
        <v>1</v>
      </c>
      <c r="Z533" s="11" t="n">
        <v>1</v>
      </c>
      <c r="AA533" s="11" t="n">
        <v>0</v>
      </c>
      <c r="AB533" s="10" t="s">
        <v>65</v>
      </c>
      <c r="AC533" s="11" t="n">
        <v>12</v>
      </c>
      <c r="AD533" s="11" t="n">
        <v>95</v>
      </c>
      <c r="AE533" s="11" t="n">
        <v>86</v>
      </c>
      <c r="AF533" s="11" t="n">
        <v>5</v>
      </c>
      <c r="AG533" s="11" t="n">
        <v>4</v>
      </c>
      <c r="AH533" s="11" t="n">
        <v>2</v>
      </c>
      <c r="AI533" s="13" t="n">
        <v>0.0588235294117647</v>
      </c>
      <c r="AJ533" s="13" t="n">
        <v>0.465686274509804</v>
      </c>
      <c r="AK533" s="13" t="n">
        <v>0.42156862745098</v>
      </c>
      <c r="AL533" s="13" t="n">
        <v>0.0245098039215686</v>
      </c>
      <c r="AM533" s="13" t="n">
        <v>0.0196078431372549</v>
      </c>
      <c r="AN533" s="11" t="n">
        <v>0</v>
      </c>
      <c r="AO533" s="13" t="n">
        <v>0</v>
      </c>
      <c r="AP533" s="11" t="n">
        <v>2</v>
      </c>
      <c r="AQ533" s="11" t="n">
        <v>8</v>
      </c>
      <c r="AR533" s="13" t="n">
        <v>0.0101010101010101</v>
      </c>
      <c r="AS533" s="13" t="n">
        <v>0.0404040404040404</v>
      </c>
      <c r="AT533" s="14" t="n">
        <f aca="false">SUMIFS(시도_소아과개폐업!$C$5:$C$293,시도_소아과개폐업!$A$5:$A$293,$D533,시도_소아과개폐업!$B$5:$B$293,$B533)</f>
        <v>12</v>
      </c>
      <c r="AU533" s="14" t="n">
        <f aca="false">SUMIFS(시도_소아과개폐업!$D$5:$D$293,시도_소아과개폐업!$A$5:$A$293,$D533,시도_소아과개폐업!$B$5:$B$293,$B533)</f>
        <v>7</v>
      </c>
      <c r="AV533" s="14" t="n">
        <f aca="false">SUMIFS(시도_소아과개폐업!$F$5:$F$293,시도_소아과개폐업!$A$5:$A$293,$D533,시도_소아과개폐업!$B$5:$B$293,$B533)</f>
        <v>5</v>
      </c>
      <c r="AW533" s="15" t="n">
        <f aca="false">SUMIFS(시도_소아과개폐업!$G$5:$G$293,시도_소아과개폐업!$A$5:$A$293,$D533,시도_소아과개폐업!$B$5:$B$293,$B533)</f>
        <v>0.194444444444444</v>
      </c>
      <c r="AX533" s="14" t="n">
        <f aca="false">SUMIFS(시도_소아과개폐업!$H$5:$H$293,시도_소아과개폐업!$A$5:$A$293,$D533,시도_소아과개폐업!$B$5:$B$293,$B533)</f>
        <v>31</v>
      </c>
      <c r="AY533" s="14" t="n">
        <f aca="false">SUMIFS(시군구_병원급!$E$5:$E$3668,시군구_병원급!$A$5:$A$3668,$A533,시군구_병원급!$D$5:$D$3668,$D533)</f>
        <v>5</v>
      </c>
      <c r="AZ533" s="14" t="n">
        <f aca="false">SUMIFS(시군구_병원급!$F$5:$F$3668,시군구_병원급!$A$5:$A$3668,$A533,시군구_병원급!$D$5:$D$3668,$D533)</f>
        <v>2</v>
      </c>
      <c r="BA533" s="14" t="n">
        <f aca="false">SUMIFS(시군구_병원급!$G$5:$G$3668,시군구_병원급!$A$5:$A$3668,$A533,시군구_병원급!$D$5:$D$3668,$D533)</f>
        <v>4</v>
      </c>
      <c r="BB533" s="14" t="n">
        <f aca="false">SUMIFS(시군구_병원급!$H$5:$H$3668,시군구_병원급!$A$5:$A$3668,$A533,시군구_병원급!$D$5:$D$3668,$D533)</f>
        <v>9</v>
      </c>
      <c r="BC533" s="16" t="n">
        <f aca="false">K533+AY533</f>
        <v>13</v>
      </c>
      <c r="BD533" s="17" t="n">
        <f aca="false">IF(E533=0,"",(K533+AY533)/E533*1000)</f>
        <v>0.896984751259229</v>
      </c>
      <c r="BE533" s="16" t="n">
        <f aca="false">AY533-SUMIFS(시군구_병원급!$E$5:$E$3668,시군구_병원급!$A$5:$A$3668,$A533,시군구_병원급!$D$5:$D$3668,$D533-3)</f>
        <v>0</v>
      </c>
      <c r="BF533" s="16" t="n">
        <f aca="false">IF(AY533=0,1,0)</f>
        <v>0</v>
      </c>
      <c r="BG533" s="16" t="n">
        <f aca="false">IF(K533+AY533=0,1,0)</f>
        <v>0</v>
      </c>
      <c r="BH533" s="16" t="n">
        <f aca="false">AF533+AG533+AH533</f>
        <v>11</v>
      </c>
      <c r="BI533" s="18" t="n">
        <f aca="false">IF(H533=0,"",BH533/H533)</f>
        <v>0.053921568627451</v>
      </c>
      <c r="BJ533" s="16" t="n">
        <f aca="false">IF(AP533="","",AP533+AN533)</f>
        <v>2</v>
      </c>
    </row>
    <row r="534" customFormat="false" ht="15" hidden="false" customHeight="true" outlineLevel="0" collapsed="false">
      <c r="A534" s="9" t="s">
        <v>197</v>
      </c>
      <c r="B534" s="10" t="s">
        <v>193</v>
      </c>
      <c r="C534" s="10" t="s">
        <v>198</v>
      </c>
      <c r="D534" s="9" t="n">
        <v>2018</v>
      </c>
      <c r="E534" s="11" t="n">
        <v>10988</v>
      </c>
      <c r="F534" s="11" t="n">
        <v>1463</v>
      </c>
      <c r="G534" s="11" t="n">
        <v>1481</v>
      </c>
      <c r="H534" s="11" t="n">
        <v>145</v>
      </c>
      <c r="I534" s="11" t="n">
        <v>7802</v>
      </c>
      <c r="J534" s="11" t="n">
        <v>6084</v>
      </c>
      <c r="K534" s="11" t="n">
        <v>5</v>
      </c>
      <c r="L534" s="12" t="n">
        <v>13.1962140516928</v>
      </c>
      <c r="M534" s="12" t="n">
        <v>0.455041863851474</v>
      </c>
      <c r="N534" s="13" t="n">
        <v>0.779800051268905</v>
      </c>
      <c r="O534" s="13" t="n">
        <v>0.710047324353841</v>
      </c>
      <c r="P534" s="13" t="n">
        <v>0.134783400072807</v>
      </c>
      <c r="Q534" s="13" t="n">
        <v>-0.162180709111704</v>
      </c>
      <c r="R534" s="13" t="n">
        <v>-0.281067961165049</v>
      </c>
      <c r="S534" s="11" t="n">
        <v>-1</v>
      </c>
      <c r="T534" s="13" t="n">
        <v>-0.0460526315789474</v>
      </c>
      <c r="U534" s="13" t="n">
        <v>-0.022550739163117</v>
      </c>
      <c r="V534" s="11" t="n">
        <v>0</v>
      </c>
      <c r="W534" s="13" t="n">
        <v>-0.16551724137931</v>
      </c>
      <c r="X534" s="11" t="n">
        <v>0</v>
      </c>
      <c r="Y534" s="11" t="n">
        <v>0</v>
      </c>
      <c r="Z534" s="11" t="n">
        <v>0</v>
      </c>
      <c r="AA534" s="11" t="n">
        <v>0</v>
      </c>
      <c r="AB534" s="10" t="s">
        <v>65</v>
      </c>
      <c r="AC534" s="11" t="n">
        <v>9</v>
      </c>
      <c r="AD534" s="11" t="n">
        <v>83</v>
      </c>
      <c r="AE534" s="11" t="n">
        <v>35</v>
      </c>
      <c r="AF534" s="11" t="n">
        <v>8</v>
      </c>
      <c r="AG534" s="11" t="n">
        <v>10</v>
      </c>
      <c r="AH534" s="11" t="n">
        <v>0</v>
      </c>
      <c r="AI534" s="13" t="n">
        <v>0.0620689655172414</v>
      </c>
      <c r="AJ534" s="13" t="n">
        <v>0.572413793103448</v>
      </c>
      <c r="AK534" s="13" t="n">
        <v>0.241379310344828</v>
      </c>
      <c r="AL534" s="13" t="n">
        <v>0.0551724137931035</v>
      </c>
      <c r="AM534" s="13" t="n">
        <v>0.0689655172413793</v>
      </c>
      <c r="AN534" s="11" t="n">
        <v>6</v>
      </c>
      <c r="AO534" s="13" t="n">
        <v>0.0397350993377484</v>
      </c>
      <c r="AP534" s="11" t="n">
        <v>7</v>
      </c>
      <c r="AQ534" s="11" t="n">
        <v>4</v>
      </c>
      <c r="AR534" s="13" t="n">
        <v>0.0454545454545455</v>
      </c>
      <c r="AS534" s="13" t="n">
        <v>0.025974025974026</v>
      </c>
      <c r="AT534" s="14" t="n">
        <f aca="false">SUMIFS(시도_소아과개폐업!$C$5:$C$293,시도_소아과개폐업!$A$5:$A$293,$D534,시도_소아과개폐업!$B$5:$B$293,$B534)</f>
        <v>12</v>
      </c>
      <c r="AU534" s="14" t="n">
        <f aca="false">SUMIFS(시도_소아과개폐업!$D$5:$D$293,시도_소아과개폐업!$A$5:$A$293,$D534,시도_소아과개폐업!$B$5:$B$293,$B534)</f>
        <v>7</v>
      </c>
      <c r="AV534" s="14" t="n">
        <f aca="false">SUMIFS(시도_소아과개폐업!$F$5:$F$293,시도_소아과개폐업!$A$5:$A$293,$D534,시도_소아과개폐업!$B$5:$B$293,$B534)</f>
        <v>5</v>
      </c>
      <c r="AW534" s="15" t="n">
        <f aca="false">SUMIFS(시도_소아과개폐업!$G$5:$G$293,시도_소아과개폐업!$A$5:$A$293,$D534,시도_소아과개폐업!$B$5:$B$293,$B534)</f>
        <v>0.194444444444444</v>
      </c>
      <c r="AX534" s="14" t="n">
        <f aca="false">SUMIFS(시도_소아과개폐업!$H$5:$H$293,시도_소아과개폐업!$A$5:$A$293,$D534,시도_소아과개폐업!$B$5:$B$293,$B534)</f>
        <v>31</v>
      </c>
      <c r="AY534" s="14" t="n">
        <f aca="false">SUMIFS(시군구_병원급!$E$5:$E$3668,시군구_병원급!$A$5:$A$3668,$A534,시군구_병원급!$D$5:$D$3668,$D534)</f>
        <v>6</v>
      </c>
      <c r="AZ534" s="14" t="n">
        <f aca="false">SUMIFS(시군구_병원급!$F$5:$F$3668,시군구_병원급!$A$5:$A$3668,$A534,시군구_병원급!$D$5:$D$3668,$D534)</f>
        <v>1</v>
      </c>
      <c r="BA534" s="14" t="n">
        <f aca="false">SUMIFS(시군구_병원급!$G$5:$G$3668,시군구_병원급!$A$5:$A$3668,$A534,시군구_병원급!$D$5:$D$3668,$D534)</f>
        <v>7</v>
      </c>
      <c r="BB534" s="14" t="n">
        <f aca="false">SUMIFS(시군구_병원급!$H$5:$H$3668,시군구_병원급!$A$5:$A$3668,$A534,시군구_병원급!$D$5:$D$3668,$D534)</f>
        <v>20</v>
      </c>
      <c r="BC534" s="16" t="n">
        <f aca="false">K534+AY534</f>
        <v>11</v>
      </c>
      <c r="BD534" s="17" t="n">
        <f aca="false">IF(E534=0,"",(K534+AY534)/E534*1000)</f>
        <v>1.00109210047324</v>
      </c>
      <c r="BE534" s="16" t="n">
        <f aca="false">AY534-SUMIFS(시군구_병원급!$E$5:$E$3668,시군구_병원급!$A$5:$A$3668,$A534,시군구_병원급!$D$5:$D$3668,$D534-3)</f>
        <v>2</v>
      </c>
      <c r="BF534" s="16" t="n">
        <f aca="false">IF(AY534=0,1,0)</f>
        <v>0</v>
      </c>
      <c r="BG534" s="16" t="n">
        <f aca="false">IF(K534+AY534=0,1,0)</f>
        <v>0</v>
      </c>
      <c r="BH534" s="16" t="n">
        <f aca="false">AF534+AG534+AH534</f>
        <v>18</v>
      </c>
      <c r="BI534" s="18" t="n">
        <f aca="false">IF(H534=0,"",BH534/H534)</f>
        <v>0.124137931034483</v>
      </c>
      <c r="BJ534" s="16" t="n">
        <f aca="false">IF(AP534="","",AP534+AN534)</f>
        <v>13</v>
      </c>
    </row>
    <row r="535" customFormat="false" ht="15" hidden="false" customHeight="true" outlineLevel="0" collapsed="false">
      <c r="A535" s="9" t="s">
        <v>199</v>
      </c>
      <c r="B535" s="10" t="s">
        <v>200</v>
      </c>
      <c r="C535" s="10" t="s">
        <v>200</v>
      </c>
      <c r="D535" s="9" t="n">
        <v>2018</v>
      </c>
      <c r="E535" s="11" t="n">
        <v>25520</v>
      </c>
      <c r="F535" s="11" t="n">
        <v>3595</v>
      </c>
      <c r="G535" s="11" t="n">
        <v>3703</v>
      </c>
      <c r="H535" s="11" t="n">
        <v>343</v>
      </c>
      <c r="I535" s="11" t="n">
        <v>17687</v>
      </c>
      <c r="J535" s="11" t="n">
        <v>14298</v>
      </c>
      <c r="K535" s="11" t="n">
        <v>22</v>
      </c>
      <c r="L535" s="12" t="n">
        <v>13.4404388714734</v>
      </c>
      <c r="M535" s="12" t="n">
        <v>0.862068965517241</v>
      </c>
      <c r="N535" s="13" t="n">
        <v>0.808390343189914</v>
      </c>
      <c r="O535" s="13" t="n">
        <v>0.693064263322884</v>
      </c>
      <c r="P535" s="13" t="n">
        <v>0.145101880877743</v>
      </c>
      <c r="Q535" s="13" t="n">
        <v>0.426654740608229</v>
      </c>
      <c r="R535" s="13" t="n">
        <v>0.367429837518464</v>
      </c>
      <c r="S535" s="11" t="n">
        <v>11</v>
      </c>
      <c r="T535" s="13" t="n">
        <v>0.186851211072664</v>
      </c>
      <c r="U535" s="13" t="n">
        <v>0.206644835584664</v>
      </c>
      <c r="V535" s="11" t="n">
        <v>0</v>
      </c>
      <c r="W535" s="13" t="n">
        <v>0</v>
      </c>
      <c r="X535" s="11" t="n">
        <v>0</v>
      </c>
      <c r="Y535" s="11" t="n">
        <v>0</v>
      </c>
      <c r="Z535" s="11" t="n">
        <v>0</v>
      </c>
      <c r="AA535" s="11" t="n">
        <v>0</v>
      </c>
      <c r="AB535" s="10" t="s">
        <v>65</v>
      </c>
      <c r="AC535" s="11" t="n">
        <v>29</v>
      </c>
      <c r="AD535" s="11" t="n">
        <v>111</v>
      </c>
      <c r="AE535" s="11" t="n">
        <v>177</v>
      </c>
      <c r="AF535" s="11" t="n">
        <v>13</v>
      </c>
      <c r="AG535" s="11" t="n">
        <v>13</v>
      </c>
      <c r="AH535" s="11" t="n">
        <v>0</v>
      </c>
      <c r="AI535" s="13" t="n">
        <v>0.0845481049562682</v>
      </c>
      <c r="AJ535" s="13" t="n">
        <v>0.323615160349854</v>
      </c>
      <c r="AK535" s="13" t="n">
        <v>0.516034985422741</v>
      </c>
      <c r="AL535" s="13" t="n">
        <v>0.0379008746355685</v>
      </c>
      <c r="AM535" s="13" t="n">
        <v>0.0379008746355685</v>
      </c>
      <c r="AN535" s="11" t="n">
        <v>5</v>
      </c>
      <c r="AO535" s="13" t="n">
        <v>0.014367816091954</v>
      </c>
      <c r="AP535" s="11" t="n">
        <v>15</v>
      </c>
      <c r="AQ535" s="11" t="n">
        <v>68</v>
      </c>
      <c r="AR535" s="13" t="n">
        <v>0.0508474576271187</v>
      </c>
      <c r="AS535" s="13" t="n">
        <v>0.230508474576271</v>
      </c>
      <c r="AT535" s="14" t="n">
        <f aca="false">SUMIFS(시도_소아과개폐업!$C$5:$C$293,시도_소아과개폐업!$A$5:$A$293,$D535,시도_소아과개폐업!$B$5:$B$293,$B535)</f>
        <v>12</v>
      </c>
      <c r="AU535" s="14" t="n">
        <f aca="false">SUMIFS(시도_소아과개폐업!$D$5:$D$293,시도_소아과개폐업!$A$5:$A$293,$D535,시도_소아과개폐업!$B$5:$B$293,$B535)</f>
        <v>0</v>
      </c>
      <c r="AV535" s="14" t="n">
        <f aca="false">SUMIFS(시도_소아과개폐업!$F$5:$F$293,시도_소아과개폐업!$A$5:$A$293,$D535,시도_소아과개폐업!$B$5:$B$293,$B535)</f>
        <v>12</v>
      </c>
      <c r="AW535" s="15" t="n">
        <f aca="false">SUMIFS(시도_소아과개폐업!$G$5:$G$293,시도_소아과개폐업!$A$5:$A$293,$D535,시도_소아과개폐업!$B$5:$B$293,$B535)</f>
        <v>0</v>
      </c>
      <c r="AX535" s="14" t="n">
        <f aca="false">SUMIFS(시도_소아과개폐업!$H$5:$H$293,시도_소아과개폐업!$A$5:$A$293,$D535,시도_소아과개폐업!$B$5:$B$293,$B535)</f>
        <v>3</v>
      </c>
      <c r="AY535" s="14" t="n">
        <f aca="false">SUMIFS(시군구_병원급!$E$5:$E$3668,시군구_병원급!$A$5:$A$3668,$A535,시군구_병원급!$D$5:$D$3668,$D535)</f>
        <v>0</v>
      </c>
      <c r="AZ535" s="14" t="n">
        <f aca="false">SUMIFS(시군구_병원급!$F$5:$F$3668,시군구_병원급!$A$5:$A$3668,$A535,시군구_병원급!$D$5:$D$3668,$D535)</f>
        <v>0</v>
      </c>
      <c r="BA535" s="14" t="n">
        <f aca="false">SUMIFS(시군구_병원급!$G$5:$G$3668,시군구_병원급!$A$5:$A$3668,$A535,시군구_병원급!$D$5:$D$3668,$D535)</f>
        <v>0</v>
      </c>
      <c r="BB535" s="14" t="n">
        <f aca="false">SUMIFS(시군구_병원급!$H$5:$H$3668,시군구_병원급!$A$5:$A$3668,$A535,시군구_병원급!$D$5:$D$3668,$D535)</f>
        <v>8</v>
      </c>
      <c r="BC535" s="16" t="n">
        <f aca="false">K535+AY535</f>
        <v>22</v>
      </c>
      <c r="BD535" s="17" t="n">
        <f aca="false">IF(E535=0,"",(K535+AY535)/E535*1000)</f>
        <v>0.862068965517241</v>
      </c>
      <c r="BE535" s="16" t="n">
        <f aca="false">AY535-SUMIFS(시군구_병원급!$E$5:$E$3668,시군구_병원급!$A$5:$A$3668,$A535,시군구_병원급!$D$5:$D$3668,$D535-3)</f>
        <v>0</v>
      </c>
      <c r="BF535" s="16" t="n">
        <f aca="false">IF(AY535=0,1,0)</f>
        <v>1</v>
      </c>
      <c r="BG535" s="16" t="n">
        <f aca="false">IF(K535+AY535=0,1,0)</f>
        <v>0</v>
      </c>
      <c r="BH535" s="16" t="n">
        <f aca="false">AF535+AG535+AH535</f>
        <v>26</v>
      </c>
      <c r="BI535" s="18" t="n">
        <f aca="false">IF(H535=0,"",BH535/H535)</f>
        <v>0.075801749271137</v>
      </c>
      <c r="BJ535" s="16" t="n">
        <f aca="false">IF(AP535="","",AP535+AN535)</f>
        <v>20</v>
      </c>
    </row>
    <row r="536" customFormat="false" ht="15" hidden="false" customHeight="true" outlineLevel="0" collapsed="false">
      <c r="A536" s="9" t="s">
        <v>201</v>
      </c>
      <c r="B536" s="10" t="s">
        <v>202</v>
      </c>
      <c r="C536" s="10" t="s">
        <v>203</v>
      </c>
      <c r="D536" s="9" t="n">
        <v>2018</v>
      </c>
      <c r="E536" s="11" t="n">
        <v>62451</v>
      </c>
      <c r="F536" s="11" t="n">
        <v>8405</v>
      </c>
      <c r="G536" s="11" t="n">
        <v>8832</v>
      </c>
      <c r="H536" s="11" t="n">
        <v>1135</v>
      </c>
      <c r="I536" s="11" t="n">
        <v>39203</v>
      </c>
      <c r="J536" s="11" t="n">
        <v>33819</v>
      </c>
      <c r="K536" s="11" t="n">
        <v>62</v>
      </c>
      <c r="L536" s="12" t="n">
        <v>18.174248610911</v>
      </c>
      <c r="M536" s="12" t="n">
        <v>0.992778338217162</v>
      </c>
      <c r="N536" s="13" t="n">
        <v>0.862663571665434</v>
      </c>
      <c r="O536" s="13" t="n">
        <v>0.627740148276249</v>
      </c>
      <c r="P536" s="13" t="n">
        <v>0.141422875534419</v>
      </c>
      <c r="Q536" s="13" t="n">
        <v>-0.130802098846191</v>
      </c>
      <c r="R536" s="13" t="n">
        <v>-0.266201395812562</v>
      </c>
      <c r="S536" s="11" t="n">
        <v>0</v>
      </c>
      <c r="T536" s="13" t="n">
        <v>-0.01561144839549</v>
      </c>
      <c r="U536" s="13" t="n">
        <v>-0.0021127119075498</v>
      </c>
      <c r="V536" s="11" t="n">
        <v>0</v>
      </c>
      <c r="W536" s="13" t="n">
        <v>-0.21057268722467</v>
      </c>
      <c r="X536" s="11" t="n">
        <v>1</v>
      </c>
      <c r="Y536" s="11" t="n">
        <v>0</v>
      </c>
      <c r="Z536" s="11" t="n">
        <v>1</v>
      </c>
      <c r="AA536" s="11" t="n">
        <v>0</v>
      </c>
      <c r="AB536" s="10" t="s">
        <v>65</v>
      </c>
      <c r="AC536" s="11" t="n">
        <v>51</v>
      </c>
      <c r="AD536" s="11" t="n">
        <v>353</v>
      </c>
      <c r="AE536" s="11" t="n">
        <v>693</v>
      </c>
      <c r="AF536" s="11" t="n">
        <v>23</v>
      </c>
      <c r="AG536" s="11" t="n">
        <v>11</v>
      </c>
      <c r="AH536" s="11" t="n">
        <v>4</v>
      </c>
      <c r="AI536" s="13" t="n">
        <v>0.0449339207048458</v>
      </c>
      <c r="AJ536" s="13" t="n">
        <v>0.311013215859031</v>
      </c>
      <c r="AK536" s="13" t="n">
        <v>0.61057268722467</v>
      </c>
      <c r="AL536" s="13" t="n">
        <v>0.0202643171806167</v>
      </c>
      <c r="AM536" s="13" t="n">
        <v>0.00969162995594714</v>
      </c>
      <c r="AN536" s="11" t="n">
        <v>4</v>
      </c>
      <c r="AO536" s="13" t="n">
        <v>0.00351185250219491</v>
      </c>
      <c r="AP536" s="11" t="n">
        <v>60</v>
      </c>
      <c r="AQ536" s="11" t="n">
        <v>40</v>
      </c>
      <c r="AR536" s="13" t="n">
        <v>0.0517241379310345</v>
      </c>
      <c r="AS536" s="13" t="n">
        <v>0.0344827586206897</v>
      </c>
      <c r="AT536" s="14" t="n">
        <f aca="false">SUMIFS(시도_소아과개폐업!$C$5:$C$293,시도_소아과개폐업!$A$5:$A$293,$D536,시도_소아과개폐업!$B$5:$B$293,$B536)</f>
        <v>178</v>
      </c>
      <c r="AU536" s="14" t="n">
        <f aca="false">SUMIFS(시도_소아과개폐업!$D$5:$D$293,시도_소아과개폐업!$A$5:$A$293,$D536,시도_소아과개폐업!$B$5:$B$293,$B536)</f>
        <v>109</v>
      </c>
      <c r="AV536" s="14" t="n">
        <f aca="false">SUMIFS(시도_소아과개폐업!$F$5:$F$293,시도_소아과개폐업!$A$5:$A$293,$D536,시도_소아과개폐업!$B$5:$B$293,$B536)</f>
        <v>69</v>
      </c>
      <c r="AW536" s="15" t="n">
        <f aca="false">SUMIFS(시도_소아과개폐업!$G$5:$G$293,시도_소아과개폐업!$A$5:$A$293,$D536,시도_소아과개폐업!$B$5:$B$293,$B536)</f>
        <v>0.163173652694611</v>
      </c>
      <c r="AX536" s="14" t="n">
        <f aca="false">SUMIFS(시도_소아과개폐업!$H$5:$H$293,시도_소아과개폐업!$A$5:$A$293,$D536,시도_소아과개폐업!$B$5:$B$293,$B536)</f>
        <v>356</v>
      </c>
      <c r="AY536" s="14" t="n">
        <f aca="false">SUMIFS(시군구_병원급!$E$5:$E$3668,시군구_병원급!$A$5:$A$3668,$A536,시군구_병원급!$D$5:$D$3668,$D536)</f>
        <v>18</v>
      </c>
      <c r="AZ536" s="14" t="n">
        <f aca="false">SUMIFS(시군구_병원급!$F$5:$F$3668,시군구_병원급!$A$5:$A$3668,$A536,시군구_병원급!$D$5:$D$3668,$D536)</f>
        <v>5</v>
      </c>
      <c r="BA536" s="14" t="n">
        <f aca="false">SUMIFS(시군구_병원급!$G$5:$G$3668,시군구_병원급!$A$5:$A$3668,$A536,시군구_병원급!$D$5:$D$3668,$D536)</f>
        <v>36</v>
      </c>
      <c r="BB536" s="14" t="n">
        <f aca="false">SUMIFS(시군구_병원급!$H$5:$H$3668,시군구_병원급!$A$5:$A$3668,$A536,시군구_병원급!$D$5:$D$3668,$D536)</f>
        <v>66</v>
      </c>
      <c r="BC536" s="16" t="n">
        <f aca="false">K536+AY536</f>
        <v>80</v>
      </c>
      <c r="BD536" s="17" t="n">
        <f aca="false">IF(E536=0,"",(K536+AY536)/E536*1000)</f>
        <v>1.28100430737698</v>
      </c>
      <c r="BE536" s="16" t="n">
        <f aca="false">AY536-SUMIFS(시군구_병원급!$E$5:$E$3668,시군구_병원급!$A$5:$A$3668,$A536,시군구_병원급!$D$5:$D$3668,$D536-3)</f>
        <v>1</v>
      </c>
      <c r="BF536" s="16" t="n">
        <f aca="false">IF(AY536=0,1,0)</f>
        <v>0</v>
      </c>
      <c r="BG536" s="16" t="n">
        <f aca="false">IF(K536+AY536=0,1,0)</f>
        <v>0</v>
      </c>
      <c r="BH536" s="16" t="n">
        <f aca="false">AF536+AG536+AH536</f>
        <v>38</v>
      </c>
      <c r="BI536" s="18" t="n">
        <f aca="false">IF(H536=0,"",BH536/H536)</f>
        <v>0.0334801762114537</v>
      </c>
      <c r="BJ536" s="16" t="n">
        <f aca="false">IF(AP536="","",AP536+AN536)</f>
        <v>64</v>
      </c>
    </row>
    <row r="537" customFormat="false" ht="15" hidden="false" customHeight="true" outlineLevel="0" collapsed="false">
      <c r="A537" s="9" t="s">
        <v>204</v>
      </c>
      <c r="B537" s="10" t="s">
        <v>202</v>
      </c>
      <c r="C537" s="10" t="s">
        <v>205</v>
      </c>
      <c r="D537" s="9" t="n">
        <v>2018</v>
      </c>
      <c r="E537" s="11" t="n">
        <v>42271</v>
      </c>
      <c r="F537" s="11" t="n">
        <v>5817</v>
      </c>
      <c r="G537" s="11" t="n">
        <v>6453</v>
      </c>
      <c r="H537" s="11" t="n">
        <v>657</v>
      </c>
      <c r="I537" s="11" t="n">
        <v>26541</v>
      </c>
      <c r="J537" s="11" t="n">
        <v>22916</v>
      </c>
      <c r="K537" s="11" t="n">
        <v>58</v>
      </c>
      <c r="L537" s="12" t="n">
        <v>15.5425705566464</v>
      </c>
      <c r="M537" s="12" t="n">
        <v>1.37209907501597</v>
      </c>
      <c r="N537" s="13" t="n">
        <v>0.863418861384273</v>
      </c>
      <c r="O537" s="13" t="n">
        <v>0.627877268103428</v>
      </c>
      <c r="P537" s="13" t="n">
        <v>0.152657850535828</v>
      </c>
      <c r="Q537" s="13" t="n">
        <v>-0.14956241826778</v>
      </c>
      <c r="R537" s="13" t="n">
        <v>-0.271999097472924</v>
      </c>
      <c r="S537" s="11" t="n">
        <v>-2</v>
      </c>
      <c r="T537" s="13" t="n">
        <v>-0.0505780346820809</v>
      </c>
      <c r="U537" s="13" t="n">
        <v>-0.0231505336768495</v>
      </c>
      <c r="V537" s="11" t="n">
        <v>0</v>
      </c>
      <c r="W537" s="13" t="n">
        <v>-0.168949771689498</v>
      </c>
      <c r="X537" s="11" t="n">
        <v>0</v>
      </c>
      <c r="Y537" s="11" t="n">
        <v>0</v>
      </c>
      <c r="Z537" s="11" t="n">
        <v>0</v>
      </c>
      <c r="AA537" s="11" t="n">
        <v>0</v>
      </c>
      <c r="AB537" s="10" t="s">
        <v>65</v>
      </c>
      <c r="AC537" s="11" t="n">
        <v>64</v>
      </c>
      <c r="AD537" s="11" t="n">
        <v>172</v>
      </c>
      <c r="AE537" s="11" t="n">
        <v>359</v>
      </c>
      <c r="AF537" s="11" t="n">
        <v>45</v>
      </c>
      <c r="AG537" s="11" t="n">
        <v>11</v>
      </c>
      <c r="AH537" s="11" t="n">
        <v>6</v>
      </c>
      <c r="AI537" s="13" t="n">
        <v>0.0974124809741248</v>
      </c>
      <c r="AJ537" s="13" t="n">
        <v>0.26179604261796</v>
      </c>
      <c r="AK537" s="13" t="n">
        <v>0.546423135464231</v>
      </c>
      <c r="AL537" s="13" t="n">
        <v>0.0684931506849315</v>
      </c>
      <c r="AM537" s="13" t="n">
        <v>0.0167427701674277</v>
      </c>
      <c r="AN537" s="11" t="n">
        <v>4</v>
      </c>
      <c r="AO537" s="13" t="n">
        <v>0.00605143721633888</v>
      </c>
      <c r="AP537" s="11" t="n">
        <v>47</v>
      </c>
      <c r="AQ537" s="11" t="n">
        <v>9</v>
      </c>
      <c r="AR537" s="13" t="n">
        <v>0.067238912732475</v>
      </c>
      <c r="AS537" s="13" t="n">
        <v>0.0128755364806867</v>
      </c>
      <c r="AT537" s="14" t="n">
        <f aca="false">SUMIFS(시도_소아과개폐업!$C$5:$C$293,시도_소아과개폐업!$A$5:$A$293,$D537,시도_소아과개폐업!$B$5:$B$293,$B537)</f>
        <v>178</v>
      </c>
      <c r="AU537" s="14" t="n">
        <f aca="false">SUMIFS(시도_소아과개폐업!$D$5:$D$293,시도_소아과개폐업!$A$5:$A$293,$D537,시도_소아과개폐업!$B$5:$B$293,$B537)</f>
        <v>109</v>
      </c>
      <c r="AV537" s="14" t="n">
        <f aca="false">SUMIFS(시도_소아과개폐업!$F$5:$F$293,시도_소아과개폐업!$A$5:$A$293,$D537,시도_소아과개폐업!$B$5:$B$293,$B537)</f>
        <v>69</v>
      </c>
      <c r="AW537" s="15" t="n">
        <f aca="false">SUMIFS(시도_소아과개폐업!$G$5:$G$293,시도_소아과개폐업!$A$5:$A$293,$D537,시도_소아과개폐업!$B$5:$B$293,$B537)</f>
        <v>0.163173652694611</v>
      </c>
      <c r="AX537" s="14" t="n">
        <f aca="false">SUMIFS(시도_소아과개폐업!$H$5:$H$293,시도_소아과개폐업!$A$5:$A$293,$D537,시도_소아과개폐업!$B$5:$B$293,$B537)</f>
        <v>356</v>
      </c>
      <c r="AY537" s="14" t="n">
        <f aca="false">SUMIFS(시군구_병원급!$E$5:$E$3668,시군구_병원급!$A$5:$A$3668,$A537,시군구_병원급!$D$5:$D$3668,$D537)</f>
        <v>13</v>
      </c>
      <c r="AZ537" s="14" t="n">
        <f aca="false">SUMIFS(시군구_병원급!$F$5:$F$3668,시군구_병원급!$A$5:$A$3668,$A537,시군구_병원급!$D$5:$D$3668,$D537)</f>
        <v>6</v>
      </c>
      <c r="BA537" s="14" t="n">
        <f aca="false">SUMIFS(시군구_병원급!$G$5:$G$3668,시군구_병원급!$A$5:$A$3668,$A537,시군구_병원급!$D$5:$D$3668,$D537)</f>
        <v>23</v>
      </c>
      <c r="BB537" s="14" t="n">
        <f aca="false">SUMIFS(시군구_병원급!$H$5:$H$3668,시군구_병원급!$A$5:$A$3668,$A537,시군구_병원급!$D$5:$D$3668,$D537)</f>
        <v>48</v>
      </c>
      <c r="BC537" s="16" t="n">
        <f aca="false">K537+AY537</f>
        <v>71</v>
      </c>
      <c r="BD537" s="17" t="n">
        <f aca="false">IF(E537=0,"",(K537+AY537)/E537*1000)</f>
        <v>1.67963852286438</v>
      </c>
      <c r="BE537" s="16" t="n">
        <f aca="false">AY537-SUMIFS(시군구_병원급!$E$5:$E$3668,시군구_병원급!$A$5:$A$3668,$A537,시군구_병원급!$D$5:$D$3668,$D537-3)</f>
        <v>0</v>
      </c>
      <c r="BF537" s="16" t="n">
        <f aca="false">IF(AY537=0,1,0)</f>
        <v>0</v>
      </c>
      <c r="BG537" s="16" t="n">
        <f aca="false">IF(K537+AY537=0,1,0)</f>
        <v>0</v>
      </c>
      <c r="BH537" s="16" t="n">
        <f aca="false">AF537+AG537+AH537</f>
        <v>62</v>
      </c>
      <c r="BI537" s="18" t="n">
        <f aca="false">IF(H537=0,"",BH537/H537)</f>
        <v>0.0943683409436834</v>
      </c>
      <c r="BJ537" s="16" t="n">
        <f aca="false">IF(AP537="","",AP537+AN537)</f>
        <v>51</v>
      </c>
    </row>
    <row r="538" customFormat="false" ht="15" hidden="false" customHeight="true" outlineLevel="0" collapsed="false">
      <c r="A538" s="9" t="s">
        <v>206</v>
      </c>
      <c r="B538" s="10" t="s">
        <v>202</v>
      </c>
      <c r="C538" s="10" t="s">
        <v>207</v>
      </c>
      <c r="D538" s="9" t="n">
        <v>2018</v>
      </c>
      <c r="E538" s="11" t="n">
        <v>20085</v>
      </c>
      <c r="F538" s="11" t="n">
        <v>2577</v>
      </c>
      <c r="G538" s="11" t="n">
        <v>2559</v>
      </c>
      <c r="H538" s="11" t="n">
        <v>449</v>
      </c>
      <c r="I538" s="11" t="n">
        <v>16559</v>
      </c>
      <c r="J538" s="11" t="n">
        <v>13313</v>
      </c>
      <c r="K538" s="11" t="n">
        <v>20</v>
      </c>
      <c r="L538" s="12" t="n">
        <v>22.3549912870301</v>
      </c>
      <c r="M538" s="12" t="n">
        <v>0.995767986059248</v>
      </c>
      <c r="N538" s="13" t="n">
        <v>0.803973669907603</v>
      </c>
      <c r="O538" s="13" t="n">
        <v>0.824446104057755</v>
      </c>
      <c r="P538" s="13" t="n">
        <v>0.127408513816281</v>
      </c>
      <c r="Q538" s="13" t="n">
        <v>-0.0765092647937836</v>
      </c>
      <c r="R538" s="13" t="n">
        <v>-0.194776589049717</v>
      </c>
      <c r="S538" s="11" t="n">
        <v>-1</v>
      </c>
      <c r="T538" s="13" t="n">
        <v>-0.00663716814159288</v>
      </c>
      <c r="U538" s="13" t="n">
        <v>0.0120400928981788</v>
      </c>
      <c r="V538" s="11" t="n">
        <v>0</v>
      </c>
      <c r="W538" s="13" t="n">
        <v>-0.178173719376392</v>
      </c>
      <c r="X538" s="11" t="n">
        <v>0</v>
      </c>
      <c r="Y538" s="11" t="n">
        <v>0</v>
      </c>
      <c r="Z538" s="11" t="n">
        <v>0</v>
      </c>
      <c r="AA538" s="11" t="n">
        <v>0</v>
      </c>
      <c r="AB538" s="10" t="s">
        <v>65</v>
      </c>
      <c r="AC538" s="11" t="n">
        <v>13</v>
      </c>
      <c r="AD538" s="11" t="n">
        <v>146</v>
      </c>
      <c r="AE538" s="11" t="n">
        <v>279</v>
      </c>
      <c r="AF538" s="11" t="n">
        <v>6</v>
      </c>
      <c r="AG538" s="11" t="n">
        <v>4</v>
      </c>
      <c r="AH538" s="11" t="n">
        <v>1</v>
      </c>
      <c r="AI538" s="13" t="n">
        <v>0.0289532293986637</v>
      </c>
      <c r="AJ538" s="13" t="n">
        <v>0.325167037861915</v>
      </c>
      <c r="AK538" s="13" t="n">
        <v>0.621380846325167</v>
      </c>
      <c r="AL538" s="13" t="n">
        <v>0.0133630289532294</v>
      </c>
      <c r="AM538" s="13" t="n">
        <v>0.0089086859688196</v>
      </c>
      <c r="AN538" s="11" t="n">
        <v>55</v>
      </c>
      <c r="AO538" s="13" t="n">
        <v>0.109126984126984</v>
      </c>
      <c r="AP538" s="11" t="n">
        <v>37</v>
      </c>
      <c r="AQ538" s="11" t="n">
        <v>22</v>
      </c>
      <c r="AR538" s="13" t="n">
        <v>0.0712909441233141</v>
      </c>
      <c r="AS538" s="13" t="n">
        <v>0.0423892100192678</v>
      </c>
      <c r="AT538" s="14" t="n">
        <f aca="false">SUMIFS(시도_소아과개폐업!$C$5:$C$293,시도_소아과개폐업!$A$5:$A$293,$D538,시도_소아과개폐업!$B$5:$B$293,$B538)</f>
        <v>178</v>
      </c>
      <c r="AU538" s="14" t="n">
        <f aca="false">SUMIFS(시도_소아과개폐업!$D$5:$D$293,시도_소아과개폐업!$A$5:$A$293,$D538,시도_소아과개폐업!$B$5:$B$293,$B538)</f>
        <v>109</v>
      </c>
      <c r="AV538" s="14" t="n">
        <f aca="false">SUMIFS(시도_소아과개폐업!$F$5:$F$293,시도_소아과개폐업!$A$5:$A$293,$D538,시도_소아과개폐업!$B$5:$B$293,$B538)</f>
        <v>69</v>
      </c>
      <c r="AW538" s="15" t="n">
        <f aca="false">SUMIFS(시도_소아과개폐업!$G$5:$G$293,시도_소아과개폐업!$A$5:$A$293,$D538,시도_소아과개폐업!$B$5:$B$293,$B538)</f>
        <v>0.163173652694611</v>
      </c>
      <c r="AX538" s="14" t="n">
        <f aca="false">SUMIFS(시도_소아과개폐업!$H$5:$H$293,시도_소아과개폐업!$A$5:$A$293,$D538,시도_소아과개폐업!$B$5:$B$293,$B538)</f>
        <v>356</v>
      </c>
      <c r="AY538" s="14" t="n">
        <f aca="false">SUMIFS(시군구_병원급!$E$5:$E$3668,시군구_병원급!$A$5:$A$3668,$A538,시군구_병원급!$D$5:$D$3668,$D538)</f>
        <v>9</v>
      </c>
      <c r="AZ538" s="14" t="n">
        <f aca="false">SUMIFS(시군구_병원급!$F$5:$F$3668,시군구_병원급!$A$5:$A$3668,$A538,시군구_병원급!$D$5:$D$3668,$D538)</f>
        <v>4</v>
      </c>
      <c r="BA538" s="14" t="n">
        <f aca="false">SUMIFS(시군구_병원급!$G$5:$G$3668,시군구_병원급!$A$5:$A$3668,$A538,시군구_병원급!$D$5:$D$3668,$D538)</f>
        <v>15</v>
      </c>
      <c r="BB538" s="14" t="n">
        <f aca="false">SUMIFS(시군구_병원급!$H$5:$H$3668,시군구_병원급!$A$5:$A$3668,$A538,시군구_병원급!$D$5:$D$3668,$D538)</f>
        <v>31</v>
      </c>
      <c r="BC538" s="16" t="n">
        <f aca="false">K538+AY538</f>
        <v>29</v>
      </c>
      <c r="BD538" s="17" t="n">
        <f aca="false">IF(E538=0,"",(K538+AY538)/E538*1000)</f>
        <v>1.44386357978591</v>
      </c>
      <c r="BE538" s="16" t="n">
        <f aca="false">AY538-SUMIFS(시군구_병원급!$E$5:$E$3668,시군구_병원급!$A$5:$A$3668,$A538,시군구_병원급!$D$5:$D$3668,$D538-3)</f>
        <v>-2</v>
      </c>
      <c r="BF538" s="16" t="n">
        <f aca="false">IF(AY538=0,1,0)</f>
        <v>0</v>
      </c>
      <c r="BG538" s="16" t="n">
        <f aca="false">IF(K538+AY538=0,1,0)</f>
        <v>0</v>
      </c>
      <c r="BH538" s="16" t="n">
        <f aca="false">AF538+AG538+AH538</f>
        <v>11</v>
      </c>
      <c r="BI538" s="18" t="n">
        <f aca="false">IF(H538=0,"",BH538/H538)</f>
        <v>0.0244988864142539</v>
      </c>
      <c r="BJ538" s="16" t="n">
        <f aca="false">IF(AP538="","",AP538+AN538)</f>
        <v>92</v>
      </c>
    </row>
    <row r="539" customFormat="false" ht="15" hidden="false" customHeight="true" outlineLevel="0" collapsed="false">
      <c r="A539" s="9" t="s">
        <v>208</v>
      </c>
      <c r="B539" s="10" t="s">
        <v>202</v>
      </c>
      <c r="C539" s="10" t="s">
        <v>209</v>
      </c>
      <c r="D539" s="9" t="n">
        <v>2018</v>
      </c>
      <c r="E539" s="11" t="n">
        <v>25682</v>
      </c>
      <c r="F539" s="11" t="n">
        <v>3828</v>
      </c>
      <c r="G539" s="11" t="n">
        <v>4066</v>
      </c>
      <c r="H539" s="11" t="n">
        <v>472</v>
      </c>
      <c r="I539" s="11" t="n">
        <v>17305</v>
      </c>
      <c r="J539" s="11" t="n">
        <v>15107</v>
      </c>
      <c r="K539" s="11" t="n">
        <v>31</v>
      </c>
      <c r="L539" s="12" t="n">
        <v>18.3786309477455</v>
      </c>
      <c r="M539" s="12" t="n">
        <v>1.20707110038159</v>
      </c>
      <c r="N539" s="13" t="n">
        <v>0.87298468650679</v>
      </c>
      <c r="O539" s="13" t="n">
        <v>0.673818238454949</v>
      </c>
      <c r="P539" s="13" t="n">
        <v>0.158321003037147</v>
      </c>
      <c r="Q539" s="13" t="n">
        <v>-0.151625264270613</v>
      </c>
      <c r="R539" s="13" t="n">
        <v>-0.212015503875969</v>
      </c>
      <c r="S539" s="11" t="n">
        <v>2</v>
      </c>
      <c r="T539" s="13" t="n">
        <v>-0.0445344129554656</v>
      </c>
      <c r="U539" s="13" t="n">
        <v>-0.0290090898889014</v>
      </c>
      <c r="V539" s="11" t="n">
        <v>0</v>
      </c>
      <c r="W539" s="13" t="n">
        <v>-0.194915254237288</v>
      </c>
      <c r="X539" s="11" t="n">
        <v>0</v>
      </c>
      <c r="Y539" s="11" t="n">
        <v>0</v>
      </c>
      <c r="Z539" s="11" t="n">
        <v>0</v>
      </c>
      <c r="AA539" s="11" t="n">
        <v>0</v>
      </c>
      <c r="AB539" s="10" t="s">
        <v>65</v>
      </c>
      <c r="AC539" s="11" t="n">
        <v>33</v>
      </c>
      <c r="AD539" s="11" t="n">
        <v>122</v>
      </c>
      <c r="AE539" s="11" t="n">
        <v>305</v>
      </c>
      <c r="AF539" s="11" t="n">
        <v>8</v>
      </c>
      <c r="AG539" s="11" t="n">
        <v>2</v>
      </c>
      <c r="AH539" s="11" t="n">
        <v>2</v>
      </c>
      <c r="AI539" s="13" t="n">
        <v>0.0699152542372881</v>
      </c>
      <c r="AJ539" s="13" t="n">
        <v>0.258474576271186</v>
      </c>
      <c r="AK539" s="13" t="n">
        <v>0.646186440677966</v>
      </c>
      <c r="AL539" s="13" t="n">
        <v>0.0169491525423729</v>
      </c>
      <c r="AM539" s="13" t="n">
        <v>0.00423728813559322</v>
      </c>
      <c r="AN539" s="11" t="n">
        <v>2</v>
      </c>
      <c r="AO539" s="13" t="n">
        <v>0.00421940928270042</v>
      </c>
      <c r="AP539" s="11" t="n">
        <v>30</v>
      </c>
      <c r="AQ539" s="11" t="n">
        <v>3</v>
      </c>
      <c r="AR539" s="13" t="n">
        <v>0.0598802395209581</v>
      </c>
      <c r="AS539" s="13" t="n">
        <v>0.00598802395209581</v>
      </c>
      <c r="AT539" s="14" t="n">
        <f aca="false">SUMIFS(시도_소아과개폐업!$C$5:$C$293,시도_소아과개폐업!$A$5:$A$293,$D539,시도_소아과개폐업!$B$5:$B$293,$B539)</f>
        <v>178</v>
      </c>
      <c r="AU539" s="14" t="n">
        <f aca="false">SUMIFS(시도_소아과개폐업!$D$5:$D$293,시도_소아과개폐업!$A$5:$A$293,$D539,시도_소아과개폐업!$B$5:$B$293,$B539)</f>
        <v>109</v>
      </c>
      <c r="AV539" s="14" t="n">
        <f aca="false">SUMIFS(시도_소아과개폐업!$F$5:$F$293,시도_소아과개폐업!$A$5:$A$293,$D539,시도_소아과개폐업!$B$5:$B$293,$B539)</f>
        <v>69</v>
      </c>
      <c r="AW539" s="15" t="n">
        <f aca="false">SUMIFS(시도_소아과개폐업!$G$5:$G$293,시도_소아과개폐업!$A$5:$A$293,$D539,시도_소아과개폐업!$B$5:$B$293,$B539)</f>
        <v>0.163173652694611</v>
      </c>
      <c r="AX539" s="14" t="n">
        <f aca="false">SUMIFS(시도_소아과개폐업!$H$5:$H$293,시도_소아과개폐업!$A$5:$A$293,$D539,시도_소아과개폐업!$B$5:$B$293,$B539)</f>
        <v>356</v>
      </c>
      <c r="AY539" s="14" t="n">
        <f aca="false">SUMIFS(시군구_병원급!$E$5:$E$3668,시군구_병원급!$A$5:$A$3668,$A539,시군구_병원급!$D$5:$D$3668,$D539)</f>
        <v>6</v>
      </c>
      <c r="AZ539" s="14" t="n">
        <f aca="false">SUMIFS(시군구_병원급!$F$5:$F$3668,시군구_병원급!$A$5:$A$3668,$A539,시군구_병원급!$D$5:$D$3668,$D539)</f>
        <v>3</v>
      </c>
      <c r="BA539" s="14" t="n">
        <f aca="false">SUMIFS(시군구_병원급!$G$5:$G$3668,시군구_병원급!$A$5:$A$3668,$A539,시군구_병원급!$D$5:$D$3668,$D539)</f>
        <v>17</v>
      </c>
      <c r="BB539" s="14" t="n">
        <f aca="false">SUMIFS(시군구_병원급!$H$5:$H$3668,시군구_병원급!$A$5:$A$3668,$A539,시군구_병원급!$D$5:$D$3668,$D539)</f>
        <v>29</v>
      </c>
      <c r="BC539" s="16" t="n">
        <f aca="false">K539+AY539</f>
        <v>37</v>
      </c>
      <c r="BD539" s="17" t="n">
        <f aca="false">IF(E539=0,"",(K539+AY539)/E539*1000)</f>
        <v>1.44069776497158</v>
      </c>
      <c r="BE539" s="16" t="n">
        <f aca="false">AY539-SUMIFS(시군구_병원급!$E$5:$E$3668,시군구_병원급!$A$5:$A$3668,$A539,시군구_병원급!$D$5:$D$3668,$D539-3)</f>
        <v>-1</v>
      </c>
      <c r="BF539" s="16" t="n">
        <f aca="false">IF(AY539=0,1,0)</f>
        <v>0</v>
      </c>
      <c r="BG539" s="16" t="n">
        <f aca="false">IF(K539+AY539=0,1,0)</f>
        <v>0</v>
      </c>
      <c r="BH539" s="16" t="n">
        <f aca="false">AF539+AG539+AH539</f>
        <v>12</v>
      </c>
      <c r="BI539" s="18" t="n">
        <f aca="false">IF(H539=0,"",BH539/H539)</f>
        <v>0.0254237288135593</v>
      </c>
      <c r="BJ539" s="16" t="n">
        <f aca="false">IF(AP539="","",AP539+AN539)</f>
        <v>32</v>
      </c>
    </row>
    <row r="540" customFormat="false" ht="15" hidden="false" customHeight="true" outlineLevel="0" collapsed="false">
      <c r="A540" s="9" t="s">
        <v>210</v>
      </c>
      <c r="B540" s="10" t="s">
        <v>202</v>
      </c>
      <c r="C540" s="10" t="s">
        <v>211</v>
      </c>
      <c r="D540" s="9" t="n">
        <v>2018</v>
      </c>
      <c r="E540" s="11" t="n">
        <v>37921</v>
      </c>
      <c r="F540" s="11" t="n">
        <v>5222</v>
      </c>
      <c r="G540" s="11" t="n">
        <v>5447</v>
      </c>
      <c r="H540" s="11" t="n">
        <v>605</v>
      </c>
      <c r="I540" s="11" t="n">
        <v>23434</v>
      </c>
      <c r="J540" s="11" t="n">
        <v>20357</v>
      </c>
      <c r="K540" s="11" t="n">
        <v>38</v>
      </c>
      <c r="L540" s="12" t="n">
        <v>15.9542206165449</v>
      </c>
      <c r="M540" s="12" t="n">
        <v>1.00208327839456</v>
      </c>
      <c r="N540" s="13" t="n">
        <v>0.868695058462064</v>
      </c>
      <c r="O540" s="13" t="n">
        <v>0.61796893541837</v>
      </c>
      <c r="P540" s="13" t="n">
        <v>0.143640726774083</v>
      </c>
      <c r="Q540" s="13" t="n">
        <v>-0.10612167927775</v>
      </c>
      <c r="R540" s="13" t="n">
        <v>-0.211608047474309</v>
      </c>
      <c r="S540" s="11" t="n">
        <v>1</v>
      </c>
      <c r="T540" s="13" t="n">
        <v>0.0134003350083751</v>
      </c>
      <c r="U540" s="13" t="n">
        <v>0.0253784895423121</v>
      </c>
      <c r="V540" s="11" t="n">
        <v>0</v>
      </c>
      <c r="W540" s="13" t="n">
        <v>-0.143801652892562</v>
      </c>
      <c r="X540" s="11" t="n">
        <v>0</v>
      </c>
      <c r="Y540" s="11" t="n">
        <v>0</v>
      </c>
      <c r="Z540" s="11" t="n">
        <v>0</v>
      </c>
      <c r="AA540" s="11" t="n">
        <v>0</v>
      </c>
      <c r="AB540" s="10" t="s">
        <v>65</v>
      </c>
      <c r="AC540" s="11" t="n">
        <v>41</v>
      </c>
      <c r="AD540" s="11" t="n">
        <v>237</v>
      </c>
      <c r="AE540" s="11" t="n">
        <v>296</v>
      </c>
      <c r="AF540" s="11" t="n">
        <v>10</v>
      </c>
      <c r="AG540" s="11" t="n">
        <v>17</v>
      </c>
      <c r="AH540" s="11" t="n">
        <v>4</v>
      </c>
      <c r="AI540" s="13" t="n">
        <v>0.0677685950413223</v>
      </c>
      <c r="AJ540" s="13" t="n">
        <v>0.391735537190083</v>
      </c>
      <c r="AK540" s="13" t="n">
        <v>0.489256198347107</v>
      </c>
      <c r="AL540" s="13" t="n">
        <v>0.0165289256198347</v>
      </c>
      <c r="AM540" s="13" t="n">
        <v>0.028099173553719</v>
      </c>
      <c r="AN540" s="11" t="n">
        <v>3</v>
      </c>
      <c r="AO540" s="13" t="n">
        <v>0.00493421052631579</v>
      </c>
      <c r="AP540" s="11" t="n">
        <v>32</v>
      </c>
      <c r="AQ540" s="11" t="n">
        <v>42</v>
      </c>
      <c r="AR540" s="13" t="n">
        <v>0.0535117056856187</v>
      </c>
      <c r="AS540" s="13" t="n">
        <v>0.0702341137123746</v>
      </c>
      <c r="AT540" s="14" t="n">
        <f aca="false">SUMIFS(시도_소아과개폐업!$C$5:$C$293,시도_소아과개폐업!$A$5:$A$293,$D540,시도_소아과개폐업!$B$5:$B$293,$B540)</f>
        <v>178</v>
      </c>
      <c r="AU540" s="14" t="n">
        <f aca="false">SUMIFS(시도_소아과개폐업!$D$5:$D$293,시도_소아과개폐업!$A$5:$A$293,$D540,시도_소아과개폐업!$B$5:$B$293,$B540)</f>
        <v>109</v>
      </c>
      <c r="AV540" s="14" t="n">
        <f aca="false">SUMIFS(시도_소아과개폐업!$F$5:$F$293,시도_소아과개폐업!$A$5:$A$293,$D540,시도_소아과개폐업!$B$5:$B$293,$B540)</f>
        <v>69</v>
      </c>
      <c r="AW540" s="15" t="n">
        <f aca="false">SUMIFS(시도_소아과개폐업!$G$5:$G$293,시도_소아과개폐업!$A$5:$A$293,$D540,시도_소아과개폐업!$B$5:$B$293,$B540)</f>
        <v>0.163173652694611</v>
      </c>
      <c r="AX540" s="14" t="n">
        <f aca="false">SUMIFS(시도_소아과개폐업!$H$5:$H$293,시도_소아과개폐업!$A$5:$A$293,$D540,시도_소아과개폐업!$B$5:$B$293,$B540)</f>
        <v>356</v>
      </c>
      <c r="AY540" s="14" t="n">
        <f aca="false">SUMIFS(시군구_병원급!$E$5:$E$3668,시군구_병원급!$A$5:$A$3668,$A540,시군구_병원급!$D$5:$D$3668,$D540)</f>
        <v>23</v>
      </c>
      <c r="AZ540" s="14" t="n">
        <f aca="false">SUMIFS(시군구_병원급!$F$5:$F$3668,시군구_병원급!$A$5:$A$3668,$A540,시군구_병원급!$D$5:$D$3668,$D540)</f>
        <v>5</v>
      </c>
      <c r="BA540" s="14" t="n">
        <f aca="false">SUMIFS(시군구_병원급!$G$5:$G$3668,시군구_병원급!$A$5:$A$3668,$A540,시군구_병원급!$D$5:$D$3668,$D540)</f>
        <v>28</v>
      </c>
      <c r="BB540" s="14" t="n">
        <f aca="false">SUMIFS(시군구_병원급!$H$5:$H$3668,시군구_병원급!$A$5:$A$3668,$A540,시군구_병원급!$D$5:$D$3668,$D540)</f>
        <v>73</v>
      </c>
      <c r="BC540" s="16" t="n">
        <f aca="false">K540+AY540</f>
        <v>61</v>
      </c>
      <c r="BD540" s="17" t="n">
        <f aca="false">IF(E540=0,"",(K540+AY540)/E540*1000)</f>
        <v>1.60860736794916</v>
      </c>
      <c r="BE540" s="16" t="n">
        <f aca="false">AY540-SUMIFS(시군구_병원급!$E$5:$E$3668,시군구_병원급!$A$5:$A$3668,$A540,시군구_병원급!$D$5:$D$3668,$D540-3)</f>
        <v>1</v>
      </c>
      <c r="BF540" s="16" t="n">
        <f aca="false">IF(AY540=0,1,0)</f>
        <v>0</v>
      </c>
      <c r="BG540" s="16" t="n">
        <f aca="false">IF(K540+AY540=0,1,0)</f>
        <v>0</v>
      </c>
      <c r="BH540" s="16" t="n">
        <f aca="false">AF540+AG540+AH540</f>
        <v>31</v>
      </c>
      <c r="BI540" s="18" t="n">
        <f aca="false">IF(H540=0,"",BH540/H540)</f>
        <v>0.0512396694214876</v>
      </c>
      <c r="BJ540" s="16" t="n">
        <f aca="false">IF(AP540="","",AP540+AN540)</f>
        <v>35</v>
      </c>
    </row>
    <row r="541" customFormat="false" ht="15" hidden="false" customHeight="true" outlineLevel="0" collapsed="false">
      <c r="A541" s="9" t="s">
        <v>212</v>
      </c>
      <c r="B541" s="10" t="s">
        <v>202</v>
      </c>
      <c r="C541" s="10" t="s">
        <v>213</v>
      </c>
      <c r="D541" s="9" t="n">
        <v>2018</v>
      </c>
      <c r="E541" s="11" t="n">
        <v>15355</v>
      </c>
      <c r="F541" s="11" t="n">
        <v>2039</v>
      </c>
      <c r="G541" s="11" t="n">
        <v>2123</v>
      </c>
      <c r="H541" s="11" t="n">
        <v>309</v>
      </c>
      <c r="I541" s="11" t="n">
        <v>10776</v>
      </c>
      <c r="J541" s="11" t="n">
        <v>9327</v>
      </c>
      <c r="K541" s="11" t="n">
        <v>17</v>
      </c>
      <c r="L541" s="12" t="n">
        <v>20.1237381960274</v>
      </c>
      <c r="M541" s="12" t="n">
        <v>1.10713122761316</v>
      </c>
      <c r="N541" s="13" t="n">
        <v>0.865534521158129</v>
      </c>
      <c r="O541" s="13" t="n">
        <v>0.70179094757408</v>
      </c>
      <c r="P541" s="13" t="n">
        <v>0.138261152718984</v>
      </c>
      <c r="Q541" s="13" t="n">
        <v>-0.249804572991987</v>
      </c>
      <c r="R541" s="13" t="n">
        <v>-0.368906064209275</v>
      </c>
      <c r="S541" s="11" t="n">
        <v>-6</v>
      </c>
      <c r="T541" s="13" t="n">
        <v>-0.055045871559633</v>
      </c>
      <c r="U541" s="13" t="n">
        <v>-0.0220528178600599</v>
      </c>
      <c r="V541" s="11" t="n">
        <v>0</v>
      </c>
      <c r="W541" s="13" t="n">
        <v>-0.288025889967638</v>
      </c>
      <c r="X541" s="11" t="n">
        <v>1</v>
      </c>
      <c r="Y541" s="11" t="n">
        <v>0</v>
      </c>
      <c r="Z541" s="11" t="n">
        <v>1</v>
      </c>
      <c r="AA541" s="11" t="n">
        <v>0</v>
      </c>
      <c r="AB541" s="10" t="s">
        <v>65</v>
      </c>
      <c r="AC541" s="11" t="n">
        <v>28</v>
      </c>
      <c r="AD541" s="11" t="n">
        <v>82</v>
      </c>
      <c r="AE541" s="11" t="n">
        <v>187</v>
      </c>
      <c r="AF541" s="11" t="n">
        <v>4</v>
      </c>
      <c r="AG541" s="11" t="n">
        <v>4</v>
      </c>
      <c r="AH541" s="11" t="n">
        <v>4</v>
      </c>
      <c r="AI541" s="13" t="n">
        <v>0.0906148867313916</v>
      </c>
      <c r="AJ541" s="13" t="n">
        <v>0.26537216828479</v>
      </c>
      <c r="AK541" s="13" t="n">
        <v>0.605177993527508</v>
      </c>
      <c r="AL541" s="13" t="n">
        <v>0.0129449838187702</v>
      </c>
      <c r="AM541" s="13" t="n">
        <v>0.0129449838187702</v>
      </c>
      <c r="AN541" s="11" t="n">
        <v>3</v>
      </c>
      <c r="AO541" s="13" t="n">
        <v>0.00961538461538462</v>
      </c>
      <c r="AP541" s="11" t="n">
        <v>21</v>
      </c>
      <c r="AQ541" s="11" t="n">
        <v>4</v>
      </c>
      <c r="AR541" s="13" t="n">
        <v>0.0638297872340426</v>
      </c>
      <c r="AS541" s="13" t="n">
        <v>0.0121580547112462</v>
      </c>
      <c r="AT541" s="14" t="n">
        <f aca="false">SUMIFS(시도_소아과개폐업!$C$5:$C$293,시도_소아과개폐업!$A$5:$A$293,$D541,시도_소아과개폐업!$B$5:$B$293,$B541)</f>
        <v>178</v>
      </c>
      <c r="AU541" s="14" t="n">
        <f aca="false">SUMIFS(시도_소아과개폐업!$D$5:$D$293,시도_소아과개폐업!$A$5:$A$293,$D541,시도_소아과개폐업!$B$5:$B$293,$B541)</f>
        <v>109</v>
      </c>
      <c r="AV541" s="14" t="n">
        <f aca="false">SUMIFS(시도_소아과개폐업!$F$5:$F$293,시도_소아과개폐업!$A$5:$A$293,$D541,시도_소아과개폐업!$B$5:$B$293,$B541)</f>
        <v>69</v>
      </c>
      <c r="AW541" s="15" t="n">
        <f aca="false">SUMIFS(시도_소아과개폐업!$G$5:$G$293,시도_소아과개폐업!$A$5:$A$293,$D541,시도_소아과개폐업!$B$5:$B$293,$B541)</f>
        <v>0.163173652694611</v>
      </c>
      <c r="AX541" s="14" t="n">
        <f aca="false">SUMIFS(시도_소아과개폐업!$H$5:$H$293,시도_소아과개폐업!$A$5:$A$293,$D541,시도_소아과개폐업!$B$5:$B$293,$B541)</f>
        <v>356</v>
      </c>
      <c r="AY541" s="14" t="n">
        <f aca="false">SUMIFS(시군구_병원급!$E$5:$E$3668,시군구_병원급!$A$5:$A$3668,$A541,시군구_병원급!$D$5:$D$3668,$D541)</f>
        <v>4</v>
      </c>
      <c r="AZ541" s="14" t="n">
        <f aca="false">SUMIFS(시군구_병원급!$F$5:$F$3668,시군구_병원급!$A$5:$A$3668,$A541,시군구_병원급!$D$5:$D$3668,$D541)</f>
        <v>1</v>
      </c>
      <c r="BA541" s="14" t="n">
        <f aca="false">SUMIFS(시군구_병원급!$G$5:$G$3668,시군구_병원급!$A$5:$A$3668,$A541,시군구_병원급!$D$5:$D$3668,$D541)</f>
        <v>7</v>
      </c>
      <c r="BB541" s="14" t="n">
        <f aca="false">SUMIFS(시군구_병원급!$H$5:$H$3668,시군구_병원급!$A$5:$A$3668,$A541,시군구_병원급!$D$5:$D$3668,$D541)</f>
        <v>10</v>
      </c>
      <c r="BC541" s="16" t="n">
        <f aca="false">K541+AY541</f>
        <v>21</v>
      </c>
      <c r="BD541" s="17" t="n">
        <f aca="false">IF(E541=0,"",(K541+AY541)/E541*1000)</f>
        <v>1.3676326929339</v>
      </c>
      <c r="BE541" s="16" t="n">
        <f aca="false">AY541-SUMIFS(시군구_병원급!$E$5:$E$3668,시군구_병원급!$A$5:$A$3668,$A541,시군구_병원급!$D$5:$D$3668,$D541-3)</f>
        <v>1</v>
      </c>
      <c r="BF541" s="16" t="n">
        <f aca="false">IF(AY541=0,1,0)</f>
        <v>0</v>
      </c>
      <c r="BG541" s="16" t="n">
        <f aca="false">IF(K541+AY541=0,1,0)</f>
        <v>0</v>
      </c>
      <c r="BH541" s="16" t="n">
        <f aca="false">AF541+AG541+AH541</f>
        <v>12</v>
      </c>
      <c r="BI541" s="18" t="n">
        <f aca="false">IF(H541=0,"",BH541/H541)</f>
        <v>0.0388349514563107</v>
      </c>
      <c r="BJ541" s="16" t="n">
        <f aca="false">IF(AP541="","",AP541+AN541)</f>
        <v>24</v>
      </c>
    </row>
    <row r="542" customFormat="false" ht="15" hidden="false" customHeight="true" outlineLevel="0" collapsed="false">
      <c r="A542" s="9" t="s">
        <v>214</v>
      </c>
      <c r="B542" s="10" t="s">
        <v>202</v>
      </c>
      <c r="C542" s="10" t="s">
        <v>215</v>
      </c>
      <c r="D542" s="9" t="n">
        <v>2018</v>
      </c>
      <c r="E542" s="11" t="n">
        <v>26756</v>
      </c>
      <c r="F542" s="11" t="n">
        <v>3544</v>
      </c>
      <c r="G542" s="11" t="n">
        <v>3586</v>
      </c>
      <c r="H542" s="11" t="n">
        <v>413</v>
      </c>
      <c r="I542" s="11" t="n">
        <v>18031</v>
      </c>
      <c r="J542" s="11" t="n">
        <v>14970</v>
      </c>
      <c r="K542" s="11" t="n">
        <v>17</v>
      </c>
      <c r="L542" s="12" t="n">
        <v>15.4357901031544</v>
      </c>
      <c r="M542" s="12" t="n">
        <v>0.63537150545672</v>
      </c>
      <c r="N542" s="13" t="n">
        <v>0.830236814375243</v>
      </c>
      <c r="O542" s="13" t="n">
        <v>0.673904918522948</v>
      </c>
      <c r="P542" s="13" t="n">
        <v>0.134026012856929</v>
      </c>
      <c r="Q542" s="13" t="n">
        <v>-0.0550257822985095</v>
      </c>
      <c r="R542" s="13" t="n">
        <v>-0.196324518153294</v>
      </c>
      <c r="S542" s="11" t="n">
        <v>-2</v>
      </c>
      <c r="T542" s="13" t="n">
        <v>-0.0166666666666667</v>
      </c>
      <c r="U542" s="13" t="n">
        <v>-0.0245076823198442</v>
      </c>
      <c r="V542" s="11" t="n">
        <v>0</v>
      </c>
      <c r="W542" s="13" t="n">
        <v>0.00242130750605329</v>
      </c>
      <c r="X542" s="11" t="n">
        <v>0</v>
      </c>
      <c r="Y542" s="11" t="n">
        <v>0</v>
      </c>
      <c r="Z542" s="11" t="n">
        <v>0</v>
      </c>
      <c r="AA542" s="11" t="n">
        <v>0</v>
      </c>
      <c r="AB542" s="10" t="s">
        <v>65</v>
      </c>
      <c r="AC542" s="11" t="n">
        <v>18</v>
      </c>
      <c r="AD542" s="11" t="n">
        <v>184</v>
      </c>
      <c r="AE542" s="11" t="n">
        <v>193</v>
      </c>
      <c r="AF542" s="11" t="n">
        <v>12</v>
      </c>
      <c r="AG542" s="11" t="n">
        <v>5</v>
      </c>
      <c r="AH542" s="11" t="n">
        <v>1</v>
      </c>
      <c r="AI542" s="13" t="n">
        <v>0.0435835351089588</v>
      </c>
      <c r="AJ542" s="13" t="n">
        <v>0.445520581113801</v>
      </c>
      <c r="AK542" s="13" t="n">
        <v>0.467312348668281</v>
      </c>
      <c r="AL542" s="13" t="n">
        <v>0.0290556900726392</v>
      </c>
      <c r="AM542" s="13" t="n">
        <v>0.0121065375302663</v>
      </c>
      <c r="AN542" s="11" t="n">
        <v>9</v>
      </c>
      <c r="AO542" s="13" t="n">
        <v>0.0213270142180095</v>
      </c>
      <c r="AP542" s="11" t="n">
        <v>17</v>
      </c>
      <c r="AQ542" s="11" t="n">
        <v>11</v>
      </c>
      <c r="AR542" s="13" t="n">
        <v>0.0397196261682243</v>
      </c>
      <c r="AS542" s="13" t="n">
        <v>0.0257009345794393</v>
      </c>
      <c r="AT542" s="14" t="n">
        <f aca="false">SUMIFS(시도_소아과개폐업!$C$5:$C$293,시도_소아과개폐업!$A$5:$A$293,$D542,시도_소아과개폐업!$B$5:$B$293,$B542)</f>
        <v>178</v>
      </c>
      <c r="AU542" s="14" t="n">
        <f aca="false">SUMIFS(시도_소아과개폐업!$D$5:$D$293,시도_소아과개폐업!$A$5:$A$293,$D542,시도_소아과개폐업!$B$5:$B$293,$B542)</f>
        <v>109</v>
      </c>
      <c r="AV542" s="14" t="n">
        <f aca="false">SUMIFS(시도_소아과개폐업!$F$5:$F$293,시도_소아과개폐업!$A$5:$A$293,$D542,시도_소아과개폐업!$B$5:$B$293,$B542)</f>
        <v>69</v>
      </c>
      <c r="AW542" s="15" t="n">
        <f aca="false">SUMIFS(시도_소아과개폐업!$G$5:$G$293,시도_소아과개폐업!$A$5:$A$293,$D542,시도_소아과개폐업!$B$5:$B$293,$B542)</f>
        <v>0.163173652694611</v>
      </c>
      <c r="AX542" s="14" t="n">
        <f aca="false">SUMIFS(시도_소아과개폐업!$H$5:$H$293,시도_소아과개폐업!$A$5:$A$293,$D542,시도_소아과개폐업!$B$5:$B$293,$B542)</f>
        <v>356</v>
      </c>
      <c r="AY542" s="14" t="n">
        <f aca="false">SUMIFS(시군구_병원급!$E$5:$E$3668,시군구_병원급!$A$5:$A$3668,$A542,시군구_병원급!$D$5:$D$3668,$D542)</f>
        <v>6</v>
      </c>
      <c r="AZ542" s="14" t="n">
        <f aca="false">SUMIFS(시군구_병원급!$F$5:$F$3668,시군구_병원급!$A$5:$A$3668,$A542,시군구_병원급!$D$5:$D$3668,$D542)</f>
        <v>4</v>
      </c>
      <c r="BA542" s="14" t="n">
        <f aca="false">SUMIFS(시군구_병원급!$G$5:$G$3668,시군구_병원급!$A$5:$A$3668,$A542,시군구_병원급!$D$5:$D$3668,$D542)</f>
        <v>13</v>
      </c>
      <c r="BB542" s="14" t="n">
        <f aca="false">SUMIFS(시군구_병원급!$H$5:$H$3668,시군구_병원급!$A$5:$A$3668,$A542,시군구_병원급!$D$5:$D$3668,$D542)</f>
        <v>17</v>
      </c>
      <c r="BC542" s="16" t="n">
        <f aca="false">K542+AY542</f>
        <v>23</v>
      </c>
      <c r="BD542" s="17" t="n">
        <f aca="false">IF(E542=0,"",(K542+AY542)/E542*1000)</f>
        <v>0.859620272088503</v>
      </c>
      <c r="BE542" s="16" t="n">
        <f aca="false">AY542-SUMIFS(시군구_병원급!$E$5:$E$3668,시군구_병원급!$A$5:$A$3668,$A542,시군구_병원급!$D$5:$D$3668,$D542-3)</f>
        <v>-4</v>
      </c>
      <c r="BF542" s="16" t="n">
        <f aca="false">IF(AY542=0,1,0)</f>
        <v>0</v>
      </c>
      <c r="BG542" s="16" t="n">
        <f aca="false">IF(K542+AY542=0,1,0)</f>
        <v>0</v>
      </c>
      <c r="BH542" s="16" t="n">
        <f aca="false">AF542+AG542+AH542</f>
        <v>18</v>
      </c>
      <c r="BI542" s="18" t="n">
        <f aca="false">IF(H542=0,"",BH542/H542)</f>
        <v>0.0435835351089588</v>
      </c>
      <c r="BJ542" s="16" t="n">
        <f aca="false">IF(AP542="","",AP542+AN542)</f>
        <v>26</v>
      </c>
    </row>
    <row r="543" customFormat="false" ht="15" hidden="false" customHeight="true" outlineLevel="0" collapsed="false">
      <c r="A543" s="9" t="s">
        <v>216</v>
      </c>
      <c r="B543" s="10" t="s">
        <v>202</v>
      </c>
      <c r="C543" s="10" t="s">
        <v>217</v>
      </c>
      <c r="D543" s="9" t="n">
        <v>2018</v>
      </c>
      <c r="E543" s="11" t="n">
        <v>4012</v>
      </c>
      <c r="F543" s="11" t="n">
        <v>452</v>
      </c>
      <c r="G543" s="11" t="n">
        <v>464</v>
      </c>
      <c r="H543" s="11" t="n">
        <v>109</v>
      </c>
      <c r="I543" s="11" t="n">
        <v>4103</v>
      </c>
      <c r="J543" s="11" t="n">
        <v>3265</v>
      </c>
      <c r="K543" s="11" t="n">
        <v>5</v>
      </c>
      <c r="L543" s="12" t="n">
        <v>27.1684945164507</v>
      </c>
      <c r="M543" s="12" t="n">
        <v>1.24626121635095</v>
      </c>
      <c r="N543" s="13" t="n">
        <v>0.795759200584938</v>
      </c>
      <c r="O543" s="13" t="n">
        <v>1.02268195413759</v>
      </c>
      <c r="P543" s="13" t="n">
        <v>0.115653040877368</v>
      </c>
      <c r="Q543" s="13" t="n">
        <v>-0.224284609435422</v>
      </c>
      <c r="R543" s="13" t="n">
        <v>-0.38866930171278</v>
      </c>
      <c r="S543" s="11" t="n">
        <v>-1</v>
      </c>
      <c r="T543" s="13" t="n">
        <v>-0.0683760683760684</v>
      </c>
      <c r="U543" s="13" t="n">
        <v>-0.04425809457256</v>
      </c>
      <c r="V543" s="11" t="n">
        <v>0</v>
      </c>
      <c r="W543" s="13" t="n">
        <v>-0.275229357798165</v>
      </c>
      <c r="X543" s="11" t="n">
        <v>1</v>
      </c>
      <c r="Y543" s="11" t="n">
        <v>0</v>
      </c>
      <c r="Z543" s="11" t="n">
        <v>1</v>
      </c>
      <c r="AA543" s="11" t="n">
        <v>0</v>
      </c>
      <c r="AB543" s="10" t="s">
        <v>65</v>
      </c>
      <c r="AC543" s="11" t="n">
        <v>8</v>
      </c>
      <c r="AD543" s="11" t="n">
        <v>43</v>
      </c>
      <c r="AE543" s="11" t="n">
        <v>55</v>
      </c>
      <c r="AF543" s="11" t="n">
        <v>0</v>
      </c>
      <c r="AG543" s="11" t="n">
        <v>3</v>
      </c>
      <c r="AH543" s="11" t="n">
        <v>0</v>
      </c>
      <c r="AI543" s="13" t="n">
        <v>0.073394495412844</v>
      </c>
      <c r="AJ543" s="13" t="n">
        <v>0.394495412844037</v>
      </c>
      <c r="AK543" s="13" t="n">
        <v>0.504587155963303</v>
      </c>
      <c r="AL543" s="13" t="n">
        <v>0</v>
      </c>
      <c r="AM543" s="13" t="n">
        <v>0.0275229357798165</v>
      </c>
      <c r="AN543" s="11" t="n">
        <v>6</v>
      </c>
      <c r="AO543" s="13" t="n">
        <v>0.0521739130434783</v>
      </c>
      <c r="AP543" s="11" t="n">
        <v>6</v>
      </c>
      <c r="AQ543" s="11" t="n">
        <v>2</v>
      </c>
      <c r="AR543" s="13" t="n">
        <v>0.0504201680672269</v>
      </c>
      <c r="AS543" s="13" t="n">
        <v>0.0168067226890756</v>
      </c>
      <c r="AT543" s="14" t="n">
        <f aca="false">SUMIFS(시도_소아과개폐업!$C$5:$C$293,시도_소아과개폐업!$A$5:$A$293,$D543,시도_소아과개폐업!$B$5:$B$293,$B543)</f>
        <v>178</v>
      </c>
      <c r="AU543" s="14" t="n">
        <f aca="false">SUMIFS(시도_소아과개폐업!$D$5:$D$293,시도_소아과개폐업!$A$5:$A$293,$D543,시도_소아과개폐업!$B$5:$B$293,$B543)</f>
        <v>109</v>
      </c>
      <c r="AV543" s="14" t="n">
        <f aca="false">SUMIFS(시도_소아과개폐업!$F$5:$F$293,시도_소아과개폐업!$A$5:$A$293,$D543,시도_소아과개폐업!$B$5:$B$293,$B543)</f>
        <v>69</v>
      </c>
      <c r="AW543" s="15" t="n">
        <f aca="false">SUMIFS(시도_소아과개폐업!$G$5:$G$293,시도_소아과개폐업!$A$5:$A$293,$D543,시도_소아과개폐업!$B$5:$B$293,$B543)</f>
        <v>0.163173652694611</v>
      </c>
      <c r="AX543" s="14" t="n">
        <f aca="false">SUMIFS(시도_소아과개폐업!$H$5:$H$293,시도_소아과개폐업!$A$5:$A$293,$D543,시도_소아과개폐업!$B$5:$B$293,$B543)</f>
        <v>356</v>
      </c>
      <c r="AY543" s="14" t="n">
        <f aca="false">SUMIFS(시군구_병원급!$E$5:$E$3668,시군구_병원급!$A$5:$A$3668,$A543,시군구_병원급!$D$5:$D$3668,$D543)</f>
        <v>2</v>
      </c>
      <c r="AZ543" s="14" t="n">
        <f aca="false">SUMIFS(시군구_병원급!$F$5:$F$3668,시군구_병원급!$A$5:$A$3668,$A543,시군구_병원급!$D$5:$D$3668,$D543)</f>
        <v>0</v>
      </c>
      <c r="BA543" s="14" t="n">
        <f aca="false">SUMIFS(시군구_병원급!$G$5:$G$3668,시군구_병원급!$A$5:$A$3668,$A543,시군구_병원급!$D$5:$D$3668,$D543)</f>
        <v>1</v>
      </c>
      <c r="BB543" s="14" t="n">
        <f aca="false">SUMIFS(시군구_병원급!$H$5:$H$3668,시군구_병원급!$A$5:$A$3668,$A543,시군구_병원급!$D$5:$D$3668,$D543)</f>
        <v>10</v>
      </c>
      <c r="BC543" s="16" t="n">
        <f aca="false">K543+AY543</f>
        <v>7</v>
      </c>
      <c r="BD543" s="17" t="n">
        <f aca="false">IF(E543=0,"",(K543+AY543)/E543*1000)</f>
        <v>1.74476570289133</v>
      </c>
      <c r="BE543" s="16" t="n">
        <f aca="false">AY543-SUMIFS(시군구_병원급!$E$5:$E$3668,시군구_병원급!$A$5:$A$3668,$A543,시군구_병원급!$D$5:$D$3668,$D543-3)</f>
        <v>-1</v>
      </c>
      <c r="BF543" s="16" t="n">
        <f aca="false">IF(AY543=0,1,0)</f>
        <v>0</v>
      </c>
      <c r="BG543" s="16" t="n">
        <f aca="false">IF(K543+AY543=0,1,0)</f>
        <v>0</v>
      </c>
      <c r="BH543" s="16" t="n">
        <f aca="false">AF543+AG543+AH543</f>
        <v>3</v>
      </c>
      <c r="BI543" s="18" t="n">
        <f aca="false">IF(H543=0,"",BH543/H543)</f>
        <v>0.0275229357798165</v>
      </c>
      <c r="BJ543" s="16" t="n">
        <f aca="false">IF(AP543="","",AP543+AN543)</f>
        <v>12</v>
      </c>
    </row>
    <row r="544" customFormat="false" ht="15" hidden="false" customHeight="true" outlineLevel="0" collapsed="false">
      <c r="A544" s="9" t="s">
        <v>218</v>
      </c>
      <c r="B544" s="10" t="s">
        <v>202</v>
      </c>
      <c r="C544" s="10" t="s">
        <v>219</v>
      </c>
      <c r="D544" s="9" t="n">
        <v>2018</v>
      </c>
      <c r="E544" s="11" t="n">
        <v>27328</v>
      </c>
      <c r="F544" s="11" t="n">
        <v>3610</v>
      </c>
      <c r="G544" s="11" t="n">
        <v>3747</v>
      </c>
      <c r="H544" s="11" t="n">
        <v>526</v>
      </c>
      <c r="I544" s="11" t="n">
        <v>23158</v>
      </c>
      <c r="J544" s="11" t="n">
        <v>19275</v>
      </c>
      <c r="K544" s="11" t="n">
        <v>27</v>
      </c>
      <c r="L544" s="12" t="n">
        <v>19.2476580796253</v>
      </c>
      <c r="M544" s="12" t="n">
        <v>0.987997658079625</v>
      </c>
      <c r="N544" s="13" t="n">
        <v>0.832325762155627</v>
      </c>
      <c r="O544" s="13" t="n">
        <v>0.84740925058548</v>
      </c>
      <c r="P544" s="13" t="n">
        <v>0.137112119437939</v>
      </c>
      <c r="Q544" s="13" t="n">
        <v>-0.23951579240295</v>
      </c>
      <c r="R544" s="13" t="n">
        <v>-0.362755102040816</v>
      </c>
      <c r="S544" s="11" t="n">
        <v>1</v>
      </c>
      <c r="T544" s="13" t="n">
        <v>-0.0852173913043478</v>
      </c>
      <c r="U544" s="13" t="n">
        <v>-0.0430973926697243</v>
      </c>
      <c r="V544" s="11" t="n">
        <v>0</v>
      </c>
      <c r="W544" s="13" t="n">
        <v>-0.188212927756654</v>
      </c>
      <c r="X544" s="11" t="n">
        <v>0</v>
      </c>
      <c r="Y544" s="11" t="n">
        <v>0</v>
      </c>
      <c r="Z544" s="11" t="n">
        <v>0</v>
      </c>
      <c r="AA544" s="11" t="n">
        <v>0</v>
      </c>
      <c r="AB544" s="10" t="s">
        <v>65</v>
      </c>
      <c r="AC544" s="11" t="n">
        <v>24</v>
      </c>
      <c r="AD544" s="11" t="n">
        <v>212</v>
      </c>
      <c r="AE544" s="11" t="n">
        <v>269</v>
      </c>
      <c r="AF544" s="11" t="n">
        <v>11</v>
      </c>
      <c r="AG544" s="11" t="n">
        <v>7</v>
      </c>
      <c r="AH544" s="11" t="n">
        <v>3</v>
      </c>
      <c r="AI544" s="13" t="n">
        <v>0.0456273764258555</v>
      </c>
      <c r="AJ544" s="13" t="n">
        <v>0.403041825095057</v>
      </c>
      <c r="AK544" s="13" t="n">
        <v>0.511406844106464</v>
      </c>
      <c r="AL544" s="13" t="n">
        <v>0.0209125475285171</v>
      </c>
      <c r="AM544" s="13" t="n">
        <v>0.0133079847908745</v>
      </c>
      <c r="AN544" s="11" t="n">
        <v>5</v>
      </c>
      <c r="AO544" s="13" t="n">
        <v>0.00941619585687382</v>
      </c>
      <c r="AP544" s="11" t="n">
        <v>49</v>
      </c>
      <c r="AQ544" s="11" t="n">
        <v>5</v>
      </c>
      <c r="AR544" s="13" t="n">
        <v>0.0850694444444445</v>
      </c>
      <c r="AS544" s="13" t="n">
        <v>0.00868055555555556</v>
      </c>
      <c r="AT544" s="14" t="n">
        <f aca="false">SUMIFS(시도_소아과개폐업!$C$5:$C$293,시도_소아과개폐업!$A$5:$A$293,$D544,시도_소아과개폐업!$B$5:$B$293,$B544)</f>
        <v>178</v>
      </c>
      <c r="AU544" s="14" t="n">
        <f aca="false">SUMIFS(시도_소아과개폐업!$D$5:$D$293,시도_소아과개폐업!$A$5:$A$293,$D544,시도_소아과개폐업!$B$5:$B$293,$B544)</f>
        <v>109</v>
      </c>
      <c r="AV544" s="14" t="n">
        <f aca="false">SUMIFS(시도_소아과개폐업!$F$5:$F$293,시도_소아과개폐업!$A$5:$A$293,$D544,시도_소아과개폐업!$B$5:$B$293,$B544)</f>
        <v>69</v>
      </c>
      <c r="AW544" s="15" t="n">
        <f aca="false">SUMIFS(시도_소아과개폐업!$G$5:$G$293,시도_소아과개폐업!$A$5:$A$293,$D544,시도_소아과개폐업!$B$5:$B$293,$B544)</f>
        <v>0.163173652694611</v>
      </c>
      <c r="AX544" s="14" t="n">
        <f aca="false">SUMIFS(시도_소아과개폐업!$H$5:$H$293,시도_소아과개폐업!$A$5:$A$293,$D544,시도_소아과개폐업!$B$5:$B$293,$B544)</f>
        <v>356</v>
      </c>
      <c r="AY544" s="14" t="n">
        <f aca="false">SUMIFS(시군구_병원급!$E$5:$E$3668,시군구_병원급!$A$5:$A$3668,$A544,시군구_병원급!$D$5:$D$3668,$D544)</f>
        <v>14</v>
      </c>
      <c r="AZ544" s="14" t="n">
        <f aca="false">SUMIFS(시군구_병원급!$F$5:$F$3668,시군구_병원급!$A$5:$A$3668,$A544,시군구_병원급!$D$5:$D$3668,$D544)</f>
        <v>5</v>
      </c>
      <c r="BA544" s="14" t="n">
        <f aca="false">SUMIFS(시군구_병원급!$G$5:$G$3668,시군구_병원급!$A$5:$A$3668,$A544,시군구_병원급!$D$5:$D$3668,$D544)</f>
        <v>23</v>
      </c>
      <c r="BB544" s="14" t="n">
        <f aca="false">SUMIFS(시군구_병원급!$H$5:$H$3668,시군구_병원급!$A$5:$A$3668,$A544,시군구_병원급!$D$5:$D$3668,$D544)</f>
        <v>62</v>
      </c>
      <c r="BC544" s="16" t="n">
        <f aca="false">K544+AY544</f>
        <v>41</v>
      </c>
      <c r="BD544" s="17" t="n">
        <f aca="false">IF(E544=0,"",(K544+AY544)/E544*1000)</f>
        <v>1.50029274004684</v>
      </c>
      <c r="BE544" s="16" t="n">
        <f aca="false">AY544-SUMIFS(시군구_병원급!$E$5:$E$3668,시군구_병원급!$A$5:$A$3668,$A544,시군구_병원급!$D$5:$D$3668,$D544-3)</f>
        <v>0</v>
      </c>
      <c r="BF544" s="16" t="n">
        <f aca="false">IF(AY544=0,1,0)</f>
        <v>0</v>
      </c>
      <c r="BG544" s="16" t="n">
        <f aca="false">IF(K544+AY544=0,1,0)</f>
        <v>0</v>
      </c>
      <c r="BH544" s="16" t="n">
        <f aca="false">AF544+AG544+AH544</f>
        <v>21</v>
      </c>
      <c r="BI544" s="18" t="n">
        <f aca="false">IF(H544=0,"",BH544/H544)</f>
        <v>0.0399239543726236</v>
      </c>
      <c r="BJ544" s="16" t="n">
        <f aca="false">IF(AP544="","",AP544+AN544)</f>
        <v>54</v>
      </c>
    </row>
    <row r="545" customFormat="false" ht="15" hidden="false" customHeight="true" outlineLevel="0" collapsed="false">
      <c r="A545" s="9" t="s">
        <v>220</v>
      </c>
      <c r="B545" s="10" t="s">
        <v>202</v>
      </c>
      <c r="C545" s="10" t="s">
        <v>221</v>
      </c>
      <c r="D545" s="9" t="n">
        <v>2018</v>
      </c>
      <c r="E545" s="11" t="n">
        <v>46704</v>
      </c>
      <c r="F545" s="11" t="n">
        <v>5717</v>
      </c>
      <c r="G545" s="11" t="n">
        <v>5816</v>
      </c>
      <c r="H545" s="11" t="n">
        <v>817</v>
      </c>
      <c r="I545" s="11" t="n">
        <v>31778</v>
      </c>
      <c r="J545" s="11" t="n">
        <v>26382</v>
      </c>
      <c r="K545" s="11" t="n">
        <v>53</v>
      </c>
      <c r="L545" s="12" t="n">
        <v>17.4931483384721</v>
      </c>
      <c r="M545" s="12" t="n">
        <v>1.13480644056184</v>
      </c>
      <c r="N545" s="13" t="n">
        <v>0.830196991629429</v>
      </c>
      <c r="O545" s="13" t="n">
        <v>0.680412812607057</v>
      </c>
      <c r="P545" s="13" t="n">
        <v>0.124528948269956</v>
      </c>
      <c r="Q545" s="13" t="n">
        <v>-0.137793531236154</v>
      </c>
      <c r="R545" s="13" t="n">
        <v>-0.284712827450498</v>
      </c>
      <c r="S545" s="11" t="n">
        <v>-4</v>
      </c>
      <c r="T545" s="13" t="n">
        <v>-0.0444444444444444</v>
      </c>
      <c r="U545" s="13" t="n">
        <v>-0.0144217349502217</v>
      </c>
      <c r="V545" s="11" t="n">
        <v>0</v>
      </c>
      <c r="W545" s="13" t="n">
        <v>-0.178702570379437</v>
      </c>
      <c r="X545" s="11" t="n">
        <v>0</v>
      </c>
      <c r="Y545" s="11" t="n">
        <v>0</v>
      </c>
      <c r="Z545" s="11" t="n">
        <v>0</v>
      </c>
      <c r="AA545" s="11" t="n">
        <v>0</v>
      </c>
      <c r="AB545" s="10" t="s">
        <v>65</v>
      </c>
      <c r="AC545" s="11" t="n">
        <v>59</v>
      </c>
      <c r="AD545" s="11" t="n">
        <v>216</v>
      </c>
      <c r="AE545" s="11" t="n">
        <v>501</v>
      </c>
      <c r="AF545" s="11" t="n">
        <v>28</v>
      </c>
      <c r="AG545" s="11" t="n">
        <v>5</v>
      </c>
      <c r="AH545" s="11" t="n">
        <v>8</v>
      </c>
      <c r="AI545" s="13" t="n">
        <v>0.0722154222766218</v>
      </c>
      <c r="AJ545" s="13" t="n">
        <v>0.26438188494492</v>
      </c>
      <c r="AK545" s="13" t="n">
        <v>0.613219094247246</v>
      </c>
      <c r="AL545" s="13" t="n">
        <v>0.0342717258261934</v>
      </c>
      <c r="AM545" s="13" t="n">
        <v>0.00611995104039168</v>
      </c>
      <c r="AN545" s="11" t="n">
        <v>6</v>
      </c>
      <c r="AO545" s="13" t="n">
        <v>0.00729040097205346</v>
      </c>
      <c r="AP545" s="11" t="n">
        <v>66</v>
      </c>
      <c r="AQ545" s="11" t="n">
        <v>23</v>
      </c>
      <c r="AR545" s="13" t="n">
        <v>0.0762124711316397</v>
      </c>
      <c r="AS545" s="13" t="n">
        <v>0.0265588914549654</v>
      </c>
      <c r="AT545" s="14" t="n">
        <f aca="false">SUMIFS(시도_소아과개폐업!$C$5:$C$293,시도_소아과개폐업!$A$5:$A$293,$D545,시도_소아과개폐업!$B$5:$B$293,$B545)</f>
        <v>178</v>
      </c>
      <c r="AU545" s="14" t="n">
        <f aca="false">SUMIFS(시도_소아과개폐업!$D$5:$D$293,시도_소아과개폐업!$A$5:$A$293,$D545,시도_소아과개폐업!$B$5:$B$293,$B545)</f>
        <v>109</v>
      </c>
      <c r="AV545" s="14" t="n">
        <f aca="false">SUMIFS(시도_소아과개폐업!$F$5:$F$293,시도_소아과개폐업!$A$5:$A$293,$D545,시도_소아과개폐업!$B$5:$B$293,$B545)</f>
        <v>69</v>
      </c>
      <c r="AW545" s="15" t="n">
        <f aca="false">SUMIFS(시도_소아과개폐업!$G$5:$G$293,시도_소아과개폐업!$A$5:$A$293,$D545,시도_소아과개폐업!$B$5:$B$293,$B545)</f>
        <v>0.163173652694611</v>
      </c>
      <c r="AX545" s="14" t="n">
        <f aca="false">SUMIFS(시도_소아과개폐업!$H$5:$H$293,시도_소아과개폐업!$A$5:$A$293,$D545,시도_소아과개폐업!$B$5:$B$293,$B545)</f>
        <v>356</v>
      </c>
      <c r="AY545" s="14" t="n">
        <f aca="false">SUMIFS(시군구_병원급!$E$5:$E$3668,시군구_병원급!$A$5:$A$3668,$A545,시군구_병원급!$D$5:$D$3668,$D545)</f>
        <v>20</v>
      </c>
      <c r="AZ545" s="14" t="n">
        <f aca="false">SUMIFS(시군구_병원급!$F$5:$F$3668,시군구_병원급!$A$5:$A$3668,$A545,시군구_병원급!$D$5:$D$3668,$D545)</f>
        <v>6</v>
      </c>
      <c r="BA545" s="14" t="n">
        <f aca="false">SUMIFS(시군구_병원급!$G$5:$G$3668,시군구_병원급!$A$5:$A$3668,$A545,시군구_병원급!$D$5:$D$3668,$D545)</f>
        <v>26</v>
      </c>
      <c r="BB545" s="14" t="n">
        <f aca="false">SUMIFS(시군구_병원급!$H$5:$H$3668,시군구_병원급!$A$5:$A$3668,$A545,시군구_병원급!$D$5:$D$3668,$D545)</f>
        <v>67</v>
      </c>
      <c r="BC545" s="16" t="n">
        <f aca="false">K545+AY545</f>
        <v>73</v>
      </c>
      <c r="BD545" s="17" t="n">
        <f aca="false">IF(E545=0,"",(K545+AY545)/E545*1000)</f>
        <v>1.56303528605687</v>
      </c>
      <c r="BE545" s="16" t="n">
        <f aca="false">AY545-SUMIFS(시군구_병원급!$E$5:$E$3668,시군구_병원급!$A$5:$A$3668,$A545,시군구_병원급!$D$5:$D$3668,$D545-3)</f>
        <v>0</v>
      </c>
      <c r="BF545" s="16" t="n">
        <f aca="false">IF(AY545=0,1,0)</f>
        <v>0</v>
      </c>
      <c r="BG545" s="16" t="n">
        <f aca="false">IF(K545+AY545=0,1,0)</f>
        <v>0</v>
      </c>
      <c r="BH545" s="16" t="n">
        <f aca="false">AF545+AG545+AH545</f>
        <v>41</v>
      </c>
      <c r="BI545" s="18" t="n">
        <f aca="false">IF(H545=0,"",BH545/H545)</f>
        <v>0.0501835985312118</v>
      </c>
      <c r="BJ545" s="16" t="n">
        <f aca="false">IF(AP545="","",AP545+AN545)</f>
        <v>72</v>
      </c>
    </row>
    <row r="546" customFormat="false" ht="15" hidden="false" customHeight="true" outlineLevel="0" collapsed="false">
      <c r="A546" s="9" t="s">
        <v>222</v>
      </c>
      <c r="B546" s="10" t="s">
        <v>202</v>
      </c>
      <c r="C546" s="10" t="s">
        <v>223</v>
      </c>
      <c r="D546" s="9" t="n">
        <v>2018</v>
      </c>
      <c r="E546" s="11" t="n">
        <v>2407</v>
      </c>
      <c r="F546" s="11" t="n">
        <v>294</v>
      </c>
      <c r="G546" s="11" t="n">
        <v>281</v>
      </c>
      <c r="H546" s="11" t="n">
        <v>48</v>
      </c>
      <c r="I546" s="11" t="n">
        <v>2700</v>
      </c>
      <c r="J546" s="11" t="n">
        <v>2205</v>
      </c>
      <c r="K546" s="11" t="n">
        <v>1</v>
      </c>
      <c r="L546" s="12" t="n">
        <v>19.9418363107603</v>
      </c>
      <c r="M546" s="12" t="n">
        <v>0.415454923140839</v>
      </c>
      <c r="N546" s="13" t="n">
        <v>0.816666666666667</v>
      </c>
      <c r="O546" s="13" t="n">
        <v>1.12172829248027</v>
      </c>
      <c r="P546" s="13" t="n">
        <v>0.116742833402576</v>
      </c>
      <c r="Q546" s="13" t="n">
        <v>-0.223798774588842</v>
      </c>
      <c r="R546" s="13" t="n">
        <v>-0.428861788617886</v>
      </c>
      <c r="S546" s="11" t="n">
        <v>-1</v>
      </c>
      <c r="T546" s="13" t="n">
        <v>0.0212765957446808</v>
      </c>
      <c r="U546" s="13" t="n">
        <v>0.00746268656716409</v>
      </c>
      <c r="V546" s="11" t="n">
        <v>0</v>
      </c>
      <c r="W546" s="13" t="n">
        <v>0.0625</v>
      </c>
      <c r="X546" s="11" t="n">
        <v>0</v>
      </c>
      <c r="Y546" s="11" t="n">
        <v>0</v>
      </c>
      <c r="Z546" s="11" t="n">
        <v>0</v>
      </c>
      <c r="AA546" s="11" t="n">
        <v>0</v>
      </c>
      <c r="AB546" s="10" t="s">
        <v>65</v>
      </c>
      <c r="AC546" s="11" t="n">
        <v>8</v>
      </c>
      <c r="AD546" s="11" t="n">
        <v>5</v>
      </c>
      <c r="AE546" s="11" t="n">
        <v>19</v>
      </c>
      <c r="AF546" s="11" t="n">
        <v>9</v>
      </c>
      <c r="AG546" s="11" t="n">
        <v>1</v>
      </c>
      <c r="AH546" s="11" t="n">
        <v>6</v>
      </c>
      <c r="AI546" s="13" t="n">
        <v>0.166666666666667</v>
      </c>
      <c r="AJ546" s="13" t="n">
        <v>0.104166666666667</v>
      </c>
      <c r="AK546" s="13" t="n">
        <v>0.395833333333333</v>
      </c>
      <c r="AL546" s="13" t="n">
        <v>0.1875</v>
      </c>
      <c r="AM546" s="13" t="n">
        <v>0.0208333333333333</v>
      </c>
      <c r="AN546" s="11" t="n">
        <v>3</v>
      </c>
      <c r="AO546" s="13" t="n">
        <v>0.0588235294117647</v>
      </c>
      <c r="AP546" s="11" t="n">
        <v>3</v>
      </c>
      <c r="AQ546" s="11" t="n">
        <v>1</v>
      </c>
      <c r="AR546" s="13" t="n">
        <v>0.0566037735849057</v>
      </c>
      <c r="AS546" s="13" t="n">
        <v>0.0188679245283019</v>
      </c>
      <c r="AT546" s="14" t="n">
        <f aca="false">SUMIFS(시도_소아과개폐업!$C$5:$C$293,시도_소아과개폐업!$A$5:$A$293,$D546,시도_소아과개폐업!$B$5:$B$293,$B546)</f>
        <v>178</v>
      </c>
      <c r="AU546" s="14" t="n">
        <f aca="false">SUMIFS(시도_소아과개폐업!$D$5:$D$293,시도_소아과개폐업!$A$5:$A$293,$D546,시도_소아과개폐업!$B$5:$B$293,$B546)</f>
        <v>109</v>
      </c>
      <c r="AV546" s="14" t="n">
        <f aca="false">SUMIFS(시도_소아과개폐업!$F$5:$F$293,시도_소아과개폐업!$A$5:$A$293,$D546,시도_소아과개폐업!$B$5:$B$293,$B546)</f>
        <v>69</v>
      </c>
      <c r="AW546" s="15" t="n">
        <f aca="false">SUMIFS(시도_소아과개폐업!$G$5:$G$293,시도_소아과개폐업!$A$5:$A$293,$D546,시도_소아과개폐업!$B$5:$B$293,$B546)</f>
        <v>0.163173652694611</v>
      </c>
      <c r="AX546" s="14" t="n">
        <f aca="false">SUMIFS(시도_소아과개폐업!$H$5:$H$293,시도_소아과개폐업!$A$5:$A$293,$D546,시도_소아과개폐업!$B$5:$B$293,$B546)</f>
        <v>356</v>
      </c>
      <c r="AY546" s="14" t="n">
        <f aca="false">SUMIFS(시군구_병원급!$E$5:$E$3668,시군구_병원급!$A$5:$A$3668,$A546,시군구_병원급!$D$5:$D$3668,$D546)</f>
        <v>0</v>
      </c>
      <c r="AZ546" s="14" t="n">
        <f aca="false">SUMIFS(시군구_병원급!$F$5:$F$3668,시군구_병원급!$A$5:$A$3668,$A546,시군구_병원급!$D$5:$D$3668,$D546)</f>
        <v>0</v>
      </c>
      <c r="BA546" s="14" t="n">
        <f aca="false">SUMIFS(시군구_병원급!$G$5:$G$3668,시군구_병원급!$A$5:$A$3668,$A546,시군구_병원급!$D$5:$D$3668,$D546)</f>
        <v>0</v>
      </c>
      <c r="BB546" s="14" t="n">
        <f aca="false">SUMIFS(시군구_병원급!$H$5:$H$3668,시군구_병원급!$A$5:$A$3668,$A546,시군구_병원급!$D$5:$D$3668,$D546)</f>
        <v>1</v>
      </c>
      <c r="BC546" s="16" t="n">
        <f aca="false">K546+AY546</f>
        <v>1</v>
      </c>
      <c r="BD546" s="17" t="n">
        <f aca="false">IF(E546=0,"",(K546+AY546)/E546*1000)</f>
        <v>0.415454923140839</v>
      </c>
      <c r="BE546" s="16" t="n">
        <f aca="false">AY546-SUMIFS(시군구_병원급!$E$5:$E$3668,시군구_병원급!$A$5:$A$3668,$A546,시군구_병원급!$D$5:$D$3668,$D546-3)</f>
        <v>0</v>
      </c>
      <c r="BF546" s="16" t="n">
        <f aca="false">IF(AY546=0,1,0)</f>
        <v>1</v>
      </c>
      <c r="BG546" s="16" t="n">
        <f aca="false">IF(K546+AY546=0,1,0)</f>
        <v>0</v>
      </c>
      <c r="BH546" s="16" t="n">
        <f aca="false">AF546+AG546+AH546</f>
        <v>16</v>
      </c>
      <c r="BI546" s="18" t="n">
        <f aca="false">IF(H546=0,"",BH546/H546)</f>
        <v>0.333333333333333</v>
      </c>
      <c r="BJ546" s="16" t="n">
        <f aca="false">IF(AP546="","",AP546+AN546)</f>
        <v>6</v>
      </c>
    </row>
    <row r="547" customFormat="false" ht="15" hidden="false" customHeight="true" outlineLevel="0" collapsed="false">
      <c r="A547" s="9" t="s">
        <v>224</v>
      </c>
      <c r="B547" s="10" t="s">
        <v>202</v>
      </c>
      <c r="C547" s="10" t="s">
        <v>225</v>
      </c>
      <c r="D547" s="9" t="n">
        <v>2018</v>
      </c>
      <c r="E547" s="11" t="n">
        <v>10125</v>
      </c>
      <c r="F547" s="11" t="n">
        <v>1334</v>
      </c>
      <c r="G547" s="11" t="n">
        <v>1318</v>
      </c>
      <c r="H547" s="11" t="n">
        <v>169</v>
      </c>
      <c r="I547" s="11" t="n">
        <v>6007</v>
      </c>
      <c r="J547" s="11" t="n">
        <v>5339</v>
      </c>
      <c r="K547" s="11" t="n">
        <v>12</v>
      </c>
      <c r="L547" s="12" t="n">
        <v>16.6913580246914</v>
      </c>
      <c r="M547" s="12" t="n">
        <v>1.18518518518519</v>
      </c>
      <c r="N547" s="13" t="n">
        <v>0.888796404195106</v>
      </c>
      <c r="O547" s="13" t="n">
        <v>0.593283950617284</v>
      </c>
      <c r="P547" s="13" t="n">
        <v>0.130172839506173</v>
      </c>
      <c r="Q547" s="13" t="n">
        <v>0.0733594826672321</v>
      </c>
      <c r="R547" s="13" t="n">
        <v>-0.124252491694352</v>
      </c>
      <c r="S547" s="11" t="n">
        <v>3</v>
      </c>
      <c r="T547" s="13" t="n">
        <v>0</v>
      </c>
      <c r="U547" s="13" t="n">
        <v>0.0412549835326745</v>
      </c>
      <c r="V547" s="11" t="n">
        <v>0</v>
      </c>
      <c r="W547" s="13" t="n">
        <v>-0.171597633136095</v>
      </c>
      <c r="X547" s="11" t="n">
        <v>0</v>
      </c>
      <c r="Y547" s="11" t="n">
        <v>0</v>
      </c>
      <c r="Z547" s="11" t="n">
        <v>0</v>
      </c>
      <c r="AA547" s="11" t="n">
        <v>0</v>
      </c>
      <c r="AB547" s="10" t="s">
        <v>65</v>
      </c>
      <c r="AC547" s="11" t="n">
        <v>12</v>
      </c>
      <c r="AD547" s="11" t="n">
        <v>45</v>
      </c>
      <c r="AE547" s="11" t="n">
        <v>107</v>
      </c>
      <c r="AF547" s="11" t="n">
        <v>2</v>
      </c>
      <c r="AG547" s="11" t="n">
        <v>3</v>
      </c>
      <c r="AH547" s="11" t="n">
        <v>0</v>
      </c>
      <c r="AI547" s="13" t="n">
        <v>0.0710059171597633</v>
      </c>
      <c r="AJ547" s="13" t="n">
        <v>0.266272189349113</v>
      </c>
      <c r="AK547" s="13" t="n">
        <v>0.633136094674556</v>
      </c>
      <c r="AL547" s="13" t="n">
        <v>0.0118343195266272</v>
      </c>
      <c r="AM547" s="13" t="n">
        <v>0.0177514792899408</v>
      </c>
      <c r="AN547" s="11" t="n">
        <v>2</v>
      </c>
      <c r="AO547" s="13" t="n">
        <v>0.0116959064327485</v>
      </c>
      <c r="AP547" s="11" t="n">
        <v>10</v>
      </c>
      <c r="AQ547" s="11" t="n">
        <v>10</v>
      </c>
      <c r="AR547" s="13" t="n">
        <v>0.0584795321637427</v>
      </c>
      <c r="AS547" s="13" t="n">
        <v>0.0584795321637427</v>
      </c>
      <c r="AT547" s="14" t="n">
        <f aca="false">SUMIFS(시도_소아과개폐업!$C$5:$C$293,시도_소아과개폐업!$A$5:$A$293,$D547,시도_소아과개폐업!$B$5:$B$293,$B547)</f>
        <v>178</v>
      </c>
      <c r="AU547" s="14" t="n">
        <f aca="false">SUMIFS(시도_소아과개폐업!$D$5:$D$293,시도_소아과개폐업!$A$5:$A$293,$D547,시도_소아과개폐업!$B$5:$B$293,$B547)</f>
        <v>109</v>
      </c>
      <c r="AV547" s="14" t="n">
        <f aca="false">SUMIFS(시도_소아과개폐업!$F$5:$F$293,시도_소아과개폐업!$A$5:$A$293,$D547,시도_소아과개폐업!$B$5:$B$293,$B547)</f>
        <v>69</v>
      </c>
      <c r="AW547" s="15" t="n">
        <f aca="false">SUMIFS(시도_소아과개폐업!$G$5:$G$293,시도_소아과개폐업!$A$5:$A$293,$D547,시도_소아과개폐업!$B$5:$B$293,$B547)</f>
        <v>0.163173652694611</v>
      </c>
      <c r="AX547" s="14" t="n">
        <f aca="false">SUMIFS(시도_소아과개폐업!$H$5:$H$293,시도_소아과개폐업!$A$5:$A$293,$D547,시도_소아과개폐업!$B$5:$B$293,$B547)</f>
        <v>356</v>
      </c>
      <c r="AY547" s="14" t="n">
        <f aca="false">SUMIFS(시군구_병원급!$E$5:$E$3668,시군구_병원급!$A$5:$A$3668,$A547,시군구_병원급!$D$5:$D$3668,$D547)</f>
        <v>4</v>
      </c>
      <c r="AZ547" s="14" t="n">
        <f aca="false">SUMIFS(시군구_병원급!$F$5:$F$3668,시군구_병원급!$A$5:$A$3668,$A547,시군구_병원급!$D$5:$D$3668,$D547)</f>
        <v>1</v>
      </c>
      <c r="BA547" s="14" t="n">
        <f aca="false">SUMIFS(시군구_병원급!$G$5:$G$3668,시군구_병원급!$A$5:$A$3668,$A547,시군구_병원급!$D$5:$D$3668,$D547)</f>
        <v>10</v>
      </c>
      <c r="BB547" s="14" t="n">
        <f aca="false">SUMIFS(시군구_병원급!$H$5:$H$3668,시군구_병원급!$A$5:$A$3668,$A547,시군구_병원급!$D$5:$D$3668,$D547)</f>
        <v>15</v>
      </c>
      <c r="BC547" s="16" t="n">
        <f aca="false">K547+AY547</f>
        <v>16</v>
      </c>
      <c r="BD547" s="17" t="n">
        <f aca="false">IF(E547=0,"",(K547+AY547)/E547*1000)</f>
        <v>1.58024691358025</v>
      </c>
      <c r="BE547" s="16" t="n">
        <f aca="false">AY547-SUMIFS(시군구_병원급!$E$5:$E$3668,시군구_병원급!$A$5:$A$3668,$A547,시군구_병원급!$D$5:$D$3668,$D547-3)</f>
        <v>-1</v>
      </c>
      <c r="BF547" s="16" t="n">
        <f aca="false">IF(AY547=0,1,0)</f>
        <v>0</v>
      </c>
      <c r="BG547" s="16" t="n">
        <f aca="false">IF(K547+AY547=0,1,0)</f>
        <v>0</v>
      </c>
      <c r="BH547" s="16" t="n">
        <f aca="false">AF547+AG547+AH547</f>
        <v>5</v>
      </c>
      <c r="BI547" s="18" t="n">
        <f aca="false">IF(H547=0,"",BH547/H547)</f>
        <v>0.029585798816568</v>
      </c>
      <c r="BJ547" s="16" t="n">
        <f aca="false">IF(AP547="","",AP547+AN547)</f>
        <v>12</v>
      </c>
    </row>
    <row r="548" customFormat="false" ht="15" hidden="false" customHeight="true" outlineLevel="0" collapsed="false">
      <c r="A548" s="9" t="s">
        <v>226</v>
      </c>
      <c r="B548" s="10" t="s">
        <v>202</v>
      </c>
      <c r="C548" s="10" t="s">
        <v>227</v>
      </c>
      <c r="D548" s="9" t="n">
        <v>2018</v>
      </c>
      <c r="E548" s="11" t="n">
        <v>36309</v>
      </c>
      <c r="F548" s="11" t="n">
        <v>4201</v>
      </c>
      <c r="G548" s="11" t="n">
        <v>4120</v>
      </c>
      <c r="H548" s="11" t="n">
        <v>658</v>
      </c>
      <c r="I548" s="11" t="n">
        <v>27144</v>
      </c>
      <c r="J548" s="11" t="n">
        <v>22070</v>
      </c>
      <c r="K548" s="11" t="n">
        <v>40</v>
      </c>
      <c r="L548" s="12" t="n">
        <v>18.1222286485444</v>
      </c>
      <c r="M548" s="12" t="n">
        <v>1.10165523699358</v>
      </c>
      <c r="N548" s="13" t="n">
        <v>0.81307102858827</v>
      </c>
      <c r="O548" s="13" t="n">
        <v>0.747583243823845</v>
      </c>
      <c r="P548" s="13" t="n">
        <v>0.113470489410339</v>
      </c>
      <c r="Q548" s="13" t="n">
        <v>-0.126578624521902</v>
      </c>
      <c r="R548" s="13" t="n">
        <v>-0.262705798138869</v>
      </c>
      <c r="S548" s="11" t="n">
        <v>1</v>
      </c>
      <c r="T548" s="13" t="n">
        <v>0.00304878048780477</v>
      </c>
      <c r="U548" s="13" t="n">
        <v>-0.00293858360270349</v>
      </c>
      <c r="V548" s="11" t="n">
        <v>0</v>
      </c>
      <c r="W548" s="13" t="n">
        <v>-0.113981762917933</v>
      </c>
      <c r="X548" s="11" t="n">
        <v>0</v>
      </c>
      <c r="Y548" s="11" t="n">
        <v>0</v>
      </c>
      <c r="Z548" s="11" t="n">
        <v>0</v>
      </c>
      <c r="AA548" s="11" t="n">
        <v>0</v>
      </c>
      <c r="AB548" s="10" t="s">
        <v>65</v>
      </c>
      <c r="AC548" s="11" t="n">
        <v>50</v>
      </c>
      <c r="AD548" s="11" t="n">
        <v>223</v>
      </c>
      <c r="AE548" s="11" t="n">
        <v>366</v>
      </c>
      <c r="AF548" s="11" t="n">
        <v>2</v>
      </c>
      <c r="AG548" s="11" t="n">
        <v>15</v>
      </c>
      <c r="AH548" s="11" t="n">
        <v>2</v>
      </c>
      <c r="AI548" s="13" t="n">
        <v>0.0759878419452888</v>
      </c>
      <c r="AJ548" s="13" t="n">
        <v>0.338905775075988</v>
      </c>
      <c r="AK548" s="13" t="n">
        <v>0.556231003039514</v>
      </c>
      <c r="AL548" s="13" t="n">
        <v>0.00303951367781155</v>
      </c>
      <c r="AM548" s="13" t="n">
        <v>0.0227963525835866</v>
      </c>
      <c r="AN548" s="11" t="n">
        <v>33</v>
      </c>
      <c r="AO548" s="13" t="n">
        <v>0.0477568740955138</v>
      </c>
      <c r="AP548" s="11" t="n">
        <v>37</v>
      </c>
      <c r="AQ548" s="11" t="n">
        <v>45</v>
      </c>
      <c r="AR548" s="13" t="n">
        <v>0.0541727672035139</v>
      </c>
      <c r="AS548" s="13" t="n">
        <v>0.0658857979502196</v>
      </c>
      <c r="AT548" s="14" t="n">
        <f aca="false">SUMIFS(시도_소아과개폐업!$C$5:$C$293,시도_소아과개폐업!$A$5:$A$293,$D548,시도_소아과개폐업!$B$5:$B$293,$B548)</f>
        <v>178</v>
      </c>
      <c r="AU548" s="14" t="n">
        <f aca="false">SUMIFS(시도_소아과개폐업!$D$5:$D$293,시도_소아과개폐업!$A$5:$A$293,$D548,시도_소아과개폐업!$B$5:$B$293,$B548)</f>
        <v>109</v>
      </c>
      <c r="AV548" s="14" t="n">
        <f aca="false">SUMIFS(시도_소아과개폐업!$F$5:$F$293,시도_소아과개폐업!$A$5:$A$293,$D548,시도_소아과개폐업!$B$5:$B$293,$B548)</f>
        <v>69</v>
      </c>
      <c r="AW548" s="15" t="n">
        <f aca="false">SUMIFS(시도_소아과개폐업!$G$5:$G$293,시도_소아과개폐업!$A$5:$A$293,$D548,시도_소아과개폐업!$B$5:$B$293,$B548)</f>
        <v>0.163173652694611</v>
      </c>
      <c r="AX548" s="14" t="n">
        <f aca="false">SUMIFS(시도_소아과개폐업!$H$5:$H$293,시도_소아과개폐업!$A$5:$A$293,$D548,시도_소아과개폐업!$B$5:$B$293,$B548)</f>
        <v>356</v>
      </c>
      <c r="AY548" s="14" t="n">
        <f aca="false">SUMIFS(시군구_병원급!$E$5:$E$3668,시군구_병원급!$A$5:$A$3668,$A548,시군구_병원급!$D$5:$D$3668,$D548)</f>
        <v>10</v>
      </c>
      <c r="AZ548" s="14" t="n">
        <f aca="false">SUMIFS(시군구_병원급!$F$5:$F$3668,시군구_병원급!$A$5:$A$3668,$A548,시군구_병원급!$D$5:$D$3668,$D548)</f>
        <v>3</v>
      </c>
      <c r="BA548" s="14" t="n">
        <f aca="false">SUMIFS(시군구_병원급!$G$5:$G$3668,시군구_병원급!$A$5:$A$3668,$A548,시군구_병원급!$D$5:$D$3668,$D548)</f>
        <v>12</v>
      </c>
      <c r="BB548" s="14" t="n">
        <f aca="false">SUMIFS(시군구_병원급!$H$5:$H$3668,시군구_병원급!$A$5:$A$3668,$A548,시군구_병원급!$D$5:$D$3668,$D548)</f>
        <v>33</v>
      </c>
      <c r="BC548" s="16" t="n">
        <f aca="false">K548+AY548</f>
        <v>50</v>
      </c>
      <c r="BD548" s="17" t="n">
        <f aca="false">IF(E548=0,"",(K548+AY548)/E548*1000)</f>
        <v>1.37706904624198</v>
      </c>
      <c r="BE548" s="16" t="n">
        <f aca="false">AY548-SUMIFS(시군구_병원급!$E$5:$E$3668,시군구_병원급!$A$5:$A$3668,$A548,시군구_병원급!$D$5:$D$3668,$D548-3)</f>
        <v>1</v>
      </c>
      <c r="BF548" s="16" t="n">
        <f aca="false">IF(AY548=0,1,0)</f>
        <v>0</v>
      </c>
      <c r="BG548" s="16" t="n">
        <f aca="false">IF(K548+AY548=0,1,0)</f>
        <v>0</v>
      </c>
      <c r="BH548" s="16" t="n">
        <f aca="false">AF548+AG548+AH548</f>
        <v>19</v>
      </c>
      <c r="BI548" s="18" t="n">
        <f aca="false">IF(H548=0,"",BH548/H548)</f>
        <v>0.0288753799392097</v>
      </c>
      <c r="BJ548" s="16" t="n">
        <f aca="false">IF(AP548="","",AP548+AN548)</f>
        <v>70</v>
      </c>
    </row>
    <row r="549" customFormat="false" ht="15" hidden="false" customHeight="true" outlineLevel="0" collapsed="false">
      <c r="A549" s="9" t="s">
        <v>228</v>
      </c>
      <c r="B549" s="10" t="s">
        <v>202</v>
      </c>
      <c r="C549" s="10" t="s">
        <v>229</v>
      </c>
      <c r="D549" s="9" t="n">
        <v>2018</v>
      </c>
      <c r="E549" s="11" t="n">
        <v>14632</v>
      </c>
      <c r="F549" s="11" t="n">
        <v>1839</v>
      </c>
      <c r="G549" s="11" t="n">
        <v>1847</v>
      </c>
      <c r="H549" s="11" t="n">
        <v>261</v>
      </c>
      <c r="I549" s="11" t="n">
        <v>9482</v>
      </c>
      <c r="J549" s="11" t="n">
        <v>8439</v>
      </c>
      <c r="K549" s="11" t="n">
        <v>9</v>
      </c>
      <c r="L549" s="12" t="n">
        <v>17.8376161837069</v>
      </c>
      <c r="M549" s="12" t="n">
        <v>0.615090213231274</v>
      </c>
      <c r="N549" s="13" t="n">
        <v>0.89000210925965</v>
      </c>
      <c r="O549" s="13" t="n">
        <v>0.64803171131766</v>
      </c>
      <c r="P549" s="13" t="n">
        <v>0.126230180426463</v>
      </c>
      <c r="Q549" s="13" t="n">
        <v>-0.128476978974328</v>
      </c>
      <c r="R549" s="13" t="n">
        <v>-0.271974773354356</v>
      </c>
      <c r="S549" s="11" t="n">
        <v>2</v>
      </c>
      <c r="T549" s="13" t="n">
        <v>0.01953125</v>
      </c>
      <c r="U549" s="13" t="n">
        <v>-0.00262964131692434</v>
      </c>
      <c r="V549" s="11" t="n">
        <v>0</v>
      </c>
      <c r="W549" s="13" t="n">
        <v>-0.0919540229885058</v>
      </c>
      <c r="X549" s="11" t="n">
        <v>0</v>
      </c>
      <c r="Y549" s="11" t="n">
        <v>1</v>
      </c>
      <c r="Z549" s="11" t="n">
        <v>1</v>
      </c>
      <c r="AA549" s="11" t="n">
        <v>0</v>
      </c>
      <c r="AB549" s="10" t="s">
        <v>65</v>
      </c>
      <c r="AC549" s="11" t="n">
        <v>37</v>
      </c>
      <c r="AD549" s="11" t="n">
        <v>66</v>
      </c>
      <c r="AE549" s="11" t="n">
        <v>151</v>
      </c>
      <c r="AF549" s="11" t="n">
        <v>4</v>
      </c>
      <c r="AG549" s="11" t="n">
        <v>3</v>
      </c>
      <c r="AH549" s="11" t="n">
        <v>0</v>
      </c>
      <c r="AI549" s="13" t="n">
        <v>0.14176245210728</v>
      </c>
      <c r="AJ549" s="13" t="n">
        <v>0.252873563218391</v>
      </c>
      <c r="AK549" s="13" t="n">
        <v>0.578544061302682</v>
      </c>
      <c r="AL549" s="13" t="n">
        <v>0.0153256704980843</v>
      </c>
      <c r="AM549" s="13" t="n">
        <v>0.0114942528735632</v>
      </c>
      <c r="AN549" s="11" t="n">
        <v>4</v>
      </c>
      <c r="AO549" s="13" t="n">
        <v>0.0150943396226415</v>
      </c>
      <c r="AP549" s="11" t="n">
        <v>6</v>
      </c>
      <c r="AQ549" s="11" t="n">
        <v>13</v>
      </c>
      <c r="AR549" s="13" t="n">
        <v>0.0232558139534884</v>
      </c>
      <c r="AS549" s="13" t="n">
        <v>0.0503875968992248</v>
      </c>
      <c r="AT549" s="14" t="n">
        <f aca="false">SUMIFS(시도_소아과개폐업!$C$5:$C$293,시도_소아과개폐업!$A$5:$A$293,$D549,시도_소아과개폐업!$B$5:$B$293,$B549)</f>
        <v>178</v>
      </c>
      <c r="AU549" s="14" t="n">
        <f aca="false">SUMIFS(시도_소아과개폐업!$D$5:$D$293,시도_소아과개폐업!$A$5:$A$293,$D549,시도_소아과개폐업!$B$5:$B$293,$B549)</f>
        <v>109</v>
      </c>
      <c r="AV549" s="14" t="n">
        <f aca="false">SUMIFS(시도_소아과개폐업!$F$5:$F$293,시도_소아과개폐업!$A$5:$A$293,$D549,시도_소아과개폐업!$B$5:$B$293,$B549)</f>
        <v>69</v>
      </c>
      <c r="AW549" s="15" t="n">
        <f aca="false">SUMIFS(시도_소아과개폐업!$G$5:$G$293,시도_소아과개폐업!$A$5:$A$293,$D549,시도_소아과개폐업!$B$5:$B$293,$B549)</f>
        <v>0.163173652694611</v>
      </c>
      <c r="AX549" s="14" t="n">
        <f aca="false">SUMIFS(시도_소아과개폐업!$H$5:$H$293,시도_소아과개폐업!$A$5:$A$293,$D549,시도_소아과개폐업!$B$5:$B$293,$B549)</f>
        <v>356</v>
      </c>
      <c r="AY549" s="14" t="n">
        <f aca="false">SUMIFS(시군구_병원급!$E$5:$E$3668,시군구_병원급!$A$5:$A$3668,$A549,시군구_병원급!$D$5:$D$3668,$D549)</f>
        <v>4</v>
      </c>
      <c r="AZ549" s="14" t="n">
        <f aca="false">SUMIFS(시군구_병원급!$F$5:$F$3668,시군구_병원급!$A$5:$A$3668,$A549,시군구_병원급!$D$5:$D$3668,$D549)</f>
        <v>1</v>
      </c>
      <c r="BA549" s="14" t="n">
        <f aca="false">SUMIFS(시군구_병원급!$G$5:$G$3668,시군구_병원급!$A$5:$A$3668,$A549,시군구_병원급!$D$5:$D$3668,$D549)</f>
        <v>7</v>
      </c>
      <c r="BB549" s="14" t="n">
        <f aca="false">SUMIFS(시군구_병원급!$H$5:$H$3668,시군구_병원급!$A$5:$A$3668,$A549,시군구_병원급!$D$5:$D$3668,$D549)</f>
        <v>14</v>
      </c>
      <c r="BC549" s="16" t="n">
        <f aca="false">K549+AY549</f>
        <v>13</v>
      </c>
      <c r="BD549" s="17" t="n">
        <f aca="false">IF(E549=0,"",(K549+AY549)/E549*1000)</f>
        <v>0.888463641334062</v>
      </c>
      <c r="BE549" s="16" t="n">
        <f aca="false">AY549-SUMIFS(시군구_병원급!$E$5:$E$3668,시군구_병원급!$A$5:$A$3668,$A549,시군구_병원급!$D$5:$D$3668,$D549-3)</f>
        <v>0</v>
      </c>
      <c r="BF549" s="16" t="n">
        <f aca="false">IF(AY549=0,1,0)</f>
        <v>0</v>
      </c>
      <c r="BG549" s="16" t="n">
        <f aca="false">IF(K549+AY549=0,1,0)</f>
        <v>0</v>
      </c>
      <c r="BH549" s="16" t="n">
        <f aca="false">AF549+AG549+AH549</f>
        <v>7</v>
      </c>
      <c r="BI549" s="18" t="n">
        <f aca="false">IF(H549=0,"",BH549/H549)</f>
        <v>0.0268199233716475</v>
      </c>
      <c r="BJ549" s="16" t="n">
        <f aca="false">IF(AP549="","",AP549+AN549)</f>
        <v>10</v>
      </c>
    </row>
    <row r="550" customFormat="false" ht="15" hidden="false" customHeight="true" outlineLevel="0" collapsed="false">
      <c r="A550" s="9" t="s">
        <v>230</v>
      </c>
      <c r="B550" s="10" t="s">
        <v>202</v>
      </c>
      <c r="C550" s="10" t="s">
        <v>231</v>
      </c>
      <c r="D550" s="9" t="n">
        <v>2018</v>
      </c>
      <c r="E550" s="11" t="n">
        <v>25081</v>
      </c>
      <c r="F550" s="11" t="n">
        <v>3285</v>
      </c>
      <c r="G550" s="11" t="n">
        <v>3185</v>
      </c>
      <c r="H550" s="11" t="n">
        <v>440</v>
      </c>
      <c r="I550" s="11" t="n">
        <v>18563</v>
      </c>
      <c r="J550" s="11" t="n">
        <v>16003</v>
      </c>
      <c r="K550" s="11" t="n">
        <v>29</v>
      </c>
      <c r="L550" s="12" t="n">
        <v>17.5431601610781</v>
      </c>
      <c r="M550" s="12" t="n">
        <v>1.15625373788924</v>
      </c>
      <c r="N550" s="13" t="n">
        <v>0.862091256801164</v>
      </c>
      <c r="O550" s="13" t="n">
        <v>0.740122004704757</v>
      </c>
      <c r="P550" s="13" t="n">
        <v>0.126988557075077</v>
      </c>
      <c r="Q550" s="13" t="n">
        <v>0.104695207892882</v>
      </c>
      <c r="R550" s="13" t="n">
        <v>-0.0481171548117155</v>
      </c>
      <c r="S550" s="11" t="n">
        <v>10</v>
      </c>
      <c r="T550" s="13" t="n">
        <v>0.0476190476190477</v>
      </c>
      <c r="U550" s="13" t="n">
        <v>0.0828958114572396</v>
      </c>
      <c r="V550" s="11" t="n">
        <v>0</v>
      </c>
      <c r="W550" s="13" t="n">
        <v>0.0886363636363636</v>
      </c>
      <c r="X550" s="11" t="n">
        <v>0</v>
      </c>
      <c r="Y550" s="11" t="n">
        <v>0</v>
      </c>
      <c r="Z550" s="11" t="n">
        <v>0</v>
      </c>
      <c r="AA550" s="11" t="n">
        <v>0</v>
      </c>
      <c r="AB550" s="10" t="s">
        <v>65</v>
      </c>
      <c r="AC550" s="11" t="n">
        <v>36</v>
      </c>
      <c r="AD550" s="11" t="n">
        <v>160</v>
      </c>
      <c r="AE550" s="11" t="n">
        <v>236</v>
      </c>
      <c r="AF550" s="11" t="n">
        <v>3</v>
      </c>
      <c r="AG550" s="11" t="n">
        <v>5</v>
      </c>
      <c r="AH550" s="11" t="n">
        <v>0</v>
      </c>
      <c r="AI550" s="13" t="n">
        <v>0.0818181818181818</v>
      </c>
      <c r="AJ550" s="13" t="n">
        <v>0.363636363636364</v>
      </c>
      <c r="AK550" s="13" t="n">
        <v>0.536363636363636</v>
      </c>
      <c r="AL550" s="13" t="n">
        <v>0.00681818181818182</v>
      </c>
      <c r="AM550" s="13" t="n">
        <v>0.0113636363636364</v>
      </c>
      <c r="AN550" s="11" t="n">
        <v>9</v>
      </c>
      <c r="AO550" s="13" t="n">
        <v>0.0200445434298441</v>
      </c>
      <c r="AP550" s="11" t="n">
        <v>22</v>
      </c>
      <c r="AQ550" s="11" t="n">
        <v>45</v>
      </c>
      <c r="AR550" s="13" t="n">
        <v>0.0516431924882629</v>
      </c>
      <c r="AS550" s="13" t="n">
        <v>0.105633802816901</v>
      </c>
      <c r="AT550" s="14" t="n">
        <f aca="false">SUMIFS(시도_소아과개폐업!$C$5:$C$293,시도_소아과개폐업!$A$5:$A$293,$D550,시도_소아과개폐업!$B$5:$B$293,$B550)</f>
        <v>178</v>
      </c>
      <c r="AU550" s="14" t="n">
        <f aca="false">SUMIFS(시도_소아과개폐업!$D$5:$D$293,시도_소아과개폐업!$A$5:$A$293,$D550,시도_소아과개폐업!$B$5:$B$293,$B550)</f>
        <v>109</v>
      </c>
      <c r="AV550" s="14" t="n">
        <f aca="false">SUMIFS(시도_소아과개폐업!$F$5:$F$293,시도_소아과개폐업!$A$5:$A$293,$D550,시도_소아과개폐업!$B$5:$B$293,$B550)</f>
        <v>69</v>
      </c>
      <c r="AW550" s="15" t="n">
        <f aca="false">SUMIFS(시도_소아과개폐업!$G$5:$G$293,시도_소아과개폐업!$A$5:$A$293,$D550,시도_소아과개폐업!$B$5:$B$293,$B550)</f>
        <v>0.163173652694611</v>
      </c>
      <c r="AX550" s="14" t="n">
        <f aca="false">SUMIFS(시도_소아과개폐업!$H$5:$H$293,시도_소아과개폐업!$A$5:$A$293,$D550,시도_소아과개폐업!$B$5:$B$293,$B550)</f>
        <v>356</v>
      </c>
      <c r="AY550" s="14" t="n">
        <f aca="false">SUMIFS(시군구_병원급!$E$5:$E$3668,시군구_병원급!$A$5:$A$3668,$A550,시군구_병원급!$D$5:$D$3668,$D550)</f>
        <v>4</v>
      </c>
      <c r="AZ550" s="14" t="n">
        <f aca="false">SUMIFS(시군구_병원급!$F$5:$F$3668,시군구_병원급!$A$5:$A$3668,$A550,시군구_병원급!$D$5:$D$3668,$D550)</f>
        <v>3</v>
      </c>
      <c r="BA550" s="14" t="n">
        <f aca="false">SUMIFS(시군구_병원급!$G$5:$G$3668,시군구_병원급!$A$5:$A$3668,$A550,시군구_병원급!$D$5:$D$3668,$D550)</f>
        <v>5</v>
      </c>
      <c r="BB550" s="14" t="n">
        <f aca="false">SUMIFS(시군구_병원급!$H$5:$H$3668,시군구_병원급!$A$5:$A$3668,$A550,시군구_병원급!$D$5:$D$3668,$D550)</f>
        <v>29</v>
      </c>
      <c r="BC550" s="16" t="n">
        <f aca="false">K550+AY550</f>
        <v>33</v>
      </c>
      <c r="BD550" s="17" t="n">
        <f aca="false">IF(E550=0,"",(K550+AY550)/E550*1000)</f>
        <v>1.31573701208086</v>
      </c>
      <c r="BE550" s="16" t="n">
        <f aca="false">AY550-SUMIFS(시군구_병원급!$E$5:$E$3668,시군구_병원급!$A$5:$A$3668,$A550,시군구_병원급!$D$5:$D$3668,$D550-3)</f>
        <v>1</v>
      </c>
      <c r="BF550" s="16" t="n">
        <f aca="false">IF(AY550=0,1,0)</f>
        <v>0</v>
      </c>
      <c r="BG550" s="16" t="n">
        <f aca="false">IF(K550+AY550=0,1,0)</f>
        <v>0</v>
      </c>
      <c r="BH550" s="16" t="n">
        <f aca="false">AF550+AG550+AH550</f>
        <v>8</v>
      </c>
      <c r="BI550" s="18" t="n">
        <f aca="false">IF(H550=0,"",BH550/H550)</f>
        <v>0.0181818181818182</v>
      </c>
      <c r="BJ550" s="16" t="n">
        <f aca="false">IF(AP550="","",AP550+AN550)</f>
        <v>31</v>
      </c>
    </row>
    <row r="551" customFormat="false" ht="15" hidden="false" customHeight="true" outlineLevel="0" collapsed="false">
      <c r="A551" s="9" t="s">
        <v>232</v>
      </c>
      <c r="B551" s="10" t="s">
        <v>202</v>
      </c>
      <c r="C551" s="10" t="s">
        <v>233</v>
      </c>
      <c r="D551" s="9" t="n">
        <v>2018</v>
      </c>
      <c r="E551" s="11" t="n">
        <v>13528</v>
      </c>
      <c r="F551" s="11" t="n">
        <v>1874</v>
      </c>
      <c r="G551" s="11" t="n">
        <v>2081</v>
      </c>
      <c r="H551" s="11" t="n">
        <v>273</v>
      </c>
      <c r="I551" s="11" t="n">
        <v>9482</v>
      </c>
      <c r="J551" s="11" t="n">
        <v>8017</v>
      </c>
      <c r="K551" s="11" t="n">
        <v>14</v>
      </c>
      <c r="L551" s="12" t="n">
        <v>20.1803666469545</v>
      </c>
      <c r="M551" s="12" t="n">
        <v>1.03489059727972</v>
      </c>
      <c r="N551" s="13" t="n">
        <v>0.845496730647543</v>
      </c>
      <c r="O551" s="13" t="n">
        <v>0.700916617386162</v>
      </c>
      <c r="P551" s="13" t="n">
        <v>0.153829095209935</v>
      </c>
      <c r="Q551" s="13" t="n">
        <v>-0.237987945699319</v>
      </c>
      <c r="R551" s="13" t="n">
        <v>-0.347853337511752</v>
      </c>
      <c r="S551" s="11" t="n">
        <v>-2</v>
      </c>
      <c r="T551" s="13" t="n">
        <v>0</v>
      </c>
      <c r="U551" s="13" t="n">
        <v>0.00872340425531926</v>
      </c>
      <c r="V551" s="11" t="n">
        <v>0</v>
      </c>
      <c r="W551" s="13" t="n">
        <v>-0.241758241758242</v>
      </c>
      <c r="X551" s="11" t="n">
        <v>1</v>
      </c>
      <c r="Y551" s="11" t="n">
        <v>0</v>
      </c>
      <c r="Z551" s="11" t="n">
        <v>1</v>
      </c>
      <c r="AA551" s="11" t="n">
        <v>0</v>
      </c>
      <c r="AB551" s="10" t="s">
        <v>65</v>
      </c>
      <c r="AC551" s="11" t="n">
        <v>22</v>
      </c>
      <c r="AD551" s="11" t="n">
        <v>76</v>
      </c>
      <c r="AE551" s="11" t="n">
        <v>165</v>
      </c>
      <c r="AF551" s="11" t="n">
        <v>4</v>
      </c>
      <c r="AG551" s="11" t="n">
        <v>2</v>
      </c>
      <c r="AH551" s="11" t="n">
        <v>4</v>
      </c>
      <c r="AI551" s="13" t="n">
        <v>0.0805860805860806</v>
      </c>
      <c r="AJ551" s="13" t="n">
        <v>0.278388278388278</v>
      </c>
      <c r="AK551" s="13" t="n">
        <v>0.604395604395604</v>
      </c>
      <c r="AL551" s="13" t="n">
        <v>0.0146520146520147</v>
      </c>
      <c r="AM551" s="13" t="n">
        <v>0.00732600732600733</v>
      </c>
      <c r="AN551" s="11" t="n">
        <v>0</v>
      </c>
      <c r="AO551" s="13" t="n">
        <v>0</v>
      </c>
      <c r="AP551" s="11" t="n">
        <v>7</v>
      </c>
      <c r="AQ551" s="11" t="n">
        <v>5</v>
      </c>
      <c r="AR551" s="13" t="n">
        <v>0.0254545454545455</v>
      </c>
      <c r="AS551" s="13" t="n">
        <v>0.0181818181818182</v>
      </c>
      <c r="AT551" s="14" t="n">
        <f aca="false">SUMIFS(시도_소아과개폐업!$C$5:$C$293,시도_소아과개폐업!$A$5:$A$293,$D551,시도_소아과개폐업!$B$5:$B$293,$B551)</f>
        <v>178</v>
      </c>
      <c r="AU551" s="14" t="n">
        <f aca="false">SUMIFS(시도_소아과개폐업!$D$5:$D$293,시도_소아과개폐업!$A$5:$A$293,$D551,시도_소아과개폐업!$B$5:$B$293,$B551)</f>
        <v>109</v>
      </c>
      <c r="AV551" s="14" t="n">
        <f aca="false">SUMIFS(시도_소아과개폐업!$F$5:$F$293,시도_소아과개폐업!$A$5:$A$293,$D551,시도_소아과개폐업!$B$5:$B$293,$B551)</f>
        <v>69</v>
      </c>
      <c r="AW551" s="15" t="n">
        <f aca="false">SUMIFS(시도_소아과개폐업!$G$5:$G$293,시도_소아과개폐업!$A$5:$A$293,$D551,시도_소아과개폐업!$B$5:$B$293,$B551)</f>
        <v>0.163173652694611</v>
      </c>
      <c r="AX551" s="14" t="n">
        <f aca="false">SUMIFS(시도_소아과개폐업!$H$5:$H$293,시도_소아과개폐업!$A$5:$A$293,$D551,시도_소아과개폐업!$B$5:$B$293,$B551)</f>
        <v>356</v>
      </c>
      <c r="AY551" s="14" t="n">
        <f aca="false">SUMIFS(시군구_병원급!$E$5:$E$3668,시군구_병원급!$A$5:$A$3668,$A551,시군구_병원급!$D$5:$D$3668,$D551)</f>
        <v>7</v>
      </c>
      <c r="AZ551" s="14" t="n">
        <f aca="false">SUMIFS(시군구_병원급!$F$5:$F$3668,시군구_병원급!$A$5:$A$3668,$A551,시군구_병원급!$D$5:$D$3668,$D551)</f>
        <v>2</v>
      </c>
      <c r="BA551" s="14" t="n">
        <f aca="false">SUMIFS(시군구_병원급!$G$5:$G$3668,시군구_병원급!$A$5:$A$3668,$A551,시군구_병원급!$D$5:$D$3668,$D551)</f>
        <v>6</v>
      </c>
      <c r="BB551" s="14" t="n">
        <f aca="false">SUMIFS(시군구_병원급!$H$5:$H$3668,시군구_병원급!$A$5:$A$3668,$A551,시군구_병원급!$D$5:$D$3668,$D551)</f>
        <v>16</v>
      </c>
      <c r="BC551" s="16" t="n">
        <f aca="false">K551+AY551</f>
        <v>21</v>
      </c>
      <c r="BD551" s="17" t="n">
        <f aca="false">IF(E551=0,"",(K551+AY551)/E551*1000)</f>
        <v>1.55233589591957</v>
      </c>
      <c r="BE551" s="16" t="n">
        <f aca="false">AY551-SUMIFS(시군구_병원급!$E$5:$E$3668,시군구_병원급!$A$5:$A$3668,$A551,시군구_병원급!$D$5:$D$3668,$D551-3)</f>
        <v>0</v>
      </c>
      <c r="BF551" s="16" t="n">
        <f aca="false">IF(AY551=0,1,0)</f>
        <v>0</v>
      </c>
      <c r="BG551" s="16" t="n">
        <f aca="false">IF(K551+AY551=0,1,0)</f>
        <v>0</v>
      </c>
      <c r="BH551" s="16" t="n">
        <f aca="false">AF551+AG551+AH551</f>
        <v>10</v>
      </c>
      <c r="BI551" s="18" t="n">
        <f aca="false">IF(H551=0,"",BH551/H551)</f>
        <v>0.0366300366300366</v>
      </c>
      <c r="BJ551" s="16" t="n">
        <f aca="false">IF(AP551="","",AP551+AN551)</f>
        <v>7</v>
      </c>
    </row>
    <row r="552" customFormat="false" ht="15" hidden="false" customHeight="true" outlineLevel="0" collapsed="false">
      <c r="A552" s="9" t="s">
        <v>234</v>
      </c>
      <c r="B552" s="10" t="s">
        <v>202</v>
      </c>
      <c r="C552" s="10" t="s">
        <v>235</v>
      </c>
      <c r="D552" s="9" t="n">
        <v>2018</v>
      </c>
      <c r="E552" s="11" t="n">
        <v>6967</v>
      </c>
      <c r="F552" s="11" t="n">
        <v>827</v>
      </c>
      <c r="G552" s="11" t="n">
        <v>869</v>
      </c>
      <c r="H552" s="11" t="n">
        <v>133</v>
      </c>
      <c r="I552" s="11" t="n">
        <v>5614</v>
      </c>
      <c r="J552" s="11" t="n">
        <v>4678</v>
      </c>
      <c r="K552" s="11" t="n">
        <v>11</v>
      </c>
      <c r="L552" s="12" t="n">
        <v>19.0899956939859</v>
      </c>
      <c r="M552" s="12" t="n">
        <v>1.57887182431463</v>
      </c>
      <c r="N552" s="13" t="n">
        <v>0.833273957962237</v>
      </c>
      <c r="O552" s="13" t="n">
        <v>0.805798765609301</v>
      </c>
      <c r="P552" s="13" t="n">
        <v>0.124730874120856</v>
      </c>
      <c r="Q552" s="13" t="n">
        <v>-0.228716926823868</v>
      </c>
      <c r="R552" s="13" t="n">
        <v>-0.359616801768607</v>
      </c>
      <c r="S552" s="11" t="n">
        <v>-1</v>
      </c>
      <c r="T552" s="13" t="n">
        <v>-0.0074626865671642</v>
      </c>
      <c r="U552" s="13" t="n">
        <v>0.0117138223103261</v>
      </c>
      <c r="V552" s="11" t="n">
        <v>0</v>
      </c>
      <c r="W552" s="13" t="n">
        <v>-0.075187969924812</v>
      </c>
      <c r="X552" s="11" t="n">
        <v>0</v>
      </c>
      <c r="Y552" s="11" t="n">
        <v>0</v>
      </c>
      <c r="Z552" s="11" t="n">
        <v>0</v>
      </c>
      <c r="AA552" s="11" t="n">
        <v>0</v>
      </c>
      <c r="AB552" s="10" t="s">
        <v>65</v>
      </c>
      <c r="AC552" s="11" t="n">
        <v>12</v>
      </c>
      <c r="AD552" s="11" t="n">
        <v>31</v>
      </c>
      <c r="AE552" s="11" t="n">
        <v>73</v>
      </c>
      <c r="AF552" s="11" t="n">
        <v>4</v>
      </c>
      <c r="AG552" s="11" t="n">
        <v>9</v>
      </c>
      <c r="AH552" s="11" t="n">
        <v>4</v>
      </c>
      <c r="AI552" s="13" t="n">
        <v>0.0902255639097744</v>
      </c>
      <c r="AJ552" s="13" t="n">
        <v>0.233082706766917</v>
      </c>
      <c r="AK552" s="13" t="n">
        <v>0.548872180451128</v>
      </c>
      <c r="AL552" s="13" t="n">
        <v>0.0300751879699248</v>
      </c>
      <c r="AM552" s="13" t="n">
        <v>0.0676691729323308</v>
      </c>
      <c r="AN552" s="11" t="n">
        <v>1</v>
      </c>
      <c r="AO552" s="13" t="n">
        <v>0.00746268656716418</v>
      </c>
      <c r="AP552" s="11" t="n">
        <v>5</v>
      </c>
      <c r="AQ552" s="11" t="n">
        <v>2</v>
      </c>
      <c r="AR552" s="13" t="n">
        <v>0.0364963503649635</v>
      </c>
      <c r="AS552" s="13" t="n">
        <v>0.0145985401459854</v>
      </c>
      <c r="AT552" s="14" t="n">
        <f aca="false">SUMIFS(시도_소아과개폐업!$C$5:$C$293,시도_소아과개폐업!$A$5:$A$293,$D552,시도_소아과개폐업!$B$5:$B$293,$B552)</f>
        <v>178</v>
      </c>
      <c r="AU552" s="14" t="n">
        <f aca="false">SUMIFS(시도_소아과개폐업!$D$5:$D$293,시도_소아과개폐업!$A$5:$A$293,$D552,시도_소아과개폐업!$B$5:$B$293,$B552)</f>
        <v>109</v>
      </c>
      <c r="AV552" s="14" t="n">
        <f aca="false">SUMIFS(시도_소아과개폐업!$F$5:$F$293,시도_소아과개폐업!$A$5:$A$293,$D552,시도_소아과개폐업!$B$5:$B$293,$B552)</f>
        <v>69</v>
      </c>
      <c r="AW552" s="15" t="n">
        <f aca="false">SUMIFS(시도_소아과개폐업!$G$5:$G$293,시도_소아과개폐업!$A$5:$A$293,$D552,시도_소아과개폐업!$B$5:$B$293,$B552)</f>
        <v>0.163173652694611</v>
      </c>
      <c r="AX552" s="14" t="n">
        <f aca="false">SUMIFS(시도_소아과개폐업!$H$5:$H$293,시도_소아과개폐업!$A$5:$A$293,$D552,시도_소아과개폐업!$B$5:$B$293,$B552)</f>
        <v>356</v>
      </c>
      <c r="AY552" s="14" t="n">
        <f aca="false">SUMIFS(시군구_병원급!$E$5:$E$3668,시군구_병원급!$A$5:$A$3668,$A552,시군구_병원급!$D$5:$D$3668,$D552)</f>
        <v>3</v>
      </c>
      <c r="AZ552" s="14" t="n">
        <f aca="false">SUMIFS(시군구_병원급!$F$5:$F$3668,시군구_병원급!$A$5:$A$3668,$A552,시군구_병원급!$D$5:$D$3668,$D552)</f>
        <v>0</v>
      </c>
      <c r="BA552" s="14" t="n">
        <f aca="false">SUMIFS(시군구_병원급!$G$5:$G$3668,시군구_병원급!$A$5:$A$3668,$A552,시군구_병원급!$D$5:$D$3668,$D552)</f>
        <v>1</v>
      </c>
      <c r="BB552" s="14" t="n">
        <f aca="false">SUMIFS(시군구_병원급!$H$5:$H$3668,시군구_병원급!$A$5:$A$3668,$A552,시군구_병원급!$D$5:$D$3668,$D552)</f>
        <v>8</v>
      </c>
      <c r="BC552" s="16" t="n">
        <f aca="false">K552+AY552</f>
        <v>14</v>
      </c>
      <c r="BD552" s="17" t="n">
        <f aca="false">IF(E552=0,"",(K552+AY552)/E552*1000)</f>
        <v>2.00947323094589</v>
      </c>
      <c r="BE552" s="16" t="n">
        <f aca="false">AY552-SUMIFS(시군구_병원급!$E$5:$E$3668,시군구_병원급!$A$5:$A$3668,$A552,시군구_병원급!$D$5:$D$3668,$D552-3)</f>
        <v>0</v>
      </c>
      <c r="BF552" s="16" t="n">
        <f aca="false">IF(AY552=0,1,0)</f>
        <v>0</v>
      </c>
      <c r="BG552" s="16" t="n">
        <f aca="false">IF(K552+AY552=0,1,0)</f>
        <v>0</v>
      </c>
      <c r="BH552" s="16" t="n">
        <f aca="false">AF552+AG552+AH552</f>
        <v>17</v>
      </c>
      <c r="BI552" s="18" t="n">
        <f aca="false">IF(H552=0,"",BH552/H552)</f>
        <v>0.12781954887218</v>
      </c>
      <c r="BJ552" s="16" t="n">
        <f aca="false">IF(AP552="","",AP552+AN552)</f>
        <v>6</v>
      </c>
    </row>
    <row r="553" customFormat="false" ht="15" hidden="false" customHeight="true" outlineLevel="0" collapsed="false">
      <c r="A553" s="9" t="s">
        <v>236</v>
      </c>
      <c r="B553" s="10" t="s">
        <v>202</v>
      </c>
      <c r="C553" s="10" t="s">
        <v>237</v>
      </c>
      <c r="D553" s="9" t="n">
        <v>2018</v>
      </c>
      <c r="E553" s="11" t="n">
        <v>16674</v>
      </c>
      <c r="F553" s="11" t="n">
        <v>2039</v>
      </c>
      <c r="G553" s="11" t="n">
        <v>1892</v>
      </c>
      <c r="H553" s="11" t="n">
        <v>226</v>
      </c>
      <c r="I553" s="11" t="n">
        <v>9094</v>
      </c>
      <c r="J553" s="11" t="n">
        <v>8405</v>
      </c>
      <c r="K553" s="11" t="n">
        <v>21</v>
      </c>
      <c r="L553" s="12" t="n">
        <v>13.5540362240614</v>
      </c>
      <c r="M553" s="12" t="n">
        <v>1.25944584382872</v>
      </c>
      <c r="N553" s="13" t="n">
        <v>0.924235759841654</v>
      </c>
      <c r="O553" s="13" t="n">
        <v>0.545400023989445</v>
      </c>
      <c r="P553" s="13" t="n">
        <v>0.113470073167806</v>
      </c>
      <c r="Q553" s="13" t="n">
        <v>0.662081339712919</v>
      </c>
      <c r="R553" s="13" t="n">
        <v>0.561056105610561</v>
      </c>
      <c r="S553" s="11" t="n">
        <v>11</v>
      </c>
      <c r="T553" s="13" t="n">
        <v>0.0761904761904761</v>
      </c>
      <c r="U553" s="13" t="n">
        <v>0.089754343918514</v>
      </c>
      <c r="V553" s="11" t="n">
        <v>0</v>
      </c>
      <c r="W553" s="13" t="n">
        <v>0.110619469026549</v>
      </c>
      <c r="X553" s="11" t="n">
        <v>0</v>
      </c>
      <c r="Y553" s="11" t="n">
        <v>0</v>
      </c>
      <c r="Z553" s="11" t="n">
        <v>0</v>
      </c>
      <c r="AA553" s="11" t="n">
        <v>0</v>
      </c>
      <c r="AB553" s="10" t="s">
        <v>65</v>
      </c>
      <c r="AC553" s="11" t="n">
        <v>14</v>
      </c>
      <c r="AD553" s="11" t="n">
        <v>75</v>
      </c>
      <c r="AE553" s="11" t="n">
        <v>128</v>
      </c>
      <c r="AF553" s="11" t="n">
        <v>2</v>
      </c>
      <c r="AG553" s="11" t="n">
        <v>1</v>
      </c>
      <c r="AH553" s="11" t="n">
        <v>6</v>
      </c>
      <c r="AI553" s="13" t="n">
        <v>0.0619469026548673</v>
      </c>
      <c r="AJ553" s="13" t="n">
        <v>0.331858407079646</v>
      </c>
      <c r="AK553" s="13" t="n">
        <v>0.566371681415929</v>
      </c>
      <c r="AL553" s="13" t="n">
        <v>0.00884955752212389</v>
      </c>
      <c r="AM553" s="13" t="n">
        <v>0.00442477876106195</v>
      </c>
      <c r="AN553" s="11" t="n">
        <v>1</v>
      </c>
      <c r="AO553" s="13" t="n">
        <v>0.00440528634361234</v>
      </c>
      <c r="AP553" s="11" t="n">
        <v>9</v>
      </c>
      <c r="AQ553" s="11" t="n">
        <v>23</v>
      </c>
      <c r="AR553" s="13" t="n">
        <v>0.0422535211267606</v>
      </c>
      <c r="AS553" s="13" t="n">
        <v>0.107981220657277</v>
      </c>
      <c r="AT553" s="14" t="n">
        <f aca="false">SUMIFS(시도_소아과개폐업!$C$5:$C$293,시도_소아과개폐업!$A$5:$A$293,$D553,시도_소아과개폐업!$B$5:$B$293,$B553)</f>
        <v>178</v>
      </c>
      <c r="AU553" s="14" t="n">
        <f aca="false">SUMIFS(시도_소아과개폐업!$D$5:$D$293,시도_소아과개폐업!$A$5:$A$293,$D553,시도_소아과개폐업!$B$5:$B$293,$B553)</f>
        <v>109</v>
      </c>
      <c r="AV553" s="14" t="n">
        <f aca="false">SUMIFS(시도_소아과개폐업!$F$5:$F$293,시도_소아과개폐업!$A$5:$A$293,$D553,시도_소아과개폐업!$B$5:$B$293,$B553)</f>
        <v>69</v>
      </c>
      <c r="AW553" s="15" t="n">
        <f aca="false">SUMIFS(시도_소아과개폐업!$G$5:$G$293,시도_소아과개폐업!$A$5:$A$293,$D553,시도_소아과개폐업!$B$5:$B$293,$B553)</f>
        <v>0.163173652694611</v>
      </c>
      <c r="AX553" s="14" t="n">
        <f aca="false">SUMIFS(시도_소아과개폐업!$H$5:$H$293,시도_소아과개폐업!$A$5:$A$293,$D553,시도_소아과개폐업!$B$5:$B$293,$B553)</f>
        <v>356</v>
      </c>
      <c r="AY553" s="14" t="n">
        <f aca="false">SUMIFS(시군구_병원급!$E$5:$E$3668,시군구_병원급!$A$5:$A$3668,$A553,시군구_병원급!$D$5:$D$3668,$D553)</f>
        <v>2</v>
      </c>
      <c r="AZ553" s="14" t="n">
        <f aca="false">SUMIFS(시군구_병원급!$F$5:$F$3668,시군구_병원급!$A$5:$A$3668,$A553,시군구_병원급!$D$5:$D$3668,$D553)</f>
        <v>0</v>
      </c>
      <c r="BA553" s="14" t="n">
        <f aca="false">SUMIFS(시군구_병원급!$G$5:$G$3668,시군구_병원급!$A$5:$A$3668,$A553,시군구_병원급!$D$5:$D$3668,$D553)</f>
        <v>5</v>
      </c>
      <c r="BB553" s="14" t="n">
        <f aca="false">SUMIFS(시군구_병원급!$H$5:$H$3668,시군구_병원급!$A$5:$A$3668,$A553,시군구_병원급!$D$5:$D$3668,$D553)</f>
        <v>7</v>
      </c>
      <c r="BC553" s="16" t="n">
        <f aca="false">K553+AY553</f>
        <v>23</v>
      </c>
      <c r="BD553" s="17" t="n">
        <f aca="false">IF(E553=0,"",(K553+AY553)/E553*1000)</f>
        <v>1.3793930670505</v>
      </c>
      <c r="BE553" s="16" t="n">
        <f aca="false">AY553-SUMIFS(시군구_병원급!$E$5:$E$3668,시군구_병원급!$A$5:$A$3668,$A553,시군구_병원급!$D$5:$D$3668,$D553-3)</f>
        <v>0</v>
      </c>
      <c r="BF553" s="16" t="n">
        <f aca="false">IF(AY553=0,1,0)</f>
        <v>0</v>
      </c>
      <c r="BG553" s="16" t="n">
        <f aca="false">IF(K553+AY553=0,1,0)</f>
        <v>0</v>
      </c>
      <c r="BH553" s="16" t="n">
        <f aca="false">AF553+AG553+AH553</f>
        <v>9</v>
      </c>
      <c r="BI553" s="18" t="n">
        <f aca="false">IF(H553=0,"",BH553/H553)</f>
        <v>0.0398230088495575</v>
      </c>
      <c r="BJ553" s="16" t="n">
        <f aca="false">IF(AP553="","",AP553+AN553)</f>
        <v>10</v>
      </c>
    </row>
    <row r="554" customFormat="false" ht="15" hidden="false" customHeight="true" outlineLevel="0" collapsed="false">
      <c r="A554" s="9" t="s">
        <v>238</v>
      </c>
      <c r="B554" s="10" t="s">
        <v>202</v>
      </c>
      <c r="C554" s="10" t="s">
        <v>239</v>
      </c>
      <c r="D554" s="9" t="n">
        <v>2018</v>
      </c>
      <c r="E554" s="11" t="n">
        <v>58221</v>
      </c>
      <c r="F554" s="11" t="n">
        <v>6884</v>
      </c>
      <c r="G554" s="11" t="n">
        <v>6598</v>
      </c>
      <c r="H554" s="11" t="n">
        <v>965</v>
      </c>
      <c r="I554" s="11" t="n">
        <v>40293</v>
      </c>
      <c r="J554" s="11" t="n">
        <v>33829</v>
      </c>
      <c r="K554" s="11" t="n">
        <v>63</v>
      </c>
      <c r="L554" s="12" t="n">
        <v>16.5747754246749</v>
      </c>
      <c r="M554" s="12" t="n">
        <v>1.08208378420158</v>
      </c>
      <c r="N554" s="13" t="n">
        <v>0.839575112302385</v>
      </c>
      <c r="O554" s="13" t="n">
        <v>0.69206987169578</v>
      </c>
      <c r="P554" s="13" t="n">
        <v>0.113326806478762</v>
      </c>
      <c r="Q554" s="13" t="n">
        <v>-0.111075485525834</v>
      </c>
      <c r="R554" s="13" t="n">
        <v>-0.290232358003442</v>
      </c>
      <c r="S554" s="11" t="n">
        <v>4</v>
      </c>
      <c r="T554" s="13" t="n">
        <v>-0.0291750503018109</v>
      </c>
      <c r="U554" s="13" t="n">
        <v>-0.00321599089627189</v>
      </c>
      <c r="V554" s="11" t="n">
        <v>0</v>
      </c>
      <c r="W554" s="13" t="n">
        <v>-0.178238341968912</v>
      </c>
      <c r="X554" s="11" t="n">
        <v>0</v>
      </c>
      <c r="Y554" s="11" t="n">
        <v>0</v>
      </c>
      <c r="Z554" s="11" t="n">
        <v>0</v>
      </c>
      <c r="AA554" s="11" t="n">
        <v>0</v>
      </c>
      <c r="AB554" s="10" t="s">
        <v>65</v>
      </c>
      <c r="AC554" s="11" t="n">
        <v>32</v>
      </c>
      <c r="AD554" s="11" t="n">
        <v>322</v>
      </c>
      <c r="AE554" s="11" t="n">
        <v>559</v>
      </c>
      <c r="AF554" s="11" t="n">
        <v>24</v>
      </c>
      <c r="AG554" s="11" t="n">
        <v>20</v>
      </c>
      <c r="AH554" s="11" t="n">
        <v>8</v>
      </c>
      <c r="AI554" s="13" t="n">
        <v>0.033160621761658</v>
      </c>
      <c r="AJ554" s="13" t="n">
        <v>0.333678756476684</v>
      </c>
      <c r="AK554" s="13" t="n">
        <v>0.579274611398964</v>
      </c>
      <c r="AL554" s="13" t="n">
        <v>0.0248704663212435</v>
      </c>
      <c r="AM554" s="13" t="n">
        <v>0.0207253886010363</v>
      </c>
      <c r="AN554" s="11" t="n">
        <v>5</v>
      </c>
      <c r="AO554" s="13" t="n">
        <v>0.00515463917525773</v>
      </c>
      <c r="AP554" s="11" t="n">
        <v>64</v>
      </c>
      <c r="AQ554" s="11" t="n">
        <v>34</v>
      </c>
      <c r="AR554" s="13" t="n">
        <v>0.064</v>
      </c>
      <c r="AS554" s="13" t="n">
        <v>0.034</v>
      </c>
      <c r="AT554" s="14" t="n">
        <f aca="false">SUMIFS(시도_소아과개폐업!$C$5:$C$293,시도_소아과개폐업!$A$5:$A$293,$D554,시도_소아과개폐업!$B$5:$B$293,$B554)</f>
        <v>178</v>
      </c>
      <c r="AU554" s="14" t="n">
        <f aca="false">SUMIFS(시도_소아과개폐업!$D$5:$D$293,시도_소아과개폐업!$A$5:$A$293,$D554,시도_소아과개폐업!$B$5:$B$293,$B554)</f>
        <v>109</v>
      </c>
      <c r="AV554" s="14" t="n">
        <f aca="false">SUMIFS(시도_소아과개폐업!$F$5:$F$293,시도_소아과개폐업!$A$5:$A$293,$D554,시도_소아과개폐업!$B$5:$B$293,$B554)</f>
        <v>69</v>
      </c>
      <c r="AW554" s="15" t="n">
        <f aca="false">SUMIFS(시도_소아과개폐업!$G$5:$G$293,시도_소아과개폐업!$A$5:$A$293,$D554,시도_소아과개폐업!$B$5:$B$293,$B554)</f>
        <v>0.163173652694611</v>
      </c>
      <c r="AX554" s="14" t="n">
        <f aca="false">SUMIFS(시도_소아과개폐업!$H$5:$H$293,시도_소아과개폐업!$A$5:$A$293,$D554,시도_소아과개폐업!$B$5:$B$293,$B554)</f>
        <v>356</v>
      </c>
      <c r="AY554" s="14" t="n">
        <f aca="false">SUMIFS(시군구_병원급!$E$5:$E$3668,시군구_병원급!$A$5:$A$3668,$A554,시군구_병원급!$D$5:$D$3668,$D554)</f>
        <v>7</v>
      </c>
      <c r="AZ554" s="14" t="n">
        <f aca="false">SUMIFS(시군구_병원급!$F$5:$F$3668,시군구_병원급!$A$5:$A$3668,$A554,시군구_병원급!$D$5:$D$3668,$D554)</f>
        <v>3</v>
      </c>
      <c r="BA554" s="14" t="n">
        <f aca="false">SUMIFS(시군구_병원급!$G$5:$G$3668,시군구_병원급!$A$5:$A$3668,$A554,시군구_병원급!$D$5:$D$3668,$D554)</f>
        <v>18</v>
      </c>
      <c r="BB554" s="14" t="n">
        <f aca="false">SUMIFS(시군구_병원급!$H$5:$H$3668,시군구_병원급!$A$5:$A$3668,$A554,시군구_병원급!$D$5:$D$3668,$D554)</f>
        <v>43</v>
      </c>
      <c r="BC554" s="16" t="n">
        <f aca="false">K554+AY554</f>
        <v>70</v>
      </c>
      <c r="BD554" s="17" t="n">
        <f aca="false">IF(E554=0,"",(K554+AY554)/E554*1000)</f>
        <v>1.20231531577953</v>
      </c>
      <c r="BE554" s="16" t="n">
        <f aca="false">AY554-SUMIFS(시군구_병원급!$E$5:$E$3668,시군구_병원급!$A$5:$A$3668,$A554,시군구_병원급!$D$5:$D$3668,$D554-3)</f>
        <v>-3</v>
      </c>
      <c r="BF554" s="16" t="n">
        <f aca="false">IF(AY554=0,1,0)</f>
        <v>0</v>
      </c>
      <c r="BG554" s="16" t="n">
        <f aca="false">IF(K554+AY554=0,1,0)</f>
        <v>0</v>
      </c>
      <c r="BH554" s="16" t="n">
        <f aca="false">AF554+AG554+AH554</f>
        <v>52</v>
      </c>
      <c r="BI554" s="18" t="n">
        <f aca="false">IF(H554=0,"",BH554/H554)</f>
        <v>0.0538860103626943</v>
      </c>
      <c r="BJ554" s="16" t="n">
        <f aca="false">IF(AP554="","",AP554+AN554)</f>
        <v>69</v>
      </c>
    </row>
    <row r="555" customFormat="false" ht="15" hidden="false" customHeight="true" outlineLevel="0" collapsed="false">
      <c r="A555" s="9" t="s">
        <v>240</v>
      </c>
      <c r="B555" s="10" t="s">
        <v>202</v>
      </c>
      <c r="C555" s="10" t="s">
        <v>241</v>
      </c>
      <c r="D555" s="9" t="n">
        <v>2018</v>
      </c>
      <c r="E555" s="11" t="n">
        <v>26381</v>
      </c>
      <c r="F555" s="11" t="n">
        <v>3307</v>
      </c>
      <c r="G555" s="11" t="n">
        <v>3227</v>
      </c>
      <c r="H555" s="11" t="n">
        <v>467</v>
      </c>
      <c r="I555" s="11" t="n">
        <v>17162</v>
      </c>
      <c r="J555" s="11" t="n">
        <v>14505</v>
      </c>
      <c r="K555" s="11" t="n">
        <v>22</v>
      </c>
      <c r="L555" s="12" t="n">
        <v>17.7021341116713</v>
      </c>
      <c r="M555" s="12" t="n">
        <v>0.833933512755392</v>
      </c>
      <c r="N555" s="13" t="n">
        <v>0.845181214310686</v>
      </c>
      <c r="O555" s="13" t="n">
        <v>0.650543952086729</v>
      </c>
      <c r="P555" s="13" t="n">
        <v>0.122322883893711</v>
      </c>
      <c r="Q555" s="13" t="n">
        <v>-0.0747729106021815</v>
      </c>
      <c r="R555" s="13" t="n">
        <v>-0.208680725846003</v>
      </c>
      <c r="S555" s="11" t="n">
        <v>0</v>
      </c>
      <c r="T555" s="13" t="n">
        <v>-0.0291060291060291</v>
      </c>
      <c r="U555" s="13" t="n">
        <v>-0.0109497464269248</v>
      </c>
      <c r="V555" s="11" t="n">
        <v>0</v>
      </c>
      <c r="W555" s="13" t="n">
        <v>-0.160599571734475</v>
      </c>
      <c r="X555" s="11" t="n">
        <v>0</v>
      </c>
      <c r="Y555" s="11" t="n">
        <v>0</v>
      </c>
      <c r="Z555" s="11" t="n">
        <v>0</v>
      </c>
      <c r="AA555" s="11" t="n">
        <v>0</v>
      </c>
      <c r="AB555" s="10" t="s">
        <v>65</v>
      </c>
      <c r="AC555" s="11" t="n">
        <v>17</v>
      </c>
      <c r="AD555" s="11" t="n">
        <v>154</v>
      </c>
      <c r="AE555" s="11" t="n">
        <v>275</v>
      </c>
      <c r="AF555" s="11" t="n">
        <v>14</v>
      </c>
      <c r="AG555" s="11" t="n">
        <v>6</v>
      </c>
      <c r="AH555" s="11" t="n">
        <v>1</v>
      </c>
      <c r="AI555" s="13" t="n">
        <v>0.0364025695931478</v>
      </c>
      <c r="AJ555" s="13" t="n">
        <v>0.329764453961456</v>
      </c>
      <c r="AK555" s="13" t="n">
        <v>0.588865096359743</v>
      </c>
      <c r="AL555" s="13" t="n">
        <v>0.0299785867237687</v>
      </c>
      <c r="AM555" s="13" t="n">
        <v>0.012847965738758</v>
      </c>
      <c r="AN555" s="11" t="n">
        <v>7</v>
      </c>
      <c r="AO555" s="13" t="n">
        <v>0.0147679324894515</v>
      </c>
      <c r="AP555" s="11" t="n">
        <v>29</v>
      </c>
      <c r="AQ555" s="11" t="n">
        <v>12</v>
      </c>
      <c r="AR555" s="13" t="n">
        <v>0.0590631364562118</v>
      </c>
      <c r="AS555" s="13" t="n">
        <v>0.0244399185336049</v>
      </c>
      <c r="AT555" s="14" t="n">
        <f aca="false">SUMIFS(시도_소아과개폐업!$C$5:$C$293,시도_소아과개폐업!$A$5:$A$293,$D555,시도_소아과개폐업!$B$5:$B$293,$B555)</f>
        <v>178</v>
      </c>
      <c r="AU555" s="14" t="n">
        <f aca="false">SUMIFS(시도_소아과개폐업!$D$5:$D$293,시도_소아과개폐업!$A$5:$A$293,$D555,시도_소아과개폐업!$B$5:$B$293,$B555)</f>
        <v>109</v>
      </c>
      <c r="AV555" s="14" t="n">
        <f aca="false">SUMIFS(시도_소아과개폐업!$F$5:$F$293,시도_소아과개폐업!$A$5:$A$293,$D555,시도_소아과개폐업!$B$5:$B$293,$B555)</f>
        <v>69</v>
      </c>
      <c r="AW555" s="15" t="n">
        <f aca="false">SUMIFS(시도_소아과개폐업!$G$5:$G$293,시도_소아과개폐업!$A$5:$A$293,$D555,시도_소아과개폐업!$B$5:$B$293,$B555)</f>
        <v>0.163173652694611</v>
      </c>
      <c r="AX555" s="14" t="n">
        <f aca="false">SUMIFS(시도_소아과개폐업!$H$5:$H$293,시도_소아과개폐업!$A$5:$A$293,$D555,시도_소아과개폐업!$B$5:$B$293,$B555)</f>
        <v>356</v>
      </c>
      <c r="AY555" s="14" t="n">
        <f aca="false">SUMIFS(시군구_병원급!$E$5:$E$3668,시군구_병원급!$A$5:$A$3668,$A555,시군구_병원급!$D$5:$D$3668,$D555)</f>
        <v>10</v>
      </c>
      <c r="AZ555" s="14" t="n">
        <f aca="false">SUMIFS(시군구_병원급!$F$5:$F$3668,시군구_병원급!$A$5:$A$3668,$A555,시군구_병원급!$D$5:$D$3668,$D555)</f>
        <v>1</v>
      </c>
      <c r="BA555" s="14" t="n">
        <f aca="false">SUMIFS(시군구_병원급!$G$5:$G$3668,시군구_병원급!$A$5:$A$3668,$A555,시군구_병원급!$D$5:$D$3668,$D555)</f>
        <v>12</v>
      </c>
      <c r="BB555" s="14" t="n">
        <f aca="false">SUMIFS(시군구_병원급!$H$5:$H$3668,시군구_병원급!$A$5:$A$3668,$A555,시군구_병원급!$D$5:$D$3668,$D555)</f>
        <v>32</v>
      </c>
      <c r="BC555" s="16" t="n">
        <f aca="false">K555+AY555</f>
        <v>32</v>
      </c>
      <c r="BD555" s="17" t="n">
        <f aca="false">IF(E555=0,"",(K555+AY555)/E555*1000)</f>
        <v>1.21299420037148</v>
      </c>
      <c r="BE555" s="16" t="n">
        <f aca="false">AY555-SUMIFS(시군구_병원급!$E$5:$E$3668,시군구_병원급!$A$5:$A$3668,$A555,시군구_병원급!$D$5:$D$3668,$D555-3)</f>
        <v>4</v>
      </c>
      <c r="BF555" s="16" t="n">
        <f aca="false">IF(AY555=0,1,0)</f>
        <v>0</v>
      </c>
      <c r="BG555" s="16" t="n">
        <f aca="false">IF(K555+AY555=0,1,0)</f>
        <v>0</v>
      </c>
      <c r="BH555" s="16" t="n">
        <f aca="false">AF555+AG555+AH555</f>
        <v>21</v>
      </c>
      <c r="BI555" s="18" t="n">
        <f aca="false">IF(H555=0,"",BH555/H555)</f>
        <v>0.0449678800856531</v>
      </c>
      <c r="BJ555" s="16" t="n">
        <f aca="false">IF(AP555="","",AP555+AN555)</f>
        <v>36</v>
      </c>
    </row>
    <row r="556" customFormat="false" ht="15" hidden="false" customHeight="true" outlineLevel="0" collapsed="false">
      <c r="A556" s="9" t="s">
        <v>242</v>
      </c>
      <c r="B556" s="10" t="s">
        <v>202</v>
      </c>
      <c r="C556" s="10" t="s">
        <v>243</v>
      </c>
      <c r="D556" s="9" t="n">
        <v>2018</v>
      </c>
      <c r="E556" s="11" t="n">
        <v>11713</v>
      </c>
      <c r="F556" s="11" t="n">
        <v>1487</v>
      </c>
      <c r="G556" s="11" t="n">
        <v>1525</v>
      </c>
      <c r="H556" s="11" t="n">
        <v>175</v>
      </c>
      <c r="I556" s="11" t="n">
        <v>10487</v>
      </c>
      <c r="J556" s="11" t="n">
        <v>8040</v>
      </c>
      <c r="K556" s="11" t="n">
        <v>7</v>
      </c>
      <c r="L556" s="12" t="n">
        <v>14.9406642192436</v>
      </c>
      <c r="M556" s="12" t="n">
        <v>0.597626568769743</v>
      </c>
      <c r="N556" s="13" t="n">
        <v>0.766663488128159</v>
      </c>
      <c r="O556" s="13" t="n">
        <v>0.895329975241185</v>
      </c>
      <c r="P556" s="13" t="n">
        <v>0.130197216767694</v>
      </c>
      <c r="Q556" s="13" t="n">
        <v>-0.0850648336197469</v>
      </c>
      <c r="R556" s="13" t="n">
        <v>-0.25098231827112</v>
      </c>
      <c r="S556" s="11" t="n">
        <v>1</v>
      </c>
      <c r="T556" s="13" t="n">
        <v>-0.00568181818181823</v>
      </c>
      <c r="U556" s="13" t="n">
        <v>-0.00719492568399127</v>
      </c>
      <c r="V556" s="11" t="n">
        <v>0</v>
      </c>
      <c r="W556" s="13" t="n">
        <v>-0.114285714285714</v>
      </c>
      <c r="X556" s="11" t="n">
        <v>0</v>
      </c>
      <c r="Y556" s="11" t="n">
        <v>1</v>
      </c>
      <c r="Z556" s="11" t="n">
        <v>1</v>
      </c>
      <c r="AA556" s="11" t="n">
        <v>0</v>
      </c>
      <c r="AB556" s="10" t="s">
        <v>65</v>
      </c>
      <c r="AC556" s="11" t="n">
        <v>12</v>
      </c>
      <c r="AD556" s="11" t="n">
        <v>93</v>
      </c>
      <c r="AE556" s="11" t="n">
        <v>58</v>
      </c>
      <c r="AF556" s="11" t="n">
        <v>8</v>
      </c>
      <c r="AG556" s="11" t="n">
        <v>3</v>
      </c>
      <c r="AH556" s="11" t="n">
        <v>1</v>
      </c>
      <c r="AI556" s="13" t="n">
        <v>0.0685714285714286</v>
      </c>
      <c r="AJ556" s="13" t="n">
        <v>0.531428571428572</v>
      </c>
      <c r="AK556" s="13" t="n">
        <v>0.331428571428571</v>
      </c>
      <c r="AL556" s="13" t="n">
        <v>0.0457142857142857</v>
      </c>
      <c r="AM556" s="13" t="n">
        <v>0.0171428571428571</v>
      </c>
      <c r="AN556" s="11" t="n">
        <v>4</v>
      </c>
      <c r="AO556" s="13" t="n">
        <v>0.0223463687150838</v>
      </c>
      <c r="AP556" s="11" t="n">
        <v>3</v>
      </c>
      <c r="AQ556" s="11" t="n">
        <v>3</v>
      </c>
      <c r="AR556" s="13" t="n">
        <v>0.0167597765363129</v>
      </c>
      <c r="AS556" s="13" t="n">
        <v>0.0167597765363129</v>
      </c>
      <c r="AT556" s="14" t="n">
        <f aca="false">SUMIFS(시도_소아과개폐업!$C$5:$C$293,시도_소아과개폐업!$A$5:$A$293,$D556,시도_소아과개폐업!$B$5:$B$293,$B556)</f>
        <v>178</v>
      </c>
      <c r="AU556" s="14" t="n">
        <f aca="false">SUMIFS(시도_소아과개폐업!$D$5:$D$293,시도_소아과개폐업!$A$5:$A$293,$D556,시도_소아과개폐업!$B$5:$B$293,$B556)</f>
        <v>109</v>
      </c>
      <c r="AV556" s="14" t="n">
        <f aca="false">SUMIFS(시도_소아과개폐업!$F$5:$F$293,시도_소아과개폐업!$A$5:$A$293,$D556,시도_소아과개폐업!$B$5:$B$293,$B556)</f>
        <v>69</v>
      </c>
      <c r="AW556" s="15" t="n">
        <f aca="false">SUMIFS(시도_소아과개폐업!$G$5:$G$293,시도_소아과개폐업!$A$5:$A$293,$D556,시도_소아과개폐업!$B$5:$B$293,$B556)</f>
        <v>0.163173652694611</v>
      </c>
      <c r="AX556" s="14" t="n">
        <f aca="false">SUMIFS(시도_소아과개폐업!$H$5:$H$293,시도_소아과개폐업!$A$5:$A$293,$D556,시도_소아과개폐업!$B$5:$B$293,$B556)</f>
        <v>356</v>
      </c>
      <c r="AY556" s="14" t="n">
        <f aca="false">SUMIFS(시군구_병원급!$E$5:$E$3668,시군구_병원급!$A$5:$A$3668,$A556,시군구_병원급!$D$5:$D$3668,$D556)</f>
        <v>2</v>
      </c>
      <c r="AZ556" s="14" t="n">
        <f aca="false">SUMIFS(시군구_병원급!$F$5:$F$3668,시군구_병원급!$A$5:$A$3668,$A556,시군구_병원급!$D$5:$D$3668,$D556)</f>
        <v>1</v>
      </c>
      <c r="BA556" s="14" t="n">
        <f aca="false">SUMIFS(시군구_병원급!$G$5:$G$3668,시군구_병원급!$A$5:$A$3668,$A556,시군구_병원급!$D$5:$D$3668,$D556)</f>
        <v>5</v>
      </c>
      <c r="BB556" s="14" t="n">
        <f aca="false">SUMIFS(시군구_병원급!$H$5:$H$3668,시군구_병원급!$A$5:$A$3668,$A556,시군구_병원급!$D$5:$D$3668,$D556)</f>
        <v>13</v>
      </c>
      <c r="BC556" s="16" t="n">
        <f aca="false">K556+AY556</f>
        <v>9</v>
      </c>
      <c r="BD556" s="17" t="n">
        <f aca="false">IF(E556=0,"",(K556+AY556)/E556*1000)</f>
        <v>0.76837701698967</v>
      </c>
      <c r="BE556" s="16" t="n">
        <f aca="false">AY556-SUMIFS(시군구_병원급!$E$5:$E$3668,시군구_병원급!$A$5:$A$3668,$A556,시군구_병원급!$D$5:$D$3668,$D556-3)</f>
        <v>0</v>
      </c>
      <c r="BF556" s="16" t="n">
        <f aca="false">IF(AY556=0,1,0)</f>
        <v>0</v>
      </c>
      <c r="BG556" s="16" t="n">
        <f aca="false">IF(K556+AY556=0,1,0)</f>
        <v>0</v>
      </c>
      <c r="BH556" s="16" t="n">
        <f aca="false">AF556+AG556+AH556</f>
        <v>12</v>
      </c>
      <c r="BI556" s="18" t="n">
        <f aca="false">IF(H556=0,"",BH556/H556)</f>
        <v>0.0685714285714286</v>
      </c>
      <c r="BJ556" s="16" t="n">
        <f aca="false">IF(AP556="","",AP556+AN556)</f>
        <v>7</v>
      </c>
    </row>
    <row r="557" customFormat="false" ht="15" hidden="false" customHeight="true" outlineLevel="0" collapsed="false">
      <c r="A557" s="9" t="s">
        <v>244</v>
      </c>
      <c r="B557" s="10" t="s">
        <v>202</v>
      </c>
      <c r="C557" s="10" t="s">
        <v>245</v>
      </c>
      <c r="D557" s="9" t="n">
        <v>2018</v>
      </c>
      <c r="E557" s="11" t="n">
        <v>8605</v>
      </c>
      <c r="F557" s="11" t="n">
        <v>1050</v>
      </c>
      <c r="G557" s="11" t="n">
        <v>1043</v>
      </c>
      <c r="H557" s="11" t="n">
        <v>193</v>
      </c>
      <c r="I557" s="11" t="n">
        <v>8840</v>
      </c>
      <c r="J557" s="11" t="n">
        <v>6783</v>
      </c>
      <c r="K557" s="11" t="n">
        <v>10</v>
      </c>
      <c r="L557" s="12" t="n">
        <v>22.4288204532249</v>
      </c>
      <c r="M557" s="12" t="n">
        <v>1.16211504938989</v>
      </c>
      <c r="N557" s="13" t="n">
        <v>0.767307692307692</v>
      </c>
      <c r="O557" s="13" t="n">
        <v>1.02730970366066</v>
      </c>
      <c r="P557" s="13" t="n">
        <v>0.121208599651366</v>
      </c>
      <c r="Q557" s="13" t="n">
        <v>-0.165535298681148</v>
      </c>
      <c r="R557" s="13" t="n">
        <v>-0.308813783962889</v>
      </c>
      <c r="S557" s="11" t="n">
        <v>0</v>
      </c>
      <c r="T557" s="13" t="n">
        <v>-0.0721153846153846</v>
      </c>
      <c r="U557" s="13" t="n">
        <v>-0.0716236084856122</v>
      </c>
      <c r="V557" s="11" t="n">
        <v>0</v>
      </c>
      <c r="W557" s="13" t="n">
        <v>-0.176165803108808</v>
      </c>
      <c r="X557" s="11" t="n">
        <v>0</v>
      </c>
      <c r="Y557" s="11" t="n">
        <v>0</v>
      </c>
      <c r="Z557" s="11" t="n">
        <v>0</v>
      </c>
      <c r="AA557" s="11" t="n">
        <v>0</v>
      </c>
      <c r="AB557" s="10" t="s">
        <v>65</v>
      </c>
      <c r="AC557" s="11" t="n">
        <v>12</v>
      </c>
      <c r="AD557" s="11" t="n">
        <v>63</v>
      </c>
      <c r="AE557" s="11" t="n">
        <v>109</v>
      </c>
      <c r="AF557" s="11" t="n">
        <v>2</v>
      </c>
      <c r="AG557" s="11" t="n">
        <v>7</v>
      </c>
      <c r="AH557" s="11" t="n">
        <v>0</v>
      </c>
      <c r="AI557" s="13" t="n">
        <v>0.0621761658031088</v>
      </c>
      <c r="AJ557" s="13" t="n">
        <v>0.326424870466321</v>
      </c>
      <c r="AK557" s="13" t="n">
        <v>0.564766839378238</v>
      </c>
      <c r="AL557" s="13" t="n">
        <v>0.0103626943005181</v>
      </c>
      <c r="AM557" s="13" t="n">
        <v>0.0362694300518135</v>
      </c>
      <c r="AN557" s="11" t="n">
        <v>7</v>
      </c>
      <c r="AO557" s="13" t="n">
        <v>0.035</v>
      </c>
      <c r="AP557" s="11" t="n">
        <v>29</v>
      </c>
      <c r="AQ557" s="11" t="n">
        <v>6</v>
      </c>
      <c r="AR557" s="13" t="n">
        <v>0.130044843049327</v>
      </c>
      <c r="AS557" s="13" t="n">
        <v>0.0269058295964126</v>
      </c>
      <c r="AT557" s="14" t="n">
        <f aca="false">SUMIFS(시도_소아과개폐업!$C$5:$C$293,시도_소아과개폐업!$A$5:$A$293,$D557,시도_소아과개폐업!$B$5:$B$293,$B557)</f>
        <v>178</v>
      </c>
      <c r="AU557" s="14" t="n">
        <f aca="false">SUMIFS(시도_소아과개폐업!$D$5:$D$293,시도_소아과개폐업!$A$5:$A$293,$D557,시도_소아과개폐업!$B$5:$B$293,$B557)</f>
        <v>109</v>
      </c>
      <c r="AV557" s="14" t="n">
        <f aca="false">SUMIFS(시도_소아과개폐업!$F$5:$F$293,시도_소아과개폐업!$A$5:$A$293,$D557,시도_소아과개폐업!$B$5:$B$293,$B557)</f>
        <v>69</v>
      </c>
      <c r="AW557" s="15" t="n">
        <f aca="false">SUMIFS(시도_소아과개폐업!$G$5:$G$293,시도_소아과개폐업!$A$5:$A$293,$D557,시도_소아과개폐업!$B$5:$B$293,$B557)</f>
        <v>0.163173652694611</v>
      </c>
      <c r="AX557" s="14" t="n">
        <f aca="false">SUMIFS(시도_소아과개폐업!$H$5:$H$293,시도_소아과개폐업!$A$5:$A$293,$D557,시도_소아과개폐업!$B$5:$B$293,$B557)</f>
        <v>356</v>
      </c>
      <c r="AY557" s="14" t="n">
        <f aca="false">SUMIFS(시군구_병원급!$E$5:$E$3668,시군구_병원급!$A$5:$A$3668,$A557,시군구_병원급!$D$5:$D$3668,$D557)</f>
        <v>3</v>
      </c>
      <c r="AZ557" s="14" t="n">
        <f aca="false">SUMIFS(시군구_병원급!$F$5:$F$3668,시군구_병원급!$A$5:$A$3668,$A557,시군구_병원급!$D$5:$D$3668,$D557)</f>
        <v>2</v>
      </c>
      <c r="BA557" s="14" t="n">
        <f aca="false">SUMIFS(시군구_병원급!$G$5:$G$3668,시군구_병원급!$A$5:$A$3668,$A557,시군구_병원급!$D$5:$D$3668,$D557)</f>
        <v>4</v>
      </c>
      <c r="BB557" s="14" t="n">
        <f aca="false">SUMIFS(시군구_병원급!$H$5:$H$3668,시군구_병원급!$A$5:$A$3668,$A557,시군구_병원급!$D$5:$D$3668,$D557)</f>
        <v>15</v>
      </c>
      <c r="BC557" s="16" t="n">
        <f aca="false">K557+AY557</f>
        <v>13</v>
      </c>
      <c r="BD557" s="17" t="n">
        <f aca="false">IF(E557=0,"",(K557+AY557)/E557*1000)</f>
        <v>1.51074956420686</v>
      </c>
      <c r="BE557" s="16" t="n">
        <f aca="false">AY557-SUMIFS(시군구_병원급!$E$5:$E$3668,시군구_병원급!$A$5:$A$3668,$A557,시군구_병원급!$D$5:$D$3668,$D557-3)</f>
        <v>0</v>
      </c>
      <c r="BF557" s="16" t="n">
        <f aca="false">IF(AY557=0,1,0)</f>
        <v>0</v>
      </c>
      <c r="BG557" s="16" t="n">
        <f aca="false">IF(K557+AY557=0,1,0)</f>
        <v>0</v>
      </c>
      <c r="BH557" s="16" t="n">
        <f aca="false">AF557+AG557+AH557</f>
        <v>9</v>
      </c>
      <c r="BI557" s="18" t="n">
        <f aca="false">IF(H557=0,"",BH557/H557)</f>
        <v>0.0466321243523316</v>
      </c>
      <c r="BJ557" s="16" t="n">
        <f aca="false">IF(AP557="","",AP557+AN557)</f>
        <v>36</v>
      </c>
    </row>
    <row r="558" customFormat="false" ht="15" hidden="false" customHeight="true" outlineLevel="0" collapsed="false">
      <c r="A558" s="9" t="s">
        <v>246</v>
      </c>
      <c r="B558" s="10" t="s">
        <v>202</v>
      </c>
      <c r="C558" s="10" t="s">
        <v>247</v>
      </c>
      <c r="D558" s="9" t="n">
        <v>2018</v>
      </c>
      <c r="E558" s="11" t="n">
        <v>29780</v>
      </c>
      <c r="F558" s="11" t="n">
        <v>3605</v>
      </c>
      <c r="G558" s="11" t="n">
        <v>3238</v>
      </c>
      <c r="H558" s="11" t="n">
        <v>447</v>
      </c>
      <c r="I558" s="11" t="n">
        <v>15934</v>
      </c>
      <c r="J558" s="11" t="n">
        <v>14233</v>
      </c>
      <c r="K558" s="11" t="n">
        <v>25</v>
      </c>
      <c r="L558" s="12" t="n">
        <v>15.010073875084</v>
      </c>
      <c r="M558" s="12" t="n">
        <v>0.83948959032908</v>
      </c>
      <c r="N558" s="13" t="n">
        <v>0.893247144470943</v>
      </c>
      <c r="O558" s="13" t="n">
        <v>0.535057085292142</v>
      </c>
      <c r="P558" s="13" t="n">
        <v>0.108730691739422</v>
      </c>
      <c r="Q558" s="13" t="n">
        <v>0.134130550689314</v>
      </c>
      <c r="R558" s="13" t="n">
        <v>-0.138142134681927</v>
      </c>
      <c r="S558" s="11" t="n">
        <v>2</v>
      </c>
      <c r="T558" s="13" t="n">
        <v>0.0982800982800982</v>
      </c>
      <c r="U558" s="13" t="n">
        <v>0.0903989598302881</v>
      </c>
      <c r="V558" s="11" t="n">
        <v>0</v>
      </c>
      <c r="W558" s="13" t="n">
        <v>-0.0178970917225951</v>
      </c>
      <c r="X558" s="11" t="n">
        <v>0</v>
      </c>
      <c r="Y558" s="11" t="n">
        <v>0</v>
      </c>
      <c r="Z558" s="11" t="n">
        <v>0</v>
      </c>
      <c r="AA558" s="11" t="n">
        <v>0</v>
      </c>
      <c r="AB558" s="10" t="s">
        <v>65</v>
      </c>
      <c r="AC558" s="11" t="n">
        <v>27</v>
      </c>
      <c r="AD558" s="11" t="n">
        <v>108</v>
      </c>
      <c r="AE558" s="11" t="n">
        <v>301</v>
      </c>
      <c r="AF558" s="11" t="n">
        <v>3</v>
      </c>
      <c r="AG558" s="11" t="n">
        <v>7</v>
      </c>
      <c r="AH558" s="11" t="n">
        <v>1</v>
      </c>
      <c r="AI558" s="13" t="n">
        <v>0.0604026845637584</v>
      </c>
      <c r="AJ558" s="13" t="n">
        <v>0.241610738255034</v>
      </c>
      <c r="AK558" s="13" t="n">
        <v>0.67337807606264</v>
      </c>
      <c r="AL558" s="13" t="n">
        <v>0.00671140939597315</v>
      </c>
      <c r="AM558" s="13" t="n">
        <v>0.0156599552572707</v>
      </c>
      <c r="AN558" s="11" t="n">
        <v>2</v>
      </c>
      <c r="AO558" s="13" t="n">
        <v>0.0044543429844098</v>
      </c>
      <c r="AP558" s="11" t="n">
        <v>27</v>
      </c>
      <c r="AQ558" s="11" t="n">
        <v>67</v>
      </c>
      <c r="AR558" s="13" t="n">
        <v>0.0660146699266504</v>
      </c>
      <c r="AS558" s="13" t="n">
        <v>0.163814180929095</v>
      </c>
      <c r="AT558" s="14" t="n">
        <f aca="false">SUMIFS(시도_소아과개폐업!$C$5:$C$293,시도_소아과개폐업!$A$5:$A$293,$D558,시도_소아과개폐업!$B$5:$B$293,$B558)</f>
        <v>178</v>
      </c>
      <c r="AU558" s="14" t="n">
        <f aca="false">SUMIFS(시도_소아과개폐업!$D$5:$D$293,시도_소아과개폐업!$A$5:$A$293,$D558,시도_소아과개폐업!$B$5:$B$293,$B558)</f>
        <v>109</v>
      </c>
      <c r="AV558" s="14" t="n">
        <f aca="false">SUMIFS(시도_소아과개폐업!$F$5:$F$293,시도_소아과개폐업!$A$5:$A$293,$D558,시도_소아과개폐업!$B$5:$B$293,$B558)</f>
        <v>69</v>
      </c>
      <c r="AW558" s="15" t="n">
        <f aca="false">SUMIFS(시도_소아과개폐업!$G$5:$G$293,시도_소아과개폐업!$A$5:$A$293,$D558,시도_소아과개폐업!$B$5:$B$293,$B558)</f>
        <v>0.163173652694611</v>
      </c>
      <c r="AX558" s="14" t="n">
        <f aca="false">SUMIFS(시도_소아과개폐업!$H$5:$H$293,시도_소아과개폐업!$A$5:$A$293,$D558,시도_소아과개폐업!$B$5:$B$293,$B558)</f>
        <v>356</v>
      </c>
      <c r="AY558" s="14" t="n">
        <f aca="false">SUMIFS(시군구_병원급!$E$5:$E$3668,시군구_병원급!$A$5:$A$3668,$A558,시군구_병원급!$D$5:$D$3668,$D558)</f>
        <v>7</v>
      </c>
      <c r="AZ558" s="14" t="n">
        <f aca="false">SUMIFS(시군구_병원급!$F$5:$F$3668,시군구_병원급!$A$5:$A$3668,$A558,시군구_병원급!$D$5:$D$3668,$D558)</f>
        <v>2</v>
      </c>
      <c r="BA558" s="14" t="n">
        <f aca="false">SUMIFS(시군구_병원급!$G$5:$G$3668,시군구_병원급!$A$5:$A$3668,$A558,시군구_병원급!$D$5:$D$3668,$D558)</f>
        <v>8</v>
      </c>
      <c r="BB558" s="14" t="n">
        <f aca="false">SUMIFS(시군구_병원급!$H$5:$H$3668,시군구_병원급!$A$5:$A$3668,$A558,시군구_병원급!$D$5:$D$3668,$D558)</f>
        <v>19</v>
      </c>
      <c r="BC558" s="16" t="n">
        <f aca="false">K558+AY558</f>
        <v>32</v>
      </c>
      <c r="BD558" s="17" t="n">
        <f aca="false">IF(E558=0,"",(K558+AY558)/E558*1000)</f>
        <v>1.07454667562122</v>
      </c>
      <c r="BE558" s="16" t="n">
        <f aca="false">AY558-SUMIFS(시군구_병원급!$E$5:$E$3668,시군구_병원급!$A$5:$A$3668,$A558,시군구_병원급!$D$5:$D$3668,$D558-3)</f>
        <v>0</v>
      </c>
      <c r="BF558" s="16" t="n">
        <f aca="false">IF(AY558=0,1,0)</f>
        <v>0</v>
      </c>
      <c r="BG558" s="16" t="n">
        <f aca="false">IF(K558+AY558=0,1,0)</f>
        <v>0</v>
      </c>
      <c r="BH558" s="16" t="n">
        <f aca="false">AF558+AG558+AH558</f>
        <v>11</v>
      </c>
      <c r="BI558" s="18" t="n">
        <f aca="false">IF(H558=0,"",BH558/H558)</f>
        <v>0.0246085011185682</v>
      </c>
      <c r="BJ558" s="16" t="n">
        <f aca="false">IF(AP558="","",AP558+AN558)</f>
        <v>29</v>
      </c>
    </row>
    <row r="559" customFormat="false" ht="15" hidden="false" customHeight="true" outlineLevel="0" collapsed="false">
      <c r="A559" s="9" t="s">
        <v>248</v>
      </c>
      <c r="B559" s="10" t="s">
        <v>202</v>
      </c>
      <c r="C559" s="10" t="s">
        <v>249</v>
      </c>
      <c r="D559" s="9" t="n">
        <v>2018</v>
      </c>
      <c r="E559" s="11" t="n">
        <v>57876</v>
      </c>
      <c r="F559" s="11" t="n">
        <v>7543</v>
      </c>
      <c r="G559" s="11" t="n">
        <v>7178</v>
      </c>
      <c r="H559" s="11" t="n">
        <v>834</v>
      </c>
      <c r="I559" s="11" t="n">
        <v>31665</v>
      </c>
      <c r="J559" s="11" t="n">
        <v>26730</v>
      </c>
      <c r="K559" s="11" t="n">
        <v>42</v>
      </c>
      <c r="L559" s="12" t="n">
        <v>14.4101181837031</v>
      </c>
      <c r="M559" s="12" t="n">
        <v>0.725689404934688</v>
      </c>
      <c r="N559" s="13" t="n">
        <v>0.844149692089057</v>
      </c>
      <c r="O559" s="13" t="n">
        <v>0.547117976363259</v>
      </c>
      <c r="P559" s="13" t="n">
        <v>0.124023774967171</v>
      </c>
      <c r="Q559" s="13" t="n">
        <v>0.144744649709245</v>
      </c>
      <c r="R559" s="13" t="n">
        <v>0.0672019030627415</v>
      </c>
      <c r="S559" s="11" t="n">
        <v>7</v>
      </c>
      <c r="T559" s="13" t="n">
        <v>0.053030303030303</v>
      </c>
      <c r="U559" s="13" t="n">
        <v>0.0589592669386663</v>
      </c>
      <c r="V559" s="11" t="n">
        <v>0</v>
      </c>
      <c r="W559" s="13" t="n">
        <v>-0.0227817745803357</v>
      </c>
      <c r="X559" s="11" t="n">
        <v>0</v>
      </c>
      <c r="Y559" s="11" t="n">
        <v>0</v>
      </c>
      <c r="Z559" s="11" t="n">
        <v>0</v>
      </c>
      <c r="AA559" s="11" t="n">
        <v>0</v>
      </c>
      <c r="AB559" s="10" t="s">
        <v>65</v>
      </c>
      <c r="AC559" s="11" t="n">
        <v>44</v>
      </c>
      <c r="AD559" s="11" t="n">
        <v>241</v>
      </c>
      <c r="AE559" s="11" t="n">
        <v>526</v>
      </c>
      <c r="AF559" s="11" t="n">
        <v>9</v>
      </c>
      <c r="AG559" s="11" t="n">
        <v>14</v>
      </c>
      <c r="AH559" s="11" t="n">
        <v>0</v>
      </c>
      <c r="AI559" s="13" t="n">
        <v>0.052757793764988</v>
      </c>
      <c r="AJ559" s="13" t="n">
        <v>0.288968824940048</v>
      </c>
      <c r="AK559" s="13" t="n">
        <v>0.630695443645084</v>
      </c>
      <c r="AL559" s="13" t="n">
        <v>0.0107913669064748</v>
      </c>
      <c r="AM559" s="13" t="n">
        <v>0.0167865707434053</v>
      </c>
      <c r="AN559" s="11" t="n">
        <v>11</v>
      </c>
      <c r="AO559" s="13" t="n">
        <v>0.0130177514792899</v>
      </c>
      <c r="AP559" s="11" t="n">
        <v>35</v>
      </c>
      <c r="AQ559" s="11" t="n">
        <v>72</v>
      </c>
      <c r="AR559" s="13" t="n">
        <v>0.0433168316831683</v>
      </c>
      <c r="AS559" s="13" t="n">
        <v>0.0891089108910891</v>
      </c>
      <c r="AT559" s="14" t="n">
        <f aca="false">SUMIFS(시도_소아과개폐업!$C$5:$C$293,시도_소아과개폐업!$A$5:$A$293,$D559,시도_소아과개폐업!$B$5:$B$293,$B559)</f>
        <v>178</v>
      </c>
      <c r="AU559" s="14" t="n">
        <f aca="false">SUMIFS(시도_소아과개폐업!$D$5:$D$293,시도_소아과개폐업!$A$5:$A$293,$D559,시도_소아과개폐업!$B$5:$B$293,$B559)</f>
        <v>109</v>
      </c>
      <c r="AV559" s="14" t="n">
        <f aca="false">SUMIFS(시도_소아과개폐업!$F$5:$F$293,시도_소아과개폐업!$A$5:$A$293,$D559,시도_소아과개폐업!$B$5:$B$293,$B559)</f>
        <v>69</v>
      </c>
      <c r="AW559" s="15" t="n">
        <f aca="false">SUMIFS(시도_소아과개폐업!$G$5:$G$293,시도_소아과개폐업!$A$5:$A$293,$D559,시도_소아과개폐업!$B$5:$B$293,$B559)</f>
        <v>0.163173652694611</v>
      </c>
      <c r="AX559" s="14" t="n">
        <f aca="false">SUMIFS(시도_소아과개폐업!$H$5:$H$293,시도_소아과개폐업!$A$5:$A$293,$D559,시도_소아과개폐업!$B$5:$B$293,$B559)</f>
        <v>356</v>
      </c>
      <c r="AY559" s="14" t="n">
        <f aca="false">SUMIFS(시군구_병원급!$E$5:$E$3668,시군구_병원급!$A$5:$A$3668,$A559,시군구_병원급!$D$5:$D$3668,$D559)</f>
        <v>10</v>
      </c>
      <c r="AZ559" s="14" t="n">
        <f aca="false">SUMIFS(시군구_병원급!$F$5:$F$3668,시군구_병원급!$A$5:$A$3668,$A559,시군구_병원급!$D$5:$D$3668,$D559)</f>
        <v>3</v>
      </c>
      <c r="BA559" s="14" t="n">
        <f aca="false">SUMIFS(시군구_병원급!$G$5:$G$3668,시군구_병원급!$A$5:$A$3668,$A559,시군구_병원급!$D$5:$D$3668,$D559)</f>
        <v>12</v>
      </c>
      <c r="BB559" s="14" t="n">
        <f aca="false">SUMIFS(시군구_병원급!$H$5:$H$3668,시군구_병원급!$A$5:$A$3668,$A559,시군구_병원급!$D$5:$D$3668,$D559)</f>
        <v>28</v>
      </c>
      <c r="BC559" s="16" t="n">
        <f aca="false">K559+AY559</f>
        <v>52</v>
      </c>
      <c r="BD559" s="17" t="n">
        <f aca="false">IF(E559=0,"",(K559+AY559)/E559*1000)</f>
        <v>0.898472596585804</v>
      </c>
      <c r="BE559" s="16" t="n">
        <f aca="false">AY559-SUMIFS(시군구_병원급!$E$5:$E$3668,시군구_병원급!$A$5:$A$3668,$A559,시군구_병원급!$D$5:$D$3668,$D559-3)</f>
        <v>0</v>
      </c>
      <c r="BF559" s="16" t="n">
        <f aca="false">IF(AY559=0,1,0)</f>
        <v>0</v>
      </c>
      <c r="BG559" s="16" t="n">
        <f aca="false">IF(K559+AY559=0,1,0)</f>
        <v>0</v>
      </c>
      <c r="BH559" s="16" t="n">
        <f aca="false">AF559+AG559+AH559</f>
        <v>23</v>
      </c>
      <c r="BI559" s="18" t="n">
        <f aca="false">IF(H559=0,"",BH559/H559)</f>
        <v>0.0275779376498801</v>
      </c>
      <c r="BJ559" s="16" t="n">
        <f aca="false">IF(AP559="","",AP559+AN559)</f>
        <v>46</v>
      </c>
    </row>
    <row r="560" customFormat="false" ht="15" hidden="false" customHeight="true" outlineLevel="0" collapsed="false">
      <c r="A560" s="9" t="s">
        <v>250</v>
      </c>
      <c r="B560" s="10" t="s">
        <v>202</v>
      </c>
      <c r="C560" s="10" t="s">
        <v>251</v>
      </c>
      <c r="D560" s="9" t="n">
        <v>2018</v>
      </c>
      <c r="E560" s="11" t="n">
        <v>21906</v>
      </c>
      <c r="F560" s="11" t="n">
        <v>2973</v>
      </c>
      <c r="G560" s="11" t="n">
        <v>2827</v>
      </c>
      <c r="H560" s="11" t="n">
        <v>345</v>
      </c>
      <c r="I560" s="11" t="n">
        <v>17500</v>
      </c>
      <c r="J560" s="11" t="n">
        <v>14912</v>
      </c>
      <c r="K560" s="11" t="n">
        <v>17</v>
      </c>
      <c r="L560" s="12" t="n">
        <v>15.7491098329225</v>
      </c>
      <c r="M560" s="12" t="n">
        <v>0.77604309321647</v>
      </c>
      <c r="N560" s="13" t="n">
        <v>0.852114285714286</v>
      </c>
      <c r="O560" s="13" t="n">
        <v>0.798867890075778</v>
      </c>
      <c r="P560" s="13" t="n">
        <v>0.129051401442527</v>
      </c>
      <c r="Q560" s="13" t="n">
        <v>0.0545927209705373</v>
      </c>
      <c r="R560" s="13" t="n">
        <v>-0.130956040577928</v>
      </c>
      <c r="S560" s="11" t="n">
        <v>5</v>
      </c>
      <c r="T560" s="13" t="n">
        <v>0.0237388724035608</v>
      </c>
      <c r="U560" s="13" t="n">
        <v>0.027357050604673</v>
      </c>
      <c r="V560" s="11" t="n">
        <v>0</v>
      </c>
      <c r="W560" s="13" t="n">
        <v>-0.0840579710144928</v>
      </c>
      <c r="X560" s="11" t="n">
        <v>0</v>
      </c>
      <c r="Y560" s="11" t="n">
        <v>0</v>
      </c>
      <c r="Z560" s="11" t="n">
        <v>0</v>
      </c>
      <c r="AA560" s="11" t="n">
        <v>0</v>
      </c>
      <c r="AB560" s="10" t="s">
        <v>65</v>
      </c>
      <c r="AC560" s="11" t="n">
        <v>13</v>
      </c>
      <c r="AD560" s="11" t="n">
        <v>144</v>
      </c>
      <c r="AE560" s="11" t="n">
        <v>178</v>
      </c>
      <c r="AF560" s="11" t="n">
        <v>2</v>
      </c>
      <c r="AG560" s="11" t="n">
        <v>6</v>
      </c>
      <c r="AH560" s="11" t="n">
        <v>2</v>
      </c>
      <c r="AI560" s="13" t="n">
        <v>0.0376811594202899</v>
      </c>
      <c r="AJ560" s="13" t="n">
        <v>0.417391304347826</v>
      </c>
      <c r="AK560" s="13" t="n">
        <v>0.515942028985507</v>
      </c>
      <c r="AL560" s="13" t="n">
        <v>0.00579710144927536</v>
      </c>
      <c r="AM560" s="13" t="n">
        <v>0.0173913043478261</v>
      </c>
      <c r="AN560" s="11" t="n">
        <v>14</v>
      </c>
      <c r="AO560" s="13" t="n">
        <v>0.0389972144846797</v>
      </c>
      <c r="AP560" s="11" t="n">
        <v>17</v>
      </c>
      <c r="AQ560" s="11" t="n">
        <v>27</v>
      </c>
      <c r="AR560" s="13" t="n">
        <v>0.0487106017191977</v>
      </c>
      <c r="AS560" s="13" t="n">
        <v>0.0773638968481375</v>
      </c>
      <c r="AT560" s="14" t="n">
        <f aca="false">SUMIFS(시도_소아과개폐업!$C$5:$C$293,시도_소아과개폐업!$A$5:$A$293,$D560,시도_소아과개폐업!$B$5:$B$293,$B560)</f>
        <v>178</v>
      </c>
      <c r="AU560" s="14" t="n">
        <f aca="false">SUMIFS(시도_소아과개폐업!$D$5:$D$293,시도_소아과개폐업!$A$5:$A$293,$D560,시도_소아과개폐업!$B$5:$B$293,$B560)</f>
        <v>109</v>
      </c>
      <c r="AV560" s="14" t="n">
        <f aca="false">SUMIFS(시도_소아과개폐업!$F$5:$F$293,시도_소아과개폐업!$A$5:$A$293,$D560,시도_소아과개폐업!$B$5:$B$293,$B560)</f>
        <v>69</v>
      </c>
      <c r="AW560" s="15" t="n">
        <f aca="false">SUMIFS(시도_소아과개폐업!$G$5:$G$293,시도_소아과개폐업!$A$5:$A$293,$D560,시도_소아과개폐업!$B$5:$B$293,$B560)</f>
        <v>0.163173652694611</v>
      </c>
      <c r="AX560" s="14" t="n">
        <f aca="false">SUMIFS(시도_소아과개폐업!$H$5:$H$293,시도_소아과개폐업!$A$5:$A$293,$D560,시도_소아과개폐업!$B$5:$B$293,$B560)</f>
        <v>356</v>
      </c>
      <c r="AY560" s="14" t="n">
        <f aca="false">SUMIFS(시군구_병원급!$E$5:$E$3668,시군구_병원급!$A$5:$A$3668,$A560,시군구_병원급!$D$5:$D$3668,$D560)</f>
        <v>3</v>
      </c>
      <c r="AZ560" s="14" t="n">
        <f aca="false">SUMIFS(시군구_병원급!$F$5:$F$3668,시군구_병원급!$A$5:$A$3668,$A560,시군구_병원급!$D$5:$D$3668,$D560)</f>
        <v>1</v>
      </c>
      <c r="BA560" s="14" t="n">
        <f aca="false">SUMIFS(시군구_병원급!$G$5:$G$3668,시군구_병원급!$A$5:$A$3668,$A560,시군구_병원급!$D$5:$D$3668,$D560)</f>
        <v>3</v>
      </c>
      <c r="BB560" s="14" t="n">
        <f aca="false">SUMIFS(시군구_병원급!$H$5:$H$3668,시군구_병원급!$A$5:$A$3668,$A560,시군구_병원급!$D$5:$D$3668,$D560)</f>
        <v>12</v>
      </c>
      <c r="BC560" s="16" t="n">
        <f aca="false">K560+AY560</f>
        <v>20</v>
      </c>
      <c r="BD560" s="17" t="n">
        <f aca="false">IF(E560=0,"",(K560+AY560)/E560*1000)</f>
        <v>0.912991874372318</v>
      </c>
      <c r="BE560" s="16" t="n">
        <f aca="false">AY560-SUMIFS(시군구_병원급!$E$5:$E$3668,시군구_병원급!$A$5:$A$3668,$A560,시군구_병원급!$D$5:$D$3668,$D560-3)</f>
        <v>0</v>
      </c>
      <c r="BF560" s="16" t="n">
        <f aca="false">IF(AY560=0,1,0)</f>
        <v>0</v>
      </c>
      <c r="BG560" s="16" t="n">
        <f aca="false">IF(K560+AY560=0,1,0)</f>
        <v>0</v>
      </c>
      <c r="BH560" s="16" t="n">
        <f aca="false">AF560+AG560+AH560</f>
        <v>10</v>
      </c>
      <c r="BI560" s="18" t="n">
        <f aca="false">IF(H560=0,"",BH560/H560)</f>
        <v>0.0289855072463768</v>
      </c>
      <c r="BJ560" s="16" t="n">
        <f aca="false">IF(AP560="","",AP560+AN560)</f>
        <v>31</v>
      </c>
    </row>
    <row r="561" customFormat="false" ht="15" hidden="false" customHeight="true" outlineLevel="0" collapsed="false">
      <c r="A561" s="9" t="s">
        <v>252</v>
      </c>
      <c r="B561" s="10" t="s">
        <v>202</v>
      </c>
      <c r="C561" s="10" t="s">
        <v>253</v>
      </c>
      <c r="D561" s="9" t="n">
        <v>2018</v>
      </c>
      <c r="E561" s="11" t="n">
        <v>10834</v>
      </c>
      <c r="F561" s="11" t="n">
        <v>1343</v>
      </c>
      <c r="G561" s="11" t="n">
        <v>1304</v>
      </c>
      <c r="H561" s="11" t="n">
        <v>247</v>
      </c>
      <c r="I561" s="11" t="n">
        <v>10603</v>
      </c>
      <c r="J561" s="11" t="n">
        <v>7482</v>
      </c>
      <c r="K561" s="11" t="n">
        <v>11</v>
      </c>
      <c r="L561" s="12" t="n">
        <v>22.7985970094148</v>
      </c>
      <c r="M561" s="12" t="n">
        <v>1.01532213402252</v>
      </c>
      <c r="N561" s="13" t="n">
        <v>0.705649344525134</v>
      </c>
      <c r="O561" s="13" t="n">
        <v>0.978678235185527</v>
      </c>
      <c r="P561" s="13" t="n">
        <v>0.120361823887761</v>
      </c>
      <c r="Q561" s="13" t="n">
        <v>-0.104109815595799</v>
      </c>
      <c r="R561" s="13" t="n">
        <v>-0.197044334975369</v>
      </c>
      <c r="S561" s="11" t="n">
        <v>2</v>
      </c>
      <c r="T561" s="13" t="n">
        <v>-0.0198412698412699</v>
      </c>
      <c r="U561" s="13" t="n">
        <v>-0.00572018004501129</v>
      </c>
      <c r="V561" s="11" t="n">
        <v>0</v>
      </c>
      <c r="W561" s="13" t="n">
        <v>-0.145748987854251</v>
      </c>
      <c r="X561" s="11" t="n">
        <v>0</v>
      </c>
      <c r="Y561" s="11" t="n">
        <v>0</v>
      </c>
      <c r="Z561" s="11" t="n">
        <v>0</v>
      </c>
      <c r="AA561" s="11" t="n">
        <v>0</v>
      </c>
      <c r="AB561" s="10" t="s">
        <v>65</v>
      </c>
      <c r="AC561" s="11" t="n">
        <v>18</v>
      </c>
      <c r="AD561" s="11" t="n">
        <v>86</v>
      </c>
      <c r="AE561" s="11" t="n">
        <v>135</v>
      </c>
      <c r="AF561" s="11" t="n">
        <v>6</v>
      </c>
      <c r="AG561" s="11" t="n">
        <v>2</v>
      </c>
      <c r="AH561" s="11" t="n">
        <v>0</v>
      </c>
      <c r="AI561" s="13" t="n">
        <v>0.0728744939271255</v>
      </c>
      <c r="AJ561" s="13" t="n">
        <v>0.348178137651822</v>
      </c>
      <c r="AK561" s="13" t="n">
        <v>0.546558704453441</v>
      </c>
      <c r="AL561" s="13" t="n">
        <v>0.0242914979757085</v>
      </c>
      <c r="AM561" s="13" t="n">
        <v>0.00809716599190283</v>
      </c>
      <c r="AN561" s="11" t="n">
        <v>19</v>
      </c>
      <c r="AO561" s="13" t="n">
        <v>0.0714285714285714</v>
      </c>
      <c r="AP561" s="11" t="n">
        <v>10</v>
      </c>
      <c r="AQ561" s="11" t="n">
        <v>10</v>
      </c>
      <c r="AR561" s="13" t="n">
        <v>0.037593984962406</v>
      </c>
      <c r="AS561" s="13" t="n">
        <v>0.037593984962406</v>
      </c>
      <c r="AT561" s="14" t="n">
        <f aca="false">SUMIFS(시도_소아과개폐업!$C$5:$C$293,시도_소아과개폐업!$A$5:$A$293,$D561,시도_소아과개폐업!$B$5:$B$293,$B561)</f>
        <v>178</v>
      </c>
      <c r="AU561" s="14" t="n">
        <f aca="false">SUMIFS(시도_소아과개폐업!$D$5:$D$293,시도_소아과개폐업!$A$5:$A$293,$D561,시도_소아과개폐업!$B$5:$B$293,$B561)</f>
        <v>109</v>
      </c>
      <c r="AV561" s="14" t="n">
        <f aca="false">SUMIFS(시도_소아과개폐업!$F$5:$F$293,시도_소아과개폐업!$A$5:$A$293,$D561,시도_소아과개폐업!$B$5:$B$293,$B561)</f>
        <v>69</v>
      </c>
      <c r="AW561" s="15" t="n">
        <f aca="false">SUMIFS(시도_소아과개폐업!$G$5:$G$293,시도_소아과개폐업!$A$5:$A$293,$D561,시도_소아과개폐업!$B$5:$B$293,$B561)</f>
        <v>0.163173652694611</v>
      </c>
      <c r="AX561" s="14" t="n">
        <f aca="false">SUMIFS(시도_소아과개폐업!$H$5:$H$293,시도_소아과개폐업!$A$5:$A$293,$D561,시도_소아과개폐업!$B$5:$B$293,$B561)</f>
        <v>356</v>
      </c>
      <c r="AY561" s="14" t="n">
        <f aca="false">SUMIFS(시군구_병원급!$E$5:$E$3668,시군구_병원급!$A$5:$A$3668,$A561,시군구_병원급!$D$5:$D$3668,$D561)</f>
        <v>2</v>
      </c>
      <c r="AZ561" s="14" t="n">
        <f aca="false">SUMIFS(시군구_병원급!$F$5:$F$3668,시군구_병원급!$A$5:$A$3668,$A561,시군구_병원급!$D$5:$D$3668,$D561)</f>
        <v>0</v>
      </c>
      <c r="BA561" s="14" t="n">
        <f aca="false">SUMIFS(시군구_병원급!$G$5:$G$3668,시군구_병원급!$A$5:$A$3668,$A561,시군구_병원급!$D$5:$D$3668,$D561)</f>
        <v>4</v>
      </c>
      <c r="BB561" s="14" t="n">
        <f aca="false">SUMIFS(시군구_병원급!$H$5:$H$3668,시군구_병원급!$A$5:$A$3668,$A561,시군구_병원급!$D$5:$D$3668,$D561)</f>
        <v>18</v>
      </c>
      <c r="BC561" s="16" t="n">
        <f aca="false">K561+AY561</f>
        <v>13</v>
      </c>
      <c r="BD561" s="17" t="n">
        <f aca="false">IF(E561=0,"",(K561+AY561)/E561*1000)</f>
        <v>1.19992615839025</v>
      </c>
      <c r="BE561" s="16" t="n">
        <f aca="false">AY561-SUMIFS(시군구_병원급!$E$5:$E$3668,시군구_병원급!$A$5:$A$3668,$A561,시군구_병원급!$D$5:$D$3668,$D561-3)</f>
        <v>1</v>
      </c>
      <c r="BF561" s="16" t="n">
        <f aca="false">IF(AY561=0,1,0)</f>
        <v>0</v>
      </c>
      <c r="BG561" s="16" t="n">
        <f aca="false">IF(K561+AY561=0,1,0)</f>
        <v>0</v>
      </c>
      <c r="BH561" s="16" t="n">
        <f aca="false">AF561+AG561+AH561</f>
        <v>8</v>
      </c>
      <c r="BI561" s="18" t="n">
        <f aca="false">IF(H561=0,"",BH561/H561)</f>
        <v>0.0323886639676113</v>
      </c>
      <c r="BJ561" s="16" t="n">
        <f aca="false">IF(AP561="","",AP561+AN561)</f>
        <v>29</v>
      </c>
    </row>
    <row r="562" customFormat="false" ht="15" hidden="false" customHeight="true" outlineLevel="0" collapsed="false">
      <c r="A562" s="9" t="s">
        <v>254</v>
      </c>
      <c r="B562" s="10" t="s">
        <v>202</v>
      </c>
      <c r="C562" s="10" t="s">
        <v>255</v>
      </c>
      <c r="D562" s="9" t="n">
        <v>2018</v>
      </c>
      <c r="E562" s="11" t="n">
        <v>5541</v>
      </c>
      <c r="F562" s="11" t="n">
        <v>750</v>
      </c>
      <c r="G562" s="11" t="n">
        <v>772</v>
      </c>
      <c r="H562" s="11" t="n">
        <v>110</v>
      </c>
      <c r="I562" s="11" t="n">
        <v>5607</v>
      </c>
      <c r="J562" s="11" t="n">
        <v>4398</v>
      </c>
      <c r="K562" s="11" t="n">
        <v>5</v>
      </c>
      <c r="L562" s="12" t="n">
        <v>19.852012272153</v>
      </c>
      <c r="M562" s="12" t="n">
        <v>0.902364194188775</v>
      </c>
      <c r="N562" s="13" t="n">
        <v>0.784376672017122</v>
      </c>
      <c r="O562" s="13" t="n">
        <v>1.01191120736329</v>
      </c>
      <c r="P562" s="13" t="n">
        <v>0.139325031582747</v>
      </c>
      <c r="Q562" s="13" t="n">
        <v>-0.188607409576805</v>
      </c>
      <c r="R562" s="13" t="n">
        <v>-0.288479262672811</v>
      </c>
      <c r="S562" s="11" t="n">
        <v>1</v>
      </c>
      <c r="T562" s="13" t="n">
        <v>-0.105691056910569</v>
      </c>
      <c r="U562" s="13" t="n">
        <v>-0.0899204674565818</v>
      </c>
      <c r="V562" s="11" t="n">
        <v>0</v>
      </c>
      <c r="W562" s="13" t="n">
        <v>-0.163636363636364</v>
      </c>
      <c r="X562" s="11" t="n">
        <v>0</v>
      </c>
      <c r="Y562" s="11" t="n">
        <v>0</v>
      </c>
      <c r="Z562" s="11" t="n">
        <v>0</v>
      </c>
      <c r="AA562" s="11" t="n">
        <v>0</v>
      </c>
      <c r="AB562" s="10" t="s">
        <v>65</v>
      </c>
      <c r="AC562" s="11" t="n">
        <v>17</v>
      </c>
      <c r="AD562" s="11" t="n">
        <v>43</v>
      </c>
      <c r="AE562" s="11" t="n">
        <v>39</v>
      </c>
      <c r="AF562" s="11" t="n">
        <v>6</v>
      </c>
      <c r="AG562" s="11" t="n">
        <v>4</v>
      </c>
      <c r="AH562" s="11" t="n">
        <v>1</v>
      </c>
      <c r="AI562" s="13" t="n">
        <v>0.154545454545455</v>
      </c>
      <c r="AJ562" s="13" t="n">
        <v>0.390909090909091</v>
      </c>
      <c r="AK562" s="13" t="n">
        <v>0.354545454545455</v>
      </c>
      <c r="AL562" s="13" t="n">
        <v>0.0545454545454545</v>
      </c>
      <c r="AM562" s="13" t="n">
        <v>0.0363636363636364</v>
      </c>
      <c r="AN562" s="11" t="n">
        <v>4</v>
      </c>
      <c r="AO562" s="13" t="n">
        <v>0.0350877192982456</v>
      </c>
      <c r="AP562" s="11" t="n">
        <v>17</v>
      </c>
      <c r="AQ562" s="11" t="n">
        <v>2</v>
      </c>
      <c r="AR562" s="13" t="n">
        <v>0.131782945736434</v>
      </c>
      <c r="AS562" s="13" t="n">
        <v>0.0155038759689923</v>
      </c>
      <c r="AT562" s="14" t="n">
        <f aca="false">SUMIFS(시도_소아과개폐업!$C$5:$C$293,시도_소아과개폐업!$A$5:$A$293,$D562,시도_소아과개폐업!$B$5:$B$293,$B562)</f>
        <v>178</v>
      </c>
      <c r="AU562" s="14" t="n">
        <f aca="false">SUMIFS(시도_소아과개폐업!$D$5:$D$293,시도_소아과개폐업!$A$5:$A$293,$D562,시도_소아과개폐업!$B$5:$B$293,$B562)</f>
        <v>109</v>
      </c>
      <c r="AV562" s="14" t="n">
        <f aca="false">SUMIFS(시도_소아과개폐업!$F$5:$F$293,시도_소아과개폐업!$A$5:$A$293,$D562,시도_소아과개폐업!$B$5:$B$293,$B562)</f>
        <v>69</v>
      </c>
      <c r="AW562" s="15" t="n">
        <f aca="false">SUMIFS(시도_소아과개폐업!$G$5:$G$293,시도_소아과개폐업!$A$5:$A$293,$D562,시도_소아과개폐업!$B$5:$B$293,$B562)</f>
        <v>0.163173652694611</v>
      </c>
      <c r="AX562" s="14" t="n">
        <f aca="false">SUMIFS(시도_소아과개폐업!$H$5:$H$293,시도_소아과개폐업!$A$5:$A$293,$D562,시도_소아과개폐업!$B$5:$B$293,$B562)</f>
        <v>356</v>
      </c>
      <c r="AY562" s="14" t="n">
        <f aca="false">SUMIFS(시군구_병원급!$E$5:$E$3668,시군구_병원급!$A$5:$A$3668,$A562,시군구_병원급!$D$5:$D$3668,$D562)</f>
        <v>3</v>
      </c>
      <c r="AZ562" s="14" t="n">
        <f aca="false">SUMIFS(시군구_병원급!$F$5:$F$3668,시군구_병원급!$A$5:$A$3668,$A562,시군구_병원급!$D$5:$D$3668,$D562)</f>
        <v>2</v>
      </c>
      <c r="BA562" s="14" t="n">
        <f aca="false">SUMIFS(시군구_병원급!$G$5:$G$3668,시군구_병원급!$A$5:$A$3668,$A562,시군구_병원급!$D$5:$D$3668,$D562)</f>
        <v>4</v>
      </c>
      <c r="BB562" s="14" t="n">
        <f aca="false">SUMIFS(시군구_병원급!$H$5:$H$3668,시군구_병원급!$A$5:$A$3668,$A562,시군구_병원급!$D$5:$D$3668,$D562)</f>
        <v>10</v>
      </c>
      <c r="BC562" s="16" t="n">
        <f aca="false">K562+AY562</f>
        <v>8</v>
      </c>
      <c r="BD562" s="17" t="n">
        <f aca="false">IF(E562=0,"",(K562+AY562)/E562*1000)</f>
        <v>1.44378271070204</v>
      </c>
      <c r="BE562" s="16" t="n">
        <f aca="false">AY562-SUMIFS(시군구_병원급!$E$5:$E$3668,시군구_병원급!$A$5:$A$3668,$A562,시군구_병원급!$D$5:$D$3668,$D562-3)</f>
        <v>0</v>
      </c>
      <c r="BF562" s="16" t="n">
        <f aca="false">IF(AY562=0,1,0)</f>
        <v>0</v>
      </c>
      <c r="BG562" s="16" t="n">
        <f aca="false">IF(K562+AY562=0,1,0)</f>
        <v>0</v>
      </c>
      <c r="BH562" s="16" t="n">
        <f aca="false">AF562+AG562+AH562</f>
        <v>11</v>
      </c>
      <c r="BI562" s="18" t="n">
        <f aca="false">IF(H562=0,"",BH562/H562)</f>
        <v>0.1</v>
      </c>
      <c r="BJ562" s="16" t="n">
        <f aca="false">IF(AP562="","",AP562+AN562)</f>
        <v>21</v>
      </c>
    </row>
    <row r="563" customFormat="false" ht="15" hidden="false" customHeight="true" outlineLevel="0" collapsed="false">
      <c r="A563" s="9" t="s">
        <v>256</v>
      </c>
      <c r="B563" s="10" t="s">
        <v>202</v>
      </c>
      <c r="C563" s="10" t="s">
        <v>257</v>
      </c>
      <c r="D563" s="9" t="n">
        <v>2018</v>
      </c>
      <c r="E563" s="11" t="n">
        <v>4450</v>
      </c>
      <c r="F563" s="11" t="n">
        <v>586</v>
      </c>
      <c r="G563" s="11" t="n">
        <v>627</v>
      </c>
      <c r="H563" s="11" t="n">
        <v>73</v>
      </c>
      <c r="I563" s="11" t="n">
        <v>3657</v>
      </c>
      <c r="J563" s="11" t="n">
        <v>2883</v>
      </c>
      <c r="K563" s="11" t="n">
        <v>4</v>
      </c>
      <c r="L563" s="12" t="n">
        <v>16.4044943820225</v>
      </c>
      <c r="M563" s="12" t="n">
        <v>0.898876404494382</v>
      </c>
      <c r="N563" s="13" t="n">
        <v>0.788351107465135</v>
      </c>
      <c r="O563" s="13" t="n">
        <v>0.821797752808989</v>
      </c>
      <c r="P563" s="13" t="n">
        <v>0.140898876404494</v>
      </c>
      <c r="Q563" s="13" t="n">
        <v>-0.177905043414003</v>
      </c>
      <c r="R563" s="13" t="n">
        <v>-0.237226277372263</v>
      </c>
      <c r="S563" s="11" t="n">
        <v>2</v>
      </c>
      <c r="T563" s="13" t="n">
        <v>-0.0135135135135135</v>
      </c>
      <c r="U563" s="13" t="n">
        <v>-0.0126889848812095</v>
      </c>
      <c r="V563" s="11" t="n">
        <v>0</v>
      </c>
      <c r="W563" s="13" t="n">
        <v>-0.0958904109589042</v>
      </c>
      <c r="X563" s="11" t="n">
        <v>0</v>
      </c>
      <c r="Y563" s="11" t="n">
        <v>0</v>
      </c>
      <c r="Z563" s="11" t="n">
        <v>0</v>
      </c>
      <c r="AA563" s="11" t="n">
        <v>0</v>
      </c>
      <c r="AB563" s="10" t="s">
        <v>65</v>
      </c>
      <c r="AC563" s="11" t="n">
        <v>1</v>
      </c>
      <c r="AD563" s="11" t="n">
        <v>44</v>
      </c>
      <c r="AE563" s="11" t="n">
        <v>23</v>
      </c>
      <c r="AF563" s="11" t="n">
        <v>1</v>
      </c>
      <c r="AG563" s="11" t="n">
        <v>4</v>
      </c>
      <c r="AH563" s="11" t="n">
        <v>0</v>
      </c>
      <c r="AI563" s="13" t="n">
        <v>0.0136986301369863</v>
      </c>
      <c r="AJ563" s="13" t="n">
        <v>0.602739726027397</v>
      </c>
      <c r="AK563" s="13" t="n">
        <v>0.315068493150685</v>
      </c>
      <c r="AL563" s="13" t="n">
        <v>0.0136986301369863</v>
      </c>
      <c r="AM563" s="13" t="n">
        <v>0.0547945205479452</v>
      </c>
      <c r="AN563" s="11" t="n">
        <v>2</v>
      </c>
      <c r="AO563" s="13" t="n">
        <v>0.0266666666666667</v>
      </c>
      <c r="AP563" s="11" t="n">
        <v>5</v>
      </c>
      <c r="AQ563" s="11" t="n">
        <v>2</v>
      </c>
      <c r="AR563" s="13" t="n">
        <v>0.0641025641025641</v>
      </c>
      <c r="AS563" s="13" t="n">
        <v>0.0256410256410256</v>
      </c>
      <c r="AT563" s="14" t="n">
        <f aca="false">SUMIFS(시도_소아과개폐업!$C$5:$C$293,시도_소아과개폐업!$A$5:$A$293,$D563,시도_소아과개폐업!$B$5:$B$293,$B563)</f>
        <v>178</v>
      </c>
      <c r="AU563" s="14" t="n">
        <f aca="false">SUMIFS(시도_소아과개폐업!$D$5:$D$293,시도_소아과개폐업!$A$5:$A$293,$D563,시도_소아과개폐업!$B$5:$B$293,$B563)</f>
        <v>109</v>
      </c>
      <c r="AV563" s="14" t="n">
        <f aca="false">SUMIFS(시도_소아과개폐업!$F$5:$F$293,시도_소아과개폐업!$A$5:$A$293,$D563,시도_소아과개폐업!$B$5:$B$293,$B563)</f>
        <v>69</v>
      </c>
      <c r="AW563" s="15" t="n">
        <f aca="false">SUMIFS(시도_소아과개폐업!$G$5:$G$293,시도_소아과개폐업!$A$5:$A$293,$D563,시도_소아과개폐업!$B$5:$B$293,$B563)</f>
        <v>0.163173652694611</v>
      </c>
      <c r="AX563" s="14" t="n">
        <f aca="false">SUMIFS(시도_소아과개폐업!$H$5:$H$293,시도_소아과개폐업!$A$5:$A$293,$D563,시도_소아과개폐업!$B$5:$B$293,$B563)</f>
        <v>356</v>
      </c>
      <c r="AY563" s="14" t="n">
        <f aca="false">SUMIFS(시군구_병원급!$E$5:$E$3668,시군구_병원급!$A$5:$A$3668,$A563,시군구_병원급!$D$5:$D$3668,$D563)</f>
        <v>2</v>
      </c>
      <c r="AZ563" s="14" t="n">
        <f aca="false">SUMIFS(시군구_병원급!$F$5:$F$3668,시군구_병원급!$A$5:$A$3668,$A563,시군구_병원급!$D$5:$D$3668,$D563)</f>
        <v>1</v>
      </c>
      <c r="BA563" s="14" t="n">
        <f aca="false">SUMIFS(시군구_병원급!$G$5:$G$3668,시군구_병원급!$A$5:$A$3668,$A563,시군구_병원급!$D$5:$D$3668,$D563)</f>
        <v>2</v>
      </c>
      <c r="BB563" s="14" t="n">
        <f aca="false">SUMIFS(시군구_병원급!$H$5:$H$3668,시군구_병원급!$A$5:$A$3668,$A563,시군구_병원급!$D$5:$D$3668,$D563)</f>
        <v>9</v>
      </c>
      <c r="BC563" s="16" t="n">
        <f aca="false">K563+AY563</f>
        <v>6</v>
      </c>
      <c r="BD563" s="17" t="n">
        <f aca="false">IF(E563=0,"",(K563+AY563)/E563*1000)</f>
        <v>1.34831460674157</v>
      </c>
      <c r="BE563" s="16" t="n">
        <f aca="false">AY563-SUMIFS(시군구_병원급!$E$5:$E$3668,시군구_병원급!$A$5:$A$3668,$A563,시군구_병원급!$D$5:$D$3668,$D563-3)</f>
        <v>0</v>
      </c>
      <c r="BF563" s="16" t="n">
        <f aca="false">IF(AY563=0,1,0)</f>
        <v>0</v>
      </c>
      <c r="BG563" s="16" t="n">
        <f aca="false">IF(K563+AY563=0,1,0)</f>
        <v>0</v>
      </c>
      <c r="BH563" s="16" t="n">
        <f aca="false">AF563+AG563+AH563</f>
        <v>5</v>
      </c>
      <c r="BI563" s="18" t="n">
        <f aca="false">IF(H563=0,"",BH563/H563)</f>
        <v>0.0684931506849315</v>
      </c>
      <c r="BJ563" s="16" t="n">
        <f aca="false">IF(AP563="","",AP563+AN563)</f>
        <v>7</v>
      </c>
    </row>
    <row r="564" customFormat="false" ht="15" hidden="false" customHeight="true" outlineLevel="0" collapsed="false">
      <c r="A564" s="9" t="s">
        <v>258</v>
      </c>
      <c r="B564" s="10" t="s">
        <v>202</v>
      </c>
      <c r="C564" s="10" t="s">
        <v>259</v>
      </c>
      <c r="D564" s="9" t="n">
        <v>2018</v>
      </c>
      <c r="E564" s="11" t="n">
        <v>1953</v>
      </c>
      <c r="F564" s="11" t="n">
        <v>312</v>
      </c>
      <c r="G564" s="11" t="n">
        <v>329</v>
      </c>
      <c r="H564" s="11" t="n">
        <v>35</v>
      </c>
      <c r="I564" s="11" t="n">
        <v>1344</v>
      </c>
      <c r="J564" s="11" t="n">
        <v>1067</v>
      </c>
      <c r="K564" s="11" t="n">
        <v>0</v>
      </c>
      <c r="L564" s="12" t="n">
        <v>17.921146953405</v>
      </c>
      <c r="M564" s="12" t="n">
        <v>0</v>
      </c>
      <c r="N564" s="13" t="n">
        <v>0.79389880952381</v>
      </c>
      <c r="O564" s="13" t="n">
        <v>0.688172043010753</v>
      </c>
      <c r="P564" s="13" t="n">
        <v>0.168458781362007</v>
      </c>
      <c r="Q564" s="13" t="n">
        <v>-0.126174496644295</v>
      </c>
      <c r="R564" s="13" t="n">
        <v>-0.125</v>
      </c>
      <c r="S564" s="11" t="n">
        <v>0</v>
      </c>
      <c r="T564" s="13" t="n">
        <v>0</v>
      </c>
      <c r="U564" s="13" t="n">
        <v>0.0143396226415093</v>
      </c>
      <c r="V564" s="11" t="n">
        <v>1</v>
      </c>
      <c r="W564" s="13" t="n">
        <v>-0.257142857142857</v>
      </c>
      <c r="X564" s="11" t="n">
        <v>1</v>
      </c>
      <c r="Y564" s="11" t="n">
        <v>0</v>
      </c>
      <c r="Z564" s="11" t="n">
        <v>1</v>
      </c>
      <c r="AA564" s="11" t="n">
        <v>0</v>
      </c>
      <c r="AB564" s="10" t="s">
        <v>65</v>
      </c>
      <c r="AC564" s="11" t="n">
        <v>7</v>
      </c>
      <c r="AD564" s="11" t="n">
        <v>10</v>
      </c>
      <c r="AE564" s="11" t="n">
        <v>10</v>
      </c>
      <c r="AF564" s="11" t="n">
        <v>4</v>
      </c>
      <c r="AG564" s="11" t="n">
        <v>4</v>
      </c>
      <c r="AH564" s="11" t="n">
        <v>0</v>
      </c>
      <c r="AI564" s="13" t="n">
        <v>0.2</v>
      </c>
      <c r="AJ564" s="13" t="n">
        <v>0.285714285714286</v>
      </c>
      <c r="AK564" s="13" t="n">
        <v>0.285714285714286</v>
      </c>
      <c r="AL564" s="13" t="n">
        <v>0.114285714285714</v>
      </c>
      <c r="AM564" s="13" t="n">
        <v>0.114285714285714</v>
      </c>
      <c r="AN564" s="11" t="n">
        <v>1</v>
      </c>
      <c r="AO564" s="13" t="n">
        <v>0.0277777777777778</v>
      </c>
      <c r="AP564" s="11" t="n">
        <v>7</v>
      </c>
      <c r="AQ564" s="11" t="n">
        <v>5</v>
      </c>
      <c r="AR564" s="13" t="n">
        <v>0.18421052631579</v>
      </c>
      <c r="AS564" s="13" t="n">
        <v>0.131578947368421</v>
      </c>
      <c r="AT564" s="14" t="n">
        <f aca="false">SUMIFS(시도_소아과개폐업!$C$5:$C$293,시도_소아과개폐업!$A$5:$A$293,$D564,시도_소아과개폐업!$B$5:$B$293,$B564)</f>
        <v>178</v>
      </c>
      <c r="AU564" s="14" t="n">
        <f aca="false">SUMIFS(시도_소아과개폐업!$D$5:$D$293,시도_소아과개폐업!$A$5:$A$293,$D564,시도_소아과개폐업!$B$5:$B$293,$B564)</f>
        <v>109</v>
      </c>
      <c r="AV564" s="14" t="n">
        <f aca="false">SUMIFS(시도_소아과개폐업!$F$5:$F$293,시도_소아과개폐업!$A$5:$A$293,$D564,시도_소아과개폐업!$B$5:$B$293,$B564)</f>
        <v>69</v>
      </c>
      <c r="AW564" s="15" t="n">
        <f aca="false">SUMIFS(시도_소아과개폐업!$G$5:$G$293,시도_소아과개폐업!$A$5:$A$293,$D564,시도_소아과개폐업!$B$5:$B$293,$B564)</f>
        <v>0.163173652694611</v>
      </c>
      <c r="AX564" s="14" t="n">
        <f aca="false">SUMIFS(시도_소아과개폐업!$H$5:$H$293,시도_소아과개폐업!$A$5:$A$293,$D564,시도_소아과개폐업!$B$5:$B$293,$B564)</f>
        <v>356</v>
      </c>
      <c r="AY564" s="14" t="n">
        <f aca="false">SUMIFS(시군구_병원급!$E$5:$E$3668,시군구_병원급!$A$5:$A$3668,$A564,시군구_병원급!$D$5:$D$3668,$D564)</f>
        <v>0</v>
      </c>
      <c r="AZ564" s="14" t="n">
        <f aca="false">SUMIFS(시군구_병원급!$F$5:$F$3668,시군구_병원급!$A$5:$A$3668,$A564,시군구_병원급!$D$5:$D$3668,$D564)</f>
        <v>0</v>
      </c>
      <c r="BA564" s="14" t="n">
        <f aca="false">SUMIFS(시군구_병원급!$G$5:$G$3668,시군구_병원급!$A$5:$A$3668,$A564,시군구_병원급!$D$5:$D$3668,$D564)</f>
        <v>0</v>
      </c>
      <c r="BB564" s="14" t="n">
        <f aca="false">SUMIFS(시군구_병원급!$H$5:$H$3668,시군구_병원급!$A$5:$A$3668,$A564,시군구_병원급!$D$5:$D$3668,$D564)</f>
        <v>1</v>
      </c>
      <c r="BC564" s="16" t="n">
        <f aca="false">K564+AY564</f>
        <v>0</v>
      </c>
      <c r="BD564" s="17" t="n">
        <f aca="false">IF(E564=0,"",(K564+AY564)/E564*1000)</f>
        <v>0</v>
      </c>
      <c r="BE564" s="16" t="n">
        <f aca="false">AY564-SUMIFS(시군구_병원급!$E$5:$E$3668,시군구_병원급!$A$5:$A$3668,$A564,시군구_병원급!$D$5:$D$3668,$D564-3)</f>
        <v>0</v>
      </c>
      <c r="BF564" s="16" t="n">
        <f aca="false">IF(AY564=0,1,0)</f>
        <v>1</v>
      </c>
      <c r="BG564" s="16" t="n">
        <f aca="false">IF(K564+AY564=0,1,0)</f>
        <v>1</v>
      </c>
      <c r="BH564" s="16" t="n">
        <f aca="false">AF564+AG564+AH564</f>
        <v>8</v>
      </c>
      <c r="BI564" s="18" t="n">
        <f aca="false">IF(H564=0,"",BH564/H564)</f>
        <v>0.228571428571429</v>
      </c>
      <c r="BJ564" s="16" t="n">
        <f aca="false">IF(AP564="","",AP564+AN564)</f>
        <v>8</v>
      </c>
    </row>
    <row r="565" customFormat="false" ht="15" hidden="false" customHeight="true" outlineLevel="0" collapsed="false">
      <c r="A565" s="9" t="s">
        <v>260</v>
      </c>
      <c r="B565" s="10" t="s">
        <v>202</v>
      </c>
      <c r="C565" s="10" t="s">
        <v>261</v>
      </c>
      <c r="D565" s="9" t="n">
        <v>2018</v>
      </c>
      <c r="E565" s="11" t="n">
        <v>2096</v>
      </c>
      <c r="F565" s="11" t="n">
        <v>288</v>
      </c>
      <c r="G565" s="11" t="n">
        <v>301</v>
      </c>
      <c r="H565" s="11" t="n">
        <v>36</v>
      </c>
      <c r="I565" s="11" t="n">
        <v>1846</v>
      </c>
      <c r="J565" s="11" t="n">
        <v>1494</v>
      </c>
      <c r="K565" s="11" t="n">
        <v>1</v>
      </c>
      <c r="L565" s="12" t="n">
        <v>17.175572519084</v>
      </c>
      <c r="M565" s="12" t="n">
        <v>0.477099236641221</v>
      </c>
      <c r="N565" s="13" t="n">
        <v>0.80931744312026</v>
      </c>
      <c r="O565" s="13" t="n">
        <v>0.880725190839695</v>
      </c>
      <c r="P565" s="13" t="n">
        <v>0.143606870229008</v>
      </c>
      <c r="Q565" s="13" t="n">
        <v>-0.141687141687142</v>
      </c>
      <c r="R565" s="13" t="n">
        <v>-0.163888888888889</v>
      </c>
      <c r="S565" s="11" t="n">
        <v>0</v>
      </c>
      <c r="T565" s="13" t="n">
        <v>-0.0526315789473685</v>
      </c>
      <c r="U565" s="13" t="n">
        <v>-0.0309711286089239</v>
      </c>
      <c r="V565" s="11" t="n">
        <v>0</v>
      </c>
      <c r="W565" s="13" t="n">
        <v>-0.0555555555555556</v>
      </c>
      <c r="X565" s="11" t="n">
        <v>0</v>
      </c>
      <c r="Y565" s="11" t="n">
        <v>0</v>
      </c>
      <c r="Z565" s="11" t="n">
        <v>0</v>
      </c>
      <c r="AA565" s="11" t="n">
        <v>0</v>
      </c>
      <c r="AB565" s="10" t="s">
        <v>65</v>
      </c>
      <c r="AC565" s="11" t="n">
        <v>5</v>
      </c>
      <c r="AD565" s="11" t="n">
        <v>15</v>
      </c>
      <c r="AE565" s="11" t="n">
        <v>11</v>
      </c>
      <c r="AF565" s="11" t="n">
        <v>2</v>
      </c>
      <c r="AG565" s="11" t="n">
        <v>3</v>
      </c>
      <c r="AH565" s="11" t="n">
        <v>0</v>
      </c>
      <c r="AI565" s="13" t="n">
        <v>0.138888888888889</v>
      </c>
      <c r="AJ565" s="13" t="n">
        <v>0.416666666666667</v>
      </c>
      <c r="AK565" s="13" t="n">
        <v>0.305555555555556</v>
      </c>
      <c r="AL565" s="13" t="n">
        <v>0.0555555555555556</v>
      </c>
      <c r="AM565" s="13" t="n">
        <v>0.0833333333333333</v>
      </c>
      <c r="AN565" s="11" t="n">
        <v>0</v>
      </c>
      <c r="AO565" s="13" t="n">
        <v>0</v>
      </c>
      <c r="AP565" s="11" t="n">
        <v>3</v>
      </c>
      <c r="AQ565" s="11" t="n">
        <v>1</v>
      </c>
      <c r="AR565" s="13" t="n">
        <v>0.0789473684210526</v>
      </c>
      <c r="AS565" s="13" t="n">
        <v>0.0263157894736842</v>
      </c>
      <c r="AT565" s="14" t="n">
        <f aca="false">SUMIFS(시도_소아과개폐업!$C$5:$C$293,시도_소아과개폐업!$A$5:$A$293,$D565,시도_소아과개폐업!$B$5:$B$293,$B565)</f>
        <v>178</v>
      </c>
      <c r="AU565" s="14" t="n">
        <f aca="false">SUMIFS(시도_소아과개폐업!$D$5:$D$293,시도_소아과개폐업!$A$5:$A$293,$D565,시도_소아과개폐업!$B$5:$B$293,$B565)</f>
        <v>109</v>
      </c>
      <c r="AV565" s="14" t="n">
        <f aca="false">SUMIFS(시도_소아과개폐업!$F$5:$F$293,시도_소아과개폐업!$A$5:$A$293,$D565,시도_소아과개폐업!$B$5:$B$293,$B565)</f>
        <v>69</v>
      </c>
      <c r="AW565" s="15" t="n">
        <f aca="false">SUMIFS(시도_소아과개폐업!$G$5:$G$293,시도_소아과개폐업!$A$5:$A$293,$D565,시도_소아과개폐업!$B$5:$B$293,$B565)</f>
        <v>0.163173652694611</v>
      </c>
      <c r="AX565" s="14" t="n">
        <f aca="false">SUMIFS(시도_소아과개폐업!$H$5:$H$293,시도_소아과개폐업!$A$5:$A$293,$D565,시도_소아과개폐업!$B$5:$B$293,$B565)</f>
        <v>356</v>
      </c>
      <c r="AY565" s="14" t="n">
        <f aca="false">SUMIFS(시군구_병원급!$E$5:$E$3668,시군구_병원급!$A$5:$A$3668,$A565,시군구_병원급!$D$5:$D$3668,$D565)</f>
        <v>1</v>
      </c>
      <c r="AZ565" s="14" t="n">
        <f aca="false">SUMIFS(시군구_병원급!$F$5:$F$3668,시군구_병원급!$A$5:$A$3668,$A565,시군구_병원급!$D$5:$D$3668,$D565)</f>
        <v>0</v>
      </c>
      <c r="BA565" s="14" t="n">
        <f aca="false">SUMIFS(시군구_병원급!$G$5:$G$3668,시군구_병원급!$A$5:$A$3668,$A565,시군구_병원급!$D$5:$D$3668,$D565)</f>
        <v>2</v>
      </c>
      <c r="BB565" s="14" t="n">
        <f aca="false">SUMIFS(시군구_병원급!$H$5:$H$3668,시군구_병원급!$A$5:$A$3668,$A565,시군구_병원급!$D$5:$D$3668,$D565)</f>
        <v>7</v>
      </c>
      <c r="BC565" s="16" t="n">
        <f aca="false">K565+AY565</f>
        <v>2</v>
      </c>
      <c r="BD565" s="17" t="n">
        <f aca="false">IF(E565=0,"",(K565+AY565)/E565*1000)</f>
        <v>0.954198473282443</v>
      </c>
      <c r="BE565" s="16" t="n">
        <f aca="false">AY565-SUMIFS(시군구_병원급!$E$5:$E$3668,시군구_병원급!$A$5:$A$3668,$A565,시군구_병원급!$D$5:$D$3668,$D565-3)</f>
        <v>1</v>
      </c>
      <c r="BF565" s="16" t="n">
        <f aca="false">IF(AY565=0,1,0)</f>
        <v>0</v>
      </c>
      <c r="BG565" s="16" t="n">
        <f aca="false">IF(K565+AY565=0,1,0)</f>
        <v>0</v>
      </c>
      <c r="BH565" s="16" t="n">
        <f aca="false">AF565+AG565+AH565</f>
        <v>5</v>
      </c>
      <c r="BI565" s="18" t="n">
        <f aca="false">IF(H565=0,"",BH565/H565)</f>
        <v>0.138888888888889</v>
      </c>
      <c r="BJ565" s="16" t="n">
        <f aca="false">IF(AP565="","",AP565+AN565)</f>
        <v>3</v>
      </c>
    </row>
    <row r="566" customFormat="false" ht="15" hidden="false" customHeight="true" outlineLevel="0" collapsed="false">
      <c r="A566" s="9" t="s">
        <v>262</v>
      </c>
      <c r="B566" s="10" t="s">
        <v>202</v>
      </c>
      <c r="C566" s="10" t="s">
        <v>263</v>
      </c>
      <c r="D566" s="9" t="n">
        <v>2018</v>
      </c>
      <c r="E566" s="11" t="n">
        <v>4236</v>
      </c>
      <c r="F566" s="11" t="n">
        <v>504</v>
      </c>
      <c r="G566" s="11" t="n">
        <v>520</v>
      </c>
      <c r="H566" s="11" t="n">
        <v>55</v>
      </c>
      <c r="I566" s="11" t="n">
        <v>3384</v>
      </c>
      <c r="J566" s="11" t="n">
        <v>2902</v>
      </c>
      <c r="K566" s="11" t="n">
        <v>3</v>
      </c>
      <c r="L566" s="12" t="n">
        <v>12.9839471199245</v>
      </c>
      <c r="M566" s="12" t="n">
        <v>0.708215297450425</v>
      </c>
      <c r="N566" s="13" t="n">
        <v>0.857565011820331</v>
      </c>
      <c r="O566" s="13" t="n">
        <v>0.798866855524079</v>
      </c>
      <c r="P566" s="13" t="n">
        <v>0.12275731822474</v>
      </c>
      <c r="Q566" s="13" t="n">
        <v>-0.0710526315789474</v>
      </c>
      <c r="R566" s="13" t="n">
        <v>-0.136212624584718</v>
      </c>
      <c r="S566" s="11" t="n">
        <v>1</v>
      </c>
      <c r="T566" s="13" t="n">
        <v>-0.0983606557377049</v>
      </c>
      <c r="U566" s="13" t="n">
        <v>-0.0336950314106225</v>
      </c>
      <c r="V566" s="11" t="n">
        <v>0</v>
      </c>
      <c r="W566" s="13" t="n">
        <v>-0.145454545454546</v>
      </c>
      <c r="X566" s="11" t="n">
        <v>0</v>
      </c>
      <c r="Y566" s="11" t="n">
        <v>0</v>
      </c>
      <c r="Z566" s="11" t="n">
        <v>0</v>
      </c>
      <c r="AA566" s="11" t="n">
        <v>0</v>
      </c>
      <c r="AB566" s="10" t="s">
        <v>65</v>
      </c>
      <c r="AC566" s="11" t="n">
        <v>10</v>
      </c>
      <c r="AD566" s="11" t="n">
        <v>30</v>
      </c>
      <c r="AE566" s="11" t="n">
        <v>11</v>
      </c>
      <c r="AF566" s="11" t="n">
        <v>1</v>
      </c>
      <c r="AG566" s="11" t="n">
        <v>3</v>
      </c>
      <c r="AH566" s="11" t="n">
        <v>0</v>
      </c>
      <c r="AI566" s="13" t="n">
        <v>0.181818181818182</v>
      </c>
      <c r="AJ566" s="13" t="n">
        <v>0.545454545454545</v>
      </c>
      <c r="AK566" s="13" t="n">
        <v>0.2</v>
      </c>
      <c r="AL566" s="13" t="n">
        <v>0.0181818181818182</v>
      </c>
      <c r="AM566" s="13" t="n">
        <v>0.0545454545454545</v>
      </c>
      <c r="AN566" s="11" t="n">
        <v>2</v>
      </c>
      <c r="AO566" s="13" t="n">
        <v>0.0350877192982456</v>
      </c>
      <c r="AP566" s="11" t="n">
        <v>7</v>
      </c>
      <c r="AQ566" s="11" t="n">
        <v>1</v>
      </c>
      <c r="AR566" s="13" t="n">
        <v>0.111111111111111</v>
      </c>
      <c r="AS566" s="13" t="n">
        <v>0.0158730158730159</v>
      </c>
      <c r="AT566" s="14" t="n">
        <f aca="false">SUMIFS(시도_소아과개폐업!$C$5:$C$293,시도_소아과개폐업!$A$5:$A$293,$D566,시도_소아과개폐업!$B$5:$B$293,$B566)</f>
        <v>178</v>
      </c>
      <c r="AU566" s="14" t="n">
        <f aca="false">SUMIFS(시도_소아과개폐업!$D$5:$D$293,시도_소아과개폐업!$A$5:$A$293,$D566,시도_소아과개폐업!$B$5:$B$293,$B566)</f>
        <v>109</v>
      </c>
      <c r="AV566" s="14" t="n">
        <f aca="false">SUMIFS(시도_소아과개폐업!$F$5:$F$293,시도_소아과개폐업!$A$5:$A$293,$D566,시도_소아과개폐업!$B$5:$B$293,$B566)</f>
        <v>69</v>
      </c>
      <c r="AW566" s="15" t="n">
        <f aca="false">SUMIFS(시도_소아과개폐업!$G$5:$G$293,시도_소아과개폐업!$A$5:$A$293,$D566,시도_소아과개폐업!$B$5:$B$293,$B566)</f>
        <v>0.163173652694611</v>
      </c>
      <c r="AX566" s="14" t="n">
        <f aca="false">SUMIFS(시도_소아과개폐업!$H$5:$H$293,시도_소아과개폐업!$A$5:$A$293,$D566,시도_소아과개폐업!$B$5:$B$293,$B566)</f>
        <v>356</v>
      </c>
      <c r="AY566" s="14" t="n">
        <f aca="false">SUMIFS(시군구_병원급!$E$5:$E$3668,시군구_병원급!$A$5:$A$3668,$A566,시군구_병원급!$D$5:$D$3668,$D566)</f>
        <v>1</v>
      </c>
      <c r="AZ566" s="14" t="n">
        <f aca="false">SUMIFS(시군구_병원급!$F$5:$F$3668,시군구_병원급!$A$5:$A$3668,$A566,시군구_병원급!$D$5:$D$3668,$D566)</f>
        <v>0</v>
      </c>
      <c r="BA566" s="14" t="n">
        <f aca="false">SUMIFS(시군구_병원급!$G$5:$G$3668,시군구_병원급!$A$5:$A$3668,$A566,시군구_병원급!$D$5:$D$3668,$D566)</f>
        <v>2</v>
      </c>
      <c r="BB566" s="14" t="n">
        <f aca="false">SUMIFS(시군구_병원급!$H$5:$H$3668,시군구_병원급!$A$5:$A$3668,$A566,시군구_병원급!$D$5:$D$3668,$D566)</f>
        <v>12</v>
      </c>
      <c r="BC566" s="16" t="n">
        <f aca="false">K566+AY566</f>
        <v>4</v>
      </c>
      <c r="BD566" s="17" t="n">
        <f aca="false">IF(E566=0,"",(K566+AY566)/E566*1000)</f>
        <v>0.944287063267233</v>
      </c>
      <c r="BE566" s="16" t="n">
        <f aca="false">AY566-SUMIFS(시군구_병원급!$E$5:$E$3668,시군구_병원급!$A$5:$A$3668,$A566,시군구_병원급!$D$5:$D$3668,$D566-3)</f>
        <v>0</v>
      </c>
      <c r="BF566" s="16" t="n">
        <f aca="false">IF(AY566=0,1,0)</f>
        <v>0</v>
      </c>
      <c r="BG566" s="16" t="n">
        <f aca="false">IF(K566+AY566=0,1,0)</f>
        <v>0</v>
      </c>
      <c r="BH566" s="16" t="n">
        <f aca="false">AF566+AG566+AH566</f>
        <v>4</v>
      </c>
      <c r="BI566" s="18" t="n">
        <f aca="false">IF(H566=0,"",BH566/H566)</f>
        <v>0.0727272727272727</v>
      </c>
      <c r="BJ566" s="16" t="n">
        <f aca="false">IF(AP566="","",AP566+AN566)</f>
        <v>9</v>
      </c>
    </row>
    <row r="567" customFormat="false" ht="15" hidden="false" customHeight="true" outlineLevel="0" collapsed="false">
      <c r="A567" s="9" t="s">
        <v>264</v>
      </c>
      <c r="B567" s="10" t="s">
        <v>265</v>
      </c>
      <c r="C567" s="10" t="s">
        <v>266</v>
      </c>
      <c r="D567" s="9" t="n">
        <v>2018</v>
      </c>
      <c r="E567" s="11" t="n">
        <v>45093</v>
      </c>
      <c r="F567" s="11" t="n">
        <v>6275</v>
      </c>
      <c r="G567" s="11" t="n">
        <v>6429</v>
      </c>
      <c r="H567" s="11" t="n">
        <v>729</v>
      </c>
      <c r="I567" s="11" t="n">
        <v>35728</v>
      </c>
      <c r="J567" s="11" t="n">
        <v>29255</v>
      </c>
      <c r="K567" s="11" t="n">
        <v>31</v>
      </c>
      <c r="L567" s="12" t="n">
        <v>16.1665890492981</v>
      </c>
      <c r="M567" s="12" t="n">
        <v>0.687468121437917</v>
      </c>
      <c r="N567" s="13" t="n">
        <v>0.818825570980743</v>
      </c>
      <c r="O567" s="13" t="n">
        <v>0.792318098152707</v>
      </c>
      <c r="P567" s="13" t="n">
        <v>0.142572017829818</v>
      </c>
      <c r="Q567" s="13" t="n">
        <v>-0.119225735882962</v>
      </c>
      <c r="R567" s="13" t="n">
        <v>-0.24621878297573</v>
      </c>
      <c r="S567" s="11" t="n">
        <v>-4</v>
      </c>
      <c r="T567" s="13" t="n">
        <v>-0.0544747081712063</v>
      </c>
      <c r="U567" s="13" t="n">
        <v>-0.0492056311041329</v>
      </c>
      <c r="V567" s="11" t="n">
        <v>0</v>
      </c>
      <c r="W567" s="13" t="n">
        <v>-0.093278463648834</v>
      </c>
      <c r="X567" s="11" t="n">
        <v>0</v>
      </c>
      <c r="Y567" s="11" t="n">
        <v>0</v>
      </c>
      <c r="Z567" s="11" t="n">
        <v>0</v>
      </c>
      <c r="AA567" s="11" t="n">
        <v>0</v>
      </c>
      <c r="AB567" s="10" t="s">
        <v>65</v>
      </c>
      <c r="AC567" s="11" t="n">
        <v>21</v>
      </c>
      <c r="AD567" s="11" t="n">
        <v>268</v>
      </c>
      <c r="AE567" s="11" t="n">
        <v>370</v>
      </c>
      <c r="AF567" s="11" t="n">
        <v>20</v>
      </c>
      <c r="AG567" s="11" t="n">
        <v>50</v>
      </c>
      <c r="AH567" s="11" t="n">
        <v>0</v>
      </c>
      <c r="AI567" s="13" t="n">
        <v>0.0288065843621399</v>
      </c>
      <c r="AJ567" s="13" t="n">
        <v>0.367626886145405</v>
      </c>
      <c r="AK567" s="13" t="n">
        <v>0.507544581618656</v>
      </c>
      <c r="AL567" s="13" t="n">
        <v>0.0274348422496571</v>
      </c>
      <c r="AM567" s="13" t="n">
        <v>0.0685871056241427</v>
      </c>
      <c r="AN567" s="11" t="n">
        <v>24</v>
      </c>
      <c r="AO567" s="13" t="n">
        <v>0.0318725099601594</v>
      </c>
      <c r="AP567" s="11" t="n">
        <v>51</v>
      </c>
      <c r="AQ567" s="11" t="n">
        <v>18</v>
      </c>
      <c r="AR567" s="13" t="n">
        <v>0.0648854961832061</v>
      </c>
      <c r="AS567" s="13" t="n">
        <v>0.0229007633587786</v>
      </c>
      <c r="AT567" s="14" t="n">
        <f aca="false">SUMIFS(시도_소아과개폐업!$C$5:$C$293,시도_소아과개폐업!$A$5:$A$293,$D567,시도_소아과개폐업!$B$5:$B$293,$B567)</f>
        <v>16</v>
      </c>
      <c r="AU567" s="14" t="n">
        <f aca="false">SUMIFS(시도_소아과개폐업!$D$5:$D$293,시도_소아과개폐업!$A$5:$A$293,$D567,시도_소아과개폐업!$B$5:$B$293,$B567)</f>
        <v>19</v>
      </c>
      <c r="AV567" s="14" t="n">
        <f aca="false">SUMIFS(시도_소아과개폐업!$F$5:$F$293,시도_소아과개폐업!$A$5:$A$293,$D567,시도_소아과개폐업!$B$5:$B$293,$B567)</f>
        <v>-3</v>
      </c>
      <c r="AW567" s="15" t="n">
        <f aca="false">SUMIFS(시도_소아과개폐업!$G$5:$G$293,시도_소아과개폐업!$A$5:$A$293,$D567,시도_소아과개폐업!$B$5:$B$293,$B567)</f>
        <v>0.358490566037736</v>
      </c>
      <c r="AX567" s="14" t="n">
        <f aca="false">SUMIFS(시도_소아과개폐업!$H$5:$H$293,시도_소아과개폐업!$A$5:$A$293,$D567,시도_소아과개폐업!$B$5:$B$293,$B567)</f>
        <v>48</v>
      </c>
      <c r="AY567" s="14" t="n">
        <f aca="false">SUMIFS(시군구_병원급!$E$5:$E$3668,시군구_병원급!$A$5:$A$3668,$A567,시군구_병원급!$D$5:$D$3668,$D567)</f>
        <v>5</v>
      </c>
      <c r="AZ567" s="14" t="n">
        <f aca="false">SUMIFS(시군구_병원급!$F$5:$F$3668,시군구_병원급!$A$5:$A$3668,$A567,시군구_병원급!$D$5:$D$3668,$D567)</f>
        <v>7</v>
      </c>
      <c r="BA567" s="14" t="n">
        <f aca="false">SUMIFS(시군구_병원급!$G$5:$G$3668,시군구_병원급!$A$5:$A$3668,$A567,시군구_병원급!$D$5:$D$3668,$D567)</f>
        <v>33</v>
      </c>
      <c r="BB567" s="14" t="n">
        <f aca="false">SUMIFS(시군구_병원급!$H$5:$H$3668,시군구_병원급!$A$5:$A$3668,$A567,시군구_병원급!$D$5:$D$3668,$D567)</f>
        <v>58</v>
      </c>
      <c r="BC567" s="16" t="n">
        <f aca="false">K567+AY567</f>
        <v>36</v>
      </c>
      <c r="BD567" s="17" t="n">
        <f aca="false">IF(E567=0,"",(K567+AY567)/E567*1000)</f>
        <v>0.798350076508549</v>
      </c>
      <c r="BE567" s="16" t="n">
        <f aca="false">AY567-SUMIFS(시군구_병원급!$E$5:$E$3668,시군구_병원급!$A$5:$A$3668,$A567,시군구_병원급!$D$5:$D$3668,$D567-3)</f>
        <v>0</v>
      </c>
      <c r="BF567" s="16" t="n">
        <f aca="false">IF(AY567=0,1,0)</f>
        <v>0</v>
      </c>
      <c r="BG567" s="16" t="n">
        <f aca="false">IF(K567+AY567=0,1,0)</f>
        <v>0</v>
      </c>
      <c r="BH567" s="16" t="n">
        <f aca="false">AF567+AG567+AH567</f>
        <v>70</v>
      </c>
      <c r="BI567" s="18" t="n">
        <f aca="false">IF(H567=0,"",BH567/H567)</f>
        <v>0.0960219478737997</v>
      </c>
      <c r="BJ567" s="16" t="n">
        <f aca="false">IF(AP567="","",AP567+AN567)</f>
        <v>75</v>
      </c>
    </row>
    <row r="568" customFormat="false" ht="15" hidden="false" customHeight="true" outlineLevel="0" collapsed="false">
      <c r="A568" s="9" t="s">
        <v>267</v>
      </c>
      <c r="B568" s="10" t="s">
        <v>265</v>
      </c>
      <c r="C568" s="10" t="s">
        <v>268</v>
      </c>
      <c r="D568" s="9" t="n">
        <v>2018</v>
      </c>
      <c r="E568" s="11" t="n">
        <v>8639</v>
      </c>
      <c r="F568" s="11" t="n">
        <v>1152</v>
      </c>
      <c r="G568" s="11" t="n">
        <v>1155</v>
      </c>
      <c r="H568" s="11" t="n">
        <v>132</v>
      </c>
      <c r="I568" s="11" t="n">
        <v>7460</v>
      </c>
      <c r="J568" s="11" t="n">
        <v>5563</v>
      </c>
      <c r="K568" s="11" t="n">
        <v>7</v>
      </c>
      <c r="L568" s="12" t="n">
        <v>15.2795462437782</v>
      </c>
      <c r="M568" s="12" t="n">
        <v>0.810278967473087</v>
      </c>
      <c r="N568" s="13" t="n">
        <v>0.745710455764075</v>
      </c>
      <c r="O568" s="13" t="n">
        <v>0.86352587104989</v>
      </c>
      <c r="P568" s="13" t="n">
        <v>0.133696029633059</v>
      </c>
      <c r="Q568" s="13" t="n">
        <v>-0.0904400926510844</v>
      </c>
      <c r="R568" s="13" t="n">
        <v>-0.192307692307692</v>
      </c>
      <c r="S568" s="11" t="n">
        <v>1</v>
      </c>
      <c r="T568" s="13" t="n">
        <v>0.0232558139534884</v>
      </c>
      <c r="U568" s="13" t="n">
        <v>0.0339570339570339</v>
      </c>
      <c r="V568" s="11" t="n">
        <v>0</v>
      </c>
      <c r="W568" s="13" t="n">
        <v>-0.136363636363636</v>
      </c>
      <c r="X568" s="11" t="n">
        <v>0</v>
      </c>
      <c r="Y568" s="11" t="n">
        <v>1</v>
      </c>
      <c r="Z568" s="11" t="n">
        <v>1</v>
      </c>
      <c r="AA568" s="11" t="n">
        <v>0</v>
      </c>
      <c r="AB568" s="10" t="s">
        <v>65</v>
      </c>
      <c r="AC568" s="11" t="n">
        <v>8</v>
      </c>
      <c r="AD568" s="11" t="n">
        <v>67</v>
      </c>
      <c r="AE568" s="11" t="n">
        <v>37</v>
      </c>
      <c r="AF568" s="11" t="n">
        <v>1</v>
      </c>
      <c r="AG568" s="11" t="n">
        <v>18</v>
      </c>
      <c r="AH568" s="11" t="n">
        <v>1</v>
      </c>
      <c r="AI568" s="13" t="n">
        <v>0.0606060606060606</v>
      </c>
      <c r="AJ568" s="13" t="n">
        <v>0.507575757575758</v>
      </c>
      <c r="AK568" s="13" t="n">
        <v>0.28030303030303</v>
      </c>
      <c r="AL568" s="13" t="n">
        <v>0.00757575757575758</v>
      </c>
      <c r="AM568" s="13" t="n">
        <v>0.136363636363636</v>
      </c>
      <c r="AN568" s="11" t="n">
        <v>4</v>
      </c>
      <c r="AO568" s="13" t="n">
        <v>0.0294117647058824</v>
      </c>
      <c r="AP568" s="11" t="n">
        <v>14</v>
      </c>
      <c r="AQ568" s="11" t="n">
        <v>18</v>
      </c>
      <c r="AR568" s="13" t="n">
        <v>0.106060606060606</v>
      </c>
      <c r="AS568" s="13" t="n">
        <v>0.136363636363636</v>
      </c>
      <c r="AT568" s="14" t="n">
        <f aca="false">SUMIFS(시도_소아과개폐업!$C$5:$C$293,시도_소아과개폐업!$A$5:$A$293,$D568,시도_소아과개폐업!$B$5:$B$293,$B568)</f>
        <v>16</v>
      </c>
      <c r="AU568" s="14" t="n">
        <f aca="false">SUMIFS(시도_소아과개폐업!$D$5:$D$293,시도_소아과개폐업!$A$5:$A$293,$D568,시도_소아과개폐업!$B$5:$B$293,$B568)</f>
        <v>19</v>
      </c>
      <c r="AV568" s="14" t="n">
        <f aca="false">SUMIFS(시도_소아과개폐업!$F$5:$F$293,시도_소아과개폐업!$A$5:$A$293,$D568,시도_소아과개폐업!$B$5:$B$293,$B568)</f>
        <v>-3</v>
      </c>
      <c r="AW568" s="15" t="n">
        <f aca="false">SUMIFS(시도_소아과개폐업!$G$5:$G$293,시도_소아과개폐업!$A$5:$A$293,$D568,시도_소아과개폐업!$B$5:$B$293,$B568)</f>
        <v>0.358490566037736</v>
      </c>
      <c r="AX568" s="14" t="n">
        <f aca="false">SUMIFS(시도_소아과개폐업!$H$5:$H$293,시도_소아과개폐업!$A$5:$A$293,$D568,시도_소아과개폐업!$B$5:$B$293,$B568)</f>
        <v>48</v>
      </c>
      <c r="AY568" s="14" t="n">
        <f aca="false">SUMIFS(시군구_병원급!$E$5:$E$3668,시군구_병원급!$A$5:$A$3668,$A568,시군구_병원급!$D$5:$D$3668,$D568)</f>
        <v>1</v>
      </c>
      <c r="AZ568" s="14" t="n">
        <f aca="false">SUMIFS(시군구_병원급!$F$5:$F$3668,시군구_병원급!$A$5:$A$3668,$A568,시군구_병원급!$D$5:$D$3668,$D568)</f>
        <v>2</v>
      </c>
      <c r="BA568" s="14" t="n">
        <f aca="false">SUMIFS(시군구_병원급!$G$5:$G$3668,시군구_병원급!$A$5:$A$3668,$A568,시군구_병원급!$D$5:$D$3668,$D568)</f>
        <v>5</v>
      </c>
      <c r="BB568" s="14" t="n">
        <f aca="false">SUMIFS(시군구_병원급!$H$5:$H$3668,시군구_병원급!$A$5:$A$3668,$A568,시군구_병원급!$D$5:$D$3668,$D568)</f>
        <v>15</v>
      </c>
      <c r="BC568" s="16" t="n">
        <f aca="false">K568+AY568</f>
        <v>8</v>
      </c>
      <c r="BD568" s="17" t="n">
        <f aca="false">IF(E568=0,"",(K568+AY568)/E568*1000)</f>
        <v>0.926033105683528</v>
      </c>
      <c r="BE568" s="16" t="n">
        <f aca="false">AY568-SUMIFS(시군구_병원급!$E$5:$E$3668,시군구_병원급!$A$5:$A$3668,$A568,시군구_병원급!$D$5:$D$3668,$D568-3)</f>
        <v>0</v>
      </c>
      <c r="BF568" s="16" t="n">
        <f aca="false">IF(AY568=0,1,0)</f>
        <v>0</v>
      </c>
      <c r="BG568" s="16" t="n">
        <f aca="false">IF(K568+AY568=0,1,0)</f>
        <v>0</v>
      </c>
      <c r="BH568" s="16" t="n">
        <f aca="false">AF568+AG568+AH568</f>
        <v>20</v>
      </c>
      <c r="BI568" s="18" t="n">
        <f aca="false">IF(H568=0,"",BH568/H568)</f>
        <v>0.151515151515152</v>
      </c>
      <c r="BJ568" s="16" t="n">
        <f aca="false">IF(AP568="","",AP568+AN568)</f>
        <v>18</v>
      </c>
    </row>
    <row r="569" customFormat="false" ht="15" hidden="false" customHeight="true" outlineLevel="0" collapsed="false">
      <c r="A569" s="9" t="s">
        <v>269</v>
      </c>
      <c r="B569" s="10" t="s">
        <v>265</v>
      </c>
      <c r="C569" s="10" t="s">
        <v>270</v>
      </c>
      <c r="D569" s="9" t="n">
        <v>2018</v>
      </c>
      <c r="E569" s="11" t="n">
        <v>5380</v>
      </c>
      <c r="F569" s="11" t="n">
        <v>743</v>
      </c>
      <c r="G569" s="11" t="n">
        <v>755</v>
      </c>
      <c r="H569" s="11" t="n">
        <v>70</v>
      </c>
      <c r="I569" s="11" t="n">
        <v>3895</v>
      </c>
      <c r="J569" s="11" t="n">
        <v>3069</v>
      </c>
      <c r="K569" s="11" t="n">
        <v>5</v>
      </c>
      <c r="L569" s="12" t="n">
        <v>13.0111524163569</v>
      </c>
      <c r="M569" s="12" t="n">
        <v>0.929368029739777</v>
      </c>
      <c r="N569" s="13" t="n">
        <v>0.78793324775353</v>
      </c>
      <c r="O569" s="13" t="n">
        <v>0.723977695167286</v>
      </c>
      <c r="P569" s="13" t="n">
        <v>0.140334572490706</v>
      </c>
      <c r="Q569" s="13" t="n">
        <v>-0.116294349540079</v>
      </c>
      <c r="R569" s="13" t="n">
        <v>-0.152637485970819</v>
      </c>
      <c r="S569" s="11" t="n">
        <v>-1</v>
      </c>
      <c r="T569" s="13" t="n">
        <v>-0.0140845070422535</v>
      </c>
      <c r="U569" s="13" t="n">
        <v>-0.0101651842439644</v>
      </c>
      <c r="V569" s="11" t="n">
        <v>0</v>
      </c>
      <c r="W569" s="13" t="n">
        <v>-0.128571428571429</v>
      </c>
      <c r="X569" s="11" t="n">
        <v>0</v>
      </c>
      <c r="Y569" s="11" t="n">
        <v>0</v>
      </c>
      <c r="Z569" s="11" t="n">
        <v>0</v>
      </c>
      <c r="AA569" s="11" t="n">
        <v>0</v>
      </c>
      <c r="AB569" s="10" t="s">
        <v>65</v>
      </c>
      <c r="AC569" s="11" t="n">
        <v>6</v>
      </c>
      <c r="AD569" s="11" t="n">
        <v>32</v>
      </c>
      <c r="AE569" s="11" t="n">
        <v>13</v>
      </c>
      <c r="AF569" s="11" t="n">
        <v>4</v>
      </c>
      <c r="AG569" s="11" t="n">
        <v>15</v>
      </c>
      <c r="AH569" s="11" t="n">
        <v>0</v>
      </c>
      <c r="AI569" s="13" t="n">
        <v>0.0857142857142857</v>
      </c>
      <c r="AJ569" s="13" t="n">
        <v>0.457142857142857</v>
      </c>
      <c r="AK569" s="13" t="n">
        <v>0.185714285714286</v>
      </c>
      <c r="AL569" s="13" t="n">
        <v>0.0571428571428571</v>
      </c>
      <c r="AM569" s="13" t="n">
        <v>0.214285714285714</v>
      </c>
      <c r="AN569" s="11" t="n">
        <v>1</v>
      </c>
      <c r="AO569" s="13" t="n">
        <v>0.0140845070422535</v>
      </c>
      <c r="AP569" s="11" t="n">
        <v>6</v>
      </c>
      <c r="AQ569" s="11" t="n">
        <v>6</v>
      </c>
      <c r="AR569" s="13" t="n">
        <v>0.0845070422535211</v>
      </c>
      <c r="AS569" s="13" t="n">
        <v>0.0845070422535211</v>
      </c>
      <c r="AT569" s="14" t="n">
        <f aca="false">SUMIFS(시도_소아과개폐업!$C$5:$C$293,시도_소아과개폐업!$A$5:$A$293,$D569,시도_소아과개폐업!$B$5:$B$293,$B569)</f>
        <v>16</v>
      </c>
      <c r="AU569" s="14" t="n">
        <f aca="false">SUMIFS(시도_소아과개폐업!$D$5:$D$293,시도_소아과개폐업!$A$5:$A$293,$D569,시도_소아과개폐업!$B$5:$B$293,$B569)</f>
        <v>19</v>
      </c>
      <c r="AV569" s="14" t="n">
        <f aca="false">SUMIFS(시도_소아과개폐업!$F$5:$F$293,시도_소아과개폐업!$A$5:$A$293,$D569,시도_소아과개폐업!$B$5:$B$293,$B569)</f>
        <v>-3</v>
      </c>
      <c r="AW569" s="15" t="n">
        <f aca="false">SUMIFS(시도_소아과개폐업!$G$5:$G$293,시도_소아과개폐업!$A$5:$A$293,$D569,시도_소아과개폐업!$B$5:$B$293,$B569)</f>
        <v>0.358490566037736</v>
      </c>
      <c r="AX569" s="14" t="n">
        <f aca="false">SUMIFS(시도_소아과개폐업!$H$5:$H$293,시도_소아과개폐업!$A$5:$A$293,$D569,시도_소아과개폐업!$B$5:$B$293,$B569)</f>
        <v>48</v>
      </c>
      <c r="AY569" s="14" t="n">
        <f aca="false">SUMIFS(시군구_병원급!$E$5:$E$3668,시군구_병원급!$A$5:$A$3668,$A569,시군구_병원급!$D$5:$D$3668,$D569)</f>
        <v>3</v>
      </c>
      <c r="AZ569" s="14" t="n">
        <f aca="false">SUMIFS(시군구_병원급!$F$5:$F$3668,시군구_병원급!$A$5:$A$3668,$A569,시군구_병원급!$D$5:$D$3668,$D569)</f>
        <v>2</v>
      </c>
      <c r="BA569" s="14" t="n">
        <f aca="false">SUMIFS(시군구_병원급!$G$5:$G$3668,시군구_병원급!$A$5:$A$3668,$A569,시군구_병원급!$D$5:$D$3668,$D569)</f>
        <v>3</v>
      </c>
      <c r="BB569" s="14" t="n">
        <f aca="false">SUMIFS(시군구_병원급!$H$5:$H$3668,시군구_병원급!$A$5:$A$3668,$A569,시군구_병원급!$D$5:$D$3668,$D569)</f>
        <v>11</v>
      </c>
      <c r="BC569" s="16" t="n">
        <f aca="false">K569+AY569</f>
        <v>8</v>
      </c>
      <c r="BD569" s="17" t="n">
        <f aca="false">IF(E569=0,"",(K569+AY569)/E569*1000)</f>
        <v>1.48698884758364</v>
      </c>
      <c r="BE569" s="16" t="n">
        <f aca="false">AY569-SUMIFS(시군구_병원급!$E$5:$E$3668,시군구_병원급!$A$5:$A$3668,$A569,시군구_병원급!$D$5:$D$3668,$D569-3)</f>
        <v>0</v>
      </c>
      <c r="BF569" s="16" t="n">
        <f aca="false">IF(AY569=0,1,0)</f>
        <v>0</v>
      </c>
      <c r="BG569" s="16" t="n">
        <f aca="false">IF(K569+AY569=0,1,0)</f>
        <v>0</v>
      </c>
      <c r="BH569" s="16" t="n">
        <f aca="false">AF569+AG569+AH569</f>
        <v>19</v>
      </c>
      <c r="BI569" s="18" t="n">
        <f aca="false">IF(H569=0,"",BH569/H569)</f>
        <v>0.271428571428571</v>
      </c>
      <c r="BJ569" s="16" t="n">
        <f aca="false">IF(AP569="","",AP569+AN569)</f>
        <v>7</v>
      </c>
    </row>
    <row r="570" customFormat="false" ht="15" hidden="false" customHeight="true" outlineLevel="0" collapsed="false">
      <c r="A570" s="9" t="s">
        <v>271</v>
      </c>
      <c r="B570" s="10" t="s">
        <v>265</v>
      </c>
      <c r="C570" s="10" t="s">
        <v>272</v>
      </c>
      <c r="D570" s="9" t="n">
        <v>2018</v>
      </c>
      <c r="E570" s="11" t="n">
        <v>984</v>
      </c>
      <c r="F570" s="11" t="n">
        <v>171</v>
      </c>
      <c r="G570" s="11" t="n">
        <v>178</v>
      </c>
      <c r="H570" s="11" t="n">
        <v>9</v>
      </c>
      <c r="I570" s="11" t="n">
        <v>590</v>
      </c>
      <c r="J570" s="11" t="n">
        <v>489</v>
      </c>
      <c r="K570" s="11" t="n">
        <v>0</v>
      </c>
      <c r="L570" s="12" t="n">
        <v>9.14634146341463</v>
      </c>
      <c r="M570" s="12" t="n">
        <v>0</v>
      </c>
      <c r="N570" s="13" t="n">
        <v>0.828813559322034</v>
      </c>
      <c r="O570" s="13" t="n">
        <v>0.599593495934959</v>
      </c>
      <c r="P570" s="13" t="n">
        <v>0.180894308943089</v>
      </c>
      <c r="Q570" s="13" t="n">
        <v>-0.0914127423822715</v>
      </c>
      <c r="R570" s="13" t="n">
        <v>-0.0378378378378378</v>
      </c>
      <c r="S570" s="11" t="n">
        <v>0</v>
      </c>
      <c r="T570" s="13" t="n">
        <v>0</v>
      </c>
      <c r="U570" s="13" t="n">
        <v>0</v>
      </c>
      <c r="V570" s="11" t="n">
        <v>1</v>
      </c>
      <c r="W570" s="13" t="n">
        <v>-0.222222222222222</v>
      </c>
      <c r="X570" s="11" t="n">
        <v>1</v>
      </c>
      <c r="Y570" s="11" t="n">
        <v>0</v>
      </c>
      <c r="Z570" s="11" t="n">
        <v>1</v>
      </c>
      <c r="AA570" s="11" t="n">
        <v>0</v>
      </c>
      <c r="AB570" s="10" t="s">
        <v>65</v>
      </c>
      <c r="AC570" s="11" t="n">
        <v>1</v>
      </c>
      <c r="AD570" s="11" t="n">
        <v>3</v>
      </c>
      <c r="AE570" s="11" t="n">
        <v>2</v>
      </c>
      <c r="AF570" s="11" t="n">
        <v>1</v>
      </c>
      <c r="AG570" s="11" t="n">
        <v>2</v>
      </c>
      <c r="AH570" s="11" t="n">
        <v>0</v>
      </c>
      <c r="AI570" s="13" t="n">
        <v>0.111111111111111</v>
      </c>
      <c r="AJ570" s="13" t="n">
        <v>0.333333333333333</v>
      </c>
      <c r="AK570" s="13" t="n">
        <v>0.222222222222222</v>
      </c>
      <c r="AL570" s="13" t="n">
        <v>0.111111111111111</v>
      </c>
      <c r="AM570" s="13" t="n">
        <v>0.222222222222222</v>
      </c>
      <c r="AN570" s="11" t="n">
        <v>1</v>
      </c>
      <c r="AO570" s="13" t="n">
        <v>0.1</v>
      </c>
      <c r="AP570" s="11" t="n">
        <v>0</v>
      </c>
      <c r="AQ570" s="11" t="n">
        <v>0</v>
      </c>
      <c r="AR570" s="13" t="n">
        <v>0</v>
      </c>
      <c r="AS570" s="13" t="n">
        <v>0</v>
      </c>
      <c r="AT570" s="14" t="n">
        <f aca="false">SUMIFS(시도_소아과개폐업!$C$5:$C$293,시도_소아과개폐업!$A$5:$A$293,$D570,시도_소아과개폐업!$B$5:$B$293,$B570)</f>
        <v>16</v>
      </c>
      <c r="AU570" s="14" t="n">
        <f aca="false">SUMIFS(시도_소아과개폐업!$D$5:$D$293,시도_소아과개폐업!$A$5:$A$293,$D570,시도_소아과개폐업!$B$5:$B$293,$B570)</f>
        <v>19</v>
      </c>
      <c r="AV570" s="14" t="n">
        <f aca="false">SUMIFS(시도_소아과개폐업!$F$5:$F$293,시도_소아과개폐업!$A$5:$A$293,$D570,시도_소아과개폐업!$B$5:$B$293,$B570)</f>
        <v>-3</v>
      </c>
      <c r="AW570" s="15" t="n">
        <f aca="false">SUMIFS(시도_소아과개폐업!$G$5:$G$293,시도_소아과개폐업!$A$5:$A$293,$D570,시도_소아과개폐업!$B$5:$B$293,$B570)</f>
        <v>0.358490566037736</v>
      </c>
      <c r="AX570" s="14" t="n">
        <f aca="false">SUMIFS(시도_소아과개폐업!$H$5:$H$293,시도_소아과개폐업!$A$5:$A$293,$D570,시도_소아과개폐업!$B$5:$B$293,$B570)</f>
        <v>48</v>
      </c>
      <c r="AY570" s="14" t="n">
        <f aca="false">SUMIFS(시군구_병원급!$E$5:$E$3668,시군구_병원급!$A$5:$A$3668,$A570,시군구_병원급!$D$5:$D$3668,$D570)</f>
        <v>0</v>
      </c>
      <c r="AZ570" s="14" t="n">
        <f aca="false">SUMIFS(시군구_병원급!$F$5:$F$3668,시군구_병원급!$A$5:$A$3668,$A570,시군구_병원급!$D$5:$D$3668,$D570)</f>
        <v>0</v>
      </c>
      <c r="BA570" s="14" t="n">
        <f aca="false">SUMIFS(시군구_병원급!$G$5:$G$3668,시군구_병원급!$A$5:$A$3668,$A570,시군구_병원급!$D$5:$D$3668,$D570)</f>
        <v>1</v>
      </c>
      <c r="BB570" s="14" t="n">
        <f aca="false">SUMIFS(시군구_병원급!$H$5:$H$3668,시군구_병원급!$A$5:$A$3668,$A570,시군구_병원급!$D$5:$D$3668,$D570)</f>
        <v>4</v>
      </c>
      <c r="BC570" s="16" t="n">
        <f aca="false">K570+AY570</f>
        <v>0</v>
      </c>
      <c r="BD570" s="17" t="n">
        <f aca="false">IF(E570=0,"",(K570+AY570)/E570*1000)</f>
        <v>0</v>
      </c>
      <c r="BE570" s="16" t="n">
        <f aca="false">AY570-SUMIFS(시군구_병원급!$E$5:$E$3668,시군구_병원급!$A$5:$A$3668,$A570,시군구_병원급!$D$5:$D$3668,$D570-3)</f>
        <v>0</v>
      </c>
      <c r="BF570" s="16" t="n">
        <f aca="false">IF(AY570=0,1,0)</f>
        <v>1</v>
      </c>
      <c r="BG570" s="16" t="n">
        <f aca="false">IF(K570+AY570=0,1,0)</f>
        <v>1</v>
      </c>
      <c r="BH570" s="16" t="n">
        <f aca="false">AF570+AG570+AH570</f>
        <v>3</v>
      </c>
      <c r="BI570" s="18" t="n">
        <f aca="false">IF(H570=0,"",BH570/H570)</f>
        <v>0.333333333333333</v>
      </c>
      <c r="BJ570" s="16" t="n">
        <f aca="false">IF(AP570="","",AP570+AN570)</f>
        <v>1</v>
      </c>
    </row>
    <row r="571" customFormat="false" ht="15" hidden="false" customHeight="true" outlineLevel="0" collapsed="false">
      <c r="A571" s="9" t="s">
        <v>273</v>
      </c>
      <c r="B571" s="10" t="s">
        <v>265</v>
      </c>
      <c r="C571" s="10" t="s">
        <v>274</v>
      </c>
      <c r="D571" s="9" t="n">
        <v>2018</v>
      </c>
      <c r="E571" s="11" t="n">
        <v>1495</v>
      </c>
      <c r="F571" s="11" t="n">
        <v>171</v>
      </c>
      <c r="G571" s="11" t="n">
        <v>172</v>
      </c>
      <c r="H571" s="11" t="n">
        <v>24</v>
      </c>
      <c r="I571" s="11" t="n">
        <v>1208</v>
      </c>
      <c r="J571" s="11" t="n">
        <v>896</v>
      </c>
      <c r="K571" s="11" t="n">
        <v>1</v>
      </c>
      <c r="L571" s="12" t="n">
        <v>16.0535117056856</v>
      </c>
      <c r="M571" s="12" t="n">
        <v>0.668896321070234</v>
      </c>
      <c r="N571" s="13" t="n">
        <v>0.741721854304636</v>
      </c>
      <c r="O571" s="13" t="n">
        <v>0.808026755852843</v>
      </c>
      <c r="P571" s="13" t="n">
        <v>0.11505016722408</v>
      </c>
      <c r="Q571" s="13" t="n">
        <v>-0.220948410630537</v>
      </c>
      <c r="R571" s="13" t="n">
        <v>-0.383512544802867</v>
      </c>
      <c r="S571" s="11" t="n">
        <v>0</v>
      </c>
      <c r="T571" s="13" t="n">
        <v>0</v>
      </c>
      <c r="U571" s="13" t="n">
        <v>-0.0584567420109119</v>
      </c>
      <c r="V571" s="11" t="n">
        <v>0</v>
      </c>
      <c r="W571" s="13" t="n">
        <v>-0.208333333333333</v>
      </c>
      <c r="X571" s="11" t="n">
        <v>1</v>
      </c>
      <c r="Y571" s="11" t="n">
        <v>0</v>
      </c>
      <c r="Z571" s="11" t="n">
        <v>1</v>
      </c>
      <c r="AA571" s="11" t="n">
        <v>0</v>
      </c>
      <c r="AB571" s="10" t="s">
        <v>65</v>
      </c>
      <c r="AC571" s="11" t="n">
        <v>2</v>
      </c>
      <c r="AD571" s="11" t="n">
        <v>11</v>
      </c>
      <c r="AE571" s="11" t="n">
        <v>5</v>
      </c>
      <c r="AF571" s="11" t="n">
        <v>1</v>
      </c>
      <c r="AG571" s="11" t="n">
        <v>4</v>
      </c>
      <c r="AH571" s="11" t="n">
        <v>1</v>
      </c>
      <c r="AI571" s="13" t="n">
        <v>0.0833333333333333</v>
      </c>
      <c r="AJ571" s="13" t="n">
        <v>0.458333333333333</v>
      </c>
      <c r="AK571" s="13" t="n">
        <v>0.208333333333333</v>
      </c>
      <c r="AL571" s="13" t="n">
        <v>0.0416666666666667</v>
      </c>
      <c r="AM571" s="13" t="n">
        <v>0.166666666666667</v>
      </c>
      <c r="AN571" s="11" t="n">
        <v>1</v>
      </c>
      <c r="AO571" s="13" t="n">
        <v>0.04</v>
      </c>
      <c r="AP571" s="11" t="n">
        <v>2</v>
      </c>
      <c r="AQ571" s="11" t="n">
        <v>1</v>
      </c>
      <c r="AR571" s="13" t="n">
        <v>0.0769230769230769</v>
      </c>
      <c r="AS571" s="13" t="n">
        <v>0.0384615384615385</v>
      </c>
      <c r="AT571" s="14" t="n">
        <f aca="false">SUMIFS(시도_소아과개폐업!$C$5:$C$293,시도_소아과개폐업!$A$5:$A$293,$D571,시도_소아과개폐업!$B$5:$B$293,$B571)</f>
        <v>16</v>
      </c>
      <c r="AU571" s="14" t="n">
        <f aca="false">SUMIFS(시도_소아과개폐업!$D$5:$D$293,시도_소아과개폐업!$A$5:$A$293,$D571,시도_소아과개폐업!$B$5:$B$293,$B571)</f>
        <v>19</v>
      </c>
      <c r="AV571" s="14" t="n">
        <f aca="false">SUMIFS(시도_소아과개폐업!$F$5:$F$293,시도_소아과개폐업!$A$5:$A$293,$D571,시도_소아과개폐업!$B$5:$B$293,$B571)</f>
        <v>-3</v>
      </c>
      <c r="AW571" s="15" t="n">
        <f aca="false">SUMIFS(시도_소아과개폐업!$G$5:$G$293,시도_소아과개폐업!$A$5:$A$293,$D571,시도_소아과개폐업!$B$5:$B$293,$B571)</f>
        <v>0.358490566037736</v>
      </c>
      <c r="AX571" s="14" t="n">
        <f aca="false">SUMIFS(시도_소아과개폐업!$H$5:$H$293,시도_소아과개폐업!$A$5:$A$293,$D571,시도_소아과개폐업!$B$5:$B$293,$B571)</f>
        <v>48</v>
      </c>
      <c r="AY571" s="14" t="n">
        <f aca="false">SUMIFS(시군구_병원급!$E$5:$E$3668,시군구_병원급!$A$5:$A$3668,$A571,시군구_병원급!$D$5:$D$3668,$D571)</f>
        <v>0</v>
      </c>
      <c r="AZ571" s="14" t="n">
        <f aca="false">SUMIFS(시군구_병원급!$F$5:$F$3668,시군구_병원급!$A$5:$A$3668,$A571,시군구_병원급!$D$5:$D$3668,$D571)</f>
        <v>1</v>
      </c>
      <c r="BA571" s="14" t="n">
        <f aca="false">SUMIFS(시군구_병원급!$G$5:$G$3668,시군구_병원급!$A$5:$A$3668,$A571,시군구_병원급!$D$5:$D$3668,$D571)</f>
        <v>1</v>
      </c>
      <c r="BB571" s="14" t="n">
        <f aca="false">SUMIFS(시군구_병원급!$H$5:$H$3668,시군구_병원급!$A$5:$A$3668,$A571,시군구_병원급!$D$5:$D$3668,$D571)</f>
        <v>5</v>
      </c>
      <c r="BC571" s="16" t="n">
        <f aca="false">K571+AY571</f>
        <v>1</v>
      </c>
      <c r="BD571" s="17" t="n">
        <f aca="false">IF(E571=0,"",(K571+AY571)/E571*1000)</f>
        <v>0.668896321070234</v>
      </c>
      <c r="BE571" s="16" t="n">
        <f aca="false">AY571-SUMIFS(시군구_병원급!$E$5:$E$3668,시군구_병원급!$A$5:$A$3668,$A571,시군구_병원급!$D$5:$D$3668,$D571-3)</f>
        <v>0</v>
      </c>
      <c r="BF571" s="16" t="n">
        <f aca="false">IF(AY571=0,1,0)</f>
        <v>1</v>
      </c>
      <c r="BG571" s="16" t="n">
        <f aca="false">IF(K571+AY571=0,1,0)</f>
        <v>0</v>
      </c>
      <c r="BH571" s="16" t="n">
        <f aca="false">AF571+AG571+AH571</f>
        <v>6</v>
      </c>
      <c r="BI571" s="18" t="n">
        <f aca="false">IF(H571=0,"",BH571/H571)</f>
        <v>0.25</v>
      </c>
      <c r="BJ571" s="16" t="n">
        <f aca="false">IF(AP571="","",AP571+AN571)</f>
        <v>3</v>
      </c>
    </row>
    <row r="572" customFormat="false" ht="15" hidden="false" customHeight="true" outlineLevel="0" collapsed="false">
      <c r="A572" s="9" t="s">
        <v>275</v>
      </c>
      <c r="B572" s="10" t="s">
        <v>265</v>
      </c>
      <c r="C572" s="10" t="s">
        <v>276</v>
      </c>
      <c r="D572" s="9" t="n">
        <v>2018</v>
      </c>
      <c r="E572" s="11" t="n">
        <v>1541</v>
      </c>
      <c r="F572" s="11" t="n">
        <v>277</v>
      </c>
      <c r="G572" s="11" t="n">
        <v>285</v>
      </c>
      <c r="H572" s="11" t="n">
        <v>16</v>
      </c>
      <c r="I572" s="11" t="n">
        <v>1103</v>
      </c>
      <c r="J572" s="11" t="n">
        <v>803</v>
      </c>
      <c r="K572" s="11" t="n">
        <v>0</v>
      </c>
      <c r="L572" s="12" t="n">
        <v>10.3828682673589</v>
      </c>
      <c r="M572" s="12" t="n">
        <v>0</v>
      </c>
      <c r="N572" s="13" t="n">
        <v>0.728014505893019</v>
      </c>
      <c r="O572" s="13" t="n">
        <v>0.715768981181051</v>
      </c>
      <c r="P572" s="13" t="n">
        <v>0.18494484101233</v>
      </c>
      <c r="Q572" s="13" t="n">
        <v>-0.10614849187935</v>
      </c>
      <c r="R572" s="13" t="n">
        <v>0.163265306122449</v>
      </c>
      <c r="S572" s="11" t="n">
        <v>-1</v>
      </c>
      <c r="T572" s="13" t="n">
        <v>0</v>
      </c>
      <c r="U572" s="13" t="n">
        <v>-0.0125335720680394</v>
      </c>
      <c r="V572" s="11" t="n">
        <v>1</v>
      </c>
      <c r="W572" s="13" t="n">
        <v>0</v>
      </c>
      <c r="X572" s="11" t="n">
        <v>0</v>
      </c>
      <c r="Y572" s="11" t="n">
        <v>0</v>
      </c>
      <c r="Z572" s="11" t="n">
        <v>0</v>
      </c>
      <c r="AA572" s="11" t="n">
        <v>0</v>
      </c>
      <c r="AB572" s="10" t="s">
        <v>65</v>
      </c>
      <c r="AC572" s="11" t="n">
        <v>2</v>
      </c>
      <c r="AD572" s="11" t="n">
        <v>5</v>
      </c>
      <c r="AE572" s="11" t="n">
        <v>1</v>
      </c>
      <c r="AF572" s="11" t="n">
        <v>1</v>
      </c>
      <c r="AG572" s="11" t="n">
        <v>6</v>
      </c>
      <c r="AH572" s="11" t="n">
        <v>1</v>
      </c>
      <c r="AI572" s="13" t="n">
        <v>0.125</v>
      </c>
      <c r="AJ572" s="13" t="n">
        <v>0.3125</v>
      </c>
      <c r="AK572" s="13" t="n">
        <v>0.0625</v>
      </c>
      <c r="AL572" s="13" t="n">
        <v>0.0625</v>
      </c>
      <c r="AM572" s="13" t="n">
        <v>0.375</v>
      </c>
      <c r="AN572" s="11" t="n">
        <v>0</v>
      </c>
      <c r="AO572" s="13" t="n">
        <v>0</v>
      </c>
      <c r="AP572" s="11" t="n">
        <v>0</v>
      </c>
      <c r="AQ572" s="11" t="n">
        <v>0</v>
      </c>
      <c r="AR572" s="13" t="n">
        <v>0</v>
      </c>
      <c r="AS572" s="13" t="n">
        <v>0</v>
      </c>
      <c r="AT572" s="14" t="n">
        <f aca="false">SUMIFS(시도_소아과개폐업!$C$5:$C$293,시도_소아과개폐업!$A$5:$A$293,$D572,시도_소아과개폐업!$B$5:$B$293,$B572)</f>
        <v>16</v>
      </c>
      <c r="AU572" s="14" t="n">
        <f aca="false">SUMIFS(시도_소아과개폐업!$D$5:$D$293,시도_소아과개폐업!$A$5:$A$293,$D572,시도_소아과개폐업!$B$5:$B$293,$B572)</f>
        <v>19</v>
      </c>
      <c r="AV572" s="14" t="n">
        <f aca="false">SUMIFS(시도_소아과개폐업!$F$5:$F$293,시도_소아과개폐업!$A$5:$A$293,$D572,시도_소아과개폐업!$B$5:$B$293,$B572)</f>
        <v>-3</v>
      </c>
      <c r="AW572" s="15" t="n">
        <f aca="false">SUMIFS(시도_소아과개폐업!$G$5:$G$293,시도_소아과개폐업!$A$5:$A$293,$D572,시도_소아과개폐업!$B$5:$B$293,$B572)</f>
        <v>0.358490566037736</v>
      </c>
      <c r="AX572" s="14" t="n">
        <f aca="false">SUMIFS(시도_소아과개폐업!$H$5:$H$293,시도_소아과개폐업!$A$5:$A$293,$D572,시도_소아과개폐업!$B$5:$B$293,$B572)</f>
        <v>48</v>
      </c>
      <c r="AY572" s="14" t="n">
        <f aca="false">SUMIFS(시군구_병원급!$E$5:$E$3668,시군구_병원급!$A$5:$A$3668,$A572,시군구_병원급!$D$5:$D$3668,$D572)</f>
        <v>1</v>
      </c>
      <c r="AZ572" s="14" t="n">
        <f aca="false">SUMIFS(시군구_병원급!$F$5:$F$3668,시군구_병원급!$A$5:$A$3668,$A572,시군구_병원급!$D$5:$D$3668,$D572)</f>
        <v>0</v>
      </c>
      <c r="BA572" s="14" t="n">
        <f aca="false">SUMIFS(시군구_병원급!$G$5:$G$3668,시군구_병원급!$A$5:$A$3668,$A572,시군구_병원급!$D$5:$D$3668,$D572)</f>
        <v>1</v>
      </c>
      <c r="BB572" s="14" t="n">
        <f aca="false">SUMIFS(시군구_병원급!$H$5:$H$3668,시군구_병원급!$A$5:$A$3668,$A572,시군구_병원급!$D$5:$D$3668,$D572)</f>
        <v>4</v>
      </c>
      <c r="BC572" s="16" t="n">
        <f aca="false">K572+AY572</f>
        <v>1</v>
      </c>
      <c r="BD572" s="17" t="n">
        <f aca="false">IF(E572=0,"",(K572+AY572)/E572*1000)</f>
        <v>0.648929266709929</v>
      </c>
      <c r="BE572" s="16" t="n">
        <f aca="false">AY572-SUMIFS(시군구_병원급!$E$5:$E$3668,시군구_병원급!$A$5:$A$3668,$A572,시군구_병원급!$D$5:$D$3668,$D572-3)</f>
        <v>0</v>
      </c>
      <c r="BF572" s="16" t="n">
        <f aca="false">IF(AY572=0,1,0)</f>
        <v>0</v>
      </c>
      <c r="BG572" s="16" t="n">
        <f aca="false">IF(K572+AY572=0,1,0)</f>
        <v>0</v>
      </c>
      <c r="BH572" s="16" t="n">
        <f aca="false">AF572+AG572+AH572</f>
        <v>8</v>
      </c>
      <c r="BI572" s="18" t="n">
        <f aca="false">IF(H572=0,"",BH572/H572)</f>
        <v>0.5</v>
      </c>
      <c r="BJ572" s="16" t="n">
        <f aca="false">IF(AP572="","",AP572+AN572)</f>
        <v>0</v>
      </c>
    </row>
    <row r="573" customFormat="false" ht="15" hidden="false" customHeight="true" outlineLevel="0" collapsed="false">
      <c r="A573" s="9" t="s">
        <v>277</v>
      </c>
      <c r="B573" s="10" t="s">
        <v>265</v>
      </c>
      <c r="C573" s="10" t="s">
        <v>278</v>
      </c>
      <c r="D573" s="9" t="n">
        <v>2018</v>
      </c>
      <c r="E573" s="11" t="n">
        <v>2167</v>
      </c>
      <c r="F573" s="11" t="n">
        <v>310</v>
      </c>
      <c r="G573" s="11" t="n">
        <v>324</v>
      </c>
      <c r="H573" s="11" t="n">
        <v>24</v>
      </c>
      <c r="I573" s="11" t="n">
        <v>1749</v>
      </c>
      <c r="J573" s="11" t="n">
        <v>1536</v>
      </c>
      <c r="K573" s="11" t="n">
        <v>1</v>
      </c>
      <c r="L573" s="12" t="n">
        <v>11.0752191970466</v>
      </c>
      <c r="M573" s="12" t="n">
        <v>0.461467466543609</v>
      </c>
      <c r="N573" s="13" t="n">
        <v>0.878216123499142</v>
      </c>
      <c r="O573" s="13" t="n">
        <v>0.807106598984772</v>
      </c>
      <c r="P573" s="13" t="n">
        <v>0.149515459160129</v>
      </c>
      <c r="Q573" s="13" t="n">
        <v>-0.134238913304035</v>
      </c>
      <c r="R573" s="13" t="n">
        <v>-0.169230769230769</v>
      </c>
      <c r="S573" s="11" t="n">
        <v>-1</v>
      </c>
      <c r="T573" s="13" t="n">
        <v>0</v>
      </c>
      <c r="U573" s="13" t="n">
        <v>0</v>
      </c>
      <c r="V573" s="11" t="n">
        <v>0</v>
      </c>
      <c r="W573" s="13" t="n">
        <v>0</v>
      </c>
      <c r="X573" s="11" t="n">
        <v>0</v>
      </c>
      <c r="Y573" s="11" t="n">
        <v>0</v>
      </c>
      <c r="Z573" s="11" t="n">
        <v>0</v>
      </c>
      <c r="AA573" s="11" t="n">
        <v>0</v>
      </c>
      <c r="AB573" s="10" t="s">
        <v>65</v>
      </c>
      <c r="AC573" s="11" t="n">
        <v>2</v>
      </c>
      <c r="AD573" s="11" t="n">
        <v>14</v>
      </c>
      <c r="AE573" s="11" t="n">
        <v>3</v>
      </c>
      <c r="AF573" s="11" t="n">
        <v>1</v>
      </c>
      <c r="AG573" s="11" t="n">
        <v>4</v>
      </c>
      <c r="AH573" s="11" t="n">
        <v>0</v>
      </c>
      <c r="AI573" s="13" t="n">
        <v>0.0833333333333333</v>
      </c>
      <c r="AJ573" s="13" t="n">
        <v>0.583333333333333</v>
      </c>
      <c r="AK573" s="13" t="n">
        <v>0.125</v>
      </c>
      <c r="AL573" s="13" t="n">
        <v>0.0416666666666667</v>
      </c>
      <c r="AM573" s="13" t="n">
        <v>0.166666666666667</v>
      </c>
      <c r="AN573" s="11" t="n">
        <v>0</v>
      </c>
      <c r="AO573" s="13" t="n">
        <v>0</v>
      </c>
      <c r="AP573" s="11" t="n">
        <v>0</v>
      </c>
      <c r="AQ573" s="11" t="n">
        <v>0</v>
      </c>
      <c r="AR573" s="13" t="n">
        <v>0</v>
      </c>
      <c r="AS573" s="13" t="n">
        <v>0</v>
      </c>
      <c r="AT573" s="14" t="n">
        <f aca="false">SUMIFS(시도_소아과개폐업!$C$5:$C$293,시도_소아과개폐업!$A$5:$A$293,$D573,시도_소아과개폐업!$B$5:$B$293,$B573)</f>
        <v>16</v>
      </c>
      <c r="AU573" s="14" t="n">
        <f aca="false">SUMIFS(시도_소아과개폐업!$D$5:$D$293,시도_소아과개폐업!$A$5:$A$293,$D573,시도_소아과개폐업!$B$5:$B$293,$B573)</f>
        <v>19</v>
      </c>
      <c r="AV573" s="14" t="n">
        <f aca="false">SUMIFS(시도_소아과개폐업!$F$5:$F$293,시도_소아과개폐업!$A$5:$A$293,$D573,시도_소아과개폐업!$B$5:$B$293,$B573)</f>
        <v>-3</v>
      </c>
      <c r="AW573" s="15" t="n">
        <f aca="false">SUMIFS(시도_소아과개폐업!$G$5:$G$293,시도_소아과개폐업!$A$5:$A$293,$D573,시도_소아과개폐업!$B$5:$B$293,$B573)</f>
        <v>0.358490566037736</v>
      </c>
      <c r="AX573" s="14" t="n">
        <f aca="false">SUMIFS(시도_소아과개폐업!$H$5:$H$293,시도_소아과개폐업!$A$5:$A$293,$D573,시도_소아과개폐업!$B$5:$B$293,$B573)</f>
        <v>48</v>
      </c>
      <c r="AY573" s="14" t="n">
        <f aca="false">SUMIFS(시군구_병원급!$E$5:$E$3668,시군구_병원급!$A$5:$A$3668,$A573,시군구_병원급!$D$5:$D$3668,$D573)</f>
        <v>0</v>
      </c>
      <c r="AZ573" s="14" t="n">
        <f aca="false">SUMIFS(시군구_병원급!$F$5:$F$3668,시군구_병원급!$A$5:$A$3668,$A573,시군구_병원급!$D$5:$D$3668,$D573)</f>
        <v>0</v>
      </c>
      <c r="BA573" s="14" t="n">
        <f aca="false">SUMIFS(시군구_병원급!$G$5:$G$3668,시군구_병원급!$A$5:$A$3668,$A573,시군구_병원급!$D$5:$D$3668,$D573)</f>
        <v>3</v>
      </c>
      <c r="BB573" s="14" t="n">
        <f aca="false">SUMIFS(시군구_병원급!$H$5:$H$3668,시군구_병원급!$A$5:$A$3668,$A573,시군구_병원급!$D$5:$D$3668,$D573)</f>
        <v>4</v>
      </c>
      <c r="BC573" s="16" t="n">
        <f aca="false">K573+AY573</f>
        <v>1</v>
      </c>
      <c r="BD573" s="17" t="n">
        <f aca="false">IF(E573=0,"",(K573+AY573)/E573*1000)</f>
        <v>0.461467466543609</v>
      </c>
      <c r="BE573" s="16" t="n">
        <f aca="false">AY573-SUMIFS(시군구_병원급!$E$5:$E$3668,시군구_병원급!$A$5:$A$3668,$A573,시군구_병원급!$D$5:$D$3668,$D573-3)</f>
        <v>0</v>
      </c>
      <c r="BF573" s="16" t="n">
        <f aca="false">IF(AY573=0,1,0)</f>
        <v>1</v>
      </c>
      <c r="BG573" s="16" t="n">
        <f aca="false">IF(K573+AY573=0,1,0)</f>
        <v>0</v>
      </c>
      <c r="BH573" s="16" t="n">
        <f aca="false">AF573+AG573+AH573</f>
        <v>5</v>
      </c>
      <c r="BI573" s="18" t="n">
        <f aca="false">IF(H573=0,"",BH573/H573)</f>
        <v>0.208333333333333</v>
      </c>
      <c r="BJ573" s="16" t="n">
        <f aca="false">IF(AP573="","",AP573+AN573)</f>
        <v>0</v>
      </c>
    </row>
    <row r="574" customFormat="false" ht="15" hidden="false" customHeight="true" outlineLevel="0" collapsed="false">
      <c r="A574" s="9" t="s">
        <v>279</v>
      </c>
      <c r="B574" s="10" t="s">
        <v>265</v>
      </c>
      <c r="C574" s="10" t="s">
        <v>280</v>
      </c>
      <c r="D574" s="9" t="n">
        <v>2018</v>
      </c>
      <c r="E574" s="11" t="n">
        <v>4293</v>
      </c>
      <c r="F574" s="11" t="n">
        <v>564</v>
      </c>
      <c r="G574" s="11" t="n">
        <v>545</v>
      </c>
      <c r="H574" s="11" t="n">
        <v>57</v>
      </c>
      <c r="I574" s="11" t="n">
        <v>3843</v>
      </c>
      <c r="J574" s="11" t="n">
        <v>3077</v>
      </c>
      <c r="K574" s="11" t="n">
        <v>2</v>
      </c>
      <c r="L574" s="12" t="n">
        <v>13.277428371768</v>
      </c>
      <c r="M574" s="12" t="n">
        <v>0.465874679711158</v>
      </c>
      <c r="N574" s="13" t="n">
        <v>0.800676554774915</v>
      </c>
      <c r="O574" s="13" t="n">
        <v>0.89517819706499</v>
      </c>
      <c r="P574" s="13" t="n">
        <v>0.126950850221291</v>
      </c>
      <c r="Q574" s="13" t="n">
        <v>0.107299458344081</v>
      </c>
      <c r="R574" s="13" t="n">
        <v>-0.076271186440678</v>
      </c>
      <c r="S574" s="11" t="n">
        <v>1</v>
      </c>
      <c r="T574" s="13" t="n">
        <v>0.117647058823529</v>
      </c>
      <c r="U574" s="13" t="n">
        <v>0.072265625</v>
      </c>
      <c r="V574" s="11" t="n">
        <v>0</v>
      </c>
      <c r="W574" s="13" t="n">
        <v>-0.0175438596491229</v>
      </c>
      <c r="X574" s="11" t="n">
        <v>0</v>
      </c>
      <c r="Y574" s="11" t="n">
        <v>0</v>
      </c>
      <c r="Z574" s="11" t="n">
        <v>0</v>
      </c>
      <c r="AA574" s="11" t="n">
        <v>0</v>
      </c>
      <c r="AB574" s="10" t="s">
        <v>65</v>
      </c>
      <c r="AC574" s="11" t="n">
        <v>7</v>
      </c>
      <c r="AD574" s="11" t="n">
        <v>23</v>
      </c>
      <c r="AE574" s="11" t="n">
        <v>15</v>
      </c>
      <c r="AF574" s="11" t="n">
        <v>2</v>
      </c>
      <c r="AG574" s="11" t="n">
        <v>10</v>
      </c>
      <c r="AH574" s="11" t="n">
        <v>0</v>
      </c>
      <c r="AI574" s="13" t="n">
        <v>0.12280701754386</v>
      </c>
      <c r="AJ574" s="13" t="n">
        <v>0.403508771929825</v>
      </c>
      <c r="AK574" s="13" t="n">
        <v>0.263157894736842</v>
      </c>
      <c r="AL574" s="13" t="n">
        <v>0.0350877192982456</v>
      </c>
      <c r="AM574" s="13" t="n">
        <v>0.175438596491228</v>
      </c>
      <c r="AN574" s="11" t="n">
        <v>0</v>
      </c>
      <c r="AO574" s="13" t="n">
        <v>0</v>
      </c>
      <c r="AP574" s="11" t="n">
        <v>4</v>
      </c>
      <c r="AQ574" s="11" t="n">
        <v>9</v>
      </c>
      <c r="AR574" s="13" t="n">
        <v>0.0769230769230769</v>
      </c>
      <c r="AS574" s="13" t="n">
        <v>0.173076923076923</v>
      </c>
      <c r="AT574" s="14" t="n">
        <f aca="false">SUMIFS(시도_소아과개폐업!$C$5:$C$293,시도_소아과개폐업!$A$5:$A$293,$D574,시도_소아과개폐업!$B$5:$B$293,$B574)</f>
        <v>16</v>
      </c>
      <c r="AU574" s="14" t="n">
        <f aca="false">SUMIFS(시도_소아과개폐업!$D$5:$D$293,시도_소아과개폐업!$A$5:$A$293,$D574,시도_소아과개폐업!$B$5:$B$293,$B574)</f>
        <v>19</v>
      </c>
      <c r="AV574" s="14" t="n">
        <f aca="false">SUMIFS(시도_소아과개폐업!$F$5:$F$293,시도_소아과개폐업!$A$5:$A$293,$D574,시도_소아과개폐업!$B$5:$B$293,$B574)</f>
        <v>-3</v>
      </c>
      <c r="AW574" s="15" t="n">
        <f aca="false">SUMIFS(시도_소아과개폐업!$G$5:$G$293,시도_소아과개폐업!$A$5:$A$293,$D574,시도_소아과개폐업!$B$5:$B$293,$B574)</f>
        <v>0.358490566037736</v>
      </c>
      <c r="AX574" s="14" t="n">
        <f aca="false">SUMIFS(시도_소아과개폐업!$H$5:$H$293,시도_소아과개폐업!$A$5:$A$293,$D574,시도_소아과개폐업!$B$5:$B$293,$B574)</f>
        <v>48</v>
      </c>
      <c r="AY574" s="14" t="n">
        <f aca="false">SUMIFS(시군구_병원급!$E$5:$E$3668,시군구_병원급!$A$5:$A$3668,$A574,시군구_병원급!$D$5:$D$3668,$D574)</f>
        <v>0</v>
      </c>
      <c r="AZ574" s="14" t="n">
        <f aca="false">SUMIFS(시군구_병원급!$F$5:$F$3668,시군구_병원급!$A$5:$A$3668,$A574,시군구_병원급!$D$5:$D$3668,$D574)</f>
        <v>1</v>
      </c>
      <c r="BA574" s="14" t="n">
        <f aca="false">SUMIFS(시군구_병원급!$G$5:$G$3668,시군구_병원급!$A$5:$A$3668,$A574,시군구_병원급!$D$5:$D$3668,$D574)</f>
        <v>1</v>
      </c>
      <c r="BB574" s="14" t="n">
        <f aca="false">SUMIFS(시군구_병원급!$H$5:$H$3668,시군구_병원급!$A$5:$A$3668,$A574,시군구_병원급!$D$5:$D$3668,$D574)</f>
        <v>4</v>
      </c>
      <c r="BC574" s="16" t="n">
        <f aca="false">K574+AY574</f>
        <v>2</v>
      </c>
      <c r="BD574" s="17" t="n">
        <f aca="false">IF(E574=0,"",(K574+AY574)/E574*1000)</f>
        <v>0.465874679711158</v>
      </c>
      <c r="BE574" s="16" t="n">
        <f aca="false">AY574-SUMIFS(시군구_병원급!$E$5:$E$3668,시군구_병원급!$A$5:$A$3668,$A574,시군구_병원급!$D$5:$D$3668,$D574-3)</f>
        <v>0</v>
      </c>
      <c r="BF574" s="16" t="n">
        <f aca="false">IF(AY574=0,1,0)</f>
        <v>1</v>
      </c>
      <c r="BG574" s="16" t="n">
        <f aca="false">IF(K574+AY574=0,1,0)</f>
        <v>0</v>
      </c>
      <c r="BH574" s="16" t="n">
        <f aca="false">AF574+AG574+AH574</f>
        <v>12</v>
      </c>
      <c r="BI574" s="18" t="n">
        <f aca="false">IF(H574=0,"",BH574/H574)</f>
        <v>0.210526315789474</v>
      </c>
      <c r="BJ574" s="16" t="n">
        <f aca="false">IF(AP574="","",AP574+AN574)</f>
        <v>4</v>
      </c>
    </row>
    <row r="575" customFormat="false" ht="15" hidden="false" customHeight="true" outlineLevel="0" collapsed="false">
      <c r="A575" s="9" t="s">
        <v>281</v>
      </c>
      <c r="B575" s="10" t="s">
        <v>265</v>
      </c>
      <c r="C575" s="10" t="s">
        <v>282</v>
      </c>
      <c r="D575" s="9" t="n">
        <v>2018</v>
      </c>
      <c r="E575" s="11" t="n">
        <v>792</v>
      </c>
      <c r="F575" s="11" t="n">
        <v>97</v>
      </c>
      <c r="G575" s="11" t="n">
        <v>101</v>
      </c>
      <c r="H575" s="11" t="n">
        <v>13</v>
      </c>
      <c r="I575" s="11" t="n">
        <v>814</v>
      </c>
      <c r="J575" s="11" t="n">
        <v>534</v>
      </c>
      <c r="K575" s="11" t="n">
        <v>0</v>
      </c>
      <c r="L575" s="12" t="n">
        <v>16.4141414141414</v>
      </c>
      <c r="M575" s="12" t="n">
        <v>0</v>
      </c>
      <c r="N575" s="13" t="n">
        <v>0.656019656019656</v>
      </c>
      <c r="O575" s="13" t="n">
        <v>1.02777777777778</v>
      </c>
      <c r="P575" s="13" t="n">
        <v>0.127525252525253</v>
      </c>
      <c r="Q575" s="13" t="n">
        <v>-0.181818181818182</v>
      </c>
      <c r="R575" s="13" t="n">
        <v>-0.2109375</v>
      </c>
      <c r="S575" s="11" t="n">
        <v>0</v>
      </c>
      <c r="T575" s="13" t="n">
        <v>0</v>
      </c>
      <c r="U575" s="13" t="n">
        <v>-0.0600461893764435</v>
      </c>
      <c r="V575" s="11" t="n">
        <v>1</v>
      </c>
      <c r="W575" s="13" t="n">
        <v>-0.153846153846154</v>
      </c>
      <c r="X575" s="11" t="n">
        <v>0</v>
      </c>
      <c r="Y575" s="11" t="n">
        <v>0</v>
      </c>
      <c r="Z575" s="11" t="n">
        <v>0</v>
      </c>
      <c r="AA575" s="11" t="n">
        <v>0</v>
      </c>
      <c r="AB575" s="10" t="s">
        <v>65</v>
      </c>
      <c r="AC575" s="11" t="n">
        <v>2</v>
      </c>
      <c r="AD575" s="11" t="n">
        <v>0</v>
      </c>
      <c r="AE575" s="11" t="n">
        <v>2</v>
      </c>
      <c r="AF575" s="11" t="n">
        <v>2</v>
      </c>
      <c r="AG575" s="11" t="n">
        <v>7</v>
      </c>
      <c r="AH575" s="11" t="n">
        <v>0</v>
      </c>
      <c r="AI575" s="13" t="n">
        <v>0.153846153846154</v>
      </c>
      <c r="AJ575" s="13" t="n">
        <v>0</v>
      </c>
      <c r="AK575" s="13" t="n">
        <v>0.153846153846154</v>
      </c>
      <c r="AL575" s="13" t="n">
        <v>0.153846153846154</v>
      </c>
      <c r="AM575" s="13" t="n">
        <v>0.538461538461538</v>
      </c>
      <c r="AN575" s="11" t="n">
        <v>0</v>
      </c>
      <c r="AO575" s="13" t="n">
        <v>0</v>
      </c>
      <c r="AP575" s="11" t="n">
        <v>0</v>
      </c>
      <c r="AQ575" s="11" t="n">
        <v>0</v>
      </c>
      <c r="AR575" s="13" t="n">
        <v>0</v>
      </c>
      <c r="AS575" s="13" t="n">
        <v>0</v>
      </c>
      <c r="AT575" s="14" t="n">
        <f aca="false">SUMIFS(시도_소아과개폐업!$C$5:$C$293,시도_소아과개폐업!$A$5:$A$293,$D575,시도_소아과개폐업!$B$5:$B$293,$B575)</f>
        <v>16</v>
      </c>
      <c r="AU575" s="14" t="n">
        <f aca="false">SUMIFS(시도_소아과개폐업!$D$5:$D$293,시도_소아과개폐업!$A$5:$A$293,$D575,시도_소아과개폐업!$B$5:$B$293,$B575)</f>
        <v>19</v>
      </c>
      <c r="AV575" s="14" t="n">
        <f aca="false">SUMIFS(시도_소아과개폐업!$F$5:$F$293,시도_소아과개폐업!$A$5:$A$293,$D575,시도_소아과개폐업!$B$5:$B$293,$B575)</f>
        <v>-3</v>
      </c>
      <c r="AW575" s="15" t="n">
        <f aca="false">SUMIFS(시도_소아과개폐업!$G$5:$G$293,시도_소아과개폐업!$A$5:$A$293,$D575,시도_소아과개폐업!$B$5:$B$293,$B575)</f>
        <v>0.358490566037736</v>
      </c>
      <c r="AX575" s="14" t="n">
        <f aca="false">SUMIFS(시도_소아과개폐업!$H$5:$H$293,시도_소아과개폐업!$A$5:$A$293,$D575,시도_소아과개폐업!$B$5:$B$293,$B575)</f>
        <v>48</v>
      </c>
      <c r="AY575" s="14" t="n">
        <f aca="false">SUMIFS(시군구_병원급!$E$5:$E$3668,시군구_병원급!$A$5:$A$3668,$A575,시군구_병원급!$D$5:$D$3668,$D575)</f>
        <v>0</v>
      </c>
      <c r="AZ575" s="14" t="n">
        <f aca="false">SUMIFS(시군구_병원급!$F$5:$F$3668,시군구_병원급!$A$5:$A$3668,$A575,시군구_병원급!$D$5:$D$3668,$D575)</f>
        <v>0</v>
      </c>
      <c r="BA575" s="14" t="n">
        <f aca="false">SUMIFS(시군구_병원급!$G$5:$G$3668,시군구_병원급!$A$5:$A$3668,$A575,시군구_병원급!$D$5:$D$3668,$D575)</f>
        <v>2</v>
      </c>
      <c r="BB575" s="14" t="n">
        <f aca="false">SUMIFS(시군구_병원급!$H$5:$H$3668,시군구_병원급!$A$5:$A$3668,$A575,시군구_병원급!$D$5:$D$3668,$D575)</f>
        <v>3</v>
      </c>
      <c r="BC575" s="16" t="n">
        <f aca="false">K575+AY575</f>
        <v>0</v>
      </c>
      <c r="BD575" s="17" t="n">
        <f aca="false">IF(E575=0,"",(K575+AY575)/E575*1000)</f>
        <v>0</v>
      </c>
      <c r="BE575" s="16" t="n">
        <f aca="false">AY575-SUMIFS(시군구_병원급!$E$5:$E$3668,시군구_병원급!$A$5:$A$3668,$A575,시군구_병원급!$D$5:$D$3668,$D575-3)</f>
        <v>0</v>
      </c>
      <c r="BF575" s="16" t="n">
        <f aca="false">IF(AY575=0,1,0)</f>
        <v>1</v>
      </c>
      <c r="BG575" s="16" t="n">
        <f aca="false">IF(K575+AY575=0,1,0)</f>
        <v>1</v>
      </c>
      <c r="BH575" s="16" t="n">
        <f aca="false">AF575+AG575+AH575</f>
        <v>9</v>
      </c>
      <c r="BI575" s="18" t="n">
        <f aca="false">IF(H575=0,"",BH575/H575)</f>
        <v>0.692307692307692</v>
      </c>
      <c r="BJ575" s="16" t="n">
        <f aca="false">IF(AP575="","",AP575+AN575)</f>
        <v>0</v>
      </c>
    </row>
    <row r="576" customFormat="false" ht="15" hidden="false" customHeight="true" outlineLevel="0" collapsed="false">
      <c r="A576" s="9" t="s">
        <v>283</v>
      </c>
      <c r="B576" s="10" t="s">
        <v>265</v>
      </c>
      <c r="C576" s="10" t="s">
        <v>284</v>
      </c>
      <c r="D576" s="9" t="n">
        <v>2018</v>
      </c>
      <c r="E576" s="11" t="n">
        <v>3921</v>
      </c>
      <c r="F576" s="11" t="n">
        <v>506</v>
      </c>
      <c r="G576" s="11" t="n">
        <v>538</v>
      </c>
      <c r="H576" s="11" t="n">
        <v>69</v>
      </c>
      <c r="I576" s="11" t="n">
        <v>3861</v>
      </c>
      <c r="J576" s="11" t="n">
        <v>3014</v>
      </c>
      <c r="K576" s="11" t="n">
        <v>3</v>
      </c>
      <c r="L576" s="12" t="n">
        <v>17.5975516449885</v>
      </c>
      <c r="M576" s="12" t="n">
        <v>0.765110941086458</v>
      </c>
      <c r="N576" s="13" t="n">
        <v>0.780626780626781</v>
      </c>
      <c r="O576" s="13" t="n">
        <v>0.984697781178271</v>
      </c>
      <c r="P576" s="13" t="n">
        <v>0.137209895434838</v>
      </c>
      <c r="Q576" s="13" t="n">
        <v>-0.201913291268064</v>
      </c>
      <c r="R576" s="13" t="n">
        <v>-0.288359788359788</v>
      </c>
      <c r="S576" s="11" t="n">
        <v>0</v>
      </c>
      <c r="T576" s="13" t="n">
        <v>0.078125</v>
      </c>
      <c r="U576" s="13" t="n">
        <v>0.0418240690771721</v>
      </c>
      <c r="V576" s="11" t="n">
        <v>0</v>
      </c>
      <c r="W576" s="13" t="n">
        <v>-0.115942028985507</v>
      </c>
      <c r="X576" s="11" t="n">
        <v>0</v>
      </c>
      <c r="Y576" s="11" t="n">
        <v>1</v>
      </c>
      <c r="Z576" s="11" t="n">
        <v>1</v>
      </c>
      <c r="AA576" s="11" t="n">
        <v>0</v>
      </c>
      <c r="AB576" s="10" t="s">
        <v>65</v>
      </c>
      <c r="AC576" s="11" t="n">
        <v>7</v>
      </c>
      <c r="AD576" s="11" t="n">
        <v>27</v>
      </c>
      <c r="AE576" s="11" t="n">
        <v>20</v>
      </c>
      <c r="AF576" s="11" t="n">
        <v>1</v>
      </c>
      <c r="AG576" s="11" t="n">
        <v>12</v>
      </c>
      <c r="AH576" s="11" t="n">
        <v>2</v>
      </c>
      <c r="AI576" s="13" t="n">
        <v>0.101449275362319</v>
      </c>
      <c r="AJ576" s="13" t="n">
        <v>0.391304347826087</v>
      </c>
      <c r="AK576" s="13" t="n">
        <v>0.289855072463768</v>
      </c>
      <c r="AL576" s="13" t="n">
        <v>0.0144927536231884</v>
      </c>
      <c r="AM576" s="13" t="n">
        <v>0.173913043478261</v>
      </c>
      <c r="AN576" s="11" t="n">
        <v>2</v>
      </c>
      <c r="AO576" s="13" t="n">
        <v>0.028169014084507</v>
      </c>
      <c r="AP576" s="11" t="n">
        <v>0</v>
      </c>
      <c r="AQ576" s="11" t="n">
        <v>5</v>
      </c>
      <c r="AR576" s="13" t="n">
        <v>0</v>
      </c>
      <c r="AS576" s="13" t="n">
        <v>0.0757575757575758</v>
      </c>
      <c r="AT576" s="14" t="n">
        <f aca="false">SUMIFS(시도_소아과개폐업!$C$5:$C$293,시도_소아과개폐업!$A$5:$A$293,$D576,시도_소아과개폐업!$B$5:$B$293,$B576)</f>
        <v>16</v>
      </c>
      <c r="AU576" s="14" t="n">
        <f aca="false">SUMIFS(시도_소아과개폐업!$D$5:$D$293,시도_소아과개폐업!$A$5:$A$293,$D576,시도_소아과개폐업!$B$5:$B$293,$B576)</f>
        <v>19</v>
      </c>
      <c r="AV576" s="14" t="n">
        <f aca="false">SUMIFS(시도_소아과개폐업!$F$5:$F$293,시도_소아과개폐업!$A$5:$A$293,$D576,시도_소아과개폐업!$B$5:$B$293,$B576)</f>
        <v>-3</v>
      </c>
      <c r="AW576" s="15" t="n">
        <f aca="false">SUMIFS(시도_소아과개폐업!$G$5:$G$293,시도_소아과개폐업!$A$5:$A$293,$D576,시도_소아과개폐업!$B$5:$B$293,$B576)</f>
        <v>0.358490566037736</v>
      </c>
      <c r="AX576" s="14" t="n">
        <f aca="false">SUMIFS(시도_소아과개폐업!$H$5:$H$293,시도_소아과개폐업!$A$5:$A$293,$D576,시도_소아과개폐업!$B$5:$B$293,$B576)</f>
        <v>48</v>
      </c>
      <c r="AY576" s="14" t="n">
        <f aca="false">SUMIFS(시군구_병원급!$E$5:$E$3668,시군구_병원급!$A$5:$A$3668,$A576,시군구_병원급!$D$5:$D$3668,$D576)</f>
        <v>0</v>
      </c>
      <c r="AZ576" s="14" t="n">
        <f aca="false">SUMIFS(시군구_병원급!$F$5:$F$3668,시군구_병원급!$A$5:$A$3668,$A576,시군구_병원급!$D$5:$D$3668,$D576)</f>
        <v>0</v>
      </c>
      <c r="BA576" s="14" t="n">
        <f aca="false">SUMIFS(시군구_병원급!$G$5:$G$3668,시군구_병원급!$A$5:$A$3668,$A576,시군구_병원급!$D$5:$D$3668,$D576)</f>
        <v>4</v>
      </c>
      <c r="BB576" s="14" t="n">
        <f aca="false">SUMIFS(시군구_병원급!$H$5:$H$3668,시군구_병원급!$A$5:$A$3668,$A576,시군구_병원급!$D$5:$D$3668,$D576)</f>
        <v>9</v>
      </c>
      <c r="BC576" s="16" t="n">
        <f aca="false">K576+AY576</f>
        <v>3</v>
      </c>
      <c r="BD576" s="17" t="n">
        <f aca="false">IF(E576=0,"",(K576+AY576)/E576*1000)</f>
        <v>0.765110941086458</v>
      </c>
      <c r="BE576" s="16" t="n">
        <f aca="false">AY576-SUMIFS(시군구_병원급!$E$5:$E$3668,시군구_병원급!$A$5:$A$3668,$A576,시군구_병원급!$D$5:$D$3668,$D576-3)</f>
        <v>0</v>
      </c>
      <c r="BF576" s="16" t="n">
        <f aca="false">IF(AY576=0,1,0)</f>
        <v>1</v>
      </c>
      <c r="BG576" s="16" t="n">
        <f aca="false">IF(K576+AY576=0,1,0)</f>
        <v>0</v>
      </c>
      <c r="BH576" s="16" t="n">
        <f aca="false">AF576+AG576+AH576</f>
        <v>15</v>
      </c>
      <c r="BI576" s="18" t="n">
        <f aca="false">IF(H576=0,"",BH576/H576)</f>
        <v>0.217391304347826</v>
      </c>
      <c r="BJ576" s="16" t="n">
        <f aca="false">IF(AP576="","",AP576+AN576)</f>
        <v>2</v>
      </c>
    </row>
    <row r="577" customFormat="false" ht="15" hidden="false" customHeight="true" outlineLevel="0" collapsed="false">
      <c r="A577" s="9" t="s">
        <v>285</v>
      </c>
      <c r="B577" s="10" t="s">
        <v>265</v>
      </c>
      <c r="C577" s="10" t="s">
        <v>286</v>
      </c>
      <c r="D577" s="9" t="n">
        <v>2018</v>
      </c>
      <c r="E577" s="11" t="n">
        <v>730</v>
      </c>
      <c r="F577" s="11" t="n">
        <v>98</v>
      </c>
      <c r="G577" s="11" t="n">
        <v>104</v>
      </c>
      <c r="H577" s="11" t="n">
        <v>14</v>
      </c>
      <c r="I577" s="11" t="n">
        <v>960</v>
      </c>
      <c r="J577" s="11" t="n">
        <v>538</v>
      </c>
      <c r="K577" s="11" t="n">
        <v>0</v>
      </c>
      <c r="L577" s="12" t="n">
        <v>19.1780821917808</v>
      </c>
      <c r="M577" s="12" t="n">
        <v>0</v>
      </c>
      <c r="N577" s="13" t="n">
        <v>0.560416666666667</v>
      </c>
      <c r="O577" s="13" t="n">
        <v>1.31506849315069</v>
      </c>
      <c r="P577" s="13" t="n">
        <v>0.142465753424658</v>
      </c>
      <c r="Q577" s="13" t="n">
        <v>-0.188888888888889</v>
      </c>
      <c r="R577" s="13" t="n">
        <v>-0.257142857142857</v>
      </c>
      <c r="S577" s="11" t="n">
        <v>0</v>
      </c>
      <c r="T577" s="13" t="n">
        <v>0</v>
      </c>
      <c r="U577" s="13" t="n">
        <v>0</v>
      </c>
      <c r="V577" s="11" t="n">
        <v>1</v>
      </c>
      <c r="W577" s="13" t="n">
        <v>-0.142857142857143</v>
      </c>
      <c r="X577" s="11" t="n">
        <v>0</v>
      </c>
      <c r="Y577" s="11" t="n">
        <v>0</v>
      </c>
      <c r="Z577" s="11" t="n">
        <v>0</v>
      </c>
      <c r="AA577" s="11" t="n">
        <v>0</v>
      </c>
      <c r="AB577" s="10" t="s">
        <v>65</v>
      </c>
      <c r="AC577" s="11" t="n">
        <v>5</v>
      </c>
      <c r="AD577" s="11" t="n">
        <v>0</v>
      </c>
      <c r="AE577" s="11" t="n">
        <v>0</v>
      </c>
      <c r="AF577" s="11" t="n">
        <v>0</v>
      </c>
      <c r="AG577" s="11" t="n">
        <v>9</v>
      </c>
      <c r="AH577" s="11" t="n">
        <v>0</v>
      </c>
      <c r="AI577" s="13" t="n">
        <v>0.357142857142857</v>
      </c>
      <c r="AJ577" s="13" t="n">
        <v>0</v>
      </c>
      <c r="AK577" s="13" t="n">
        <v>0</v>
      </c>
      <c r="AL577" s="13" t="n">
        <v>0</v>
      </c>
      <c r="AM577" s="13" t="n">
        <v>0.642857142857143</v>
      </c>
      <c r="AN577" s="11" t="n">
        <v>0</v>
      </c>
      <c r="AO577" s="13" t="n">
        <v>0</v>
      </c>
      <c r="AP577" s="11" t="n">
        <v>0</v>
      </c>
      <c r="AQ577" s="11" t="n">
        <v>0</v>
      </c>
      <c r="AR577" s="13" t="n">
        <v>0</v>
      </c>
      <c r="AS577" s="13" t="n">
        <v>0</v>
      </c>
      <c r="AT577" s="14" t="n">
        <f aca="false">SUMIFS(시도_소아과개폐업!$C$5:$C$293,시도_소아과개폐업!$A$5:$A$293,$D577,시도_소아과개폐업!$B$5:$B$293,$B577)</f>
        <v>16</v>
      </c>
      <c r="AU577" s="14" t="n">
        <f aca="false">SUMIFS(시도_소아과개폐업!$D$5:$D$293,시도_소아과개폐업!$A$5:$A$293,$D577,시도_소아과개폐업!$B$5:$B$293,$B577)</f>
        <v>19</v>
      </c>
      <c r="AV577" s="14" t="n">
        <f aca="false">SUMIFS(시도_소아과개폐업!$F$5:$F$293,시도_소아과개폐업!$A$5:$A$293,$D577,시도_소아과개폐업!$B$5:$B$293,$B577)</f>
        <v>-3</v>
      </c>
      <c r="AW577" s="15" t="n">
        <f aca="false">SUMIFS(시도_소아과개폐업!$G$5:$G$293,시도_소아과개폐업!$A$5:$A$293,$D577,시도_소아과개폐업!$B$5:$B$293,$B577)</f>
        <v>0.358490566037736</v>
      </c>
      <c r="AX577" s="14" t="n">
        <f aca="false">SUMIFS(시도_소아과개폐업!$H$5:$H$293,시도_소아과개폐업!$A$5:$A$293,$D577,시도_소아과개폐업!$B$5:$B$293,$B577)</f>
        <v>48</v>
      </c>
      <c r="AY577" s="14" t="n">
        <f aca="false">SUMIFS(시군구_병원급!$E$5:$E$3668,시군구_병원급!$A$5:$A$3668,$A577,시군구_병원급!$D$5:$D$3668,$D577)</f>
        <v>0</v>
      </c>
      <c r="AZ577" s="14" t="n">
        <f aca="false">SUMIFS(시군구_병원급!$F$5:$F$3668,시군구_병원급!$A$5:$A$3668,$A577,시군구_병원급!$D$5:$D$3668,$D577)</f>
        <v>0</v>
      </c>
      <c r="BA577" s="14" t="n">
        <f aca="false">SUMIFS(시군구_병원급!$G$5:$G$3668,시군구_병원급!$A$5:$A$3668,$A577,시군구_병원급!$D$5:$D$3668,$D577)</f>
        <v>1</v>
      </c>
      <c r="BB577" s="14" t="n">
        <f aca="false">SUMIFS(시군구_병원급!$H$5:$H$3668,시군구_병원급!$A$5:$A$3668,$A577,시군구_병원급!$D$5:$D$3668,$D577)</f>
        <v>2</v>
      </c>
      <c r="BC577" s="16" t="n">
        <f aca="false">K577+AY577</f>
        <v>0</v>
      </c>
      <c r="BD577" s="17" t="n">
        <f aca="false">IF(E577=0,"",(K577+AY577)/E577*1000)</f>
        <v>0</v>
      </c>
      <c r="BE577" s="16" t="n">
        <f aca="false">AY577-SUMIFS(시군구_병원급!$E$5:$E$3668,시군구_병원급!$A$5:$A$3668,$A577,시군구_병원급!$D$5:$D$3668,$D577-3)</f>
        <v>0</v>
      </c>
      <c r="BF577" s="16" t="n">
        <f aca="false">IF(AY577=0,1,0)</f>
        <v>1</v>
      </c>
      <c r="BG577" s="16" t="n">
        <f aca="false">IF(K577+AY577=0,1,0)</f>
        <v>1</v>
      </c>
      <c r="BH577" s="16" t="n">
        <f aca="false">AF577+AG577+AH577</f>
        <v>9</v>
      </c>
      <c r="BI577" s="18" t="n">
        <f aca="false">IF(H577=0,"",BH577/H577)</f>
        <v>0.642857142857143</v>
      </c>
      <c r="BJ577" s="16" t="n">
        <f aca="false">IF(AP577="","",AP577+AN577)</f>
        <v>0</v>
      </c>
    </row>
    <row r="578" customFormat="false" ht="15" hidden="false" customHeight="true" outlineLevel="0" collapsed="false">
      <c r="A578" s="9" t="s">
        <v>287</v>
      </c>
      <c r="B578" s="10" t="s">
        <v>288</v>
      </c>
      <c r="C578" s="10" t="s">
        <v>289</v>
      </c>
      <c r="D578" s="9" t="n">
        <v>2018</v>
      </c>
      <c r="E578" s="11" t="n">
        <v>37999</v>
      </c>
      <c r="F578" s="11" t="n">
        <v>5236</v>
      </c>
      <c r="G578" s="11" t="n">
        <v>5213</v>
      </c>
      <c r="H578" s="11" t="n">
        <v>686</v>
      </c>
      <c r="I578" s="11" t="n">
        <v>25899</v>
      </c>
      <c r="J578" s="11" t="n">
        <v>21265</v>
      </c>
      <c r="K578" s="11" t="n">
        <v>21</v>
      </c>
      <c r="L578" s="12" t="n">
        <v>18.0531066607016</v>
      </c>
      <c r="M578" s="12" t="n">
        <v>0.552646122266375</v>
      </c>
      <c r="N578" s="13" t="n">
        <v>0.821074172747983</v>
      </c>
      <c r="O578" s="13" t="n">
        <v>0.681570567646517</v>
      </c>
      <c r="P578" s="13" t="n">
        <v>0.137187820732125</v>
      </c>
      <c r="Q578" s="13" t="n">
        <v>-0.0273376507026391</v>
      </c>
      <c r="R578" s="13" t="n">
        <v>-0.1869931378665</v>
      </c>
      <c r="S578" s="11" t="n">
        <v>1</v>
      </c>
      <c r="T578" s="13" t="n">
        <v>-0.021398002853067</v>
      </c>
      <c r="U578" s="13" t="n">
        <v>-0.000655965426763383</v>
      </c>
      <c r="V578" s="11" t="n">
        <v>0</v>
      </c>
      <c r="W578" s="13" t="n">
        <v>-0.139941690962099</v>
      </c>
      <c r="X578" s="11" t="n">
        <v>0</v>
      </c>
      <c r="Y578" s="11" t="n">
        <v>0</v>
      </c>
      <c r="Z578" s="11" t="n">
        <v>0</v>
      </c>
      <c r="AA578" s="11" t="n">
        <v>0</v>
      </c>
      <c r="AB578" s="10" t="s">
        <v>65</v>
      </c>
      <c r="AC578" s="11" t="n">
        <v>31</v>
      </c>
      <c r="AD578" s="11" t="n">
        <v>200</v>
      </c>
      <c r="AE578" s="11" t="n">
        <v>424</v>
      </c>
      <c r="AF578" s="11" t="n">
        <v>11</v>
      </c>
      <c r="AG578" s="11" t="n">
        <v>18</v>
      </c>
      <c r="AH578" s="11" t="n">
        <v>2</v>
      </c>
      <c r="AI578" s="13" t="n">
        <v>0.0451895043731778</v>
      </c>
      <c r="AJ578" s="13" t="n">
        <v>0.291545189504373</v>
      </c>
      <c r="AK578" s="13" t="n">
        <v>0.618075801749271</v>
      </c>
      <c r="AL578" s="13" t="n">
        <v>0.0160349854227405</v>
      </c>
      <c r="AM578" s="13" t="n">
        <v>0.0262390670553936</v>
      </c>
      <c r="AN578" s="11" t="n">
        <v>22</v>
      </c>
      <c r="AO578" s="13" t="n">
        <v>0.0310734463276836</v>
      </c>
      <c r="AP578" s="11" t="n">
        <v>43</v>
      </c>
      <c r="AQ578" s="11" t="n">
        <v>31</v>
      </c>
      <c r="AR578" s="13" t="n">
        <v>0.0597222222222222</v>
      </c>
      <c r="AS578" s="13" t="n">
        <v>0.0430555555555556</v>
      </c>
      <c r="AT578" s="14" t="n">
        <f aca="false">SUMIFS(시도_소아과개폐업!$C$5:$C$293,시도_소아과개폐업!$A$5:$A$293,$D578,시도_소아과개폐업!$B$5:$B$293,$B578)</f>
        <v>24</v>
      </c>
      <c r="AU578" s="14" t="n">
        <f aca="false">SUMIFS(시도_소아과개폐업!$D$5:$D$293,시도_소아과개폐업!$A$5:$A$293,$D578,시도_소아과개폐업!$B$5:$B$293,$B578)</f>
        <v>19</v>
      </c>
      <c r="AV578" s="14" t="n">
        <f aca="false">SUMIFS(시도_소아과개폐업!$F$5:$F$293,시도_소아과개폐업!$A$5:$A$293,$D578,시도_소아과개폐업!$B$5:$B$293,$B578)</f>
        <v>5</v>
      </c>
      <c r="AW578" s="15" t="n">
        <f aca="false">SUMIFS(시도_소아과개폐업!$G$5:$G$293,시도_소아과개폐업!$A$5:$A$293,$D578,시도_소아과개폐업!$B$5:$B$293,$B578)</f>
        <v>0.301587301587302</v>
      </c>
      <c r="AX578" s="14" t="n">
        <f aca="false">SUMIFS(시도_소아과개폐업!$H$5:$H$293,시도_소아과개폐업!$A$5:$A$293,$D578,시도_소아과개폐업!$B$5:$B$293,$B578)</f>
        <v>60</v>
      </c>
      <c r="AY578" s="14" t="n">
        <f aca="false">SUMIFS(시군구_병원급!$E$5:$E$3668,시군구_병원급!$A$5:$A$3668,$A578,시군구_병원급!$D$5:$D$3668,$D578)</f>
        <v>10</v>
      </c>
      <c r="AZ578" s="14" t="n">
        <f aca="false">SUMIFS(시군구_병원급!$F$5:$F$3668,시군구_병원급!$A$5:$A$3668,$A578,시군구_병원급!$D$5:$D$3668,$D578)</f>
        <v>4</v>
      </c>
      <c r="BA578" s="14" t="n">
        <f aca="false">SUMIFS(시군구_병원급!$G$5:$G$3668,시군구_병원급!$A$5:$A$3668,$A578,시군구_병원급!$D$5:$D$3668,$D578)</f>
        <v>26</v>
      </c>
      <c r="BB578" s="14" t="n">
        <f aca="false">SUMIFS(시군구_병원급!$H$5:$H$3668,시군구_병원급!$A$5:$A$3668,$A578,시군구_병원급!$D$5:$D$3668,$D578)</f>
        <v>67</v>
      </c>
      <c r="BC578" s="16" t="n">
        <f aca="false">K578+AY578</f>
        <v>31</v>
      </c>
      <c r="BD578" s="17" t="n">
        <f aca="false">IF(E578=0,"",(K578+AY578)/E578*1000)</f>
        <v>0.815810942393221</v>
      </c>
      <c r="BE578" s="16" t="n">
        <f aca="false">AY578-SUMIFS(시군구_병원급!$E$5:$E$3668,시군구_병원급!$A$5:$A$3668,$A578,시군구_병원급!$D$5:$D$3668,$D578-3)</f>
        <v>3</v>
      </c>
      <c r="BF578" s="16" t="n">
        <f aca="false">IF(AY578=0,1,0)</f>
        <v>0</v>
      </c>
      <c r="BG578" s="16" t="n">
        <f aca="false">IF(K578+AY578=0,1,0)</f>
        <v>0</v>
      </c>
      <c r="BH578" s="16" t="n">
        <f aca="false">AF578+AG578+AH578</f>
        <v>31</v>
      </c>
      <c r="BI578" s="18" t="n">
        <f aca="false">IF(H578=0,"",BH578/H578)</f>
        <v>0.0451895043731778</v>
      </c>
      <c r="BJ578" s="16" t="n">
        <f aca="false">IF(AP578="","",AP578+AN578)</f>
        <v>65</v>
      </c>
    </row>
    <row r="579" customFormat="false" ht="15" hidden="false" customHeight="true" outlineLevel="0" collapsed="false">
      <c r="A579" s="9" t="s">
        <v>290</v>
      </c>
      <c r="B579" s="10" t="s">
        <v>288</v>
      </c>
      <c r="C579" s="10" t="s">
        <v>291</v>
      </c>
      <c r="D579" s="9" t="n">
        <v>2018</v>
      </c>
      <c r="E579" s="11" t="n">
        <v>3434</v>
      </c>
      <c r="F579" s="11" t="n">
        <v>468</v>
      </c>
      <c r="G579" s="11" t="n">
        <v>513</v>
      </c>
      <c r="H579" s="11" t="n">
        <v>75</v>
      </c>
      <c r="I579" s="11" t="n">
        <v>3289</v>
      </c>
      <c r="J579" s="11" t="n">
        <v>2328</v>
      </c>
      <c r="K579" s="11" t="n">
        <v>4</v>
      </c>
      <c r="L579" s="12" t="n">
        <v>21.8404193360513</v>
      </c>
      <c r="M579" s="12" t="n">
        <v>1.1648223645894</v>
      </c>
      <c r="N579" s="13" t="n">
        <v>0.70781392520523</v>
      </c>
      <c r="O579" s="13" t="n">
        <v>0.957775189283634</v>
      </c>
      <c r="P579" s="13" t="n">
        <v>0.149388468258591</v>
      </c>
      <c r="Q579" s="13" t="n">
        <v>-0.181211254172628</v>
      </c>
      <c r="R579" s="13" t="n">
        <v>-0.190851735015773</v>
      </c>
      <c r="S579" s="11" t="n">
        <v>0</v>
      </c>
      <c r="T579" s="13" t="n">
        <v>-0.0506329113924051</v>
      </c>
      <c r="U579" s="13" t="n">
        <v>-0.0458369596750797</v>
      </c>
      <c r="V579" s="11" t="n">
        <v>0</v>
      </c>
      <c r="W579" s="13" t="n">
        <v>-0.266666666666667</v>
      </c>
      <c r="X579" s="11" t="n">
        <v>1</v>
      </c>
      <c r="Y579" s="11" t="n">
        <v>0</v>
      </c>
      <c r="Z579" s="11" t="n">
        <v>1</v>
      </c>
      <c r="AA579" s="11" t="n">
        <v>0</v>
      </c>
      <c r="AB579" s="10" t="s">
        <v>65</v>
      </c>
      <c r="AC579" s="11" t="n">
        <v>7</v>
      </c>
      <c r="AD579" s="11" t="n">
        <v>29</v>
      </c>
      <c r="AE579" s="11" t="n">
        <v>27</v>
      </c>
      <c r="AF579" s="11" t="n">
        <v>0</v>
      </c>
      <c r="AG579" s="11" t="n">
        <v>12</v>
      </c>
      <c r="AH579" s="11" t="n">
        <v>0</v>
      </c>
      <c r="AI579" s="13" t="n">
        <v>0.0933333333333333</v>
      </c>
      <c r="AJ579" s="13" t="n">
        <v>0.386666666666667</v>
      </c>
      <c r="AK579" s="13" t="n">
        <v>0.36</v>
      </c>
      <c r="AL579" s="13" t="n">
        <v>0</v>
      </c>
      <c r="AM579" s="13" t="n">
        <v>0.16</v>
      </c>
      <c r="AN579" s="11" t="n">
        <v>5</v>
      </c>
      <c r="AO579" s="13" t="n">
        <v>0.0625</v>
      </c>
      <c r="AP579" s="11" t="n">
        <v>6</v>
      </c>
      <c r="AQ579" s="11" t="n">
        <v>3</v>
      </c>
      <c r="AR579" s="13" t="n">
        <v>0.072289156626506</v>
      </c>
      <c r="AS579" s="13" t="n">
        <v>0.036144578313253</v>
      </c>
      <c r="AT579" s="14" t="n">
        <f aca="false">SUMIFS(시도_소아과개폐업!$C$5:$C$293,시도_소아과개폐업!$A$5:$A$293,$D579,시도_소아과개폐업!$B$5:$B$293,$B579)</f>
        <v>24</v>
      </c>
      <c r="AU579" s="14" t="n">
        <f aca="false">SUMIFS(시도_소아과개폐업!$D$5:$D$293,시도_소아과개폐업!$A$5:$A$293,$D579,시도_소아과개폐업!$B$5:$B$293,$B579)</f>
        <v>19</v>
      </c>
      <c r="AV579" s="14" t="n">
        <f aca="false">SUMIFS(시도_소아과개폐업!$F$5:$F$293,시도_소아과개폐업!$A$5:$A$293,$D579,시도_소아과개폐업!$B$5:$B$293,$B579)</f>
        <v>5</v>
      </c>
      <c r="AW579" s="15" t="n">
        <f aca="false">SUMIFS(시도_소아과개폐업!$G$5:$G$293,시도_소아과개폐업!$A$5:$A$293,$D579,시도_소아과개폐업!$B$5:$B$293,$B579)</f>
        <v>0.301587301587302</v>
      </c>
      <c r="AX579" s="14" t="n">
        <f aca="false">SUMIFS(시도_소아과개폐업!$H$5:$H$293,시도_소아과개폐업!$A$5:$A$293,$D579,시도_소아과개폐업!$B$5:$B$293,$B579)</f>
        <v>60</v>
      </c>
      <c r="AY579" s="14" t="n">
        <f aca="false">SUMIFS(시군구_병원급!$E$5:$E$3668,시군구_병원급!$A$5:$A$3668,$A579,시군구_병원급!$D$5:$D$3668,$D579)</f>
        <v>2</v>
      </c>
      <c r="AZ579" s="14" t="n">
        <f aca="false">SUMIFS(시군구_병원급!$F$5:$F$3668,시군구_병원급!$A$5:$A$3668,$A579,시군구_병원급!$D$5:$D$3668,$D579)</f>
        <v>1</v>
      </c>
      <c r="BA579" s="14" t="n">
        <f aca="false">SUMIFS(시군구_병원급!$G$5:$G$3668,시군구_병원급!$A$5:$A$3668,$A579,시군구_병원급!$D$5:$D$3668,$D579)</f>
        <v>2</v>
      </c>
      <c r="BB579" s="14" t="n">
        <f aca="false">SUMIFS(시군구_병원급!$H$5:$H$3668,시군구_병원급!$A$5:$A$3668,$A579,시군구_병원급!$D$5:$D$3668,$D579)</f>
        <v>15</v>
      </c>
      <c r="BC579" s="16" t="n">
        <f aca="false">K579+AY579</f>
        <v>6</v>
      </c>
      <c r="BD579" s="17" t="n">
        <f aca="false">IF(E579=0,"",(K579+AY579)/E579*1000)</f>
        <v>1.7472335468841</v>
      </c>
      <c r="BE579" s="16" t="n">
        <f aca="false">AY579-SUMIFS(시군구_병원급!$E$5:$E$3668,시군구_병원급!$A$5:$A$3668,$A579,시군구_병원급!$D$5:$D$3668,$D579-3)</f>
        <v>0</v>
      </c>
      <c r="BF579" s="16" t="n">
        <f aca="false">IF(AY579=0,1,0)</f>
        <v>0</v>
      </c>
      <c r="BG579" s="16" t="n">
        <f aca="false">IF(K579+AY579=0,1,0)</f>
        <v>0</v>
      </c>
      <c r="BH579" s="16" t="n">
        <f aca="false">AF579+AG579+AH579</f>
        <v>12</v>
      </c>
      <c r="BI579" s="18" t="n">
        <f aca="false">IF(H579=0,"",BH579/H579)</f>
        <v>0.16</v>
      </c>
      <c r="BJ579" s="16" t="n">
        <f aca="false">IF(AP579="","",AP579+AN579)</f>
        <v>11</v>
      </c>
    </row>
    <row r="580" customFormat="false" ht="15" hidden="false" customHeight="true" outlineLevel="0" collapsed="false">
      <c r="A580" s="9" t="s">
        <v>292</v>
      </c>
      <c r="B580" s="10" t="s">
        <v>288</v>
      </c>
      <c r="C580" s="10" t="s">
        <v>293</v>
      </c>
      <c r="D580" s="9" t="n">
        <v>2018</v>
      </c>
      <c r="E580" s="11" t="n">
        <v>3669</v>
      </c>
      <c r="F580" s="11" t="n">
        <v>446</v>
      </c>
      <c r="G580" s="11" t="n">
        <v>455</v>
      </c>
      <c r="H580" s="11" t="n">
        <v>62</v>
      </c>
      <c r="I580" s="11" t="n">
        <v>3224</v>
      </c>
      <c r="J580" s="11" t="n">
        <v>2329</v>
      </c>
      <c r="K580" s="11" t="n">
        <v>4</v>
      </c>
      <c r="L580" s="12" t="n">
        <v>16.8983374216408</v>
      </c>
      <c r="M580" s="12" t="n">
        <v>1.09021531752521</v>
      </c>
      <c r="N580" s="13" t="n">
        <v>0.722394540942928</v>
      </c>
      <c r="O580" s="13" t="n">
        <v>0.87871354592532</v>
      </c>
      <c r="P580" s="13" t="n">
        <v>0.124011992368493</v>
      </c>
      <c r="Q580" s="13" t="n">
        <v>-0.177354260089686</v>
      </c>
      <c r="R580" s="13" t="n">
        <v>-0.284591194968554</v>
      </c>
      <c r="S580" s="11" t="n">
        <v>0</v>
      </c>
      <c r="T580" s="13" t="n">
        <v>-0.03125</v>
      </c>
      <c r="U580" s="13" t="n">
        <v>-0.00677757239679611</v>
      </c>
      <c r="V580" s="11" t="n">
        <v>0</v>
      </c>
      <c r="W580" s="13" t="n">
        <v>-0.161290322580645</v>
      </c>
      <c r="X580" s="11" t="n">
        <v>0</v>
      </c>
      <c r="Y580" s="11" t="n">
        <v>0</v>
      </c>
      <c r="Z580" s="11" t="n">
        <v>0</v>
      </c>
      <c r="AA580" s="11" t="n">
        <v>0</v>
      </c>
      <c r="AB580" s="10" t="s">
        <v>65</v>
      </c>
      <c r="AC580" s="11" t="n">
        <v>4</v>
      </c>
      <c r="AD580" s="11" t="n">
        <v>29</v>
      </c>
      <c r="AE580" s="11" t="n">
        <v>18</v>
      </c>
      <c r="AF580" s="11" t="n">
        <v>1</v>
      </c>
      <c r="AG580" s="11" t="n">
        <v>10</v>
      </c>
      <c r="AH580" s="11" t="n">
        <v>0</v>
      </c>
      <c r="AI580" s="13" t="n">
        <v>0.0645161290322581</v>
      </c>
      <c r="AJ580" s="13" t="n">
        <v>0.467741935483871</v>
      </c>
      <c r="AK580" s="13" t="n">
        <v>0.290322580645161</v>
      </c>
      <c r="AL580" s="13" t="n">
        <v>0.0161290322580645</v>
      </c>
      <c r="AM580" s="13" t="n">
        <v>0.161290322580645</v>
      </c>
      <c r="AN580" s="11" t="n">
        <v>6</v>
      </c>
      <c r="AO580" s="13" t="n">
        <v>0.0882352941176471</v>
      </c>
      <c r="AP580" s="11" t="n">
        <v>2</v>
      </c>
      <c r="AQ580" s="11" t="n">
        <v>2</v>
      </c>
      <c r="AR580" s="13" t="n">
        <v>0.0294117647058824</v>
      </c>
      <c r="AS580" s="13" t="n">
        <v>0.0294117647058824</v>
      </c>
      <c r="AT580" s="14" t="n">
        <f aca="false">SUMIFS(시도_소아과개폐업!$C$5:$C$293,시도_소아과개폐업!$A$5:$A$293,$D580,시도_소아과개폐업!$B$5:$B$293,$B580)</f>
        <v>24</v>
      </c>
      <c r="AU580" s="14" t="n">
        <f aca="false">SUMIFS(시도_소아과개폐업!$D$5:$D$293,시도_소아과개폐업!$A$5:$A$293,$D580,시도_소아과개폐업!$B$5:$B$293,$B580)</f>
        <v>19</v>
      </c>
      <c r="AV580" s="14" t="n">
        <f aca="false">SUMIFS(시도_소아과개폐업!$F$5:$F$293,시도_소아과개폐업!$A$5:$A$293,$D580,시도_소아과개폐업!$B$5:$B$293,$B580)</f>
        <v>5</v>
      </c>
      <c r="AW580" s="15" t="n">
        <f aca="false">SUMIFS(시도_소아과개폐업!$G$5:$G$293,시도_소아과개폐업!$A$5:$A$293,$D580,시도_소아과개폐업!$B$5:$B$293,$B580)</f>
        <v>0.301587301587302</v>
      </c>
      <c r="AX580" s="14" t="n">
        <f aca="false">SUMIFS(시도_소아과개폐업!$H$5:$H$293,시도_소아과개폐업!$A$5:$A$293,$D580,시도_소아과개폐업!$B$5:$B$293,$B580)</f>
        <v>60</v>
      </c>
      <c r="AY580" s="14" t="n">
        <f aca="false">SUMIFS(시군구_병원급!$E$5:$E$3668,시군구_병원급!$A$5:$A$3668,$A580,시군구_병원급!$D$5:$D$3668,$D580)</f>
        <v>1</v>
      </c>
      <c r="AZ580" s="14" t="n">
        <f aca="false">SUMIFS(시군구_병원급!$F$5:$F$3668,시군구_병원급!$A$5:$A$3668,$A580,시군구_병원급!$D$5:$D$3668,$D580)</f>
        <v>1</v>
      </c>
      <c r="BA580" s="14" t="n">
        <f aca="false">SUMIFS(시군구_병원급!$G$5:$G$3668,시군구_병원급!$A$5:$A$3668,$A580,시군구_병원급!$D$5:$D$3668,$D580)</f>
        <v>2</v>
      </c>
      <c r="BB580" s="14" t="n">
        <f aca="false">SUMIFS(시군구_병원급!$H$5:$H$3668,시군구_병원급!$A$5:$A$3668,$A580,시군구_병원급!$D$5:$D$3668,$D580)</f>
        <v>7</v>
      </c>
      <c r="BC580" s="16" t="n">
        <f aca="false">K580+AY580</f>
        <v>5</v>
      </c>
      <c r="BD580" s="17" t="n">
        <f aca="false">IF(E580=0,"",(K580+AY580)/E580*1000)</f>
        <v>1.36276914690651</v>
      </c>
      <c r="BE580" s="16" t="n">
        <f aca="false">AY580-SUMIFS(시군구_병원급!$E$5:$E$3668,시군구_병원급!$A$5:$A$3668,$A580,시군구_병원급!$D$5:$D$3668,$D580-3)</f>
        <v>-1</v>
      </c>
      <c r="BF580" s="16" t="n">
        <f aca="false">IF(AY580=0,1,0)</f>
        <v>0</v>
      </c>
      <c r="BG580" s="16" t="n">
        <f aca="false">IF(K580+AY580=0,1,0)</f>
        <v>0</v>
      </c>
      <c r="BH580" s="16" t="n">
        <f aca="false">AF580+AG580+AH580</f>
        <v>11</v>
      </c>
      <c r="BI580" s="18" t="n">
        <f aca="false">IF(H580=0,"",BH580/H580)</f>
        <v>0.17741935483871</v>
      </c>
      <c r="BJ580" s="16" t="n">
        <f aca="false">IF(AP580="","",AP580+AN580)</f>
        <v>8</v>
      </c>
    </row>
    <row r="581" customFormat="false" ht="15" hidden="false" customHeight="true" outlineLevel="0" collapsed="false">
      <c r="A581" s="9" t="s">
        <v>294</v>
      </c>
      <c r="B581" s="10" t="s">
        <v>288</v>
      </c>
      <c r="C581" s="10" t="s">
        <v>295</v>
      </c>
      <c r="D581" s="9" t="n">
        <v>2018</v>
      </c>
      <c r="E581" s="11" t="n">
        <v>20737</v>
      </c>
      <c r="F581" s="11" t="n">
        <v>2626</v>
      </c>
      <c r="G581" s="11" t="n">
        <v>2693</v>
      </c>
      <c r="H581" s="11" t="n">
        <v>440</v>
      </c>
      <c r="I581" s="11" t="n">
        <v>18927</v>
      </c>
      <c r="J581" s="11" t="n">
        <v>15010</v>
      </c>
      <c r="K581" s="11" t="n">
        <v>12</v>
      </c>
      <c r="L581" s="12" t="n">
        <v>21.2181125524425</v>
      </c>
      <c r="M581" s="12" t="n">
        <v>0.578675796884795</v>
      </c>
      <c r="N581" s="13" t="n">
        <v>0.793046969937127</v>
      </c>
      <c r="O581" s="13" t="n">
        <v>0.912716400636543</v>
      </c>
      <c r="P581" s="13" t="n">
        <v>0.129864493417563</v>
      </c>
      <c r="Q581" s="13" t="n">
        <v>-0.121760121971879</v>
      </c>
      <c r="R581" s="13" t="n">
        <v>-0.283776595744681</v>
      </c>
      <c r="S581" s="11" t="n">
        <v>3</v>
      </c>
      <c r="T581" s="13" t="n">
        <v>-0.00900900900900903</v>
      </c>
      <c r="U581" s="13" t="n">
        <v>0.00766650694777193</v>
      </c>
      <c r="V581" s="11" t="n">
        <v>0</v>
      </c>
      <c r="W581" s="13" t="n">
        <v>-0.202272727272727</v>
      </c>
      <c r="X581" s="11" t="n">
        <v>0</v>
      </c>
      <c r="Y581" s="11" t="n">
        <v>0</v>
      </c>
      <c r="Z581" s="11" t="n">
        <v>0</v>
      </c>
      <c r="AA581" s="11" t="n">
        <v>0</v>
      </c>
      <c r="AB581" s="10" t="s">
        <v>65</v>
      </c>
      <c r="AC581" s="11" t="n">
        <v>19</v>
      </c>
      <c r="AD581" s="11" t="n">
        <v>116</v>
      </c>
      <c r="AE581" s="11" t="n">
        <v>279</v>
      </c>
      <c r="AF581" s="11" t="n">
        <v>11</v>
      </c>
      <c r="AG581" s="11" t="n">
        <v>15</v>
      </c>
      <c r="AH581" s="11" t="n">
        <v>0</v>
      </c>
      <c r="AI581" s="13" t="n">
        <v>0.0431818181818182</v>
      </c>
      <c r="AJ581" s="13" t="n">
        <v>0.263636363636364</v>
      </c>
      <c r="AK581" s="13" t="n">
        <v>0.634090909090909</v>
      </c>
      <c r="AL581" s="13" t="n">
        <v>0.025</v>
      </c>
      <c r="AM581" s="13" t="n">
        <v>0.0340909090909091</v>
      </c>
      <c r="AN581" s="11" t="n">
        <v>26</v>
      </c>
      <c r="AO581" s="13" t="n">
        <v>0.055793991416309</v>
      </c>
      <c r="AP581" s="11" t="n">
        <v>31</v>
      </c>
      <c r="AQ581" s="11" t="n">
        <v>22</v>
      </c>
      <c r="AR581" s="13" t="n">
        <v>0.0652631578947368</v>
      </c>
      <c r="AS581" s="13" t="n">
        <v>0.0463157894736842</v>
      </c>
      <c r="AT581" s="14" t="n">
        <f aca="false">SUMIFS(시도_소아과개폐업!$C$5:$C$293,시도_소아과개폐업!$A$5:$A$293,$D581,시도_소아과개폐업!$B$5:$B$293,$B581)</f>
        <v>24</v>
      </c>
      <c r="AU581" s="14" t="n">
        <f aca="false">SUMIFS(시도_소아과개폐업!$D$5:$D$293,시도_소아과개폐업!$A$5:$A$293,$D581,시도_소아과개폐업!$B$5:$B$293,$B581)</f>
        <v>19</v>
      </c>
      <c r="AV581" s="14" t="n">
        <f aca="false">SUMIFS(시도_소아과개폐업!$F$5:$F$293,시도_소아과개폐업!$A$5:$A$293,$D581,시도_소아과개폐업!$B$5:$B$293,$B581)</f>
        <v>5</v>
      </c>
      <c r="AW581" s="15" t="n">
        <f aca="false">SUMIFS(시도_소아과개폐업!$G$5:$G$293,시도_소아과개폐업!$A$5:$A$293,$D581,시도_소아과개폐업!$B$5:$B$293,$B581)</f>
        <v>0.301587301587302</v>
      </c>
      <c r="AX581" s="14" t="n">
        <f aca="false">SUMIFS(시도_소아과개폐업!$H$5:$H$293,시도_소아과개폐업!$A$5:$A$293,$D581,시도_소아과개폐업!$B$5:$B$293,$B581)</f>
        <v>60</v>
      </c>
      <c r="AY581" s="14" t="n">
        <f aca="false">SUMIFS(시군구_병원급!$E$5:$E$3668,시군구_병원급!$A$5:$A$3668,$A581,시군구_병원급!$D$5:$D$3668,$D581)</f>
        <v>3</v>
      </c>
      <c r="AZ581" s="14" t="n">
        <f aca="false">SUMIFS(시군구_병원급!$F$5:$F$3668,시군구_병원급!$A$5:$A$3668,$A581,시군구_병원급!$D$5:$D$3668,$D581)</f>
        <v>1</v>
      </c>
      <c r="BA581" s="14" t="n">
        <f aca="false">SUMIFS(시군구_병원급!$G$5:$G$3668,시군구_병원급!$A$5:$A$3668,$A581,시군구_병원급!$D$5:$D$3668,$D581)</f>
        <v>10</v>
      </c>
      <c r="BB581" s="14" t="n">
        <f aca="false">SUMIFS(시군구_병원급!$H$5:$H$3668,시군구_병원급!$A$5:$A$3668,$A581,시군구_병원급!$D$5:$D$3668,$D581)</f>
        <v>26</v>
      </c>
      <c r="BC581" s="16" t="n">
        <f aca="false">K581+AY581</f>
        <v>15</v>
      </c>
      <c r="BD581" s="17" t="n">
        <f aca="false">IF(E581=0,"",(K581+AY581)/E581*1000)</f>
        <v>0.723344746105994</v>
      </c>
      <c r="BE581" s="16" t="n">
        <f aca="false">AY581-SUMIFS(시군구_병원급!$E$5:$E$3668,시군구_병원급!$A$5:$A$3668,$A581,시군구_병원급!$D$5:$D$3668,$D581-3)</f>
        <v>0</v>
      </c>
      <c r="BF581" s="16" t="n">
        <f aca="false">IF(AY581=0,1,0)</f>
        <v>0</v>
      </c>
      <c r="BG581" s="16" t="n">
        <f aca="false">IF(K581+AY581=0,1,0)</f>
        <v>0</v>
      </c>
      <c r="BH581" s="16" t="n">
        <f aca="false">AF581+AG581+AH581</f>
        <v>26</v>
      </c>
      <c r="BI581" s="18" t="n">
        <f aca="false">IF(H581=0,"",BH581/H581)</f>
        <v>0.0590909090909091</v>
      </c>
      <c r="BJ581" s="16" t="n">
        <f aca="false">IF(AP581="","",AP581+AN581)</f>
        <v>57</v>
      </c>
    </row>
    <row r="582" customFormat="false" ht="15" hidden="false" customHeight="true" outlineLevel="0" collapsed="false">
      <c r="A582" s="9" t="s">
        <v>296</v>
      </c>
      <c r="B582" s="10" t="s">
        <v>288</v>
      </c>
      <c r="C582" s="10" t="s">
        <v>297</v>
      </c>
      <c r="D582" s="9" t="n">
        <v>2018</v>
      </c>
      <c r="E582" s="11" t="n">
        <v>9444</v>
      </c>
      <c r="F582" s="11" t="n">
        <v>1327</v>
      </c>
      <c r="G582" s="11" t="n">
        <v>1341</v>
      </c>
      <c r="H582" s="11" t="n">
        <v>151</v>
      </c>
      <c r="I582" s="11" t="n">
        <v>7714</v>
      </c>
      <c r="J582" s="11" t="n">
        <v>6225</v>
      </c>
      <c r="K582" s="11" t="n">
        <v>4</v>
      </c>
      <c r="L582" s="12" t="n">
        <v>15.988987717069</v>
      </c>
      <c r="M582" s="12" t="n">
        <v>0.423549343498518</v>
      </c>
      <c r="N582" s="13" t="n">
        <v>0.806974332382681</v>
      </c>
      <c r="O582" s="13" t="n">
        <v>0.816814908936891</v>
      </c>
      <c r="P582" s="13" t="n">
        <v>0.141994917407878</v>
      </c>
      <c r="Q582" s="13" t="n">
        <v>-0.0947085889570553</v>
      </c>
      <c r="R582" s="13" t="n">
        <v>-0.195560887822436</v>
      </c>
      <c r="S582" s="11" t="n">
        <v>1</v>
      </c>
      <c r="T582" s="13" t="n">
        <v>-0.00657894736842102</v>
      </c>
      <c r="U582" s="13" t="n">
        <v>-0.0146889768808277</v>
      </c>
      <c r="V582" s="11" t="n">
        <v>0</v>
      </c>
      <c r="W582" s="13" t="n">
        <v>-0.0993377483443708</v>
      </c>
      <c r="X582" s="11" t="n">
        <v>0</v>
      </c>
      <c r="Y582" s="11" t="n">
        <v>0</v>
      </c>
      <c r="Z582" s="11" t="n">
        <v>0</v>
      </c>
      <c r="AA582" s="11" t="n">
        <v>0</v>
      </c>
      <c r="AB582" s="10" t="s">
        <v>65</v>
      </c>
      <c r="AC582" s="11" t="n">
        <v>2</v>
      </c>
      <c r="AD582" s="11" t="n">
        <v>65</v>
      </c>
      <c r="AE582" s="11" t="n">
        <v>56</v>
      </c>
      <c r="AF582" s="11" t="n">
        <v>6</v>
      </c>
      <c r="AG582" s="11" t="n">
        <v>22</v>
      </c>
      <c r="AH582" s="11" t="n">
        <v>0</v>
      </c>
      <c r="AI582" s="13" t="n">
        <v>0.0132450331125828</v>
      </c>
      <c r="AJ582" s="13" t="n">
        <v>0.43046357615894</v>
      </c>
      <c r="AK582" s="13" t="n">
        <v>0.370860927152318</v>
      </c>
      <c r="AL582" s="13" t="n">
        <v>0.0397350993377484</v>
      </c>
      <c r="AM582" s="13" t="n">
        <v>0.145695364238411</v>
      </c>
      <c r="AN582" s="11" t="n">
        <v>8</v>
      </c>
      <c r="AO582" s="13" t="n">
        <v>0.050314465408805</v>
      </c>
      <c r="AP582" s="11" t="n">
        <v>10</v>
      </c>
      <c r="AQ582" s="11" t="n">
        <v>10</v>
      </c>
      <c r="AR582" s="13" t="n">
        <v>0.0628930817610063</v>
      </c>
      <c r="AS582" s="13" t="n">
        <v>0.0628930817610063</v>
      </c>
      <c r="AT582" s="14" t="n">
        <f aca="false">SUMIFS(시도_소아과개폐업!$C$5:$C$293,시도_소아과개폐업!$A$5:$A$293,$D582,시도_소아과개폐업!$B$5:$B$293,$B582)</f>
        <v>24</v>
      </c>
      <c r="AU582" s="14" t="n">
        <f aca="false">SUMIFS(시도_소아과개폐업!$D$5:$D$293,시도_소아과개폐업!$A$5:$A$293,$D582,시도_소아과개폐업!$B$5:$B$293,$B582)</f>
        <v>19</v>
      </c>
      <c r="AV582" s="14" t="n">
        <f aca="false">SUMIFS(시도_소아과개폐업!$F$5:$F$293,시도_소아과개폐업!$A$5:$A$293,$D582,시도_소아과개폐업!$B$5:$B$293,$B582)</f>
        <v>5</v>
      </c>
      <c r="AW582" s="15" t="n">
        <f aca="false">SUMIFS(시도_소아과개폐업!$G$5:$G$293,시도_소아과개폐업!$A$5:$A$293,$D582,시도_소아과개폐업!$B$5:$B$293,$B582)</f>
        <v>0.301587301587302</v>
      </c>
      <c r="AX582" s="14" t="n">
        <f aca="false">SUMIFS(시도_소아과개폐업!$H$5:$H$293,시도_소아과개폐업!$A$5:$A$293,$D582,시도_소아과개폐업!$B$5:$B$293,$B582)</f>
        <v>60</v>
      </c>
      <c r="AY582" s="14" t="n">
        <f aca="false">SUMIFS(시군구_병원급!$E$5:$E$3668,시군구_병원급!$A$5:$A$3668,$A582,시군구_병원급!$D$5:$D$3668,$D582)</f>
        <v>2</v>
      </c>
      <c r="AZ582" s="14" t="n">
        <f aca="false">SUMIFS(시군구_병원급!$F$5:$F$3668,시군구_병원급!$A$5:$A$3668,$A582,시군구_병원급!$D$5:$D$3668,$D582)</f>
        <v>2</v>
      </c>
      <c r="BA582" s="14" t="n">
        <f aca="false">SUMIFS(시군구_병원급!$G$5:$G$3668,시군구_병원급!$A$5:$A$3668,$A582,시군구_병원급!$D$5:$D$3668,$D582)</f>
        <v>2</v>
      </c>
      <c r="BB582" s="14" t="n">
        <f aca="false">SUMIFS(시군구_병원급!$H$5:$H$3668,시군구_병원급!$A$5:$A$3668,$A582,시군구_병원급!$D$5:$D$3668,$D582)</f>
        <v>4</v>
      </c>
      <c r="BC582" s="16" t="n">
        <f aca="false">K582+AY582</f>
        <v>6</v>
      </c>
      <c r="BD582" s="17" t="n">
        <f aca="false">IF(E582=0,"",(K582+AY582)/E582*1000)</f>
        <v>0.635324015247776</v>
      </c>
      <c r="BE582" s="16" t="n">
        <f aca="false">AY582-SUMIFS(시군구_병원급!$E$5:$E$3668,시군구_병원급!$A$5:$A$3668,$A582,시군구_병원급!$D$5:$D$3668,$D582-3)</f>
        <v>0</v>
      </c>
      <c r="BF582" s="16" t="n">
        <f aca="false">IF(AY582=0,1,0)</f>
        <v>0</v>
      </c>
      <c r="BG582" s="16" t="n">
        <f aca="false">IF(K582+AY582=0,1,0)</f>
        <v>0</v>
      </c>
      <c r="BH582" s="16" t="n">
        <f aca="false">AF582+AG582+AH582</f>
        <v>28</v>
      </c>
      <c r="BI582" s="18" t="n">
        <f aca="false">IF(H582=0,"",BH582/H582)</f>
        <v>0.185430463576159</v>
      </c>
      <c r="BJ582" s="16" t="n">
        <f aca="false">IF(AP582="","",AP582+AN582)</f>
        <v>18</v>
      </c>
    </row>
    <row r="583" customFormat="false" ht="15" hidden="false" customHeight="true" outlineLevel="0" collapsed="false">
      <c r="A583" s="9" t="s">
        <v>298</v>
      </c>
      <c r="B583" s="10" t="s">
        <v>288</v>
      </c>
      <c r="C583" s="10" t="s">
        <v>299</v>
      </c>
      <c r="D583" s="9" t="n">
        <v>2018</v>
      </c>
      <c r="E583" s="11" t="n">
        <v>4414</v>
      </c>
      <c r="F583" s="11" t="n">
        <v>594</v>
      </c>
      <c r="G583" s="11" t="n">
        <v>629</v>
      </c>
      <c r="H583" s="11" t="n">
        <v>88</v>
      </c>
      <c r="I583" s="11" t="n">
        <v>4678</v>
      </c>
      <c r="J583" s="11" t="n">
        <v>3585</v>
      </c>
      <c r="K583" s="11" t="n">
        <v>3</v>
      </c>
      <c r="L583" s="12" t="n">
        <v>19.9365654734934</v>
      </c>
      <c r="M583" s="12" t="n">
        <v>0.679655641141822</v>
      </c>
      <c r="N583" s="13" t="n">
        <v>0.766353142368534</v>
      </c>
      <c r="O583" s="13" t="n">
        <v>1.05980969642048</v>
      </c>
      <c r="P583" s="13" t="n">
        <v>0.142501132759402</v>
      </c>
      <c r="Q583" s="13" t="n">
        <v>-0.130760141788106</v>
      </c>
      <c r="R583" s="13" t="n">
        <v>-0.228220858895706</v>
      </c>
      <c r="S583" s="11" t="n">
        <v>0</v>
      </c>
      <c r="T583" s="13" t="n">
        <v>-0.032967032967033</v>
      </c>
      <c r="U583" s="13" t="n">
        <v>-0.0394250513347023</v>
      </c>
      <c r="V583" s="11" t="n">
        <v>0</v>
      </c>
      <c r="W583" s="13" t="n">
        <v>-0.170454545454545</v>
      </c>
      <c r="X583" s="11" t="n">
        <v>0</v>
      </c>
      <c r="Y583" s="11" t="n">
        <v>0</v>
      </c>
      <c r="Z583" s="11" t="n">
        <v>0</v>
      </c>
      <c r="AA583" s="11" t="n">
        <v>0</v>
      </c>
      <c r="AB583" s="10" t="s">
        <v>65</v>
      </c>
      <c r="AC583" s="11" t="n">
        <v>4</v>
      </c>
      <c r="AD583" s="11" t="n">
        <v>29</v>
      </c>
      <c r="AE583" s="11" t="n">
        <v>33</v>
      </c>
      <c r="AF583" s="11" t="n">
        <v>5</v>
      </c>
      <c r="AG583" s="11" t="n">
        <v>17</v>
      </c>
      <c r="AH583" s="11" t="n">
        <v>0</v>
      </c>
      <c r="AI583" s="13" t="n">
        <v>0.0454545454545455</v>
      </c>
      <c r="AJ583" s="13" t="n">
        <v>0.329545454545455</v>
      </c>
      <c r="AK583" s="13" t="n">
        <v>0.375</v>
      </c>
      <c r="AL583" s="13" t="n">
        <v>0.0568181818181818</v>
      </c>
      <c r="AM583" s="13" t="n">
        <v>0.193181818181818</v>
      </c>
      <c r="AN583" s="11" t="n">
        <v>3</v>
      </c>
      <c r="AO583" s="13" t="n">
        <v>0.032967032967033</v>
      </c>
      <c r="AP583" s="11" t="n">
        <v>6</v>
      </c>
      <c r="AQ583" s="11" t="n">
        <v>3</v>
      </c>
      <c r="AR583" s="13" t="n">
        <v>0.0638297872340426</v>
      </c>
      <c r="AS583" s="13" t="n">
        <v>0.0319148936170213</v>
      </c>
      <c r="AT583" s="14" t="n">
        <f aca="false">SUMIFS(시도_소아과개폐업!$C$5:$C$293,시도_소아과개폐업!$A$5:$A$293,$D583,시도_소아과개폐업!$B$5:$B$293,$B583)</f>
        <v>24</v>
      </c>
      <c r="AU583" s="14" t="n">
        <f aca="false">SUMIFS(시도_소아과개폐업!$D$5:$D$293,시도_소아과개폐업!$A$5:$A$293,$D583,시도_소아과개폐업!$B$5:$B$293,$B583)</f>
        <v>19</v>
      </c>
      <c r="AV583" s="14" t="n">
        <f aca="false">SUMIFS(시도_소아과개폐업!$F$5:$F$293,시도_소아과개폐업!$A$5:$A$293,$D583,시도_소아과개폐업!$B$5:$B$293,$B583)</f>
        <v>5</v>
      </c>
      <c r="AW583" s="15" t="n">
        <f aca="false">SUMIFS(시도_소아과개폐업!$G$5:$G$293,시도_소아과개폐업!$A$5:$A$293,$D583,시도_소아과개폐업!$B$5:$B$293,$B583)</f>
        <v>0.301587301587302</v>
      </c>
      <c r="AX583" s="14" t="n">
        <f aca="false">SUMIFS(시도_소아과개폐업!$H$5:$H$293,시도_소아과개폐업!$A$5:$A$293,$D583,시도_소아과개폐업!$B$5:$B$293,$B583)</f>
        <v>60</v>
      </c>
      <c r="AY583" s="14" t="n">
        <f aca="false">SUMIFS(시군구_병원급!$E$5:$E$3668,시군구_병원급!$A$5:$A$3668,$A583,시군구_병원급!$D$5:$D$3668,$D583)</f>
        <v>3</v>
      </c>
      <c r="AZ583" s="14" t="n">
        <f aca="false">SUMIFS(시군구_병원급!$F$5:$F$3668,시군구_병원급!$A$5:$A$3668,$A583,시군구_병원급!$D$5:$D$3668,$D583)</f>
        <v>1</v>
      </c>
      <c r="BA583" s="14" t="n">
        <f aca="false">SUMIFS(시군구_병원급!$G$5:$G$3668,시군구_병원급!$A$5:$A$3668,$A583,시군구_병원급!$D$5:$D$3668,$D583)</f>
        <v>3</v>
      </c>
      <c r="BB583" s="14" t="n">
        <f aca="false">SUMIFS(시군구_병원급!$H$5:$H$3668,시군구_병원급!$A$5:$A$3668,$A583,시군구_병원급!$D$5:$D$3668,$D583)</f>
        <v>14</v>
      </c>
      <c r="BC583" s="16" t="n">
        <f aca="false">K583+AY583</f>
        <v>6</v>
      </c>
      <c r="BD583" s="17" t="n">
        <f aca="false">IF(E583=0,"",(K583+AY583)/E583*1000)</f>
        <v>1.35931128228364</v>
      </c>
      <c r="BE583" s="16" t="n">
        <f aca="false">AY583-SUMIFS(시군구_병원급!$E$5:$E$3668,시군구_병원급!$A$5:$A$3668,$A583,시군구_병원급!$D$5:$D$3668,$D583-3)</f>
        <v>0</v>
      </c>
      <c r="BF583" s="16" t="n">
        <f aca="false">IF(AY583=0,1,0)</f>
        <v>0</v>
      </c>
      <c r="BG583" s="16" t="n">
        <f aca="false">IF(K583+AY583=0,1,0)</f>
        <v>0</v>
      </c>
      <c r="BH583" s="16" t="n">
        <f aca="false">AF583+AG583+AH583</f>
        <v>22</v>
      </c>
      <c r="BI583" s="18" t="n">
        <f aca="false">IF(H583=0,"",BH583/H583)</f>
        <v>0.25</v>
      </c>
      <c r="BJ583" s="16" t="n">
        <f aca="false">IF(AP583="","",AP583+AN583)</f>
        <v>9</v>
      </c>
    </row>
    <row r="584" customFormat="false" ht="15" hidden="false" customHeight="true" outlineLevel="0" collapsed="false">
      <c r="A584" s="9" t="s">
        <v>300</v>
      </c>
      <c r="B584" s="10" t="s">
        <v>288</v>
      </c>
      <c r="C584" s="10" t="s">
        <v>301</v>
      </c>
      <c r="D584" s="9" t="n">
        <v>2018</v>
      </c>
      <c r="E584" s="11" t="n">
        <v>2317</v>
      </c>
      <c r="F584" s="11" t="n">
        <v>265</v>
      </c>
      <c r="G584" s="11" t="n">
        <v>269</v>
      </c>
      <c r="H584" s="11" t="n">
        <v>45</v>
      </c>
      <c r="I584" s="11" t="n">
        <v>1724</v>
      </c>
      <c r="J584" s="11" t="n">
        <v>1401</v>
      </c>
      <c r="K584" s="11" t="n">
        <v>2</v>
      </c>
      <c r="L584" s="12" t="n">
        <v>19.4216659473457</v>
      </c>
      <c r="M584" s="12" t="n">
        <v>0.863185153215365</v>
      </c>
      <c r="N584" s="13" t="n">
        <v>0.812645011600928</v>
      </c>
      <c r="O584" s="13" t="n">
        <v>0.744065602071644</v>
      </c>
      <c r="P584" s="13" t="n">
        <v>0.116098403107467</v>
      </c>
      <c r="Q584" s="13" t="n">
        <v>-0.0779944289693594</v>
      </c>
      <c r="R584" s="13" t="n">
        <v>-0.140575079872205</v>
      </c>
      <c r="S584" s="11" t="n">
        <v>0</v>
      </c>
      <c r="T584" s="13" t="n">
        <v>0</v>
      </c>
      <c r="U584" s="13" t="n">
        <v>-0.00115874855156428</v>
      </c>
      <c r="V584" s="11" t="n">
        <v>0</v>
      </c>
      <c r="W584" s="13" t="n">
        <v>-0.177777777777778</v>
      </c>
      <c r="X584" s="11" t="n">
        <v>0</v>
      </c>
      <c r="Y584" s="11" t="n">
        <v>0</v>
      </c>
      <c r="Z584" s="11" t="n">
        <v>0</v>
      </c>
      <c r="AA584" s="11" t="n">
        <v>0</v>
      </c>
      <c r="AB584" s="10" t="s">
        <v>65</v>
      </c>
      <c r="AC584" s="11" t="n">
        <v>1</v>
      </c>
      <c r="AD584" s="11" t="n">
        <v>12</v>
      </c>
      <c r="AE584" s="11" t="n">
        <v>28</v>
      </c>
      <c r="AF584" s="11" t="n">
        <v>1</v>
      </c>
      <c r="AG584" s="11" t="n">
        <v>3</v>
      </c>
      <c r="AH584" s="11" t="n">
        <v>0</v>
      </c>
      <c r="AI584" s="13" t="n">
        <v>0.0222222222222222</v>
      </c>
      <c r="AJ584" s="13" t="n">
        <v>0.266666666666667</v>
      </c>
      <c r="AK584" s="13" t="n">
        <v>0.622222222222222</v>
      </c>
      <c r="AL584" s="13" t="n">
        <v>0.0222222222222222</v>
      </c>
      <c r="AM584" s="13" t="n">
        <v>0.0666666666666667</v>
      </c>
      <c r="AN584" s="11" t="n">
        <v>1</v>
      </c>
      <c r="AO584" s="13" t="n">
        <v>0.0217391304347826</v>
      </c>
      <c r="AP584" s="11" t="n">
        <v>2</v>
      </c>
      <c r="AQ584" s="11" t="n">
        <v>2</v>
      </c>
      <c r="AR584" s="13" t="n">
        <v>0.0434782608695652</v>
      </c>
      <c r="AS584" s="13" t="n">
        <v>0.0434782608695652</v>
      </c>
      <c r="AT584" s="14" t="n">
        <f aca="false">SUMIFS(시도_소아과개폐업!$C$5:$C$293,시도_소아과개폐업!$A$5:$A$293,$D584,시도_소아과개폐업!$B$5:$B$293,$B584)</f>
        <v>24</v>
      </c>
      <c r="AU584" s="14" t="n">
        <f aca="false">SUMIFS(시도_소아과개폐업!$D$5:$D$293,시도_소아과개폐업!$A$5:$A$293,$D584,시도_소아과개폐업!$B$5:$B$293,$B584)</f>
        <v>19</v>
      </c>
      <c r="AV584" s="14" t="n">
        <f aca="false">SUMIFS(시도_소아과개폐업!$F$5:$F$293,시도_소아과개폐업!$A$5:$A$293,$D584,시도_소아과개폐업!$B$5:$B$293,$B584)</f>
        <v>5</v>
      </c>
      <c r="AW584" s="15" t="n">
        <f aca="false">SUMIFS(시도_소아과개폐업!$G$5:$G$293,시도_소아과개폐업!$A$5:$A$293,$D584,시도_소아과개폐업!$B$5:$B$293,$B584)</f>
        <v>0.301587301587302</v>
      </c>
      <c r="AX584" s="14" t="n">
        <f aca="false">SUMIFS(시도_소아과개폐업!$H$5:$H$293,시도_소아과개폐업!$A$5:$A$293,$D584,시도_소아과개폐업!$B$5:$B$293,$B584)</f>
        <v>60</v>
      </c>
      <c r="AY584" s="14" t="n">
        <f aca="false">SUMIFS(시군구_병원급!$E$5:$E$3668,시군구_병원급!$A$5:$A$3668,$A584,시군구_병원급!$D$5:$D$3668,$D584)</f>
        <v>0</v>
      </c>
      <c r="AZ584" s="14" t="n">
        <f aca="false">SUMIFS(시군구_병원급!$F$5:$F$3668,시군구_병원급!$A$5:$A$3668,$A584,시군구_병원급!$D$5:$D$3668,$D584)</f>
        <v>0</v>
      </c>
      <c r="BA584" s="14" t="n">
        <f aca="false">SUMIFS(시군구_병원급!$G$5:$G$3668,시군구_병원급!$A$5:$A$3668,$A584,시군구_병원급!$D$5:$D$3668,$D584)</f>
        <v>2</v>
      </c>
      <c r="BB584" s="14" t="n">
        <f aca="false">SUMIFS(시군구_병원급!$H$5:$H$3668,시군구_병원급!$A$5:$A$3668,$A584,시군구_병원급!$D$5:$D$3668,$D584)</f>
        <v>3</v>
      </c>
      <c r="BC584" s="16" t="n">
        <f aca="false">K584+AY584</f>
        <v>2</v>
      </c>
      <c r="BD584" s="17" t="n">
        <f aca="false">IF(E584=0,"",(K584+AY584)/E584*1000)</f>
        <v>0.863185153215365</v>
      </c>
      <c r="BE584" s="16" t="n">
        <f aca="false">AY584-SUMIFS(시군구_병원급!$E$5:$E$3668,시군구_병원급!$A$5:$A$3668,$A584,시군구_병원급!$D$5:$D$3668,$D584-3)</f>
        <v>0</v>
      </c>
      <c r="BF584" s="16" t="n">
        <f aca="false">IF(AY584=0,1,0)</f>
        <v>1</v>
      </c>
      <c r="BG584" s="16" t="n">
        <f aca="false">IF(K584+AY584=0,1,0)</f>
        <v>0</v>
      </c>
      <c r="BH584" s="16" t="n">
        <f aca="false">AF584+AG584+AH584</f>
        <v>4</v>
      </c>
      <c r="BI584" s="18" t="n">
        <f aca="false">IF(H584=0,"",BH584/H584)</f>
        <v>0.0888888888888889</v>
      </c>
      <c r="BJ584" s="16" t="n">
        <f aca="false">IF(AP584="","",AP584+AN584)</f>
        <v>3</v>
      </c>
    </row>
    <row r="585" customFormat="false" ht="15" hidden="false" customHeight="true" outlineLevel="0" collapsed="false">
      <c r="A585" s="9" t="s">
        <v>302</v>
      </c>
      <c r="B585" s="10" t="s">
        <v>288</v>
      </c>
      <c r="C585" s="10" t="s">
        <v>303</v>
      </c>
      <c r="D585" s="9" t="n">
        <v>2018</v>
      </c>
      <c r="E585" s="11" t="n">
        <v>9996</v>
      </c>
      <c r="F585" s="11" t="n">
        <v>1355</v>
      </c>
      <c r="G585" s="11" t="n">
        <v>1380</v>
      </c>
      <c r="H585" s="11" t="n">
        <v>152</v>
      </c>
      <c r="I585" s="11" t="n">
        <v>8909</v>
      </c>
      <c r="J585" s="11" t="n">
        <v>7337</v>
      </c>
      <c r="K585" s="11" t="n">
        <v>4</v>
      </c>
      <c r="L585" s="12" t="n">
        <v>15.2060824329732</v>
      </c>
      <c r="M585" s="12" t="n">
        <v>0.40016006402561</v>
      </c>
      <c r="N585" s="13" t="n">
        <v>0.823549219889999</v>
      </c>
      <c r="O585" s="13" t="n">
        <v>0.89125650260104</v>
      </c>
      <c r="P585" s="13" t="n">
        <v>0.138055222088836</v>
      </c>
      <c r="Q585" s="13" t="n">
        <v>-0.129950387327009</v>
      </c>
      <c r="R585" s="13" t="n">
        <v>-0.290488431876607</v>
      </c>
      <c r="S585" s="11" t="n">
        <v>0</v>
      </c>
      <c r="T585" s="13" t="n">
        <v>-0.05</v>
      </c>
      <c r="U585" s="13" t="n">
        <v>-0.037177131741057</v>
      </c>
      <c r="V585" s="11" t="n">
        <v>0</v>
      </c>
      <c r="W585" s="13" t="n">
        <v>-0.105263157894737</v>
      </c>
      <c r="X585" s="11" t="n">
        <v>0</v>
      </c>
      <c r="Y585" s="11" t="n">
        <v>0</v>
      </c>
      <c r="Z585" s="11" t="n">
        <v>0</v>
      </c>
      <c r="AA585" s="11" t="n">
        <v>0</v>
      </c>
      <c r="AB585" s="10" t="s">
        <v>65</v>
      </c>
      <c r="AC585" s="11" t="n">
        <v>10</v>
      </c>
      <c r="AD585" s="11" t="n">
        <v>67</v>
      </c>
      <c r="AE585" s="11" t="n">
        <v>57</v>
      </c>
      <c r="AF585" s="11" t="n">
        <v>5</v>
      </c>
      <c r="AG585" s="11" t="n">
        <v>13</v>
      </c>
      <c r="AH585" s="11" t="n">
        <v>0</v>
      </c>
      <c r="AI585" s="13" t="n">
        <v>0.0657894736842105</v>
      </c>
      <c r="AJ585" s="13" t="n">
        <v>0.440789473684211</v>
      </c>
      <c r="AK585" s="13" t="n">
        <v>0.375</v>
      </c>
      <c r="AL585" s="13" t="n">
        <v>0.0328947368421053</v>
      </c>
      <c r="AM585" s="13" t="n">
        <v>0.0855263157894737</v>
      </c>
      <c r="AN585" s="11" t="n">
        <v>3</v>
      </c>
      <c r="AO585" s="13" t="n">
        <v>0.0193548387096774</v>
      </c>
      <c r="AP585" s="11" t="n">
        <v>18</v>
      </c>
      <c r="AQ585" s="11" t="n">
        <v>9</v>
      </c>
      <c r="AR585" s="13" t="n">
        <v>0.109090909090909</v>
      </c>
      <c r="AS585" s="13" t="n">
        <v>0.0545454545454545</v>
      </c>
      <c r="AT585" s="14" t="n">
        <f aca="false">SUMIFS(시도_소아과개폐업!$C$5:$C$293,시도_소아과개폐업!$A$5:$A$293,$D585,시도_소아과개폐업!$B$5:$B$293,$B585)</f>
        <v>24</v>
      </c>
      <c r="AU585" s="14" t="n">
        <f aca="false">SUMIFS(시도_소아과개폐업!$D$5:$D$293,시도_소아과개폐업!$A$5:$A$293,$D585,시도_소아과개폐업!$B$5:$B$293,$B585)</f>
        <v>19</v>
      </c>
      <c r="AV585" s="14" t="n">
        <f aca="false">SUMIFS(시도_소아과개폐업!$F$5:$F$293,시도_소아과개폐업!$A$5:$A$293,$D585,시도_소아과개폐업!$B$5:$B$293,$B585)</f>
        <v>5</v>
      </c>
      <c r="AW585" s="15" t="n">
        <f aca="false">SUMIFS(시도_소아과개폐업!$G$5:$G$293,시도_소아과개폐업!$A$5:$A$293,$D585,시도_소아과개폐업!$B$5:$B$293,$B585)</f>
        <v>0.301587301587302</v>
      </c>
      <c r="AX585" s="14" t="n">
        <f aca="false">SUMIFS(시도_소아과개폐업!$H$5:$H$293,시도_소아과개폐업!$A$5:$A$293,$D585,시도_소아과개폐업!$B$5:$B$293,$B585)</f>
        <v>60</v>
      </c>
      <c r="AY585" s="14" t="n">
        <f aca="false">SUMIFS(시군구_병원급!$E$5:$E$3668,시군구_병원급!$A$5:$A$3668,$A585,시군구_병원급!$D$5:$D$3668,$D585)</f>
        <v>3</v>
      </c>
      <c r="AZ585" s="14" t="n">
        <f aca="false">SUMIFS(시군구_병원급!$F$5:$F$3668,시군구_병원급!$A$5:$A$3668,$A585,시군구_병원급!$D$5:$D$3668,$D585)</f>
        <v>1</v>
      </c>
      <c r="BA585" s="14" t="n">
        <f aca="false">SUMIFS(시군구_병원급!$G$5:$G$3668,시군구_병원급!$A$5:$A$3668,$A585,시군구_병원급!$D$5:$D$3668,$D585)</f>
        <v>5</v>
      </c>
      <c r="BB585" s="14" t="n">
        <f aca="false">SUMIFS(시군구_병원급!$H$5:$H$3668,시군구_병원급!$A$5:$A$3668,$A585,시군구_병원급!$D$5:$D$3668,$D585)</f>
        <v>11</v>
      </c>
      <c r="BC585" s="16" t="n">
        <f aca="false">K585+AY585</f>
        <v>7</v>
      </c>
      <c r="BD585" s="17" t="n">
        <f aca="false">IF(E585=0,"",(K585+AY585)/E585*1000)</f>
        <v>0.700280112044818</v>
      </c>
      <c r="BE585" s="16" t="n">
        <f aca="false">AY585-SUMIFS(시군구_병원급!$E$5:$E$3668,시군구_병원급!$A$5:$A$3668,$A585,시군구_병원급!$D$5:$D$3668,$D585-3)</f>
        <v>0</v>
      </c>
      <c r="BF585" s="16" t="n">
        <f aca="false">IF(AY585=0,1,0)</f>
        <v>0</v>
      </c>
      <c r="BG585" s="16" t="n">
        <f aca="false">IF(K585+AY585=0,1,0)</f>
        <v>0</v>
      </c>
      <c r="BH585" s="16" t="n">
        <f aca="false">AF585+AG585+AH585</f>
        <v>18</v>
      </c>
      <c r="BI585" s="18" t="n">
        <f aca="false">IF(H585=0,"",BH585/H585)</f>
        <v>0.118421052631579</v>
      </c>
      <c r="BJ585" s="16" t="n">
        <f aca="false">IF(AP585="","",AP585+AN585)</f>
        <v>21</v>
      </c>
    </row>
    <row r="586" customFormat="false" ht="15" hidden="false" customHeight="true" outlineLevel="0" collapsed="false">
      <c r="A586" s="9" t="s">
        <v>304</v>
      </c>
      <c r="B586" s="10" t="s">
        <v>288</v>
      </c>
      <c r="C586" s="10" t="s">
        <v>305</v>
      </c>
      <c r="D586" s="9" t="n">
        <v>2018</v>
      </c>
      <c r="E586" s="11" t="n">
        <v>1551</v>
      </c>
      <c r="F586" s="11" t="n">
        <v>202</v>
      </c>
      <c r="G586" s="11" t="n">
        <v>211</v>
      </c>
      <c r="H586" s="11" t="n">
        <v>33</v>
      </c>
      <c r="I586" s="11" t="n">
        <v>1556</v>
      </c>
      <c r="J586" s="11" t="n">
        <v>1082</v>
      </c>
      <c r="K586" s="11" t="n">
        <v>1</v>
      </c>
      <c r="L586" s="12" t="n">
        <v>21.2765957446809</v>
      </c>
      <c r="M586" s="12" t="n">
        <v>0.644745325596389</v>
      </c>
      <c r="N586" s="13" t="n">
        <v>0.695372750642674</v>
      </c>
      <c r="O586" s="13" t="n">
        <v>1.00322372662798</v>
      </c>
      <c r="P586" s="13" t="n">
        <v>0.136041263700838</v>
      </c>
      <c r="Q586" s="13" t="n">
        <v>-0.252169720347155</v>
      </c>
      <c r="R586" s="13" t="n">
        <v>-0.277397260273973</v>
      </c>
      <c r="S586" s="11" t="n">
        <v>-1</v>
      </c>
      <c r="T586" s="13" t="n">
        <v>0</v>
      </c>
      <c r="U586" s="13" t="n">
        <v>-0.0442260442260443</v>
      </c>
      <c r="V586" s="11" t="n">
        <v>0</v>
      </c>
      <c r="W586" s="13" t="n">
        <v>-0.212121212121212</v>
      </c>
      <c r="X586" s="11" t="n">
        <v>1</v>
      </c>
      <c r="Y586" s="11" t="n">
        <v>0</v>
      </c>
      <c r="Z586" s="11" t="n">
        <v>1</v>
      </c>
      <c r="AA586" s="11" t="n">
        <v>0</v>
      </c>
      <c r="AB586" s="10" t="s">
        <v>65</v>
      </c>
      <c r="AC586" s="11" t="n">
        <v>6</v>
      </c>
      <c r="AD586" s="11" t="n">
        <v>16</v>
      </c>
      <c r="AE586" s="11" t="n">
        <v>2</v>
      </c>
      <c r="AF586" s="11" t="n">
        <v>3</v>
      </c>
      <c r="AG586" s="11" t="n">
        <v>6</v>
      </c>
      <c r="AH586" s="11" t="n">
        <v>0</v>
      </c>
      <c r="AI586" s="13" t="n">
        <v>0.181818181818182</v>
      </c>
      <c r="AJ586" s="13" t="n">
        <v>0.484848484848485</v>
      </c>
      <c r="AK586" s="13" t="n">
        <v>0.0606060606060606</v>
      </c>
      <c r="AL586" s="13" t="n">
        <v>0.0909090909090909</v>
      </c>
      <c r="AM586" s="13" t="n">
        <v>0.181818181818182</v>
      </c>
      <c r="AN586" s="11" t="n">
        <v>2</v>
      </c>
      <c r="AO586" s="13" t="n">
        <v>0.0571428571428571</v>
      </c>
      <c r="AP586" s="11" t="n">
        <v>1</v>
      </c>
      <c r="AQ586" s="11" t="n">
        <v>1</v>
      </c>
      <c r="AR586" s="13" t="n">
        <v>0.0285714285714286</v>
      </c>
      <c r="AS586" s="13" t="n">
        <v>0.0285714285714286</v>
      </c>
      <c r="AT586" s="14" t="n">
        <f aca="false">SUMIFS(시도_소아과개폐업!$C$5:$C$293,시도_소아과개폐업!$A$5:$A$293,$D586,시도_소아과개폐업!$B$5:$B$293,$B586)</f>
        <v>24</v>
      </c>
      <c r="AU586" s="14" t="n">
        <f aca="false">SUMIFS(시도_소아과개폐업!$D$5:$D$293,시도_소아과개폐업!$A$5:$A$293,$D586,시도_소아과개폐업!$B$5:$B$293,$B586)</f>
        <v>19</v>
      </c>
      <c r="AV586" s="14" t="n">
        <f aca="false">SUMIFS(시도_소아과개폐업!$F$5:$F$293,시도_소아과개폐업!$A$5:$A$293,$D586,시도_소아과개폐업!$B$5:$B$293,$B586)</f>
        <v>5</v>
      </c>
      <c r="AW586" s="15" t="n">
        <f aca="false">SUMIFS(시도_소아과개폐업!$G$5:$G$293,시도_소아과개폐업!$A$5:$A$293,$D586,시도_소아과개폐업!$B$5:$B$293,$B586)</f>
        <v>0.301587301587302</v>
      </c>
      <c r="AX586" s="14" t="n">
        <f aca="false">SUMIFS(시도_소아과개폐업!$H$5:$H$293,시도_소아과개폐업!$A$5:$A$293,$D586,시도_소아과개폐업!$B$5:$B$293,$B586)</f>
        <v>60</v>
      </c>
      <c r="AY586" s="14" t="n">
        <f aca="false">SUMIFS(시군구_병원급!$E$5:$E$3668,시군구_병원급!$A$5:$A$3668,$A586,시군구_병원급!$D$5:$D$3668,$D586)</f>
        <v>2</v>
      </c>
      <c r="AZ586" s="14" t="n">
        <f aca="false">SUMIFS(시군구_병원급!$F$5:$F$3668,시군구_병원급!$A$5:$A$3668,$A586,시군구_병원급!$D$5:$D$3668,$D586)</f>
        <v>0</v>
      </c>
      <c r="BA586" s="14" t="n">
        <f aca="false">SUMIFS(시군구_병원급!$G$5:$G$3668,시군구_병원급!$A$5:$A$3668,$A586,시군구_병원급!$D$5:$D$3668,$D586)</f>
        <v>1</v>
      </c>
      <c r="BB586" s="14" t="n">
        <f aca="false">SUMIFS(시군구_병원급!$H$5:$H$3668,시군구_병원급!$A$5:$A$3668,$A586,시군구_병원급!$D$5:$D$3668,$D586)</f>
        <v>4</v>
      </c>
      <c r="BC586" s="16" t="n">
        <f aca="false">K586+AY586</f>
        <v>3</v>
      </c>
      <c r="BD586" s="17" t="n">
        <f aca="false">IF(E586=0,"",(K586+AY586)/E586*1000)</f>
        <v>1.93423597678917</v>
      </c>
      <c r="BE586" s="16" t="n">
        <f aca="false">AY586-SUMIFS(시군구_병원급!$E$5:$E$3668,시군구_병원급!$A$5:$A$3668,$A586,시군구_병원급!$D$5:$D$3668,$D586-3)</f>
        <v>-1</v>
      </c>
      <c r="BF586" s="16" t="n">
        <f aca="false">IF(AY586=0,1,0)</f>
        <v>0</v>
      </c>
      <c r="BG586" s="16" t="n">
        <f aca="false">IF(K586+AY586=0,1,0)</f>
        <v>0</v>
      </c>
      <c r="BH586" s="16" t="n">
        <f aca="false">AF586+AG586+AH586</f>
        <v>9</v>
      </c>
      <c r="BI586" s="18" t="n">
        <f aca="false">IF(H586=0,"",BH586/H586)</f>
        <v>0.272727272727273</v>
      </c>
      <c r="BJ586" s="16" t="n">
        <f aca="false">IF(AP586="","",AP586+AN586)</f>
        <v>3</v>
      </c>
    </row>
    <row r="587" customFormat="false" ht="15" hidden="false" customHeight="true" outlineLevel="0" collapsed="false">
      <c r="A587" s="9" t="s">
        <v>306</v>
      </c>
      <c r="B587" s="10" t="s">
        <v>288</v>
      </c>
      <c r="C587" s="10" t="s">
        <v>307</v>
      </c>
      <c r="D587" s="9" t="n">
        <v>2018</v>
      </c>
      <c r="E587" s="11" t="n">
        <v>1775</v>
      </c>
      <c r="F587" s="11" t="n">
        <v>206</v>
      </c>
      <c r="G587" s="11" t="n">
        <v>210</v>
      </c>
      <c r="H587" s="11" t="n">
        <v>26</v>
      </c>
      <c r="I587" s="11" t="n">
        <v>1516</v>
      </c>
      <c r="J587" s="11" t="n">
        <v>1099</v>
      </c>
      <c r="K587" s="11" t="n">
        <v>1</v>
      </c>
      <c r="L587" s="12" t="n">
        <v>14.6478873239437</v>
      </c>
      <c r="M587" s="12" t="n">
        <v>0.563380281690141</v>
      </c>
      <c r="N587" s="13" t="n">
        <v>0.724934036939314</v>
      </c>
      <c r="O587" s="13" t="n">
        <v>0.854084507042254</v>
      </c>
      <c r="P587" s="13" t="n">
        <v>0.11830985915493</v>
      </c>
      <c r="Q587" s="13" t="n">
        <v>-0.194280526554698</v>
      </c>
      <c r="R587" s="13" t="n">
        <v>-0.393063583815029</v>
      </c>
      <c r="S587" s="11" t="n">
        <v>0</v>
      </c>
      <c r="T587" s="13" t="n">
        <v>-0.0714285714285714</v>
      </c>
      <c r="U587" s="13" t="n">
        <v>-0.1601108033241</v>
      </c>
      <c r="V587" s="11" t="n">
        <v>0</v>
      </c>
      <c r="W587" s="13" t="n">
        <v>-0.153846153846154</v>
      </c>
      <c r="X587" s="11" t="n">
        <v>0</v>
      </c>
      <c r="Y587" s="11" t="n">
        <v>0</v>
      </c>
      <c r="Z587" s="11" t="n">
        <v>0</v>
      </c>
      <c r="AA587" s="11" t="n">
        <v>0</v>
      </c>
      <c r="AB587" s="10" t="s">
        <v>65</v>
      </c>
      <c r="AC587" s="11" t="n">
        <v>1</v>
      </c>
      <c r="AD587" s="11" t="n">
        <v>5</v>
      </c>
      <c r="AE587" s="11" t="n">
        <v>9</v>
      </c>
      <c r="AF587" s="11" t="n">
        <v>0</v>
      </c>
      <c r="AG587" s="11" t="n">
        <v>11</v>
      </c>
      <c r="AH587" s="11" t="n">
        <v>0</v>
      </c>
      <c r="AI587" s="13" t="n">
        <v>0.0384615384615385</v>
      </c>
      <c r="AJ587" s="13" t="n">
        <v>0.192307692307692</v>
      </c>
      <c r="AK587" s="13" t="n">
        <v>0.346153846153846</v>
      </c>
      <c r="AL587" s="13" t="n">
        <v>0</v>
      </c>
      <c r="AM587" s="13" t="n">
        <v>0.423076923076923</v>
      </c>
      <c r="AN587" s="11" t="n">
        <v>3</v>
      </c>
      <c r="AO587" s="13" t="n">
        <v>0.103448275862069</v>
      </c>
      <c r="AP587" s="11" t="n">
        <v>1</v>
      </c>
      <c r="AQ587" s="11" t="n">
        <v>0</v>
      </c>
      <c r="AR587" s="13" t="n">
        <v>0.0333333333333333</v>
      </c>
      <c r="AS587" s="13" t="n">
        <v>0</v>
      </c>
      <c r="AT587" s="14" t="n">
        <f aca="false">SUMIFS(시도_소아과개폐업!$C$5:$C$293,시도_소아과개폐업!$A$5:$A$293,$D587,시도_소아과개폐업!$B$5:$B$293,$B587)</f>
        <v>24</v>
      </c>
      <c r="AU587" s="14" t="n">
        <f aca="false">SUMIFS(시도_소아과개폐업!$D$5:$D$293,시도_소아과개폐업!$A$5:$A$293,$D587,시도_소아과개폐업!$B$5:$B$293,$B587)</f>
        <v>19</v>
      </c>
      <c r="AV587" s="14" t="n">
        <f aca="false">SUMIFS(시도_소아과개폐업!$F$5:$F$293,시도_소아과개폐업!$A$5:$A$293,$D587,시도_소아과개폐업!$B$5:$B$293,$B587)</f>
        <v>5</v>
      </c>
      <c r="AW587" s="15" t="n">
        <f aca="false">SUMIFS(시도_소아과개폐업!$G$5:$G$293,시도_소아과개폐업!$A$5:$A$293,$D587,시도_소아과개폐업!$B$5:$B$293,$B587)</f>
        <v>0.301587301587302</v>
      </c>
      <c r="AX587" s="14" t="n">
        <f aca="false">SUMIFS(시도_소아과개폐업!$H$5:$H$293,시도_소아과개폐업!$A$5:$A$293,$D587,시도_소아과개폐업!$B$5:$B$293,$B587)</f>
        <v>60</v>
      </c>
      <c r="AY587" s="14" t="n">
        <f aca="false">SUMIFS(시군구_병원급!$E$5:$E$3668,시군구_병원급!$A$5:$A$3668,$A587,시군구_병원급!$D$5:$D$3668,$D587)</f>
        <v>2</v>
      </c>
      <c r="AZ587" s="14" t="n">
        <f aca="false">SUMIFS(시군구_병원급!$F$5:$F$3668,시군구_병원급!$A$5:$A$3668,$A587,시군구_병원급!$D$5:$D$3668,$D587)</f>
        <v>0</v>
      </c>
      <c r="BA587" s="14" t="n">
        <f aca="false">SUMIFS(시군구_병원급!$G$5:$G$3668,시군구_병원급!$A$5:$A$3668,$A587,시군구_병원급!$D$5:$D$3668,$D587)</f>
        <v>2</v>
      </c>
      <c r="BB587" s="14" t="n">
        <f aca="false">SUMIFS(시군구_병원급!$H$5:$H$3668,시군구_병원급!$A$5:$A$3668,$A587,시군구_병원급!$D$5:$D$3668,$D587)</f>
        <v>8</v>
      </c>
      <c r="BC587" s="16" t="n">
        <f aca="false">K587+AY587</f>
        <v>3</v>
      </c>
      <c r="BD587" s="17" t="n">
        <f aca="false">IF(E587=0,"",(K587+AY587)/E587*1000)</f>
        <v>1.69014084507042</v>
      </c>
      <c r="BE587" s="16" t="n">
        <f aca="false">AY587-SUMIFS(시군구_병원급!$E$5:$E$3668,시군구_병원급!$A$5:$A$3668,$A587,시군구_병원급!$D$5:$D$3668,$D587-3)</f>
        <v>0</v>
      </c>
      <c r="BF587" s="16" t="n">
        <f aca="false">IF(AY587=0,1,0)</f>
        <v>0</v>
      </c>
      <c r="BG587" s="16" t="n">
        <f aca="false">IF(K587+AY587=0,1,0)</f>
        <v>0</v>
      </c>
      <c r="BH587" s="16" t="n">
        <f aca="false">AF587+AG587+AH587</f>
        <v>11</v>
      </c>
      <c r="BI587" s="18" t="n">
        <f aca="false">IF(H587=0,"",BH587/H587)</f>
        <v>0.423076923076923</v>
      </c>
      <c r="BJ587" s="16" t="n">
        <f aca="false">IF(AP587="","",AP587+AN587)</f>
        <v>4</v>
      </c>
    </row>
    <row r="588" customFormat="false" ht="15" hidden="false" customHeight="true" outlineLevel="0" collapsed="false">
      <c r="A588" s="9" t="s">
        <v>308</v>
      </c>
      <c r="B588" s="10" t="s">
        <v>288</v>
      </c>
      <c r="C588" s="10" t="s">
        <v>309</v>
      </c>
      <c r="D588" s="9" t="n">
        <v>2018</v>
      </c>
      <c r="E588" s="11" t="n">
        <v>1422</v>
      </c>
      <c r="F588" s="11" t="n">
        <v>195</v>
      </c>
      <c r="G588" s="11" t="n">
        <v>205</v>
      </c>
      <c r="H588" s="11" t="n">
        <v>24</v>
      </c>
      <c r="I588" s="11" t="n">
        <v>1561</v>
      </c>
      <c r="J588" s="11" t="n">
        <v>1041</v>
      </c>
      <c r="K588" s="11" t="n">
        <v>1</v>
      </c>
      <c r="L588" s="12" t="n">
        <v>16.8776371308017</v>
      </c>
      <c r="M588" s="12" t="n">
        <v>0.70323488045007</v>
      </c>
      <c r="N588" s="13" t="n">
        <v>0.666880204996797</v>
      </c>
      <c r="O588" s="13" t="n">
        <v>1.09774964838256</v>
      </c>
      <c r="P588" s="13" t="n">
        <v>0.144163150492264</v>
      </c>
      <c r="Q588" s="13" t="n">
        <v>-0.208681135225376</v>
      </c>
      <c r="R588" s="13" t="n">
        <v>-0.183266932270916</v>
      </c>
      <c r="S588" s="11" t="n">
        <v>0</v>
      </c>
      <c r="T588" s="13" t="n">
        <v>-0.0769230769230769</v>
      </c>
      <c r="U588" s="13" t="n">
        <v>-0.0752369668246445</v>
      </c>
      <c r="V588" s="11" t="n">
        <v>0</v>
      </c>
      <c r="W588" s="13" t="n">
        <v>-0.0833333333333334</v>
      </c>
      <c r="X588" s="11" t="n">
        <v>0</v>
      </c>
      <c r="Y588" s="11" t="n">
        <v>0</v>
      </c>
      <c r="Z588" s="11" t="n">
        <v>0</v>
      </c>
      <c r="AA588" s="11" t="n">
        <v>0</v>
      </c>
      <c r="AB588" s="10" t="s">
        <v>65</v>
      </c>
      <c r="AC588" s="11" t="n">
        <v>3</v>
      </c>
      <c r="AD588" s="11" t="n">
        <v>5</v>
      </c>
      <c r="AE588" s="11" t="n">
        <v>2</v>
      </c>
      <c r="AF588" s="11" t="n">
        <v>0</v>
      </c>
      <c r="AG588" s="11" t="n">
        <v>14</v>
      </c>
      <c r="AH588" s="11" t="n">
        <v>0</v>
      </c>
      <c r="AI588" s="13" t="n">
        <v>0.125</v>
      </c>
      <c r="AJ588" s="13" t="n">
        <v>0.208333333333333</v>
      </c>
      <c r="AK588" s="13" t="n">
        <v>0.0833333333333333</v>
      </c>
      <c r="AL588" s="13" t="n">
        <v>0</v>
      </c>
      <c r="AM588" s="13" t="n">
        <v>0.583333333333333</v>
      </c>
      <c r="AN588" s="11" t="n">
        <v>1</v>
      </c>
      <c r="AO588" s="13" t="n">
        <v>0.04</v>
      </c>
      <c r="AP588" s="11" t="n">
        <v>1</v>
      </c>
      <c r="AQ588" s="11" t="n">
        <v>0</v>
      </c>
      <c r="AR588" s="13" t="n">
        <v>0.0384615384615385</v>
      </c>
      <c r="AS588" s="13" t="n">
        <v>0</v>
      </c>
      <c r="AT588" s="14" t="n">
        <f aca="false">SUMIFS(시도_소아과개폐업!$C$5:$C$293,시도_소아과개폐업!$A$5:$A$293,$D588,시도_소아과개폐업!$B$5:$B$293,$B588)</f>
        <v>24</v>
      </c>
      <c r="AU588" s="14" t="n">
        <f aca="false">SUMIFS(시도_소아과개폐업!$D$5:$D$293,시도_소아과개폐업!$A$5:$A$293,$D588,시도_소아과개폐업!$B$5:$B$293,$B588)</f>
        <v>19</v>
      </c>
      <c r="AV588" s="14" t="n">
        <f aca="false">SUMIFS(시도_소아과개폐업!$F$5:$F$293,시도_소아과개폐업!$A$5:$A$293,$D588,시도_소아과개폐업!$B$5:$B$293,$B588)</f>
        <v>5</v>
      </c>
      <c r="AW588" s="15" t="n">
        <f aca="false">SUMIFS(시도_소아과개폐업!$G$5:$G$293,시도_소아과개폐업!$A$5:$A$293,$D588,시도_소아과개폐업!$B$5:$B$293,$B588)</f>
        <v>0.301587301587302</v>
      </c>
      <c r="AX588" s="14" t="n">
        <f aca="false">SUMIFS(시도_소아과개폐업!$H$5:$H$293,시도_소아과개폐업!$A$5:$A$293,$D588,시도_소아과개폐업!$B$5:$B$293,$B588)</f>
        <v>60</v>
      </c>
      <c r="AY588" s="14" t="n">
        <f aca="false">SUMIFS(시군구_병원급!$E$5:$E$3668,시군구_병원급!$A$5:$A$3668,$A588,시군구_병원급!$D$5:$D$3668,$D588)</f>
        <v>1</v>
      </c>
      <c r="AZ588" s="14" t="n">
        <f aca="false">SUMIFS(시군구_병원급!$F$5:$F$3668,시군구_병원급!$A$5:$A$3668,$A588,시군구_병원급!$D$5:$D$3668,$D588)</f>
        <v>0</v>
      </c>
      <c r="BA588" s="14" t="n">
        <f aca="false">SUMIFS(시군구_병원급!$G$5:$G$3668,시군구_병원급!$A$5:$A$3668,$A588,시군구_병원급!$D$5:$D$3668,$D588)</f>
        <v>1</v>
      </c>
      <c r="BB588" s="14" t="n">
        <f aca="false">SUMIFS(시군구_병원급!$H$5:$H$3668,시군구_병원급!$A$5:$A$3668,$A588,시군구_병원급!$D$5:$D$3668,$D588)</f>
        <v>6</v>
      </c>
      <c r="BC588" s="16" t="n">
        <f aca="false">K588+AY588</f>
        <v>2</v>
      </c>
      <c r="BD588" s="17" t="n">
        <f aca="false">IF(E588=0,"",(K588+AY588)/E588*1000)</f>
        <v>1.40646976090014</v>
      </c>
      <c r="BE588" s="16" t="n">
        <f aca="false">AY588-SUMIFS(시군구_병원급!$E$5:$E$3668,시군구_병원급!$A$5:$A$3668,$A588,시군구_병원급!$D$5:$D$3668,$D588-3)</f>
        <v>0</v>
      </c>
      <c r="BF588" s="16" t="n">
        <f aca="false">IF(AY588=0,1,0)</f>
        <v>0</v>
      </c>
      <c r="BG588" s="16" t="n">
        <f aca="false">IF(K588+AY588=0,1,0)</f>
        <v>0</v>
      </c>
      <c r="BH588" s="16" t="n">
        <f aca="false">AF588+AG588+AH588</f>
        <v>14</v>
      </c>
      <c r="BI588" s="18" t="n">
        <f aca="false">IF(H588=0,"",BH588/H588)</f>
        <v>0.583333333333333</v>
      </c>
      <c r="BJ588" s="16" t="n">
        <f aca="false">IF(AP588="","",AP588+AN588)</f>
        <v>2</v>
      </c>
    </row>
    <row r="589" customFormat="false" ht="15" hidden="false" customHeight="true" outlineLevel="0" collapsed="false">
      <c r="A589" s="9" t="s">
        <v>310</v>
      </c>
      <c r="B589" s="10" t="s">
        <v>288</v>
      </c>
      <c r="C589" s="10" t="s">
        <v>311</v>
      </c>
      <c r="D589" s="9" t="n">
        <v>2018</v>
      </c>
      <c r="E589" s="11" t="n">
        <v>788</v>
      </c>
      <c r="F589" s="11" t="n">
        <v>115</v>
      </c>
      <c r="G589" s="11" t="n">
        <v>110</v>
      </c>
      <c r="H589" s="11" t="n">
        <v>15</v>
      </c>
      <c r="I589" s="11" t="n">
        <v>643</v>
      </c>
      <c r="J589" s="11" t="n">
        <v>446</v>
      </c>
      <c r="K589" s="11" t="n">
        <v>0</v>
      </c>
      <c r="L589" s="12" t="n">
        <v>19.0355329949239</v>
      </c>
      <c r="M589" s="12" t="n">
        <v>0</v>
      </c>
      <c r="N589" s="13" t="n">
        <v>0.693623639191291</v>
      </c>
      <c r="O589" s="13" t="n">
        <v>0.815989847715736</v>
      </c>
      <c r="P589" s="13" t="n">
        <v>0.139593908629442</v>
      </c>
      <c r="Q589" s="13" t="n">
        <v>-0.263551401869159</v>
      </c>
      <c r="R589" s="13" t="n">
        <v>-0.352941176470588</v>
      </c>
      <c r="S589" s="11" t="n">
        <v>0</v>
      </c>
      <c r="T589" s="13" t="n">
        <v>0</v>
      </c>
      <c r="U589" s="13" t="n">
        <v>-0.00618238021638329</v>
      </c>
      <c r="V589" s="11" t="n">
        <v>1</v>
      </c>
      <c r="W589" s="13" t="n">
        <v>-0.0666666666666667</v>
      </c>
      <c r="X589" s="11" t="n">
        <v>0</v>
      </c>
      <c r="Y589" s="11" t="n">
        <v>0</v>
      </c>
      <c r="Z589" s="11" t="n">
        <v>0</v>
      </c>
      <c r="AA589" s="11" t="n">
        <v>0</v>
      </c>
      <c r="AB589" s="10" t="s">
        <v>65</v>
      </c>
      <c r="AC589" s="11" t="n">
        <v>3</v>
      </c>
      <c r="AD589" s="11" t="n">
        <v>6</v>
      </c>
      <c r="AE589" s="11" t="n">
        <v>4</v>
      </c>
      <c r="AF589" s="11" t="n">
        <v>0</v>
      </c>
      <c r="AG589" s="11" t="n">
        <v>2</v>
      </c>
      <c r="AH589" s="11" t="n">
        <v>0</v>
      </c>
      <c r="AI589" s="13" t="n">
        <v>0.2</v>
      </c>
      <c r="AJ589" s="13" t="n">
        <v>0.4</v>
      </c>
      <c r="AK589" s="13" t="n">
        <v>0.266666666666667</v>
      </c>
      <c r="AL589" s="13" t="n">
        <v>0</v>
      </c>
      <c r="AM589" s="13" t="n">
        <v>0.133333333333333</v>
      </c>
      <c r="AN589" s="11" t="n">
        <v>0</v>
      </c>
      <c r="AO589" s="13" t="n">
        <v>0</v>
      </c>
      <c r="AP589" s="11" t="n">
        <v>0</v>
      </c>
      <c r="AQ589" s="11" t="n">
        <v>0</v>
      </c>
      <c r="AR589" s="13" t="n">
        <v>0</v>
      </c>
      <c r="AS589" s="13" t="n">
        <v>0</v>
      </c>
      <c r="AT589" s="14" t="n">
        <f aca="false">SUMIFS(시도_소아과개폐업!$C$5:$C$293,시도_소아과개폐업!$A$5:$A$293,$D589,시도_소아과개폐업!$B$5:$B$293,$B589)</f>
        <v>24</v>
      </c>
      <c r="AU589" s="14" t="n">
        <f aca="false">SUMIFS(시도_소아과개폐업!$D$5:$D$293,시도_소아과개폐업!$A$5:$A$293,$D589,시도_소아과개폐업!$B$5:$B$293,$B589)</f>
        <v>19</v>
      </c>
      <c r="AV589" s="14" t="n">
        <f aca="false">SUMIFS(시도_소아과개폐업!$F$5:$F$293,시도_소아과개폐업!$A$5:$A$293,$D589,시도_소아과개폐업!$B$5:$B$293,$B589)</f>
        <v>5</v>
      </c>
      <c r="AW589" s="15" t="n">
        <f aca="false">SUMIFS(시도_소아과개폐업!$G$5:$G$293,시도_소아과개폐업!$A$5:$A$293,$D589,시도_소아과개폐업!$B$5:$B$293,$B589)</f>
        <v>0.301587301587302</v>
      </c>
      <c r="AX589" s="14" t="n">
        <f aca="false">SUMIFS(시도_소아과개폐업!$H$5:$H$293,시도_소아과개폐업!$A$5:$A$293,$D589,시도_소아과개폐업!$B$5:$B$293,$B589)</f>
        <v>60</v>
      </c>
      <c r="AY589" s="14" t="n">
        <f aca="false">SUMIFS(시군구_병원급!$E$5:$E$3668,시군구_병원급!$A$5:$A$3668,$A589,시군구_병원급!$D$5:$D$3668,$D589)</f>
        <v>1</v>
      </c>
      <c r="AZ589" s="14" t="n">
        <f aca="false">SUMIFS(시군구_병원급!$F$5:$F$3668,시군구_병원급!$A$5:$A$3668,$A589,시군구_병원급!$D$5:$D$3668,$D589)</f>
        <v>0</v>
      </c>
      <c r="BA589" s="14" t="n">
        <f aca="false">SUMIFS(시군구_병원급!$G$5:$G$3668,시군구_병원급!$A$5:$A$3668,$A589,시군구_병원급!$D$5:$D$3668,$D589)</f>
        <v>1</v>
      </c>
      <c r="BB589" s="14" t="n">
        <f aca="false">SUMIFS(시군구_병원급!$H$5:$H$3668,시군구_병원급!$A$5:$A$3668,$A589,시군구_병원급!$D$5:$D$3668,$D589)</f>
        <v>3</v>
      </c>
      <c r="BC589" s="16" t="n">
        <f aca="false">K589+AY589</f>
        <v>1</v>
      </c>
      <c r="BD589" s="17" t="n">
        <f aca="false">IF(E589=0,"",(K589+AY589)/E589*1000)</f>
        <v>1.26903553299492</v>
      </c>
      <c r="BE589" s="16" t="n">
        <f aca="false">AY589-SUMIFS(시군구_병원급!$E$5:$E$3668,시군구_병원급!$A$5:$A$3668,$A589,시군구_병원급!$D$5:$D$3668,$D589-3)</f>
        <v>0</v>
      </c>
      <c r="BF589" s="16" t="n">
        <f aca="false">IF(AY589=0,1,0)</f>
        <v>0</v>
      </c>
      <c r="BG589" s="16" t="n">
        <f aca="false">IF(K589+AY589=0,1,0)</f>
        <v>0</v>
      </c>
      <c r="BH589" s="16" t="n">
        <f aca="false">AF589+AG589+AH589</f>
        <v>2</v>
      </c>
      <c r="BI589" s="18" t="n">
        <f aca="false">IF(H589=0,"",BH589/H589)</f>
        <v>0.133333333333333</v>
      </c>
      <c r="BJ589" s="16" t="n">
        <f aca="false">IF(AP589="","",AP589+AN589)</f>
        <v>0</v>
      </c>
    </row>
    <row r="590" customFormat="false" ht="15" hidden="false" customHeight="true" outlineLevel="0" collapsed="false">
      <c r="A590" s="9" t="s">
        <v>312</v>
      </c>
      <c r="B590" s="10" t="s">
        <v>288</v>
      </c>
      <c r="C590" s="10" t="s">
        <v>313</v>
      </c>
      <c r="D590" s="9" t="n">
        <v>2018</v>
      </c>
      <c r="E590" s="11" t="n">
        <v>4646</v>
      </c>
      <c r="F590" s="11" t="n">
        <v>611</v>
      </c>
      <c r="G590" s="11" t="n">
        <v>627</v>
      </c>
      <c r="H590" s="11" t="n">
        <v>64</v>
      </c>
      <c r="I590" s="11" t="n">
        <v>3039</v>
      </c>
      <c r="J590" s="11" t="n">
        <v>2574</v>
      </c>
      <c r="K590" s="11" t="n">
        <v>5</v>
      </c>
      <c r="L590" s="12" t="n">
        <v>13.7752905725355</v>
      </c>
      <c r="M590" s="12" t="n">
        <v>1.07619457597934</v>
      </c>
      <c r="N590" s="13" t="n">
        <v>0.846989141164857</v>
      </c>
      <c r="O590" s="13" t="n">
        <v>0.654111063280241</v>
      </c>
      <c r="P590" s="13" t="n">
        <v>0.134954799827809</v>
      </c>
      <c r="Q590" s="13" t="n">
        <v>0.0440449438202246</v>
      </c>
      <c r="R590" s="13" t="n">
        <v>0.0228384991843393</v>
      </c>
      <c r="S590" s="11" t="n">
        <v>1</v>
      </c>
      <c r="T590" s="13" t="n">
        <v>0</v>
      </c>
      <c r="U590" s="13" t="n">
        <v>-0.049421332499218</v>
      </c>
      <c r="V590" s="11" t="n">
        <v>0</v>
      </c>
      <c r="W590" s="13" t="n">
        <v>-0.0625</v>
      </c>
      <c r="X590" s="11" t="n">
        <v>0</v>
      </c>
      <c r="Y590" s="11" t="n">
        <v>0</v>
      </c>
      <c r="Z590" s="11" t="n">
        <v>0</v>
      </c>
      <c r="AA590" s="11" t="n">
        <v>0</v>
      </c>
      <c r="AB590" s="10" t="s">
        <v>65</v>
      </c>
      <c r="AC590" s="11" t="n">
        <v>6</v>
      </c>
      <c r="AD590" s="11" t="n">
        <v>29</v>
      </c>
      <c r="AE590" s="11" t="n">
        <v>17</v>
      </c>
      <c r="AF590" s="11" t="n">
        <v>2</v>
      </c>
      <c r="AG590" s="11" t="n">
        <v>10</v>
      </c>
      <c r="AH590" s="11" t="n">
        <v>0</v>
      </c>
      <c r="AI590" s="13" t="n">
        <v>0.09375</v>
      </c>
      <c r="AJ590" s="13" t="n">
        <v>0.453125</v>
      </c>
      <c r="AK590" s="13" t="n">
        <v>0.265625</v>
      </c>
      <c r="AL590" s="13" t="n">
        <v>0.03125</v>
      </c>
      <c r="AM590" s="13" t="n">
        <v>0.15625</v>
      </c>
      <c r="AN590" s="11" t="n">
        <v>0</v>
      </c>
      <c r="AO590" s="13" t="n">
        <v>0</v>
      </c>
      <c r="AP590" s="11" t="n">
        <v>0</v>
      </c>
      <c r="AQ590" s="11" t="n">
        <v>0</v>
      </c>
      <c r="AR590" s="13" t="n">
        <v>0</v>
      </c>
      <c r="AS590" s="13" t="n">
        <v>0</v>
      </c>
      <c r="AT590" s="14" t="n">
        <f aca="false">SUMIFS(시도_소아과개폐업!$C$5:$C$293,시도_소아과개폐업!$A$5:$A$293,$D590,시도_소아과개폐업!$B$5:$B$293,$B590)</f>
        <v>24</v>
      </c>
      <c r="AU590" s="14" t="n">
        <f aca="false">SUMIFS(시도_소아과개폐업!$D$5:$D$293,시도_소아과개폐업!$A$5:$A$293,$D590,시도_소아과개폐업!$B$5:$B$293,$B590)</f>
        <v>19</v>
      </c>
      <c r="AV590" s="14" t="n">
        <f aca="false">SUMIFS(시도_소아과개폐업!$F$5:$F$293,시도_소아과개폐업!$A$5:$A$293,$D590,시도_소아과개폐업!$B$5:$B$293,$B590)</f>
        <v>5</v>
      </c>
      <c r="AW590" s="15" t="n">
        <f aca="false">SUMIFS(시도_소아과개폐업!$G$5:$G$293,시도_소아과개폐업!$A$5:$A$293,$D590,시도_소아과개폐업!$B$5:$B$293,$B590)</f>
        <v>0.301587301587302</v>
      </c>
      <c r="AX590" s="14" t="n">
        <f aca="false">SUMIFS(시도_소아과개폐업!$H$5:$H$293,시도_소아과개폐업!$A$5:$A$293,$D590,시도_소아과개폐업!$B$5:$B$293,$B590)</f>
        <v>60</v>
      </c>
      <c r="AY590" s="14" t="n">
        <f aca="false">SUMIFS(시군구_병원급!$E$5:$E$3668,시군구_병원급!$A$5:$A$3668,$A590,시군구_병원급!$D$5:$D$3668,$D590)</f>
        <v>1</v>
      </c>
      <c r="AZ590" s="14" t="n">
        <f aca="false">SUMIFS(시군구_병원급!$F$5:$F$3668,시군구_병원급!$A$5:$A$3668,$A590,시군구_병원급!$D$5:$D$3668,$D590)</f>
        <v>1</v>
      </c>
      <c r="BA590" s="14" t="n">
        <f aca="false">SUMIFS(시군구_병원급!$G$5:$G$3668,시군구_병원급!$A$5:$A$3668,$A590,시군구_병원급!$D$5:$D$3668,$D590)</f>
        <v>2</v>
      </c>
      <c r="BB590" s="14" t="n">
        <f aca="false">SUMIFS(시군구_병원급!$H$5:$H$3668,시군구_병원급!$A$5:$A$3668,$A590,시군구_병원급!$D$5:$D$3668,$D590)</f>
        <v>10</v>
      </c>
      <c r="BC590" s="16" t="n">
        <f aca="false">K590+AY590</f>
        <v>6</v>
      </c>
      <c r="BD590" s="17" t="n">
        <f aca="false">IF(E590=0,"",(K590+AY590)/E590*1000)</f>
        <v>1.2914334911752</v>
      </c>
      <c r="BE590" s="16" t="n">
        <f aca="false">AY590-SUMIFS(시군구_병원급!$E$5:$E$3668,시군구_병원급!$A$5:$A$3668,$A590,시군구_병원급!$D$5:$D$3668,$D590-3)</f>
        <v>0</v>
      </c>
      <c r="BF590" s="16" t="n">
        <f aca="false">IF(AY590=0,1,0)</f>
        <v>0</v>
      </c>
      <c r="BG590" s="16" t="n">
        <f aca="false">IF(K590+AY590=0,1,0)</f>
        <v>0</v>
      </c>
      <c r="BH590" s="16" t="n">
        <f aca="false">AF590+AG590+AH590</f>
        <v>12</v>
      </c>
      <c r="BI590" s="18" t="n">
        <f aca="false">IF(H590=0,"",BH590/H590)</f>
        <v>0.1875</v>
      </c>
      <c r="BJ590" s="16" t="n">
        <f aca="false">IF(AP590="","",AP590+AN590)</f>
        <v>0</v>
      </c>
    </row>
    <row r="591" customFormat="false" ht="15" hidden="false" customHeight="true" outlineLevel="0" collapsed="false">
      <c r="A591" s="9" t="s">
        <v>314</v>
      </c>
      <c r="B591" s="10" t="s">
        <v>288</v>
      </c>
      <c r="C591" s="10" t="s">
        <v>315</v>
      </c>
      <c r="D591" s="9" t="n">
        <v>2018</v>
      </c>
      <c r="E591" s="11" t="n">
        <v>2067</v>
      </c>
      <c r="F591" s="11" t="n">
        <v>240</v>
      </c>
      <c r="G591" s="11" t="n">
        <v>256</v>
      </c>
      <c r="H591" s="11" t="n">
        <v>29</v>
      </c>
      <c r="I591" s="11" t="n">
        <v>1756</v>
      </c>
      <c r="J591" s="11" t="n">
        <v>1368</v>
      </c>
      <c r="K591" s="11" t="n">
        <v>0</v>
      </c>
      <c r="L591" s="12" t="n">
        <v>14.0299951620706</v>
      </c>
      <c r="M591" s="12" t="n">
        <v>0</v>
      </c>
      <c r="N591" s="13" t="n">
        <v>0.779043280182232</v>
      </c>
      <c r="O591" s="13" t="n">
        <v>0.849540396710208</v>
      </c>
      <c r="P591" s="13" t="n">
        <v>0.12385099177552</v>
      </c>
      <c r="Q591" s="13" t="n">
        <v>-0.268836222143615</v>
      </c>
      <c r="R591" s="13" t="n">
        <v>-0.375609756097561</v>
      </c>
      <c r="S591" s="11" t="n">
        <v>-2</v>
      </c>
      <c r="T591" s="13" t="n">
        <v>0</v>
      </c>
      <c r="U591" s="13" t="n">
        <v>0.00515168860904414</v>
      </c>
      <c r="V591" s="11" t="n">
        <v>1</v>
      </c>
      <c r="W591" s="13" t="n">
        <v>-0.103448275862069</v>
      </c>
      <c r="X591" s="11" t="n">
        <v>0</v>
      </c>
      <c r="Y591" s="11" t="n">
        <v>0</v>
      </c>
      <c r="Z591" s="11" t="n">
        <v>0</v>
      </c>
      <c r="AA591" s="11" t="n">
        <v>0</v>
      </c>
      <c r="AB591" s="10" t="s">
        <v>65</v>
      </c>
      <c r="AC591" s="11" t="n">
        <v>1</v>
      </c>
      <c r="AD591" s="11" t="n">
        <v>9</v>
      </c>
      <c r="AE591" s="11" t="n">
        <v>6</v>
      </c>
      <c r="AF591" s="11" t="n">
        <v>2</v>
      </c>
      <c r="AG591" s="11" t="n">
        <v>11</v>
      </c>
      <c r="AH591" s="11" t="n">
        <v>0</v>
      </c>
      <c r="AI591" s="13" t="n">
        <v>0.0344827586206897</v>
      </c>
      <c r="AJ591" s="13" t="n">
        <v>0.310344827586207</v>
      </c>
      <c r="AK591" s="13" t="n">
        <v>0.206896551724138</v>
      </c>
      <c r="AL591" s="13" t="n">
        <v>0.0689655172413793</v>
      </c>
      <c r="AM591" s="13" t="n">
        <v>0.379310344827586</v>
      </c>
      <c r="AN591" s="11" t="n">
        <v>0</v>
      </c>
      <c r="AO591" s="13" t="n">
        <v>0</v>
      </c>
      <c r="AP591" s="11" t="n">
        <v>2</v>
      </c>
      <c r="AQ591" s="11" t="n">
        <v>2</v>
      </c>
      <c r="AR591" s="13" t="n">
        <v>0.0689655172413793</v>
      </c>
      <c r="AS591" s="13" t="n">
        <v>0.0689655172413793</v>
      </c>
      <c r="AT591" s="14" t="n">
        <f aca="false">SUMIFS(시도_소아과개폐업!$C$5:$C$293,시도_소아과개폐업!$A$5:$A$293,$D591,시도_소아과개폐업!$B$5:$B$293,$B591)</f>
        <v>24</v>
      </c>
      <c r="AU591" s="14" t="n">
        <f aca="false">SUMIFS(시도_소아과개폐업!$D$5:$D$293,시도_소아과개폐업!$A$5:$A$293,$D591,시도_소아과개폐업!$B$5:$B$293,$B591)</f>
        <v>19</v>
      </c>
      <c r="AV591" s="14" t="n">
        <f aca="false">SUMIFS(시도_소아과개폐업!$F$5:$F$293,시도_소아과개폐업!$A$5:$A$293,$D591,시도_소아과개폐업!$B$5:$B$293,$B591)</f>
        <v>5</v>
      </c>
      <c r="AW591" s="15" t="n">
        <f aca="false">SUMIFS(시도_소아과개폐업!$G$5:$G$293,시도_소아과개폐업!$A$5:$A$293,$D591,시도_소아과개폐업!$B$5:$B$293,$B591)</f>
        <v>0.301587301587302</v>
      </c>
      <c r="AX591" s="14" t="n">
        <f aca="false">SUMIFS(시도_소아과개폐업!$H$5:$H$293,시도_소아과개폐업!$A$5:$A$293,$D591,시도_소아과개폐업!$B$5:$B$293,$B591)</f>
        <v>60</v>
      </c>
      <c r="AY591" s="14" t="n">
        <f aca="false">SUMIFS(시군구_병원급!$E$5:$E$3668,시군구_병원급!$A$5:$A$3668,$A591,시군구_병원급!$D$5:$D$3668,$D591)</f>
        <v>0</v>
      </c>
      <c r="AZ591" s="14" t="n">
        <f aca="false">SUMIFS(시군구_병원급!$F$5:$F$3668,시군구_병원급!$A$5:$A$3668,$A591,시군구_병원급!$D$5:$D$3668,$D591)</f>
        <v>1</v>
      </c>
      <c r="BA591" s="14" t="n">
        <f aca="false">SUMIFS(시군구_병원급!$G$5:$G$3668,시군구_병원급!$A$5:$A$3668,$A591,시군구_병원급!$D$5:$D$3668,$D591)</f>
        <v>2</v>
      </c>
      <c r="BB591" s="14" t="n">
        <f aca="false">SUMIFS(시군구_병원급!$H$5:$H$3668,시군구_병원급!$A$5:$A$3668,$A591,시군구_병원급!$D$5:$D$3668,$D591)</f>
        <v>3</v>
      </c>
      <c r="BC591" s="16" t="n">
        <f aca="false">K591+AY591</f>
        <v>0</v>
      </c>
      <c r="BD591" s="17" t="n">
        <f aca="false">IF(E591=0,"",(K591+AY591)/E591*1000)</f>
        <v>0</v>
      </c>
      <c r="BE591" s="16" t="n">
        <f aca="false">AY591-SUMIFS(시군구_병원급!$E$5:$E$3668,시군구_병원급!$A$5:$A$3668,$A591,시군구_병원급!$D$5:$D$3668,$D591-3)</f>
        <v>0</v>
      </c>
      <c r="BF591" s="16" t="n">
        <f aca="false">IF(AY591=0,1,0)</f>
        <v>1</v>
      </c>
      <c r="BG591" s="16" t="n">
        <f aca="false">IF(K591+AY591=0,1,0)</f>
        <v>1</v>
      </c>
      <c r="BH591" s="16" t="n">
        <f aca="false">AF591+AG591+AH591</f>
        <v>13</v>
      </c>
      <c r="BI591" s="18" t="n">
        <f aca="false">IF(H591=0,"",BH591/H591)</f>
        <v>0.448275862068966</v>
      </c>
      <c r="BJ591" s="16" t="n">
        <f aca="false">IF(AP591="","",AP591+AN591)</f>
        <v>2</v>
      </c>
    </row>
    <row r="592" customFormat="false" ht="15" hidden="false" customHeight="true" outlineLevel="0" collapsed="false">
      <c r="A592" s="9" t="s">
        <v>316</v>
      </c>
      <c r="B592" s="10" t="s">
        <v>288</v>
      </c>
      <c r="C592" s="10" t="s">
        <v>317</v>
      </c>
      <c r="D592" s="9" t="n">
        <v>2018</v>
      </c>
      <c r="E592" s="11" t="n">
        <v>1875</v>
      </c>
      <c r="F592" s="11" t="n">
        <v>254</v>
      </c>
      <c r="G592" s="11" t="n">
        <v>268</v>
      </c>
      <c r="H592" s="11" t="n">
        <v>26</v>
      </c>
      <c r="I592" s="11" t="n">
        <v>1714</v>
      </c>
      <c r="J592" s="11" t="n">
        <v>1323</v>
      </c>
      <c r="K592" s="11" t="n">
        <v>0</v>
      </c>
      <c r="L592" s="12" t="n">
        <v>13.8666666666667</v>
      </c>
      <c r="M592" s="12" t="n">
        <v>0</v>
      </c>
      <c r="N592" s="13" t="n">
        <v>0.771878646441074</v>
      </c>
      <c r="O592" s="13" t="n">
        <v>0.914133333333333</v>
      </c>
      <c r="P592" s="13" t="n">
        <v>0.142933333333333</v>
      </c>
      <c r="Q592" s="13" t="n">
        <v>-0.177631578947369</v>
      </c>
      <c r="R592" s="13" t="n">
        <v>-0.211764705882353</v>
      </c>
      <c r="S592" s="11" t="n">
        <v>0</v>
      </c>
      <c r="T592" s="13" t="n">
        <v>0.0833333333333333</v>
      </c>
      <c r="U592" s="13" t="n">
        <v>0.00468933177022279</v>
      </c>
      <c r="V592" s="11" t="n">
        <v>1</v>
      </c>
      <c r="W592" s="13" t="n">
        <v>-0.0384615384615384</v>
      </c>
      <c r="X592" s="11" t="n">
        <v>0</v>
      </c>
      <c r="Y592" s="11" t="n">
        <v>0</v>
      </c>
      <c r="Z592" s="11" t="n">
        <v>0</v>
      </c>
      <c r="AA592" s="11" t="n">
        <v>0</v>
      </c>
      <c r="AB592" s="10" t="s">
        <v>65</v>
      </c>
      <c r="AC592" s="11" t="n">
        <v>1</v>
      </c>
      <c r="AD592" s="11" t="n">
        <v>13</v>
      </c>
      <c r="AE592" s="11" t="n">
        <v>2</v>
      </c>
      <c r="AF592" s="11" t="n">
        <v>3</v>
      </c>
      <c r="AG592" s="11" t="n">
        <v>7</v>
      </c>
      <c r="AH592" s="11" t="n">
        <v>0</v>
      </c>
      <c r="AI592" s="13" t="n">
        <v>0.0384615384615385</v>
      </c>
      <c r="AJ592" s="13" t="n">
        <v>0.5</v>
      </c>
      <c r="AK592" s="13" t="n">
        <v>0.0769230769230769</v>
      </c>
      <c r="AL592" s="13" t="n">
        <v>0.115384615384615</v>
      </c>
      <c r="AM592" s="13" t="n">
        <v>0.269230769230769</v>
      </c>
      <c r="AN592" s="11" t="n">
        <v>0</v>
      </c>
      <c r="AO592" s="13" t="n">
        <v>0</v>
      </c>
      <c r="AP592" s="11" t="n">
        <v>0</v>
      </c>
      <c r="AQ592" s="11" t="n">
        <v>1</v>
      </c>
      <c r="AR592" s="13" t="n">
        <v>0</v>
      </c>
      <c r="AS592" s="13" t="n">
        <v>0.04</v>
      </c>
      <c r="AT592" s="14" t="n">
        <f aca="false">SUMIFS(시도_소아과개폐업!$C$5:$C$293,시도_소아과개폐업!$A$5:$A$293,$D592,시도_소아과개폐업!$B$5:$B$293,$B592)</f>
        <v>24</v>
      </c>
      <c r="AU592" s="14" t="n">
        <f aca="false">SUMIFS(시도_소아과개폐업!$D$5:$D$293,시도_소아과개폐업!$A$5:$A$293,$D592,시도_소아과개폐업!$B$5:$B$293,$B592)</f>
        <v>19</v>
      </c>
      <c r="AV592" s="14" t="n">
        <f aca="false">SUMIFS(시도_소아과개폐업!$F$5:$F$293,시도_소아과개폐업!$A$5:$A$293,$D592,시도_소아과개폐업!$B$5:$B$293,$B592)</f>
        <v>5</v>
      </c>
      <c r="AW592" s="15" t="n">
        <f aca="false">SUMIFS(시도_소아과개폐업!$G$5:$G$293,시도_소아과개폐업!$A$5:$A$293,$D592,시도_소아과개폐업!$B$5:$B$293,$B592)</f>
        <v>0.301587301587302</v>
      </c>
      <c r="AX592" s="14" t="n">
        <f aca="false">SUMIFS(시도_소아과개폐업!$H$5:$H$293,시도_소아과개폐업!$A$5:$A$293,$D592,시도_소아과개폐업!$B$5:$B$293,$B592)</f>
        <v>60</v>
      </c>
      <c r="AY592" s="14" t="n">
        <f aca="false">SUMIFS(시군구_병원급!$E$5:$E$3668,시군구_병원급!$A$5:$A$3668,$A592,시군구_병원급!$D$5:$D$3668,$D592)</f>
        <v>0</v>
      </c>
      <c r="AZ592" s="14" t="n">
        <f aca="false">SUMIFS(시군구_병원급!$F$5:$F$3668,시군구_병원급!$A$5:$A$3668,$A592,시군구_병원급!$D$5:$D$3668,$D592)</f>
        <v>0</v>
      </c>
      <c r="BA592" s="14" t="n">
        <f aca="false">SUMIFS(시군구_병원급!$G$5:$G$3668,시군구_병원급!$A$5:$A$3668,$A592,시군구_병원급!$D$5:$D$3668,$D592)</f>
        <v>0</v>
      </c>
      <c r="BB592" s="14" t="n">
        <f aca="false">SUMIFS(시군구_병원급!$H$5:$H$3668,시군구_병원급!$A$5:$A$3668,$A592,시군구_병원급!$D$5:$D$3668,$D592)</f>
        <v>3</v>
      </c>
      <c r="BC592" s="16" t="n">
        <f aca="false">K592+AY592</f>
        <v>0</v>
      </c>
      <c r="BD592" s="17" t="n">
        <f aca="false">IF(E592=0,"",(K592+AY592)/E592*1000)</f>
        <v>0</v>
      </c>
      <c r="BE592" s="16" t="n">
        <f aca="false">AY592-SUMIFS(시군구_병원급!$E$5:$E$3668,시군구_병원급!$A$5:$A$3668,$A592,시군구_병원급!$D$5:$D$3668,$D592-3)</f>
        <v>-1</v>
      </c>
      <c r="BF592" s="16" t="n">
        <f aca="false">IF(AY592=0,1,0)</f>
        <v>1</v>
      </c>
      <c r="BG592" s="16" t="n">
        <f aca="false">IF(K592+AY592=0,1,0)</f>
        <v>1</v>
      </c>
      <c r="BH592" s="16" t="n">
        <f aca="false">AF592+AG592+AH592</f>
        <v>10</v>
      </c>
      <c r="BI592" s="18" t="n">
        <f aca="false">IF(H592=0,"",BH592/H592)</f>
        <v>0.384615384615385</v>
      </c>
      <c r="BJ592" s="16" t="n">
        <f aca="false">IF(AP592="","",AP592+AN592)</f>
        <v>0</v>
      </c>
    </row>
    <row r="593" customFormat="false" ht="15" hidden="false" customHeight="true" outlineLevel="0" collapsed="false">
      <c r="A593" s="9" t="s">
        <v>318</v>
      </c>
      <c r="B593" s="10" t="s">
        <v>319</v>
      </c>
      <c r="C593" s="10" t="s">
        <v>320</v>
      </c>
      <c r="D593" s="9" t="n">
        <v>2018</v>
      </c>
      <c r="E593" s="11" t="n">
        <v>11065</v>
      </c>
      <c r="F593" s="11" t="n">
        <v>1271</v>
      </c>
      <c r="G593" s="11" t="n">
        <v>1318</v>
      </c>
      <c r="H593" s="11" t="n">
        <v>208</v>
      </c>
      <c r="I593" s="11" t="n">
        <v>11795</v>
      </c>
      <c r="J593" s="11" t="n">
        <v>9039</v>
      </c>
      <c r="K593" s="11" t="n">
        <v>3</v>
      </c>
      <c r="L593" s="12" t="n">
        <v>18.7980117487573</v>
      </c>
      <c r="M593" s="12" t="n">
        <v>0.271125169453231</v>
      </c>
      <c r="N593" s="13" t="n">
        <v>0.766341670199237</v>
      </c>
      <c r="O593" s="13" t="n">
        <v>1.06597379123362</v>
      </c>
      <c r="P593" s="13" t="n">
        <v>0.119114324446453</v>
      </c>
      <c r="Q593" s="13" t="n">
        <v>-0.199869838744667</v>
      </c>
      <c r="R593" s="13" t="n">
        <v>-0.317098445595855</v>
      </c>
      <c r="S593" s="11" t="n">
        <v>-2</v>
      </c>
      <c r="T593" s="13" t="n">
        <v>-0.0458715596330275</v>
      </c>
      <c r="U593" s="13" t="n">
        <v>-0.0643344439155957</v>
      </c>
      <c r="V593" s="11" t="n">
        <v>0</v>
      </c>
      <c r="W593" s="13" t="n">
        <v>-0.158653846153846</v>
      </c>
      <c r="X593" s="11" t="n">
        <v>0</v>
      </c>
      <c r="Y593" s="11" t="n">
        <v>0</v>
      </c>
      <c r="Z593" s="11" t="n">
        <v>0</v>
      </c>
      <c r="AA593" s="11" t="n">
        <v>0</v>
      </c>
      <c r="AB593" s="10" t="s">
        <v>65</v>
      </c>
      <c r="AC593" s="11" t="n">
        <v>7</v>
      </c>
      <c r="AD593" s="11" t="n">
        <v>69</v>
      </c>
      <c r="AE593" s="11" t="n">
        <v>109</v>
      </c>
      <c r="AF593" s="11" t="n">
        <v>1</v>
      </c>
      <c r="AG593" s="11" t="n">
        <v>21</v>
      </c>
      <c r="AH593" s="11" t="n">
        <v>1</v>
      </c>
      <c r="AI593" s="13" t="n">
        <v>0.0336538461538462</v>
      </c>
      <c r="AJ593" s="13" t="n">
        <v>0.331730769230769</v>
      </c>
      <c r="AK593" s="13" t="n">
        <v>0.524038461538462</v>
      </c>
      <c r="AL593" s="13" t="n">
        <v>0.00480769230769231</v>
      </c>
      <c r="AM593" s="13" t="n">
        <v>0.100961538461539</v>
      </c>
      <c r="AN593" s="11" t="n">
        <v>7</v>
      </c>
      <c r="AO593" s="13" t="n">
        <v>0.0325581395348837</v>
      </c>
      <c r="AP593" s="11" t="n">
        <v>25</v>
      </c>
      <c r="AQ593" s="11" t="n">
        <v>15</v>
      </c>
      <c r="AR593" s="13" t="n">
        <v>0.111111111111111</v>
      </c>
      <c r="AS593" s="13" t="n">
        <v>0.0666666666666667</v>
      </c>
      <c r="AT593" s="14" t="n">
        <f aca="false">SUMIFS(시도_소아과개폐업!$C$5:$C$293,시도_소아과개폐업!$A$5:$A$293,$D593,시도_소아과개폐업!$B$5:$B$293,$B593)</f>
        <v>19</v>
      </c>
      <c r="AU593" s="14" t="n">
        <f aca="false">SUMIFS(시도_소아과개폐업!$D$5:$D$293,시도_소아과개폐업!$A$5:$A$293,$D593,시도_소아과개폐업!$B$5:$B$293,$B593)</f>
        <v>18</v>
      </c>
      <c r="AV593" s="14" t="n">
        <f aca="false">SUMIFS(시도_소아과개폐업!$F$5:$F$293,시도_소아과개폐업!$A$5:$A$293,$D593,시도_소아과개폐업!$B$5:$B$293,$B593)</f>
        <v>1</v>
      </c>
      <c r="AW593" s="15" t="n">
        <f aca="false">SUMIFS(시도_소아과개폐업!$G$5:$G$293,시도_소아과개폐업!$A$5:$A$293,$D593,시도_소아과개폐업!$B$5:$B$293,$B593)</f>
        <v>0.642857142857143</v>
      </c>
      <c r="AX593" s="14" t="n">
        <f aca="false">SUMIFS(시도_소아과개폐업!$H$5:$H$293,시도_소아과개폐업!$A$5:$A$293,$D593,시도_소아과개폐업!$B$5:$B$293,$B593)</f>
        <v>72</v>
      </c>
      <c r="AY593" s="14" t="n">
        <f aca="false">SUMIFS(시군구_병원급!$E$5:$E$3668,시군구_병원급!$A$5:$A$3668,$A593,시군구_병원급!$D$5:$D$3668,$D593)</f>
        <v>8</v>
      </c>
      <c r="AZ593" s="14" t="n">
        <f aca="false">SUMIFS(시군구_병원급!$F$5:$F$3668,시군구_병원급!$A$5:$A$3668,$A593,시군구_병원급!$D$5:$D$3668,$D593)</f>
        <v>5</v>
      </c>
      <c r="BA593" s="14" t="n">
        <f aca="false">SUMIFS(시군구_병원급!$G$5:$G$3668,시군구_병원급!$A$5:$A$3668,$A593,시군구_병원급!$D$5:$D$3668,$D593)</f>
        <v>19</v>
      </c>
      <c r="BB593" s="14" t="n">
        <f aca="false">SUMIFS(시군구_병원급!$H$5:$H$3668,시군구_병원급!$A$5:$A$3668,$A593,시군구_병원급!$D$5:$D$3668,$D593)</f>
        <v>39</v>
      </c>
      <c r="BC593" s="16" t="n">
        <f aca="false">K593+AY593</f>
        <v>11</v>
      </c>
      <c r="BD593" s="17" t="n">
        <f aca="false">IF(E593=0,"",(K593+AY593)/E593*1000)</f>
        <v>0.994125621328513</v>
      </c>
      <c r="BE593" s="16" t="n">
        <f aca="false">AY593-SUMIFS(시군구_병원급!$E$5:$E$3668,시군구_병원급!$A$5:$A$3668,$A593,시군구_병원급!$D$5:$D$3668,$D593-3)</f>
        <v>0</v>
      </c>
      <c r="BF593" s="16" t="n">
        <f aca="false">IF(AY593=0,1,0)</f>
        <v>0</v>
      </c>
      <c r="BG593" s="16" t="n">
        <f aca="false">IF(K593+AY593=0,1,0)</f>
        <v>0</v>
      </c>
      <c r="BH593" s="16" t="n">
        <f aca="false">AF593+AG593+AH593</f>
        <v>23</v>
      </c>
      <c r="BI593" s="18" t="n">
        <f aca="false">IF(H593=0,"",BH593/H593)</f>
        <v>0.110576923076923</v>
      </c>
      <c r="BJ593" s="16" t="n">
        <f aca="false">IF(AP593="","",AP593+AN593)</f>
        <v>32</v>
      </c>
    </row>
    <row r="594" customFormat="false" ht="15" hidden="false" customHeight="true" outlineLevel="0" collapsed="false">
      <c r="A594" s="9" t="s">
        <v>321</v>
      </c>
      <c r="B594" s="10" t="s">
        <v>319</v>
      </c>
      <c r="C594" s="10" t="s">
        <v>322</v>
      </c>
      <c r="D594" s="9" t="n">
        <v>2018</v>
      </c>
      <c r="E594" s="11" t="n">
        <v>12881</v>
      </c>
      <c r="F594" s="11" t="n">
        <v>1684</v>
      </c>
      <c r="G594" s="11" t="n">
        <v>1744</v>
      </c>
      <c r="H594" s="11" t="n">
        <v>151</v>
      </c>
      <c r="I594" s="11" t="n">
        <v>10123</v>
      </c>
      <c r="J594" s="11" t="n">
        <v>7954</v>
      </c>
      <c r="K594" s="11" t="n">
        <v>6</v>
      </c>
      <c r="L594" s="12" t="n">
        <v>11.7226923375514</v>
      </c>
      <c r="M594" s="12" t="n">
        <v>0.465802344538468</v>
      </c>
      <c r="N594" s="13" t="n">
        <v>0.785735453916823</v>
      </c>
      <c r="O594" s="13" t="n">
        <v>0.785886188960485</v>
      </c>
      <c r="P594" s="13" t="n">
        <v>0.135393214812515</v>
      </c>
      <c r="Q594" s="13" t="n">
        <v>-0.138337012509198</v>
      </c>
      <c r="R594" s="13" t="n">
        <v>-0.303236116660008</v>
      </c>
      <c r="S594" s="11" t="n">
        <v>0</v>
      </c>
      <c r="T594" s="13" t="n">
        <v>-0.0130718954248366</v>
      </c>
      <c r="U594" s="13" t="n">
        <v>-0.0249470236948565</v>
      </c>
      <c r="V594" s="11" t="n">
        <v>0</v>
      </c>
      <c r="W594" s="13" t="n">
        <v>-0.0662251655629139</v>
      </c>
      <c r="X594" s="11" t="n">
        <v>0</v>
      </c>
      <c r="Y594" s="11" t="n">
        <v>0</v>
      </c>
      <c r="Z594" s="11" t="n">
        <v>0</v>
      </c>
      <c r="AA594" s="11" t="n">
        <v>0</v>
      </c>
      <c r="AB594" s="10" t="s">
        <v>65</v>
      </c>
      <c r="AC594" s="11" t="n">
        <v>15</v>
      </c>
      <c r="AD594" s="11" t="n">
        <v>69</v>
      </c>
      <c r="AE594" s="11" t="n">
        <v>36</v>
      </c>
      <c r="AF594" s="11" t="n">
        <v>7</v>
      </c>
      <c r="AG594" s="11" t="n">
        <v>24</v>
      </c>
      <c r="AH594" s="11" t="n">
        <v>0</v>
      </c>
      <c r="AI594" s="13" t="n">
        <v>0.0993377483443709</v>
      </c>
      <c r="AJ594" s="13" t="n">
        <v>0.456953642384106</v>
      </c>
      <c r="AK594" s="13" t="n">
        <v>0.23841059602649</v>
      </c>
      <c r="AL594" s="13" t="n">
        <v>0.0463576158940397</v>
      </c>
      <c r="AM594" s="13" t="n">
        <v>0.158940397350993</v>
      </c>
      <c r="AN594" s="11" t="n">
        <v>6</v>
      </c>
      <c r="AO594" s="13" t="n">
        <v>0.0382165605095541</v>
      </c>
      <c r="AP594" s="11" t="n">
        <v>9</v>
      </c>
      <c r="AQ594" s="11" t="n">
        <v>7</v>
      </c>
      <c r="AR594" s="13" t="n">
        <v>0.0566037735849057</v>
      </c>
      <c r="AS594" s="13" t="n">
        <v>0.0440251572327044</v>
      </c>
      <c r="AT594" s="14" t="n">
        <f aca="false">SUMIFS(시도_소아과개폐업!$C$5:$C$293,시도_소아과개폐업!$A$5:$A$293,$D594,시도_소아과개폐업!$B$5:$B$293,$B594)</f>
        <v>19</v>
      </c>
      <c r="AU594" s="14" t="n">
        <f aca="false">SUMIFS(시도_소아과개폐업!$D$5:$D$293,시도_소아과개폐업!$A$5:$A$293,$D594,시도_소아과개폐업!$B$5:$B$293,$B594)</f>
        <v>18</v>
      </c>
      <c r="AV594" s="14" t="n">
        <f aca="false">SUMIFS(시도_소아과개폐업!$F$5:$F$293,시도_소아과개폐업!$A$5:$A$293,$D594,시도_소아과개폐업!$B$5:$B$293,$B594)</f>
        <v>1</v>
      </c>
      <c r="AW594" s="15" t="n">
        <f aca="false">SUMIFS(시도_소아과개폐업!$G$5:$G$293,시도_소아과개폐업!$A$5:$A$293,$D594,시도_소아과개폐업!$B$5:$B$293,$B594)</f>
        <v>0.642857142857143</v>
      </c>
      <c r="AX594" s="14" t="n">
        <f aca="false">SUMIFS(시도_소아과개폐업!$H$5:$H$293,시도_소아과개폐업!$A$5:$A$293,$D594,시도_소아과개폐업!$B$5:$B$293,$B594)</f>
        <v>72</v>
      </c>
      <c r="AY594" s="14" t="n">
        <f aca="false">SUMIFS(시군구_병원급!$E$5:$E$3668,시군구_병원급!$A$5:$A$3668,$A594,시군구_병원급!$D$5:$D$3668,$D594)</f>
        <v>3</v>
      </c>
      <c r="AZ594" s="14" t="n">
        <f aca="false">SUMIFS(시군구_병원급!$F$5:$F$3668,시군구_병원급!$A$5:$A$3668,$A594,시군구_병원급!$D$5:$D$3668,$D594)</f>
        <v>4</v>
      </c>
      <c r="BA594" s="14" t="n">
        <f aca="false">SUMIFS(시군구_병원급!$G$5:$G$3668,시군구_병원급!$A$5:$A$3668,$A594,시군구_병원급!$D$5:$D$3668,$D594)</f>
        <v>10</v>
      </c>
      <c r="BB594" s="14" t="n">
        <f aca="false">SUMIFS(시군구_병원급!$H$5:$H$3668,시군구_병원급!$A$5:$A$3668,$A594,시군구_병원급!$D$5:$D$3668,$D594)</f>
        <v>23</v>
      </c>
      <c r="BC594" s="16" t="n">
        <f aca="false">K594+AY594</f>
        <v>9</v>
      </c>
      <c r="BD594" s="17" t="n">
        <f aca="false">IF(E594=0,"",(K594+AY594)/E594*1000)</f>
        <v>0.698703516807701</v>
      </c>
      <c r="BE594" s="16" t="n">
        <f aca="false">AY594-SUMIFS(시군구_병원급!$E$5:$E$3668,시군구_병원급!$A$5:$A$3668,$A594,시군구_병원급!$D$5:$D$3668,$D594-3)</f>
        <v>-1</v>
      </c>
      <c r="BF594" s="16" t="n">
        <f aca="false">IF(AY594=0,1,0)</f>
        <v>0</v>
      </c>
      <c r="BG594" s="16" t="n">
        <f aca="false">IF(K594+AY594=0,1,0)</f>
        <v>0</v>
      </c>
      <c r="BH594" s="16" t="n">
        <f aca="false">AF594+AG594+AH594</f>
        <v>31</v>
      </c>
      <c r="BI594" s="18" t="n">
        <f aca="false">IF(H594=0,"",BH594/H594)</f>
        <v>0.205298013245033</v>
      </c>
      <c r="BJ594" s="16" t="n">
        <f aca="false">IF(AP594="","",AP594+AN594)</f>
        <v>15</v>
      </c>
    </row>
    <row r="595" customFormat="false" ht="15" hidden="false" customHeight="true" outlineLevel="0" collapsed="false">
      <c r="A595" s="9" t="s">
        <v>323</v>
      </c>
      <c r="B595" s="10" t="s">
        <v>319</v>
      </c>
      <c r="C595" s="10" t="s">
        <v>324</v>
      </c>
      <c r="D595" s="9" t="n">
        <v>2018</v>
      </c>
      <c r="E595" s="11" t="n">
        <v>13410</v>
      </c>
      <c r="F595" s="11" t="n">
        <v>1695</v>
      </c>
      <c r="G595" s="11" t="n">
        <v>1722</v>
      </c>
      <c r="H595" s="11" t="n">
        <v>249</v>
      </c>
      <c r="I595" s="11" t="n">
        <v>11048</v>
      </c>
      <c r="J595" s="11" t="n">
        <v>8945</v>
      </c>
      <c r="K595" s="11" t="n">
        <v>5</v>
      </c>
      <c r="L595" s="12" t="n">
        <v>18.5682326621924</v>
      </c>
      <c r="M595" s="12" t="n">
        <v>0.372856077554064</v>
      </c>
      <c r="N595" s="13" t="n">
        <v>0.809648805213613</v>
      </c>
      <c r="O595" s="13" t="n">
        <v>0.82386278896346</v>
      </c>
      <c r="P595" s="13" t="n">
        <v>0.12841163310962</v>
      </c>
      <c r="Q595" s="13" t="n">
        <v>-0.0858895705521472</v>
      </c>
      <c r="R595" s="13" t="n">
        <v>-0.193064667291471</v>
      </c>
      <c r="S595" s="11" t="n">
        <v>-1</v>
      </c>
      <c r="T595" s="13" t="n">
        <v>-0.0158102766798419</v>
      </c>
      <c r="U595" s="13" t="n">
        <v>-0.0171692909883462</v>
      </c>
      <c r="V595" s="11" t="n">
        <v>0</v>
      </c>
      <c r="W595" s="13" t="n">
        <v>-0.216867469879518</v>
      </c>
      <c r="X595" s="11" t="n">
        <v>1</v>
      </c>
      <c r="Y595" s="11" t="n">
        <v>0</v>
      </c>
      <c r="Z595" s="11" t="n">
        <v>1</v>
      </c>
      <c r="AA595" s="11" t="n">
        <v>0</v>
      </c>
      <c r="AB595" s="10" t="s">
        <v>65</v>
      </c>
      <c r="AC595" s="11" t="n">
        <v>18</v>
      </c>
      <c r="AD595" s="11" t="n">
        <v>74</v>
      </c>
      <c r="AE595" s="11" t="n">
        <v>137</v>
      </c>
      <c r="AF595" s="11" t="n">
        <v>5</v>
      </c>
      <c r="AG595" s="11" t="n">
        <v>15</v>
      </c>
      <c r="AH595" s="11" t="n">
        <v>0</v>
      </c>
      <c r="AI595" s="13" t="n">
        <v>0.072289156626506</v>
      </c>
      <c r="AJ595" s="13" t="n">
        <v>0.29718875502008</v>
      </c>
      <c r="AK595" s="13" t="n">
        <v>0.550200803212851</v>
      </c>
      <c r="AL595" s="13" t="n">
        <v>0.0200803212851406</v>
      </c>
      <c r="AM595" s="13" t="n">
        <v>0.0602409638554217</v>
      </c>
      <c r="AN595" s="11" t="n">
        <v>4</v>
      </c>
      <c r="AO595" s="13" t="n">
        <v>0.0158102766798419</v>
      </c>
      <c r="AP595" s="11" t="n">
        <v>10</v>
      </c>
      <c r="AQ595" s="11" t="n">
        <v>7</v>
      </c>
      <c r="AR595" s="13" t="n">
        <v>0.0390625</v>
      </c>
      <c r="AS595" s="13" t="n">
        <v>0.02734375</v>
      </c>
      <c r="AT595" s="14" t="n">
        <f aca="false">SUMIFS(시도_소아과개폐업!$C$5:$C$293,시도_소아과개폐업!$A$5:$A$293,$D595,시도_소아과개폐업!$B$5:$B$293,$B595)</f>
        <v>19</v>
      </c>
      <c r="AU595" s="14" t="n">
        <f aca="false">SUMIFS(시도_소아과개폐업!$D$5:$D$293,시도_소아과개폐업!$A$5:$A$293,$D595,시도_소아과개폐업!$B$5:$B$293,$B595)</f>
        <v>18</v>
      </c>
      <c r="AV595" s="14" t="n">
        <f aca="false">SUMIFS(시도_소아과개폐업!$F$5:$F$293,시도_소아과개폐업!$A$5:$A$293,$D595,시도_소아과개폐업!$B$5:$B$293,$B595)</f>
        <v>1</v>
      </c>
      <c r="AW595" s="15" t="n">
        <f aca="false">SUMIFS(시도_소아과개폐업!$G$5:$G$293,시도_소아과개폐업!$A$5:$A$293,$D595,시도_소아과개폐업!$B$5:$B$293,$B595)</f>
        <v>0.642857142857143</v>
      </c>
      <c r="AX595" s="14" t="n">
        <f aca="false">SUMIFS(시도_소아과개폐업!$H$5:$H$293,시도_소아과개폐업!$A$5:$A$293,$D595,시도_소아과개폐업!$B$5:$B$293,$B595)</f>
        <v>72</v>
      </c>
      <c r="AY595" s="14" t="n">
        <f aca="false">SUMIFS(시군구_병원급!$E$5:$E$3668,시군구_병원급!$A$5:$A$3668,$A595,시군구_병원급!$D$5:$D$3668,$D595)</f>
        <v>9</v>
      </c>
      <c r="AZ595" s="14" t="n">
        <f aca="false">SUMIFS(시군구_병원급!$F$5:$F$3668,시군구_병원급!$A$5:$A$3668,$A595,시군구_병원급!$D$5:$D$3668,$D595)</f>
        <v>8</v>
      </c>
      <c r="BA595" s="14" t="n">
        <f aca="false">SUMIFS(시군구_병원급!$G$5:$G$3668,시군구_병원급!$A$5:$A$3668,$A595,시군구_병원급!$D$5:$D$3668,$D595)</f>
        <v>26</v>
      </c>
      <c r="BB595" s="14" t="n">
        <f aca="false">SUMIFS(시군구_병원급!$H$5:$H$3668,시군구_병원급!$A$5:$A$3668,$A595,시군구_병원급!$D$5:$D$3668,$D595)</f>
        <v>42</v>
      </c>
      <c r="BC595" s="16" t="n">
        <f aca="false">K595+AY595</f>
        <v>14</v>
      </c>
      <c r="BD595" s="17" t="n">
        <f aca="false">IF(E595=0,"",(K595+AY595)/E595*1000)</f>
        <v>1.04399701715138</v>
      </c>
      <c r="BE595" s="16" t="n">
        <f aca="false">AY595-SUMIFS(시군구_병원급!$E$5:$E$3668,시군구_병원급!$A$5:$A$3668,$A595,시군구_병원급!$D$5:$D$3668,$D595-3)</f>
        <v>-1</v>
      </c>
      <c r="BF595" s="16" t="n">
        <f aca="false">IF(AY595=0,1,0)</f>
        <v>0</v>
      </c>
      <c r="BG595" s="16" t="n">
        <f aca="false">IF(K595+AY595=0,1,0)</f>
        <v>0</v>
      </c>
      <c r="BH595" s="16" t="n">
        <f aca="false">AF595+AG595+AH595</f>
        <v>20</v>
      </c>
      <c r="BI595" s="18" t="n">
        <f aca="false">IF(H595=0,"",BH595/H595)</f>
        <v>0.0803212851405623</v>
      </c>
      <c r="BJ595" s="16" t="n">
        <f aca="false">IF(AP595="","",AP595+AN595)</f>
        <v>14</v>
      </c>
    </row>
    <row r="596" customFormat="false" ht="15" hidden="false" customHeight="true" outlineLevel="0" collapsed="false">
      <c r="A596" s="9" t="s">
        <v>325</v>
      </c>
      <c r="B596" s="10" t="s">
        <v>319</v>
      </c>
      <c r="C596" s="10" t="s">
        <v>326</v>
      </c>
      <c r="D596" s="9" t="n">
        <v>2018</v>
      </c>
      <c r="E596" s="11" t="n">
        <v>6319</v>
      </c>
      <c r="F596" s="11" t="n">
        <v>889</v>
      </c>
      <c r="G596" s="11" t="n">
        <v>889</v>
      </c>
      <c r="H596" s="11" t="n">
        <v>88</v>
      </c>
      <c r="I596" s="11" t="n">
        <v>4522</v>
      </c>
      <c r="J596" s="11" t="n">
        <v>3520</v>
      </c>
      <c r="K596" s="11" t="n">
        <v>4</v>
      </c>
      <c r="L596" s="12" t="n">
        <v>13.9262541541383</v>
      </c>
      <c r="M596" s="12" t="n">
        <v>0.633011552460832</v>
      </c>
      <c r="N596" s="13" t="n">
        <v>0.778416629809819</v>
      </c>
      <c r="O596" s="13" t="n">
        <v>0.715619560056971</v>
      </c>
      <c r="P596" s="13" t="n">
        <v>0.14068681753442</v>
      </c>
      <c r="Q596" s="13" t="n">
        <v>0.257012134473841</v>
      </c>
      <c r="R596" s="13" t="n">
        <v>0.0988875154511744</v>
      </c>
      <c r="S596" s="11" t="n">
        <v>2</v>
      </c>
      <c r="T596" s="13" t="n">
        <v>0.0352941176470589</v>
      </c>
      <c r="U596" s="13" t="n">
        <v>0.033363802559415</v>
      </c>
      <c r="V596" s="11" t="n">
        <v>0</v>
      </c>
      <c r="W596" s="13" t="n">
        <v>-0.0340909090909091</v>
      </c>
      <c r="X596" s="11" t="n">
        <v>0</v>
      </c>
      <c r="Y596" s="11" t="n">
        <v>1</v>
      </c>
      <c r="Z596" s="11" t="n">
        <v>1</v>
      </c>
      <c r="AA596" s="11" t="n">
        <v>0</v>
      </c>
      <c r="AB596" s="10" t="s">
        <v>65</v>
      </c>
      <c r="AC596" s="11" t="n">
        <v>8</v>
      </c>
      <c r="AD596" s="11" t="n">
        <v>31</v>
      </c>
      <c r="AE596" s="11" t="n">
        <v>30</v>
      </c>
      <c r="AF596" s="11" t="n">
        <v>9</v>
      </c>
      <c r="AG596" s="11" t="n">
        <v>10</v>
      </c>
      <c r="AH596" s="11" t="n">
        <v>0</v>
      </c>
      <c r="AI596" s="13" t="n">
        <v>0.0909090909090909</v>
      </c>
      <c r="AJ596" s="13" t="n">
        <v>0.352272727272727</v>
      </c>
      <c r="AK596" s="13" t="n">
        <v>0.340909090909091</v>
      </c>
      <c r="AL596" s="13" t="n">
        <v>0.102272727272727</v>
      </c>
      <c r="AM596" s="13" t="n">
        <v>0.113636363636364</v>
      </c>
      <c r="AN596" s="11" t="n">
        <v>0</v>
      </c>
      <c r="AO596" s="13" t="n">
        <v>0</v>
      </c>
      <c r="AP596" s="11" t="n">
        <v>3</v>
      </c>
      <c r="AQ596" s="11" t="n">
        <v>6</v>
      </c>
      <c r="AR596" s="13" t="n">
        <v>0.0352941176470588</v>
      </c>
      <c r="AS596" s="13" t="n">
        <v>0.0705882352941177</v>
      </c>
      <c r="AT596" s="14" t="n">
        <f aca="false">SUMIFS(시도_소아과개폐업!$C$5:$C$293,시도_소아과개폐업!$A$5:$A$293,$D596,시도_소아과개폐업!$B$5:$B$293,$B596)</f>
        <v>19</v>
      </c>
      <c r="AU596" s="14" t="n">
        <f aca="false">SUMIFS(시도_소아과개폐업!$D$5:$D$293,시도_소아과개폐업!$A$5:$A$293,$D596,시도_소아과개폐업!$B$5:$B$293,$B596)</f>
        <v>18</v>
      </c>
      <c r="AV596" s="14" t="n">
        <f aca="false">SUMIFS(시도_소아과개폐업!$F$5:$F$293,시도_소아과개폐업!$A$5:$A$293,$D596,시도_소아과개폐업!$B$5:$B$293,$B596)</f>
        <v>1</v>
      </c>
      <c r="AW596" s="15" t="n">
        <f aca="false">SUMIFS(시도_소아과개폐업!$G$5:$G$293,시도_소아과개폐업!$A$5:$A$293,$D596,시도_소아과개폐업!$B$5:$B$293,$B596)</f>
        <v>0.642857142857143</v>
      </c>
      <c r="AX596" s="14" t="n">
        <f aca="false">SUMIFS(시도_소아과개폐업!$H$5:$H$293,시도_소아과개폐업!$A$5:$A$293,$D596,시도_소아과개폐업!$B$5:$B$293,$B596)</f>
        <v>72</v>
      </c>
      <c r="AY596" s="14" t="n">
        <f aca="false">SUMIFS(시군구_병원급!$E$5:$E$3668,시군구_병원급!$A$5:$A$3668,$A596,시군구_병원급!$D$5:$D$3668,$D596)</f>
        <v>0</v>
      </c>
      <c r="AZ596" s="14" t="n">
        <f aca="false">SUMIFS(시군구_병원급!$F$5:$F$3668,시군구_병원급!$A$5:$A$3668,$A596,시군구_병원급!$D$5:$D$3668,$D596)</f>
        <v>1</v>
      </c>
      <c r="BA596" s="14" t="n">
        <f aca="false">SUMIFS(시군구_병원급!$G$5:$G$3668,시군구_병원급!$A$5:$A$3668,$A596,시군구_병원급!$D$5:$D$3668,$D596)</f>
        <v>3</v>
      </c>
      <c r="BB596" s="14" t="n">
        <f aca="false">SUMIFS(시군구_병원급!$H$5:$H$3668,시군구_병원급!$A$5:$A$3668,$A596,시군구_병원급!$D$5:$D$3668,$D596)</f>
        <v>18</v>
      </c>
      <c r="BC596" s="16" t="n">
        <f aca="false">K596+AY596</f>
        <v>4</v>
      </c>
      <c r="BD596" s="17" t="n">
        <f aca="false">IF(E596=0,"",(K596+AY596)/E596*1000)</f>
        <v>0.633011552460832</v>
      </c>
      <c r="BE596" s="16" t="n">
        <f aca="false">AY596-SUMIFS(시군구_병원급!$E$5:$E$3668,시군구_병원급!$A$5:$A$3668,$A596,시군구_병원급!$D$5:$D$3668,$D596-3)</f>
        <v>0</v>
      </c>
      <c r="BF596" s="16" t="n">
        <f aca="false">IF(AY596=0,1,0)</f>
        <v>1</v>
      </c>
      <c r="BG596" s="16" t="n">
        <f aca="false">IF(K596+AY596=0,1,0)</f>
        <v>0</v>
      </c>
      <c r="BH596" s="16" t="n">
        <f aca="false">AF596+AG596+AH596</f>
        <v>19</v>
      </c>
      <c r="BI596" s="18" t="n">
        <f aca="false">IF(H596=0,"",BH596/H596)</f>
        <v>0.215909090909091</v>
      </c>
      <c r="BJ596" s="16" t="n">
        <f aca="false">IF(AP596="","",AP596+AN596)</f>
        <v>3</v>
      </c>
    </row>
    <row r="597" customFormat="false" ht="15" hidden="false" customHeight="true" outlineLevel="0" collapsed="false">
      <c r="A597" s="9" t="s">
        <v>327</v>
      </c>
      <c r="B597" s="10" t="s">
        <v>319</v>
      </c>
      <c r="C597" s="10" t="s">
        <v>328</v>
      </c>
      <c r="D597" s="9" t="n">
        <v>2018</v>
      </c>
      <c r="E597" s="11" t="n">
        <v>8352</v>
      </c>
      <c r="F597" s="11" t="n">
        <v>1144</v>
      </c>
      <c r="G597" s="11" t="n">
        <v>1171</v>
      </c>
      <c r="H597" s="11" t="n">
        <v>136</v>
      </c>
      <c r="I597" s="11" t="n">
        <v>8053</v>
      </c>
      <c r="J597" s="11" t="n">
        <v>6190</v>
      </c>
      <c r="K597" s="11" t="n">
        <v>4</v>
      </c>
      <c r="L597" s="12" t="n">
        <v>16.2835249042146</v>
      </c>
      <c r="M597" s="12" t="n">
        <v>0.478927203065134</v>
      </c>
      <c r="N597" s="13" t="n">
        <v>0.768657643114367</v>
      </c>
      <c r="O597" s="13" t="n">
        <v>0.964200191570881</v>
      </c>
      <c r="P597" s="13" t="n">
        <v>0.140205938697318</v>
      </c>
      <c r="Q597" s="13" t="n">
        <v>-0.174866627148785</v>
      </c>
      <c r="R597" s="13" t="n">
        <v>-0.302976190476191</v>
      </c>
      <c r="S597" s="11" t="n">
        <v>0</v>
      </c>
      <c r="T597" s="13" t="n">
        <v>-0.0555555555555556</v>
      </c>
      <c r="U597" s="13" t="n">
        <v>-0.0119018404907976</v>
      </c>
      <c r="V597" s="11" t="n">
        <v>0</v>
      </c>
      <c r="W597" s="13" t="n">
        <v>-0.139705882352941</v>
      </c>
      <c r="X597" s="11" t="n">
        <v>0</v>
      </c>
      <c r="Y597" s="11" t="n">
        <v>0</v>
      </c>
      <c r="Z597" s="11" t="n">
        <v>0</v>
      </c>
      <c r="AA597" s="11" t="n">
        <v>0</v>
      </c>
      <c r="AB597" s="10" t="s">
        <v>65</v>
      </c>
      <c r="AC597" s="11" t="n">
        <v>19</v>
      </c>
      <c r="AD597" s="11" t="n">
        <v>60</v>
      </c>
      <c r="AE597" s="11" t="n">
        <v>44</v>
      </c>
      <c r="AF597" s="11" t="n">
        <v>1</v>
      </c>
      <c r="AG597" s="11" t="n">
        <v>12</v>
      </c>
      <c r="AH597" s="11" t="n">
        <v>0</v>
      </c>
      <c r="AI597" s="13" t="n">
        <v>0.139705882352941</v>
      </c>
      <c r="AJ597" s="13" t="n">
        <v>0.441176470588235</v>
      </c>
      <c r="AK597" s="13" t="n">
        <v>0.323529411764706</v>
      </c>
      <c r="AL597" s="13" t="n">
        <v>0.00735294117647059</v>
      </c>
      <c r="AM597" s="13" t="n">
        <v>0.0882352941176471</v>
      </c>
      <c r="AN597" s="11" t="n">
        <v>2</v>
      </c>
      <c r="AO597" s="13" t="n">
        <v>0.0144927536231884</v>
      </c>
      <c r="AP597" s="11" t="n">
        <v>16</v>
      </c>
      <c r="AQ597" s="11" t="n">
        <v>9</v>
      </c>
      <c r="AR597" s="13" t="n">
        <v>0.10958904109589</v>
      </c>
      <c r="AS597" s="13" t="n">
        <v>0.0616438356164384</v>
      </c>
      <c r="AT597" s="14" t="n">
        <f aca="false">SUMIFS(시도_소아과개폐업!$C$5:$C$293,시도_소아과개폐업!$A$5:$A$293,$D597,시도_소아과개폐업!$B$5:$B$293,$B597)</f>
        <v>19</v>
      </c>
      <c r="AU597" s="14" t="n">
        <f aca="false">SUMIFS(시도_소아과개폐업!$D$5:$D$293,시도_소아과개폐업!$A$5:$A$293,$D597,시도_소아과개폐업!$B$5:$B$293,$B597)</f>
        <v>18</v>
      </c>
      <c r="AV597" s="14" t="n">
        <f aca="false">SUMIFS(시도_소아과개폐업!$F$5:$F$293,시도_소아과개폐업!$A$5:$A$293,$D597,시도_소아과개폐업!$B$5:$B$293,$B597)</f>
        <v>1</v>
      </c>
      <c r="AW597" s="15" t="n">
        <f aca="false">SUMIFS(시도_소아과개폐업!$G$5:$G$293,시도_소아과개폐업!$A$5:$A$293,$D597,시도_소아과개폐업!$B$5:$B$293,$B597)</f>
        <v>0.642857142857143</v>
      </c>
      <c r="AX597" s="14" t="n">
        <f aca="false">SUMIFS(시도_소아과개폐업!$H$5:$H$293,시도_소아과개폐업!$A$5:$A$293,$D597,시도_소아과개폐업!$B$5:$B$293,$B597)</f>
        <v>72</v>
      </c>
      <c r="AY597" s="14" t="n">
        <f aca="false">SUMIFS(시군구_병원급!$E$5:$E$3668,시군구_병원급!$A$5:$A$3668,$A597,시군구_병원급!$D$5:$D$3668,$D597)</f>
        <v>1</v>
      </c>
      <c r="AZ597" s="14" t="n">
        <f aca="false">SUMIFS(시군구_병원급!$F$5:$F$3668,시군구_병원급!$A$5:$A$3668,$A597,시군구_병원급!$D$5:$D$3668,$D597)</f>
        <v>2</v>
      </c>
      <c r="BA597" s="14" t="n">
        <f aca="false">SUMIFS(시군구_병원급!$G$5:$G$3668,시군구_병원급!$A$5:$A$3668,$A597,시군구_병원급!$D$5:$D$3668,$D597)</f>
        <v>4</v>
      </c>
      <c r="BB597" s="14" t="n">
        <f aca="false">SUMIFS(시군구_병원급!$H$5:$H$3668,시군구_병원급!$A$5:$A$3668,$A597,시군구_병원급!$D$5:$D$3668,$D597)</f>
        <v>9</v>
      </c>
      <c r="BC597" s="16" t="n">
        <f aca="false">K597+AY597</f>
        <v>5</v>
      </c>
      <c r="BD597" s="17" t="n">
        <f aca="false">IF(E597=0,"",(K597+AY597)/E597*1000)</f>
        <v>0.598659003831418</v>
      </c>
      <c r="BE597" s="16" t="n">
        <f aca="false">AY597-SUMIFS(시군구_병원급!$E$5:$E$3668,시군구_병원급!$A$5:$A$3668,$A597,시군구_병원급!$D$5:$D$3668,$D597-3)</f>
        <v>0</v>
      </c>
      <c r="BF597" s="16" t="n">
        <f aca="false">IF(AY597=0,1,0)</f>
        <v>0</v>
      </c>
      <c r="BG597" s="16" t="n">
        <f aca="false">IF(K597+AY597=0,1,0)</f>
        <v>0</v>
      </c>
      <c r="BH597" s="16" t="n">
        <f aca="false">AF597+AG597+AH597</f>
        <v>13</v>
      </c>
      <c r="BI597" s="18" t="n">
        <f aca="false">IF(H597=0,"",BH597/H597)</f>
        <v>0.0955882352941176</v>
      </c>
      <c r="BJ597" s="16" t="n">
        <f aca="false">IF(AP597="","",AP597+AN597)</f>
        <v>18</v>
      </c>
    </row>
    <row r="598" customFormat="false" ht="15" hidden="false" customHeight="true" outlineLevel="0" collapsed="false">
      <c r="A598" s="9" t="s">
        <v>329</v>
      </c>
      <c r="B598" s="10" t="s">
        <v>319</v>
      </c>
      <c r="C598" s="10" t="s">
        <v>330</v>
      </c>
      <c r="D598" s="9" t="n">
        <v>2018</v>
      </c>
      <c r="E598" s="11" t="n">
        <v>1517</v>
      </c>
      <c r="F598" s="11" t="n">
        <v>254</v>
      </c>
      <c r="G598" s="11" t="n">
        <v>273</v>
      </c>
      <c r="H598" s="11" t="n">
        <v>14</v>
      </c>
      <c r="I598" s="11" t="n">
        <v>892</v>
      </c>
      <c r="J598" s="11" t="n">
        <v>642</v>
      </c>
      <c r="K598" s="11" t="n">
        <v>0</v>
      </c>
      <c r="L598" s="12" t="n">
        <v>9.22874093605801</v>
      </c>
      <c r="M598" s="12" t="n">
        <v>0</v>
      </c>
      <c r="N598" s="13" t="n">
        <v>0.719730941704036</v>
      </c>
      <c r="O598" s="13" t="n">
        <v>0.588002636783125</v>
      </c>
      <c r="P598" s="13" t="n">
        <v>0.179960448253131</v>
      </c>
      <c r="Q598" s="13" t="n">
        <v>-0.132151029748284</v>
      </c>
      <c r="R598" s="13" t="n">
        <v>-0.182634730538922</v>
      </c>
      <c r="S598" s="11" t="n">
        <v>0</v>
      </c>
      <c r="T598" s="13" t="n">
        <v>0.0769230769230769</v>
      </c>
      <c r="U598" s="13" t="n">
        <v>0.0581257413997627</v>
      </c>
      <c r="V598" s="11" t="n">
        <v>1</v>
      </c>
      <c r="W598" s="13" t="n">
        <v>0</v>
      </c>
      <c r="X598" s="11" t="n">
        <v>0</v>
      </c>
      <c r="Y598" s="11" t="n">
        <v>0</v>
      </c>
      <c r="Z598" s="11" t="n">
        <v>0</v>
      </c>
      <c r="AA598" s="11" t="n">
        <v>0</v>
      </c>
      <c r="AB598" s="10" t="s">
        <v>65</v>
      </c>
      <c r="AC598" s="11" t="n">
        <v>1</v>
      </c>
      <c r="AD598" s="11" t="n">
        <v>8</v>
      </c>
      <c r="AE598" s="11" t="n">
        <v>1</v>
      </c>
      <c r="AF598" s="11" t="n">
        <v>1</v>
      </c>
      <c r="AG598" s="11" t="n">
        <v>3</v>
      </c>
      <c r="AH598" s="11" t="n">
        <v>0</v>
      </c>
      <c r="AI598" s="13" t="n">
        <v>0.0714285714285714</v>
      </c>
      <c r="AJ598" s="13" t="n">
        <v>0.571428571428571</v>
      </c>
      <c r="AK598" s="13" t="n">
        <v>0.0714285714285714</v>
      </c>
      <c r="AL598" s="13" t="n">
        <v>0.0714285714285714</v>
      </c>
      <c r="AM598" s="13" t="n">
        <v>0.214285714285714</v>
      </c>
      <c r="AN598" s="11" t="n">
        <v>0</v>
      </c>
      <c r="AO598" s="13" t="n">
        <v>0</v>
      </c>
      <c r="AP598" s="11" t="n">
        <v>0</v>
      </c>
      <c r="AQ598" s="11" t="n">
        <v>1</v>
      </c>
      <c r="AR598" s="13" t="n">
        <v>0</v>
      </c>
      <c r="AS598" s="13" t="n">
        <v>0.0769230769230769</v>
      </c>
      <c r="AT598" s="14" t="n">
        <f aca="false">SUMIFS(시도_소아과개폐업!$C$5:$C$293,시도_소아과개폐업!$A$5:$A$293,$D598,시도_소아과개폐업!$B$5:$B$293,$B598)</f>
        <v>19</v>
      </c>
      <c r="AU598" s="14" t="n">
        <f aca="false">SUMIFS(시도_소아과개폐업!$D$5:$D$293,시도_소아과개폐업!$A$5:$A$293,$D598,시도_소아과개폐업!$B$5:$B$293,$B598)</f>
        <v>18</v>
      </c>
      <c r="AV598" s="14" t="n">
        <f aca="false">SUMIFS(시도_소아과개폐업!$F$5:$F$293,시도_소아과개폐업!$A$5:$A$293,$D598,시도_소아과개폐업!$B$5:$B$293,$B598)</f>
        <v>1</v>
      </c>
      <c r="AW598" s="15" t="n">
        <f aca="false">SUMIFS(시도_소아과개폐업!$G$5:$G$293,시도_소아과개폐업!$A$5:$A$293,$D598,시도_소아과개폐업!$B$5:$B$293,$B598)</f>
        <v>0.642857142857143</v>
      </c>
      <c r="AX598" s="14" t="n">
        <f aca="false">SUMIFS(시도_소아과개폐업!$H$5:$H$293,시도_소아과개폐업!$A$5:$A$293,$D598,시도_소아과개폐업!$B$5:$B$293,$B598)</f>
        <v>72</v>
      </c>
      <c r="AY598" s="14" t="n">
        <f aca="false">SUMIFS(시군구_병원급!$E$5:$E$3668,시군구_병원급!$A$5:$A$3668,$A598,시군구_병원급!$D$5:$D$3668,$D598)</f>
        <v>0</v>
      </c>
      <c r="AZ598" s="14" t="n">
        <f aca="false">SUMIFS(시군구_병원급!$F$5:$F$3668,시군구_병원급!$A$5:$A$3668,$A598,시군구_병원급!$D$5:$D$3668,$D598)</f>
        <v>0</v>
      </c>
      <c r="BA598" s="14" t="n">
        <f aca="false">SUMIFS(시군구_병원급!$G$5:$G$3668,시군구_병원급!$A$5:$A$3668,$A598,시군구_병원급!$D$5:$D$3668,$D598)</f>
        <v>2</v>
      </c>
      <c r="BB598" s="14" t="n">
        <f aca="false">SUMIFS(시군구_병원급!$H$5:$H$3668,시군구_병원급!$A$5:$A$3668,$A598,시군구_병원급!$D$5:$D$3668,$D598)</f>
        <v>7</v>
      </c>
      <c r="BC598" s="16" t="n">
        <f aca="false">K598+AY598</f>
        <v>0</v>
      </c>
      <c r="BD598" s="17" t="n">
        <f aca="false">IF(E598=0,"",(K598+AY598)/E598*1000)</f>
        <v>0</v>
      </c>
      <c r="BE598" s="16" t="n">
        <f aca="false">AY598-SUMIFS(시군구_병원급!$E$5:$E$3668,시군구_병원급!$A$5:$A$3668,$A598,시군구_병원급!$D$5:$D$3668,$D598-3)</f>
        <v>0</v>
      </c>
      <c r="BF598" s="16" t="n">
        <f aca="false">IF(AY598=0,1,0)</f>
        <v>1</v>
      </c>
      <c r="BG598" s="16" t="n">
        <f aca="false">IF(K598+AY598=0,1,0)</f>
        <v>1</v>
      </c>
      <c r="BH598" s="16" t="n">
        <f aca="false">AF598+AG598+AH598</f>
        <v>4</v>
      </c>
      <c r="BI598" s="18" t="n">
        <f aca="false">IF(H598=0,"",BH598/H598)</f>
        <v>0.285714285714286</v>
      </c>
      <c r="BJ598" s="16" t="n">
        <f aca="false">IF(AP598="","",AP598+AN598)</f>
        <v>0</v>
      </c>
    </row>
    <row r="599" customFormat="false" ht="15" hidden="false" customHeight="true" outlineLevel="0" collapsed="false">
      <c r="A599" s="9" t="s">
        <v>331</v>
      </c>
      <c r="B599" s="10" t="s">
        <v>319</v>
      </c>
      <c r="C599" s="10" t="s">
        <v>332</v>
      </c>
      <c r="D599" s="9" t="n">
        <v>2018</v>
      </c>
      <c r="E599" s="11" t="n">
        <v>746</v>
      </c>
      <c r="F599" s="11" t="n">
        <v>118</v>
      </c>
      <c r="G599" s="11" t="n">
        <v>130</v>
      </c>
      <c r="H599" s="11" t="n">
        <v>11</v>
      </c>
      <c r="I599" s="11" t="n">
        <v>728</v>
      </c>
      <c r="J599" s="11" t="n">
        <v>472</v>
      </c>
      <c r="K599" s="11" t="n">
        <v>0</v>
      </c>
      <c r="L599" s="12" t="n">
        <v>14.745308310992</v>
      </c>
      <c r="M599" s="12" t="n">
        <v>0</v>
      </c>
      <c r="N599" s="13" t="n">
        <v>0.648351648351648</v>
      </c>
      <c r="O599" s="13" t="n">
        <v>0.975871313672922</v>
      </c>
      <c r="P599" s="13" t="n">
        <v>0.17426273458445</v>
      </c>
      <c r="Q599" s="13" t="n">
        <v>-0.218029350104822</v>
      </c>
      <c r="R599" s="13" t="n">
        <v>-0.177215189873418</v>
      </c>
      <c r="S599" s="11" t="n">
        <v>0</v>
      </c>
      <c r="T599" s="13" t="n">
        <v>0</v>
      </c>
      <c r="U599" s="13" t="n">
        <v>0</v>
      </c>
      <c r="V599" s="11" t="n">
        <v>1</v>
      </c>
      <c r="W599" s="13" t="n">
        <v>0</v>
      </c>
      <c r="X599" s="11" t="n">
        <v>0</v>
      </c>
      <c r="Y599" s="11" t="n">
        <v>0</v>
      </c>
      <c r="Z599" s="11" t="n">
        <v>0</v>
      </c>
      <c r="AA599" s="11" t="n">
        <v>0</v>
      </c>
      <c r="AB599" s="10" t="s">
        <v>65</v>
      </c>
      <c r="AC599" s="11" t="n">
        <v>3</v>
      </c>
      <c r="AD599" s="11" t="n">
        <v>0</v>
      </c>
      <c r="AE599" s="11" t="n">
        <v>0</v>
      </c>
      <c r="AF599" s="11" t="n">
        <v>0</v>
      </c>
      <c r="AG599" s="11" t="n">
        <v>8</v>
      </c>
      <c r="AH599" s="11" t="n">
        <v>0</v>
      </c>
      <c r="AI599" s="13" t="n">
        <v>0.272727272727273</v>
      </c>
      <c r="AJ599" s="13" t="n">
        <v>0</v>
      </c>
      <c r="AK599" s="13" t="n">
        <v>0</v>
      </c>
      <c r="AL599" s="13" t="n">
        <v>0</v>
      </c>
      <c r="AM599" s="13" t="n">
        <v>0.727272727272727</v>
      </c>
      <c r="AN599" s="11" t="n">
        <v>0</v>
      </c>
      <c r="AO599" s="13" t="n">
        <v>0</v>
      </c>
      <c r="AP599" s="11" t="n">
        <v>0</v>
      </c>
      <c r="AQ599" s="11" t="n">
        <v>0</v>
      </c>
      <c r="AR599" s="13" t="n">
        <v>0</v>
      </c>
      <c r="AS599" s="13" t="n">
        <v>0</v>
      </c>
      <c r="AT599" s="14" t="n">
        <f aca="false">SUMIFS(시도_소아과개폐업!$C$5:$C$293,시도_소아과개폐업!$A$5:$A$293,$D599,시도_소아과개폐업!$B$5:$B$293,$B599)</f>
        <v>19</v>
      </c>
      <c r="AU599" s="14" t="n">
        <f aca="false">SUMIFS(시도_소아과개폐업!$D$5:$D$293,시도_소아과개폐업!$A$5:$A$293,$D599,시도_소아과개폐업!$B$5:$B$293,$B599)</f>
        <v>18</v>
      </c>
      <c r="AV599" s="14" t="n">
        <f aca="false">SUMIFS(시도_소아과개폐업!$F$5:$F$293,시도_소아과개폐업!$A$5:$A$293,$D599,시도_소아과개폐업!$B$5:$B$293,$B599)</f>
        <v>1</v>
      </c>
      <c r="AW599" s="15" t="n">
        <f aca="false">SUMIFS(시도_소아과개폐업!$G$5:$G$293,시도_소아과개폐업!$A$5:$A$293,$D599,시도_소아과개폐업!$B$5:$B$293,$B599)</f>
        <v>0.642857142857143</v>
      </c>
      <c r="AX599" s="14" t="n">
        <f aca="false">SUMIFS(시도_소아과개폐업!$H$5:$H$293,시도_소아과개폐업!$A$5:$A$293,$D599,시도_소아과개폐업!$B$5:$B$293,$B599)</f>
        <v>72</v>
      </c>
      <c r="AY599" s="14" t="n">
        <f aca="false">SUMIFS(시군구_병원급!$E$5:$E$3668,시군구_병원급!$A$5:$A$3668,$A599,시군구_병원급!$D$5:$D$3668,$D599)</f>
        <v>0</v>
      </c>
      <c r="AZ599" s="14" t="n">
        <f aca="false">SUMIFS(시군구_병원급!$F$5:$F$3668,시군구_병원급!$A$5:$A$3668,$A599,시군구_병원급!$D$5:$D$3668,$D599)</f>
        <v>0</v>
      </c>
      <c r="BA599" s="14" t="n">
        <f aca="false">SUMIFS(시군구_병원급!$G$5:$G$3668,시군구_병원급!$A$5:$A$3668,$A599,시군구_병원급!$D$5:$D$3668,$D599)</f>
        <v>1</v>
      </c>
      <c r="BB599" s="14" t="n">
        <f aca="false">SUMIFS(시군구_병원급!$H$5:$H$3668,시군구_병원급!$A$5:$A$3668,$A599,시군구_병원급!$D$5:$D$3668,$D599)</f>
        <v>3</v>
      </c>
      <c r="BC599" s="16" t="n">
        <f aca="false">K599+AY599</f>
        <v>0</v>
      </c>
      <c r="BD599" s="17" t="n">
        <f aca="false">IF(E599=0,"",(K599+AY599)/E599*1000)</f>
        <v>0</v>
      </c>
      <c r="BE599" s="16" t="n">
        <f aca="false">AY599-SUMIFS(시군구_병원급!$E$5:$E$3668,시군구_병원급!$A$5:$A$3668,$A599,시군구_병원급!$D$5:$D$3668,$D599-3)</f>
        <v>0</v>
      </c>
      <c r="BF599" s="16" t="n">
        <f aca="false">IF(AY599=0,1,0)</f>
        <v>1</v>
      </c>
      <c r="BG599" s="16" t="n">
        <f aca="false">IF(K599+AY599=0,1,0)</f>
        <v>1</v>
      </c>
      <c r="BH599" s="16" t="n">
        <f aca="false">AF599+AG599+AH599</f>
        <v>8</v>
      </c>
      <c r="BI599" s="18" t="n">
        <f aca="false">IF(H599=0,"",BH599/H599)</f>
        <v>0.727272727272727</v>
      </c>
      <c r="BJ599" s="16" t="n">
        <f aca="false">IF(AP599="","",AP599+AN599)</f>
        <v>0</v>
      </c>
    </row>
    <row r="600" customFormat="false" ht="15" hidden="false" customHeight="true" outlineLevel="0" collapsed="false">
      <c r="A600" s="9" t="s">
        <v>333</v>
      </c>
      <c r="B600" s="10" t="s">
        <v>319</v>
      </c>
      <c r="C600" s="10" t="s">
        <v>334</v>
      </c>
      <c r="D600" s="9" t="n">
        <v>2018</v>
      </c>
      <c r="E600" s="11" t="n">
        <v>711</v>
      </c>
      <c r="F600" s="11" t="n">
        <v>71</v>
      </c>
      <c r="G600" s="11" t="n">
        <v>72</v>
      </c>
      <c r="H600" s="11" t="n">
        <v>9</v>
      </c>
      <c r="I600" s="11" t="n">
        <v>599</v>
      </c>
      <c r="J600" s="11" t="n">
        <v>439</v>
      </c>
      <c r="K600" s="11" t="n">
        <v>0</v>
      </c>
      <c r="L600" s="12" t="n">
        <v>12.6582278481013</v>
      </c>
      <c r="M600" s="12" t="n">
        <v>0</v>
      </c>
      <c r="N600" s="13" t="n">
        <v>0.732888146911519</v>
      </c>
      <c r="O600" s="13" t="n">
        <v>0.842475386779184</v>
      </c>
      <c r="P600" s="13" t="n">
        <v>0.10126582278481</v>
      </c>
      <c r="Q600" s="13" t="n">
        <v>-0.253151260504202</v>
      </c>
      <c r="R600" s="13" t="n">
        <v>-0.538461538461538</v>
      </c>
      <c r="S600" s="11" t="n">
        <v>0</v>
      </c>
      <c r="T600" s="13" t="n">
        <v>0</v>
      </c>
      <c r="U600" s="13" t="n">
        <v>-0.0115511551155115</v>
      </c>
      <c r="V600" s="11" t="n">
        <v>1</v>
      </c>
      <c r="W600" s="13" t="n">
        <v>-0.222222222222222</v>
      </c>
      <c r="X600" s="11" t="n">
        <v>1</v>
      </c>
      <c r="Y600" s="11" t="n">
        <v>0</v>
      </c>
      <c r="Z600" s="11" t="n">
        <v>1</v>
      </c>
      <c r="AA600" s="11" t="n">
        <v>0</v>
      </c>
      <c r="AB600" s="10" t="s">
        <v>65</v>
      </c>
      <c r="AC600" s="11" t="n">
        <v>2</v>
      </c>
      <c r="AD600" s="11" t="n">
        <v>2</v>
      </c>
      <c r="AE600" s="11" t="n">
        <v>3</v>
      </c>
      <c r="AF600" s="11" t="n">
        <v>0</v>
      </c>
      <c r="AG600" s="11" t="n">
        <v>2</v>
      </c>
      <c r="AH600" s="11" t="n">
        <v>0</v>
      </c>
      <c r="AI600" s="13" t="n">
        <v>0.222222222222222</v>
      </c>
      <c r="AJ600" s="13" t="n">
        <v>0.222222222222222</v>
      </c>
      <c r="AK600" s="13" t="n">
        <v>0.333333333333333</v>
      </c>
      <c r="AL600" s="13" t="n">
        <v>0</v>
      </c>
      <c r="AM600" s="13" t="n">
        <v>0.222222222222222</v>
      </c>
      <c r="AN600" s="11" t="n">
        <v>1</v>
      </c>
      <c r="AO600" s="13" t="n">
        <v>0.1</v>
      </c>
      <c r="AP600" s="11" t="n">
        <v>2</v>
      </c>
      <c r="AQ600" s="11" t="n">
        <v>2</v>
      </c>
      <c r="AR600" s="13" t="n">
        <v>0.2</v>
      </c>
      <c r="AS600" s="13" t="n">
        <v>0.2</v>
      </c>
      <c r="AT600" s="14" t="n">
        <f aca="false">SUMIFS(시도_소아과개폐업!$C$5:$C$293,시도_소아과개폐업!$A$5:$A$293,$D600,시도_소아과개폐업!$B$5:$B$293,$B600)</f>
        <v>19</v>
      </c>
      <c r="AU600" s="14" t="n">
        <f aca="false">SUMIFS(시도_소아과개폐업!$D$5:$D$293,시도_소아과개폐업!$A$5:$A$293,$D600,시도_소아과개폐업!$B$5:$B$293,$B600)</f>
        <v>18</v>
      </c>
      <c r="AV600" s="14" t="n">
        <f aca="false">SUMIFS(시도_소아과개폐업!$F$5:$F$293,시도_소아과개폐업!$A$5:$A$293,$D600,시도_소아과개폐업!$B$5:$B$293,$B600)</f>
        <v>1</v>
      </c>
      <c r="AW600" s="15" t="n">
        <f aca="false">SUMIFS(시도_소아과개폐업!$G$5:$G$293,시도_소아과개폐업!$A$5:$A$293,$D600,시도_소아과개폐업!$B$5:$B$293,$B600)</f>
        <v>0.642857142857143</v>
      </c>
      <c r="AX600" s="14" t="n">
        <f aca="false">SUMIFS(시도_소아과개폐업!$H$5:$H$293,시도_소아과개폐업!$A$5:$A$293,$D600,시도_소아과개폐업!$B$5:$B$293,$B600)</f>
        <v>72</v>
      </c>
      <c r="AY600" s="14" t="n">
        <f aca="false">SUMIFS(시군구_병원급!$E$5:$E$3668,시군구_병원급!$A$5:$A$3668,$A600,시군구_병원급!$D$5:$D$3668,$D600)</f>
        <v>0</v>
      </c>
      <c r="AZ600" s="14" t="n">
        <f aca="false">SUMIFS(시군구_병원급!$F$5:$F$3668,시군구_병원급!$A$5:$A$3668,$A600,시군구_병원급!$D$5:$D$3668,$D600)</f>
        <v>0</v>
      </c>
      <c r="BA600" s="14" t="n">
        <f aca="false">SUMIFS(시군구_병원급!$G$5:$G$3668,시군구_병원급!$A$5:$A$3668,$A600,시군구_병원급!$D$5:$D$3668,$D600)</f>
        <v>1</v>
      </c>
      <c r="BB600" s="14" t="n">
        <f aca="false">SUMIFS(시군구_병원급!$H$5:$H$3668,시군구_병원급!$A$5:$A$3668,$A600,시군구_병원급!$D$5:$D$3668,$D600)</f>
        <v>4</v>
      </c>
      <c r="BC600" s="16" t="n">
        <f aca="false">K600+AY600</f>
        <v>0</v>
      </c>
      <c r="BD600" s="17" t="n">
        <f aca="false">IF(E600=0,"",(K600+AY600)/E600*1000)</f>
        <v>0</v>
      </c>
      <c r="BE600" s="16" t="n">
        <f aca="false">AY600-SUMIFS(시군구_병원급!$E$5:$E$3668,시군구_병원급!$A$5:$A$3668,$A600,시군구_병원급!$D$5:$D$3668,$D600-3)</f>
        <v>0</v>
      </c>
      <c r="BF600" s="16" t="n">
        <f aca="false">IF(AY600=0,1,0)</f>
        <v>1</v>
      </c>
      <c r="BG600" s="16" t="n">
        <f aca="false">IF(K600+AY600=0,1,0)</f>
        <v>1</v>
      </c>
      <c r="BH600" s="16" t="n">
        <f aca="false">AF600+AG600+AH600</f>
        <v>2</v>
      </c>
      <c r="BI600" s="18" t="n">
        <f aca="false">IF(H600=0,"",BH600/H600)</f>
        <v>0.222222222222222</v>
      </c>
      <c r="BJ600" s="16" t="n">
        <f aca="false">IF(AP600="","",AP600+AN600)</f>
        <v>3</v>
      </c>
    </row>
    <row r="601" customFormat="false" ht="15" hidden="false" customHeight="true" outlineLevel="0" collapsed="false">
      <c r="A601" s="9" t="s">
        <v>335</v>
      </c>
      <c r="B601" s="10" t="s">
        <v>319</v>
      </c>
      <c r="C601" s="10" t="s">
        <v>336</v>
      </c>
      <c r="D601" s="9" t="n">
        <v>2018</v>
      </c>
      <c r="E601" s="11" t="n">
        <v>1484</v>
      </c>
      <c r="F601" s="11" t="n">
        <v>206</v>
      </c>
      <c r="G601" s="11" t="n">
        <v>219</v>
      </c>
      <c r="H601" s="11" t="n">
        <v>21</v>
      </c>
      <c r="I601" s="11" t="n">
        <v>1541</v>
      </c>
      <c r="J601" s="11" t="n">
        <v>970</v>
      </c>
      <c r="K601" s="11" t="n">
        <v>0</v>
      </c>
      <c r="L601" s="12" t="n">
        <v>14.1509433962264</v>
      </c>
      <c r="M601" s="12" t="n">
        <v>0</v>
      </c>
      <c r="N601" s="13" t="n">
        <v>0.629461388708631</v>
      </c>
      <c r="O601" s="13" t="n">
        <v>1.03840970350404</v>
      </c>
      <c r="P601" s="13" t="n">
        <v>0.147574123989218</v>
      </c>
      <c r="Q601" s="13" t="n">
        <v>-0.14908256880734</v>
      </c>
      <c r="R601" s="13" t="n">
        <v>-0.0720338983050848</v>
      </c>
      <c r="S601" s="11" t="n">
        <v>0</v>
      </c>
      <c r="T601" s="13" t="n">
        <v>-0.0454545454545454</v>
      </c>
      <c r="U601" s="13" t="n">
        <v>-0.0178457616316124</v>
      </c>
      <c r="V601" s="11" t="n">
        <v>1</v>
      </c>
      <c r="W601" s="13" t="n">
        <v>-0.0476190476190477</v>
      </c>
      <c r="X601" s="11" t="n">
        <v>0</v>
      </c>
      <c r="Y601" s="11" t="n">
        <v>0</v>
      </c>
      <c r="Z601" s="11" t="n">
        <v>0</v>
      </c>
      <c r="AA601" s="11" t="n">
        <v>0</v>
      </c>
      <c r="AB601" s="10" t="s">
        <v>65</v>
      </c>
      <c r="AC601" s="11" t="n">
        <v>2</v>
      </c>
      <c r="AD601" s="11" t="n">
        <v>7</v>
      </c>
      <c r="AE601" s="11" t="n">
        <v>1</v>
      </c>
      <c r="AF601" s="11" t="n">
        <v>0</v>
      </c>
      <c r="AG601" s="11" t="n">
        <v>11</v>
      </c>
      <c r="AH601" s="11" t="n">
        <v>0</v>
      </c>
      <c r="AI601" s="13" t="n">
        <v>0.0952380952380952</v>
      </c>
      <c r="AJ601" s="13" t="n">
        <v>0.333333333333333</v>
      </c>
      <c r="AK601" s="13" t="n">
        <v>0.0476190476190476</v>
      </c>
      <c r="AL601" s="13" t="n">
        <v>0</v>
      </c>
      <c r="AM601" s="13" t="n">
        <v>0.523809523809524</v>
      </c>
      <c r="AN601" s="11" t="n">
        <v>0</v>
      </c>
      <c r="AO601" s="13" t="n">
        <v>0</v>
      </c>
      <c r="AP601" s="11" t="n">
        <v>1</v>
      </c>
      <c r="AQ601" s="11" t="n">
        <v>0</v>
      </c>
      <c r="AR601" s="13" t="n">
        <v>0.0454545454545455</v>
      </c>
      <c r="AS601" s="13" t="n">
        <v>0</v>
      </c>
      <c r="AT601" s="14" t="n">
        <f aca="false">SUMIFS(시도_소아과개폐업!$C$5:$C$293,시도_소아과개폐업!$A$5:$A$293,$D601,시도_소아과개폐업!$B$5:$B$293,$B601)</f>
        <v>19</v>
      </c>
      <c r="AU601" s="14" t="n">
        <f aca="false">SUMIFS(시도_소아과개폐업!$D$5:$D$293,시도_소아과개폐업!$A$5:$A$293,$D601,시도_소아과개폐업!$B$5:$B$293,$B601)</f>
        <v>18</v>
      </c>
      <c r="AV601" s="14" t="n">
        <f aca="false">SUMIFS(시도_소아과개폐업!$F$5:$F$293,시도_소아과개폐업!$A$5:$A$293,$D601,시도_소아과개폐업!$B$5:$B$293,$B601)</f>
        <v>1</v>
      </c>
      <c r="AW601" s="15" t="n">
        <f aca="false">SUMIFS(시도_소아과개폐업!$G$5:$G$293,시도_소아과개폐업!$A$5:$A$293,$D601,시도_소아과개폐업!$B$5:$B$293,$B601)</f>
        <v>0.642857142857143</v>
      </c>
      <c r="AX601" s="14" t="n">
        <f aca="false">SUMIFS(시도_소아과개폐업!$H$5:$H$293,시도_소아과개폐업!$A$5:$A$293,$D601,시도_소아과개폐업!$B$5:$B$293,$B601)</f>
        <v>72</v>
      </c>
      <c r="AY601" s="14" t="n">
        <f aca="false">SUMIFS(시군구_병원급!$E$5:$E$3668,시군구_병원급!$A$5:$A$3668,$A601,시군구_병원급!$D$5:$D$3668,$D601)</f>
        <v>0</v>
      </c>
      <c r="AZ601" s="14" t="n">
        <f aca="false">SUMIFS(시군구_병원급!$F$5:$F$3668,시군구_병원급!$A$5:$A$3668,$A601,시군구_병원급!$D$5:$D$3668,$D601)</f>
        <v>1</v>
      </c>
      <c r="BA601" s="14" t="n">
        <f aca="false">SUMIFS(시군구_병원급!$G$5:$G$3668,시군구_병원급!$A$5:$A$3668,$A601,시군구_병원급!$D$5:$D$3668,$D601)</f>
        <v>4</v>
      </c>
      <c r="BB601" s="14" t="n">
        <f aca="false">SUMIFS(시군구_병원급!$H$5:$H$3668,시군구_병원급!$A$5:$A$3668,$A601,시군구_병원급!$D$5:$D$3668,$D601)</f>
        <v>5</v>
      </c>
      <c r="BC601" s="16" t="n">
        <f aca="false">K601+AY601</f>
        <v>0</v>
      </c>
      <c r="BD601" s="17" t="n">
        <f aca="false">IF(E601=0,"",(K601+AY601)/E601*1000)</f>
        <v>0</v>
      </c>
      <c r="BE601" s="16" t="n">
        <f aca="false">AY601-SUMIFS(시군구_병원급!$E$5:$E$3668,시군구_병원급!$A$5:$A$3668,$A601,시군구_병원급!$D$5:$D$3668,$D601-3)</f>
        <v>0</v>
      </c>
      <c r="BF601" s="16" t="n">
        <f aca="false">IF(AY601=0,1,0)</f>
        <v>1</v>
      </c>
      <c r="BG601" s="16" t="n">
        <f aca="false">IF(K601+AY601=0,1,0)</f>
        <v>1</v>
      </c>
      <c r="BH601" s="16" t="n">
        <f aca="false">AF601+AG601+AH601</f>
        <v>11</v>
      </c>
      <c r="BI601" s="18" t="n">
        <f aca="false">IF(H601=0,"",BH601/H601)</f>
        <v>0.523809523809524</v>
      </c>
      <c r="BJ601" s="16" t="n">
        <f aca="false">IF(AP601="","",AP601+AN601)</f>
        <v>1</v>
      </c>
    </row>
    <row r="602" customFormat="false" ht="15" hidden="false" customHeight="true" outlineLevel="0" collapsed="false">
      <c r="A602" s="9" t="s">
        <v>337</v>
      </c>
      <c r="B602" s="10" t="s">
        <v>319</v>
      </c>
      <c r="C602" s="10" t="s">
        <v>338</v>
      </c>
      <c r="D602" s="9" t="n">
        <v>2018</v>
      </c>
      <c r="E602" s="11" t="n">
        <v>1264</v>
      </c>
      <c r="F602" s="11" t="n">
        <v>161</v>
      </c>
      <c r="G602" s="11" t="n">
        <v>170</v>
      </c>
      <c r="H602" s="11" t="n">
        <v>13</v>
      </c>
      <c r="I602" s="11" t="n">
        <v>923</v>
      </c>
      <c r="J602" s="11" t="n">
        <v>610</v>
      </c>
      <c r="K602" s="11" t="n">
        <v>0</v>
      </c>
      <c r="L602" s="12" t="n">
        <v>10.2848101265823</v>
      </c>
      <c r="M602" s="12" t="n">
        <v>0</v>
      </c>
      <c r="N602" s="13" t="n">
        <v>0.660888407367281</v>
      </c>
      <c r="O602" s="13" t="n">
        <v>0.730221518987342</v>
      </c>
      <c r="P602" s="13" t="n">
        <v>0.134493670886076</v>
      </c>
      <c r="Q602" s="13" t="n">
        <v>-0.294642857142857</v>
      </c>
      <c r="R602" s="13" t="n">
        <v>-0.423728813559322</v>
      </c>
      <c r="S602" s="11" t="n">
        <v>0</v>
      </c>
      <c r="T602" s="13" t="n">
        <v>0</v>
      </c>
      <c r="U602" s="13" t="n">
        <v>0</v>
      </c>
      <c r="V602" s="11" t="n">
        <v>1</v>
      </c>
      <c r="W602" s="13" t="n">
        <v>-0.0769230769230769</v>
      </c>
      <c r="X602" s="11" t="n">
        <v>0</v>
      </c>
      <c r="Y602" s="11" t="n">
        <v>0</v>
      </c>
      <c r="Z602" s="11" t="n">
        <v>0</v>
      </c>
      <c r="AA602" s="11" t="n">
        <v>0</v>
      </c>
      <c r="AB602" s="10" t="s">
        <v>65</v>
      </c>
      <c r="AC602" s="11" t="n">
        <v>4</v>
      </c>
      <c r="AD602" s="11" t="n">
        <v>4</v>
      </c>
      <c r="AE602" s="11" t="n">
        <v>1</v>
      </c>
      <c r="AF602" s="11" t="n">
        <v>0</v>
      </c>
      <c r="AG602" s="11" t="n">
        <v>4</v>
      </c>
      <c r="AH602" s="11" t="n">
        <v>0</v>
      </c>
      <c r="AI602" s="13" t="n">
        <v>0.307692307692308</v>
      </c>
      <c r="AJ602" s="13" t="n">
        <v>0.307692307692308</v>
      </c>
      <c r="AK602" s="13" t="n">
        <v>0.0769230769230769</v>
      </c>
      <c r="AL602" s="13" t="n">
        <v>0</v>
      </c>
      <c r="AM602" s="13" t="n">
        <v>0.307692307692308</v>
      </c>
      <c r="AN602" s="11" t="n">
        <v>0</v>
      </c>
      <c r="AO602" s="13" t="n">
        <v>0</v>
      </c>
      <c r="AP602" s="11" t="n">
        <v>0</v>
      </c>
      <c r="AQ602" s="11" t="n">
        <v>0</v>
      </c>
      <c r="AR602" s="13" t="n">
        <v>0</v>
      </c>
      <c r="AS602" s="13" t="n">
        <v>0</v>
      </c>
      <c r="AT602" s="14" t="n">
        <f aca="false">SUMIFS(시도_소아과개폐업!$C$5:$C$293,시도_소아과개폐업!$A$5:$A$293,$D602,시도_소아과개폐업!$B$5:$B$293,$B602)</f>
        <v>19</v>
      </c>
      <c r="AU602" s="14" t="n">
        <f aca="false">SUMIFS(시도_소아과개폐업!$D$5:$D$293,시도_소아과개폐업!$A$5:$A$293,$D602,시도_소아과개폐업!$B$5:$B$293,$B602)</f>
        <v>18</v>
      </c>
      <c r="AV602" s="14" t="n">
        <f aca="false">SUMIFS(시도_소아과개폐업!$F$5:$F$293,시도_소아과개폐업!$A$5:$A$293,$D602,시도_소아과개폐업!$B$5:$B$293,$B602)</f>
        <v>1</v>
      </c>
      <c r="AW602" s="15" t="n">
        <f aca="false">SUMIFS(시도_소아과개폐업!$G$5:$G$293,시도_소아과개폐업!$A$5:$A$293,$D602,시도_소아과개폐업!$B$5:$B$293,$B602)</f>
        <v>0.642857142857143</v>
      </c>
      <c r="AX602" s="14" t="n">
        <f aca="false">SUMIFS(시도_소아과개폐업!$H$5:$H$293,시도_소아과개폐업!$A$5:$A$293,$D602,시도_소아과개폐업!$B$5:$B$293,$B602)</f>
        <v>72</v>
      </c>
      <c r="AY602" s="14" t="n">
        <f aca="false">SUMIFS(시군구_병원급!$E$5:$E$3668,시군구_병원급!$A$5:$A$3668,$A602,시군구_병원급!$D$5:$D$3668,$D602)</f>
        <v>0</v>
      </c>
      <c r="AZ602" s="14" t="n">
        <f aca="false">SUMIFS(시군구_병원급!$F$5:$F$3668,시군구_병원급!$A$5:$A$3668,$A602,시군구_병원급!$D$5:$D$3668,$D602)</f>
        <v>0</v>
      </c>
      <c r="BA602" s="14" t="n">
        <f aca="false">SUMIFS(시군구_병원급!$G$5:$G$3668,시군구_병원급!$A$5:$A$3668,$A602,시군구_병원급!$D$5:$D$3668,$D602)</f>
        <v>3</v>
      </c>
      <c r="BB602" s="14" t="n">
        <f aca="false">SUMIFS(시군구_병원급!$H$5:$H$3668,시군구_병원급!$A$5:$A$3668,$A602,시군구_병원급!$D$5:$D$3668,$D602)</f>
        <v>7</v>
      </c>
      <c r="BC602" s="16" t="n">
        <f aca="false">K602+AY602</f>
        <v>0</v>
      </c>
      <c r="BD602" s="17" t="n">
        <f aca="false">IF(E602=0,"",(K602+AY602)/E602*1000)</f>
        <v>0</v>
      </c>
      <c r="BE602" s="16" t="n">
        <f aca="false">AY602-SUMIFS(시군구_병원급!$E$5:$E$3668,시군구_병원급!$A$5:$A$3668,$A602,시군구_병원급!$D$5:$D$3668,$D602-3)</f>
        <v>0</v>
      </c>
      <c r="BF602" s="16" t="n">
        <f aca="false">IF(AY602=0,1,0)</f>
        <v>1</v>
      </c>
      <c r="BG602" s="16" t="n">
        <f aca="false">IF(K602+AY602=0,1,0)</f>
        <v>1</v>
      </c>
      <c r="BH602" s="16" t="n">
        <f aca="false">AF602+AG602+AH602</f>
        <v>4</v>
      </c>
      <c r="BI602" s="18" t="n">
        <f aca="false">IF(H602=0,"",BH602/H602)</f>
        <v>0.307692307692308</v>
      </c>
      <c r="BJ602" s="16" t="n">
        <f aca="false">IF(AP602="","",AP602+AN602)</f>
        <v>0</v>
      </c>
    </row>
    <row r="603" customFormat="false" ht="15" hidden="false" customHeight="true" outlineLevel="0" collapsed="false">
      <c r="A603" s="9" t="s">
        <v>339</v>
      </c>
      <c r="B603" s="10" t="s">
        <v>319</v>
      </c>
      <c r="C603" s="10" t="s">
        <v>340</v>
      </c>
      <c r="D603" s="9" t="n">
        <v>2018</v>
      </c>
      <c r="E603" s="11" t="n">
        <v>2004</v>
      </c>
      <c r="F603" s="11" t="n">
        <v>264</v>
      </c>
      <c r="G603" s="11" t="n">
        <v>269</v>
      </c>
      <c r="H603" s="11" t="n">
        <v>52</v>
      </c>
      <c r="I603" s="11" t="n">
        <v>2301</v>
      </c>
      <c r="J603" s="11" t="n">
        <v>1508</v>
      </c>
      <c r="K603" s="11" t="n">
        <v>3</v>
      </c>
      <c r="L603" s="12" t="n">
        <v>25.9481037924152</v>
      </c>
      <c r="M603" s="12" t="n">
        <v>1.49700598802395</v>
      </c>
      <c r="N603" s="13" t="n">
        <v>0.655367231638418</v>
      </c>
      <c r="O603" s="13" t="n">
        <v>1.14820359281437</v>
      </c>
      <c r="P603" s="13" t="n">
        <v>0.134231536926148</v>
      </c>
      <c r="Q603" s="13" t="n">
        <v>-0.234822451317297</v>
      </c>
      <c r="R603" s="13" t="n">
        <v>-0.276881720430108</v>
      </c>
      <c r="S603" s="11" t="n">
        <v>0</v>
      </c>
      <c r="T603" s="13" t="n">
        <v>-0.133333333333333</v>
      </c>
      <c r="U603" s="13" t="n">
        <v>-0.132679984922729</v>
      </c>
      <c r="V603" s="11" t="n">
        <v>0</v>
      </c>
      <c r="W603" s="13" t="n">
        <v>-0.326923076923077</v>
      </c>
      <c r="X603" s="11" t="n">
        <v>1</v>
      </c>
      <c r="Y603" s="11" t="n">
        <v>0</v>
      </c>
      <c r="Z603" s="11" t="n">
        <v>1</v>
      </c>
      <c r="AA603" s="11" t="n">
        <v>0</v>
      </c>
      <c r="AB603" s="10" t="s">
        <v>65</v>
      </c>
      <c r="AC603" s="11" t="n">
        <v>1</v>
      </c>
      <c r="AD603" s="11" t="n">
        <v>15</v>
      </c>
      <c r="AE603" s="11" t="n">
        <v>30</v>
      </c>
      <c r="AF603" s="11" t="n">
        <v>0</v>
      </c>
      <c r="AG603" s="11" t="n">
        <v>6</v>
      </c>
      <c r="AH603" s="11" t="n">
        <v>0</v>
      </c>
      <c r="AI603" s="13" t="n">
        <v>0.0192307692307692</v>
      </c>
      <c r="AJ603" s="13" t="n">
        <v>0.288461538461538</v>
      </c>
      <c r="AK603" s="13" t="n">
        <v>0.576923076923077</v>
      </c>
      <c r="AL603" s="13" t="n">
        <v>0</v>
      </c>
      <c r="AM603" s="13" t="n">
        <v>0.115384615384615</v>
      </c>
      <c r="AN603" s="11" t="n">
        <v>4</v>
      </c>
      <c r="AO603" s="13" t="n">
        <v>0.0714285714285714</v>
      </c>
      <c r="AP603" s="11" t="n">
        <v>7</v>
      </c>
      <c r="AQ603" s="11" t="n">
        <v>0</v>
      </c>
      <c r="AR603" s="13" t="n">
        <v>0.111111111111111</v>
      </c>
      <c r="AS603" s="13" t="n">
        <v>0</v>
      </c>
      <c r="AT603" s="14" t="n">
        <f aca="false">SUMIFS(시도_소아과개폐업!$C$5:$C$293,시도_소아과개폐업!$A$5:$A$293,$D603,시도_소아과개폐업!$B$5:$B$293,$B603)</f>
        <v>19</v>
      </c>
      <c r="AU603" s="14" t="n">
        <f aca="false">SUMIFS(시도_소아과개폐업!$D$5:$D$293,시도_소아과개폐업!$A$5:$A$293,$D603,시도_소아과개폐업!$B$5:$B$293,$B603)</f>
        <v>18</v>
      </c>
      <c r="AV603" s="14" t="n">
        <f aca="false">SUMIFS(시도_소아과개폐업!$F$5:$F$293,시도_소아과개폐업!$A$5:$A$293,$D603,시도_소아과개폐업!$B$5:$B$293,$B603)</f>
        <v>1</v>
      </c>
      <c r="AW603" s="15" t="n">
        <f aca="false">SUMIFS(시도_소아과개폐업!$G$5:$G$293,시도_소아과개폐업!$A$5:$A$293,$D603,시도_소아과개폐업!$B$5:$B$293,$B603)</f>
        <v>0.642857142857143</v>
      </c>
      <c r="AX603" s="14" t="n">
        <f aca="false">SUMIFS(시도_소아과개폐업!$H$5:$H$293,시도_소아과개폐업!$A$5:$A$293,$D603,시도_소아과개폐업!$B$5:$B$293,$B603)</f>
        <v>72</v>
      </c>
      <c r="AY603" s="14" t="n">
        <f aca="false">SUMIFS(시군구_병원급!$E$5:$E$3668,시군구_병원급!$A$5:$A$3668,$A603,시군구_병원급!$D$5:$D$3668,$D603)</f>
        <v>2</v>
      </c>
      <c r="AZ603" s="14" t="n">
        <f aca="false">SUMIFS(시군구_병원급!$F$5:$F$3668,시군구_병원급!$A$5:$A$3668,$A603,시군구_병원급!$D$5:$D$3668,$D603)</f>
        <v>1</v>
      </c>
      <c r="BA603" s="14" t="n">
        <f aca="false">SUMIFS(시군구_병원급!$G$5:$G$3668,시군구_병원급!$A$5:$A$3668,$A603,시군구_병원급!$D$5:$D$3668,$D603)</f>
        <v>5</v>
      </c>
      <c r="BB603" s="14" t="n">
        <f aca="false">SUMIFS(시군구_병원급!$H$5:$H$3668,시군구_병원급!$A$5:$A$3668,$A603,시군구_병원급!$D$5:$D$3668,$D603)</f>
        <v>19</v>
      </c>
      <c r="BC603" s="16" t="n">
        <f aca="false">K603+AY603</f>
        <v>5</v>
      </c>
      <c r="BD603" s="17" t="n">
        <f aca="false">IF(E603=0,"",(K603+AY603)/E603*1000)</f>
        <v>2.49500998003992</v>
      </c>
      <c r="BE603" s="16" t="n">
        <f aca="false">AY603-SUMIFS(시군구_병원급!$E$5:$E$3668,시군구_병원급!$A$5:$A$3668,$A603,시군구_병원급!$D$5:$D$3668,$D603-3)</f>
        <v>0</v>
      </c>
      <c r="BF603" s="16" t="n">
        <f aca="false">IF(AY603=0,1,0)</f>
        <v>0</v>
      </c>
      <c r="BG603" s="16" t="n">
        <f aca="false">IF(K603+AY603=0,1,0)</f>
        <v>0</v>
      </c>
      <c r="BH603" s="16" t="n">
        <f aca="false">AF603+AG603+AH603</f>
        <v>6</v>
      </c>
      <c r="BI603" s="18" t="n">
        <f aca="false">IF(H603=0,"",BH603/H603)</f>
        <v>0.115384615384615</v>
      </c>
      <c r="BJ603" s="16" t="n">
        <f aca="false">IF(AP603="","",AP603+AN603)</f>
        <v>11</v>
      </c>
    </row>
    <row r="604" customFormat="false" ht="15" hidden="false" customHeight="true" outlineLevel="0" collapsed="false">
      <c r="A604" s="9" t="s">
        <v>341</v>
      </c>
      <c r="B604" s="10" t="s">
        <v>319</v>
      </c>
      <c r="C604" s="10" t="s">
        <v>342</v>
      </c>
      <c r="D604" s="9" t="n">
        <v>2018</v>
      </c>
      <c r="E604" s="11" t="n">
        <v>1190</v>
      </c>
      <c r="F604" s="11" t="n">
        <v>169</v>
      </c>
      <c r="G604" s="11" t="n">
        <v>176</v>
      </c>
      <c r="H604" s="11" t="n">
        <v>16</v>
      </c>
      <c r="I604" s="11" t="n">
        <v>887</v>
      </c>
      <c r="J604" s="11" t="n">
        <v>724</v>
      </c>
      <c r="K604" s="11" t="n">
        <v>0</v>
      </c>
      <c r="L604" s="12" t="n">
        <v>13.4453781512605</v>
      </c>
      <c r="M604" s="12" t="n">
        <v>0</v>
      </c>
      <c r="N604" s="13" t="n">
        <v>0.816234498308906</v>
      </c>
      <c r="O604" s="13" t="n">
        <v>0.745378151260504</v>
      </c>
      <c r="P604" s="13" t="n">
        <v>0.147899159663866</v>
      </c>
      <c r="Q604" s="13" t="n">
        <v>-0.194312796208531</v>
      </c>
      <c r="R604" s="13" t="n">
        <v>-0.169811320754717</v>
      </c>
      <c r="S604" s="11" t="n">
        <v>0</v>
      </c>
      <c r="T604" s="13" t="n">
        <v>-0.111111111111111</v>
      </c>
      <c r="U604" s="13" t="n">
        <v>-0.0431499460625674</v>
      </c>
      <c r="V604" s="11" t="n">
        <v>1</v>
      </c>
      <c r="W604" s="13" t="n">
        <v>0</v>
      </c>
      <c r="X604" s="11" t="n">
        <v>0</v>
      </c>
      <c r="Y604" s="11" t="n">
        <v>0</v>
      </c>
      <c r="Z604" s="11" t="n">
        <v>0</v>
      </c>
      <c r="AA604" s="11" t="n">
        <v>0</v>
      </c>
      <c r="AB604" s="10" t="s">
        <v>65</v>
      </c>
      <c r="AC604" s="11" t="n">
        <v>5</v>
      </c>
      <c r="AD604" s="11" t="n">
        <v>0</v>
      </c>
      <c r="AE604" s="11" t="n">
        <v>3</v>
      </c>
      <c r="AF604" s="11" t="n">
        <v>0</v>
      </c>
      <c r="AG604" s="11" t="n">
        <v>7</v>
      </c>
      <c r="AH604" s="11" t="n">
        <v>1</v>
      </c>
      <c r="AI604" s="13" t="n">
        <v>0.3125</v>
      </c>
      <c r="AJ604" s="13" t="n">
        <v>0</v>
      </c>
      <c r="AK604" s="13" t="n">
        <v>0.1875</v>
      </c>
      <c r="AL604" s="13" t="n">
        <v>0</v>
      </c>
      <c r="AM604" s="13" t="n">
        <v>0.4375</v>
      </c>
      <c r="AN604" s="11" t="n">
        <v>1</v>
      </c>
      <c r="AO604" s="13" t="n">
        <v>0.0588235294117647</v>
      </c>
      <c r="AP604" s="11" t="n">
        <v>2</v>
      </c>
      <c r="AQ604" s="11" t="n">
        <v>1</v>
      </c>
      <c r="AR604" s="13" t="n">
        <v>0.111111111111111</v>
      </c>
      <c r="AS604" s="13" t="n">
        <v>0.0555555555555556</v>
      </c>
      <c r="AT604" s="14" t="n">
        <f aca="false">SUMIFS(시도_소아과개폐업!$C$5:$C$293,시도_소아과개폐업!$A$5:$A$293,$D604,시도_소아과개폐업!$B$5:$B$293,$B604)</f>
        <v>19</v>
      </c>
      <c r="AU604" s="14" t="n">
        <f aca="false">SUMIFS(시도_소아과개폐업!$D$5:$D$293,시도_소아과개폐업!$A$5:$A$293,$D604,시도_소아과개폐업!$B$5:$B$293,$B604)</f>
        <v>18</v>
      </c>
      <c r="AV604" s="14" t="n">
        <f aca="false">SUMIFS(시도_소아과개폐업!$F$5:$F$293,시도_소아과개폐업!$A$5:$A$293,$D604,시도_소아과개폐업!$B$5:$B$293,$B604)</f>
        <v>1</v>
      </c>
      <c r="AW604" s="15" t="n">
        <f aca="false">SUMIFS(시도_소아과개폐업!$G$5:$G$293,시도_소아과개폐업!$A$5:$A$293,$D604,시도_소아과개폐업!$B$5:$B$293,$B604)</f>
        <v>0.642857142857143</v>
      </c>
      <c r="AX604" s="14" t="n">
        <f aca="false">SUMIFS(시도_소아과개폐업!$H$5:$H$293,시도_소아과개폐업!$A$5:$A$293,$D604,시도_소아과개폐업!$B$5:$B$293,$B604)</f>
        <v>72</v>
      </c>
      <c r="AY604" s="14" t="n">
        <f aca="false">SUMIFS(시군구_병원급!$E$5:$E$3668,시군구_병원급!$A$5:$A$3668,$A604,시군구_병원급!$D$5:$D$3668,$D604)</f>
        <v>1</v>
      </c>
      <c r="AZ604" s="14" t="n">
        <f aca="false">SUMIFS(시군구_병원급!$F$5:$F$3668,시군구_병원급!$A$5:$A$3668,$A604,시군구_병원급!$D$5:$D$3668,$D604)</f>
        <v>1</v>
      </c>
      <c r="BA604" s="14" t="n">
        <f aca="false">SUMIFS(시군구_병원급!$G$5:$G$3668,시군구_병원급!$A$5:$A$3668,$A604,시군구_병원급!$D$5:$D$3668,$D604)</f>
        <v>3</v>
      </c>
      <c r="BB604" s="14" t="n">
        <f aca="false">SUMIFS(시군구_병원급!$H$5:$H$3668,시군구_병원급!$A$5:$A$3668,$A604,시군구_병원급!$D$5:$D$3668,$D604)</f>
        <v>4</v>
      </c>
      <c r="BC604" s="16" t="n">
        <f aca="false">K604+AY604</f>
        <v>1</v>
      </c>
      <c r="BD604" s="17" t="n">
        <f aca="false">IF(E604=0,"",(K604+AY604)/E604*1000)</f>
        <v>0.840336134453782</v>
      </c>
      <c r="BE604" s="16" t="n">
        <f aca="false">AY604-SUMIFS(시군구_병원급!$E$5:$E$3668,시군구_병원급!$A$5:$A$3668,$A604,시군구_병원급!$D$5:$D$3668,$D604-3)</f>
        <v>0</v>
      </c>
      <c r="BF604" s="16" t="n">
        <f aca="false">IF(AY604=0,1,0)</f>
        <v>0</v>
      </c>
      <c r="BG604" s="16" t="n">
        <f aca="false">IF(K604+AY604=0,1,0)</f>
        <v>0</v>
      </c>
      <c r="BH604" s="16" t="n">
        <f aca="false">AF604+AG604+AH604</f>
        <v>8</v>
      </c>
      <c r="BI604" s="18" t="n">
        <f aca="false">IF(H604=0,"",BH604/H604)</f>
        <v>0.5</v>
      </c>
      <c r="BJ604" s="16" t="n">
        <f aca="false">IF(AP604="","",AP604+AN604)</f>
        <v>3</v>
      </c>
    </row>
    <row r="605" customFormat="false" ht="15" hidden="false" customHeight="true" outlineLevel="0" collapsed="false">
      <c r="A605" s="9" t="s">
        <v>343</v>
      </c>
      <c r="B605" s="10" t="s">
        <v>319</v>
      </c>
      <c r="C605" s="10" t="s">
        <v>344</v>
      </c>
      <c r="D605" s="9" t="n">
        <v>2018</v>
      </c>
      <c r="E605" s="11" t="n">
        <v>1198</v>
      </c>
      <c r="F605" s="11" t="n">
        <v>190</v>
      </c>
      <c r="G605" s="11" t="n">
        <v>194</v>
      </c>
      <c r="H605" s="11" t="n">
        <v>15</v>
      </c>
      <c r="I605" s="11" t="n">
        <v>1085</v>
      </c>
      <c r="J605" s="11" t="n">
        <v>711</v>
      </c>
      <c r="K605" s="11" t="n">
        <v>0</v>
      </c>
      <c r="L605" s="12" t="n">
        <v>12.5208681135225</v>
      </c>
      <c r="M605" s="12" t="n">
        <v>0</v>
      </c>
      <c r="N605" s="13" t="n">
        <v>0.655299539170507</v>
      </c>
      <c r="O605" s="13" t="n">
        <v>0.90567612687813</v>
      </c>
      <c r="P605" s="13" t="n">
        <v>0.161936560934892</v>
      </c>
      <c r="Q605" s="13" t="n">
        <v>-0.294464075382803</v>
      </c>
      <c r="R605" s="13" t="n">
        <v>-0.355481727574751</v>
      </c>
      <c r="S605" s="11" t="n">
        <v>0</v>
      </c>
      <c r="T605" s="13" t="n">
        <v>0</v>
      </c>
      <c r="U605" s="13" t="n">
        <v>0</v>
      </c>
      <c r="V605" s="11" t="n">
        <v>1</v>
      </c>
      <c r="W605" s="13" t="n">
        <v>0</v>
      </c>
      <c r="X605" s="11" t="n">
        <v>0</v>
      </c>
      <c r="Y605" s="11" t="n">
        <v>0</v>
      </c>
      <c r="Z605" s="11" t="n">
        <v>0</v>
      </c>
      <c r="AA605" s="11" t="n">
        <v>0</v>
      </c>
      <c r="AB605" s="10" t="s">
        <v>65</v>
      </c>
      <c r="AC605" s="11" t="n">
        <v>0</v>
      </c>
      <c r="AD605" s="11" t="n">
        <v>5</v>
      </c>
      <c r="AE605" s="11" t="n">
        <v>0</v>
      </c>
      <c r="AF605" s="11" t="n">
        <v>0</v>
      </c>
      <c r="AG605" s="11" t="n">
        <v>10</v>
      </c>
      <c r="AH605" s="11" t="n">
        <v>0</v>
      </c>
      <c r="AI605" s="13" t="n">
        <v>0</v>
      </c>
      <c r="AJ605" s="13" t="n">
        <v>0.333333333333333</v>
      </c>
      <c r="AK605" s="13" t="n">
        <v>0</v>
      </c>
      <c r="AL605" s="13" t="n">
        <v>0</v>
      </c>
      <c r="AM605" s="13" t="n">
        <v>0.666666666666667</v>
      </c>
      <c r="AN605" s="11" t="n">
        <v>1</v>
      </c>
      <c r="AO605" s="13" t="n">
        <v>0.0625</v>
      </c>
      <c r="AP605" s="11" t="n">
        <v>0</v>
      </c>
      <c r="AQ605" s="11" t="n">
        <v>0</v>
      </c>
      <c r="AR605" s="13" t="n">
        <v>0</v>
      </c>
      <c r="AS605" s="13" t="n">
        <v>0</v>
      </c>
      <c r="AT605" s="14" t="n">
        <f aca="false">SUMIFS(시도_소아과개폐업!$C$5:$C$293,시도_소아과개폐업!$A$5:$A$293,$D605,시도_소아과개폐업!$B$5:$B$293,$B605)</f>
        <v>19</v>
      </c>
      <c r="AU605" s="14" t="n">
        <f aca="false">SUMIFS(시도_소아과개폐업!$D$5:$D$293,시도_소아과개폐업!$A$5:$A$293,$D605,시도_소아과개폐업!$B$5:$B$293,$B605)</f>
        <v>18</v>
      </c>
      <c r="AV605" s="14" t="n">
        <f aca="false">SUMIFS(시도_소아과개폐업!$F$5:$F$293,시도_소아과개폐업!$A$5:$A$293,$D605,시도_소아과개폐업!$B$5:$B$293,$B605)</f>
        <v>1</v>
      </c>
      <c r="AW605" s="15" t="n">
        <f aca="false">SUMIFS(시도_소아과개폐업!$G$5:$G$293,시도_소아과개폐업!$A$5:$A$293,$D605,시도_소아과개폐업!$B$5:$B$293,$B605)</f>
        <v>0.642857142857143</v>
      </c>
      <c r="AX605" s="14" t="n">
        <f aca="false">SUMIFS(시도_소아과개폐업!$H$5:$H$293,시도_소아과개폐업!$A$5:$A$293,$D605,시도_소아과개폐업!$B$5:$B$293,$B605)</f>
        <v>72</v>
      </c>
      <c r="AY605" s="14" t="n">
        <f aca="false">SUMIFS(시군구_병원급!$E$5:$E$3668,시군구_병원급!$A$5:$A$3668,$A605,시군구_병원급!$D$5:$D$3668,$D605)</f>
        <v>1</v>
      </c>
      <c r="AZ605" s="14" t="n">
        <f aca="false">SUMIFS(시군구_병원급!$F$5:$F$3668,시군구_병원급!$A$5:$A$3668,$A605,시군구_병원급!$D$5:$D$3668,$D605)</f>
        <v>1</v>
      </c>
      <c r="BA605" s="14" t="n">
        <f aca="false">SUMIFS(시군구_병원급!$G$5:$G$3668,시군구_병원급!$A$5:$A$3668,$A605,시군구_병원급!$D$5:$D$3668,$D605)</f>
        <v>2</v>
      </c>
      <c r="BB605" s="14" t="n">
        <f aca="false">SUMIFS(시군구_병원급!$H$5:$H$3668,시군구_병원급!$A$5:$A$3668,$A605,시군구_병원급!$D$5:$D$3668,$D605)</f>
        <v>3</v>
      </c>
      <c r="BC605" s="16" t="n">
        <f aca="false">K605+AY605</f>
        <v>1</v>
      </c>
      <c r="BD605" s="17" t="n">
        <f aca="false">IF(E605=0,"",(K605+AY605)/E605*1000)</f>
        <v>0.834724540901503</v>
      </c>
      <c r="BE605" s="16" t="n">
        <f aca="false">AY605-SUMIFS(시군구_병원급!$E$5:$E$3668,시군구_병원급!$A$5:$A$3668,$A605,시군구_병원급!$D$5:$D$3668,$D605-3)</f>
        <v>-1</v>
      </c>
      <c r="BF605" s="16" t="n">
        <f aca="false">IF(AY605=0,1,0)</f>
        <v>0</v>
      </c>
      <c r="BG605" s="16" t="n">
        <f aca="false">IF(K605+AY605=0,1,0)</f>
        <v>0</v>
      </c>
      <c r="BH605" s="16" t="n">
        <f aca="false">AF605+AG605+AH605</f>
        <v>10</v>
      </c>
      <c r="BI605" s="18" t="n">
        <f aca="false">IF(H605=0,"",BH605/H605)</f>
        <v>0.666666666666667</v>
      </c>
      <c r="BJ605" s="16" t="n">
        <f aca="false">IF(AP605="","",AP605+AN605)</f>
        <v>1</v>
      </c>
    </row>
    <row r="606" customFormat="false" ht="15" hidden="false" customHeight="true" outlineLevel="0" collapsed="false">
      <c r="A606" s="9" t="s">
        <v>345</v>
      </c>
      <c r="B606" s="10" t="s">
        <v>319</v>
      </c>
      <c r="C606" s="10" t="s">
        <v>346</v>
      </c>
      <c r="D606" s="9" t="n">
        <v>2018</v>
      </c>
      <c r="E606" s="11" t="n">
        <v>2868</v>
      </c>
      <c r="F606" s="11" t="n">
        <v>513</v>
      </c>
      <c r="G606" s="11" t="n">
        <v>533</v>
      </c>
      <c r="H606" s="11" t="n">
        <v>24</v>
      </c>
      <c r="I606" s="11" t="n">
        <v>1803</v>
      </c>
      <c r="J606" s="11" t="n">
        <v>1291</v>
      </c>
      <c r="K606" s="11" t="n">
        <v>0</v>
      </c>
      <c r="L606" s="12" t="n">
        <v>8.36820083682008</v>
      </c>
      <c r="M606" s="12" t="n">
        <v>0</v>
      </c>
      <c r="N606" s="13" t="n">
        <v>0.716028840820854</v>
      </c>
      <c r="O606" s="13" t="n">
        <v>0.628661087866109</v>
      </c>
      <c r="P606" s="13" t="n">
        <v>0.185843793584379</v>
      </c>
      <c r="Q606" s="13" t="n">
        <v>-0.228617536309844</v>
      </c>
      <c r="R606" s="13" t="n">
        <v>-0.364719904648391</v>
      </c>
      <c r="S606" s="11" t="n">
        <v>0</v>
      </c>
      <c r="T606" s="13" t="n">
        <v>-0.111111111111111</v>
      </c>
      <c r="U606" s="13" t="n">
        <v>-0.0419766206163655</v>
      </c>
      <c r="V606" s="11" t="n">
        <v>1</v>
      </c>
      <c r="W606" s="13" t="n">
        <v>-0.0416666666666666</v>
      </c>
      <c r="X606" s="11" t="n">
        <v>0</v>
      </c>
      <c r="Y606" s="11" t="n">
        <v>0</v>
      </c>
      <c r="Z606" s="11" t="n">
        <v>0</v>
      </c>
      <c r="AA606" s="11" t="n">
        <v>0</v>
      </c>
      <c r="AB606" s="10" t="s">
        <v>65</v>
      </c>
      <c r="AC606" s="11" t="n">
        <v>2</v>
      </c>
      <c r="AD606" s="11" t="n">
        <v>9</v>
      </c>
      <c r="AE606" s="11" t="n">
        <v>1</v>
      </c>
      <c r="AF606" s="11" t="n">
        <v>0</v>
      </c>
      <c r="AG606" s="11" t="n">
        <v>12</v>
      </c>
      <c r="AH606" s="11" t="n">
        <v>0</v>
      </c>
      <c r="AI606" s="13" t="n">
        <v>0.0833333333333333</v>
      </c>
      <c r="AJ606" s="13" t="n">
        <v>0.375</v>
      </c>
      <c r="AK606" s="13" t="n">
        <v>0.0416666666666667</v>
      </c>
      <c r="AL606" s="13" t="n">
        <v>0</v>
      </c>
      <c r="AM606" s="13" t="n">
        <v>0.5</v>
      </c>
      <c r="AN606" s="11" t="n">
        <v>0</v>
      </c>
      <c r="AO606" s="13" t="n">
        <v>0</v>
      </c>
      <c r="AP606" s="11" t="n">
        <v>7</v>
      </c>
      <c r="AQ606" s="11" t="n">
        <v>3</v>
      </c>
      <c r="AR606" s="13" t="n">
        <v>0.25</v>
      </c>
      <c r="AS606" s="13" t="n">
        <v>0.107142857142857</v>
      </c>
      <c r="AT606" s="14" t="n">
        <f aca="false">SUMIFS(시도_소아과개폐업!$C$5:$C$293,시도_소아과개폐업!$A$5:$A$293,$D606,시도_소아과개폐업!$B$5:$B$293,$B606)</f>
        <v>19</v>
      </c>
      <c r="AU606" s="14" t="n">
        <f aca="false">SUMIFS(시도_소아과개폐업!$D$5:$D$293,시도_소아과개폐업!$A$5:$A$293,$D606,시도_소아과개폐업!$B$5:$B$293,$B606)</f>
        <v>18</v>
      </c>
      <c r="AV606" s="14" t="n">
        <f aca="false">SUMIFS(시도_소아과개폐업!$F$5:$F$293,시도_소아과개폐업!$A$5:$A$293,$D606,시도_소아과개폐업!$B$5:$B$293,$B606)</f>
        <v>1</v>
      </c>
      <c r="AW606" s="15" t="n">
        <f aca="false">SUMIFS(시도_소아과개폐업!$G$5:$G$293,시도_소아과개폐업!$A$5:$A$293,$D606,시도_소아과개폐업!$B$5:$B$293,$B606)</f>
        <v>0.642857142857143</v>
      </c>
      <c r="AX606" s="14" t="n">
        <f aca="false">SUMIFS(시도_소아과개폐업!$H$5:$H$293,시도_소아과개폐업!$A$5:$A$293,$D606,시도_소아과개폐업!$B$5:$B$293,$B606)</f>
        <v>72</v>
      </c>
      <c r="AY606" s="14" t="n">
        <f aca="false">SUMIFS(시군구_병원급!$E$5:$E$3668,시군구_병원급!$A$5:$A$3668,$A606,시군구_병원급!$D$5:$D$3668,$D606)</f>
        <v>2</v>
      </c>
      <c r="AZ606" s="14" t="n">
        <f aca="false">SUMIFS(시군구_병원급!$F$5:$F$3668,시군구_병원급!$A$5:$A$3668,$A606,시군구_병원급!$D$5:$D$3668,$D606)</f>
        <v>2</v>
      </c>
      <c r="BA606" s="14" t="n">
        <f aca="false">SUMIFS(시군구_병원급!$G$5:$G$3668,시군구_병원급!$A$5:$A$3668,$A606,시군구_병원급!$D$5:$D$3668,$D606)</f>
        <v>4</v>
      </c>
      <c r="BB606" s="14" t="n">
        <f aca="false">SUMIFS(시군구_병원급!$H$5:$H$3668,시군구_병원급!$A$5:$A$3668,$A606,시군구_병원급!$D$5:$D$3668,$D606)</f>
        <v>6</v>
      </c>
      <c r="BC606" s="16" t="n">
        <f aca="false">K606+AY606</f>
        <v>2</v>
      </c>
      <c r="BD606" s="17" t="n">
        <f aca="false">IF(E606=0,"",(K606+AY606)/E606*1000)</f>
        <v>0.697350069735007</v>
      </c>
      <c r="BE606" s="16" t="n">
        <f aca="false">AY606-SUMIFS(시군구_병원급!$E$5:$E$3668,시군구_병원급!$A$5:$A$3668,$A606,시군구_병원급!$D$5:$D$3668,$D606-3)</f>
        <v>0</v>
      </c>
      <c r="BF606" s="16" t="n">
        <f aca="false">IF(AY606=0,1,0)</f>
        <v>0</v>
      </c>
      <c r="BG606" s="16" t="n">
        <f aca="false">IF(K606+AY606=0,1,0)</f>
        <v>0</v>
      </c>
      <c r="BH606" s="16" t="n">
        <f aca="false">AF606+AG606+AH606</f>
        <v>12</v>
      </c>
      <c r="BI606" s="18" t="n">
        <f aca="false">IF(H606=0,"",BH606/H606)</f>
        <v>0.5</v>
      </c>
      <c r="BJ606" s="16" t="n">
        <f aca="false">IF(AP606="","",AP606+AN606)</f>
        <v>7</v>
      </c>
    </row>
    <row r="607" customFormat="false" ht="15" hidden="false" customHeight="true" outlineLevel="0" collapsed="false">
      <c r="A607" s="9" t="s">
        <v>347</v>
      </c>
      <c r="B607" s="10" t="s">
        <v>319</v>
      </c>
      <c r="C607" s="10" t="s">
        <v>348</v>
      </c>
      <c r="D607" s="9" t="n">
        <v>2018</v>
      </c>
      <c r="E607" s="11" t="n">
        <v>2435</v>
      </c>
      <c r="F607" s="11" t="n">
        <v>363</v>
      </c>
      <c r="G607" s="11" t="n">
        <v>368</v>
      </c>
      <c r="H607" s="11" t="n">
        <v>41</v>
      </c>
      <c r="I607" s="11" t="n">
        <v>2573</v>
      </c>
      <c r="J607" s="11" t="n">
        <v>1569</v>
      </c>
      <c r="K607" s="11" t="n">
        <v>0</v>
      </c>
      <c r="L607" s="12" t="n">
        <v>16.8377823408624</v>
      </c>
      <c r="M607" s="12" t="n">
        <v>0</v>
      </c>
      <c r="N607" s="13" t="n">
        <v>0.609794014768752</v>
      </c>
      <c r="O607" s="13" t="n">
        <v>1.05667351129364</v>
      </c>
      <c r="P607" s="13" t="n">
        <v>0.151129363449692</v>
      </c>
      <c r="Q607" s="13" t="n">
        <v>-0.272917288742908</v>
      </c>
      <c r="R607" s="13" t="n">
        <v>-0.388704318936877</v>
      </c>
      <c r="S607" s="11" t="n">
        <v>0</v>
      </c>
      <c r="T607" s="13" t="n">
        <v>-0.0238095238095238</v>
      </c>
      <c r="U607" s="13" t="n">
        <v>-0.0370508982035929</v>
      </c>
      <c r="V607" s="11" t="n">
        <v>1</v>
      </c>
      <c r="W607" s="13" t="n">
        <v>-0.073170731707317</v>
      </c>
      <c r="X607" s="11" t="n">
        <v>0</v>
      </c>
      <c r="Y607" s="11" t="n">
        <v>0</v>
      </c>
      <c r="Z607" s="11" t="n">
        <v>0</v>
      </c>
      <c r="AA607" s="11" t="n">
        <v>0</v>
      </c>
      <c r="AB607" s="10" t="s">
        <v>65</v>
      </c>
      <c r="AC607" s="11" t="n">
        <v>3</v>
      </c>
      <c r="AD607" s="11" t="n">
        <v>7</v>
      </c>
      <c r="AE607" s="11" t="n">
        <v>9</v>
      </c>
      <c r="AF607" s="11" t="n">
        <v>3</v>
      </c>
      <c r="AG607" s="11" t="n">
        <v>19</v>
      </c>
      <c r="AH607" s="11" t="n">
        <v>0</v>
      </c>
      <c r="AI607" s="13" t="n">
        <v>0.0731707317073171</v>
      </c>
      <c r="AJ607" s="13" t="n">
        <v>0.170731707317073</v>
      </c>
      <c r="AK607" s="13" t="n">
        <v>0.219512195121951</v>
      </c>
      <c r="AL607" s="13" t="n">
        <v>0.0731707317073171</v>
      </c>
      <c r="AM607" s="13" t="n">
        <v>0.463414634146342</v>
      </c>
      <c r="AN607" s="11" t="n">
        <v>1</v>
      </c>
      <c r="AO607" s="13" t="n">
        <v>0.0238095238095238</v>
      </c>
      <c r="AP607" s="11" t="n">
        <v>1</v>
      </c>
      <c r="AQ607" s="11" t="n">
        <v>0</v>
      </c>
      <c r="AR607" s="13" t="n">
        <v>0.0232558139534884</v>
      </c>
      <c r="AS607" s="13" t="n">
        <v>0</v>
      </c>
      <c r="AT607" s="14" t="n">
        <f aca="false">SUMIFS(시도_소아과개폐업!$C$5:$C$293,시도_소아과개폐업!$A$5:$A$293,$D607,시도_소아과개폐업!$B$5:$B$293,$B607)</f>
        <v>19</v>
      </c>
      <c r="AU607" s="14" t="n">
        <f aca="false">SUMIFS(시도_소아과개폐업!$D$5:$D$293,시도_소아과개폐업!$A$5:$A$293,$D607,시도_소아과개폐업!$B$5:$B$293,$B607)</f>
        <v>18</v>
      </c>
      <c r="AV607" s="14" t="n">
        <f aca="false">SUMIFS(시도_소아과개폐업!$F$5:$F$293,시도_소아과개폐업!$A$5:$A$293,$D607,시도_소아과개폐업!$B$5:$B$293,$B607)</f>
        <v>1</v>
      </c>
      <c r="AW607" s="15" t="n">
        <f aca="false">SUMIFS(시도_소아과개폐업!$G$5:$G$293,시도_소아과개폐업!$A$5:$A$293,$D607,시도_소아과개폐업!$B$5:$B$293,$B607)</f>
        <v>0.642857142857143</v>
      </c>
      <c r="AX607" s="14" t="n">
        <f aca="false">SUMIFS(시도_소아과개폐업!$H$5:$H$293,시도_소아과개폐업!$A$5:$A$293,$D607,시도_소아과개폐업!$B$5:$B$293,$B607)</f>
        <v>72</v>
      </c>
      <c r="AY607" s="14" t="n">
        <f aca="false">SUMIFS(시군구_병원급!$E$5:$E$3668,시군구_병원급!$A$5:$A$3668,$A607,시군구_병원급!$D$5:$D$3668,$D607)</f>
        <v>1</v>
      </c>
      <c r="AZ607" s="14" t="n">
        <f aca="false">SUMIFS(시군구_병원급!$F$5:$F$3668,시군구_병원급!$A$5:$A$3668,$A607,시군구_병원급!$D$5:$D$3668,$D607)</f>
        <v>0</v>
      </c>
      <c r="BA607" s="14" t="n">
        <f aca="false">SUMIFS(시군구_병원급!$G$5:$G$3668,시군구_병원급!$A$5:$A$3668,$A607,시군구_병원급!$D$5:$D$3668,$D607)</f>
        <v>2</v>
      </c>
      <c r="BB607" s="14" t="n">
        <f aca="false">SUMIFS(시군구_병원급!$H$5:$H$3668,시군구_병원급!$A$5:$A$3668,$A607,시군구_병원급!$D$5:$D$3668,$D607)</f>
        <v>4</v>
      </c>
      <c r="BC607" s="16" t="n">
        <f aca="false">K607+AY607</f>
        <v>1</v>
      </c>
      <c r="BD607" s="17" t="n">
        <f aca="false">IF(E607=0,"",(K607+AY607)/E607*1000)</f>
        <v>0.410677618069815</v>
      </c>
      <c r="BE607" s="16" t="n">
        <f aca="false">AY607-SUMIFS(시군구_병원급!$E$5:$E$3668,시군구_병원급!$A$5:$A$3668,$A607,시군구_병원급!$D$5:$D$3668,$D607-3)</f>
        <v>0</v>
      </c>
      <c r="BF607" s="16" t="n">
        <f aca="false">IF(AY607=0,1,0)</f>
        <v>0</v>
      </c>
      <c r="BG607" s="16" t="n">
        <f aca="false">IF(K607+AY607=0,1,0)</f>
        <v>0</v>
      </c>
      <c r="BH607" s="16" t="n">
        <f aca="false">AF607+AG607+AH607</f>
        <v>22</v>
      </c>
      <c r="BI607" s="18" t="n">
        <f aca="false">IF(H607=0,"",BH607/H607)</f>
        <v>0.536585365853659</v>
      </c>
      <c r="BJ607" s="16" t="n">
        <f aca="false">IF(AP607="","",AP607+AN607)</f>
        <v>2</v>
      </c>
    </row>
    <row r="608" customFormat="false" ht="15" hidden="false" customHeight="true" outlineLevel="0" collapsed="false">
      <c r="A608" s="9" t="s">
        <v>349</v>
      </c>
      <c r="B608" s="10" t="s">
        <v>319</v>
      </c>
      <c r="C608" s="10" t="s">
        <v>350</v>
      </c>
      <c r="D608" s="9" t="n">
        <v>2018</v>
      </c>
      <c r="E608" s="11" t="n">
        <v>3929</v>
      </c>
      <c r="F608" s="11" t="n">
        <v>434</v>
      </c>
      <c r="G608" s="11" t="n">
        <v>448</v>
      </c>
      <c r="H608" s="11" t="n">
        <v>60</v>
      </c>
      <c r="I608" s="11" t="n">
        <v>2837</v>
      </c>
      <c r="J608" s="11" t="n">
        <v>2136</v>
      </c>
      <c r="K608" s="11" t="n">
        <v>1</v>
      </c>
      <c r="L608" s="12" t="n">
        <v>15.271061338763</v>
      </c>
      <c r="M608" s="12" t="n">
        <v>0.254517688979384</v>
      </c>
      <c r="N608" s="13" t="n">
        <v>0.75290800140994</v>
      </c>
      <c r="O608" s="13" t="n">
        <v>0.722066683634513</v>
      </c>
      <c r="P608" s="13" t="n">
        <v>0.114023924662764</v>
      </c>
      <c r="Q608" s="13" t="n">
        <v>-0.195865738845682</v>
      </c>
      <c r="R608" s="13" t="n">
        <v>-0.301092043681747</v>
      </c>
      <c r="S608" s="11" t="n">
        <v>0</v>
      </c>
      <c r="T608" s="13" t="n">
        <v>0</v>
      </c>
      <c r="U608" s="13" t="n">
        <v>-0.0152724748351267</v>
      </c>
      <c r="V608" s="11" t="n">
        <v>0</v>
      </c>
      <c r="W608" s="13" t="n">
        <v>-0.0666666666666667</v>
      </c>
      <c r="X608" s="11" t="n">
        <v>0</v>
      </c>
      <c r="Y608" s="11" t="n">
        <v>0</v>
      </c>
      <c r="Z608" s="11" t="n">
        <v>0</v>
      </c>
      <c r="AA608" s="11" t="n">
        <v>0</v>
      </c>
      <c r="AB608" s="10" t="s">
        <v>65</v>
      </c>
      <c r="AC608" s="11" t="n">
        <v>3</v>
      </c>
      <c r="AD608" s="11" t="n">
        <v>19</v>
      </c>
      <c r="AE608" s="11" t="n">
        <v>24</v>
      </c>
      <c r="AF608" s="11" t="n">
        <v>2</v>
      </c>
      <c r="AG608" s="11" t="n">
        <v>12</v>
      </c>
      <c r="AH608" s="11" t="n">
        <v>0</v>
      </c>
      <c r="AI608" s="13" t="n">
        <v>0.05</v>
      </c>
      <c r="AJ608" s="13" t="n">
        <v>0.316666666666667</v>
      </c>
      <c r="AK608" s="13" t="n">
        <v>0.4</v>
      </c>
      <c r="AL608" s="13" t="n">
        <v>0.0333333333333333</v>
      </c>
      <c r="AM608" s="13" t="n">
        <v>0.2</v>
      </c>
      <c r="AN608" s="11" t="n">
        <v>1</v>
      </c>
      <c r="AO608" s="13" t="n">
        <v>0.0163934426229508</v>
      </c>
      <c r="AP608" s="11" t="n">
        <v>0</v>
      </c>
      <c r="AQ608" s="11" t="n">
        <v>0</v>
      </c>
      <c r="AR608" s="13" t="n">
        <v>0</v>
      </c>
      <c r="AS608" s="13" t="n">
        <v>0</v>
      </c>
      <c r="AT608" s="14" t="n">
        <f aca="false">SUMIFS(시도_소아과개폐업!$C$5:$C$293,시도_소아과개폐업!$A$5:$A$293,$D608,시도_소아과개폐업!$B$5:$B$293,$B608)</f>
        <v>19</v>
      </c>
      <c r="AU608" s="14" t="n">
        <f aca="false">SUMIFS(시도_소아과개폐업!$D$5:$D$293,시도_소아과개폐업!$A$5:$A$293,$D608,시도_소아과개폐업!$B$5:$B$293,$B608)</f>
        <v>18</v>
      </c>
      <c r="AV608" s="14" t="n">
        <f aca="false">SUMIFS(시도_소아과개폐업!$F$5:$F$293,시도_소아과개폐업!$A$5:$A$293,$D608,시도_소아과개폐업!$B$5:$B$293,$B608)</f>
        <v>1</v>
      </c>
      <c r="AW608" s="15" t="n">
        <f aca="false">SUMIFS(시도_소아과개폐업!$G$5:$G$293,시도_소아과개폐업!$A$5:$A$293,$D608,시도_소아과개폐업!$B$5:$B$293,$B608)</f>
        <v>0.642857142857143</v>
      </c>
      <c r="AX608" s="14" t="n">
        <f aca="false">SUMIFS(시도_소아과개폐업!$H$5:$H$293,시도_소아과개폐업!$A$5:$A$293,$D608,시도_소아과개폐업!$B$5:$B$293,$B608)</f>
        <v>72</v>
      </c>
      <c r="AY608" s="14" t="n">
        <f aca="false">SUMIFS(시군구_병원급!$E$5:$E$3668,시군구_병원급!$A$5:$A$3668,$A608,시군구_병원급!$D$5:$D$3668,$D608)</f>
        <v>1</v>
      </c>
      <c r="AZ608" s="14" t="n">
        <f aca="false">SUMIFS(시군구_병원급!$F$5:$F$3668,시군구_병원급!$A$5:$A$3668,$A608,시군구_병원급!$D$5:$D$3668,$D608)</f>
        <v>1</v>
      </c>
      <c r="BA608" s="14" t="n">
        <f aca="false">SUMIFS(시군구_병원급!$G$5:$G$3668,시군구_병원급!$A$5:$A$3668,$A608,시군구_병원급!$D$5:$D$3668,$D608)</f>
        <v>3</v>
      </c>
      <c r="BB608" s="14" t="n">
        <f aca="false">SUMIFS(시군구_병원급!$H$5:$H$3668,시군구_병원급!$A$5:$A$3668,$A608,시군구_병원급!$D$5:$D$3668,$D608)</f>
        <v>8</v>
      </c>
      <c r="BC608" s="16" t="n">
        <f aca="false">K608+AY608</f>
        <v>2</v>
      </c>
      <c r="BD608" s="17" t="n">
        <f aca="false">IF(E608=0,"",(K608+AY608)/E608*1000)</f>
        <v>0.509035377958768</v>
      </c>
      <c r="BE608" s="16" t="n">
        <f aca="false">AY608-SUMIFS(시군구_병원급!$E$5:$E$3668,시군구_병원급!$A$5:$A$3668,$A608,시군구_병원급!$D$5:$D$3668,$D608-3)</f>
        <v>0</v>
      </c>
      <c r="BF608" s="16" t="n">
        <f aca="false">IF(AY608=0,1,0)</f>
        <v>0</v>
      </c>
      <c r="BG608" s="16" t="n">
        <f aca="false">IF(K608+AY608=0,1,0)</f>
        <v>0</v>
      </c>
      <c r="BH608" s="16" t="n">
        <f aca="false">AF608+AG608+AH608</f>
        <v>14</v>
      </c>
      <c r="BI608" s="18" t="n">
        <f aca="false">IF(H608=0,"",BH608/H608)</f>
        <v>0.233333333333333</v>
      </c>
      <c r="BJ608" s="16" t="n">
        <f aca="false">IF(AP608="","",AP608+AN608)</f>
        <v>1</v>
      </c>
    </row>
    <row r="609" customFormat="false" ht="15" hidden="false" customHeight="true" outlineLevel="0" collapsed="false">
      <c r="A609" s="9" t="s">
        <v>351</v>
      </c>
      <c r="B609" s="10" t="s">
        <v>319</v>
      </c>
      <c r="C609" s="10" t="s">
        <v>352</v>
      </c>
      <c r="D609" s="9" t="n">
        <v>2018</v>
      </c>
      <c r="E609" s="11" t="n">
        <v>930</v>
      </c>
      <c r="F609" s="11" t="n">
        <v>137</v>
      </c>
      <c r="G609" s="11" t="n">
        <v>146</v>
      </c>
      <c r="H609" s="11" t="n">
        <v>13</v>
      </c>
      <c r="I609" s="11" t="n">
        <v>943</v>
      </c>
      <c r="J609" s="11" t="n">
        <v>515</v>
      </c>
      <c r="K609" s="11" t="n">
        <v>0</v>
      </c>
      <c r="L609" s="12" t="n">
        <v>13.9784946236559</v>
      </c>
      <c r="M609" s="12" t="n">
        <v>0</v>
      </c>
      <c r="N609" s="13" t="n">
        <v>0.546129374337222</v>
      </c>
      <c r="O609" s="13" t="n">
        <v>1.01397849462366</v>
      </c>
      <c r="P609" s="13" t="n">
        <v>0.156989247311828</v>
      </c>
      <c r="Q609" s="13" t="n">
        <v>-0.258964143426295</v>
      </c>
      <c r="R609" s="13" t="n">
        <v>-0.277227722772277</v>
      </c>
      <c r="S609" s="11" t="n">
        <v>0</v>
      </c>
      <c r="T609" s="13" t="n">
        <v>0</v>
      </c>
      <c r="U609" s="13" t="n">
        <v>0</v>
      </c>
      <c r="V609" s="11" t="n">
        <v>1</v>
      </c>
      <c r="W609" s="13" t="n">
        <v>-0.0769230769230769</v>
      </c>
      <c r="X609" s="11" t="n">
        <v>0</v>
      </c>
      <c r="Y609" s="11" t="n">
        <v>0</v>
      </c>
      <c r="Z609" s="11" t="n">
        <v>0</v>
      </c>
      <c r="AA609" s="11" t="n">
        <v>0</v>
      </c>
      <c r="AB609" s="10" t="s">
        <v>65</v>
      </c>
      <c r="AC609" s="11" t="n">
        <v>1</v>
      </c>
      <c r="AD609" s="11" t="n">
        <v>1</v>
      </c>
      <c r="AE609" s="11" t="n">
        <v>1</v>
      </c>
      <c r="AF609" s="11" t="n">
        <v>0</v>
      </c>
      <c r="AG609" s="11" t="n">
        <v>10</v>
      </c>
      <c r="AH609" s="11" t="n">
        <v>0</v>
      </c>
      <c r="AI609" s="13" t="n">
        <v>0.0769230769230769</v>
      </c>
      <c r="AJ609" s="13" t="n">
        <v>0.0769230769230769</v>
      </c>
      <c r="AK609" s="13" t="n">
        <v>0.0769230769230769</v>
      </c>
      <c r="AL609" s="13" t="n">
        <v>0</v>
      </c>
      <c r="AM609" s="13" t="n">
        <v>0.769230769230769</v>
      </c>
      <c r="AN609" s="11" t="n">
        <v>0</v>
      </c>
      <c r="AO609" s="13" t="n">
        <v>0</v>
      </c>
      <c r="AP609" s="11" t="n">
        <v>0</v>
      </c>
      <c r="AQ609" s="11" t="n">
        <v>0</v>
      </c>
      <c r="AR609" s="13" t="n">
        <v>0</v>
      </c>
      <c r="AS609" s="13" t="n">
        <v>0</v>
      </c>
      <c r="AT609" s="14" t="n">
        <f aca="false">SUMIFS(시도_소아과개폐업!$C$5:$C$293,시도_소아과개폐업!$A$5:$A$293,$D609,시도_소아과개폐업!$B$5:$B$293,$B609)</f>
        <v>19</v>
      </c>
      <c r="AU609" s="14" t="n">
        <f aca="false">SUMIFS(시도_소아과개폐업!$D$5:$D$293,시도_소아과개폐업!$A$5:$A$293,$D609,시도_소아과개폐업!$B$5:$B$293,$B609)</f>
        <v>18</v>
      </c>
      <c r="AV609" s="14" t="n">
        <f aca="false">SUMIFS(시도_소아과개폐업!$F$5:$F$293,시도_소아과개폐업!$A$5:$A$293,$D609,시도_소아과개폐업!$B$5:$B$293,$B609)</f>
        <v>1</v>
      </c>
      <c r="AW609" s="15" t="n">
        <f aca="false">SUMIFS(시도_소아과개폐업!$G$5:$G$293,시도_소아과개폐업!$A$5:$A$293,$D609,시도_소아과개폐업!$B$5:$B$293,$B609)</f>
        <v>0.642857142857143</v>
      </c>
      <c r="AX609" s="14" t="n">
        <f aca="false">SUMIFS(시도_소아과개폐업!$H$5:$H$293,시도_소아과개폐업!$A$5:$A$293,$D609,시도_소아과개폐업!$B$5:$B$293,$B609)</f>
        <v>72</v>
      </c>
      <c r="AY609" s="14" t="n">
        <f aca="false">SUMIFS(시군구_병원급!$E$5:$E$3668,시군구_병원급!$A$5:$A$3668,$A609,시군구_병원급!$D$5:$D$3668,$D609)</f>
        <v>0</v>
      </c>
      <c r="AZ609" s="14" t="n">
        <f aca="false">SUMIFS(시군구_병원급!$F$5:$F$3668,시군구_병원급!$A$5:$A$3668,$A609,시군구_병원급!$D$5:$D$3668,$D609)</f>
        <v>0</v>
      </c>
      <c r="BA609" s="14" t="n">
        <f aca="false">SUMIFS(시군구_병원급!$G$5:$G$3668,시군구_병원급!$A$5:$A$3668,$A609,시군구_병원급!$D$5:$D$3668,$D609)</f>
        <v>2</v>
      </c>
      <c r="BB609" s="14" t="n">
        <f aca="false">SUMIFS(시군구_병원급!$H$5:$H$3668,시군구_병원급!$A$5:$A$3668,$A609,시군구_병원급!$D$5:$D$3668,$D609)</f>
        <v>5</v>
      </c>
      <c r="BC609" s="16" t="n">
        <f aca="false">K609+AY609</f>
        <v>0</v>
      </c>
      <c r="BD609" s="17" t="n">
        <f aca="false">IF(E609=0,"",(K609+AY609)/E609*1000)</f>
        <v>0</v>
      </c>
      <c r="BE609" s="16" t="n">
        <f aca="false">AY609-SUMIFS(시군구_병원급!$E$5:$E$3668,시군구_병원급!$A$5:$A$3668,$A609,시군구_병원급!$D$5:$D$3668,$D609-3)</f>
        <v>0</v>
      </c>
      <c r="BF609" s="16" t="n">
        <f aca="false">IF(AY609=0,1,0)</f>
        <v>1</v>
      </c>
      <c r="BG609" s="16" t="n">
        <f aca="false">IF(K609+AY609=0,1,0)</f>
        <v>1</v>
      </c>
      <c r="BH609" s="16" t="n">
        <f aca="false">AF609+AG609+AH609</f>
        <v>10</v>
      </c>
      <c r="BI609" s="18" t="n">
        <f aca="false">IF(H609=0,"",BH609/H609)</f>
        <v>0.769230769230769</v>
      </c>
      <c r="BJ609" s="16" t="n">
        <f aca="false">IF(AP609="","",AP609+AN609)</f>
        <v>0</v>
      </c>
    </row>
    <row r="610" customFormat="false" ht="15" hidden="false" customHeight="true" outlineLevel="0" collapsed="false">
      <c r="A610" s="9" t="s">
        <v>353</v>
      </c>
      <c r="B610" s="10" t="s">
        <v>319</v>
      </c>
      <c r="C610" s="10" t="s">
        <v>354</v>
      </c>
      <c r="D610" s="9" t="n">
        <v>2018</v>
      </c>
      <c r="E610" s="11" t="n">
        <v>2158</v>
      </c>
      <c r="F610" s="11" t="n">
        <v>389</v>
      </c>
      <c r="G610" s="11" t="n">
        <v>411</v>
      </c>
      <c r="H610" s="11" t="n">
        <v>19</v>
      </c>
      <c r="I610" s="11" t="n">
        <v>1859</v>
      </c>
      <c r="J610" s="11" t="n">
        <v>1135</v>
      </c>
      <c r="K610" s="11" t="n">
        <v>1</v>
      </c>
      <c r="L610" s="12" t="n">
        <v>8.80444856348471</v>
      </c>
      <c r="M610" s="12" t="n">
        <v>0.46339202965709</v>
      </c>
      <c r="N610" s="13" t="n">
        <v>0.610543302850995</v>
      </c>
      <c r="O610" s="13" t="n">
        <v>0.86144578313253</v>
      </c>
      <c r="P610" s="13" t="n">
        <v>0.190454124189064</v>
      </c>
      <c r="Q610" s="13" t="n">
        <v>-0.139210211408057</v>
      </c>
      <c r="R610" s="13" t="n">
        <v>-0.00963855421686743</v>
      </c>
      <c r="S610" s="11" t="n">
        <v>0</v>
      </c>
      <c r="T610" s="13" t="n">
        <v>0</v>
      </c>
      <c r="U610" s="13" t="n">
        <v>0</v>
      </c>
      <c r="V610" s="11" t="n">
        <v>0</v>
      </c>
      <c r="W610" s="13" t="n">
        <v>-0.157894736842105</v>
      </c>
      <c r="X610" s="11" t="n">
        <v>0</v>
      </c>
      <c r="Y610" s="11" t="n">
        <v>1</v>
      </c>
      <c r="Z610" s="11" t="n">
        <v>1</v>
      </c>
      <c r="AA610" s="11" t="n">
        <v>0</v>
      </c>
      <c r="AB610" s="10" t="s">
        <v>65</v>
      </c>
      <c r="AC610" s="11" t="n">
        <v>1</v>
      </c>
      <c r="AD610" s="11" t="n">
        <v>3</v>
      </c>
      <c r="AE610" s="11" t="n">
        <v>3</v>
      </c>
      <c r="AF610" s="11" t="n">
        <v>1</v>
      </c>
      <c r="AG610" s="11" t="n">
        <v>11</v>
      </c>
      <c r="AH610" s="11" t="n">
        <v>0</v>
      </c>
      <c r="AI610" s="13" t="n">
        <v>0.0526315789473684</v>
      </c>
      <c r="AJ610" s="13" t="n">
        <v>0.157894736842105</v>
      </c>
      <c r="AK610" s="13" t="n">
        <v>0.157894736842105</v>
      </c>
      <c r="AL610" s="13" t="n">
        <v>0.0526315789473684</v>
      </c>
      <c r="AM610" s="13" t="n">
        <v>0.578947368421053</v>
      </c>
      <c r="AN610" s="11" t="n">
        <v>0</v>
      </c>
      <c r="AO610" s="13" t="n">
        <v>0</v>
      </c>
      <c r="AP610" s="11" t="n">
        <v>0</v>
      </c>
      <c r="AQ610" s="11" t="n">
        <v>0</v>
      </c>
      <c r="AR610" s="13" t="n">
        <v>0</v>
      </c>
      <c r="AS610" s="13" t="n">
        <v>0</v>
      </c>
      <c r="AT610" s="14" t="n">
        <f aca="false">SUMIFS(시도_소아과개폐업!$C$5:$C$293,시도_소아과개폐업!$A$5:$A$293,$D610,시도_소아과개폐업!$B$5:$B$293,$B610)</f>
        <v>19</v>
      </c>
      <c r="AU610" s="14" t="n">
        <f aca="false">SUMIFS(시도_소아과개폐업!$D$5:$D$293,시도_소아과개폐업!$A$5:$A$293,$D610,시도_소아과개폐업!$B$5:$B$293,$B610)</f>
        <v>18</v>
      </c>
      <c r="AV610" s="14" t="n">
        <f aca="false">SUMIFS(시도_소아과개폐업!$F$5:$F$293,시도_소아과개폐업!$A$5:$A$293,$D610,시도_소아과개폐업!$B$5:$B$293,$B610)</f>
        <v>1</v>
      </c>
      <c r="AW610" s="15" t="n">
        <f aca="false">SUMIFS(시도_소아과개폐업!$G$5:$G$293,시도_소아과개폐업!$A$5:$A$293,$D610,시도_소아과개폐업!$B$5:$B$293,$B610)</f>
        <v>0.642857142857143</v>
      </c>
      <c r="AX610" s="14" t="n">
        <f aca="false">SUMIFS(시도_소아과개폐업!$H$5:$H$293,시도_소아과개폐업!$A$5:$A$293,$D610,시도_소아과개폐업!$B$5:$B$293,$B610)</f>
        <v>72</v>
      </c>
      <c r="AY610" s="14" t="n">
        <f aca="false">SUMIFS(시군구_병원급!$E$5:$E$3668,시군구_병원급!$A$5:$A$3668,$A610,시군구_병원급!$D$5:$D$3668,$D610)</f>
        <v>2</v>
      </c>
      <c r="AZ610" s="14" t="n">
        <f aca="false">SUMIFS(시군구_병원급!$F$5:$F$3668,시군구_병원급!$A$5:$A$3668,$A610,시군구_병원급!$D$5:$D$3668,$D610)</f>
        <v>2</v>
      </c>
      <c r="BA610" s="14" t="n">
        <f aca="false">SUMIFS(시군구_병원급!$G$5:$G$3668,시군구_병원급!$A$5:$A$3668,$A610,시군구_병원급!$D$5:$D$3668,$D610)</f>
        <v>2</v>
      </c>
      <c r="BB610" s="14" t="n">
        <f aca="false">SUMIFS(시군구_병원급!$H$5:$H$3668,시군구_병원급!$A$5:$A$3668,$A610,시군구_병원급!$D$5:$D$3668,$D610)</f>
        <v>4</v>
      </c>
      <c r="BC610" s="16" t="n">
        <f aca="false">K610+AY610</f>
        <v>3</v>
      </c>
      <c r="BD610" s="17" t="n">
        <f aca="false">IF(E610=0,"",(K610+AY610)/E610*1000)</f>
        <v>1.39017608897127</v>
      </c>
      <c r="BE610" s="16" t="n">
        <f aca="false">AY610-SUMIFS(시군구_병원급!$E$5:$E$3668,시군구_병원급!$A$5:$A$3668,$A610,시군구_병원급!$D$5:$D$3668,$D610-3)</f>
        <v>0</v>
      </c>
      <c r="BF610" s="16" t="n">
        <f aca="false">IF(AY610=0,1,0)</f>
        <v>0</v>
      </c>
      <c r="BG610" s="16" t="n">
        <f aca="false">IF(K610+AY610=0,1,0)</f>
        <v>0</v>
      </c>
      <c r="BH610" s="16" t="n">
        <f aca="false">AF610+AG610+AH610</f>
        <v>12</v>
      </c>
      <c r="BI610" s="18" t="n">
        <f aca="false">IF(H610=0,"",BH610/H610)</f>
        <v>0.631578947368421</v>
      </c>
      <c r="BJ610" s="16" t="n">
        <f aca="false">IF(AP610="","",AP610+AN610)</f>
        <v>0</v>
      </c>
    </row>
    <row r="611" customFormat="false" ht="15" hidden="false" customHeight="true" outlineLevel="0" collapsed="false">
      <c r="A611" s="9" t="s">
        <v>355</v>
      </c>
      <c r="B611" s="10" t="s">
        <v>319</v>
      </c>
      <c r="C611" s="10" t="s">
        <v>356</v>
      </c>
      <c r="D611" s="9" t="n">
        <v>2018</v>
      </c>
      <c r="E611" s="11" t="n">
        <v>1945</v>
      </c>
      <c r="F611" s="11" t="n">
        <v>334</v>
      </c>
      <c r="G611" s="11" t="n">
        <v>344</v>
      </c>
      <c r="H611" s="11" t="n">
        <v>14</v>
      </c>
      <c r="I611" s="11" t="n">
        <v>1038</v>
      </c>
      <c r="J611" s="11" t="n">
        <v>810</v>
      </c>
      <c r="K611" s="11" t="n">
        <v>0</v>
      </c>
      <c r="L611" s="12" t="n">
        <v>7.19794344473008</v>
      </c>
      <c r="M611" s="12" t="n">
        <v>0</v>
      </c>
      <c r="N611" s="13" t="n">
        <v>0.780346820809249</v>
      </c>
      <c r="O611" s="13" t="n">
        <v>0.533676092544987</v>
      </c>
      <c r="P611" s="13" t="n">
        <v>0.176863753213368</v>
      </c>
      <c r="Q611" s="13" t="n">
        <v>-0.131696428571429</v>
      </c>
      <c r="R611" s="13" t="n">
        <v>-0.218181818181818</v>
      </c>
      <c r="S611" s="11" t="n">
        <v>0</v>
      </c>
      <c r="T611" s="13" t="n">
        <v>0</v>
      </c>
      <c r="U611" s="13" t="n">
        <v>0</v>
      </c>
      <c r="V611" s="11" t="n">
        <v>1</v>
      </c>
      <c r="W611" s="13" t="n">
        <v>0</v>
      </c>
      <c r="X611" s="11" t="n">
        <v>0</v>
      </c>
      <c r="Y611" s="11" t="n">
        <v>0</v>
      </c>
      <c r="Z611" s="11" t="n">
        <v>0</v>
      </c>
      <c r="AA611" s="11" t="n">
        <v>0</v>
      </c>
      <c r="AB611" s="10" t="s">
        <v>65</v>
      </c>
      <c r="AC611" s="11" t="n">
        <v>3</v>
      </c>
      <c r="AD611" s="11" t="n">
        <v>2</v>
      </c>
      <c r="AE611" s="11" t="n">
        <v>2</v>
      </c>
      <c r="AF611" s="11" t="n">
        <v>1</v>
      </c>
      <c r="AG611" s="11" t="n">
        <v>6</v>
      </c>
      <c r="AH611" s="11" t="n">
        <v>0</v>
      </c>
      <c r="AI611" s="13" t="n">
        <v>0.214285714285714</v>
      </c>
      <c r="AJ611" s="13" t="n">
        <v>0.142857142857143</v>
      </c>
      <c r="AK611" s="13" t="n">
        <v>0.142857142857143</v>
      </c>
      <c r="AL611" s="13" t="n">
        <v>0.0714285714285714</v>
      </c>
      <c r="AM611" s="13" t="n">
        <v>0.428571428571429</v>
      </c>
      <c r="AN611" s="11" t="n">
        <v>0</v>
      </c>
      <c r="AO611" s="13" t="n">
        <v>0</v>
      </c>
      <c r="AP611" s="11" t="n">
        <v>0</v>
      </c>
      <c r="AQ611" s="11" t="n">
        <v>0</v>
      </c>
      <c r="AR611" s="13" t="n">
        <v>0</v>
      </c>
      <c r="AS611" s="13" t="n">
        <v>0</v>
      </c>
      <c r="AT611" s="14" t="n">
        <f aca="false">SUMIFS(시도_소아과개폐업!$C$5:$C$293,시도_소아과개폐업!$A$5:$A$293,$D611,시도_소아과개폐업!$B$5:$B$293,$B611)</f>
        <v>19</v>
      </c>
      <c r="AU611" s="14" t="n">
        <f aca="false">SUMIFS(시도_소아과개폐업!$D$5:$D$293,시도_소아과개폐업!$A$5:$A$293,$D611,시도_소아과개폐업!$B$5:$B$293,$B611)</f>
        <v>18</v>
      </c>
      <c r="AV611" s="14" t="n">
        <f aca="false">SUMIFS(시도_소아과개폐업!$F$5:$F$293,시도_소아과개폐업!$A$5:$A$293,$D611,시도_소아과개폐업!$B$5:$B$293,$B611)</f>
        <v>1</v>
      </c>
      <c r="AW611" s="15" t="n">
        <f aca="false">SUMIFS(시도_소아과개폐업!$G$5:$G$293,시도_소아과개폐업!$A$5:$A$293,$D611,시도_소아과개폐업!$B$5:$B$293,$B611)</f>
        <v>0.642857142857143</v>
      </c>
      <c r="AX611" s="14" t="n">
        <f aca="false">SUMIFS(시도_소아과개폐업!$H$5:$H$293,시도_소아과개폐업!$A$5:$A$293,$D611,시도_소아과개폐업!$B$5:$B$293,$B611)</f>
        <v>72</v>
      </c>
      <c r="AY611" s="14" t="n">
        <f aca="false">SUMIFS(시군구_병원급!$E$5:$E$3668,시군구_병원급!$A$5:$A$3668,$A611,시군구_병원급!$D$5:$D$3668,$D611)</f>
        <v>1</v>
      </c>
      <c r="AZ611" s="14" t="n">
        <f aca="false">SUMIFS(시군구_병원급!$F$5:$F$3668,시군구_병원급!$A$5:$A$3668,$A611,시군구_병원급!$D$5:$D$3668,$D611)</f>
        <v>0</v>
      </c>
      <c r="BA611" s="14" t="n">
        <f aca="false">SUMIFS(시군구_병원급!$G$5:$G$3668,시군구_병원급!$A$5:$A$3668,$A611,시군구_병원급!$D$5:$D$3668,$D611)</f>
        <v>2</v>
      </c>
      <c r="BB611" s="14" t="n">
        <f aca="false">SUMIFS(시군구_병원급!$H$5:$H$3668,시군구_병원급!$A$5:$A$3668,$A611,시군구_병원급!$D$5:$D$3668,$D611)</f>
        <v>4</v>
      </c>
      <c r="BC611" s="16" t="n">
        <f aca="false">K611+AY611</f>
        <v>1</v>
      </c>
      <c r="BD611" s="17" t="n">
        <f aca="false">IF(E611=0,"",(K611+AY611)/E611*1000)</f>
        <v>0.51413881748072</v>
      </c>
      <c r="BE611" s="16" t="n">
        <f aca="false">AY611-SUMIFS(시군구_병원급!$E$5:$E$3668,시군구_병원급!$A$5:$A$3668,$A611,시군구_병원급!$D$5:$D$3668,$D611-3)</f>
        <v>0</v>
      </c>
      <c r="BF611" s="16" t="n">
        <f aca="false">IF(AY611=0,1,0)</f>
        <v>0</v>
      </c>
      <c r="BG611" s="16" t="n">
        <f aca="false">IF(K611+AY611=0,1,0)</f>
        <v>0</v>
      </c>
      <c r="BH611" s="16" t="n">
        <f aca="false">AF611+AG611+AH611</f>
        <v>7</v>
      </c>
      <c r="BI611" s="18" t="n">
        <f aca="false">IF(H611=0,"",BH611/H611)</f>
        <v>0.5</v>
      </c>
      <c r="BJ611" s="16" t="n">
        <f aca="false">IF(AP611="","",AP611+AN611)</f>
        <v>0</v>
      </c>
    </row>
    <row r="612" customFormat="false" ht="15" hidden="false" customHeight="true" outlineLevel="0" collapsed="false">
      <c r="A612" s="9" t="s">
        <v>357</v>
      </c>
      <c r="B612" s="10" t="s">
        <v>319</v>
      </c>
      <c r="C612" s="10" t="s">
        <v>358</v>
      </c>
      <c r="D612" s="9" t="n">
        <v>2018</v>
      </c>
      <c r="E612" s="11" t="n">
        <v>2008</v>
      </c>
      <c r="F612" s="11" t="n">
        <v>287</v>
      </c>
      <c r="G612" s="11" t="n">
        <v>310</v>
      </c>
      <c r="H612" s="11" t="n">
        <v>25</v>
      </c>
      <c r="I612" s="11" t="n">
        <v>1282</v>
      </c>
      <c r="J612" s="11" t="n">
        <v>1064</v>
      </c>
      <c r="K612" s="11" t="n">
        <v>0</v>
      </c>
      <c r="L612" s="12" t="n">
        <v>12.4501992031873</v>
      </c>
      <c r="M612" s="12" t="n">
        <v>0</v>
      </c>
      <c r="N612" s="13" t="n">
        <v>0.829953198127925</v>
      </c>
      <c r="O612" s="13" t="n">
        <v>0.638446215139442</v>
      </c>
      <c r="P612" s="13" t="n">
        <v>0.154382470119522</v>
      </c>
      <c r="Q612" s="13" t="n">
        <v>-0.144804088586031</v>
      </c>
      <c r="R612" s="13" t="n">
        <v>-0.182058047493404</v>
      </c>
      <c r="S612" s="11" t="n">
        <v>0</v>
      </c>
      <c r="T612" s="13" t="n">
        <v>0</v>
      </c>
      <c r="U612" s="13" t="n">
        <v>0</v>
      </c>
      <c r="V612" s="11" t="n">
        <v>1</v>
      </c>
      <c r="W612" s="13" t="n">
        <v>-0.04</v>
      </c>
      <c r="X612" s="11" t="n">
        <v>0</v>
      </c>
      <c r="Y612" s="11" t="n">
        <v>0</v>
      </c>
      <c r="Z612" s="11" t="n">
        <v>0</v>
      </c>
      <c r="AA612" s="11" t="n">
        <v>0</v>
      </c>
      <c r="AB612" s="10" t="s">
        <v>65</v>
      </c>
      <c r="AC612" s="11" t="n">
        <v>6</v>
      </c>
      <c r="AD612" s="11" t="n">
        <v>5</v>
      </c>
      <c r="AE612" s="11" t="n">
        <v>3</v>
      </c>
      <c r="AF612" s="11" t="n">
        <v>0</v>
      </c>
      <c r="AG612" s="11" t="n">
        <v>11</v>
      </c>
      <c r="AH612" s="11" t="n">
        <v>0</v>
      </c>
      <c r="AI612" s="13" t="n">
        <v>0.24</v>
      </c>
      <c r="AJ612" s="13" t="n">
        <v>0.2</v>
      </c>
      <c r="AK612" s="13" t="n">
        <v>0.12</v>
      </c>
      <c r="AL612" s="13" t="n">
        <v>0</v>
      </c>
      <c r="AM612" s="13" t="n">
        <v>0.44</v>
      </c>
      <c r="AN612" s="11" t="n">
        <v>2</v>
      </c>
      <c r="AO612" s="13" t="n">
        <v>0.0740740740740741</v>
      </c>
      <c r="AP612" s="11" t="n">
        <v>0</v>
      </c>
      <c r="AQ612" s="11" t="n">
        <v>0</v>
      </c>
      <c r="AR612" s="13" t="n">
        <v>0</v>
      </c>
      <c r="AS612" s="13" t="n">
        <v>0</v>
      </c>
      <c r="AT612" s="14" t="n">
        <f aca="false">SUMIFS(시도_소아과개폐업!$C$5:$C$293,시도_소아과개폐업!$A$5:$A$293,$D612,시도_소아과개폐업!$B$5:$B$293,$B612)</f>
        <v>19</v>
      </c>
      <c r="AU612" s="14" t="n">
        <f aca="false">SUMIFS(시도_소아과개폐업!$D$5:$D$293,시도_소아과개폐업!$A$5:$A$293,$D612,시도_소아과개폐업!$B$5:$B$293,$B612)</f>
        <v>18</v>
      </c>
      <c r="AV612" s="14" t="n">
        <f aca="false">SUMIFS(시도_소아과개폐업!$F$5:$F$293,시도_소아과개폐업!$A$5:$A$293,$D612,시도_소아과개폐업!$B$5:$B$293,$B612)</f>
        <v>1</v>
      </c>
      <c r="AW612" s="15" t="n">
        <f aca="false">SUMIFS(시도_소아과개폐업!$G$5:$G$293,시도_소아과개폐업!$A$5:$A$293,$D612,시도_소아과개폐업!$B$5:$B$293,$B612)</f>
        <v>0.642857142857143</v>
      </c>
      <c r="AX612" s="14" t="n">
        <f aca="false">SUMIFS(시도_소아과개폐업!$H$5:$H$293,시도_소아과개폐업!$A$5:$A$293,$D612,시도_소아과개폐업!$B$5:$B$293,$B612)</f>
        <v>72</v>
      </c>
      <c r="AY612" s="14" t="n">
        <f aca="false">SUMIFS(시군구_병원급!$E$5:$E$3668,시군구_병원급!$A$5:$A$3668,$A612,시군구_병원급!$D$5:$D$3668,$D612)</f>
        <v>0</v>
      </c>
      <c r="AZ612" s="14" t="n">
        <f aca="false">SUMIFS(시군구_병원급!$F$5:$F$3668,시군구_병원급!$A$5:$A$3668,$A612,시군구_병원급!$D$5:$D$3668,$D612)</f>
        <v>0</v>
      </c>
      <c r="BA612" s="14" t="n">
        <f aca="false">SUMIFS(시군구_병원급!$G$5:$G$3668,시군구_병원급!$A$5:$A$3668,$A612,시군구_병원급!$D$5:$D$3668,$D612)</f>
        <v>1</v>
      </c>
      <c r="BB612" s="14" t="n">
        <f aca="false">SUMIFS(시군구_병원급!$H$5:$H$3668,시군구_병원급!$A$5:$A$3668,$A612,시군구_병원급!$D$5:$D$3668,$D612)</f>
        <v>1</v>
      </c>
      <c r="BC612" s="16" t="n">
        <f aca="false">K612+AY612</f>
        <v>0</v>
      </c>
      <c r="BD612" s="17" t="n">
        <f aca="false">IF(E612=0,"",(K612+AY612)/E612*1000)</f>
        <v>0</v>
      </c>
      <c r="BE612" s="16" t="n">
        <f aca="false">AY612-SUMIFS(시군구_병원급!$E$5:$E$3668,시군구_병원급!$A$5:$A$3668,$A612,시군구_병원급!$D$5:$D$3668,$D612-3)</f>
        <v>0</v>
      </c>
      <c r="BF612" s="16" t="n">
        <f aca="false">IF(AY612=0,1,0)</f>
        <v>1</v>
      </c>
      <c r="BG612" s="16" t="n">
        <f aca="false">IF(K612+AY612=0,1,0)</f>
        <v>1</v>
      </c>
      <c r="BH612" s="16" t="n">
        <f aca="false">AF612+AG612+AH612</f>
        <v>11</v>
      </c>
      <c r="BI612" s="18" t="n">
        <f aca="false">IF(H612=0,"",BH612/H612)</f>
        <v>0.44</v>
      </c>
      <c r="BJ612" s="16" t="n">
        <f aca="false">IF(AP612="","",AP612+AN612)</f>
        <v>2</v>
      </c>
    </row>
    <row r="613" customFormat="false" ht="15" hidden="false" customHeight="true" outlineLevel="0" collapsed="false">
      <c r="A613" s="9" t="s">
        <v>359</v>
      </c>
      <c r="B613" s="10" t="s">
        <v>319</v>
      </c>
      <c r="C613" s="10" t="s">
        <v>360</v>
      </c>
      <c r="D613" s="9" t="n">
        <v>2018</v>
      </c>
      <c r="E613" s="11" t="n">
        <v>1039</v>
      </c>
      <c r="F613" s="11" t="n">
        <v>130</v>
      </c>
      <c r="G613" s="11" t="n">
        <v>133</v>
      </c>
      <c r="H613" s="11" t="n">
        <v>13</v>
      </c>
      <c r="I613" s="11" t="n">
        <v>777</v>
      </c>
      <c r="J613" s="11" t="n">
        <v>558</v>
      </c>
      <c r="K613" s="11" t="n">
        <v>0</v>
      </c>
      <c r="L613" s="12" t="n">
        <v>12.512030798845</v>
      </c>
      <c r="M613" s="12" t="n">
        <v>0</v>
      </c>
      <c r="N613" s="13" t="n">
        <v>0.718146718146718</v>
      </c>
      <c r="O613" s="13" t="n">
        <v>0.747834456207892</v>
      </c>
      <c r="P613" s="13" t="n">
        <v>0.128007699711261</v>
      </c>
      <c r="Q613" s="13" t="n">
        <v>-0.179952644041042</v>
      </c>
      <c r="R613" s="13" t="n">
        <v>-0.354368932038835</v>
      </c>
      <c r="S613" s="11" t="n">
        <v>0</v>
      </c>
      <c r="T613" s="13" t="n">
        <v>0</v>
      </c>
      <c r="U613" s="13" t="n">
        <v>0</v>
      </c>
      <c r="V613" s="11" t="n">
        <v>1</v>
      </c>
      <c r="W613" s="13" t="n">
        <v>-0.0769230769230769</v>
      </c>
      <c r="X613" s="11" t="n">
        <v>0</v>
      </c>
      <c r="Y613" s="11" t="n">
        <v>0</v>
      </c>
      <c r="Z613" s="11" t="n">
        <v>0</v>
      </c>
      <c r="AA613" s="11" t="n">
        <v>0</v>
      </c>
      <c r="AB613" s="10" t="s">
        <v>65</v>
      </c>
      <c r="AC613" s="11" t="n">
        <v>4</v>
      </c>
      <c r="AD613" s="11" t="n">
        <v>2</v>
      </c>
      <c r="AE613" s="11" t="n">
        <v>2</v>
      </c>
      <c r="AF613" s="11" t="n">
        <v>0</v>
      </c>
      <c r="AG613" s="11" t="n">
        <v>5</v>
      </c>
      <c r="AH613" s="11" t="n">
        <v>0</v>
      </c>
      <c r="AI613" s="13" t="n">
        <v>0.307692307692308</v>
      </c>
      <c r="AJ613" s="13" t="n">
        <v>0.153846153846154</v>
      </c>
      <c r="AK613" s="13" t="n">
        <v>0.153846153846154</v>
      </c>
      <c r="AL613" s="13" t="n">
        <v>0</v>
      </c>
      <c r="AM613" s="13" t="n">
        <v>0.384615384615385</v>
      </c>
      <c r="AN613" s="11" t="n">
        <v>0</v>
      </c>
      <c r="AO613" s="13" t="n">
        <v>0</v>
      </c>
      <c r="AP613" s="11" t="n">
        <v>0</v>
      </c>
      <c r="AQ613" s="11" t="n">
        <v>0</v>
      </c>
      <c r="AR613" s="13" t="n">
        <v>0</v>
      </c>
      <c r="AS613" s="13" t="n">
        <v>0</v>
      </c>
      <c r="AT613" s="14" t="n">
        <f aca="false">SUMIFS(시도_소아과개폐업!$C$5:$C$293,시도_소아과개폐업!$A$5:$A$293,$D613,시도_소아과개폐업!$B$5:$B$293,$B613)</f>
        <v>19</v>
      </c>
      <c r="AU613" s="14" t="n">
        <f aca="false">SUMIFS(시도_소아과개폐업!$D$5:$D$293,시도_소아과개폐업!$A$5:$A$293,$D613,시도_소아과개폐업!$B$5:$B$293,$B613)</f>
        <v>18</v>
      </c>
      <c r="AV613" s="14" t="n">
        <f aca="false">SUMIFS(시도_소아과개폐업!$F$5:$F$293,시도_소아과개폐업!$A$5:$A$293,$D613,시도_소아과개폐업!$B$5:$B$293,$B613)</f>
        <v>1</v>
      </c>
      <c r="AW613" s="15" t="n">
        <f aca="false">SUMIFS(시도_소아과개폐업!$G$5:$G$293,시도_소아과개폐업!$A$5:$A$293,$D613,시도_소아과개폐업!$B$5:$B$293,$B613)</f>
        <v>0.642857142857143</v>
      </c>
      <c r="AX613" s="14" t="n">
        <f aca="false">SUMIFS(시도_소아과개폐업!$H$5:$H$293,시도_소아과개폐업!$A$5:$A$293,$D613,시도_소아과개폐업!$B$5:$B$293,$B613)</f>
        <v>72</v>
      </c>
      <c r="AY613" s="14" t="n">
        <f aca="false">SUMIFS(시군구_병원급!$E$5:$E$3668,시군구_병원급!$A$5:$A$3668,$A613,시군구_병원급!$D$5:$D$3668,$D613)</f>
        <v>0</v>
      </c>
      <c r="AZ613" s="14" t="n">
        <f aca="false">SUMIFS(시군구_병원급!$F$5:$F$3668,시군구_병원급!$A$5:$A$3668,$A613,시군구_병원급!$D$5:$D$3668,$D613)</f>
        <v>0</v>
      </c>
      <c r="BA613" s="14" t="n">
        <f aca="false">SUMIFS(시군구_병원급!$G$5:$G$3668,시군구_병원급!$A$5:$A$3668,$A613,시군구_병원급!$D$5:$D$3668,$D613)</f>
        <v>2</v>
      </c>
      <c r="BB613" s="14" t="n">
        <f aca="false">SUMIFS(시군구_병원급!$H$5:$H$3668,시군구_병원급!$A$5:$A$3668,$A613,시군구_병원급!$D$5:$D$3668,$D613)</f>
        <v>3</v>
      </c>
      <c r="BC613" s="16" t="n">
        <f aca="false">K613+AY613</f>
        <v>0</v>
      </c>
      <c r="BD613" s="17" t="n">
        <f aca="false">IF(E613=0,"",(K613+AY613)/E613*1000)</f>
        <v>0</v>
      </c>
      <c r="BE613" s="16" t="n">
        <f aca="false">AY613-SUMIFS(시군구_병원급!$E$5:$E$3668,시군구_병원급!$A$5:$A$3668,$A613,시군구_병원급!$D$5:$D$3668,$D613-3)</f>
        <v>0</v>
      </c>
      <c r="BF613" s="16" t="n">
        <f aca="false">IF(AY613=0,1,0)</f>
        <v>1</v>
      </c>
      <c r="BG613" s="16" t="n">
        <f aca="false">IF(K613+AY613=0,1,0)</f>
        <v>1</v>
      </c>
      <c r="BH613" s="16" t="n">
        <f aca="false">AF613+AG613+AH613</f>
        <v>5</v>
      </c>
      <c r="BI613" s="18" t="n">
        <f aca="false">IF(H613=0,"",BH613/H613)</f>
        <v>0.384615384615385</v>
      </c>
      <c r="BJ613" s="16" t="n">
        <f aca="false">IF(AP613="","",AP613+AN613)</f>
        <v>0</v>
      </c>
    </row>
    <row r="614" customFormat="false" ht="15" hidden="false" customHeight="true" outlineLevel="0" collapsed="false">
      <c r="A614" s="9" t="s">
        <v>361</v>
      </c>
      <c r="B614" s="10" t="s">
        <v>319</v>
      </c>
      <c r="C614" s="10" t="s">
        <v>362</v>
      </c>
      <c r="D614" s="9" t="n">
        <v>2018</v>
      </c>
      <c r="E614" s="11" t="n">
        <v>1063</v>
      </c>
      <c r="F614" s="11" t="n">
        <v>178</v>
      </c>
      <c r="G614" s="11" t="n">
        <v>198</v>
      </c>
      <c r="H614" s="11" t="n">
        <v>13</v>
      </c>
      <c r="I614" s="11" t="n">
        <v>816</v>
      </c>
      <c r="J614" s="11" t="n">
        <v>403</v>
      </c>
      <c r="K614" s="11" t="n">
        <v>0</v>
      </c>
      <c r="L614" s="12" t="n">
        <v>12.2295390404516</v>
      </c>
      <c r="M614" s="12" t="n">
        <v>0</v>
      </c>
      <c r="N614" s="13" t="n">
        <v>0.493872549019608</v>
      </c>
      <c r="O614" s="13" t="n">
        <v>0.767638758231421</v>
      </c>
      <c r="P614" s="13" t="n">
        <v>0.186265286923801</v>
      </c>
      <c r="Q614" s="13" t="n">
        <v>-0.187929717341482</v>
      </c>
      <c r="R614" s="13" t="n">
        <v>-0.0875576036866359</v>
      </c>
      <c r="S614" s="11" t="n">
        <v>0</v>
      </c>
      <c r="T614" s="13" t="n">
        <v>-0.0714285714285714</v>
      </c>
      <c r="U614" s="13" t="n">
        <v>-0.0109090909090909</v>
      </c>
      <c r="V614" s="11" t="n">
        <v>1</v>
      </c>
      <c r="W614" s="13" t="n">
        <v>0</v>
      </c>
      <c r="X614" s="11" t="n">
        <v>0</v>
      </c>
      <c r="Y614" s="11" t="n">
        <v>0</v>
      </c>
      <c r="Z614" s="11" t="n">
        <v>0</v>
      </c>
      <c r="AA614" s="11" t="n">
        <v>0</v>
      </c>
      <c r="AB614" s="10" t="s">
        <v>65</v>
      </c>
      <c r="AC614" s="11" t="n">
        <v>6</v>
      </c>
      <c r="AD614" s="11" t="n">
        <v>0</v>
      </c>
      <c r="AE614" s="11" t="n">
        <v>0</v>
      </c>
      <c r="AF614" s="11" t="n">
        <v>0</v>
      </c>
      <c r="AG614" s="11" t="n">
        <v>7</v>
      </c>
      <c r="AH614" s="11" t="n">
        <v>0</v>
      </c>
      <c r="AI614" s="13" t="n">
        <v>0.461538461538462</v>
      </c>
      <c r="AJ614" s="13" t="n">
        <v>0</v>
      </c>
      <c r="AK614" s="13" t="n">
        <v>0</v>
      </c>
      <c r="AL614" s="13" t="n">
        <v>0</v>
      </c>
      <c r="AM614" s="13" t="n">
        <v>0.538461538461538</v>
      </c>
      <c r="AN614" s="11" t="n">
        <v>1</v>
      </c>
      <c r="AO614" s="13" t="n">
        <v>0.0714285714285714</v>
      </c>
      <c r="AP614" s="11" t="n">
        <v>0</v>
      </c>
      <c r="AQ614" s="11" t="n">
        <v>0</v>
      </c>
      <c r="AR614" s="13" t="n">
        <v>0</v>
      </c>
      <c r="AS614" s="13" t="n">
        <v>0</v>
      </c>
      <c r="AT614" s="14" t="n">
        <f aca="false">SUMIFS(시도_소아과개폐업!$C$5:$C$293,시도_소아과개폐업!$A$5:$A$293,$D614,시도_소아과개폐업!$B$5:$B$293,$B614)</f>
        <v>19</v>
      </c>
      <c r="AU614" s="14" t="n">
        <f aca="false">SUMIFS(시도_소아과개폐업!$D$5:$D$293,시도_소아과개폐업!$A$5:$A$293,$D614,시도_소아과개폐업!$B$5:$B$293,$B614)</f>
        <v>18</v>
      </c>
      <c r="AV614" s="14" t="n">
        <f aca="false">SUMIFS(시도_소아과개폐업!$F$5:$F$293,시도_소아과개폐업!$A$5:$A$293,$D614,시도_소아과개폐업!$B$5:$B$293,$B614)</f>
        <v>1</v>
      </c>
      <c r="AW614" s="15" t="n">
        <f aca="false">SUMIFS(시도_소아과개폐업!$G$5:$G$293,시도_소아과개폐업!$A$5:$A$293,$D614,시도_소아과개폐업!$B$5:$B$293,$B614)</f>
        <v>0.642857142857143</v>
      </c>
      <c r="AX614" s="14" t="n">
        <f aca="false">SUMIFS(시도_소아과개폐업!$H$5:$H$293,시도_소아과개폐업!$A$5:$A$293,$D614,시도_소아과개폐업!$B$5:$B$293,$B614)</f>
        <v>72</v>
      </c>
      <c r="AY614" s="14" t="n">
        <f aca="false">SUMIFS(시군구_병원급!$E$5:$E$3668,시군구_병원급!$A$5:$A$3668,$A614,시군구_병원급!$D$5:$D$3668,$D614)</f>
        <v>1</v>
      </c>
      <c r="AZ614" s="14" t="n">
        <f aca="false">SUMIFS(시군구_병원급!$F$5:$F$3668,시군구_병원급!$A$5:$A$3668,$A614,시군구_병원급!$D$5:$D$3668,$D614)</f>
        <v>0</v>
      </c>
      <c r="BA614" s="14" t="n">
        <f aca="false">SUMIFS(시군구_병원급!$G$5:$G$3668,시군구_병원급!$A$5:$A$3668,$A614,시군구_병원급!$D$5:$D$3668,$D614)</f>
        <v>2</v>
      </c>
      <c r="BB614" s="14" t="n">
        <f aca="false">SUMIFS(시군구_병원급!$H$5:$H$3668,시군구_병원급!$A$5:$A$3668,$A614,시군구_병원급!$D$5:$D$3668,$D614)</f>
        <v>4</v>
      </c>
      <c r="BC614" s="16" t="n">
        <f aca="false">K614+AY614</f>
        <v>1</v>
      </c>
      <c r="BD614" s="17" t="n">
        <f aca="false">IF(E614=0,"",(K614+AY614)/E614*1000)</f>
        <v>0.940733772342427</v>
      </c>
      <c r="BE614" s="16" t="n">
        <f aca="false">AY614-SUMIFS(시군구_병원급!$E$5:$E$3668,시군구_병원급!$A$5:$A$3668,$A614,시군구_병원급!$D$5:$D$3668,$D614-3)</f>
        <v>-1</v>
      </c>
      <c r="BF614" s="16" t="n">
        <f aca="false">IF(AY614=0,1,0)</f>
        <v>0</v>
      </c>
      <c r="BG614" s="16" t="n">
        <f aca="false">IF(K614+AY614=0,1,0)</f>
        <v>0</v>
      </c>
      <c r="BH614" s="16" t="n">
        <f aca="false">AF614+AG614+AH614</f>
        <v>7</v>
      </c>
      <c r="BI614" s="18" t="n">
        <f aca="false">IF(H614=0,"",BH614/H614)</f>
        <v>0.538461538461538</v>
      </c>
      <c r="BJ614" s="16" t="n">
        <f aca="false">IF(AP614="","",AP614+AN614)</f>
        <v>1</v>
      </c>
    </row>
    <row r="615" customFormat="false" ht="15" hidden="false" customHeight="true" outlineLevel="0" collapsed="false">
      <c r="A615" s="9" t="s">
        <v>363</v>
      </c>
      <c r="B615" s="10" t="s">
        <v>364</v>
      </c>
      <c r="C615" s="10" t="s">
        <v>365</v>
      </c>
      <c r="D615" s="9" t="n">
        <v>2018</v>
      </c>
      <c r="E615" s="11" t="n">
        <v>24331</v>
      </c>
      <c r="F615" s="11" t="n">
        <v>3047</v>
      </c>
      <c r="G615" s="11" t="n">
        <v>3109</v>
      </c>
      <c r="H615" s="11" t="n">
        <v>453</v>
      </c>
      <c r="I615" s="11" t="n">
        <v>18882</v>
      </c>
      <c r="J615" s="11" t="n">
        <v>14324</v>
      </c>
      <c r="K615" s="11" t="n">
        <v>20</v>
      </c>
      <c r="L615" s="12" t="n">
        <v>18.618223665283</v>
      </c>
      <c r="M615" s="12" t="n">
        <v>0.821996629813818</v>
      </c>
      <c r="N615" s="13" t="n">
        <v>0.758606079864421</v>
      </c>
      <c r="O615" s="13" t="n">
        <v>0.776047018207225</v>
      </c>
      <c r="P615" s="13" t="n">
        <v>0.127779376104558</v>
      </c>
      <c r="Q615" s="13" t="n">
        <v>-0.139913040404397</v>
      </c>
      <c r="R615" s="13" t="n">
        <v>-0.324717636837533</v>
      </c>
      <c r="S615" s="11" t="n">
        <v>1</v>
      </c>
      <c r="T615" s="13" t="n">
        <v>-0.062111801242236</v>
      </c>
      <c r="U615" s="13" t="n">
        <v>-0.0571728166974584</v>
      </c>
      <c r="V615" s="11" t="n">
        <v>0</v>
      </c>
      <c r="W615" s="13" t="n">
        <v>-0.23841059602649</v>
      </c>
      <c r="X615" s="11" t="n">
        <v>1</v>
      </c>
      <c r="Y615" s="11" t="n">
        <v>0</v>
      </c>
      <c r="Z615" s="11" t="n">
        <v>1</v>
      </c>
      <c r="AA615" s="11" t="n">
        <v>0</v>
      </c>
      <c r="AB615" s="10" t="s">
        <v>65</v>
      </c>
      <c r="AC615" s="11" t="n">
        <v>17</v>
      </c>
      <c r="AD615" s="11" t="n">
        <v>171</v>
      </c>
      <c r="AE615" s="11" t="n">
        <v>243</v>
      </c>
      <c r="AF615" s="11" t="n">
        <v>10</v>
      </c>
      <c r="AG615" s="11" t="n">
        <v>12</v>
      </c>
      <c r="AH615" s="11" t="n">
        <v>0</v>
      </c>
      <c r="AI615" s="13" t="n">
        <v>0.0375275938189845</v>
      </c>
      <c r="AJ615" s="13" t="n">
        <v>0.377483443708609</v>
      </c>
      <c r="AK615" s="13" t="n">
        <v>0.536423841059603</v>
      </c>
      <c r="AL615" s="13" t="n">
        <v>0.022075055187638</v>
      </c>
      <c r="AM615" s="13" t="n">
        <v>0.0264900662251656</v>
      </c>
      <c r="AN615" s="11" t="n">
        <v>25</v>
      </c>
      <c r="AO615" s="13" t="n">
        <v>0.0523012552301255</v>
      </c>
      <c r="AP615" s="11" t="n">
        <v>39</v>
      </c>
      <c r="AQ615" s="11" t="n">
        <v>9</v>
      </c>
      <c r="AR615" s="13" t="n">
        <v>0.0767716535433071</v>
      </c>
      <c r="AS615" s="13" t="n">
        <v>0.0177165354330709</v>
      </c>
      <c r="AT615" s="14" t="n">
        <f aca="false">SUMIFS(시도_소아과개폐업!$C$5:$C$293,시도_소아과개폐업!$A$5:$A$293,$D615,시도_소아과개폐업!$B$5:$B$293,$B615)</f>
        <v>34</v>
      </c>
      <c r="AU615" s="14" t="n">
        <f aca="false">SUMIFS(시도_소아과개폐업!$D$5:$D$293,시도_소아과개폐업!$A$5:$A$293,$D615,시도_소아과개폐업!$B$5:$B$293,$B615)</f>
        <v>14</v>
      </c>
      <c r="AV615" s="14" t="n">
        <f aca="false">SUMIFS(시도_소아과개폐업!$F$5:$F$293,시도_소아과개폐업!$A$5:$A$293,$D615,시도_소아과개폐업!$B$5:$B$293,$B615)</f>
        <v>20</v>
      </c>
      <c r="AW615" s="15" t="n">
        <f aca="false">SUMIFS(시도_소아과개폐업!$G$5:$G$293,시도_소아과개폐업!$A$5:$A$293,$D615,시도_소아과개폐업!$B$5:$B$293,$B615)</f>
        <v>0.194444444444444</v>
      </c>
      <c r="AX615" s="14" t="n">
        <f aca="false">SUMIFS(시도_소아과개폐업!$H$5:$H$293,시도_소아과개폐업!$A$5:$A$293,$D615,시도_소아과개폐업!$B$5:$B$293,$B615)</f>
        <v>59</v>
      </c>
      <c r="AY615" s="14" t="n">
        <f aca="false">SUMIFS(시군구_병원급!$E$5:$E$3668,시군구_병원급!$A$5:$A$3668,$A615,시군구_병원급!$D$5:$D$3668,$D615)</f>
        <v>9</v>
      </c>
      <c r="AZ615" s="14" t="n">
        <f aca="false">SUMIFS(시군구_병원급!$F$5:$F$3668,시군구_병원급!$A$5:$A$3668,$A615,시군구_병원급!$D$5:$D$3668,$D615)</f>
        <v>5</v>
      </c>
      <c r="BA615" s="14" t="n">
        <f aca="false">SUMIFS(시군구_병원급!$G$5:$G$3668,시군구_병원급!$A$5:$A$3668,$A615,시군구_병원급!$D$5:$D$3668,$D615)</f>
        <v>16</v>
      </c>
      <c r="BB615" s="14" t="n">
        <f aca="false">SUMIFS(시군구_병원급!$H$5:$H$3668,시군구_병원급!$A$5:$A$3668,$A615,시군구_병원급!$D$5:$D$3668,$D615)</f>
        <v>51</v>
      </c>
      <c r="BC615" s="16" t="n">
        <f aca="false">K615+AY615</f>
        <v>29</v>
      </c>
      <c r="BD615" s="17" t="n">
        <f aca="false">IF(E615=0,"",(K615+AY615)/E615*1000)</f>
        <v>1.19189511323004</v>
      </c>
      <c r="BE615" s="16" t="n">
        <f aca="false">AY615-SUMIFS(시군구_병원급!$E$5:$E$3668,시군구_병원급!$A$5:$A$3668,$A615,시군구_병원급!$D$5:$D$3668,$D615-3)</f>
        <v>0</v>
      </c>
      <c r="BF615" s="16" t="n">
        <f aca="false">IF(AY615=0,1,0)</f>
        <v>0</v>
      </c>
      <c r="BG615" s="16" t="n">
        <f aca="false">IF(K615+AY615=0,1,0)</f>
        <v>0</v>
      </c>
      <c r="BH615" s="16" t="n">
        <f aca="false">AF615+AG615+AH615</f>
        <v>22</v>
      </c>
      <c r="BI615" s="18" t="n">
        <f aca="false">IF(H615=0,"",BH615/H615)</f>
        <v>0.0485651214128035</v>
      </c>
      <c r="BJ615" s="16" t="n">
        <f aca="false">IF(AP615="","",AP615+AN615)</f>
        <v>64</v>
      </c>
    </row>
    <row r="616" customFormat="false" ht="15" hidden="false" customHeight="true" outlineLevel="0" collapsed="false">
      <c r="A616" s="9" t="s">
        <v>366</v>
      </c>
      <c r="B616" s="10" t="s">
        <v>364</v>
      </c>
      <c r="C616" s="10" t="s">
        <v>367</v>
      </c>
      <c r="D616" s="9" t="n">
        <v>2018</v>
      </c>
      <c r="E616" s="11" t="n">
        <v>9718</v>
      </c>
      <c r="F616" s="11" t="n">
        <v>1228</v>
      </c>
      <c r="G616" s="11" t="n">
        <v>1251</v>
      </c>
      <c r="H616" s="11" t="n">
        <v>169</v>
      </c>
      <c r="I616" s="11" t="n">
        <v>8072</v>
      </c>
      <c r="J616" s="11" t="n">
        <v>6145</v>
      </c>
      <c r="K616" s="11" t="n">
        <v>4</v>
      </c>
      <c r="L616" s="12" t="n">
        <v>17.39040954929</v>
      </c>
      <c r="M616" s="12" t="n">
        <v>0.411607326610414</v>
      </c>
      <c r="N616" s="13" t="n">
        <v>0.761273538156591</v>
      </c>
      <c r="O616" s="13" t="n">
        <v>0.830623585099815</v>
      </c>
      <c r="P616" s="13" t="n">
        <v>0.128730191397407</v>
      </c>
      <c r="Q616" s="13" t="n">
        <v>-0.130146795560329</v>
      </c>
      <c r="R616" s="13" t="n">
        <v>-0.282271944922547</v>
      </c>
      <c r="S616" s="11" t="n">
        <v>0</v>
      </c>
      <c r="T616" s="13" t="n">
        <v>-0.0558659217877096</v>
      </c>
      <c r="U616" s="13" t="n">
        <v>-0.0369840133619661</v>
      </c>
      <c r="V616" s="11" t="n">
        <v>0</v>
      </c>
      <c r="W616" s="13" t="n">
        <v>-0.207100591715976</v>
      </c>
      <c r="X616" s="11" t="n">
        <v>0</v>
      </c>
      <c r="Y616" s="11" t="n">
        <v>0</v>
      </c>
      <c r="Z616" s="11" t="n">
        <v>0</v>
      </c>
      <c r="AA616" s="11" t="n">
        <v>0</v>
      </c>
      <c r="AB616" s="10" t="s">
        <v>65</v>
      </c>
      <c r="AC616" s="11" t="n">
        <v>9</v>
      </c>
      <c r="AD616" s="11" t="n">
        <v>77</v>
      </c>
      <c r="AE616" s="11" t="n">
        <v>70</v>
      </c>
      <c r="AF616" s="11" t="n">
        <v>5</v>
      </c>
      <c r="AG616" s="11" t="n">
        <v>8</v>
      </c>
      <c r="AH616" s="11" t="n">
        <v>0</v>
      </c>
      <c r="AI616" s="13" t="n">
        <v>0.0532544378698225</v>
      </c>
      <c r="AJ616" s="13" t="n">
        <v>0.455621301775148</v>
      </c>
      <c r="AK616" s="13" t="n">
        <v>0.414201183431953</v>
      </c>
      <c r="AL616" s="13" t="n">
        <v>0.0295857988165681</v>
      </c>
      <c r="AM616" s="13" t="n">
        <v>0.0473372781065089</v>
      </c>
      <c r="AN616" s="11" t="n">
        <v>7</v>
      </c>
      <c r="AO616" s="13" t="n">
        <v>0.0397727272727273</v>
      </c>
      <c r="AP616" s="11" t="n">
        <v>17</v>
      </c>
      <c r="AQ616" s="11" t="n">
        <v>3</v>
      </c>
      <c r="AR616" s="13" t="n">
        <v>0.0894736842105263</v>
      </c>
      <c r="AS616" s="13" t="n">
        <v>0.0157894736842105</v>
      </c>
      <c r="AT616" s="14" t="n">
        <f aca="false">SUMIFS(시도_소아과개폐업!$C$5:$C$293,시도_소아과개폐업!$A$5:$A$293,$D616,시도_소아과개폐업!$B$5:$B$293,$B616)</f>
        <v>34</v>
      </c>
      <c r="AU616" s="14" t="n">
        <f aca="false">SUMIFS(시도_소아과개폐업!$D$5:$D$293,시도_소아과개폐업!$A$5:$A$293,$D616,시도_소아과개폐업!$B$5:$B$293,$B616)</f>
        <v>14</v>
      </c>
      <c r="AV616" s="14" t="n">
        <f aca="false">SUMIFS(시도_소아과개폐업!$F$5:$F$293,시도_소아과개폐업!$A$5:$A$293,$D616,시도_소아과개폐업!$B$5:$B$293,$B616)</f>
        <v>20</v>
      </c>
      <c r="AW616" s="15" t="n">
        <f aca="false">SUMIFS(시도_소아과개폐업!$G$5:$G$293,시도_소아과개폐업!$A$5:$A$293,$D616,시도_소아과개폐업!$B$5:$B$293,$B616)</f>
        <v>0.194444444444444</v>
      </c>
      <c r="AX616" s="14" t="n">
        <f aca="false">SUMIFS(시도_소아과개폐업!$H$5:$H$293,시도_소아과개폐업!$A$5:$A$293,$D616,시도_소아과개폐업!$B$5:$B$293,$B616)</f>
        <v>59</v>
      </c>
      <c r="AY616" s="14" t="n">
        <f aca="false">SUMIFS(시군구_병원급!$E$5:$E$3668,시군구_병원급!$A$5:$A$3668,$A616,시군구_병원급!$D$5:$D$3668,$D616)</f>
        <v>4</v>
      </c>
      <c r="AZ616" s="14" t="n">
        <f aca="false">SUMIFS(시군구_병원급!$F$5:$F$3668,시군구_병원급!$A$5:$A$3668,$A616,시군구_병원급!$D$5:$D$3668,$D616)</f>
        <v>1</v>
      </c>
      <c r="BA616" s="14" t="n">
        <f aca="false">SUMIFS(시군구_병원급!$G$5:$G$3668,시군구_병원급!$A$5:$A$3668,$A616,시군구_병원급!$D$5:$D$3668,$D616)</f>
        <v>10</v>
      </c>
      <c r="BB616" s="14" t="n">
        <f aca="false">SUMIFS(시군구_병원급!$H$5:$H$3668,시군구_병원급!$A$5:$A$3668,$A616,시군구_병원급!$D$5:$D$3668,$D616)</f>
        <v>29</v>
      </c>
      <c r="BC616" s="16" t="n">
        <f aca="false">K616+AY616</f>
        <v>8</v>
      </c>
      <c r="BD616" s="17" t="n">
        <f aca="false">IF(E616=0,"",(K616+AY616)/E616*1000)</f>
        <v>0.823214653220827</v>
      </c>
      <c r="BE616" s="16" t="n">
        <f aca="false">AY616-SUMIFS(시군구_병원급!$E$5:$E$3668,시군구_병원급!$A$5:$A$3668,$A616,시군구_병원급!$D$5:$D$3668,$D616-3)</f>
        <v>0</v>
      </c>
      <c r="BF616" s="16" t="n">
        <f aca="false">IF(AY616=0,1,0)</f>
        <v>0</v>
      </c>
      <c r="BG616" s="16" t="n">
        <f aca="false">IF(K616+AY616=0,1,0)</f>
        <v>0</v>
      </c>
      <c r="BH616" s="16" t="n">
        <f aca="false">AF616+AG616+AH616</f>
        <v>13</v>
      </c>
      <c r="BI616" s="18" t="n">
        <f aca="false">IF(H616=0,"",BH616/H616)</f>
        <v>0.0769230769230769</v>
      </c>
      <c r="BJ616" s="16" t="n">
        <f aca="false">IF(AP616="","",AP616+AN616)</f>
        <v>24</v>
      </c>
    </row>
    <row r="617" customFormat="false" ht="15" hidden="false" customHeight="true" outlineLevel="0" collapsed="false">
      <c r="A617" s="9" t="s">
        <v>368</v>
      </c>
      <c r="B617" s="10" t="s">
        <v>364</v>
      </c>
      <c r="C617" s="10" t="s">
        <v>369</v>
      </c>
      <c r="D617" s="9" t="n">
        <v>2018</v>
      </c>
      <c r="E617" s="11" t="n">
        <v>6596</v>
      </c>
      <c r="F617" s="11" t="n">
        <v>984</v>
      </c>
      <c r="G617" s="11" t="n">
        <v>1017</v>
      </c>
      <c r="H617" s="11" t="n">
        <v>110</v>
      </c>
      <c r="I617" s="11" t="n">
        <v>4667</v>
      </c>
      <c r="J617" s="11" t="n">
        <v>3475</v>
      </c>
      <c r="K617" s="11" t="n">
        <v>4</v>
      </c>
      <c r="L617" s="12" t="n">
        <v>16.6767738023044</v>
      </c>
      <c r="M617" s="12" t="n">
        <v>0.606428138265616</v>
      </c>
      <c r="N617" s="13" t="n">
        <v>0.744589672166274</v>
      </c>
      <c r="O617" s="13" t="n">
        <v>0.707550030321407</v>
      </c>
      <c r="P617" s="13" t="n">
        <v>0.154184354154033</v>
      </c>
      <c r="Q617" s="13" t="n">
        <v>-0.0415576867189771</v>
      </c>
      <c r="R617" s="13" t="n">
        <v>0.00494071146245068</v>
      </c>
      <c r="S617" s="11" t="n">
        <v>1</v>
      </c>
      <c r="T617" s="13" t="n">
        <v>-0.0909090909090909</v>
      </c>
      <c r="U617" s="13" t="n">
        <v>-0.0641668337677963</v>
      </c>
      <c r="V617" s="11" t="n">
        <v>0</v>
      </c>
      <c r="W617" s="13" t="n">
        <v>-0.218181818181818</v>
      </c>
      <c r="X617" s="11" t="n">
        <v>1</v>
      </c>
      <c r="Y617" s="11" t="n">
        <v>0</v>
      </c>
      <c r="Z617" s="11" t="n">
        <v>1</v>
      </c>
      <c r="AA617" s="11" t="n">
        <v>0</v>
      </c>
      <c r="AB617" s="10" t="s">
        <v>65</v>
      </c>
      <c r="AC617" s="11" t="n">
        <v>6</v>
      </c>
      <c r="AD617" s="11" t="n">
        <v>39</v>
      </c>
      <c r="AE617" s="11" t="n">
        <v>50</v>
      </c>
      <c r="AF617" s="11" t="n">
        <v>5</v>
      </c>
      <c r="AG617" s="11" t="n">
        <v>10</v>
      </c>
      <c r="AH617" s="11" t="n">
        <v>0</v>
      </c>
      <c r="AI617" s="13" t="n">
        <v>0.0545454545454545</v>
      </c>
      <c r="AJ617" s="13" t="n">
        <v>0.354545454545455</v>
      </c>
      <c r="AK617" s="13" t="n">
        <v>0.454545454545455</v>
      </c>
      <c r="AL617" s="13" t="n">
        <v>0.0454545454545455</v>
      </c>
      <c r="AM617" s="13" t="n">
        <v>0.0909090909090909</v>
      </c>
      <c r="AN617" s="11" t="n">
        <v>4</v>
      </c>
      <c r="AO617" s="13" t="n">
        <v>0.0350877192982456</v>
      </c>
      <c r="AP617" s="11" t="n">
        <v>13</v>
      </c>
      <c r="AQ617" s="11" t="n">
        <v>1</v>
      </c>
      <c r="AR617" s="13" t="n">
        <v>0.103174603174603</v>
      </c>
      <c r="AS617" s="13" t="n">
        <v>0.00793650793650794</v>
      </c>
      <c r="AT617" s="14" t="n">
        <f aca="false">SUMIFS(시도_소아과개폐업!$C$5:$C$293,시도_소아과개폐업!$A$5:$A$293,$D617,시도_소아과개폐업!$B$5:$B$293,$B617)</f>
        <v>34</v>
      </c>
      <c r="AU617" s="14" t="n">
        <f aca="false">SUMIFS(시도_소아과개폐업!$D$5:$D$293,시도_소아과개폐업!$A$5:$A$293,$D617,시도_소아과개폐업!$B$5:$B$293,$B617)</f>
        <v>14</v>
      </c>
      <c r="AV617" s="14" t="n">
        <f aca="false">SUMIFS(시도_소아과개폐업!$F$5:$F$293,시도_소아과개폐업!$A$5:$A$293,$D617,시도_소아과개폐업!$B$5:$B$293,$B617)</f>
        <v>20</v>
      </c>
      <c r="AW617" s="15" t="n">
        <f aca="false">SUMIFS(시도_소아과개폐업!$G$5:$G$293,시도_소아과개폐업!$A$5:$A$293,$D617,시도_소아과개폐업!$B$5:$B$293,$B617)</f>
        <v>0.194444444444444</v>
      </c>
      <c r="AX617" s="14" t="n">
        <f aca="false">SUMIFS(시도_소아과개폐업!$H$5:$H$293,시도_소아과개폐업!$A$5:$A$293,$D617,시도_소아과개폐업!$B$5:$B$293,$B617)</f>
        <v>59</v>
      </c>
      <c r="AY617" s="14" t="n">
        <f aca="false">SUMIFS(시군구_병원급!$E$5:$E$3668,시군구_병원급!$A$5:$A$3668,$A617,시군구_병원급!$D$5:$D$3668,$D617)</f>
        <v>2</v>
      </c>
      <c r="AZ617" s="14" t="n">
        <f aca="false">SUMIFS(시군구_병원급!$F$5:$F$3668,시군구_병원급!$A$5:$A$3668,$A617,시군구_병원급!$D$5:$D$3668,$D617)</f>
        <v>2</v>
      </c>
      <c r="BA617" s="14" t="n">
        <f aca="false">SUMIFS(시군구_병원급!$G$5:$G$3668,시군구_병원급!$A$5:$A$3668,$A617,시군구_병원급!$D$5:$D$3668,$D617)</f>
        <v>3</v>
      </c>
      <c r="BB617" s="14" t="n">
        <f aca="false">SUMIFS(시군구_병원급!$H$5:$H$3668,시군구_병원급!$A$5:$A$3668,$A617,시군구_병원급!$D$5:$D$3668,$D617)</f>
        <v>8</v>
      </c>
      <c r="BC617" s="16" t="n">
        <f aca="false">K617+AY617</f>
        <v>6</v>
      </c>
      <c r="BD617" s="17" t="n">
        <f aca="false">IF(E617=0,"",(K617+AY617)/E617*1000)</f>
        <v>0.909642207398423</v>
      </c>
      <c r="BE617" s="16" t="n">
        <f aca="false">AY617-SUMIFS(시군구_병원급!$E$5:$E$3668,시군구_병원급!$A$5:$A$3668,$A617,시군구_병원급!$D$5:$D$3668,$D617-3)</f>
        <v>0</v>
      </c>
      <c r="BF617" s="16" t="n">
        <f aca="false">IF(AY617=0,1,0)</f>
        <v>0</v>
      </c>
      <c r="BG617" s="16" t="n">
        <f aca="false">IF(K617+AY617=0,1,0)</f>
        <v>0</v>
      </c>
      <c r="BH617" s="16" t="n">
        <f aca="false">AF617+AG617+AH617</f>
        <v>15</v>
      </c>
      <c r="BI617" s="18" t="n">
        <f aca="false">IF(H617=0,"",BH617/H617)</f>
        <v>0.136363636363636</v>
      </c>
      <c r="BJ617" s="16" t="n">
        <f aca="false">IF(AP617="","",AP617+AN617)</f>
        <v>17</v>
      </c>
    </row>
    <row r="618" customFormat="false" ht="15" hidden="false" customHeight="true" outlineLevel="0" collapsed="false">
      <c r="A618" s="9" t="s">
        <v>370</v>
      </c>
      <c r="B618" s="10" t="s">
        <v>364</v>
      </c>
      <c r="C618" s="10" t="s">
        <v>371</v>
      </c>
      <c r="D618" s="9" t="n">
        <v>2018</v>
      </c>
      <c r="E618" s="11" t="n">
        <v>6689</v>
      </c>
      <c r="F618" s="11" t="n">
        <v>919</v>
      </c>
      <c r="G618" s="11" t="n">
        <v>947</v>
      </c>
      <c r="H618" s="11" t="n">
        <v>100</v>
      </c>
      <c r="I618" s="11" t="n">
        <v>4794</v>
      </c>
      <c r="J618" s="11" t="n">
        <v>3828</v>
      </c>
      <c r="K618" s="11" t="n">
        <v>2</v>
      </c>
      <c r="L618" s="12" t="n">
        <v>14.9499177754522</v>
      </c>
      <c r="M618" s="12" t="n">
        <v>0.298998355509045</v>
      </c>
      <c r="N618" s="13" t="n">
        <v>0.798498122653317</v>
      </c>
      <c r="O618" s="13" t="n">
        <v>0.71669905815518</v>
      </c>
      <c r="P618" s="13" t="n">
        <v>0.141575721333533</v>
      </c>
      <c r="Q618" s="13" t="n">
        <v>-0.219850711453231</v>
      </c>
      <c r="R618" s="13" t="n">
        <v>-0.357966101694915</v>
      </c>
      <c r="S618" s="11" t="n">
        <v>-1</v>
      </c>
      <c r="T618" s="13" t="n">
        <v>0.0101010101010102</v>
      </c>
      <c r="U618" s="13" t="n">
        <v>0.0116058240135049</v>
      </c>
      <c r="V618" s="11" t="n">
        <v>0</v>
      </c>
      <c r="W618" s="13" t="n">
        <v>-0.0600000000000001</v>
      </c>
      <c r="X618" s="11" t="n">
        <v>0</v>
      </c>
      <c r="Y618" s="11" t="n">
        <v>0</v>
      </c>
      <c r="Z618" s="11" t="n">
        <v>0</v>
      </c>
      <c r="AA618" s="11" t="n">
        <v>0</v>
      </c>
      <c r="AB618" s="10" t="s">
        <v>65</v>
      </c>
      <c r="AC618" s="11" t="n">
        <v>11</v>
      </c>
      <c r="AD618" s="11" t="n">
        <v>49</v>
      </c>
      <c r="AE618" s="11" t="n">
        <v>25</v>
      </c>
      <c r="AF618" s="11" t="n">
        <v>5</v>
      </c>
      <c r="AG618" s="11" t="n">
        <v>10</v>
      </c>
      <c r="AH618" s="11" t="n">
        <v>0</v>
      </c>
      <c r="AI618" s="13" t="n">
        <v>0.11</v>
      </c>
      <c r="AJ618" s="13" t="n">
        <v>0.49</v>
      </c>
      <c r="AK618" s="13" t="n">
        <v>0.25</v>
      </c>
      <c r="AL618" s="13" t="n">
        <v>0.05</v>
      </c>
      <c r="AM618" s="13" t="n">
        <v>0.1</v>
      </c>
      <c r="AN618" s="11" t="n">
        <v>2</v>
      </c>
      <c r="AO618" s="13" t="n">
        <v>0.0196078431372549</v>
      </c>
      <c r="AP618" s="11" t="n">
        <v>2</v>
      </c>
      <c r="AQ618" s="11" t="n">
        <v>5</v>
      </c>
      <c r="AR618" s="13" t="n">
        <v>0.0202020202020202</v>
      </c>
      <c r="AS618" s="13" t="n">
        <v>0.0505050505050505</v>
      </c>
      <c r="AT618" s="14" t="n">
        <f aca="false">SUMIFS(시도_소아과개폐업!$C$5:$C$293,시도_소아과개폐업!$A$5:$A$293,$D618,시도_소아과개폐업!$B$5:$B$293,$B618)</f>
        <v>34</v>
      </c>
      <c r="AU618" s="14" t="n">
        <f aca="false">SUMIFS(시도_소아과개폐업!$D$5:$D$293,시도_소아과개폐업!$A$5:$A$293,$D618,시도_소아과개폐업!$B$5:$B$293,$B618)</f>
        <v>14</v>
      </c>
      <c r="AV618" s="14" t="n">
        <f aca="false">SUMIFS(시도_소아과개폐업!$F$5:$F$293,시도_소아과개폐업!$A$5:$A$293,$D618,시도_소아과개폐업!$B$5:$B$293,$B618)</f>
        <v>20</v>
      </c>
      <c r="AW618" s="15" t="n">
        <f aca="false">SUMIFS(시도_소아과개폐업!$G$5:$G$293,시도_소아과개폐업!$A$5:$A$293,$D618,시도_소아과개폐업!$B$5:$B$293,$B618)</f>
        <v>0.194444444444444</v>
      </c>
      <c r="AX618" s="14" t="n">
        <f aca="false">SUMIFS(시도_소아과개폐업!$H$5:$H$293,시도_소아과개폐업!$A$5:$A$293,$D618,시도_소아과개폐업!$B$5:$B$293,$B618)</f>
        <v>59</v>
      </c>
      <c r="AY618" s="14" t="n">
        <f aca="false">SUMIFS(시군구_병원급!$E$5:$E$3668,시군구_병원급!$A$5:$A$3668,$A618,시군구_병원급!$D$5:$D$3668,$D618)</f>
        <v>4</v>
      </c>
      <c r="AZ618" s="14" t="n">
        <f aca="false">SUMIFS(시군구_병원급!$F$5:$F$3668,시군구_병원급!$A$5:$A$3668,$A618,시군구_병원급!$D$5:$D$3668,$D618)</f>
        <v>3</v>
      </c>
      <c r="BA618" s="14" t="n">
        <f aca="false">SUMIFS(시군구_병원급!$G$5:$G$3668,시군구_병원급!$A$5:$A$3668,$A618,시군구_병원급!$D$5:$D$3668,$D618)</f>
        <v>6</v>
      </c>
      <c r="BB618" s="14" t="n">
        <f aca="false">SUMIFS(시군구_병원급!$H$5:$H$3668,시군구_병원급!$A$5:$A$3668,$A618,시군구_병원급!$D$5:$D$3668,$D618)</f>
        <v>19</v>
      </c>
      <c r="BC618" s="16" t="n">
        <f aca="false">K618+AY618</f>
        <v>6</v>
      </c>
      <c r="BD618" s="17" t="n">
        <f aca="false">IF(E618=0,"",(K618+AY618)/E618*1000)</f>
        <v>0.896995066527134</v>
      </c>
      <c r="BE618" s="16" t="n">
        <f aca="false">AY618-SUMIFS(시군구_병원급!$E$5:$E$3668,시군구_병원급!$A$5:$A$3668,$A618,시군구_병원급!$D$5:$D$3668,$D618-3)</f>
        <v>-1</v>
      </c>
      <c r="BF618" s="16" t="n">
        <f aca="false">IF(AY618=0,1,0)</f>
        <v>0</v>
      </c>
      <c r="BG618" s="16" t="n">
        <f aca="false">IF(K618+AY618=0,1,0)</f>
        <v>0</v>
      </c>
      <c r="BH618" s="16" t="n">
        <f aca="false">AF618+AG618+AH618</f>
        <v>15</v>
      </c>
      <c r="BI618" s="18" t="n">
        <f aca="false">IF(H618=0,"",BH618/H618)</f>
        <v>0.15</v>
      </c>
      <c r="BJ618" s="16" t="n">
        <f aca="false">IF(AP618="","",AP618+AN618)</f>
        <v>4</v>
      </c>
    </row>
    <row r="619" customFormat="false" ht="15" hidden="false" customHeight="true" outlineLevel="0" collapsed="false">
      <c r="A619" s="9" t="s">
        <v>372</v>
      </c>
      <c r="B619" s="10" t="s">
        <v>364</v>
      </c>
      <c r="C619" s="10" t="s">
        <v>373</v>
      </c>
      <c r="D619" s="9" t="n">
        <v>2018</v>
      </c>
      <c r="E619" s="11" t="n">
        <v>25700</v>
      </c>
      <c r="F619" s="11" t="n">
        <v>3245</v>
      </c>
      <c r="G619" s="11" t="n">
        <v>3360</v>
      </c>
      <c r="H619" s="11" t="n">
        <v>487</v>
      </c>
      <c r="I619" s="11" t="n">
        <v>19671</v>
      </c>
      <c r="J619" s="11" t="n">
        <v>14572</v>
      </c>
      <c r="K619" s="11" t="n">
        <v>19</v>
      </c>
      <c r="L619" s="12" t="n">
        <v>18.9494163424125</v>
      </c>
      <c r="M619" s="12" t="n">
        <v>0.739299610894942</v>
      </c>
      <c r="N619" s="13" t="n">
        <v>0.740785928524223</v>
      </c>
      <c r="O619" s="13" t="n">
        <v>0.765408560311284</v>
      </c>
      <c r="P619" s="13" t="n">
        <v>0.130739299610895</v>
      </c>
      <c r="Q619" s="13" t="n">
        <v>-0.110079988919284</v>
      </c>
      <c r="R619" s="13" t="n">
        <v>-0.294117647058824</v>
      </c>
      <c r="S619" s="11" t="n">
        <v>1</v>
      </c>
      <c r="T619" s="13" t="n">
        <v>-0.0201207243460765</v>
      </c>
      <c r="U619" s="13" t="n">
        <v>-0.004</v>
      </c>
      <c r="V619" s="11" t="n">
        <v>0</v>
      </c>
      <c r="W619" s="13" t="n">
        <v>-0.203285420944559</v>
      </c>
      <c r="X619" s="11" t="n">
        <v>0</v>
      </c>
      <c r="Y619" s="11" t="n">
        <v>1</v>
      </c>
      <c r="Z619" s="11" t="n">
        <v>1</v>
      </c>
      <c r="AA619" s="11" t="n">
        <v>0</v>
      </c>
      <c r="AB619" s="10" t="s">
        <v>65</v>
      </c>
      <c r="AC619" s="11" t="n">
        <v>8</v>
      </c>
      <c r="AD619" s="11" t="n">
        <v>190</v>
      </c>
      <c r="AE619" s="11" t="n">
        <v>260</v>
      </c>
      <c r="AF619" s="11" t="n">
        <v>13</v>
      </c>
      <c r="AG619" s="11" t="n">
        <v>15</v>
      </c>
      <c r="AH619" s="11" t="n">
        <v>1</v>
      </c>
      <c r="AI619" s="13" t="n">
        <v>0.0164271047227926</v>
      </c>
      <c r="AJ619" s="13" t="n">
        <v>0.390143737166324</v>
      </c>
      <c r="AK619" s="13" t="n">
        <v>0.53388090349076</v>
      </c>
      <c r="AL619" s="13" t="n">
        <v>0.026694045174538</v>
      </c>
      <c r="AM619" s="13" t="n">
        <v>0.0308008213552361</v>
      </c>
      <c r="AN619" s="11" t="n">
        <v>16</v>
      </c>
      <c r="AO619" s="13" t="n">
        <v>0.0318091451292247</v>
      </c>
      <c r="AP619" s="11" t="n">
        <v>41</v>
      </c>
      <c r="AQ619" s="11" t="n">
        <v>32</v>
      </c>
      <c r="AR619" s="13" t="n">
        <v>0.080078125</v>
      </c>
      <c r="AS619" s="13" t="n">
        <v>0.0625</v>
      </c>
      <c r="AT619" s="14" t="n">
        <f aca="false">SUMIFS(시도_소아과개폐업!$C$5:$C$293,시도_소아과개폐업!$A$5:$A$293,$D619,시도_소아과개폐업!$B$5:$B$293,$B619)</f>
        <v>34</v>
      </c>
      <c r="AU619" s="14" t="n">
        <f aca="false">SUMIFS(시도_소아과개폐업!$D$5:$D$293,시도_소아과개폐업!$A$5:$A$293,$D619,시도_소아과개폐업!$B$5:$B$293,$B619)</f>
        <v>14</v>
      </c>
      <c r="AV619" s="14" t="n">
        <f aca="false">SUMIFS(시도_소아과개폐업!$F$5:$F$293,시도_소아과개폐업!$A$5:$A$293,$D619,시도_소아과개폐업!$B$5:$B$293,$B619)</f>
        <v>20</v>
      </c>
      <c r="AW619" s="15" t="n">
        <f aca="false">SUMIFS(시도_소아과개폐업!$G$5:$G$293,시도_소아과개폐업!$A$5:$A$293,$D619,시도_소아과개폐업!$B$5:$B$293,$B619)</f>
        <v>0.194444444444444</v>
      </c>
      <c r="AX619" s="14" t="n">
        <f aca="false">SUMIFS(시도_소아과개폐업!$H$5:$H$293,시도_소아과개폐업!$A$5:$A$293,$D619,시도_소아과개폐업!$B$5:$B$293,$B619)</f>
        <v>59</v>
      </c>
      <c r="AY619" s="14" t="n">
        <f aca="false">SUMIFS(시군구_병원급!$E$5:$E$3668,시군구_병원급!$A$5:$A$3668,$A619,시군구_병원급!$D$5:$D$3668,$D619)</f>
        <v>4</v>
      </c>
      <c r="AZ619" s="14" t="n">
        <f aca="false">SUMIFS(시군구_병원급!$F$5:$F$3668,시군구_병원급!$A$5:$A$3668,$A619,시군구_병원급!$D$5:$D$3668,$D619)</f>
        <v>3</v>
      </c>
      <c r="BA619" s="14" t="n">
        <f aca="false">SUMIFS(시군구_병원급!$G$5:$G$3668,시군구_병원급!$A$5:$A$3668,$A619,시군구_병원급!$D$5:$D$3668,$D619)</f>
        <v>10</v>
      </c>
      <c r="BB619" s="14" t="n">
        <f aca="false">SUMIFS(시군구_병원급!$H$5:$H$3668,시군구_병원급!$A$5:$A$3668,$A619,시군구_병원급!$D$5:$D$3668,$D619)</f>
        <v>26</v>
      </c>
      <c r="BC619" s="16" t="n">
        <f aca="false">K619+AY619</f>
        <v>23</v>
      </c>
      <c r="BD619" s="17" t="n">
        <f aca="false">IF(E619=0,"",(K619+AY619)/E619*1000)</f>
        <v>0.894941634241245</v>
      </c>
      <c r="BE619" s="16" t="n">
        <f aca="false">AY619-SUMIFS(시군구_병원급!$E$5:$E$3668,시군구_병원급!$A$5:$A$3668,$A619,시군구_병원급!$D$5:$D$3668,$D619-3)</f>
        <v>-1</v>
      </c>
      <c r="BF619" s="16" t="n">
        <f aca="false">IF(AY619=0,1,0)</f>
        <v>0</v>
      </c>
      <c r="BG619" s="16" t="n">
        <f aca="false">IF(K619+AY619=0,1,0)</f>
        <v>0</v>
      </c>
      <c r="BH619" s="16" t="n">
        <f aca="false">AF619+AG619+AH619</f>
        <v>29</v>
      </c>
      <c r="BI619" s="18" t="n">
        <f aca="false">IF(H619=0,"",BH619/H619)</f>
        <v>0.0595482546201232</v>
      </c>
      <c r="BJ619" s="16" t="n">
        <f aca="false">IF(AP619="","",AP619+AN619)</f>
        <v>57</v>
      </c>
    </row>
    <row r="620" customFormat="false" ht="15" hidden="false" customHeight="true" outlineLevel="0" collapsed="false">
      <c r="A620" s="9" t="s">
        <v>374</v>
      </c>
      <c r="B620" s="10" t="s">
        <v>364</v>
      </c>
      <c r="C620" s="10" t="s">
        <v>375</v>
      </c>
      <c r="D620" s="9" t="n">
        <v>2018</v>
      </c>
      <c r="E620" s="11" t="n">
        <v>3662</v>
      </c>
      <c r="F620" s="11" t="n">
        <v>496</v>
      </c>
      <c r="G620" s="11" t="n">
        <v>506</v>
      </c>
      <c r="H620" s="11" t="n">
        <v>49</v>
      </c>
      <c r="I620" s="11" t="n">
        <v>2977</v>
      </c>
      <c r="J620" s="11" t="n">
        <v>2395</v>
      </c>
      <c r="K620" s="11" t="n">
        <v>3</v>
      </c>
      <c r="L620" s="12" t="n">
        <v>13.3806663025669</v>
      </c>
      <c r="M620" s="12" t="n">
        <v>0.819224467504096</v>
      </c>
      <c r="N620" s="13" t="n">
        <v>0.804501175680215</v>
      </c>
      <c r="O620" s="13" t="n">
        <v>0.812943746586565</v>
      </c>
      <c r="P620" s="13" t="n">
        <v>0.138175860185691</v>
      </c>
      <c r="Q620" s="13" t="n">
        <v>-0.161053837342497</v>
      </c>
      <c r="R620" s="13" t="n">
        <v>-0.226299694189603</v>
      </c>
      <c r="S620" s="11" t="n">
        <v>0</v>
      </c>
      <c r="T620" s="13" t="n">
        <v>-0.0392156862745098</v>
      </c>
      <c r="U620" s="13" t="n">
        <v>-0.0412238325281804</v>
      </c>
      <c r="V620" s="11" t="n">
        <v>0</v>
      </c>
      <c r="W620" s="13" t="n">
        <v>-0.0816326530612245</v>
      </c>
      <c r="X620" s="11" t="n">
        <v>0</v>
      </c>
      <c r="Y620" s="11" t="n">
        <v>1</v>
      </c>
      <c r="Z620" s="11" t="n">
        <v>1</v>
      </c>
      <c r="AA620" s="11" t="n">
        <v>0</v>
      </c>
      <c r="AB620" s="10" t="s">
        <v>65</v>
      </c>
      <c r="AC620" s="11" t="n">
        <v>6</v>
      </c>
      <c r="AD620" s="11" t="n">
        <v>23</v>
      </c>
      <c r="AE620" s="11" t="n">
        <v>9</v>
      </c>
      <c r="AF620" s="11" t="n">
        <v>1</v>
      </c>
      <c r="AG620" s="11" t="n">
        <v>10</v>
      </c>
      <c r="AH620" s="11" t="n">
        <v>0</v>
      </c>
      <c r="AI620" s="13" t="n">
        <v>0.122448979591837</v>
      </c>
      <c r="AJ620" s="13" t="n">
        <v>0.469387755102041</v>
      </c>
      <c r="AK620" s="13" t="n">
        <v>0.183673469387755</v>
      </c>
      <c r="AL620" s="13" t="n">
        <v>0.0204081632653061</v>
      </c>
      <c r="AM620" s="13" t="n">
        <v>0.204081632653061</v>
      </c>
      <c r="AN620" s="11" t="n">
        <v>2</v>
      </c>
      <c r="AO620" s="13" t="n">
        <v>0.0392156862745098</v>
      </c>
      <c r="AP620" s="11" t="n">
        <v>2</v>
      </c>
      <c r="AQ620" s="11" t="n">
        <v>0</v>
      </c>
      <c r="AR620" s="13" t="n">
        <v>0.0377358490566038</v>
      </c>
      <c r="AS620" s="13" t="n">
        <v>0</v>
      </c>
      <c r="AT620" s="14" t="n">
        <f aca="false">SUMIFS(시도_소아과개폐업!$C$5:$C$293,시도_소아과개폐업!$A$5:$A$293,$D620,시도_소아과개폐업!$B$5:$B$293,$B620)</f>
        <v>34</v>
      </c>
      <c r="AU620" s="14" t="n">
        <f aca="false">SUMIFS(시도_소아과개폐업!$D$5:$D$293,시도_소아과개폐업!$A$5:$A$293,$D620,시도_소아과개폐업!$B$5:$B$293,$B620)</f>
        <v>14</v>
      </c>
      <c r="AV620" s="14" t="n">
        <f aca="false">SUMIFS(시도_소아과개폐업!$F$5:$F$293,시도_소아과개폐업!$A$5:$A$293,$D620,시도_소아과개폐업!$B$5:$B$293,$B620)</f>
        <v>20</v>
      </c>
      <c r="AW620" s="15" t="n">
        <f aca="false">SUMIFS(시도_소아과개폐업!$G$5:$G$293,시도_소아과개폐업!$A$5:$A$293,$D620,시도_소아과개폐업!$B$5:$B$293,$B620)</f>
        <v>0.194444444444444</v>
      </c>
      <c r="AX620" s="14" t="n">
        <f aca="false">SUMIFS(시도_소아과개폐업!$H$5:$H$293,시도_소아과개폐업!$A$5:$A$293,$D620,시도_소아과개폐업!$B$5:$B$293,$B620)</f>
        <v>59</v>
      </c>
      <c r="AY620" s="14" t="n">
        <f aca="false">SUMIFS(시군구_병원급!$E$5:$E$3668,시군구_병원급!$A$5:$A$3668,$A620,시군구_병원급!$D$5:$D$3668,$D620)</f>
        <v>1</v>
      </c>
      <c r="AZ620" s="14" t="n">
        <f aca="false">SUMIFS(시군구_병원급!$F$5:$F$3668,시군구_병원급!$A$5:$A$3668,$A620,시군구_병원급!$D$5:$D$3668,$D620)</f>
        <v>1</v>
      </c>
      <c r="BA620" s="14" t="n">
        <f aca="false">SUMIFS(시군구_병원급!$G$5:$G$3668,시군구_병원급!$A$5:$A$3668,$A620,시군구_병원급!$D$5:$D$3668,$D620)</f>
        <v>5</v>
      </c>
      <c r="BB620" s="14" t="n">
        <f aca="false">SUMIFS(시군구_병원급!$H$5:$H$3668,시군구_병원급!$A$5:$A$3668,$A620,시군구_병원급!$D$5:$D$3668,$D620)</f>
        <v>13</v>
      </c>
      <c r="BC620" s="16" t="n">
        <f aca="false">K620+AY620</f>
        <v>4</v>
      </c>
      <c r="BD620" s="17" t="n">
        <f aca="false">IF(E620=0,"",(K620+AY620)/E620*1000)</f>
        <v>1.09229929000546</v>
      </c>
      <c r="BE620" s="16" t="n">
        <f aca="false">AY620-SUMIFS(시군구_병원급!$E$5:$E$3668,시군구_병원급!$A$5:$A$3668,$A620,시군구_병원급!$D$5:$D$3668,$D620-3)</f>
        <v>0</v>
      </c>
      <c r="BF620" s="16" t="n">
        <f aca="false">IF(AY620=0,1,0)</f>
        <v>0</v>
      </c>
      <c r="BG620" s="16" t="n">
        <f aca="false">IF(K620+AY620=0,1,0)</f>
        <v>0</v>
      </c>
      <c r="BH620" s="16" t="n">
        <f aca="false">AF620+AG620+AH620</f>
        <v>11</v>
      </c>
      <c r="BI620" s="18" t="n">
        <f aca="false">IF(H620=0,"",BH620/H620)</f>
        <v>0.224489795918367</v>
      </c>
      <c r="BJ620" s="16" t="n">
        <f aca="false">IF(AP620="","",AP620+AN620)</f>
        <v>4</v>
      </c>
    </row>
    <row r="621" customFormat="false" ht="15" hidden="false" customHeight="true" outlineLevel="0" collapsed="false">
      <c r="A621" s="9" t="s">
        <v>376</v>
      </c>
      <c r="B621" s="10" t="s">
        <v>364</v>
      </c>
      <c r="C621" s="10" t="s">
        <v>377</v>
      </c>
      <c r="D621" s="9" t="n">
        <v>2018</v>
      </c>
      <c r="E621" s="11" t="n">
        <v>3422</v>
      </c>
      <c r="F621" s="11" t="n">
        <v>483</v>
      </c>
      <c r="G621" s="11" t="n">
        <v>499</v>
      </c>
      <c r="H621" s="11" t="n">
        <v>53</v>
      </c>
      <c r="I621" s="11" t="n">
        <v>2488</v>
      </c>
      <c r="J621" s="11" t="n">
        <v>1980</v>
      </c>
      <c r="K621" s="11" t="n">
        <v>2</v>
      </c>
      <c r="L621" s="12" t="n">
        <v>15.4880187025132</v>
      </c>
      <c r="M621" s="12" t="n">
        <v>0.584453535943892</v>
      </c>
      <c r="N621" s="13" t="n">
        <v>0.795819935691318</v>
      </c>
      <c r="O621" s="13" t="n">
        <v>0.727060198714202</v>
      </c>
      <c r="P621" s="13" t="n">
        <v>0.145821157218001</v>
      </c>
      <c r="Q621" s="13" t="n">
        <v>-0.137818090199043</v>
      </c>
      <c r="R621" s="13" t="n">
        <v>-0.309820193637621</v>
      </c>
      <c r="S621" s="11" t="n">
        <v>1</v>
      </c>
      <c r="T621" s="13" t="n">
        <v>-0.0535714285714286</v>
      </c>
      <c r="U621" s="13" t="n">
        <v>-0.0496562261268143</v>
      </c>
      <c r="V621" s="11" t="n">
        <v>0</v>
      </c>
      <c r="W621" s="13" t="n">
        <v>-0.0566037735849057</v>
      </c>
      <c r="X621" s="11" t="n">
        <v>0</v>
      </c>
      <c r="Y621" s="11" t="n">
        <v>0</v>
      </c>
      <c r="Z621" s="11" t="n">
        <v>0</v>
      </c>
      <c r="AA621" s="11" t="n">
        <v>0</v>
      </c>
      <c r="AB621" s="10" t="s">
        <v>65</v>
      </c>
      <c r="AC621" s="11" t="n">
        <v>6</v>
      </c>
      <c r="AD621" s="11" t="n">
        <v>22</v>
      </c>
      <c r="AE621" s="11" t="n">
        <v>16</v>
      </c>
      <c r="AF621" s="11" t="n">
        <v>4</v>
      </c>
      <c r="AG621" s="11" t="n">
        <v>5</v>
      </c>
      <c r="AH621" s="11" t="n">
        <v>0</v>
      </c>
      <c r="AI621" s="13" t="n">
        <v>0.113207547169811</v>
      </c>
      <c r="AJ621" s="13" t="n">
        <v>0.415094339622642</v>
      </c>
      <c r="AK621" s="13" t="n">
        <v>0.30188679245283</v>
      </c>
      <c r="AL621" s="13" t="n">
        <v>0.0754716981132075</v>
      </c>
      <c r="AM621" s="13" t="n">
        <v>0.0943396226415094</v>
      </c>
      <c r="AN621" s="11" t="n">
        <v>3</v>
      </c>
      <c r="AO621" s="13" t="n">
        <v>0.0535714285714286</v>
      </c>
      <c r="AP621" s="11" t="n">
        <v>2</v>
      </c>
      <c r="AQ621" s="11" t="n">
        <v>1</v>
      </c>
      <c r="AR621" s="13" t="n">
        <v>0.0350877192982456</v>
      </c>
      <c r="AS621" s="13" t="n">
        <v>0.0175438596491228</v>
      </c>
      <c r="AT621" s="14" t="n">
        <f aca="false">SUMIFS(시도_소아과개폐업!$C$5:$C$293,시도_소아과개폐업!$A$5:$A$293,$D621,시도_소아과개폐업!$B$5:$B$293,$B621)</f>
        <v>34</v>
      </c>
      <c r="AU621" s="14" t="n">
        <f aca="false">SUMIFS(시도_소아과개폐업!$D$5:$D$293,시도_소아과개폐업!$A$5:$A$293,$D621,시도_소아과개폐업!$B$5:$B$293,$B621)</f>
        <v>14</v>
      </c>
      <c r="AV621" s="14" t="n">
        <f aca="false">SUMIFS(시도_소아과개폐업!$F$5:$F$293,시도_소아과개폐업!$A$5:$A$293,$D621,시도_소아과개폐업!$B$5:$B$293,$B621)</f>
        <v>20</v>
      </c>
      <c r="AW621" s="15" t="n">
        <f aca="false">SUMIFS(시도_소아과개폐업!$G$5:$G$293,시도_소아과개폐업!$A$5:$A$293,$D621,시도_소아과개폐업!$B$5:$B$293,$B621)</f>
        <v>0.194444444444444</v>
      </c>
      <c r="AX621" s="14" t="n">
        <f aca="false">SUMIFS(시도_소아과개폐업!$H$5:$H$293,시도_소아과개폐업!$A$5:$A$293,$D621,시도_소아과개폐업!$B$5:$B$293,$B621)</f>
        <v>59</v>
      </c>
      <c r="AY621" s="14" t="n">
        <f aca="false">SUMIFS(시군구_병원급!$E$5:$E$3668,시군구_병원급!$A$5:$A$3668,$A621,시군구_병원급!$D$5:$D$3668,$D621)</f>
        <v>1</v>
      </c>
      <c r="AZ621" s="14" t="n">
        <f aca="false">SUMIFS(시군구_병원급!$F$5:$F$3668,시군구_병원급!$A$5:$A$3668,$A621,시군구_병원급!$D$5:$D$3668,$D621)</f>
        <v>1</v>
      </c>
      <c r="BA621" s="14" t="n">
        <f aca="false">SUMIFS(시군구_병원급!$G$5:$G$3668,시군구_병원급!$A$5:$A$3668,$A621,시군구_병원급!$D$5:$D$3668,$D621)</f>
        <v>1</v>
      </c>
      <c r="BB621" s="14" t="n">
        <f aca="false">SUMIFS(시군구_병원급!$H$5:$H$3668,시군구_병원급!$A$5:$A$3668,$A621,시군구_병원급!$D$5:$D$3668,$D621)</f>
        <v>8</v>
      </c>
      <c r="BC621" s="16" t="n">
        <f aca="false">K621+AY621</f>
        <v>3</v>
      </c>
      <c r="BD621" s="17" t="n">
        <f aca="false">IF(E621=0,"",(K621+AY621)/E621*1000)</f>
        <v>0.876680303915839</v>
      </c>
      <c r="BE621" s="16" t="n">
        <f aca="false">AY621-SUMIFS(시군구_병원급!$E$5:$E$3668,시군구_병원급!$A$5:$A$3668,$A621,시군구_병원급!$D$5:$D$3668,$D621-3)</f>
        <v>0</v>
      </c>
      <c r="BF621" s="16" t="n">
        <f aca="false">IF(AY621=0,1,0)</f>
        <v>0</v>
      </c>
      <c r="BG621" s="16" t="n">
        <f aca="false">IF(K621+AY621=0,1,0)</f>
        <v>0</v>
      </c>
      <c r="BH621" s="16" t="n">
        <f aca="false">AF621+AG621+AH621</f>
        <v>9</v>
      </c>
      <c r="BI621" s="18" t="n">
        <f aca="false">IF(H621=0,"",BH621/H621)</f>
        <v>0.169811320754717</v>
      </c>
      <c r="BJ621" s="16" t="n">
        <f aca="false">IF(AP621="","",AP621+AN621)</f>
        <v>5</v>
      </c>
    </row>
    <row r="622" customFormat="false" ht="15" hidden="false" customHeight="true" outlineLevel="0" collapsed="false">
      <c r="A622" s="9" t="s">
        <v>378</v>
      </c>
      <c r="B622" s="10" t="s">
        <v>364</v>
      </c>
      <c r="C622" s="10" t="s">
        <v>379</v>
      </c>
      <c r="D622" s="9" t="n">
        <v>2018</v>
      </c>
      <c r="E622" s="11" t="n">
        <v>3118</v>
      </c>
      <c r="F622" s="11" t="n">
        <v>451</v>
      </c>
      <c r="G622" s="11" t="n">
        <v>456</v>
      </c>
      <c r="H622" s="11" t="n">
        <v>41</v>
      </c>
      <c r="I622" s="11" t="n">
        <v>1717</v>
      </c>
      <c r="J622" s="11" t="n">
        <v>1366</v>
      </c>
      <c r="K622" s="11" t="n">
        <v>3</v>
      </c>
      <c r="L622" s="12" t="n">
        <v>13.1494547787043</v>
      </c>
      <c r="M622" s="12" t="n">
        <v>0.962155227710071</v>
      </c>
      <c r="N622" s="13" t="n">
        <v>0.79557367501456</v>
      </c>
      <c r="O622" s="13" t="n">
        <v>0.550673508659397</v>
      </c>
      <c r="P622" s="13" t="n">
        <v>0.146247594611931</v>
      </c>
      <c r="Q622" s="13" t="n">
        <v>-0.130992196209588</v>
      </c>
      <c r="R622" s="13" t="n">
        <v>-0.191489361702128</v>
      </c>
      <c r="S622" s="11" t="n">
        <v>0</v>
      </c>
      <c r="T622" s="13" t="n">
        <v>-0.0238095238095238</v>
      </c>
      <c r="U622" s="13" t="n">
        <v>-0.0364758698092031</v>
      </c>
      <c r="V622" s="11" t="n">
        <v>0</v>
      </c>
      <c r="W622" s="13" t="n">
        <v>-0.170731707317073</v>
      </c>
      <c r="X622" s="11" t="n">
        <v>0</v>
      </c>
      <c r="Y622" s="11" t="n">
        <v>0</v>
      </c>
      <c r="Z622" s="11" t="n">
        <v>0</v>
      </c>
      <c r="AA622" s="11" t="n">
        <v>0</v>
      </c>
      <c r="AB622" s="10" t="s">
        <v>65</v>
      </c>
      <c r="AC622" s="11" t="n">
        <v>4</v>
      </c>
      <c r="AD622" s="11" t="n">
        <v>23</v>
      </c>
      <c r="AE622" s="11" t="n">
        <v>10</v>
      </c>
      <c r="AF622" s="11" t="n">
        <v>1</v>
      </c>
      <c r="AG622" s="11" t="n">
        <v>3</v>
      </c>
      <c r="AH622" s="11" t="n">
        <v>0</v>
      </c>
      <c r="AI622" s="13" t="n">
        <v>0.0975609756097561</v>
      </c>
      <c r="AJ622" s="13" t="n">
        <v>0.560975609756098</v>
      </c>
      <c r="AK622" s="13" t="n">
        <v>0.24390243902439</v>
      </c>
      <c r="AL622" s="13" t="n">
        <v>0.024390243902439</v>
      </c>
      <c r="AM622" s="13" t="n">
        <v>0.0731707317073171</v>
      </c>
      <c r="AN622" s="11" t="n">
        <v>1</v>
      </c>
      <c r="AO622" s="13" t="n">
        <v>0.0238095238095238</v>
      </c>
      <c r="AP622" s="11" t="n">
        <v>6</v>
      </c>
      <c r="AQ622" s="11" t="n">
        <v>4</v>
      </c>
      <c r="AR622" s="13" t="n">
        <v>0.136363636363636</v>
      </c>
      <c r="AS622" s="13" t="n">
        <v>0.0909090909090909</v>
      </c>
      <c r="AT622" s="14" t="n">
        <f aca="false">SUMIFS(시도_소아과개폐업!$C$5:$C$293,시도_소아과개폐업!$A$5:$A$293,$D622,시도_소아과개폐업!$B$5:$B$293,$B622)</f>
        <v>34</v>
      </c>
      <c r="AU622" s="14" t="n">
        <f aca="false">SUMIFS(시도_소아과개폐업!$D$5:$D$293,시도_소아과개폐업!$A$5:$A$293,$D622,시도_소아과개폐업!$B$5:$B$293,$B622)</f>
        <v>14</v>
      </c>
      <c r="AV622" s="14" t="n">
        <f aca="false">SUMIFS(시도_소아과개폐업!$F$5:$F$293,시도_소아과개폐업!$A$5:$A$293,$D622,시도_소아과개폐업!$B$5:$B$293,$B622)</f>
        <v>20</v>
      </c>
      <c r="AW622" s="15" t="n">
        <f aca="false">SUMIFS(시도_소아과개폐업!$G$5:$G$293,시도_소아과개폐업!$A$5:$A$293,$D622,시도_소아과개폐업!$B$5:$B$293,$B622)</f>
        <v>0.194444444444444</v>
      </c>
      <c r="AX622" s="14" t="n">
        <f aca="false">SUMIFS(시도_소아과개폐업!$H$5:$H$293,시도_소아과개폐업!$A$5:$A$293,$D622,시도_소아과개폐업!$B$5:$B$293,$B622)</f>
        <v>59</v>
      </c>
      <c r="AY622" s="14" t="n">
        <f aca="false">SUMIFS(시군구_병원급!$E$5:$E$3668,시군구_병원급!$A$5:$A$3668,$A622,시군구_병원급!$D$5:$D$3668,$D622)</f>
        <v>2</v>
      </c>
      <c r="AZ622" s="14" t="n">
        <f aca="false">SUMIFS(시군구_병원급!$F$5:$F$3668,시군구_병원급!$A$5:$A$3668,$A622,시군구_병원급!$D$5:$D$3668,$D622)</f>
        <v>2</v>
      </c>
      <c r="BA622" s="14" t="n">
        <f aca="false">SUMIFS(시군구_병원급!$G$5:$G$3668,시군구_병원급!$A$5:$A$3668,$A622,시군구_병원급!$D$5:$D$3668,$D622)</f>
        <v>3</v>
      </c>
      <c r="BB622" s="14" t="n">
        <f aca="false">SUMIFS(시군구_병원급!$H$5:$H$3668,시군구_병원급!$A$5:$A$3668,$A622,시군구_병원급!$D$5:$D$3668,$D622)</f>
        <v>6</v>
      </c>
      <c r="BC622" s="16" t="n">
        <f aca="false">K622+AY622</f>
        <v>5</v>
      </c>
      <c r="BD622" s="17" t="n">
        <f aca="false">IF(E622=0,"",(K622+AY622)/E622*1000)</f>
        <v>1.60359204618345</v>
      </c>
      <c r="BE622" s="16" t="n">
        <f aca="false">AY622-SUMIFS(시군구_병원급!$E$5:$E$3668,시군구_병원급!$A$5:$A$3668,$A622,시군구_병원급!$D$5:$D$3668,$D622-3)</f>
        <v>0</v>
      </c>
      <c r="BF622" s="16" t="n">
        <f aca="false">IF(AY622=0,1,0)</f>
        <v>0</v>
      </c>
      <c r="BG622" s="16" t="n">
        <f aca="false">IF(K622+AY622=0,1,0)</f>
        <v>0</v>
      </c>
      <c r="BH622" s="16" t="n">
        <f aca="false">AF622+AG622+AH622</f>
        <v>4</v>
      </c>
      <c r="BI622" s="18" t="n">
        <f aca="false">IF(H622=0,"",BH622/H622)</f>
        <v>0.0975609756097561</v>
      </c>
      <c r="BJ622" s="16" t="n">
        <f aca="false">IF(AP622="","",AP622+AN622)</f>
        <v>7</v>
      </c>
    </row>
    <row r="623" customFormat="false" ht="15" hidden="false" customHeight="true" outlineLevel="0" collapsed="false">
      <c r="A623" s="9" t="s">
        <v>380</v>
      </c>
      <c r="B623" s="10" t="s">
        <v>364</v>
      </c>
      <c r="C623" s="10" t="s">
        <v>381</v>
      </c>
      <c r="D623" s="9" t="n">
        <v>2018</v>
      </c>
      <c r="E623" s="11" t="n">
        <v>2335</v>
      </c>
      <c r="F623" s="11" t="n">
        <v>292</v>
      </c>
      <c r="G623" s="11" t="n">
        <v>301</v>
      </c>
      <c r="H623" s="11" t="n">
        <v>39</v>
      </c>
      <c r="I623" s="11" t="n">
        <v>1559</v>
      </c>
      <c r="J623" s="11" t="n">
        <v>1311</v>
      </c>
      <c r="K623" s="11" t="n">
        <v>1</v>
      </c>
      <c r="L623" s="12" t="n">
        <v>16.7023554603854</v>
      </c>
      <c r="M623" s="12" t="n">
        <v>0.428265524625268</v>
      </c>
      <c r="N623" s="13" t="n">
        <v>0.840923669018602</v>
      </c>
      <c r="O623" s="13" t="n">
        <v>0.667665952890792</v>
      </c>
      <c r="P623" s="13" t="n">
        <v>0.128907922912206</v>
      </c>
      <c r="Q623" s="13" t="n">
        <v>-0.257551669316375</v>
      </c>
      <c r="R623" s="13" t="n">
        <v>-0.427756653992396</v>
      </c>
      <c r="S623" s="11" t="n">
        <v>0</v>
      </c>
      <c r="T623" s="13" t="n">
        <v>0</v>
      </c>
      <c r="U623" s="13" t="n">
        <v>-0.0406153846153846</v>
      </c>
      <c r="V623" s="11" t="n">
        <v>0</v>
      </c>
      <c r="W623" s="13" t="n">
        <v>-0.0769230769230769</v>
      </c>
      <c r="X623" s="11" t="n">
        <v>0</v>
      </c>
      <c r="Y623" s="11" t="n">
        <v>0</v>
      </c>
      <c r="Z623" s="11" t="n">
        <v>0</v>
      </c>
      <c r="AA623" s="11" t="n">
        <v>0</v>
      </c>
      <c r="AB623" s="10" t="s">
        <v>65</v>
      </c>
      <c r="AC623" s="11" t="n">
        <v>5</v>
      </c>
      <c r="AD623" s="11" t="n">
        <v>16</v>
      </c>
      <c r="AE623" s="11" t="n">
        <v>12</v>
      </c>
      <c r="AF623" s="11" t="n">
        <v>1</v>
      </c>
      <c r="AG623" s="11" t="n">
        <v>5</v>
      </c>
      <c r="AH623" s="11" t="n">
        <v>0</v>
      </c>
      <c r="AI623" s="13" t="n">
        <v>0.128205128205128</v>
      </c>
      <c r="AJ623" s="13" t="n">
        <v>0.41025641025641</v>
      </c>
      <c r="AK623" s="13" t="n">
        <v>0.307692307692308</v>
      </c>
      <c r="AL623" s="13" t="n">
        <v>0.0256410256410256</v>
      </c>
      <c r="AM623" s="13" t="n">
        <v>0.128205128205128</v>
      </c>
      <c r="AN623" s="11" t="n">
        <v>0</v>
      </c>
      <c r="AO623" s="13" t="n">
        <v>0</v>
      </c>
      <c r="AP623" s="11" t="n">
        <v>5</v>
      </c>
      <c r="AQ623" s="11" t="n">
        <v>5</v>
      </c>
      <c r="AR623" s="13" t="n">
        <v>0.128205128205128</v>
      </c>
      <c r="AS623" s="13" t="n">
        <v>0.128205128205128</v>
      </c>
      <c r="AT623" s="14" t="n">
        <f aca="false">SUMIFS(시도_소아과개폐업!$C$5:$C$293,시도_소아과개폐업!$A$5:$A$293,$D623,시도_소아과개폐업!$B$5:$B$293,$B623)</f>
        <v>34</v>
      </c>
      <c r="AU623" s="14" t="n">
        <f aca="false">SUMIFS(시도_소아과개폐업!$D$5:$D$293,시도_소아과개폐업!$A$5:$A$293,$D623,시도_소아과개폐업!$B$5:$B$293,$B623)</f>
        <v>14</v>
      </c>
      <c r="AV623" s="14" t="n">
        <f aca="false">SUMIFS(시도_소아과개폐업!$F$5:$F$293,시도_소아과개폐업!$A$5:$A$293,$D623,시도_소아과개폐업!$B$5:$B$293,$B623)</f>
        <v>20</v>
      </c>
      <c r="AW623" s="15" t="n">
        <f aca="false">SUMIFS(시도_소아과개폐업!$G$5:$G$293,시도_소아과개폐업!$A$5:$A$293,$D623,시도_소아과개폐업!$B$5:$B$293,$B623)</f>
        <v>0.194444444444444</v>
      </c>
      <c r="AX623" s="14" t="n">
        <f aca="false">SUMIFS(시도_소아과개폐업!$H$5:$H$293,시도_소아과개폐업!$A$5:$A$293,$D623,시도_소아과개폐업!$B$5:$B$293,$B623)</f>
        <v>59</v>
      </c>
      <c r="AY623" s="14" t="n">
        <f aca="false">SUMIFS(시군구_병원급!$E$5:$E$3668,시군구_병원급!$A$5:$A$3668,$A623,시군구_병원급!$D$5:$D$3668,$D623)</f>
        <v>1</v>
      </c>
      <c r="AZ623" s="14" t="n">
        <f aca="false">SUMIFS(시군구_병원급!$F$5:$F$3668,시군구_병원급!$A$5:$A$3668,$A623,시군구_병원급!$D$5:$D$3668,$D623)</f>
        <v>1</v>
      </c>
      <c r="BA623" s="14" t="n">
        <f aca="false">SUMIFS(시군구_병원급!$G$5:$G$3668,시군구_병원급!$A$5:$A$3668,$A623,시군구_병원급!$D$5:$D$3668,$D623)</f>
        <v>3</v>
      </c>
      <c r="BB623" s="14" t="n">
        <f aca="false">SUMIFS(시군구_병원급!$H$5:$H$3668,시군구_병원급!$A$5:$A$3668,$A623,시군구_병원급!$D$5:$D$3668,$D623)</f>
        <v>4</v>
      </c>
      <c r="BC623" s="16" t="n">
        <f aca="false">K623+AY623</f>
        <v>2</v>
      </c>
      <c r="BD623" s="17" t="n">
        <f aca="false">IF(E623=0,"",(K623+AY623)/E623*1000)</f>
        <v>0.856531049250535</v>
      </c>
      <c r="BE623" s="16" t="n">
        <f aca="false">AY623-SUMIFS(시군구_병원급!$E$5:$E$3668,시군구_병원급!$A$5:$A$3668,$A623,시군구_병원급!$D$5:$D$3668,$D623-3)</f>
        <v>0</v>
      </c>
      <c r="BF623" s="16" t="n">
        <f aca="false">IF(AY623=0,1,0)</f>
        <v>0</v>
      </c>
      <c r="BG623" s="16" t="n">
        <f aca="false">IF(K623+AY623=0,1,0)</f>
        <v>0</v>
      </c>
      <c r="BH623" s="16" t="n">
        <f aca="false">AF623+AG623+AH623</f>
        <v>6</v>
      </c>
      <c r="BI623" s="18" t="n">
        <f aca="false">IF(H623=0,"",BH623/H623)</f>
        <v>0.153846153846154</v>
      </c>
      <c r="BJ623" s="16" t="n">
        <f aca="false">IF(AP623="","",AP623+AN623)</f>
        <v>5</v>
      </c>
    </row>
    <row r="624" customFormat="false" ht="15" hidden="false" customHeight="true" outlineLevel="0" collapsed="false">
      <c r="A624" s="9" t="s">
        <v>382</v>
      </c>
      <c r="B624" s="10" t="s">
        <v>364</v>
      </c>
      <c r="C624" s="10" t="s">
        <v>383</v>
      </c>
      <c r="D624" s="9" t="n">
        <v>2018</v>
      </c>
      <c r="E624" s="11" t="n">
        <v>13054</v>
      </c>
      <c r="F624" s="11" t="n">
        <v>1749</v>
      </c>
      <c r="G624" s="11" t="n">
        <v>1859</v>
      </c>
      <c r="H624" s="11" t="n">
        <v>193</v>
      </c>
      <c r="I624" s="11" t="n">
        <v>9936</v>
      </c>
      <c r="J624" s="11" t="n">
        <v>7347</v>
      </c>
      <c r="K624" s="11" t="n">
        <v>11</v>
      </c>
      <c r="L624" s="12" t="n">
        <v>14.7847403094837</v>
      </c>
      <c r="M624" s="12" t="n">
        <v>0.8426535927685</v>
      </c>
      <c r="N624" s="13" t="n">
        <v>0.739432367149759</v>
      </c>
      <c r="O624" s="13" t="n">
        <v>0.761146008886165</v>
      </c>
      <c r="P624" s="13" t="n">
        <v>0.142408457177877</v>
      </c>
      <c r="Q624" s="13" t="n">
        <v>-0.0979823106688779</v>
      </c>
      <c r="R624" s="13" t="n">
        <v>-0.249495357287041</v>
      </c>
      <c r="S624" s="11" t="n">
        <v>1</v>
      </c>
      <c r="T624" s="13" t="n">
        <v>-0.0721153846153846</v>
      </c>
      <c r="U624" s="13" t="n">
        <v>-0.0583775587566339</v>
      </c>
      <c r="V624" s="11" t="n">
        <v>0</v>
      </c>
      <c r="W624" s="13" t="n">
        <v>-0.170984455958549</v>
      </c>
      <c r="X624" s="11" t="n">
        <v>0</v>
      </c>
      <c r="Y624" s="11" t="n">
        <v>0</v>
      </c>
      <c r="Z624" s="11" t="n">
        <v>0</v>
      </c>
      <c r="AA624" s="11" t="n">
        <v>0</v>
      </c>
      <c r="AB624" s="10" t="s">
        <v>65</v>
      </c>
      <c r="AC624" s="11" t="n">
        <v>8</v>
      </c>
      <c r="AD624" s="11" t="n">
        <v>103</v>
      </c>
      <c r="AE624" s="11" t="n">
        <v>66</v>
      </c>
      <c r="AF624" s="11" t="n">
        <v>4</v>
      </c>
      <c r="AG624" s="11" t="n">
        <v>12</v>
      </c>
      <c r="AH624" s="11" t="n">
        <v>0</v>
      </c>
      <c r="AI624" s="13" t="n">
        <v>0.0414507772020725</v>
      </c>
      <c r="AJ624" s="13" t="n">
        <v>0.533678756476684</v>
      </c>
      <c r="AK624" s="13" t="n">
        <v>0.341968911917098</v>
      </c>
      <c r="AL624" s="13" t="n">
        <v>0.0207253886010363</v>
      </c>
      <c r="AM624" s="13" t="n">
        <v>0.0621761658031088</v>
      </c>
      <c r="AN624" s="11" t="n">
        <v>4</v>
      </c>
      <c r="AO624" s="13" t="n">
        <v>0.0203045685279188</v>
      </c>
      <c r="AP624" s="11" t="n">
        <v>21</v>
      </c>
      <c r="AQ624" s="11" t="n">
        <v>7</v>
      </c>
      <c r="AR624" s="13" t="n">
        <v>0.0995260663507109</v>
      </c>
      <c r="AS624" s="13" t="n">
        <v>0.033175355450237</v>
      </c>
      <c r="AT624" s="14" t="n">
        <f aca="false">SUMIFS(시도_소아과개폐업!$C$5:$C$293,시도_소아과개폐업!$A$5:$A$293,$D624,시도_소아과개폐업!$B$5:$B$293,$B624)</f>
        <v>34</v>
      </c>
      <c r="AU624" s="14" t="n">
        <f aca="false">SUMIFS(시도_소아과개폐업!$D$5:$D$293,시도_소아과개폐업!$A$5:$A$293,$D624,시도_소아과개폐업!$B$5:$B$293,$B624)</f>
        <v>14</v>
      </c>
      <c r="AV624" s="14" t="n">
        <f aca="false">SUMIFS(시도_소아과개폐업!$F$5:$F$293,시도_소아과개폐업!$A$5:$A$293,$D624,시도_소아과개폐업!$B$5:$B$293,$B624)</f>
        <v>20</v>
      </c>
      <c r="AW624" s="15" t="n">
        <f aca="false">SUMIFS(시도_소아과개폐업!$G$5:$G$293,시도_소아과개폐업!$A$5:$A$293,$D624,시도_소아과개폐업!$B$5:$B$293,$B624)</f>
        <v>0.194444444444444</v>
      </c>
      <c r="AX624" s="14" t="n">
        <f aca="false">SUMIFS(시도_소아과개폐업!$H$5:$H$293,시도_소아과개폐업!$A$5:$A$293,$D624,시도_소아과개폐업!$B$5:$B$293,$B624)</f>
        <v>59</v>
      </c>
      <c r="AY624" s="14" t="n">
        <f aca="false">SUMIFS(시군구_병원급!$E$5:$E$3668,시군구_병원급!$A$5:$A$3668,$A624,시군구_병원급!$D$5:$D$3668,$D624)</f>
        <v>4</v>
      </c>
      <c r="AZ624" s="14" t="n">
        <f aca="false">SUMIFS(시군구_병원급!$F$5:$F$3668,시군구_병원급!$A$5:$A$3668,$A624,시군구_병원급!$D$5:$D$3668,$D624)</f>
        <v>2</v>
      </c>
      <c r="BA624" s="14" t="n">
        <f aca="false">SUMIFS(시군구_병원급!$G$5:$G$3668,시군구_병원급!$A$5:$A$3668,$A624,시군구_병원급!$D$5:$D$3668,$D624)</f>
        <v>6</v>
      </c>
      <c r="BB624" s="14" t="n">
        <f aca="false">SUMIFS(시군구_병원급!$H$5:$H$3668,시군구_병원급!$A$5:$A$3668,$A624,시군구_병원급!$D$5:$D$3668,$D624)</f>
        <v>21</v>
      </c>
      <c r="BC624" s="16" t="n">
        <f aca="false">K624+AY624</f>
        <v>15</v>
      </c>
      <c r="BD624" s="17" t="n">
        <f aca="false">IF(E624=0,"",(K624+AY624)/E624*1000)</f>
        <v>1.14907308104795</v>
      </c>
      <c r="BE624" s="16" t="n">
        <f aca="false">AY624-SUMIFS(시군구_병원급!$E$5:$E$3668,시군구_병원급!$A$5:$A$3668,$A624,시군구_병원급!$D$5:$D$3668,$D624-3)</f>
        <v>0</v>
      </c>
      <c r="BF624" s="16" t="n">
        <f aca="false">IF(AY624=0,1,0)</f>
        <v>0</v>
      </c>
      <c r="BG624" s="16" t="n">
        <f aca="false">IF(K624+AY624=0,1,0)</f>
        <v>0</v>
      </c>
      <c r="BH624" s="16" t="n">
        <f aca="false">AF624+AG624+AH624</f>
        <v>16</v>
      </c>
      <c r="BI624" s="18" t="n">
        <f aca="false">IF(H624=0,"",BH624/H624)</f>
        <v>0.0829015544041451</v>
      </c>
      <c r="BJ624" s="16" t="n">
        <f aca="false">IF(AP624="","",AP624+AN624)</f>
        <v>25</v>
      </c>
    </row>
    <row r="625" customFormat="false" ht="15" hidden="false" customHeight="true" outlineLevel="0" collapsed="false">
      <c r="A625" s="9" t="s">
        <v>384</v>
      </c>
      <c r="B625" s="10" t="s">
        <v>364</v>
      </c>
      <c r="C625" s="10" t="s">
        <v>385</v>
      </c>
      <c r="D625" s="9" t="n">
        <v>2018</v>
      </c>
      <c r="E625" s="11" t="n">
        <v>1236</v>
      </c>
      <c r="F625" s="11" t="n">
        <v>228</v>
      </c>
      <c r="G625" s="11" t="n">
        <v>240</v>
      </c>
      <c r="H625" s="11" t="n">
        <v>14</v>
      </c>
      <c r="I625" s="11" t="n">
        <v>903</v>
      </c>
      <c r="J625" s="11" t="n">
        <v>641</v>
      </c>
      <c r="K625" s="11" t="n">
        <v>0</v>
      </c>
      <c r="L625" s="12" t="n">
        <v>11.326860841424</v>
      </c>
      <c r="M625" s="12" t="n">
        <v>0</v>
      </c>
      <c r="N625" s="13" t="n">
        <v>0.709856035437431</v>
      </c>
      <c r="O625" s="13" t="n">
        <v>0.730582524271845</v>
      </c>
      <c r="P625" s="13" t="n">
        <v>0.194174757281553</v>
      </c>
      <c r="Q625" s="13" t="n">
        <v>-0.0755422587883321</v>
      </c>
      <c r="R625" s="13" t="n">
        <v>-0.036144578313253</v>
      </c>
      <c r="S625" s="11" t="n">
        <v>0</v>
      </c>
      <c r="T625" s="13" t="n">
        <v>0</v>
      </c>
      <c r="U625" s="13" t="n">
        <v>0</v>
      </c>
      <c r="V625" s="11" t="n">
        <v>1</v>
      </c>
      <c r="W625" s="13" t="n">
        <v>0</v>
      </c>
      <c r="X625" s="11" t="n">
        <v>0</v>
      </c>
      <c r="Y625" s="11" t="n">
        <v>0</v>
      </c>
      <c r="Z625" s="11" t="n">
        <v>0</v>
      </c>
      <c r="AA625" s="11" t="n">
        <v>0</v>
      </c>
      <c r="AB625" s="10" t="s">
        <v>65</v>
      </c>
      <c r="AC625" s="11" t="n">
        <v>3</v>
      </c>
      <c r="AD625" s="11" t="n">
        <v>3</v>
      </c>
      <c r="AE625" s="11" t="n">
        <v>1</v>
      </c>
      <c r="AF625" s="11" t="n">
        <v>0</v>
      </c>
      <c r="AG625" s="11" t="n">
        <v>7</v>
      </c>
      <c r="AH625" s="11" t="n">
        <v>0</v>
      </c>
      <c r="AI625" s="13" t="n">
        <v>0.214285714285714</v>
      </c>
      <c r="AJ625" s="13" t="n">
        <v>0.214285714285714</v>
      </c>
      <c r="AK625" s="13" t="n">
        <v>0.0714285714285714</v>
      </c>
      <c r="AL625" s="13" t="n">
        <v>0</v>
      </c>
      <c r="AM625" s="13" t="n">
        <v>0.5</v>
      </c>
      <c r="AN625" s="11" t="n">
        <v>0</v>
      </c>
      <c r="AO625" s="13" t="n">
        <v>0</v>
      </c>
      <c r="AP625" s="11" t="n">
        <v>1</v>
      </c>
      <c r="AQ625" s="11" t="n">
        <v>1</v>
      </c>
      <c r="AR625" s="13" t="n">
        <v>0.0714285714285714</v>
      </c>
      <c r="AS625" s="13" t="n">
        <v>0.0714285714285714</v>
      </c>
      <c r="AT625" s="14" t="n">
        <f aca="false">SUMIFS(시도_소아과개폐업!$C$5:$C$293,시도_소아과개폐업!$A$5:$A$293,$D625,시도_소아과개폐업!$B$5:$B$293,$B625)</f>
        <v>34</v>
      </c>
      <c r="AU625" s="14" t="n">
        <f aca="false">SUMIFS(시도_소아과개폐업!$D$5:$D$293,시도_소아과개폐업!$A$5:$A$293,$D625,시도_소아과개폐업!$B$5:$B$293,$B625)</f>
        <v>14</v>
      </c>
      <c r="AV625" s="14" t="n">
        <f aca="false">SUMIFS(시도_소아과개폐업!$F$5:$F$293,시도_소아과개폐업!$A$5:$A$293,$D625,시도_소아과개폐업!$B$5:$B$293,$B625)</f>
        <v>20</v>
      </c>
      <c r="AW625" s="15" t="n">
        <f aca="false">SUMIFS(시도_소아과개폐업!$G$5:$G$293,시도_소아과개폐업!$A$5:$A$293,$D625,시도_소아과개폐업!$B$5:$B$293,$B625)</f>
        <v>0.194444444444444</v>
      </c>
      <c r="AX625" s="14" t="n">
        <f aca="false">SUMIFS(시도_소아과개폐업!$H$5:$H$293,시도_소아과개폐업!$A$5:$A$293,$D625,시도_소아과개폐업!$B$5:$B$293,$B625)</f>
        <v>59</v>
      </c>
      <c r="AY625" s="14" t="n">
        <f aca="false">SUMIFS(시군구_병원급!$E$5:$E$3668,시군구_병원급!$A$5:$A$3668,$A625,시군구_병원급!$D$5:$D$3668,$D625)</f>
        <v>2</v>
      </c>
      <c r="AZ625" s="14" t="n">
        <f aca="false">SUMIFS(시군구_병원급!$F$5:$F$3668,시군구_병원급!$A$5:$A$3668,$A625,시군구_병원급!$D$5:$D$3668,$D625)</f>
        <v>0</v>
      </c>
      <c r="BA625" s="14" t="n">
        <f aca="false">SUMIFS(시군구_병원급!$G$5:$G$3668,시군구_병원급!$A$5:$A$3668,$A625,시군구_병원급!$D$5:$D$3668,$D625)</f>
        <v>5</v>
      </c>
      <c r="BB625" s="14" t="n">
        <f aca="false">SUMIFS(시군구_병원급!$H$5:$H$3668,시군구_병원급!$A$5:$A$3668,$A625,시군구_병원급!$D$5:$D$3668,$D625)</f>
        <v>12</v>
      </c>
      <c r="BC625" s="16" t="n">
        <f aca="false">K625+AY625</f>
        <v>2</v>
      </c>
      <c r="BD625" s="17" t="n">
        <f aca="false">IF(E625=0,"",(K625+AY625)/E625*1000)</f>
        <v>1.61812297734628</v>
      </c>
      <c r="BE625" s="16" t="n">
        <f aca="false">AY625-SUMIFS(시군구_병원급!$E$5:$E$3668,시군구_병원급!$A$5:$A$3668,$A625,시군구_병원급!$D$5:$D$3668,$D625-3)</f>
        <v>-1</v>
      </c>
      <c r="BF625" s="16" t="n">
        <f aca="false">IF(AY625=0,1,0)</f>
        <v>0</v>
      </c>
      <c r="BG625" s="16" t="n">
        <f aca="false">IF(K625+AY625=0,1,0)</f>
        <v>0</v>
      </c>
      <c r="BH625" s="16" t="n">
        <f aca="false">AF625+AG625+AH625</f>
        <v>7</v>
      </c>
      <c r="BI625" s="18" t="n">
        <f aca="false">IF(H625=0,"",BH625/H625)</f>
        <v>0.5</v>
      </c>
      <c r="BJ625" s="16" t="n">
        <f aca="false">IF(AP625="","",AP625+AN625)</f>
        <v>1</v>
      </c>
    </row>
    <row r="626" customFormat="false" ht="15" hidden="false" customHeight="true" outlineLevel="0" collapsed="false">
      <c r="A626" s="9" t="s">
        <v>386</v>
      </c>
      <c r="B626" s="10" t="s">
        <v>364</v>
      </c>
      <c r="C626" s="10" t="s">
        <v>387</v>
      </c>
      <c r="D626" s="9" t="n">
        <v>2018</v>
      </c>
      <c r="E626" s="11" t="n">
        <v>660</v>
      </c>
      <c r="F626" s="11" t="n">
        <v>81</v>
      </c>
      <c r="G626" s="11" t="n">
        <v>84</v>
      </c>
      <c r="H626" s="11" t="n">
        <v>10</v>
      </c>
      <c r="I626" s="11" t="n">
        <v>451</v>
      </c>
      <c r="J626" s="11" t="n">
        <v>316</v>
      </c>
      <c r="K626" s="11" t="n">
        <v>0</v>
      </c>
      <c r="L626" s="12" t="n">
        <v>15.1515151515152</v>
      </c>
      <c r="M626" s="12" t="n">
        <v>0</v>
      </c>
      <c r="N626" s="13" t="n">
        <v>0.700665188470067</v>
      </c>
      <c r="O626" s="13" t="n">
        <v>0.683333333333333</v>
      </c>
      <c r="P626" s="13" t="n">
        <v>0.127272727272727</v>
      </c>
      <c r="Q626" s="13" t="n">
        <v>-0.129287598944591</v>
      </c>
      <c r="R626" s="13" t="n">
        <v>-0.386861313868613</v>
      </c>
      <c r="S626" s="11" t="n">
        <v>0</v>
      </c>
      <c r="T626" s="13" t="n">
        <v>0</v>
      </c>
      <c r="U626" s="13" t="n">
        <v>0</v>
      </c>
      <c r="V626" s="11" t="n">
        <v>1</v>
      </c>
      <c r="W626" s="13" t="n">
        <v>-0.1</v>
      </c>
      <c r="X626" s="11" t="n">
        <v>0</v>
      </c>
      <c r="Y626" s="11" t="n">
        <v>0</v>
      </c>
      <c r="Z626" s="11" t="n">
        <v>0</v>
      </c>
      <c r="AA626" s="11" t="n">
        <v>0</v>
      </c>
      <c r="AB626" s="10" t="s">
        <v>65</v>
      </c>
      <c r="AC626" s="11" t="n">
        <v>3</v>
      </c>
      <c r="AD626" s="11" t="n">
        <v>2</v>
      </c>
      <c r="AE626" s="11" t="n">
        <v>1</v>
      </c>
      <c r="AF626" s="11" t="n">
        <v>1</v>
      </c>
      <c r="AG626" s="11" t="n">
        <v>3</v>
      </c>
      <c r="AH626" s="11" t="n">
        <v>0</v>
      </c>
      <c r="AI626" s="13" t="n">
        <v>0.3</v>
      </c>
      <c r="AJ626" s="13" t="n">
        <v>0.2</v>
      </c>
      <c r="AK626" s="13" t="n">
        <v>0.1</v>
      </c>
      <c r="AL626" s="13" t="n">
        <v>0.1</v>
      </c>
      <c r="AM626" s="13" t="n">
        <v>0.3</v>
      </c>
      <c r="AN626" s="11" t="n">
        <v>0</v>
      </c>
      <c r="AO626" s="13" t="n">
        <v>0</v>
      </c>
      <c r="AP626" s="11" t="n">
        <v>0</v>
      </c>
      <c r="AQ626" s="11" t="n">
        <v>0</v>
      </c>
      <c r="AR626" s="13" t="n">
        <v>0</v>
      </c>
      <c r="AS626" s="13" t="n">
        <v>0</v>
      </c>
      <c r="AT626" s="14" t="n">
        <f aca="false">SUMIFS(시도_소아과개폐업!$C$5:$C$293,시도_소아과개폐업!$A$5:$A$293,$D626,시도_소아과개폐업!$B$5:$B$293,$B626)</f>
        <v>34</v>
      </c>
      <c r="AU626" s="14" t="n">
        <f aca="false">SUMIFS(시도_소아과개폐업!$D$5:$D$293,시도_소아과개폐업!$A$5:$A$293,$D626,시도_소아과개폐업!$B$5:$B$293,$B626)</f>
        <v>14</v>
      </c>
      <c r="AV626" s="14" t="n">
        <f aca="false">SUMIFS(시도_소아과개폐업!$F$5:$F$293,시도_소아과개폐업!$A$5:$A$293,$D626,시도_소아과개폐업!$B$5:$B$293,$B626)</f>
        <v>20</v>
      </c>
      <c r="AW626" s="15" t="n">
        <f aca="false">SUMIFS(시도_소아과개폐업!$G$5:$G$293,시도_소아과개폐업!$A$5:$A$293,$D626,시도_소아과개폐업!$B$5:$B$293,$B626)</f>
        <v>0.194444444444444</v>
      </c>
      <c r="AX626" s="14" t="n">
        <f aca="false">SUMIFS(시도_소아과개폐업!$H$5:$H$293,시도_소아과개폐업!$A$5:$A$293,$D626,시도_소아과개폐업!$B$5:$B$293,$B626)</f>
        <v>59</v>
      </c>
      <c r="AY626" s="14" t="n">
        <f aca="false">SUMIFS(시군구_병원급!$E$5:$E$3668,시군구_병원급!$A$5:$A$3668,$A626,시군구_병원급!$D$5:$D$3668,$D626)</f>
        <v>0</v>
      </c>
      <c r="AZ626" s="14" t="n">
        <f aca="false">SUMIFS(시군구_병원급!$F$5:$F$3668,시군구_병원급!$A$5:$A$3668,$A626,시군구_병원급!$D$5:$D$3668,$D626)</f>
        <v>0</v>
      </c>
      <c r="BA626" s="14" t="n">
        <f aca="false">SUMIFS(시군구_병원급!$G$5:$G$3668,시군구_병원급!$A$5:$A$3668,$A626,시군구_병원급!$D$5:$D$3668,$D626)</f>
        <v>0</v>
      </c>
      <c r="BB626" s="14" t="n">
        <f aca="false">SUMIFS(시군구_병원급!$H$5:$H$3668,시군구_병원급!$A$5:$A$3668,$A626,시군구_병원급!$D$5:$D$3668,$D626)</f>
        <v>1</v>
      </c>
      <c r="BC626" s="16" t="n">
        <f aca="false">K626+AY626</f>
        <v>0</v>
      </c>
      <c r="BD626" s="17" t="n">
        <f aca="false">IF(E626=0,"",(K626+AY626)/E626*1000)</f>
        <v>0</v>
      </c>
      <c r="BE626" s="16" t="n">
        <f aca="false">AY626-SUMIFS(시군구_병원급!$E$5:$E$3668,시군구_병원급!$A$5:$A$3668,$A626,시군구_병원급!$D$5:$D$3668,$D626-3)</f>
        <v>0</v>
      </c>
      <c r="BF626" s="16" t="n">
        <f aca="false">IF(AY626=0,1,0)</f>
        <v>1</v>
      </c>
      <c r="BG626" s="16" t="n">
        <f aca="false">IF(K626+AY626=0,1,0)</f>
        <v>1</v>
      </c>
      <c r="BH626" s="16" t="n">
        <f aca="false">AF626+AG626+AH626</f>
        <v>4</v>
      </c>
      <c r="BI626" s="18" t="n">
        <f aca="false">IF(H626=0,"",BH626/H626)</f>
        <v>0.4</v>
      </c>
      <c r="BJ626" s="16" t="n">
        <f aca="false">IF(AP626="","",AP626+AN626)</f>
        <v>0</v>
      </c>
    </row>
    <row r="627" customFormat="false" ht="15" hidden="false" customHeight="true" outlineLevel="0" collapsed="false">
      <c r="A627" s="9" t="s">
        <v>388</v>
      </c>
      <c r="B627" s="10" t="s">
        <v>364</v>
      </c>
      <c r="C627" s="10" t="s">
        <v>389</v>
      </c>
      <c r="D627" s="9" t="n">
        <v>2018</v>
      </c>
      <c r="E627" s="11" t="n">
        <v>502</v>
      </c>
      <c r="F627" s="11" t="n">
        <v>62</v>
      </c>
      <c r="G627" s="11" t="n">
        <v>63</v>
      </c>
      <c r="H627" s="11" t="n">
        <v>5</v>
      </c>
      <c r="I627" s="11" t="n">
        <v>265</v>
      </c>
      <c r="J627" s="11" t="n">
        <v>186</v>
      </c>
      <c r="K627" s="11" t="n">
        <v>0</v>
      </c>
      <c r="L627" s="12" t="n">
        <v>9.9601593625498</v>
      </c>
      <c r="M627" s="12" t="n">
        <v>0</v>
      </c>
      <c r="N627" s="13" t="n">
        <v>0.70188679245283</v>
      </c>
      <c r="O627" s="13" t="n">
        <v>0.527888446215139</v>
      </c>
      <c r="P627" s="13" t="n">
        <v>0.125498007968128</v>
      </c>
      <c r="Q627" s="13" t="n">
        <v>-0.141880341880342</v>
      </c>
      <c r="R627" s="13" t="n">
        <v>-0.3</v>
      </c>
      <c r="S627" s="11" t="n">
        <v>0</v>
      </c>
      <c r="T627" s="13" t="n">
        <v>0</v>
      </c>
      <c r="U627" s="13" t="n">
        <v>0</v>
      </c>
      <c r="V627" s="11" t="n">
        <v>1</v>
      </c>
      <c r="W627" s="13" t="n">
        <v>0</v>
      </c>
      <c r="X627" s="11" t="n">
        <v>0</v>
      </c>
      <c r="Y627" s="11" t="n">
        <v>0</v>
      </c>
      <c r="Z627" s="11" t="n">
        <v>0</v>
      </c>
      <c r="AA627" s="11" t="n">
        <v>0</v>
      </c>
      <c r="AB627" s="10" t="s">
        <v>65</v>
      </c>
      <c r="AC627" s="11" t="n">
        <v>3</v>
      </c>
      <c r="AD627" s="11" t="n">
        <v>1</v>
      </c>
      <c r="AE627" s="11" t="n">
        <v>0</v>
      </c>
      <c r="AF627" s="11" t="n">
        <v>0</v>
      </c>
      <c r="AG627" s="11" t="n">
        <v>1</v>
      </c>
      <c r="AH627" s="11" t="n">
        <v>0</v>
      </c>
      <c r="AI627" s="13" t="n">
        <v>0.6</v>
      </c>
      <c r="AJ627" s="13" t="n">
        <v>0.2</v>
      </c>
      <c r="AK627" s="13" t="n">
        <v>0</v>
      </c>
      <c r="AL627" s="13" t="n">
        <v>0</v>
      </c>
      <c r="AM627" s="13" t="n">
        <v>0.2</v>
      </c>
      <c r="AN627" s="11" t="n">
        <v>1</v>
      </c>
      <c r="AO627" s="13" t="n">
        <v>0.166666666666667</v>
      </c>
      <c r="AP627" s="11" t="n">
        <v>0</v>
      </c>
      <c r="AQ627" s="11" t="n">
        <v>0</v>
      </c>
      <c r="AR627" s="13" t="n">
        <v>0</v>
      </c>
      <c r="AS627" s="13" t="n">
        <v>0</v>
      </c>
      <c r="AT627" s="14" t="n">
        <f aca="false">SUMIFS(시도_소아과개폐업!$C$5:$C$293,시도_소아과개폐업!$A$5:$A$293,$D627,시도_소아과개폐업!$B$5:$B$293,$B627)</f>
        <v>34</v>
      </c>
      <c r="AU627" s="14" t="n">
        <f aca="false">SUMIFS(시도_소아과개폐업!$D$5:$D$293,시도_소아과개폐업!$A$5:$A$293,$D627,시도_소아과개폐업!$B$5:$B$293,$B627)</f>
        <v>14</v>
      </c>
      <c r="AV627" s="14" t="n">
        <f aca="false">SUMIFS(시도_소아과개폐업!$F$5:$F$293,시도_소아과개폐업!$A$5:$A$293,$D627,시도_소아과개폐업!$B$5:$B$293,$B627)</f>
        <v>20</v>
      </c>
      <c r="AW627" s="15" t="n">
        <f aca="false">SUMIFS(시도_소아과개폐업!$G$5:$G$293,시도_소아과개폐업!$A$5:$A$293,$D627,시도_소아과개폐업!$B$5:$B$293,$B627)</f>
        <v>0.194444444444444</v>
      </c>
      <c r="AX627" s="14" t="n">
        <f aca="false">SUMIFS(시도_소아과개폐업!$H$5:$H$293,시도_소아과개폐업!$A$5:$A$293,$D627,시도_소아과개폐업!$B$5:$B$293,$B627)</f>
        <v>59</v>
      </c>
      <c r="AY627" s="14" t="n">
        <f aca="false">SUMIFS(시군구_병원급!$E$5:$E$3668,시군구_병원급!$A$5:$A$3668,$A627,시군구_병원급!$D$5:$D$3668,$D627)</f>
        <v>0</v>
      </c>
      <c r="AZ627" s="14" t="n">
        <f aca="false">SUMIFS(시군구_병원급!$F$5:$F$3668,시군구_병원급!$A$5:$A$3668,$A627,시군구_병원급!$D$5:$D$3668,$D627)</f>
        <v>0</v>
      </c>
      <c r="BA627" s="14" t="n">
        <f aca="false">SUMIFS(시군구_병원급!$G$5:$G$3668,시군구_병원급!$A$5:$A$3668,$A627,시군구_병원급!$D$5:$D$3668,$D627)</f>
        <v>1</v>
      </c>
      <c r="BB627" s="14" t="n">
        <f aca="false">SUMIFS(시군구_병원급!$H$5:$H$3668,시군구_병원급!$A$5:$A$3668,$A627,시군구_병원급!$D$5:$D$3668,$D627)</f>
        <v>1</v>
      </c>
      <c r="BC627" s="16" t="n">
        <f aca="false">K627+AY627</f>
        <v>0</v>
      </c>
      <c r="BD627" s="17" t="n">
        <f aca="false">IF(E627=0,"",(K627+AY627)/E627*1000)</f>
        <v>0</v>
      </c>
      <c r="BE627" s="16" t="n">
        <f aca="false">AY627-SUMIFS(시군구_병원급!$E$5:$E$3668,시군구_병원급!$A$5:$A$3668,$A627,시군구_병원급!$D$5:$D$3668,$D627-3)</f>
        <v>0</v>
      </c>
      <c r="BF627" s="16" t="n">
        <f aca="false">IF(AY627=0,1,0)</f>
        <v>1</v>
      </c>
      <c r="BG627" s="16" t="n">
        <f aca="false">IF(K627+AY627=0,1,0)</f>
        <v>1</v>
      </c>
      <c r="BH627" s="16" t="n">
        <f aca="false">AF627+AG627+AH627</f>
        <v>1</v>
      </c>
      <c r="BI627" s="18" t="n">
        <f aca="false">IF(H627=0,"",BH627/H627)</f>
        <v>0.2</v>
      </c>
      <c r="BJ627" s="16" t="n">
        <f aca="false">IF(AP627="","",AP627+AN627)</f>
        <v>1</v>
      </c>
    </row>
    <row r="628" customFormat="false" ht="15" hidden="false" customHeight="true" outlineLevel="0" collapsed="false">
      <c r="A628" s="9" t="s">
        <v>390</v>
      </c>
      <c r="B628" s="10" t="s">
        <v>364</v>
      </c>
      <c r="C628" s="10" t="s">
        <v>391</v>
      </c>
      <c r="D628" s="9" t="n">
        <v>2018</v>
      </c>
      <c r="E628" s="11" t="n">
        <v>1131</v>
      </c>
      <c r="F628" s="11" t="n">
        <v>142</v>
      </c>
      <c r="G628" s="11" t="n">
        <v>152</v>
      </c>
      <c r="H628" s="11" t="n">
        <v>13</v>
      </c>
      <c r="I628" s="11" t="n">
        <v>822</v>
      </c>
      <c r="J628" s="11" t="n">
        <v>688</v>
      </c>
      <c r="K628" s="11" t="n">
        <v>0</v>
      </c>
      <c r="L628" s="12" t="n">
        <v>11.4942528735632</v>
      </c>
      <c r="M628" s="12" t="n">
        <v>0</v>
      </c>
      <c r="N628" s="13" t="n">
        <v>0.83698296836983</v>
      </c>
      <c r="O628" s="13" t="n">
        <v>0.726790450928382</v>
      </c>
      <c r="P628" s="13" t="n">
        <v>0.134394341290893</v>
      </c>
      <c r="Q628" s="13" t="n">
        <v>-0.074468085106383</v>
      </c>
      <c r="R628" s="13" t="n">
        <v>-0.293023255813954</v>
      </c>
      <c r="S628" s="11" t="n">
        <v>0</v>
      </c>
      <c r="T628" s="13" t="n">
        <v>0</v>
      </c>
      <c r="U628" s="13" t="n">
        <v>0</v>
      </c>
      <c r="V628" s="11" t="n">
        <v>1</v>
      </c>
      <c r="W628" s="13" t="n">
        <v>-0.153846153846154</v>
      </c>
      <c r="X628" s="11" t="n">
        <v>0</v>
      </c>
      <c r="Y628" s="11" t="n">
        <v>0</v>
      </c>
      <c r="Z628" s="11" t="n">
        <v>0</v>
      </c>
      <c r="AA628" s="11" t="n">
        <v>0</v>
      </c>
      <c r="AB628" s="10" t="s">
        <v>65</v>
      </c>
      <c r="AC628" s="11" t="n">
        <v>5</v>
      </c>
      <c r="AD628" s="11" t="n">
        <v>8</v>
      </c>
      <c r="AE628" s="11" t="n">
        <v>0</v>
      </c>
      <c r="AF628" s="11" t="n">
        <v>0</v>
      </c>
      <c r="AG628" s="11" t="n">
        <v>0</v>
      </c>
      <c r="AH628" s="11" t="n">
        <v>0</v>
      </c>
      <c r="AI628" s="13" t="n">
        <v>0.384615384615385</v>
      </c>
      <c r="AJ628" s="13" t="n">
        <v>0.615384615384615</v>
      </c>
      <c r="AK628" s="13" t="n">
        <v>0</v>
      </c>
      <c r="AL628" s="13" t="n">
        <v>0</v>
      </c>
      <c r="AM628" s="13" t="n">
        <v>0</v>
      </c>
      <c r="AN628" s="11" t="n">
        <v>0</v>
      </c>
      <c r="AO628" s="13" t="n">
        <v>0</v>
      </c>
      <c r="AP628" s="11" t="n">
        <v>0</v>
      </c>
      <c r="AQ628" s="11" t="n">
        <v>0</v>
      </c>
      <c r="AR628" s="13" t="n">
        <v>0</v>
      </c>
      <c r="AS628" s="13" t="n">
        <v>0</v>
      </c>
      <c r="AT628" s="14" t="n">
        <f aca="false">SUMIFS(시도_소아과개폐업!$C$5:$C$293,시도_소아과개폐업!$A$5:$A$293,$D628,시도_소아과개폐업!$B$5:$B$293,$B628)</f>
        <v>34</v>
      </c>
      <c r="AU628" s="14" t="n">
        <f aca="false">SUMIFS(시도_소아과개폐업!$D$5:$D$293,시도_소아과개폐업!$A$5:$A$293,$D628,시도_소아과개폐업!$B$5:$B$293,$B628)</f>
        <v>14</v>
      </c>
      <c r="AV628" s="14" t="n">
        <f aca="false">SUMIFS(시도_소아과개폐업!$F$5:$F$293,시도_소아과개폐업!$A$5:$A$293,$D628,시도_소아과개폐업!$B$5:$B$293,$B628)</f>
        <v>20</v>
      </c>
      <c r="AW628" s="15" t="n">
        <f aca="false">SUMIFS(시도_소아과개폐업!$G$5:$G$293,시도_소아과개폐업!$A$5:$A$293,$D628,시도_소아과개폐업!$B$5:$B$293,$B628)</f>
        <v>0.194444444444444</v>
      </c>
      <c r="AX628" s="14" t="n">
        <f aca="false">SUMIFS(시도_소아과개폐업!$H$5:$H$293,시도_소아과개폐업!$A$5:$A$293,$D628,시도_소아과개폐업!$B$5:$B$293,$B628)</f>
        <v>59</v>
      </c>
      <c r="AY628" s="14" t="n">
        <f aca="false">SUMIFS(시군구_병원급!$E$5:$E$3668,시군구_병원급!$A$5:$A$3668,$A628,시군구_병원급!$D$5:$D$3668,$D628)</f>
        <v>0</v>
      </c>
      <c r="AZ628" s="14" t="n">
        <f aca="false">SUMIFS(시군구_병원급!$F$5:$F$3668,시군구_병원급!$A$5:$A$3668,$A628,시군구_병원급!$D$5:$D$3668,$D628)</f>
        <v>0</v>
      </c>
      <c r="BA628" s="14" t="n">
        <f aca="false">SUMIFS(시군구_병원급!$G$5:$G$3668,시군구_병원급!$A$5:$A$3668,$A628,시군구_병원급!$D$5:$D$3668,$D628)</f>
        <v>1</v>
      </c>
      <c r="BB628" s="14" t="n">
        <f aca="false">SUMIFS(시군구_병원급!$H$5:$H$3668,시군구_병원급!$A$5:$A$3668,$A628,시군구_병원급!$D$5:$D$3668,$D628)</f>
        <v>2</v>
      </c>
      <c r="BC628" s="16" t="n">
        <f aca="false">K628+AY628</f>
        <v>0</v>
      </c>
      <c r="BD628" s="17" t="n">
        <f aca="false">IF(E628=0,"",(K628+AY628)/E628*1000)</f>
        <v>0</v>
      </c>
      <c r="BE628" s="16" t="n">
        <f aca="false">AY628-SUMIFS(시군구_병원급!$E$5:$E$3668,시군구_병원급!$A$5:$A$3668,$A628,시군구_병원급!$D$5:$D$3668,$D628-3)</f>
        <v>0</v>
      </c>
      <c r="BF628" s="16" t="n">
        <f aca="false">IF(AY628=0,1,0)</f>
        <v>1</v>
      </c>
      <c r="BG628" s="16" t="n">
        <f aca="false">IF(K628+AY628=0,1,0)</f>
        <v>1</v>
      </c>
      <c r="BH628" s="16" t="n">
        <f aca="false">AF628+AG628+AH628</f>
        <v>0</v>
      </c>
      <c r="BI628" s="18" t="n">
        <f aca="false">IF(H628=0,"",BH628/H628)</f>
        <v>0</v>
      </c>
      <c r="BJ628" s="16" t="n">
        <f aca="false">IF(AP628="","",AP628+AN628)</f>
        <v>0</v>
      </c>
    </row>
    <row r="629" customFormat="false" ht="15" hidden="false" customHeight="true" outlineLevel="0" collapsed="false">
      <c r="A629" s="9" t="s">
        <v>392</v>
      </c>
      <c r="B629" s="10" t="s">
        <v>364</v>
      </c>
      <c r="C629" s="10" t="s">
        <v>393</v>
      </c>
      <c r="D629" s="9" t="n">
        <v>2018</v>
      </c>
      <c r="E629" s="11" t="n">
        <v>898</v>
      </c>
      <c r="F629" s="11" t="n">
        <v>141</v>
      </c>
      <c r="G629" s="11" t="n">
        <v>146</v>
      </c>
      <c r="H629" s="11" t="n">
        <v>11</v>
      </c>
      <c r="I629" s="11" t="n">
        <v>561</v>
      </c>
      <c r="J629" s="11" t="n">
        <v>367</v>
      </c>
      <c r="K629" s="11" t="n">
        <v>0</v>
      </c>
      <c r="L629" s="12" t="n">
        <v>12.249443207127</v>
      </c>
      <c r="M629" s="12" t="n">
        <v>0</v>
      </c>
      <c r="N629" s="13" t="n">
        <v>0.654188948306595</v>
      </c>
      <c r="O629" s="13" t="n">
        <v>0.624721603563474</v>
      </c>
      <c r="P629" s="13" t="n">
        <v>0.162583518930958</v>
      </c>
      <c r="Q629" s="13" t="n">
        <v>-0.170821791320406</v>
      </c>
      <c r="R629" s="13" t="n">
        <v>-0.165714285714286</v>
      </c>
      <c r="S629" s="11" t="n">
        <v>0</v>
      </c>
      <c r="T629" s="13" t="n">
        <v>-0.0833333333333334</v>
      </c>
      <c r="U629" s="13" t="n">
        <v>-0.065</v>
      </c>
      <c r="V629" s="11" t="n">
        <v>1</v>
      </c>
      <c r="W629" s="13" t="n">
        <v>0</v>
      </c>
      <c r="X629" s="11" t="n">
        <v>0</v>
      </c>
      <c r="Y629" s="11" t="n">
        <v>0</v>
      </c>
      <c r="Z629" s="11" t="n">
        <v>0</v>
      </c>
      <c r="AA629" s="11" t="n">
        <v>0</v>
      </c>
      <c r="AB629" s="10" t="s">
        <v>65</v>
      </c>
      <c r="AC629" s="11" t="n">
        <v>4</v>
      </c>
      <c r="AD629" s="11" t="n">
        <v>4</v>
      </c>
      <c r="AE629" s="11" t="n">
        <v>1</v>
      </c>
      <c r="AF629" s="11" t="n">
        <v>0</v>
      </c>
      <c r="AG629" s="11" t="n">
        <v>2</v>
      </c>
      <c r="AH629" s="11" t="n">
        <v>0</v>
      </c>
      <c r="AI629" s="13" t="n">
        <v>0.363636363636364</v>
      </c>
      <c r="AJ629" s="13" t="n">
        <v>0.363636363636364</v>
      </c>
      <c r="AK629" s="13" t="n">
        <v>0.0909090909090909</v>
      </c>
      <c r="AL629" s="13" t="n">
        <v>0</v>
      </c>
      <c r="AM629" s="13" t="n">
        <v>0.181818181818182</v>
      </c>
      <c r="AN629" s="11" t="n">
        <v>1</v>
      </c>
      <c r="AO629" s="13" t="n">
        <v>0.0833333333333333</v>
      </c>
      <c r="AP629" s="11" t="n">
        <v>0</v>
      </c>
      <c r="AQ629" s="11" t="n">
        <v>0</v>
      </c>
      <c r="AR629" s="13" t="n">
        <v>0</v>
      </c>
      <c r="AS629" s="13" t="n">
        <v>0</v>
      </c>
      <c r="AT629" s="14" t="n">
        <f aca="false">SUMIFS(시도_소아과개폐업!$C$5:$C$293,시도_소아과개폐업!$A$5:$A$293,$D629,시도_소아과개폐업!$B$5:$B$293,$B629)</f>
        <v>34</v>
      </c>
      <c r="AU629" s="14" t="n">
        <f aca="false">SUMIFS(시도_소아과개폐업!$D$5:$D$293,시도_소아과개폐업!$A$5:$A$293,$D629,시도_소아과개폐업!$B$5:$B$293,$B629)</f>
        <v>14</v>
      </c>
      <c r="AV629" s="14" t="n">
        <f aca="false">SUMIFS(시도_소아과개폐업!$F$5:$F$293,시도_소아과개폐업!$A$5:$A$293,$D629,시도_소아과개폐업!$B$5:$B$293,$B629)</f>
        <v>20</v>
      </c>
      <c r="AW629" s="15" t="n">
        <f aca="false">SUMIFS(시도_소아과개폐업!$G$5:$G$293,시도_소아과개폐업!$A$5:$A$293,$D629,시도_소아과개폐업!$B$5:$B$293,$B629)</f>
        <v>0.194444444444444</v>
      </c>
      <c r="AX629" s="14" t="n">
        <f aca="false">SUMIFS(시도_소아과개폐업!$H$5:$H$293,시도_소아과개폐업!$A$5:$A$293,$D629,시도_소아과개폐업!$B$5:$B$293,$B629)</f>
        <v>59</v>
      </c>
      <c r="AY629" s="14" t="n">
        <f aca="false">SUMIFS(시군구_병원급!$E$5:$E$3668,시군구_병원급!$A$5:$A$3668,$A629,시군구_병원급!$D$5:$D$3668,$D629)</f>
        <v>0</v>
      </c>
      <c r="AZ629" s="14" t="n">
        <f aca="false">SUMIFS(시군구_병원급!$F$5:$F$3668,시군구_병원급!$A$5:$A$3668,$A629,시군구_병원급!$D$5:$D$3668,$D629)</f>
        <v>0</v>
      </c>
      <c r="BA629" s="14" t="n">
        <f aca="false">SUMIFS(시군구_병원급!$G$5:$G$3668,시군구_병원급!$A$5:$A$3668,$A629,시군구_병원급!$D$5:$D$3668,$D629)</f>
        <v>2</v>
      </c>
      <c r="BB629" s="14" t="n">
        <f aca="false">SUMIFS(시군구_병원급!$H$5:$H$3668,시군구_병원급!$A$5:$A$3668,$A629,시군구_병원급!$D$5:$D$3668,$D629)</f>
        <v>9</v>
      </c>
      <c r="BC629" s="16" t="n">
        <f aca="false">K629+AY629</f>
        <v>0</v>
      </c>
      <c r="BD629" s="17" t="n">
        <f aca="false">IF(E629=0,"",(K629+AY629)/E629*1000)</f>
        <v>0</v>
      </c>
      <c r="BE629" s="16" t="n">
        <f aca="false">AY629-SUMIFS(시군구_병원급!$E$5:$E$3668,시군구_병원급!$A$5:$A$3668,$A629,시군구_병원급!$D$5:$D$3668,$D629-3)</f>
        <v>0</v>
      </c>
      <c r="BF629" s="16" t="n">
        <f aca="false">IF(AY629=0,1,0)</f>
        <v>1</v>
      </c>
      <c r="BG629" s="16" t="n">
        <f aca="false">IF(K629+AY629=0,1,0)</f>
        <v>1</v>
      </c>
      <c r="BH629" s="16" t="n">
        <f aca="false">AF629+AG629+AH629</f>
        <v>2</v>
      </c>
      <c r="BI629" s="18" t="n">
        <f aca="false">IF(H629=0,"",BH629/H629)</f>
        <v>0.181818181818182</v>
      </c>
      <c r="BJ629" s="16" t="n">
        <f aca="false">IF(AP629="","",AP629+AN629)</f>
        <v>1</v>
      </c>
    </row>
    <row r="630" customFormat="false" ht="15" hidden="false" customHeight="true" outlineLevel="0" collapsed="false">
      <c r="A630" s="9" t="s">
        <v>394</v>
      </c>
      <c r="B630" s="10" t="s">
        <v>364</v>
      </c>
      <c r="C630" s="10" t="s">
        <v>395</v>
      </c>
      <c r="D630" s="9" t="n">
        <v>2018</v>
      </c>
      <c r="E630" s="11" t="n">
        <v>1084</v>
      </c>
      <c r="F630" s="11" t="n">
        <v>130</v>
      </c>
      <c r="G630" s="11" t="n">
        <v>141</v>
      </c>
      <c r="H630" s="11" t="n">
        <v>16</v>
      </c>
      <c r="I630" s="11" t="n">
        <v>934</v>
      </c>
      <c r="J630" s="11" t="n">
        <v>672</v>
      </c>
      <c r="K630" s="11" t="n">
        <v>0</v>
      </c>
      <c r="L630" s="12" t="n">
        <v>14.760147601476</v>
      </c>
      <c r="M630" s="12" t="n">
        <v>0</v>
      </c>
      <c r="N630" s="13" t="n">
        <v>0.71948608137045</v>
      </c>
      <c r="O630" s="13" t="n">
        <v>0.861623616236162</v>
      </c>
      <c r="P630" s="13" t="n">
        <v>0.130073800738007</v>
      </c>
      <c r="Q630" s="13" t="n">
        <v>-0.241427571728482</v>
      </c>
      <c r="R630" s="13" t="n">
        <v>-0.447058823529412</v>
      </c>
      <c r="S630" s="11" t="n">
        <v>0</v>
      </c>
      <c r="T630" s="13" t="n">
        <v>-0.0588235294117647</v>
      </c>
      <c r="U630" s="13" t="n">
        <v>-0.0479102956167177</v>
      </c>
      <c r="V630" s="11" t="n">
        <v>1</v>
      </c>
      <c r="W630" s="13" t="n">
        <v>-0.125</v>
      </c>
      <c r="X630" s="11" t="n">
        <v>0</v>
      </c>
      <c r="Y630" s="11" t="n">
        <v>0</v>
      </c>
      <c r="Z630" s="11" t="n">
        <v>0</v>
      </c>
      <c r="AA630" s="11" t="n">
        <v>0</v>
      </c>
      <c r="AB630" s="10" t="s">
        <v>65</v>
      </c>
      <c r="AC630" s="11" t="n">
        <v>6</v>
      </c>
      <c r="AD630" s="11" t="n">
        <v>8</v>
      </c>
      <c r="AE630" s="11" t="n">
        <v>0</v>
      </c>
      <c r="AF630" s="11" t="n">
        <v>0</v>
      </c>
      <c r="AG630" s="11" t="n">
        <v>2</v>
      </c>
      <c r="AH630" s="11" t="n">
        <v>0</v>
      </c>
      <c r="AI630" s="13" t="n">
        <v>0.375</v>
      </c>
      <c r="AJ630" s="13" t="n">
        <v>0.5</v>
      </c>
      <c r="AK630" s="13" t="n">
        <v>0</v>
      </c>
      <c r="AL630" s="13" t="n">
        <v>0</v>
      </c>
      <c r="AM630" s="13" t="n">
        <v>0.125</v>
      </c>
      <c r="AN630" s="11" t="n">
        <v>2</v>
      </c>
      <c r="AO630" s="13" t="n">
        <v>0.111111111111111</v>
      </c>
      <c r="AP630" s="11" t="n">
        <v>0</v>
      </c>
      <c r="AQ630" s="11" t="n">
        <v>0</v>
      </c>
      <c r="AR630" s="13" t="n">
        <v>0</v>
      </c>
      <c r="AS630" s="13" t="n">
        <v>0</v>
      </c>
      <c r="AT630" s="14" t="n">
        <f aca="false">SUMIFS(시도_소아과개폐업!$C$5:$C$293,시도_소아과개폐업!$A$5:$A$293,$D630,시도_소아과개폐업!$B$5:$B$293,$B630)</f>
        <v>34</v>
      </c>
      <c r="AU630" s="14" t="n">
        <f aca="false">SUMIFS(시도_소아과개폐업!$D$5:$D$293,시도_소아과개폐업!$A$5:$A$293,$D630,시도_소아과개폐업!$B$5:$B$293,$B630)</f>
        <v>14</v>
      </c>
      <c r="AV630" s="14" t="n">
        <f aca="false">SUMIFS(시도_소아과개폐업!$F$5:$F$293,시도_소아과개폐업!$A$5:$A$293,$D630,시도_소아과개폐업!$B$5:$B$293,$B630)</f>
        <v>20</v>
      </c>
      <c r="AW630" s="15" t="n">
        <f aca="false">SUMIFS(시도_소아과개폐업!$G$5:$G$293,시도_소아과개폐업!$A$5:$A$293,$D630,시도_소아과개폐업!$B$5:$B$293,$B630)</f>
        <v>0.194444444444444</v>
      </c>
      <c r="AX630" s="14" t="n">
        <f aca="false">SUMIFS(시도_소아과개폐업!$H$5:$H$293,시도_소아과개폐업!$A$5:$A$293,$D630,시도_소아과개폐업!$B$5:$B$293,$B630)</f>
        <v>59</v>
      </c>
      <c r="AY630" s="14" t="n">
        <f aca="false">SUMIFS(시군구_병원급!$E$5:$E$3668,시군구_병원급!$A$5:$A$3668,$A630,시군구_병원급!$D$5:$D$3668,$D630)</f>
        <v>1</v>
      </c>
      <c r="AZ630" s="14" t="n">
        <f aca="false">SUMIFS(시군구_병원급!$F$5:$F$3668,시군구_병원급!$A$5:$A$3668,$A630,시군구_병원급!$D$5:$D$3668,$D630)</f>
        <v>0</v>
      </c>
      <c r="BA630" s="14" t="n">
        <f aca="false">SUMIFS(시군구_병원급!$G$5:$G$3668,시군구_병원급!$A$5:$A$3668,$A630,시군구_병원급!$D$5:$D$3668,$D630)</f>
        <v>1</v>
      </c>
      <c r="BB630" s="14" t="n">
        <f aca="false">SUMIFS(시군구_병원급!$H$5:$H$3668,시군구_병원급!$A$5:$A$3668,$A630,시군구_병원급!$D$5:$D$3668,$D630)</f>
        <v>3</v>
      </c>
      <c r="BC630" s="16" t="n">
        <f aca="false">K630+AY630</f>
        <v>1</v>
      </c>
      <c r="BD630" s="17" t="n">
        <f aca="false">IF(E630=0,"",(K630+AY630)/E630*1000)</f>
        <v>0.922509225092251</v>
      </c>
      <c r="BE630" s="16" t="n">
        <f aca="false">AY630-SUMIFS(시군구_병원급!$E$5:$E$3668,시군구_병원급!$A$5:$A$3668,$A630,시군구_병원급!$D$5:$D$3668,$D630-3)</f>
        <v>0</v>
      </c>
      <c r="BF630" s="16" t="n">
        <f aca="false">IF(AY630=0,1,0)</f>
        <v>0</v>
      </c>
      <c r="BG630" s="16" t="n">
        <f aca="false">IF(K630+AY630=0,1,0)</f>
        <v>0</v>
      </c>
      <c r="BH630" s="16" t="n">
        <f aca="false">AF630+AG630+AH630</f>
        <v>2</v>
      </c>
      <c r="BI630" s="18" t="n">
        <f aca="false">IF(H630=0,"",BH630/H630)</f>
        <v>0.125</v>
      </c>
      <c r="BJ630" s="16" t="n">
        <f aca="false">IF(AP630="","",AP630+AN630)</f>
        <v>2</v>
      </c>
    </row>
    <row r="631" customFormat="false" ht="15" hidden="false" customHeight="true" outlineLevel="0" collapsed="false">
      <c r="A631" s="9" t="s">
        <v>396</v>
      </c>
      <c r="B631" s="10" t="s">
        <v>364</v>
      </c>
      <c r="C631" s="10" t="s">
        <v>397</v>
      </c>
      <c r="D631" s="9" t="n">
        <v>2018</v>
      </c>
      <c r="E631" s="11" t="n">
        <v>1382</v>
      </c>
      <c r="F631" s="11" t="n">
        <v>242</v>
      </c>
      <c r="G631" s="11" t="n">
        <v>252</v>
      </c>
      <c r="H631" s="11" t="n">
        <v>16</v>
      </c>
      <c r="I631" s="11" t="n">
        <v>655</v>
      </c>
      <c r="J631" s="11" t="n">
        <v>553</v>
      </c>
      <c r="K631" s="11" t="n">
        <v>0</v>
      </c>
      <c r="L631" s="12" t="n">
        <v>11.5774240231549</v>
      </c>
      <c r="M631" s="12" t="n">
        <v>0</v>
      </c>
      <c r="N631" s="13" t="n">
        <v>0.844274809160305</v>
      </c>
      <c r="O631" s="13" t="n">
        <v>0.473950795947902</v>
      </c>
      <c r="P631" s="13" t="n">
        <v>0.182344428364689</v>
      </c>
      <c r="Q631" s="13" t="n">
        <v>-0.124207858048162</v>
      </c>
      <c r="R631" s="13" t="n">
        <v>-0.210031347962382</v>
      </c>
      <c r="S631" s="11" t="n">
        <v>0</v>
      </c>
      <c r="T631" s="13" t="n">
        <v>-0.111111111111111</v>
      </c>
      <c r="U631" s="13" t="n">
        <v>-0.118438761776581</v>
      </c>
      <c r="V631" s="11" t="n">
        <v>1</v>
      </c>
      <c r="W631" s="13" t="n">
        <v>-0.25</v>
      </c>
      <c r="X631" s="11" t="n">
        <v>1</v>
      </c>
      <c r="Y631" s="11" t="n">
        <v>0</v>
      </c>
      <c r="Z631" s="11" t="n">
        <v>1</v>
      </c>
      <c r="AA631" s="11" t="n">
        <v>0</v>
      </c>
      <c r="AB631" s="10" t="s">
        <v>65</v>
      </c>
      <c r="AC631" s="11" t="n">
        <v>5</v>
      </c>
      <c r="AD631" s="11" t="n">
        <v>5</v>
      </c>
      <c r="AE631" s="11" t="n">
        <v>6</v>
      </c>
      <c r="AF631" s="11" t="n">
        <v>0</v>
      </c>
      <c r="AG631" s="11" t="n">
        <v>0</v>
      </c>
      <c r="AH631" s="11" t="n">
        <v>0</v>
      </c>
      <c r="AI631" s="13" t="n">
        <v>0.3125</v>
      </c>
      <c r="AJ631" s="13" t="n">
        <v>0.3125</v>
      </c>
      <c r="AK631" s="13" t="n">
        <v>0.375</v>
      </c>
      <c r="AL631" s="13" t="n">
        <v>0</v>
      </c>
      <c r="AM631" s="13" t="n">
        <v>0</v>
      </c>
      <c r="AN631" s="11" t="n">
        <v>1</v>
      </c>
      <c r="AO631" s="13" t="n">
        <v>0.0588235294117647</v>
      </c>
      <c r="AP631" s="11" t="n">
        <v>2</v>
      </c>
      <c r="AQ631" s="11" t="n">
        <v>0</v>
      </c>
      <c r="AR631" s="13" t="n">
        <v>0.105263157894737</v>
      </c>
      <c r="AS631" s="13" t="n">
        <v>0</v>
      </c>
      <c r="AT631" s="14" t="n">
        <f aca="false">SUMIFS(시도_소아과개폐업!$C$5:$C$293,시도_소아과개폐업!$A$5:$A$293,$D631,시도_소아과개폐업!$B$5:$B$293,$B631)</f>
        <v>34</v>
      </c>
      <c r="AU631" s="14" t="n">
        <f aca="false">SUMIFS(시도_소아과개폐업!$D$5:$D$293,시도_소아과개폐업!$A$5:$A$293,$D631,시도_소아과개폐업!$B$5:$B$293,$B631)</f>
        <v>14</v>
      </c>
      <c r="AV631" s="14" t="n">
        <f aca="false">SUMIFS(시도_소아과개폐업!$F$5:$F$293,시도_소아과개폐업!$A$5:$A$293,$D631,시도_소아과개폐업!$B$5:$B$293,$B631)</f>
        <v>20</v>
      </c>
      <c r="AW631" s="15" t="n">
        <f aca="false">SUMIFS(시도_소아과개폐업!$G$5:$G$293,시도_소아과개폐업!$A$5:$A$293,$D631,시도_소아과개폐업!$B$5:$B$293,$B631)</f>
        <v>0.194444444444444</v>
      </c>
      <c r="AX631" s="14" t="n">
        <f aca="false">SUMIFS(시도_소아과개폐업!$H$5:$H$293,시도_소아과개폐업!$A$5:$A$293,$D631,시도_소아과개폐업!$B$5:$B$293,$B631)</f>
        <v>59</v>
      </c>
      <c r="AY631" s="14" t="n">
        <f aca="false">SUMIFS(시군구_병원급!$E$5:$E$3668,시군구_병원급!$A$5:$A$3668,$A631,시군구_병원급!$D$5:$D$3668,$D631)</f>
        <v>2</v>
      </c>
      <c r="AZ631" s="14" t="n">
        <f aca="false">SUMIFS(시군구_병원급!$F$5:$F$3668,시군구_병원급!$A$5:$A$3668,$A631,시군구_병원급!$D$5:$D$3668,$D631)</f>
        <v>0</v>
      </c>
      <c r="BA631" s="14" t="n">
        <f aca="false">SUMIFS(시군구_병원급!$G$5:$G$3668,시군구_병원급!$A$5:$A$3668,$A631,시군구_병원급!$D$5:$D$3668,$D631)</f>
        <v>1</v>
      </c>
      <c r="BB631" s="14" t="n">
        <f aca="false">SUMIFS(시군구_병원급!$H$5:$H$3668,시군구_병원급!$A$5:$A$3668,$A631,시군구_병원급!$D$5:$D$3668,$D631)</f>
        <v>7</v>
      </c>
      <c r="BC631" s="16" t="n">
        <f aca="false">K631+AY631</f>
        <v>2</v>
      </c>
      <c r="BD631" s="17" t="n">
        <f aca="false">IF(E631=0,"",(K631+AY631)/E631*1000)</f>
        <v>1.44717800289436</v>
      </c>
      <c r="BE631" s="16" t="n">
        <f aca="false">AY631-SUMIFS(시군구_병원급!$E$5:$E$3668,시군구_병원급!$A$5:$A$3668,$A631,시군구_병원급!$D$5:$D$3668,$D631-3)</f>
        <v>0</v>
      </c>
      <c r="BF631" s="16" t="n">
        <f aca="false">IF(AY631=0,1,0)</f>
        <v>0</v>
      </c>
      <c r="BG631" s="16" t="n">
        <f aca="false">IF(K631+AY631=0,1,0)</f>
        <v>0</v>
      </c>
      <c r="BH631" s="16" t="n">
        <f aca="false">AF631+AG631+AH631</f>
        <v>0</v>
      </c>
      <c r="BI631" s="18" t="n">
        <f aca="false">IF(H631=0,"",BH631/H631)</f>
        <v>0</v>
      </c>
      <c r="BJ631" s="16" t="n">
        <f aca="false">IF(AP631="","",AP631+AN631)</f>
        <v>3</v>
      </c>
    </row>
    <row r="632" customFormat="false" ht="15" hidden="false" customHeight="true" outlineLevel="0" collapsed="false">
      <c r="A632" s="9" t="s">
        <v>398</v>
      </c>
      <c r="B632" s="10" t="s">
        <v>364</v>
      </c>
      <c r="C632" s="10" t="s">
        <v>399</v>
      </c>
      <c r="D632" s="9" t="n">
        <v>2018</v>
      </c>
      <c r="E632" s="11" t="n">
        <v>6389</v>
      </c>
      <c r="F632" s="11" t="n">
        <v>819</v>
      </c>
      <c r="G632" s="11" t="n">
        <v>876</v>
      </c>
      <c r="H632" s="11" t="n">
        <v>120</v>
      </c>
      <c r="I632" s="11" t="n">
        <v>6048</v>
      </c>
      <c r="J632" s="11" t="n">
        <v>4655</v>
      </c>
      <c r="K632" s="11" t="n">
        <v>5</v>
      </c>
      <c r="L632" s="12" t="n">
        <v>18.7822820472687</v>
      </c>
      <c r="M632" s="12" t="n">
        <v>0.782595085302864</v>
      </c>
      <c r="N632" s="13" t="n">
        <v>0.769675925925926</v>
      </c>
      <c r="O632" s="13" t="n">
        <v>0.946627015182345</v>
      </c>
      <c r="P632" s="13" t="n">
        <v>0.137110658945062</v>
      </c>
      <c r="Q632" s="13" t="n">
        <v>-0.214241790677654</v>
      </c>
      <c r="R632" s="13" t="n">
        <v>-0.35635562086701</v>
      </c>
      <c r="S632" s="11" t="n">
        <v>0</v>
      </c>
      <c r="T632" s="13" t="n">
        <v>-0.04</v>
      </c>
      <c r="U632" s="13" t="n">
        <v>-0.0419768731189609</v>
      </c>
      <c r="V632" s="11" t="n">
        <v>0</v>
      </c>
      <c r="W632" s="13" t="n">
        <v>-0.216666666666667</v>
      </c>
      <c r="X632" s="11" t="n">
        <v>1</v>
      </c>
      <c r="Y632" s="11" t="n">
        <v>0</v>
      </c>
      <c r="Z632" s="11" t="n">
        <v>1</v>
      </c>
      <c r="AA632" s="11" t="n">
        <v>0</v>
      </c>
      <c r="AB632" s="10" t="s">
        <v>65</v>
      </c>
      <c r="AC632" s="11" t="n">
        <v>7</v>
      </c>
      <c r="AD632" s="11" t="n">
        <v>55</v>
      </c>
      <c r="AE632" s="11" t="n">
        <v>49</v>
      </c>
      <c r="AF632" s="11" t="n">
        <v>2</v>
      </c>
      <c r="AG632" s="11" t="n">
        <v>7</v>
      </c>
      <c r="AH632" s="11" t="n">
        <v>0</v>
      </c>
      <c r="AI632" s="13" t="n">
        <v>0.0583333333333333</v>
      </c>
      <c r="AJ632" s="13" t="n">
        <v>0.458333333333333</v>
      </c>
      <c r="AK632" s="13" t="n">
        <v>0.408333333333333</v>
      </c>
      <c r="AL632" s="13" t="n">
        <v>0.0166666666666667</v>
      </c>
      <c r="AM632" s="13" t="n">
        <v>0.0583333333333333</v>
      </c>
      <c r="AN632" s="11" t="n">
        <v>5</v>
      </c>
      <c r="AO632" s="13" t="n">
        <v>0.04</v>
      </c>
      <c r="AP632" s="11" t="n">
        <v>9</v>
      </c>
      <c r="AQ632" s="11" t="n">
        <v>2</v>
      </c>
      <c r="AR632" s="13" t="n">
        <v>0.0681818181818182</v>
      </c>
      <c r="AS632" s="13" t="n">
        <v>0.0151515151515152</v>
      </c>
      <c r="AT632" s="14" t="n">
        <f aca="false">SUMIFS(시도_소아과개폐업!$C$5:$C$293,시도_소아과개폐업!$A$5:$A$293,$D632,시도_소아과개폐업!$B$5:$B$293,$B632)</f>
        <v>34</v>
      </c>
      <c r="AU632" s="14" t="n">
        <f aca="false">SUMIFS(시도_소아과개폐업!$D$5:$D$293,시도_소아과개폐업!$A$5:$A$293,$D632,시도_소아과개폐업!$B$5:$B$293,$B632)</f>
        <v>14</v>
      </c>
      <c r="AV632" s="14" t="n">
        <f aca="false">SUMIFS(시도_소아과개폐업!$F$5:$F$293,시도_소아과개폐업!$A$5:$A$293,$D632,시도_소아과개폐업!$B$5:$B$293,$B632)</f>
        <v>20</v>
      </c>
      <c r="AW632" s="15" t="n">
        <f aca="false">SUMIFS(시도_소아과개폐업!$G$5:$G$293,시도_소아과개폐업!$A$5:$A$293,$D632,시도_소아과개폐업!$B$5:$B$293,$B632)</f>
        <v>0.194444444444444</v>
      </c>
      <c r="AX632" s="14" t="n">
        <f aca="false">SUMIFS(시도_소아과개폐업!$H$5:$H$293,시도_소아과개폐업!$A$5:$A$293,$D632,시도_소아과개폐업!$B$5:$B$293,$B632)</f>
        <v>59</v>
      </c>
      <c r="AY632" s="14" t="n">
        <f aca="false">SUMIFS(시군구_병원급!$E$5:$E$3668,시군구_병원급!$A$5:$A$3668,$A632,시군구_병원급!$D$5:$D$3668,$D632)</f>
        <v>0</v>
      </c>
      <c r="AZ632" s="14" t="n">
        <f aca="false">SUMIFS(시군구_병원급!$F$5:$F$3668,시군구_병원급!$A$5:$A$3668,$A632,시군구_병원급!$D$5:$D$3668,$D632)</f>
        <v>0</v>
      </c>
      <c r="BA632" s="14" t="n">
        <f aca="false">SUMIFS(시군구_병원급!$G$5:$G$3668,시군구_병원급!$A$5:$A$3668,$A632,시군구_병원급!$D$5:$D$3668,$D632)</f>
        <v>1</v>
      </c>
      <c r="BB632" s="14" t="n">
        <f aca="false">SUMIFS(시군구_병원급!$H$5:$H$3668,시군구_병원급!$A$5:$A$3668,$A632,시군구_병원급!$D$5:$D$3668,$D632)</f>
        <v>8</v>
      </c>
      <c r="BC632" s="16" t="n">
        <f aca="false">K632+AY632</f>
        <v>5</v>
      </c>
      <c r="BD632" s="17" t="n">
        <f aca="false">IF(E632=0,"",(K632+AY632)/E632*1000)</f>
        <v>0.782595085302864</v>
      </c>
      <c r="BE632" s="16" t="n">
        <f aca="false">AY632-SUMIFS(시군구_병원급!$E$5:$E$3668,시군구_병원급!$A$5:$A$3668,$A632,시군구_병원급!$D$5:$D$3668,$D632-3)</f>
        <v>0</v>
      </c>
      <c r="BF632" s="16" t="n">
        <f aca="false">IF(AY632=0,1,0)</f>
        <v>1</v>
      </c>
      <c r="BG632" s="16" t="n">
        <f aca="false">IF(K632+AY632=0,1,0)</f>
        <v>0</v>
      </c>
      <c r="BH632" s="16" t="n">
        <f aca="false">AF632+AG632+AH632</f>
        <v>9</v>
      </c>
      <c r="BI632" s="18" t="n">
        <f aca="false">IF(H632=0,"",BH632/H632)</f>
        <v>0.075</v>
      </c>
      <c r="BJ632" s="16" t="n">
        <f aca="false">IF(AP632="","",AP632+AN632)</f>
        <v>14</v>
      </c>
    </row>
    <row r="633" customFormat="false" ht="15" hidden="false" customHeight="true" outlineLevel="0" collapsed="false">
      <c r="A633" s="9" t="s">
        <v>400</v>
      </c>
      <c r="B633" s="10" t="s">
        <v>364</v>
      </c>
      <c r="C633" s="10" t="s">
        <v>401</v>
      </c>
      <c r="D633" s="9" t="n">
        <v>2018</v>
      </c>
      <c r="E633" s="11" t="n">
        <v>2513</v>
      </c>
      <c r="F633" s="11" t="n">
        <v>326</v>
      </c>
      <c r="G633" s="11" t="n">
        <v>310</v>
      </c>
      <c r="H633" s="11" t="n">
        <v>37</v>
      </c>
      <c r="I633" s="11" t="n">
        <v>1530</v>
      </c>
      <c r="J633" s="11" t="n">
        <v>1198</v>
      </c>
      <c r="K633" s="11" t="n">
        <v>0</v>
      </c>
      <c r="L633" s="12" t="n">
        <v>14.7234381217668</v>
      </c>
      <c r="M633" s="12" t="n">
        <v>0</v>
      </c>
      <c r="N633" s="13" t="n">
        <v>0.783006535947712</v>
      </c>
      <c r="O633" s="13" t="n">
        <v>0.60883406287306</v>
      </c>
      <c r="P633" s="13" t="n">
        <v>0.123358535614803</v>
      </c>
      <c r="Q633" s="13" t="n">
        <v>0.584489281210593</v>
      </c>
      <c r="R633" s="13" t="n">
        <v>0.23015873015873</v>
      </c>
      <c r="S633" s="11" t="n">
        <v>0</v>
      </c>
      <c r="T633" s="13" t="n">
        <v>0.233333333333333</v>
      </c>
      <c r="U633" s="13" t="n">
        <v>0.196247068021892</v>
      </c>
      <c r="V633" s="11" t="n">
        <v>1</v>
      </c>
      <c r="W633" s="13" t="n">
        <v>0.054054054054054</v>
      </c>
      <c r="X633" s="11" t="n">
        <v>0</v>
      </c>
      <c r="Y633" s="11" t="n">
        <v>0</v>
      </c>
      <c r="Z633" s="11" t="n">
        <v>0</v>
      </c>
      <c r="AA633" s="11" t="n">
        <v>0</v>
      </c>
      <c r="AB633" s="10" t="s">
        <v>65</v>
      </c>
      <c r="AC633" s="11" t="n">
        <v>6</v>
      </c>
      <c r="AD633" s="11" t="n">
        <v>10</v>
      </c>
      <c r="AE633" s="11" t="n">
        <v>16</v>
      </c>
      <c r="AF633" s="11" t="n">
        <v>1</v>
      </c>
      <c r="AG633" s="11" t="n">
        <v>4</v>
      </c>
      <c r="AH633" s="11" t="n">
        <v>0</v>
      </c>
      <c r="AI633" s="13" t="n">
        <v>0.162162162162162</v>
      </c>
      <c r="AJ633" s="13" t="n">
        <v>0.27027027027027</v>
      </c>
      <c r="AK633" s="13" t="n">
        <v>0.432432432432433</v>
      </c>
      <c r="AL633" s="13" t="n">
        <v>0.027027027027027</v>
      </c>
      <c r="AM633" s="13" t="n">
        <v>0.108108108108108</v>
      </c>
      <c r="AN633" s="11" t="n">
        <v>0</v>
      </c>
      <c r="AO633" s="13" t="n">
        <v>0</v>
      </c>
      <c r="AP633" s="11" t="n">
        <v>2</v>
      </c>
      <c r="AQ633" s="11" t="n">
        <v>9</v>
      </c>
      <c r="AR633" s="13" t="n">
        <v>0.0666666666666667</v>
      </c>
      <c r="AS633" s="13" t="n">
        <v>0.3</v>
      </c>
      <c r="AT633" s="14" t="n">
        <f aca="false">SUMIFS(시도_소아과개폐업!$C$5:$C$293,시도_소아과개폐업!$A$5:$A$293,$D633,시도_소아과개폐업!$B$5:$B$293,$B633)</f>
        <v>34</v>
      </c>
      <c r="AU633" s="14" t="n">
        <f aca="false">SUMIFS(시도_소아과개폐업!$D$5:$D$293,시도_소아과개폐업!$A$5:$A$293,$D633,시도_소아과개폐업!$B$5:$B$293,$B633)</f>
        <v>14</v>
      </c>
      <c r="AV633" s="14" t="n">
        <f aca="false">SUMIFS(시도_소아과개폐업!$F$5:$F$293,시도_소아과개폐업!$A$5:$A$293,$D633,시도_소아과개폐업!$B$5:$B$293,$B633)</f>
        <v>20</v>
      </c>
      <c r="AW633" s="15" t="n">
        <f aca="false">SUMIFS(시도_소아과개폐업!$G$5:$G$293,시도_소아과개폐업!$A$5:$A$293,$D633,시도_소아과개폐업!$B$5:$B$293,$B633)</f>
        <v>0.194444444444444</v>
      </c>
      <c r="AX633" s="14" t="n">
        <f aca="false">SUMIFS(시도_소아과개폐업!$H$5:$H$293,시도_소아과개폐업!$A$5:$A$293,$D633,시도_소아과개폐업!$B$5:$B$293,$B633)</f>
        <v>59</v>
      </c>
      <c r="AY633" s="14" t="n">
        <f aca="false">SUMIFS(시군구_병원급!$E$5:$E$3668,시군구_병원급!$A$5:$A$3668,$A633,시군구_병원급!$D$5:$D$3668,$D633)</f>
        <v>2</v>
      </c>
      <c r="AZ633" s="14" t="n">
        <f aca="false">SUMIFS(시군구_병원급!$F$5:$F$3668,시군구_병원급!$A$5:$A$3668,$A633,시군구_병원급!$D$5:$D$3668,$D633)</f>
        <v>0</v>
      </c>
      <c r="BA633" s="14" t="n">
        <f aca="false">SUMIFS(시군구_병원급!$G$5:$G$3668,시군구_병원급!$A$5:$A$3668,$A633,시군구_병원급!$D$5:$D$3668,$D633)</f>
        <v>1</v>
      </c>
      <c r="BB633" s="14" t="n">
        <f aca="false">SUMIFS(시군구_병원급!$H$5:$H$3668,시군구_병원급!$A$5:$A$3668,$A633,시군구_병원급!$D$5:$D$3668,$D633)</f>
        <v>3</v>
      </c>
      <c r="BC633" s="16" t="n">
        <f aca="false">K633+AY633</f>
        <v>2</v>
      </c>
      <c r="BD633" s="17" t="n">
        <f aca="false">IF(E633=0,"",(K633+AY633)/E633*1000)</f>
        <v>0.795861520095503</v>
      </c>
      <c r="BE633" s="16" t="n">
        <f aca="false">AY633-SUMIFS(시군구_병원급!$E$5:$E$3668,시군구_병원급!$A$5:$A$3668,$A633,시군구_병원급!$D$5:$D$3668,$D633-3)</f>
        <v>0</v>
      </c>
      <c r="BF633" s="16" t="n">
        <f aca="false">IF(AY633=0,1,0)</f>
        <v>0</v>
      </c>
      <c r="BG633" s="16" t="n">
        <f aca="false">IF(K633+AY633=0,1,0)</f>
        <v>0</v>
      </c>
      <c r="BH633" s="16" t="n">
        <f aca="false">AF633+AG633+AH633</f>
        <v>5</v>
      </c>
      <c r="BI633" s="18" t="n">
        <f aca="false">IF(H633=0,"",BH633/H633)</f>
        <v>0.135135135135135</v>
      </c>
      <c r="BJ633" s="16" t="n">
        <f aca="false">IF(AP633="","",AP633+AN633)</f>
        <v>2</v>
      </c>
    </row>
    <row r="634" customFormat="false" ht="15" hidden="false" customHeight="true" outlineLevel="0" collapsed="false">
      <c r="A634" s="9" t="s">
        <v>402</v>
      </c>
      <c r="B634" s="10" t="s">
        <v>364</v>
      </c>
      <c r="C634" s="10" t="s">
        <v>403</v>
      </c>
      <c r="D634" s="9" t="n">
        <v>2018</v>
      </c>
      <c r="E634" s="11" t="n">
        <v>1007</v>
      </c>
      <c r="F634" s="11" t="n">
        <v>143</v>
      </c>
      <c r="G634" s="11" t="n">
        <v>153</v>
      </c>
      <c r="H634" s="11" t="n">
        <v>11</v>
      </c>
      <c r="I634" s="11" t="n">
        <v>575</v>
      </c>
      <c r="J634" s="11" t="n">
        <v>376</v>
      </c>
      <c r="K634" s="11" t="n">
        <v>0</v>
      </c>
      <c r="L634" s="12" t="n">
        <v>10.9235352532274</v>
      </c>
      <c r="M634" s="12" t="n">
        <v>0</v>
      </c>
      <c r="N634" s="13" t="n">
        <v>0.653913043478261</v>
      </c>
      <c r="O634" s="13" t="n">
        <v>0.571002979145978</v>
      </c>
      <c r="P634" s="13" t="n">
        <v>0.151936444885799</v>
      </c>
      <c r="Q634" s="13" t="n">
        <v>-0.200793650793651</v>
      </c>
      <c r="R634" s="13" t="n">
        <v>-0.207253886010363</v>
      </c>
      <c r="S634" s="11" t="n">
        <v>0</v>
      </c>
      <c r="T634" s="13" t="n">
        <v>-0.0833333333333334</v>
      </c>
      <c r="U634" s="13" t="n">
        <v>-0.0770465489566613</v>
      </c>
      <c r="V634" s="11" t="n">
        <v>1</v>
      </c>
      <c r="W634" s="13" t="n">
        <v>-0.0909090909090909</v>
      </c>
      <c r="X634" s="11" t="n">
        <v>0</v>
      </c>
      <c r="Y634" s="11" t="n">
        <v>0</v>
      </c>
      <c r="Z634" s="11" t="n">
        <v>0</v>
      </c>
      <c r="AA634" s="11" t="n">
        <v>0</v>
      </c>
      <c r="AB634" s="10" t="s">
        <v>65</v>
      </c>
      <c r="AC634" s="11" t="n">
        <v>5</v>
      </c>
      <c r="AD634" s="11" t="n">
        <v>2</v>
      </c>
      <c r="AE634" s="11" t="n">
        <v>2</v>
      </c>
      <c r="AF634" s="11" t="n">
        <v>0</v>
      </c>
      <c r="AG634" s="11" t="n">
        <v>2</v>
      </c>
      <c r="AH634" s="11" t="n">
        <v>0</v>
      </c>
      <c r="AI634" s="13" t="n">
        <v>0.454545454545455</v>
      </c>
      <c r="AJ634" s="13" t="n">
        <v>0.181818181818182</v>
      </c>
      <c r="AK634" s="13" t="n">
        <v>0.181818181818182</v>
      </c>
      <c r="AL634" s="13" t="n">
        <v>0</v>
      </c>
      <c r="AM634" s="13" t="n">
        <v>0.181818181818182</v>
      </c>
      <c r="AN634" s="11" t="n">
        <v>0</v>
      </c>
      <c r="AO634" s="13" t="n">
        <v>0</v>
      </c>
      <c r="AP634" s="11" t="n">
        <v>1</v>
      </c>
      <c r="AQ634" s="11" t="n">
        <v>0</v>
      </c>
      <c r="AR634" s="13" t="n">
        <v>0.0833333333333333</v>
      </c>
      <c r="AS634" s="13" t="n">
        <v>0</v>
      </c>
      <c r="AT634" s="14" t="n">
        <f aca="false">SUMIFS(시도_소아과개폐업!$C$5:$C$293,시도_소아과개폐업!$A$5:$A$293,$D634,시도_소아과개폐업!$B$5:$B$293,$B634)</f>
        <v>34</v>
      </c>
      <c r="AU634" s="14" t="n">
        <f aca="false">SUMIFS(시도_소아과개폐업!$D$5:$D$293,시도_소아과개폐업!$A$5:$A$293,$D634,시도_소아과개폐업!$B$5:$B$293,$B634)</f>
        <v>14</v>
      </c>
      <c r="AV634" s="14" t="n">
        <f aca="false">SUMIFS(시도_소아과개폐업!$F$5:$F$293,시도_소아과개폐업!$A$5:$A$293,$D634,시도_소아과개폐업!$B$5:$B$293,$B634)</f>
        <v>20</v>
      </c>
      <c r="AW634" s="15" t="n">
        <f aca="false">SUMIFS(시도_소아과개폐업!$G$5:$G$293,시도_소아과개폐업!$A$5:$A$293,$D634,시도_소아과개폐업!$B$5:$B$293,$B634)</f>
        <v>0.194444444444444</v>
      </c>
      <c r="AX634" s="14" t="n">
        <f aca="false">SUMIFS(시도_소아과개폐업!$H$5:$H$293,시도_소아과개폐업!$A$5:$A$293,$D634,시도_소아과개폐업!$B$5:$B$293,$B634)</f>
        <v>59</v>
      </c>
      <c r="AY634" s="14" t="n">
        <f aca="false">SUMIFS(시군구_병원급!$E$5:$E$3668,시군구_병원급!$A$5:$A$3668,$A634,시군구_병원급!$D$5:$D$3668,$D634)</f>
        <v>0</v>
      </c>
      <c r="AZ634" s="14" t="n">
        <f aca="false">SUMIFS(시군구_병원급!$F$5:$F$3668,시군구_병원급!$A$5:$A$3668,$A634,시군구_병원급!$D$5:$D$3668,$D634)</f>
        <v>0</v>
      </c>
      <c r="BA634" s="14" t="n">
        <f aca="false">SUMIFS(시군구_병원급!$G$5:$G$3668,시군구_병원급!$A$5:$A$3668,$A634,시군구_병원급!$D$5:$D$3668,$D634)</f>
        <v>1</v>
      </c>
      <c r="BB634" s="14" t="n">
        <f aca="false">SUMIFS(시군구_병원급!$H$5:$H$3668,시군구_병원급!$A$5:$A$3668,$A634,시군구_병원급!$D$5:$D$3668,$D634)</f>
        <v>2</v>
      </c>
      <c r="BC634" s="16" t="n">
        <f aca="false">K634+AY634</f>
        <v>0</v>
      </c>
      <c r="BD634" s="17" t="n">
        <f aca="false">IF(E634=0,"",(K634+AY634)/E634*1000)</f>
        <v>0</v>
      </c>
      <c r="BE634" s="16" t="n">
        <f aca="false">AY634-SUMIFS(시군구_병원급!$E$5:$E$3668,시군구_병원급!$A$5:$A$3668,$A634,시군구_병원급!$D$5:$D$3668,$D634-3)</f>
        <v>0</v>
      </c>
      <c r="BF634" s="16" t="n">
        <f aca="false">IF(AY634=0,1,0)</f>
        <v>1</v>
      </c>
      <c r="BG634" s="16" t="n">
        <f aca="false">IF(K634+AY634=0,1,0)</f>
        <v>1</v>
      </c>
      <c r="BH634" s="16" t="n">
        <f aca="false">AF634+AG634+AH634</f>
        <v>2</v>
      </c>
      <c r="BI634" s="18" t="n">
        <f aca="false">IF(H634=0,"",BH634/H634)</f>
        <v>0.181818181818182</v>
      </c>
      <c r="BJ634" s="16" t="n">
        <f aca="false">IF(AP634="","",AP634+AN634)</f>
        <v>1</v>
      </c>
    </row>
    <row r="635" customFormat="false" ht="15" hidden="false" customHeight="true" outlineLevel="0" collapsed="false">
      <c r="A635" s="9" t="s">
        <v>404</v>
      </c>
      <c r="B635" s="10" t="s">
        <v>364</v>
      </c>
      <c r="C635" s="10" t="s">
        <v>405</v>
      </c>
      <c r="D635" s="9" t="n">
        <v>2018</v>
      </c>
      <c r="E635" s="11" t="n">
        <v>1851</v>
      </c>
      <c r="F635" s="11" t="n">
        <v>250</v>
      </c>
      <c r="G635" s="11" t="n">
        <v>244</v>
      </c>
      <c r="H635" s="11" t="n">
        <v>23</v>
      </c>
      <c r="I635" s="11" t="n">
        <v>1596</v>
      </c>
      <c r="J635" s="11" t="n">
        <v>1247</v>
      </c>
      <c r="K635" s="11" t="n">
        <v>0</v>
      </c>
      <c r="L635" s="12" t="n">
        <v>12.4257158292815</v>
      </c>
      <c r="M635" s="12" t="n">
        <v>0</v>
      </c>
      <c r="N635" s="13" t="n">
        <v>0.781328320802005</v>
      </c>
      <c r="O635" s="13" t="n">
        <v>0.862236628849271</v>
      </c>
      <c r="P635" s="13" t="n">
        <v>0.131820637493247</v>
      </c>
      <c r="Q635" s="13" t="n">
        <v>-0.198354265915981</v>
      </c>
      <c r="R635" s="13" t="n">
        <v>-0.347593582887701</v>
      </c>
      <c r="S635" s="11" t="n">
        <v>0</v>
      </c>
      <c r="T635" s="13" t="n">
        <v>-0.0416666666666666</v>
      </c>
      <c r="U635" s="13" t="n">
        <v>-0.0286062081558125</v>
      </c>
      <c r="V635" s="11" t="n">
        <v>1</v>
      </c>
      <c r="W635" s="13" t="n">
        <v>-0.130434782608696</v>
      </c>
      <c r="X635" s="11" t="n">
        <v>0</v>
      </c>
      <c r="Y635" s="11" t="n">
        <v>0</v>
      </c>
      <c r="Z635" s="11" t="n">
        <v>0</v>
      </c>
      <c r="AA635" s="11" t="n">
        <v>0</v>
      </c>
      <c r="AB635" s="10" t="s">
        <v>65</v>
      </c>
      <c r="AC635" s="11" t="n">
        <v>10</v>
      </c>
      <c r="AD635" s="11" t="n">
        <v>9</v>
      </c>
      <c r="AE635" s="11" t="n">
        <v>2</v>
      </c>
      <c r="AF635" s="11" t="n">
        <v>1</v>
      </c>
      <c r="AG635" s="11" t="n">
        <v>1</v>
      </c>
      <c r="AH635" s="11" t="n">
        <v>0</v>
      </c>
      <c r="AI635" s="13" t="n">
        <v>0.434782608695652</v>
      </c>
      <c r="AJ635" s="13" t="n">
        <v>0.391304347826087</v>
      </c>
      <c r="AK635" s="13" t="n">
        <v>0.0869565217391304</v>
      </c>
      <c r="AL635" s="13" t="n">
        <v>0.0434782608695652</v>
      </c>
      <c r="AM635" s="13" t="n">
        <v>0.0434782608695652</v>
      </c>
      <c r="AN635" s="11" t="n">
        <v>1</v>
      </c>
      <c r="AO635" s="13" t="n">
        <v>0.0416666666666667</v>
      </c>
      <c r="AP635" s="11" t="n">
        <v>0</v>
      </c>
      <c r="AQ635" s="11" t="n">
        <v>0</v>
      </c>
      <c r="AR635" s="13" t="n">
        <v>0</v>
      </c>
      <c r="AS635" s="13" t="n">
        <v>0</v>
      </c>
      <c r="AT635" s="14" t="n">
        <f aca="false">SUMIFS(시도_소아과개폐업!$C$5:$C$293,시도_소아과개폐업!$A$5:$A$293,$D635,시도_소아과개폐업!$B$5:$B$293,$B635)</f>
        <v>34</v>
      </c>
      <c r="AU635" s="14" t="n">
        <f aca="false">SUMIFS(시도_소아과개폐업!$D$5:$D$293,시도_소아과개폐업!$A$5:$A$293,$D635,시도_소아과개폐업!$B$5:$B$293,$B635)</f>
        <v>14</v>
      </c>
      <c r="AV635" s="14" t="n">
        <f aca="false">SUMIFS(시도_소아과개폐업!$F$5:$F$293,시도_소아과개폐업!$A$5:$A$293,$D635,시도_소아과개폐업!$B$5:$B$293,$B635)</f>
        <v>20</v>
      </c>
      <c r="AW635" s="15" t="n">
        <f aca="false">SUMIFS(시도_소아과개폐업!$G$5:$G$293,시도_소아과개폐업!$A$5:$A$293,$D635,시도_소아과개폐업!$B$5:$B$293,$B635)</f>
        <v>0.194444444444444</v>
      </c>
      <c r="AX635" s="14" t="n">
        <f aca="false">SUMIFS(시도_소아과개폐업!$H$5:$H$293,시도_소아과개폐업!$A$5:$A$293,$D635,시도_소아과개폐업!$B$5:$B$293,$B635)</f>
        <v>59</v>
      </c>
      <c r="AY635" s="14" t="n">
        <f aca="false">SUMIFS(시군구_병원급!$E$5:$E$3668,시군구_병원급!$A$5:$A$3668,$A635,시군구_병원급!$D$5:$D$3668,$D635)</f>
        <v>2</v>
      </c>
      <c r="AZ635" s="14" t="n">
        <f aca="false">SUMIFS(시군구_병원급!$F$5:$F$3668,시군구_병원급!$A$5:$A$3668,$A635,시군구_병원급!$D$5:$D$3668,$D635)</f>
        <v>0</v>
      </c>
      <c r="BA635" s="14" t="n">
        <f aca="false">SUMIFS(시군구_병원급!$G$5:$G$3668,시군구_병원급!$A$5:$A$3668,$A635,시군구_병원급!$D$5:$D$3668,$D635)</f>
        <v>2</v>
      </c>
      <c r="BB635" s="14" t="n">
        <f aca="false">SUMIFS(시군구_병원급!$H$5:$H$3668,시군구_병원급!$A$5:$A$3668,$A635,시군구_병원급!$D$5:$D$3668,$D635)</f>
        <v>4</v>
      </c>
      <c r="BC635" s="16" t="n">
        <f aca="false">K635+AY635</f>
        <v>2</v>
      </c>
      <c r="BD635" s="17" t="n">
        <f aca="false">IF(E635=0,"",(K635+AY635)/E635*1000)</f>
        <v>1.08049702863317</v>
      </c>
      <c r="BE635" s="16" t="n">
        <f aca="false">AY635-SUMIFS(시군구_병원급!$E$5:$E$3668,시군구_병원급!$A$5:$A$3668,$A635,시군구_병원급!$D$5:$D$3668,$D635-3)</f>
        <v>0</v>
      </c>
      <c r="BF635" s="16" t="n">
        <f aca="false">IF(AY635=0,1,0)</f>
        <v>0</v>
      </c>
      <c r="BG635" s="16" t="n">
        <f aca="false">IF(K635+AY635=0,1,0)</f>
        <v>0</v>
      </c>
      <c r="BH635" s="16" t="n">
        <f aca="false">AF635+AG635+AH635</f>
        <v>2</v>
      </c>
      <c r="BI635" s="18" t="n">
        <f aca="false">IF(H635=0,"",BH635/H635)</f>
        <v>0.0869565217391304</v>
      </c>
      <c r="BJ635" s="16" t="n">
        <f aca="false">IF(AP635="","",AP635+AN635)</f>
        <v>1</v>
      </c>
    </row>
    <row r="636" customFormat="false" ht="15" hidden="false" customHeight="true" outlineLevel="0" collapsed="false">
      <c r="A636" s="9" t="s">
        <v>406</v>
      </c>
      <c r="B636" s="10" t="s">
        <v>364</v>
      </c>
      <c r="C636" s="10" t="s">
        <v>407</v>
      </c>
      <c r="D636" s="9" t="n">
        <v>2018</v>
      </c>
      <c r="E636" s="11" t="n">
        <v>264</v>
      </c>
      <c r="F636" s="11" t="n">
        <v>33</v>
      </c>
      <c r="G636" s="11" t="n">
        <v>32</v>
      </c>
      <c r="H636" s="11" t="n">
        <v>1</v>
      </c>
      <c r="I636" s="11" t="n">
        <v>90</v>
      </c>
      <c r="J636" s="11" t="n">
        <v>63</v>
      </c>
      <c r="K636" s="11" t="n">
        <v>0</v>
      </c>
      <c r="L636" s="12" t="n">
        <v>3.78787878787879</v>
      </c>
      <c r="M636" s="12" t="n">
        <v>0</v>
      </c>
      <c r="N636" s="13" t="n">
        <v>0.7</v>
      </c>
      <c r="O636" s="13" t="n">
        <v>0.340909090909091</v>
      </c>
      <c r="P636" s="13" t="n">
        <v>0.121212121212121</v>
      </c>
      <c r="Q636" s="13" t="n">
        <v>-0.164556962025316</v>
      </c>
      <c r="R636" s="13" t="n">
        <v>-0.418181818181818</v>
      </c>
      <c r="S636" s="11" t="n">
        <v>0</v>
      </c>
      <c r="T636" s="13" t="n">
        <v>-0.5</v>
      </c>
      <c r="U636" s="13" t="n">
        <v>-0.28</v>
      </c>
      <c r="V636" s="11" t="n">
        <v>1</v>
      </c>
      <c r="W636" s="13" t="n">
        <v>0</v>
      </c>
      <c r="X636" s="11" t="n">
        <v>0</v>
      </c>
      <c r="Y636" s="11" t="n">
        <v>0</v>
      </c>
      <c r="Z636" s="11" t="n">
        <v>0</v>
      </c>
      <c r="AA636" s="11" t="n">
        <v>0</v>
      </c>
      <c r="AB636" s="10" t="s">
        <v>65</v>
      </c>
      <c r="AC636" s="11" t="n">
        <v>1</v>
      </c>
      <c r="AD636" s="11" t="n">
        <v>0</v>
      </c>
      <c r="AE636" s="11" t="n">
        <v>0</v>
      </c>
      <c r="AF636" s="11" t="n">
        <v>0</v>
      </c>
      <c r="AG636" s="11" t="n">
        <v>0</v>
      </c>
      <c r="AH636" s="11" t="n">
        <v>0</v>
      </c>
      <c r="AI636" s="13" t="n">
        <v>1</v>
      </c>
      <c r="AJ636" s="13" t="n">
        <v>0</v>
      </c>
      <c r="AK636" s="13" t="n">
        <v>0</v>
      </c>
      <c r="AL636" s="13" t="n">
        <v>0</v>
      </c>
      <c r="AM636" s="13" t="n">
        <v>0</v>
      </c>
      <c r="AN636" s="11" t="n">
        <v>1</v>
      </c>
      <c r="AO636" s="13" t="n">
        <v>0.5</v>
      </c>
      <c r="AP636" s="11" t="n">
        <v>0</v>
      </c>
      <c r="AQ636" s="11" t="n">
        <v>0</v>
      </c>
      <c r="AR636" s="13" t="n">
        <v>0</v>
      </c>
      <c r="AS636" s="13" t="n">
        <v>0</v>
      </c>
      <c r="AT636" s="14" t="n">
        <f aca="false">SUMIFS(시도_소아과개폐업!$C$5:$C$293,시도_소아과개폐업!$A$5:$A$293,$D636,시도_소아과개폐업!$B$5:$B$293,$B636)</f>
        <v>34</v>
      </c>
      <c r="AU636" s="14" t="n">
        <f aca="false">SUMIFS(시도_소아과개폐업!$D$5:$D$293,시도_소아과개폐업!$A$5:$A$293,$D636,시도_소아과개폐업!$B$5:$B$293,$B636)</f>
        <v>14</v>
      </c>
      <c r="AV636" s="14" t="n">
        <f aca="false">SUMIFS(시도_소아과개폐업!$F$5:$F$293,시도_소아과개폐업!$A$5:$A$293,$D636,시도_소아과개폐업!$B$5:$B$293,$B636)</f>
        <v>20</v>
      </c>
      <c r="AW636" s="15" t="n">
        <f aca="false">SUMIFS(시도_소아과개폐업!$G$5:$G$293,시도_소아과개폐업!$A$5:$A$293,$D636,시도_소아과개폐업!$B$5:$B$293,$B636)</f>
        <v>0.194444444444444</v>
      </c>
      <c r="AX636" s="14" t="n">
        <f aca="false">SUMIFS(시도_소아과개폐업!$H$5:$H$293,시도_소아과개폐업!$A$5:$A$293,$D636,시도_소아과개폐업!$B$5:$B$293,$B636)</f>
        <v>59</v>
      </c>
      <c r="AY636" s="14" t="n">
        <f aca="false">SUMIFS(시군구_병원급!$E$5:$E$3668,시군구_병원급!$A$5:$A$3668,$A636,시군구_병원급!$D$5:$D$3668,$D636)</f>
        <v>0</v>
      </c>
      <c r="AZ636" s="14" t="n">
        <f aca="false">SUMIFS(시군구_병원급!$F$5:$F$3668,시군구_병원급!$A$5:$A$3668,$A636,시군구_병원급!$D$5:$D$3668,$D636)</f>
        <v>0</v>
      </c>
      <c r="BA636" s="14" t="n">
        <f aca="false">SUMIFS(시군구_병원급!$G$5:$G$3668,시군구_병원급!$A$5:$A$3668,$A636,시군구_병원급!$D$5:$D$3668,$D636)</f>
        <v>0</v>
      </c>
      <c r="BB636" s="14" t="n">
        <f aca="false">SUMIFS(시군구_병원급!$H$5:$H$3668,시군구_병원급!$A$5:$A$3668,$A636,시군구_병원급!$D$5:$D$3668,$D636)</f>
        <v>1</v>
      </c>
      <c r="BC636" s="16" t="n">
        <f aca="false">K636+AY636</f>
        <v>0</v>
      </c>
      <c r="BD636" s="17" t="n">
        <f aca="false">IF(E636=0,"",(K636+AY636)/E636*1000)</f>
        <v>0</v>
      </c>
      <c r="BE636" s="16" t="n">
        <f aca="false">AY636-SUMIFS(시군구_병원급!$E$5:$E$3668,시군구_병원급!$A$5:$A$3668,$A636,시군구_병원급!$D$5:$D$3668,$D636-3)</f>
        <v>0</v>
      </c>
      <c r="BF636" s="16" t="n">
        <f aca="false">IF(AY636=0,1,0)</f>
        <v>1</v>
      </c>
      <c r="BG636" s="16" t="n">
        <f aca="false">IF(K636+AY636=0,1,0)</f>
        <v>1</v>
      </c>
      <c r="BH636" s="16" t="n">
        <f aca="false">AF636+AG636+AH636</f>
        <v>0</v>
      </c>
      <c r="BI636" s="18" t="n">
        <f aca="false">IF(H636=0,"",BH636/H636)</f>
        <v>0</v>
      </c>
      <c r="BJ636" s="16" t="n">
        <f aca="false">IF(AP636="","",AP636+AN636)</f>
        <v>1</v>
      </c>
    </row>
    <row r="637" customFormat="false" ht="15" hidden="false" customHeight="true" outlineLevel="0" collapsed="false">
      <c r="A637" s="9" t="s">
        <v>408</v>
      </c>
      <c r="B637" s="10" t="s">
        <v>409</v>
      </c>
      <c r="C637" s="10" t="s">
        <v>410</v>
      </c>
      <c r="D637" s="9" t="n">
        <v>2018</v>
      </c>
      <c r="E637" s="11" t="n">
        <v>51240</v>
      </c>
      <c r="F637" s="11" t="n">
        <v>6674</v>
      </c>
      <c r="G637" s="11" t="n">
        <v>6922</v>
      </c>
      <c r="H637" s="11" t="n">
        <v>951</v>
      </c>
      <c r="I637" s="11" t="n">
        <v>37376</v>
      </c>
      <c r="J637" s="11" t="n">
        <v>29968</v>
      </c>
      <c r="K637" s="11" t="n">
        <v>30</v>
      </c>
      <c r="L637" s="12" t="n">
        <v>18.559718969555</v>
      </c>
      <c r="M637" s="12" t="n">
        <v>0.585480093676815</v>
      </c>
      <c r="N637" s="13" t="n">
        <v>0.801797945205479</v>
      </c>
      <c r="O637" s="13" t="n">
        <v>0.729430132708821</v>
      </c>
      <c r="P637" s="13" t="n">
        <v>0.135089773614364</v>
      </c>
      <c r="Q637" s="13" t="n">
        <v>-0.137562486324542</v>
      </c>
      <c r="R637" s="13" t="n">
        <v>-0.273357127860592</v>
      </c>
      <c r="S637" s="11" t="n">
        <v>-2</v>
      </c>
      <c r="T637" s="13" t="n">
        <v>-0.0470941883767535</v>
      </c>
      <c r="U637" s="13" t="n">
        <v>-0.019723038187159</v>
      </c>
      <c r="V637" s="11" t="n">
        <v>0</v>
      </c>
      <c r="W637" s="13" t="n">
        <v>-0.201892744479495</v>
      </c>
      <c r="X637" s="11" t="n">
        <v>0</v>
      </c>
      <c r="Y637" s="11" t="n">
        <v>1</v>
      </c>
      <c r="Z637" s="11" t="n">
        <v>1</v>
      </c>
      <c r="AA637" s="11" t="n">
        <v>0</v>
      </c>
      <c r="AB637" s="10" t="s">
        <v>65</v>
      </c>
      <c r="AC637" s="11" t="n">
        <v>42</v>
      </c>
      <c r="AD637" s="11" t="n">
        <v>316</v>
      </c>
      <c r="AE637" s="11" t="n">
        <v>524</v>
      </c>
      <c r="AF637" s="11" t="n">
        <v>29</v>
      </c>
      <c r="AG637" s="11" t="n">
        <v>40</v>
      </c>
      <c r="AH637" s="11" t="n">
        <v>0</v>
      </c>
      <c r="AI637" s="13" t="n">
        <v>0.0441640378548896</v>
      </c>
      <c r="AJ637" s="13" t="n">
        <v>0.332281808622503</v>
      </c>
      <c r="AK637" s="13" t="n">
        <v>0.550998948475289</v>
      </c>
      <c r="AL637" s="13" t="n">
        <v>0.0304942166140904</v>
      </c>
      <c r="AM637" s="13" t="n">
        <v>0.0420609884332282</v>
      </c>
      <c r="AN637" s="11" t="n">
        <v>23</v>
      </c>
      <c r="AO637" s="13" t="n">
        <v>0.0236139630390144</v>
      </c>
      <c r="AP637" s="11" t="n">
        <v>88</v>
      </c>
      <c r="AQ637" s="11" t="n">
        <v>40</v>
      </c>
      <c r="AR637" s="13" t="n">
        <v>0.0860215053763441</v>
      </c>
      <c r="AS637" s="13" t="n">
        <v>0.0391006842619746</v>
      </c>
      <c r="AT637" s="14" t="n">
        <f aca="false">SUMIFS(시도_소아과개폐업!$C$5:$C$293,시도_소아과개폐업!$A$5:$A$293,$D637,시도_소아과개폐업!$B$5:$B$293,$B637)</f>
        <v>39</v>
      </c>
      <c r="AU637" s="14" t="n">
        <f aca="false">SUMIFS(시도_소아과개폐업!$D$5:$D$293,시도_소아과개폐업!$A$5:$A$293,$D637,시도_소아과개폐업!$B$5:$B$293,$B637)</f>
        <v>25</v>
      </c>
      <c r="AV637" s="14" t="n">
        <f aca="false">SUMIFS(시도_소아과개폐업!$F$5:$F$293,시도_소아과개폐업!$A$5:$A$293,$D637,시도_소아과개폐업!$B$5:$B$293,$B637)</f>
        <v>14</v>
      </c>
      <c r="AW637" s="15" t="n">
        <f aca="false">SUMIFS(시도_소아과개폐업!$G$5:$G$293,시도_소아과개폐업!$A$5:$A$293,$D637,시도_소아과개폐업!$B$5:$B$293,$B637)</f>
        <v>0.235849056603774</v>
      </c>
      <c r="AX637" s="14" t="n">
        <f aca="false">SUMIFS(시도_소아과개폐업!$H$5:$H$293,시도_소아과개폐업!$A$5:$A$293,$D637,시도_소아과개폐업!$B$5:$B$293,$B637)</f>
        <v>89</v>
      </c>
      <c r="AY637" s="14" t="n">
        <f aca="false">SUMIFS(시군구_병원급!$E$5:$E$3668,시군구_병원급!$A$5:$A$3668,$A637,시군구_병원급!$D$5:$D$3668,$D637)</f>
        <v>37</v>
      </c>
      <c r="AZ637" s="14" t="n">
        <f aca="false">SUMIFS(시군구_병원급!$F$5:$F$3668,시군구_병원급!$A$5:$A$3668,$A637,시군구_병원급!$D$5:$D$3668,$D637)</f>
        <v>10</v>
      </c>
      <c r="BA637" s="14" t="n">
        <f aca="false">SUMIFS(시군구_병원급!$G$5:$G$3668,시군구_병원급!$A$5:$A$3668,$A637,시군구_병원급!$D$5:$D$3668,$D637)</f>
        <v>48</v>
      </c>
      <c r="BB637" s="14" t="n">
        <f aca="false">SUMIFS(시군구_병원급!$H$5:$H$3668,시군구_병원급!$A$5:$A$3668,$A637,시군구_병원급!$D$5:$D$3668,$D637)</f>
        <v>97</v>
      </c>
      <c r="BC637" s="16" t="n">
        <f aca="false">K637+AY637</f>
        <v>67</v>
      </c>
      <c r="BD637" s="17" t="n">
        <f aca="false">IF(E637=0,"",(K637+AY637)/E637*1000)</f>
        <v>1.30757220921155</v>
      </c>
      <c r="BE637" s="16" t="n">
        <f aca="false">AY637-SUMIFS(시군구_병원급!$E$5:$E$3668,시군구_병원급!$A$5:$A$3668,$A637,시군구_병원급!$D$5:$D$3668,$D637-3)</f>
        <v>-2</v>
      </c>
      <c r="BF637" s="16" t="n">
        <f aca="false">IF(AY637=0,1,0)</f>
        <v>0</v>
      </c>
      <c r="BG637" s="16" t="n">
        <f aca="false">IF(K637+AY637=0,1,0)</f>
        <v>0</v>
      </c>
      <c r="BH637" s="16" t="n">
        <f aca="false">AF637+AG637+AH637</f>
        <v>69</v>
      </c>
      <c r="BI637" s="18" t="n">
        <f aca="false">IF(H637=0,"",BH637/H637)</f>
        <v>0.0725552050473186</v>
      </c>
      <c r="BJ637" s="16" t="n">
        <f aca="false">IF(AP637="","",AP637+AN637)</f>
        <v>111</v>
      </c>
    </row>
    <row r="638" customFormat="false" ht="15" hidden="false" customHeight="true" outlineLevel="0" collapsed="false">
      <c r="A638" s="9" t="s">
        <v>411</v>
      </c>
      <c r="B638" s="10" t="s">
        <v>409</v>
      </c>
      <c r="C638" s="10" t="s">
        <v>412</v>
      </c>
      <c r="D638" s="9" t="n">
        <v>2018</v>
      </c>
      <c r="E638" s="11" t="n">
        <v>16502</v>
      </c>
      <c r="F638" s="11" t="n">
        <v>2119</v>
      </c>
      <c r="G638" s="11" t="n">
        <v>2161</v>
      </c>
      <c r="H638" s="11" t="n">
        <v>284</v>
      </c>
      <c r="I638" s="11" t="n">
        <v>14751</v>
      </c>
      <c r="J638" s="11" t="n">
        <v>11379</v>
      </c>
      <c r="K638" s="11" t="n">
        <v>18</v>
      </c>
      <c r="L638" s="12" t="n">
        <v>17.2100351472549</v>
      </c>
      <c r="M638" s="12" t="n">
        <v>1.09077687553024</v>
      </c>
      <c r="N638" s="13" t="n">
        <v>0.771405328452308</v>
      </c>
      <c r="O638" s="13" t="n">
        <v>0.893891649497031</v>
      </c>
      <c r="P638" s="13" t="n">
        <v>0.130953823778936</v>
      </c>
      <c r="Q638" s="13" t="n">
        <v>-0.100561399683872</v>
      </c>
      <c r="R638" s="13" t="n">
        <v>-0.195757350204689</v>
      </c>
      <c r="S638" s="11" t="n">
        <v>1</v>
      </c>
      <c r="T638" s="13" t="n">
        <v>-0.0501672240802675</v>
      </c>
      <c r="U638" s="13" t="n">
        <v>-0.0333551769331586</v>
      </c>
      <c r="V638" s="11" t="n">
        <v>0</v>
      </c>
      <c r="W638" s="13" t="n">
        <v>-0.151408450704225</v>
      </c>
      <c r="X638" s="11" t="n">
        <v>0</v>
      </c>
      <c r="Y638" s="11" t="n">
        <v>0</v>
      </c>
      <c r="Z638" s="11" t="n">
        <v>0</v>
      </c>
      <c r="AA638" s="11" t="n">
        <v>0</v>
      </c>
      <c r="AB638" s="10" t="s">
        <v>65</v>
      </c>
      <c r="AC638" s="11" t="n">
        <v>16</v>
      </c>
      <c r="AD638" s="11" t="n">
        <v>134</v>
      </c>
      <c r="AE638" s="11" t="n">
        <v>116</v>
      </c>
      <c r="AF638" s="11" t="n">
        <v>7</v>
      </c>
      <c r="AG638" s="11" t="n">
        <v>11</v>
      </c>
      <c r="AH638" s="11" t="n">
        <v>0</v>
      </c>
      <c r="AI638" s="13" t="n">
        <v>0.0563380281690141</v>
      </c>
      <c r="AJ638" s="13" t="n">
        <v>0.471830985915493</v>
      </c>
      <c r="AK638" s="13" t="n">
        <v>0.408450704225352</v>
      </c>
      <c r="AL638" s="13" t="n">
        <v>0.0246478873239437</v>
      </c>
      <c r="AM638" s="13" t="n">
        <v>0.0387323943661972</v>
      </c>
      <c r="AN638" s="11" t="n">
        <v>5</v>
      </c>
      <c r="AO638" s="13" t="n">
        <v>0.0173010380622837</v>
      </c>
      <c r="AP638" s="11" t="n">
        <v>26</v>
      </c>
      <c r="AQ638" s="11" t="n">
        <v>11</v>
      </c>
      <c r="AR638" s="13" t="n">
        <v>0.0855263157894737</v>
      </c>
      <c r="AS638" s="13" t="n">
        <v>0.0361842105263158</v>
      </c>
      <c r="AT638" s="14" t="n">
        <f aca="false">SUMIFS(시도_소아과개폐업!$C$5:$C$293,시도_소아과개폐업!$A$5:$A$293,$D638,시도_소아과개폐업!$B$5:$B$293,$B638)</f>
        <v>39</v>
      </c>
      <c r="AU638" s="14" t="n">
        <f aca="false">SUMIFS(시도_소아과개폐업!$D$5:$D$293,시도_소아과개폐업!$A$5:$A$293,$D638,시도_소아과개폐업!$B$5:$B$293,$B638)</f>
        <v>25</v>
      </c>
      <c r="AV638" s="14" t="n">
        <f aca="false">SUMIFS(시도_소아과개폐업!$F$5:$F$293,시도_소아과개폐업!$A$5:$A$293,$D638,시도_소아과개폐업!$B$5:$B$293,$B638)</f>
        <v>14</v>
      </c>
      <c r="AW638" s="15" t="n">
        <f aca="false">SUMIFS(시도_소아과개폐업!$G$5:$G$293,시도_소아과개폐업!$A$5:$A$293,$D638,시도_소아과개폐업!$B$5:$B$293,$B638)</f>
        <v>0.235849056603774</v>
      </c>
      <c r="AX638" s="14" t="n">
        <f aca="false">SUMIFS(시도_소아과개폐업!$H$5:$H$293,시도_소아과개폐업!$A$5:$A$293,$D638,시도_소아과개폐업!$B$5:$B$293,$B638)</f>
        <v>89</v>
      </c>
      <c r="AY638" s="14" t="n">
        <f aca="false">SUMIFS(시군구_병원급!$E$5:$E$3668,시군구_병원급!$A$5:$A$3668,$A638,시군구_병원급!$D$5:$D$3668,$D638)</f>
        <v>11</v>
      </c>
      <c r="AZ638" s="14" t="n">
        <f aca="false">SUMIFS(시군구_병원급!$F$5:$F$3668,시군구_병원급!$A$5:$A$3668,$A638,시군구_병원급!$D$5:$D$3668,$D638)</f>
        <v>4</v>
      </c>
      <c r="BA638" s="14" t="n">
        <f aca="false">SUMIFS(시군구_병원급!$G$5:$G$3668,시군구_병원급!$A$5:$A$3668,$A638,시군구_병원급!$D$5:$D$3668,$D638)</f>
        <v>17</v>
      </c>
      <c r="BB638" s="14" t="n">
        <f aca="false">SUMIFS(시군구_병원급!$H$5:$H$3668,시군구_병원급!$A$5:$A$3668,$A638,시군구_병원급!$D$5:$D$3668,$D638)</f>
        <v>30</v>
      </c>
      <c r="BC638" s="16" t="n">
        <f aca="false">K638+AY638</f>
        <v>29</v>
      </c>
      <c r="BD638" s="17" t="n">
        <f aca="false">IF(E638=0,"",(K638+AY638)/E638*1000)</f>
        <v>1.75736274390983</v>
      </c>
      <c r="BE638" s="16" t="n">
        <f aca="false">AY638-SUMIFS(시군구_병원급!$E$5:$E$3668,시군구_병원급!$A$5:$A$3668,$A638,시군구_병원급!$D$5:$D$3668,$D638-3)</f>
        <v>1</v>
      </c>
      <c r="BF638" s="16" t="n">
        <f aca="false">IF(AY638=0,1,0)</f>
        <v>0</v>
      </c>
      <c r="BG638" s="16" t="n">
        <f aca="false">IF(K638+AY638=0,1,0)</f>
        <v>0</v>
      </c>
      <c r="BH638" s="16" t="n">
        <f aca="false">AF638+AG638+AH638</f>
        <v>18</v>
      </c>
      <c r="BI638" s="18" t="n">
        <f aca="false">IF(H638=0,"",BH638/H638)</f>
        <v>0.0633802816901408</v>
      </c>
      <c r="BJ638" s="16" t="n">
        <f aca="false">IF(AP638="","",AP638+AN638)</f>
        <v>31</v>
      </c>
    </row>
    <row r="639" customFormat="false" ht="15" hidden="false" customHeight="true" outlineLevel="0" collapsed="false">
      <c r="A639" s="9" t="s">
        <v>413</v>
      </c>
      <c r="B639" s="10" t="s">
        <v>409</v>
      </c>
      <c r="C639" s="10" t="s">
        <v>414</v>
      </c>
      <c r="D639" s="9" t="n">
        <v>2018</v>
      </c>
      <c r="E639" s="11" t="n">
        <v>6056</v>
      </c>
      <c r="F639" s="11" t="n">
        <v>645</v>
      </c>
      <c r="G639" s="11" t="n">
        <v>641</v>
      </c>
      <c r="H639" s="11" t="n">
        <v>108</v>
      </c>
      <c r="I639" s="11" t="n">
        <v>5340</v>
      </c>
      <c r="J639" s="11" t="n">
        <v>4190</v>
      </c>
      <c r="K639" s="11" t="n">
        <v>5</v>
      </c>
      <c r="L639" s="12" t="n">
        <v>17.8335535006605</v>
      </c>
      <c r="M639" s="12" t="n">
        <v>0.825627476882431</v>
      </c>
      <c r="N639" s="13" t="n">
        <v>0.784644194756554</v>
      </c>
      <c r="O639" s="13" t="n">
        <v>0.881770145310436</v>
      </c>
      <c r="P639" s="13" t="n">
        <v>0.105845442536328</v>
      </c>
      <c r="Q639" s="13" t="n">
        <v>-0.278102276791036</v>
      </c>
      <c r="R639" s="13" t="n">
        <v>-0.480129764801298</v>
      </c>
      <c r="S639" s="11" t="n">
        <v>0</v>
      </c>
      <c r="T639" s="13" t="n">
        <v>-0.0442477876106194</v>
      </c>
      <c r="U639" s="13" t="n">
        <v>-0.02608061280321</v>
      </c>
      <c r="V639" s="11" t="n">
        <v>0</v>
      </c>
      <c r="W639" s="13" t="n">
        <v>-0.361111111111111</v>
      </c>
      <c r="X639" s="11" t="n">
        <v>1</v>
      </c>
      <c r="Y639" s="11" t="n">
        <v>0</v>
      </c>
      <c r="Z639" s="11" t="n">
        <v>1</v>
      </c>
      <c r="AA639" s="11" t="n">
        <v>0</v>
      </c>
      <c r="AB639" s="10" t="s">
        <v>65</v>
      </c>
      <c r="AC639" s="11" t="n">
        <v>9</v>
      </c>
      <c r="AD639" s="11" t="n">
        <v>53</v>
      </c>
      <c r="AE639" s="11" t="n">
        <v>38</v>
      </c>
      <c r="AF639" s="11" t="n">
        <v>4</v>
      </c>
      <c r="AG639" s="11" t="n">
        <v>4</v>
      </c>
      <c r="AH639" s="11" t="n">
        <v>0</v>
      </c>
      <c r="AI639" s="13" t="n">
        <v>0.0833333333333333</v>
      </c>
      <c r="AJ639" s="13" t="n">
        <v>0.490740740740741</v>
      </c>
      <c r="AK639" s="13" t="n">
        <v>0.351851851851852</v>
      </c>
      <c r="AL639" s="13" t="n">
        <v>0.037037037037037</v>
      </c>
      <c r="AM639" s="13" t="n">
        <v>0.037037037037037</v>
      </c>
      <c r="AN639" s="11" t="n">
        <v>1</v>
      </c>
      <c r="AO639" s="13" t="n">
        <v>0.00917431192660551</v>
      </c>
      <c r="AP639" s="11" t="n">
        <v>8</v>
      </c>
      <c r="AQ639" s="11" t="n">
        <v>4</v>
      </c>
      <c r="AR639" s="13" t="n">
        <v>0.0707964601769912</v>
      </c>
      <c r="AS639" s="13" t="n">
        <v>0.0353982300884956</v>
      </c>
      <c r="AT639" s="14" t="n">
        <f aca="false">SUMIFS(시도_소아과개폐업!$C$5:$C$293,시도_소아과개폐업!$A$5:$A$293,$D639,시도_소아과개폐업!$B$5:$B$293,$B639)</f>
        <v>39</v>
      </c>
      <c r="AU639" s="14" t="n">
        <f aca="false">SUMIFS(시도_소아과개폐업!$D$5:$D$293,시도_소아과개폐업!$A$5:$A$293,$D639,시도_소아과개폐업!$B$5:$B$293,$B639)</f>
        <v>25</v>
      </c>
      <c r="AV639" s="14" t="n">
        <f aca="false">SUMIFS(시도_소아과개폐업!$F$5:$F$293,시도_소아과개폐업!$A$5:$A$293,$D639,시도_소아과개폐업!$B$5:$B$293,$B639)</f>
        <v>14</v>
      </c>
      <c r="AW639" s="15" t="n">
        <f aca="false">SUMIFS(시도_소아과개폐업!$G$5:$G$293,시도_소아과개폐업!$A$5:$A$293,$D639,시도_소아과개폐업!$B$5:$B$293,$B639)</f>
        <v>0.235849056603774</v>
      </c>
      <c r="AX639" s="14" t="n">
        <f aca="false">SUMIFS(시도_소아과개폐업!$H$5:$H$293,시도_소아과개폐업!$A$5:$A$293,$D639,시도_소아과개폐업!$B$5:$B$293,$B639)</f>
        <v>89</v>
      </c>
      <c r="AY639" s="14" t="n">
        <f aca="false">SUMIFS(시군구_병원급!$E$5:$E$3668,시군구_병원급!$A$5:$A$3668,$A639,시군구_병원급!$D$5:$D$3668,$D639)</f>
        <v>2</v>
      </c>
      <c r="AZ639" s="14" t="n">
        <f aca="false">SUMIFS(시군구_병원급!$F$5:$F$3668,시군구_병원급!$A$5:$A$3668,$A639,시군구_병원급!$D$5:$D$3668,$D639)</f>
        <v>1</v>
      </c>
      <c r="BA639" s="14" t="n">
        <f aca="false">SUMIFS(시군구_병원급!$G$5:$G$3668,시군구_병원급!$A$5:$A$3668,$A639,시군구_병원급!$D$5:$D$3668,$D639)</f>
        <v>7</v>
      </c>
      <c r="BB639" s="14" t="n">
        <f aca="false">SUMIFS(시군구_병원급!$H$5:$H$3668,시군구_병원급!$A$5:$A$3668,$A639,시군구_병원급!$D$5:$D$3668,$D639)</f>
        <v>12</v>
      </c>
      <c r="BC639" s="16" t="n">
        <f aca="false">K639+AY639</f>
        <v>7</v>
      </c>
      <c r="BD639" s="17" t="n">
        <f aca="false">IF(E639=0,"",(K639+AY639)/E639*1000)</f>
        <v>1.1558784676354</v>
      </c>
      <c r="BE639" s="16" t="n">
        <f aca="false">AY639-SUMIFS(시군구_병원급!$E$5:$E$3668,시군구_병원급!$A$5:$A$3668,$A639,시군구_병원급!$D$5:$D$3668,$D639-3)</f>
        <v>0</v>
      </c>
      <c r="BF639" s="16" t="n">
        <f aca="false">IF(AY639=0,1,0)</f>
        <v>0</v>
      </c>
      <c r="BG639" s="16" t="n">
        <f aca="false">IF(K639+AY639=0,1,0)</f>
        <v>0</v>
      </c>
      <c r="BH639" s="16" t="n">
        <f aca="false">AF639+AG639+AH639</f>
        <v>8</v>
      </c>
      <c r="BI639" s="18" t="n">
        <f aca="false">IF(H639=0,"",BH639/H639)</f>
        <v>0.0740740740740741</v>
      </c>
      <c r="BJ639" s="16" t="n">
        <f aca="false">IF(AP639="","",AP639+AN639)</f>
        <v>9</v>
      </c>
    </row>
    <row r="640" customFormat="false" ht="15" hidden="false" customHeight="true" outlineLevel="0" collapsed="false">
      <c r="A640" s="9" t="s">
        <v>415</v>
      </c>
      <c r="B640" s="10" t="s">
        <v>409</v>
      </c>
      <c r="C640" s="10" t="s">
        <v>416</v>
      </c>
      <c r="D640" s="9" t="n">
        <v>2018</v>
      </c>
      <c r="E640" s="11" t="n">
        <v>5141</v>
      </c>
      <c r="F640" s="11" t="n">
        <v>611</v>
      </c>
      <c r="G640" s="11" t="n">
        <v>610</v>
      </c>
      <c r="H640" s="11" t="n">
        <v>102</v>
      </c>
      <c r="I640" s="11" t="n">
        <v>5734</v>
      </c>
      <c r="J640" s="11" t="n">
        <v>4257</v>
      </c>
      <c r="K640" s="11" t="n">
        <v>3</v>
      </c>
      <c r="L640" s="12" t="n">
        <v>19.8404979575958</v>
      </c>
      <c r="M640" s="12" t="n">
        <v>0.583544057576347</v>
      </c>
      <c r="N640" s="13" t="n">
        <v>0.742413672828741</v>
      </c>
      <c r="O640" s="13" t="n">
        <v>1.11534720871426</v>
      </c>
      <c r="P640" s="13" t="n">
        <v>0.118653958373857</v>
      </c>
      <c r="Q640" s="13" t="n">
        <v>-0.202203600248293</v>
      </c>
      <c r="R640" s="13" t="n">
        <v>-0.369834710743802</v>
      </c>
      <c r="S640" s="11" t="n">
        <v>1</v>
      </c>
      <c r="T640" s="13" t="n">
        <v>-0.0467289719626168</v>
      </c>
      <c r="U640" s="13" t="n">
        <v>-0.0152842177571698</v>
      </c>
      <c r="V640" s="11" t="n">
        <v>0</v>
      </c>
      <c r="W640" s="13" t="n">
        <v>-0.205882352941177</v>
      </c>
      <c r="X640" s="11" t="n">
        <v>0</v>
      </c>
      <c r="Y640" s="11" t="n">
        <v>0</v>
      </c>
      <c r="Z640" s="11" t="n">
        <v>0</v>
      </c>
      <c r="AA640" s="11" t="n">
        <v>0</v>
      </c>
      <c r="AB640" s="10" t="s">
        <v>65</v>
      </c>
      <c r="AC640" s="11" t="n">
        <v>7</v>
      </c>
      <c r="AD640" s="11" t="n">
        <v>43</v>
      </c>
      <c r="AE640" s="11" t="n">
        <v>38</v>
      </c>
      <c r="AF640" s="11" t="n">
        <v>4</v>
      </c>
      <c r="AG640" s="11" t="n">
        <v>10</v>
      </c>
      <c r="AH640" s="11" t="n">
        <v>0</v>
      </c>
      <c r="AI640" s="13" t="n">
        <v>0.0686274509803922</v>
      </c>
      <c r="AJ640" s="13" t="n">
        <v>0.42156862745098</v>
      </c>
      <c r="AK640" s="13" t="n">
        <v>0.372549019607843</v>
      </c>
      <c r="AL640" s="13" t="n">
        <v>0.0392156862745098</v>
      </c>
      <c r="AM640" s="13" t="n">
        <v>0.0980392156862745</v>
      </c>
      <c r="AN640" s="11" t="n">
        <v>2</v>
      </c>
      <c r="AO640" s="13" t="n">
        <v>0.0192307692307692</v>
      </c>
      <c r="AP640" s="11" t="n">
        <v>6</v>
      </c>
      <c r="AQ640" s="11" t="n">
        <v>2</v>
      </c>
      <c r="AR640" s="13" t="n">
        <v>0.0555555555555556</v>
      </c>
      <c r="AS640" s="13" t="n">
        <v>0.0185185185185185</v>
      </c>
      <c r="AT640" s="14" t="n">
        <f aca="false">SUMIFS(시도_소아과개폐업!$C$5:$C$293,시도_소아과개폐업!$A$5:$A$293,$D640,시도_소아과개폐업!$B$5:$B$293,$B640)</f>
        <v>39</v>
      </c>
      <c r="AU640" s="14" t="n">
        <f aca="false">SUMIFS(시도_소아과개폐업!$D$5:$D$293,시도_소아과개폐업!$A$5:$A$293,$D640,시도_소아과개폐업!$B$5:$B$293,$B640)</f>
        <v>25</v>
      </c>
      <c r="AV640" s="14" t="n">
        <f aca="false">SUMIFS(시도_소아과개폐업!$F$5:$F$293,시도_소아과개폐업!$A$5:$A$293,$D640,시도_소아과개폐업!$B$5:$B$293,$B640)</f>
        <v>14</v>
      </c>
      <c r="AW640" s="15" t="n">
        <f aca="false">SUMIFS(시도_소아과개폐업!$G$5:$G$293,시도_소아과개폐업!$A$5:$A$293,$D640,시도_소아과개폐업!$B$5:$B$293,$B640)</f>
        <v>0.235849056603774</v>
      </c>
      <c r="AX640" s="14" t="n">
        <f aca="false">SUMIFS(시도_소아과개폐업!$H$5:$H$293,시도_소아과개폐업!$A$5:$A$293,$D640,시도_소아과개폐업!$B$5:$B$293,$B640)</f>
        <v>89</v>
      </c>
      <c r="AY640" s="14" t="n">
        <f aca="false">SUMIFS(시군구_병원급!$E$5:$E$3668,시군구_병원급!$A$5:$A$3668,$A640,시군구_병원급!$D$5:$D$3668,$D640)</f>
        <v>3</v>
      </c>
      <c r="AZ640" s="14" t="n">
        <f aca="false">SUMIFS(시군구_병원급!$F$5:$F$3668,시군구_병원급!$A$5:$A$3668,$A640,시군구_병원급!$D$5:$D$3668,$D640)</f>
        <v>0</v>
      </c>
      <c r="BA640" s="14" t="n">
        <f aca="false">SUMIFS(시군구_병원급!$G$5:$G$3668,시군구_병원급!$A$5:$A$3668,$A640,시군구_병원급!$D$5:$D$3668,$D640)</f>
        <v>3</v>
      </c>
      <c r="BB640" s="14" t="n">
        <f aca="false">SUMIFS(시군구_병원급!$H$5:$H$3668,시군구_병원급!$A$5:$A$3668,$A640,시군구_병원급!$D$5:$D$3668,$D640)</f>
        <v>13</v>
      </c>
      <c r="BC640" s="16" t="n">
        <f aca="false">K640+AY640</f>
        <v>6</v>
      </c>
      <c r="BD640" s="17" t="n">
        <f aca="false">IF(E640=0,"",(K640+AY640)/E640*1000)</f>
        <v>1.16708811515269</v>
      </c>
      <c r="BE640" s="16" t="n">
        <f aca="false">AY640-SUMIFS(시군구_병원급!$E$5:$E$3668,시군구_병원급!$A$5:$A$3668,$A640,시군구_병원급!$D$5:$D$3668,$D640-3)</f>
        <v>-1</v>
      </c>
      <c r="BF640" s="16" t="n">
        <f aca="false">IF(AY640=0,1,0)</f>
        <v>0</v>
      </c>
      <c r="BG640" s="16" t="n">
        <f aca="false">IF(K640+AY640=0,1,0)</f>
        <v>0</v>
      </c>
      <c r="BH640" s="16" t="n">
        <f aca="false">AF640+AG640+AH640</f>
        <v>14</v>
      </c>
      <c r="BI640" s="18" t="n">
        <f aca="false">IF(H640=0,"",BH640/H640)</f>
        <v>0.137254901960784</v>
      </c>
      <c r="BJ640" s="16" t="n">
        <f aca="false">IF(AP640="","",AP640+AN640)</f>
        <v>8</v>
      </c>
    </row>
    <row r="641" customFormat="false" ht="15" hidden="false" customHeight="true" outlineLevel="0" collapsed="false">
      <c r="A641" s="9" t="s">
        <v>417</v>
      </c>
      <c r="B641" s="10" t="s">
        <v>409</v>
      </c>
      <c r="C641" s="10" t="s">
        <v>418</v>
      </c>
      <c r="D641" s="9" t="n">
        <v>2018</v>
      </c>
      <c r="E641" s="11" t="n">
        <v>28761</v>
      </c>
      <c r="F641" s="11" t="n">
        <v>3448</v>
      </c>
      <c r="G641" s="11" t="n">
        <v>3433</v>
      </c>
      <c r="H641" s="11" t="n">
        <v>607</v>
      </c>
      <c r="I641" s="11" t="n">
        <v>21787</v>
      </c>
      <c r="J641" s="11" t="n">
        <v>16937</v>
      </c>
      <c r="K641" s="11" t="n">
        <v>17</v>
      </c>
      <c r="L641" s="12" t="n">
        <v>21.1049685337784</v>
      </c>
      <c r="M641" s="12" t="n">
        <v>0.591078196168423</v>
      </c>
      <c r="N641" s="13" t="n">
        <v>0.777390186808647</v>
      </c>
      <c r="O641" s="13" t="n">
        <v>0.757518862348319</v>
      </c>
      <c r="P641" s="13" t="n">
        <v>0.119363026320364</v>
      </c>
      <c r="Q641" s="13" t="n">
        <v>-0.155751900666334</v>
      </c>
      <c r="R641" s="13" t="n">
        <v>-0.33751447317638</v>
      </c>
      <c r="S641" s="11" t="n">
        <v>-5</v>
      </c>
      <c r="T641" s="13" t="n">
        <v>-0.0618238021638331</v>
      </c>
      <c r="U641" s="13" t="n">
        <v>-0.0281470247122848</v>
      </c>
      <c r="V641" s="11" t="n">
        <v>0</v>
      </c>
      <c r="W641" s="13" t="n">
        <v>-0.252059308072488</v>
      </c>
      <c r="X641" s="11" t="n">
        <v>1</v>
      </c>
      <c r="Y641" s="11" t="n">
        <v>0</v>
      </c>
      <c r="Z641" s="11" t="n">
        <v>1</v>
      </c>
      <c r="AA641" s="11" t="n">
        <v>0</v>
      </c>
      <c r="AB641" s="10" t="s">
        <v>65</v>
      </c>
      <c r="AC641" s="11" t="n">
        <v>23</v>
      </c>
      <c r="AD641" s="11" t="n">
        <v>188</v>
      </c>
      <c r="AE641" s="11" t="n">
        <v>380</v>
      </c>
      <c r="AF641" s="11" t="n">
        <v>1</v>
      </c>
      <c r="AG641" s="11" t="n">
        <v>15</v>
      </c>
      <c r="AH641" s="11" t="n">
        <v>0</v>
      </c>
      <c r="AI641" s="13" t="n">
        <v>0.0378912685337727</v>
      </c>
      <c r="AJ641" s="13" t="n">
        <v>0.309719934102142</v>
      </c>
      <c r="AK641" s="13" t="n">
        <v>0.626029654036244</v>
      </c>
      <c r="AL641" s="13" t="n">
        <v>0.00164744645799012</v>
      </c>
      <c r="AM641" s="13" t="n">
        <v>0.0247116968698517</v>
      </c>
      <c r="AN641" s="11" t="n">
        <v>12</v>
      </c>
      <c r="AO641" s="13" t="n">
        <v>0.0193861066235864</v>
      </c>
      <c r="AP641" s="11" t="n">
        <v>47</v>
      </c>
      <c r="AQ641" s="11" t="n">
        <v>14</v>
      </c>
      <c r="AR641" s="13" t="n">
        <v>0.0719754977029097</v>
      </c>
      <c r="AS641" s="13" t="n">
        <v>0.0214395099540582</v>
      </c>
      <c r="AT641" s="14" t="n">
        <f aca="false">SUMIFS(시도_소아과개폐업!$C$5:$C$293,시도_소아과개폐업!$A$5:$A$293,$D641,시도_소아과개폐업!$B$5:$B$293,$B641)</f>
        <v>39</v>
      </c>
      <c r="AU641" s="14" t="n">
        <f aca="false">SUMIFS(시도_소아과개폐업!$D$5:$D$293,시도_소아과개폐업!$A$5:$A$293,$D641,시도_소아과개폐업!$B$5:$B$293,$B641)</f>
        <v>25</v>
      </c>
      <c r="AV641" s="14" t="n">
        <f aca="false">SUMIFS(시도_소아과개폐업!$F$5:$F$293,시도_소아과개폐업!$A$5:$A$293,$D641,시도_소아과개폐업!$B$5:$B$293,$B641)</f>
        <v>14</v>
      </c>
      <c r="AW641" s="15" t="n">
        <f aca="false">SUMIFS(시도_소아과개폐업!$G$5:$G$293,시도_소아과개폐업!$A$5:$A$293,$D641,시도_소아과개폐업!$B$5:$B$293,$B641)</f>
        <v>0.235849056603774</v>
      </c>
      <c r="AX641" s="14" t="n">
        <f aca="false">SUMIFS(시도_소아과개폐업!$H$5:$H$293,시도_소아과개폐업!$A$5:$A$293,$D641,시도_소아과개폐업!$B$5:$B$293,$B641)</f>
        <v>89</v>
      </c>
      <c r="AY641" s="14" t="n">
        <f aca="false">SUMIFS(시군구_병원급!$E$5:$E$3668,시군구_병원급!$A$5:$A$3668,$A641,시군구_병원급!$D$5:$D$3668,$D641)</f>
        <v>32</v>
      </c>
      <c r="AZ641" s="14" t="n">
        <f aca="false">SUMIFS(시군구_병원급!$F$5:$F$3668,시군구_병원급!$A$5:$A$3668,$A641,시군구_병원급!$D$5:$D$3668,$D641)</f>
        <v>5</v>
      </c>
      <c r="BA641" s="14" t="n">
        <f aca="false">SUMIFS(시군구_병원급!$G$5:$G$3668,시군구_병원급!$A$5:$A$3668,$A641,시군구_병원급!$D$5:$D$3668,$D641)</f>
        <v>31</v>
      </c>
      <c r="BB641" s="14" t="n">
        <f aca="false">SUMIFS(시군구_병원급!$H$5:$H$3668,시군구_병원급!$A$5:$A$3668,$A641,시군구_병원급!$D$5:$D$3668,$D641)</f>
        <v>73</v>
      </c>
      <c r="BC641" s="16" t="n">
        <f aca="false">K641+AY641</f>
        <v>49</v>
      </c>
      <c r="BD641" s="17" t="n">
        <f aca="false">IF(E641=0,"",(K641+AY641)/E641*1000)</f>
        <v>1.70369597719134</v>
      </c>
      <c r="BE641" s="16" t="n">
        <f aca="false">AY641-SUMIFS(시군구_병원급!$E$5:$E$3668,시군구_병원급!$A$5:$A$3668,$A641,시군구_병원급!$D$5:$D$3668,$D641-3)</f>
        <v>6</v>
      </c>
      <c r="BF641" s="16" t="n">
        <f aca="false">IF(AY641=0,1,0)</f>
        <v>0</v>
      </c>
      <c r="BG641" s="16" t="n">
        <f aca="false">IF(K641+AY641=0,1,0)</f>
        <v>0</v>
      </c>
      <c r="BH641" s="16" t="n">
        <f aca="false">AF641+AG641+AH641</f>
        <v>16</v>
      </c>
      <c r="BI641" s="18" t="n">
        <f aca="false">IF(H641=0,"",BH641/H641)</f>
        <v>0.0263591433278418</v>
      </c>
      <c r="BJ641" s="16" t="n">
        <f aca="false">IF(AP641="","",AP641+AN641)</f>
        <v>59</v>
      </c>
    </row>
    <row r="642" customFormat="false" ht="15" hidden="false" customHeight="true" outlineLevel="0" collapsed="false">
      <c r="A642" s="9" t="s">
        <v>419</v>
      </c>
      <c r="B642" s="10" t="s">
        <v>409</v>
      </c>
      <c r="C642" s="10" t="s">
        <v>420</v>
      </c>
      <c r="D642" s="9" t="n">
        <v>2018</v>
      </c>
      <c r="E642" s="11" t="n">
        <v>3471</v>
      </c>
      <c r="F642" s="11" t="n">
        <v>455</v>
      </c>
      <c r="G642" s="11" t="n">
        <v>468</v>
      </c>
      <c r="H642" s="11" t="n">
        <v>59</v>
      </c>
      <c r="I642" s="11" t="n">
        <v>2897</v>
      </c>
      <c r="J642" s="11" t="n">
        <v>2163</v>
      </c>
      <c r="K642" s="11" t="n">
        <v>2</v>
      </c>
      <c r="L642" s="12" t="n">
        <v>16.9979832901181</v>
      </c>
      <c r="M642" s="12" t="n">
        <v>0.576202823393835</v>
      </c>
      <c r="N642" s="13" t="n">
        <v>0.746634449430445</v>
      </c>
      <c r="O642" s="13" t="n">
        <v>0.83462978968597</v>
      </c>
      <c r="P642" s="13" t="n">
        <v>0.134831460674157</v>
      </c>
      <c r="Q642" s="13" t="n">
        <v>-0.101010101010101</v>
      </c>
      <c r="R642" s="13" t="n">
        <v>-0.241491085899514</v>
      </c>
      <c r="S642" s="11" t="n">
        <v>-1</v>
      </c>
      <c r="T642" s="13" t="n">
        <v>-0.078125</v>
      </c>
      <c r="U642" s="13" t="n">
        <v>-0.062156037552606</v>
      </c>
      <c r="V642" s="11" t="n">
        <v>0</v>
      </c>
      <c r="W642" s="13" t="n">
        <v>-0.169491525423729</v>
      </c>
      <c r="X642" s="11" t="n">
        <v>0</v>
      </c>
      <c r="Y642" s="11" t="n">
        <v>0</v>
      </c>
      <c r="Z642" s="11" t="n">
        <v>0</v>
      </c>
      <c r="AA642" s="11" t="n">
        <v>0</v>
      </c>
      <c r="AB642" s="10" t="s">
        <v>65</v>
      </c>
      <c r="AC642" s="11" t="n">
        <v>3</v>
      </c>
      <c r="AD642" s="11" t="n">
        <v>24</v>
      </c>
      <c r="AE642" s="11" t="n">
        <v>20</v>
      </c>
      <c r="AF642" s="11" t="n">
        <v>1</v>
      </c>
      <c r="AG642" s="11" t="n">
        <v>11</v>
      </c>
      <c r="AH642" s="11" t="n">
        <v>0</v>
      </c>
      <c r="AI642" s="13" t="n">
        <v>0.0508474576271187</v>
      </c>
      <c r="AJ642" s="13" t="n">
        <v>0.406779661016949</v>
      </c>
      <c r="AK642" s="13" t="n">
        <v>0.338983050847458</v>
      </c>
      <c r="AL642" s="13" t="n">
        <v>0.0169491525423729</v>
      </c>
      <c r="AM642" s="13" t="n">
        <v>0.186440677966102</v>
      </c>
      <c r="AN642" s="11" t="n">
        <v>1</v>
      </c>
      <c r="AO642" s="13" t="n">
        <v>0.0166666666666667</v>
      </c>
      <c r="AP642" s="11" t="n">
        <v>7</v>
      </c>
      <c r="AQ642" s="11" t="n">
        <v>0</v>
      </c>
      <c r="AR642" s="13" t="n">
        <v>0.104477611940299</v>
      </c>
      <c r="AS642" s="13" t="n">
        <v>0</v>
      </c>
      <c r="AT642" s="14" t="n">
        <f aca="false">SUMIFS(시도_소아과개폐업!$C$5:$C$293,시도_소아과개폐업!$A$5:$A$293,$D642,시도_소아과개폐업!$B$5:$B$293,$B642)</f>
        <v>39</v>
      </c>
      <c r="AU642" s="14" t="n">
        <f aca="false">SUMIFS(시도_소아과개폐업!$D$5:$D$293,시도_소아과개폐업!$A$5:$A$293,$D642,시도_소아과개폐업!$B$5:$B$293,$B642)</f>
        <v>25</v>
      </c>
      <c r="AV642" s="14" t="n">
        <f aca="false">SUMIFS(시도_소아과개폐업!$F$5:$F$293,시도_소아과개폐업!$A$5:$A$293,$D642,시도_소아과개폐업!$B$5:$B$293,$B642)</f>
        <v>14</v>
      </c>
      <c r="AW642" s="15" t="n">
        <f aca="false">SUMIFS(시도_소아과개폐업!$G$5:$G$293,시도_소아과개폐업!$A$5:$A$293,$D642,시도_소아과개폐업!$B$5:$B$293,$B642)</f>
        <v>0.235849056603774</v>
      </c>
      <c r="AX642" s="14" t="n">
        <f aca="false">SUMIFS(시도_소아과개폐업!$H$5:$H$293,시도_소아과개폐업!$A$5:$A$293,$D642,시도_소아과개폐업!$B$5:$B$293,$B642)</f>
        <v>89</v>
      </c>
      <c r="AY642" s="14" t="n">
        <f aca="false">SUMIFS(시군구_병원급!$E$5:$E$3668,시군구_병원급!$A$5:$A$3668,$A642,시군구_병원급!$D$5:$D$3668,$D642)</f>
        <v>7</v>
      </c>
      <c r="AZ642" s="14" t="n">
        <f aca="false">SUMIFS(시군구_병원급!$F$5:$F$3668,시군구_병원급!$A$5:$A$3668,$A642,시군구_병원급!$D$5:$D$3668,$D642)</f>
        <v>0</v>
      </c>
      <c r="BA642" s="14" t="n">
        <f aca="false">SUMIFS(시군구_병원급!$G$5:$G$3668,시군구_병원급!$A$5:$A$3668,$A642,시군구_병원급!$D$5:$D$3668,$D642)</f>
        <v>9</v>
      </c>
      <c r="BB642" s="14" t="n">
        <f aca="false">SUMIFS(시군구_병원급!$H$5:$H$3668,시군구_병원급!$A$5:$A$3668,$A642,시군구_병원급!$D$5:$D$3668,$D642)</f>
        <v>16</v>
      </c>
      <c r="BC642" s="16" t="n">
        <f aca="false">K642+AY642</f>
        <v>9</v>
      </c>
      <c r="BD642" s="17" t="n">
        <f aca="false">IF(E642=0,"",(K642+AY642)/E642*1000)</f>
        <v>2.59291270527226</v>
      </c>
      <c r="BE642" s="16" t="n">
        <f aca="false">AY642-SUMIFS(시군구_병원급!$E$5:$E$3668,시군구_병원급!$A$5:$A$3668,$A642,시군구_병원급!$D$5:$D$3668,$D642-3)</f>
        <v>0</v>
      </c>
      <c r="BF642" s="16" t="n">
        <f aca="false">IF(AY642=0,1,0)</f>
        <v>0</v>
      </c>
      <c r="BG642" s="16" t="n">
        <f aca="false">IF(K642+AY642=0,1,0)</f>
        <v>0</v>
      </c>
      <c r="BH642" s="16" t="n">
        <f aca="false">AF642+AG642+AH642</f>
        <v>12</v>
      </c>
      <c r="BI642" s="18" t="n">
        <f aca="false">IF(H642=0,"",BH642/H642)</f>
        <v>0.203389830508475</v>
      </c>
      <c r="BJ642" s="16" t="n">
        <f aca="false">IF(AP642="","",AP642+AN642)</f>
        <v>8</v>
      </c>
    </row>
    <row r="643" customFormat="false" ht="15" hidden="false" customHeight="true" outlineLevel="0" collapsed="false">
      <c r="A643" s="9" t="s">
        <v>421</v>
      </c>
      <c r="B643" s="10" t="s">
        <v>409</v>
      </c>
      <c r="C643" s="10" t="s">
        <v>422</v>
      </c>
      <c r="D643" s="9" t="n">
        <v>2018</v>
      </c>
      <c r="E643" s="11" t="n">
        <v>17498</v>
      </c>
      <c r="F643" s="11" t="n">
        <v>2006</v>
      </c>
      <c r="G643" s="11" t="n">
        <v>2030</v>
      </c>
      <c r="H643" s="11" t="n">
        <v>267</v>
      </c>
      <c r="I643" s="11" t="n">
        <v>11518</v>
      </c>
      <c r="J643" s="11" t="n">
        <v>9983</v>
      </c>
      <c r="K643" s="11" t="n">
        <v>5</v>
      </c>
      <c r="L643" s="12" t="n">
        <v>15.258886729912</v>
      </c>
      <c r="M643" s="12" t="n">
        <v>0.285746942507715</v>
      </c>
      <c r="N643" s="13" t="n">
        <v>0.866730335127626</v>
      </c>
      <c r="O643" s="13" t="n">
        <v>0.658246656760773</v>
      </c>
      <c r="P643" s="13" t="n">
        <v>0.116013258658132</v>
      </c>
      <c r="Q643" s="13" t="n">
        <v>-0.174155182178592</v>
      </c>
      <c r="R643" s="13" t="n">
        <v>-0.425417492216247</v>
      </c>
      <c r="S643" s="11" t="n">
        <v>-1</v>
      </c>
      <c r="T643" s="13" t="n">
        <v>0.038910505836576</v>
      </c>
      <c r="U643" s="13" t="n">
        <v>0.0340245982583716</v>
      </c>
      <c r="V643" s="11" t="n">
        <v>0</v>
      </c>
      <c r="W643" s="13" t="n">
        <v>-0.224719101123596</v>
      </c>
      <c r="X643" s="11" t="n">
        <v>1</v>
      </c>
      <c r="Y643" s="11" t="n">
        <v>1</v>
      </c>
      <c r="Z643" s="11" t="n">
        <v>1</v>
      </c>
      <c r="AA643" s="11" t="n">
        <v>1</v>
      </c>
      <c r="AB643" s="10" t="s">
        <v>65</v>
      </c>
      <c r="AC643" s="11" t="n">
        <v>14</v>
      </c>
      <c r="AD643" s="11" t="n">
        <v>114</v>
      </c>
      <c r="AE643" s="11" t="n">
        <v>129</v>
      </c>
      <c r="AF643" s="11" t="n">
        <v>5</v>
      </c>
      <c r="AG643" s="11" t="n">
        <v>4</v>
      </c>
      <c r="AH643" s="11" t="n">
        <v>1</v>
      </c>
      <c r="AI643" s="13" t="n">
        <v>0.052434456928839</v>
      </c>
      <c r="AJ643" s="13" t="n">
        <v>0.426966292134831</v>
      </c>
      <c r="AK643" s="13" t="n">
        <v>0.48314606741573</v>
      </c>
      <c r="AL643" s="13" t="n">
        <v>0.0187265917602996</v>
      </c>
      <c r="AM643" s="13" t="n">
        <v>0.0149812734082397</v>
      </c>
      <c r="AN643" s="11" t="n">
        <v>1</v>
      </c>
      <c r="AO643" s="13" t="n">
        <v>0.00373134328358209</v>
      </c>
      <c r="AP643" s="11" t="n">
        <v>9</v>
      </c>
      <c r="AQ643" s="11" t="n">
        <v>19</v>
      </c>
      <c r="AR643" s="13" t="n">
        <v>0.0348837209302326</v>
      </c>
      <c r="AS643" s="13" t="n">
        <v>0.0736434108527132</v>
      </c>
      <c r="AT643" s="14" t="n">
        <f aca="false">SUMIFS(시도_소아과개폐업!$C$5:$C$293,시도_소아과개폐업!$A$5:$A$293,$D643,시도_소아과개폐업!$B$5:$B$293,$B643)</f>
        <v>39</v>
      </c>
      <c r="AU643" s="14" t="n">
        <f aca="false">SUMIFS(시도_소아과개폐업!$D$5:$D$293,시도_소아과개폐업!$A$5:$A$293,$D643,시도_소아과개폐업!$B$5:$B$293,$B643)</f>
        <v>25</v>
      </c>
      <c r="AV643" s="14" t="n">
        <f aca="false">SUMIFS(시도_소아과개폐업!$F$5:$F$293,시도_소아과개폐업!$A$5:$A$293,$D643,시도_소아과개폐업!$B$5:$B$293,$B643)</f>
        <v>14</v>
      </c>
      <c r="AW643" s="15" t="n">
        <f aca="false">SUMIFS(시도_소아과개폐업!$G$5:$G$293,시도_소아과개폐업!$A$5:$A$293,$D643,시도_소아과개폐업!$B$5:$B$293,$B643)</f>
        <v>0.235849056603774</v>
      </c>
      <c r="AX643" s="14" t="n">
        <f aca="false">SUMIFS(시도_소아과개폐업!$H$5:$H$293,시도_소아과개폐업!$A$5:$A$293,$D643,시도_소아과개폐업!$B$5:$B$293,$B643)</f>
        <v>89</v>
      </c>
      <c r="AY643" s="14" t="n">
        <f aca="false">SUMIFS(시군구_병원급!$E$5:$E$3668,시군구_병원급!$A$5:$A$3668,$A643,시군구_병원급!$D$5:$D$3668,$D643)</f>
        <v>7</v>
      </c>
      <c r="AZ643" s="14" t="n">
        <f aca="false">SUMIFS(시군구_병원급!$F$5:$F$3668,시군구_병원급!$A$5:$A$3668,$A643,시군구_병원급!$D$5:$D$3668,$D643)</f>
        <v>3</v>
      </c>
      <c r="BA643" s="14" t="n">
        <f aca="false">SUMIFS(시군구_병원급!$G$5:$G$3668,시군구_병원급!$A$5:$A$3668,$A643,시군구_병원급!$D$5:$D$3668,$D643)</f>
        <v>9</v>
      </c>
      <c r="BB643" s="14" t="n">
        <f aca="false">SUMIFS(시군구_병원급!$H$5:$H$3668,시군구_병원급!$A$5:$A$3668,$A643,시군구_병원급!$D$5:$D$3668,$D643)</f>
        <v>15</v>
      </c>
      <c r="BC643" s="16" t="n">
        <f aca="false">K643+AY643</f>
        <v>12</v>
      </c>
      <c r="BD643" s="17" t="n">
        <f aca="false">IF(E643=0,"",(K643+AY643)/E643*1000)</f>
        <v>0.685792662018516</v>
      </c>
      <c r="BE643" s="16" t="n">
        <f aca="false">AY643-SUMIFS(시군구_병원급!$E$5:$E$3668,시군구_병원급!$A$5:$A$3668,$A643,시군구_병원급!$D$5:$D$3668,$D643-3)</f>
        <v>0</v>
      </c>
      <c r="BF643" s="16" t="n">
        <f aca="false">IF(AY643=0,1,0)</f>
        <v>0</v>
      </c>
      <c r="BG643" s="16" t="n">
        <f aca="false">IF(K643+AY643=0,1,0)</f>
        <v>0</v>
      </c>
      <c r="BH643" s="16" t="n">
        <f aca="false">AF643+AG643+AH643</f>
        <v>10</v>
      </c>
      <c r="BI643" s="18" t="n">
        <f aca="false">IF(H643=0,"",BH643/H643)</f>
        <v>0.0374531835205993</v>
      </c>
      <c r="BJ643" s="16" t="n">
        <f aca="false">IF(AP643="","",AP643+AN643)</f>
        <v>10</v>
      </c>
    </row>
    <row r="644" customFormat="false" ht="15" hidden="false" customHeight="true" outlineLevel="0" collapsed="false">
      <c r="A644" s="9" t="s">
        <v>423</v>
      </c>
      <c r="B644" s="10" t="s">
        <v>409</v>
      </c>
      <c r="C644" s="10" t="s">
        <v>424</v>
      </c>
      <c r="D644" s="9" t="n">
        <v>2018</v>
      </c>
      <c r="E644" s="11" t="n">
        <v>21965</v>
      </c>
      <c r="F644" s="11" t="n">
        <v>3006</v>
      </c>
      <c r="G644" s="11" t="n">
        <v>3033</v>
      </c>
      <c r="H644" s="11" t="n">
        <v>389</v>
      </c>
      <c r="I644" s="11" t="n">
        <v>14377</v>
      </c>
      <c r="J644" s="11" t="n">
        <v>12072</v>
      </c>
      <c r="K644" s="11" t="n">
        <v>19</v>
      </c>
      <c r="L644" s="12" t="n">
        <v>17.7099931709538</v>
      </c>
      <c r="M644" s="12" t="n">
        <v>0.865012519918051</v>
      </c>
      <c r="N644" s="13" t="n">
        <v>0.839674480072338</v>
      </c>
      <c r="O644" s="13" t="n">
        <v>0.65454131572957</v>
      </c>
      <c r="P644" s="13" t="n">
        <v>0.138083314363761</v>
      </c>
      <c r="Q644" s="13" t="n">
        <v>0.102660642570281</v>
      </c>
      <c r="R644" s="13" t="n">
        <v>-0.014939915556999</v>
      </c>
      <c r="S644" s="11" t="n">
        <v>3</v>
      </c>
      <c r="T644" s="13" t="n">
        <v>0.0345744680851063</v>
      </c>
      <c r="U644" s="13" t="n">
        <v>0.0761227544910179</v>
      </c>
      <c r="V644" s="11" t="n">
        <v>0</v>
      </c>
      <c r="W644" s="13" t="n">
        <v>-0.15681233933162</v>
      </c>
      <c r="X644" s="11" t="n">
        <v>0</v>
      </c>
      <c r="Y644" s="11" t="n">
        <v>0</v>
      </c>
      <c r="Z644" s="11" t="n">
        <v>0</v>
      </c>
      <c r="AA644" s="11" t="n">
        <v>0</v>
      </c>
      <c r="AB644" s="10" t="s">
        <v>65</v>
      </c>
      <c r="AC644" s="11" t="n">
        <v>10</v>
      </c>
      <c r="AD644" s="11" t="n">
        <v>126</v>
      </c>
      <c r="AE644" s="11" t="n">
        <v>235</v>
      </c>
      <c r="AF644" s="11" t="n">
        <v>3</v>
      </c>
      <c r="AG644" s="11" t="n">
        <v>12</v>
      </c>
      <c r="AH644" s="11" t="n">
        <v>3</v>
      </c>
      <c r="AI644" s="13" t="n">
        <v>0.025706940874036</v>
      </c>
      <c r="AJ644" s="13" t="n">
        <v>0.323907455012854</v>
      </c>
      <c r="AK644" s="13" t="n">
        <v>0.604113110539846</v>
      </c>
      <c r="AL644" s="13" t="n">
        <v>0.0077120822622108</v>
      </c>
      <c r="AM644" s="13" t="n">
        <v>0.0308483290488432</v>
      </c>
      <c r="AN644" s="11" t="n">
        <v>5</v>
      </c>
      <c r="AO644" s="13" t="n">
        <v>0.0126903553299492</v>
      </c>
      <c r="AP644" s="11" t="n">
        <v>22</v>
      </c>
      <c r="AQ644" s="11" t="n">
        <v>31</v>
      </c>
      <c r="AR644" s="13" t="n">
        <v>0.0571428571428571</v>
      </c>
      <c r="AS644" s="13" t="n">
        <v>0.0805194805194805</v>
      </c>
      <c r="AT644" s="14" t="n">
        <f aca="false">SUMIFS(시도_소아과개폐업!$C$5:$C$293,시도_소아과개폐업!$A$5:$A$293,$D644,시도_소아과개폐업!$B$5:$B$293,$B644)</f>
        <v>39</v>
      </c>
      <c r="AU644" s="14" t="n">
        <f aca="false">SUMIFS(시도_소아과개폐업!$D$5:$D$293,시도_소아과개폐업!$A$5:$A$293,$D644,시도_소아과개폐업!$B$5:$B$293,$B644)</f>
        <v>25</v>
      </c>
      <c r="AV644" s="14" t="n">
        <f aca="false">SUMIFS(시도_소아과개폐업!$F$5:$F$293,시도_소아과개폐업!$A$5:$A$293,$D644,시도_소아과개폐업!$B$5:$B$293,$B644)</f>
        <v>14</v>
      </c>
      <c r="AW644" s="15" t="n">
        <f aca="false">SUMIFS(시도_소아과개폐업!$G$5:$G$293,시도_소아과개폐업!$A$5:$A$293,$D644,시도_소아과개폐업!$B$5:$B$293,$B644)</f>
        <v>0.235849056603774</v>
      </c>
      <c r="AX644" s="14" t="n">
        <f aca="false">SUMIFS(시도_소아과개폐업!$H$5:$H$293,시도_소아과개폐업!$A$5:$A$293,$D644,시도_소아과개폐업!$B$5:$B$293,$B644)</f>
        <v>89</v>
      </c>
      <c r="AY644" s="14" t="n">
        <f aca="false">SUMIFS(시군구_병원급!$E$5:$E$3668,시군구_병원급!$A$5:$A$3668,$A644,시군구_병원급!$D$5:$D$3668,$D644)</f>
        <v>13</v>
      </c>
      <c r="AZ644" s="14" t="n">
        <f aca="false">SUMIFS(시군구_병원급!$F$5:$F$3668,시군구_병원급!$A$5:$A$3668,$A644,시군구_병원급!$D$5:$D$3668,$D644)</f>
        <v>3</v>
      </c>
      <c r="BA644" s="14" t="n">
        <f aca="false">SUMIFS(시군구_병원급!$G$5:$G$3668,시군구_병원급!$A$5:$A$3668,$A644,시군구_병원급!$D$5:$D$3668,$D644)</f>
        <v>13</v>
      </c>
      <c r="BB644" s="14" t="n">
        <f aca="false">SUMIFS(시군구_병원급!$H$5:$H$3668,시군구_병원급!$A$5:$A$3668,$A644,시군구_병원급!$D$5:$D$3668,$D644)</f>
        <v>35</v>
      </c>
      <c r="BC644" s="16" t="n">
        <f aca="false">K644+AY644</f>
        <v>32</v>
      </c>
      <c r="BD644" s="17" t="n">
        <f aca="false">IF(E644=0,"",(K644+AY644)/E644*1000)</f>
        <v>1.45686319144093</v>
      </c>
      <c r="BE644" s="16" t="n">
        <f aca="false">AY644-SUMIFS(시군구_병원급!$E$5:$E$3668,시군구_병원급!$A$5:$A$3668,$A644,시군구_병원급!$D$5:$D$3668,$D644-3)</f>
        <v>3</v>
      </c>
      <c r="BF644" s="16" t="n">
        <f aca="false">IF(AY644=0,1,0)</f>
        <v>0</v>
      </c>
      <c r="BG644" s="16" t="n">
        <f aca="false">IF(K644+AY644=0,1,0)</f>
        <v>0</v>
      </c>
      <c r="BH644" s="16" t="n">
        <f aca="false">AF644+AG644+AH644</f>
        <v>18</v>
      </c>
      <c r="BI644" s="18" t="n">
        <f aca="false">IF(H644=0,"",BH644/H644)</f>
        <v>0.0462724935732648</v>
      </c>
      <c r="BJ644" s="16" t="n">
        <f aca="false">IF(AP644="","",AP644+AN644)</f>
        <v>27</v>
      </c>
    </row>
    <row r="645" customFormat="false" ht="15" hidden="false" customHeight="true" outlineLevel="0" collapsed="false">
      <c r="A645" s="9" t="s">
        <v>425</v>
      </c>
      <c r="B645" s="10" t="s">
        <v>409</v>
      </c>
      <c r="C645" s="10" t="s">
        <v>426</v>
      </c>
      <c r="D645" s="9" t="n">
        <v>2018</v>
      </c>
      <c r="E645" s="11" t="n">
        <v>725</v>
      </c>
      <c r="F645" s="11" t="n">
        <v>104</v>
      </c>
      <c r="G645" s="11" t="n">
        <v>111</v>
      </c>
      <c r="H645" s="11" t="n">
        <v>10</v>
      </c>
      <c r="I645" s="11" t="n">
        <v>452</v>
      </c>
      <c r="J645" s="11" t="n">
        <v>336</v>
      </c>
      <c r="K645" s="11" t="n">
        <v>0</v>
      </c>
      <c r="L645" s="12" t="n">
        <v>13.7931034482759</v>
      </c>
      <c r="M645" s="12" t="n">
        <v>0</v>
      </c>
      <c r="N645" s="13" t="n">
        <v>0.743362831858407</v>
      </c>
      <c r="O645" s="13" t="n">
        <v>0.623448275862069</v>
      </c>
      <c r="P645" s="13" t="n">
        <v>0.153103448275862</v>
      </c>
      <c r="Q645" s="13" t="n">
        <v>-0.208515283842795</v>
      </c>
      <c r="R645" s="13" t="n">
        <v>-0.212765957446809</v>
      </c>
      <c r="S645" s="11" t="n">
        <v>0</v>
      </c>
      <c r="T645" s="13" t="n">
        <v>-0.0909090909090909</v>
      </c>
      <c r="U645" s="13" t="n">
        <v>-0.118908382066277</v>
      </c>
      <c r="V645" s="11" t="n">
        <v>1</v>
      </c>
      <c r="W645" s="13" t="n">
        <v>-0.3</v>
      </c>
      <c r="X645" s="11" t="n">
        <v>1</v>
      </c>
      <c r="Y645" s="11" t="n">
        <v>0</v>
      </c>
      <c r="Z645" s="11" t="n">
        <v>1</v>
      </c>
      <c r="AA645" s="11" t="n">
        <v>0</v>
      </c>
      <c r="AB645" s="10" t="s">
        <v>65</v>
      </c>
      <c r="AC645" s="11" t="n">
        <v>2</v>
      </c>
      <c r="AD645" s="11" t="n">
        <v>4</v>
      </c>
      <c r="AE645" s="11" t="n">
        <v>2</v>
      </c>
      <c r="AF645" s="11" t="n">
        <v>0</v>
      </c>
      <c r="AG645" s="11" t="n">
        <v>2</v>
      </c>
      <c r="AH645" s="11" t="n">
        <v>0</v>
      </c>
      <c r="AI645" s="13" t="n">
        <v>0.2</v>
      </c>
      <c r="AJ645" s="13" t="n">
        <v>0.4</v>
      </c>
      <c r="AK645" s="13" t="n">
        <v>0.2</v>
      </c>
      <c r="AL645" s="13" t="n">
        <v>0</v>
      </c>
      <c r="AM645" s="13" t="n">
        <v>0.2</v>
      </c>
      <c r="AN645" s="11" t="n">
        <v>0</v>
      </c>
      <c r="AO645" s="13" t="n">
        <v>0</v>
      </c>
      <c r="AP645" s="11" t="n">
        <v>1</v>
      </c>
      <c r="AQ645" s="11" t="n">
        <v>0</v>
      </c>
      <c r="AR645" s="13" t="n">
        <v>0.0909090909090909</v>
      </c>
      <c r="AS645" s="13" t="n">
        <v>0</v>
      </c>
      <c r="AT645" s="14" t="n">
        <f aca="false">SUMIFS(시도_소아과개폐업!$C$5:$C$293,시도_소아과개폐업!$A$5:$A$293,$D645,시도_소아과개폐업!$B$5:$B$293,$B645)</f>
        <v>39</v>
      </c>
      <c r="AU645" s="14" t="n">
        <f aca="false">SUMIFS(시도_소아과개폐업!$D$5:$D$293,시도_소아과개폐업!$A$5:$A$293,$D645,시도_소아과개폐업!$B$5:$B$293,$B645)</f>
        <v>25</v>
      </c>
      <c r="AV645" s="14" t="n">
        <f aca="false">SUMIFS(시도_소아과개폐업!$F$5:$F$293,시도_소아과개폐업!$A$5:$A$293,$D645,시도_소아과개폐업!$B$5:$B$293,$B645)</f>
        <v>14</v>
      </c>
      <c r="AW645" s="15" t="n">
        <f aca="false">SUMIFS(시도_소아과개폐업!$G$5:$G$293,시도_소아과개폐업!$A$5:$A$293,$D645,시도_소아과개폐업!$B$5:$B$293,$B645)</f>
        <v>0.235849056603774</v>
      </c>
      <c r="AX645" s="14" t="n">
        <f aca="false">SUMIFS(시도_소아과개폐업!$H$5:$H$293,시도_소아과개폐업!$A$5:$A$293,$D645,시도_소아과개폐업!$B$5:$B$293,$B645)</f>
        <v>89</v>
      </c>
      <c r="AY645" s="14" t="n">
        <f aca="false">SUMIFS(시군구_병원급!$E$5:$E$3668,시군구_병원급!$A$5:$A$3668,$A645,시군구_병원급!$D$5:$D$3668,$D645)</f>
        <v>1</v>
      </c>
      <c r="AZ645" s="14" t="n">
        <f aca="false">SUMIFS(시군구_병원급!$F$5:$F$3668,시군구_병원급!$A$5:$A$3668,$A645,시군구_병원급!$D$5:$D$3668,$D645)</f>
        <v>0</v>
      </c>
      <c r="BA645" s="14" t="n">
        <f aca="false">SUMIFS(시군구_병원급!$G$5:$G$3668,시군구_병원급!$A$5:$A$3668,$A645,시군구_병원급!$D$5:$D$3668,$D645)</f>
        <v>1</v>
      </c>
      <c r="BB645" s="14" t="n">
        <f aca="false">SUMIFS(시군구_병원급!$H$5:$H$3668,시군구_병원급!$A$5:$A$3668,$A645,시군구_병원급!$D$5:$D$3668,$D645)</f>
        <v>4</v>
      </c>
      <c r="BC645" s="16" t="n">
        <f aca="false">K645+AY645</f>
        <v>1</v>
      </c>
      <c r="BD645" s="17" t="n">
        <f aca="false">IF(E645=0,"",(K645+AY645)/E645*1000)</f>
        <v>1.37931034482759</v>
      </c>
      <c r="BE645" s="16" t="n">
        <f aca="false">AY645-SUMIFS(시군구_병원급!$E$5:$E$3668,시군구_병원급!$A$5:$A$3668,$A645,시군구_병원급!$D$5:$D$3668,$D645-3)</f>
        <v>0</v>
      </c>
      <c r="BF645" s="16" t="n">
        <f aca="false">IF(AY645=0,1,0)</f>
        <v>0</v>
      </c>
      <c r="BG645" s="16" t="n">
        <f aca="false">IF(K645+AY645=0,1,0)</f>
        <v>0</v>
      </c>
      <c r="BH645" s="16" t="n">
        <f aca="false">AF645+AG645+AH645</f>
        <v>2</v>
      </c>
      <c r="BI645" s="18" t="n">
        <f aca="false">IF(H645=0,"",BH645/H645)</f>
        <v>0.2</v>
      </c>
      <c r="BJ645" s="16" t="n">
        <f aca="false">IF(AP645="","",AP645+AN645)</f>
        <v>1</v>
      </c>
    </row>
    <row r="646" customFormat="false" ht="15" hidden="false" customHeight="true" outlineLevel="0" collapsed="false">
      <c r="A646" s="9" t="s">
        <v>427</v>
      </c>
      <c r="B646" s="10" t="s">
        <v>409</v>
      </c>
      <c r="C646" s="10" t="s">
        <v>428</v>
      </c>
      <c r="D646" s="9" t="n">
        <v>2018</v>
      </c>
      <c r="E646" s="11" t="n">
        <v>2622</v>
      </c>
      <c r="F646" s="11" t="n">
        <v>293</v>
      </c>
      <c r="G646" s="11" t="n">
        <v>307</v>
      </c>
      <c r="H646" s="11" t="n">
        <v>57</v>
      </c>
      <c r="I646" s="11" t="n">
        <v>2052</v>
      </c>
      <c r="J646" s="11" t="n">
        <v>1642</v>
      </c>
      <c r="K646" s="11" t="n">
        <v>0</v>
      </c>
      <c r="L646" s="12" t="n">
        <v>21.7391304347826</v>
      </c>
      <c r="M646" s="12" t="n">
        <v>0</v>
      </c>
      <c r="N646" s="13" t="n">
        <v>0.800194931773879</v>
      </c>
      <c r="O646" s="13" t="n">
        <v>0.782608695652174</v>
      </c>
      <c r="P646" s="13" t="n">
        <v>0.117086193745233</v>
      </c>
      <c r="Q646" s="13" t="n">
        <v>-0.248495270851247</v>
      </c>
      <c r="R646" s="13" t="n">
        <v>-0.398039215686275</v>
      </c>
      <c r="S646" s="11" t="n">
        <v>0</v>
      </c>
      <c r="T646" s="13" t="n">
        <v>0</v>
      </c>
      <c r="U646" s="13" t="n">
        <v>-0.0228571428571429</v>
      </c>
      <c r="V646" s="11" t="n">
        <v>1</v>
      </c>
      <c r="W646" s="13" t="n">
        <v>-0.280701754385965</v>
      </c>
      <c r="X646" s="11" t="n">
        <v>1</v>
      </c>
      <c r="Y646" s="11" t="n">
        <v>0</v>
      </c>
      <c r="Z646" s="11" t="n">
        <v>1</v>
      </c>
      <c r="AA646" s="11" t="n">
        <v>0</v>
      </c>
      <c r="AB646" s="10" t="s">
        <v>65</v>
      </c>
      <c r="AC646" s="11" t="n">
        <v>3</v>
      </c>
      <c r="AD646" s="11" t="n">
        <v>24</v>
      </c>
      <c r="AE646" s="11" t="n">
        <v>24</v>
      </c>
      <c r="AF646" s="11" t="n">
        <v>1</v>
      </c>
      <c r="AG646" s="11" t="n">
        <v>5</v>
      </c>
      <c r="AH646" s="11" t="n">
        <v>0</v>
      </c>
      <c r="AI646" s="13" t="n">
        <v>0.0526315789473684</v>
      </c>
      <c r="AJ646" s="13" t="n">
        <v>0.421052631578947</v>
      </c>
      <c r="AK646" s="13" t="n">
        <v>0.421052631578947</v>
      </c>
      <c r="AL646" s="13" t="n">
        <v>0.0175438596491228</v>
      </c>
      <c r="AM646" s="13" t="n">
        <v>0.087719298245614</v>
      </c>
      <c r="AN646" s="11" t="n">
        <v>2</v>
      </c>
      <c r="AO646" s="13" t="n">
        <v>0.0338983050847458</v>
      </c>
      <c r="AP646" s="11" t="n">
        <v>1</v>
      </c>
      <c r="AQ646" s="11" t="n">
        <v>0</v>
      </c>
      <c r="AR646" s="13" t="n">
        <v>0.0166666666666667</v>
      </c>
      <c r="AS646" s="13" t="n">
        <v>0</v>
      </c>
      <c r="AT646" s="14" t="n">
        <f aca="false">SUMIFS(시도_소아과개폐업!$C$5:$C$293,시도_소아과개폐업!$A$5:$A$293,$D646,시도_소아과개폐업!$B$5:$B$293,$B646)</f>
        <v>39</v>
      </c>
      <c r="AU646" s="14" t="n">
        <f aca="false">SUMIFS(시도_소아과개폐업!$D$5:$D$293,시도_소아과개폐업!$A$5:$A$293,$D646,시도_소아과개폐업!$B$5:$B$293,$B646)</f>
        <v>25</v>
      </c>
      <c r="AV646" s="14" t="n">
        <f aca="false">SUMIFS(시도_소아과개폐업!$F$5:$F$293,시도_소아과개폐업!$A$5:$A$293,$D646,시도_소아과개폐업!$B$5:$B$293,$B646)</f>
        <v>14</v>
      </c>
      <c r="AW646" s="15" t="n">
        <f aca="false">SUMIFS(시도_소아과개폐업!$G$5:$G$293,시도_소아과개폐업!$A$5:$A$293,$D646,시도_소아과개폐업!$B$5:$B$293,$B646)</f>
        <v>0.235849056603774</v>
      </c>
      <c r="AX646" s="14" t="n">
        <f aca="false">SUMIFS(시도_소아과개폐업!$H$5:$H$293,시도_소아과개폐업!$A$5:$A$293,$D646,시도_소아과개폐업!$B$5:$B$293,$B646)</f>
        <v>89</v>
      </c>
      <c r="AY646" s="14" t="n">
        <f aca="false">SUMIFS(시군구_병원급!$E$5:$E$3668,시군구_병원급!$A$5:$A$3668,$A646,시군구_병원급!$D$5:$D$3668,$D646)</f>
        <v>4</v>
      </c>
      <c r="AZ646" s="14" t="n">
        <f aca="false">SUMIFS(시군구_병원급!$F$5:$F$3668,시군구_병원급!$A$5:$A$3668,$A646,시군구_병원급!$D$5:$D$3668,$D646)</f>
        <v>0</v>
      </c>
      <c r="BA646" s="14" t="n">
        <f aca="false">SUMIFS(시군구_병원급!$G$5:$G$3668,시군구_병원급!$A$5:$A$3668,$A646,시군구_병원급!$D$5:$D$3668,$D646)</f>
        <v>2</v>
      </c>
      <c r="BB646" s="14" t="n">
        <f aca="false">SUMIFS(시군구_병원급!$H$5:$H$3668,시군구_병원급!$A$5:$A$3668,$A646,시군구_병원급!$D$5:$D$3668,$D646)</f>
        <v>7</v>
      </c>
      <c r="BC646" s="16" t="n">
        <f aca="false">K646+AY646</f>
        <v>4</v>
      </c>
      <c r="BD646" s="17" t="n">
        <f aca="false">IF(E646=0,"",(K646+AY646)/E646*1000)</f>
        <v>1.5255530129672</v>
      </c>
      <c r="BE646" s="16" t="n">
        <f aca="false">AY646-SUMIFS(시군구_병원급!$E$5:$E$3668,시군구_병원급!$A$5:$A$3668,$A646,시군구_병원급!$D$5:$D$3668,$D646-3)</f>
        <v>0</v>
      </c>
      <c r="BF646" s="16" t="n">
        <f aca="false">IF(AY646=0,1,0)</f>
        <v>0</v>
      </c>
      <c r="BG646" s="16" t="n">
        <f aca="false">IF(K646+AY646=0,1,0)</f>
        <v>0</v>
      </c>
      <c r="BH646" s="16" t="n">
        <f aca="false">AF646+AG646+AH646</f>
        <v>6</v>
      </c>
      <c r="BI646" s="18" t="n">
        <f aca="false">IF(H646=0,"",BH646/H646)</f>
        <v>0.105263157894737</v>
      </c>
      <c r="BJ646" s="16" t="n">
        <f aca="false">IF(AP646="","",AP646+AN646)</f>
        <v>3</v>
      </c>
    </row>
    <row r="647" customFormat="false" ht="15" hidden="false" customHeight="true" outlineLevel="0" collapsed="false">
      <c r="A647" s="9" t="s">
        <v>429</v>
      </c>
      <c r="B647" s="10" t="s">
        <v>409</v>
      </c>
      <c r="C647" s="10" t="s">
        <v>430</v>
      </c>
      <c r="D647" s="9" t="n">
        <v>2018</v>
      </c>
      <c r="E647" s="11" t="n">
        <v>2145</v>
      </c>
      <c r="F647" s="11" t="n">
        <v>309</v>
      </c>
      <c r="G647" s="11" t="n">
        <v>334</v>
      </c>
      <c r="H647" s="11" t="n">
        <v>25</v>
      </c>
      <c r="I647" s="11" t="n">
        <v>1453</v>
      </c>
      <c r="J647" s="11" t="n">
        <v>1092</v>
      </c>
      <c r="K647" s="11" t="n">
        <v>1</v>
      </c>
      <c r="L647" s="12" t="n">
        <v>11.6550116550117</v>
      </c>
      <c r="M647" s="12" t="n">
        <v>0.466200466200466</v>
      </c>
      <c r="N647" s="13" t="n">
        <v>0.751548520302822</v>
      </c>
      <c r="O647" s="13" t="n">
        <v>0.677389277389277</v>
      </c>
      <c r="P647" s="13" t="n">
        <v>0.155710955710956</v>
      </c>
      <c r="Q647" s="13" t="n">
        <v>-0.0694143167028199</v>
      </c>
      <c r="R647" s="13" t="n">
        <v>-0.106951871657754</v>
      </c>
      <c r="S647" s="11" t="n">
        <v>0</v>
      </c>
      <c r="T647" s="13" t="n">
        <v>-0.0384615384615384</v>
      </c>
      <c r="U647" s="13" t="n">
        <v>-0.0351925630810093</v>
      </c>
      <c r="V647" s="11" t="n">
        <v>0</v>
      </c>
      <c r="W647" s="13" t="n">
        <v>-0.16</v>
      </c>
      <c r="X647" s="11" t="n">
        <v>0</v>
      </c>
      <c r="Y647" s="11" t="n">
        <v>0</v>
      </c>
      <c r="Z647" s="11" t="n">
        <v>0</v>
      </c>
      <c r="AA647" s="11" t="n">
        <v>0</v>
      </c>
      <c r="AB647" s="10" t="s">
        <v>65</v>
      </c>
      <c r="AC647" s="11" t="n">
        <v>3</v>
      </c>
      <c r="AD647" s="11" t="n">
        <v>15</v>
      </c>
      <c r="AE647" s="11" t="n">
        <v>1</v>
      </c>
      <c r="AF647" s="11" t="n">
        <v>1</v>
      </c>
      <c r="AG647" s="11" t="n">
        <v>5</v>
      </c>
      <c r="AH647" s="11" t="n">
        <v>0</v>
      </c>
      <c r="AI647" s="13" t="n">
        <v>0.12</v>
      </c>
      <c r="AJ647" s="13" t="n">
        <v>0.6</v>
      </c>
      <c r="AK647" s="13" t="n">
        <v>0.04</v>
      </c>
      <c r="AL647" s="13" t="n">
        <v>0.04</v>
      </c>
      <c r="AM647" s="13" t="n">
        <v>0.2</v>
      </c>
      <c r="AN647" s="11" t="n">
        <v>1</v>
      </c>
      <c r="AO647" s="13" t="n">
        <v>0.0384615384615385</v>
      </c>
      <c r="AP647" s="11" t="n">
        <v>1</v>
      </c>
      <c r="AQ647" s="11" t="n">
        <v>0</v>
      </c>
      <c r="AR647" s="13" t="n">
        <v>0.037037037037037</v>
      </c>
      <c r="AS647" s="13" t="n">
        <v>0</v>
      </c>
      <c r="AT647" s="14" t="n">
        <f aca="false">SUMIFS(시도_소아과개폐업!$C$5:$C$293,시도_소아과개폐업!$A$5:$A$293,$D647,시도_소아과개폐업!$B$5:$B$293,$B647)</f>
        <v>39</v>
      </c>
      <c r="AU647" s="14" t="n">
        <f aca="false">SUMIFS(시도_소아과개폐업!$D$5:$D$293,시도_소아과개폐업!$A$5:$A$293,$D647,시도_소아과개폐업!$B$5:$B$293,$B647)</f>
        <v>25</v>
      </c>
      <c r="AV647" s="14" t="n">
        <f aca="false">SUMIFS(시도_소아과개폐업!$F$5:$F$293,시도_소아과개폐업!$A$5:$A$293,$D647,시도_소아과개폐업!$B$5:$B$293,$B647)</f>
        <v>14</v>
      </c>
      <c r="AW647" s="15" t="n">
        <f aca="false">SUMIFS(시도_소아과개폐업!$G$5:$G$293,시도_소아과개폐업!$A$5:$A$293,$D647,시도_소아과개폐업!$B$5:$B$293,$B647)</f>
        <v>0.235849056603774</v>
      </c>
      <c r="AX647" s="14" t="n">
        <f aca="false">SUMIFS(시도_소아과개폐업!$H$5:$H$293,시도_소아과개폐업!$A$5:$A$293,$D647,시도_소아과개폐업!$B$5:$B$293,$B647)</f>
        <v>89</v>
      </c>
      <c r="AY647" s="14" t="n">
        <f aca="false">SUMIFS(시군구_병원급!$E$5:$E$3668,시군구_병원급!$A$5:$A$3668,$A647,시군구_병원급!$D$5:$D$3668,$D647)</f>
        <v>1</v>
      </c>
      <c r="AZ647" s="14" t="n">
        <f aca="false">SUMIFS(시군구_병원급!$F$5:$F$3668,시군구_병원급!$A$5:$A$3668,$A647,시군구_병원급!$D$5:$D$3668,$D647)</f>
        <v>0</v>
      </c>
      <c r="BA647" s="14" t="n">
        <f aca="false">SUMIFS(시군구_병원급!$G$5:$G$3668,시군구_병원급!$A$5:$A$3668,$A647,시군구_병원급!$D$5:$D$3668,$D647)</f>
        <v>2</v>
      </c>
      <c r="BB647" s="14" t="n">
        <f aca="false">SUMIFS(시군구_병원급!$H$5:$H$3668,시군구_병원급!$A$5:$A$3668,$A647,시군구_병원급!$D$5:$D$3668,$D647)</f>
        <v>10</v>
      </c>
      <c r="BC647" s="16" t="n">
        <f aca="false">K647+AY647</f>
        <v>2</v>
      </c>
      <c r="BD647" s="17" t="n">
        <f aca="false">IF(E647=0,"",(K647+AY647)/E647*1000)</f>
        <v>0.932400932400932</v>
      </c>
      <c r="BE647" s="16" t="n">
        <f aca="false">AY647-SUMIFS(시군구_병원급!$E$5:$E$3668,시군구_병원급!$A$5:$A$3668,$A647,시군구_병원급!$D$5:$D$3668,$D647-3)</f>
        <v>0</v>
      </c>
      <c r="BF647" s="16" t="n">
        <f aca="false">IF(AY647=0,1,0)</f>
        <v>0</v>
      </c>
      <c r="BG647" s="16" t="n">
        <f aca="false">IF(K647+AY647=0,1,0)</f>
        <v>0</v>
      </c>
      <c r="BH647" s="16" t="n">
        <f aca="false">AF647+AG647+AH647</f>
        <v>6</v>
      </c>
      <c r="BI647" s="18" t="n">
        <f aca="false">IF(H647=0,"",BH647/H647)</f>
        <v>0.24</v>
      </c>
      <c r="BJ647" s="16" t="n">
        <f aca="false">IF(AP647="","",AP647+AN647)</f>
        <v>2</v>
      </c>
    </row>
    <row r="648" customFormat="false" ht="15" hidden="false" customHeight="true" outlineLevel="0" collapsed="false">
      <c r="A648" s="9" t="s">
        <v>431</v>
      </c>
      <c r="B648" s="10" t="s">
        <v>409</v>
      </c>
      <c r="C648" s="10" t="s">
        <v>432</v>
      </c>
      <c r="D648" s="9" t="n">
        <v>2018</v>
      </c>
      <c r="E648" s="11" t="n">
        <v>1607</v>
      </c>
      <c r="F648" s="11" t="n">
        <v>191</v>
      </c>
      <c r="G648" s="11" t="n">
        <v>207</v>
      </c>
      <c r="H648" s="11" t="n">
        <v>23</v>
      </c>
      <c r="I648" s="11" t="n">
        <v>1602</v>
      </c>
      <c r="J648" s="11" t="n">
        <v>1224</v>
      </c>
      <c r="K648" s="11" t="n">
        <v>1</v>
      </c>
      <c r="L648" s="12" t="n">
        <v>14.312383322962</v>
      </c>
      <c r="M648" s="12" t="n">
        <v>0.622277535780958</v>
      </c>
      <c r="N648" s="13" t="n">
        <v>0.764044943820225</v>
      </c>
      <c r="O648" s="13" t="n">
        <v>0.996888612321095</v>
      </c>
      <c r="P648" s="13" t="n">
        <v>0.128811449906658</v>
      </c>
      <c r="Q648" s="13" t="n">
        <v>-0.281305903398927</v>
      </c>
      <c r="R648" s="13" t="n">
        <v>-0.342857142857143</v>
      </c>
      <c r="S648" s="11" t="n">
        <v>1</v>
      </c>
      <c r="T648" s="13" t="n">
        <v>-0.0416666666666666</v>
      </c>
      <c r="U648" s="13" t="n">
        <v>0.00313087038196613</v>
      </c>
      <c r="V648" s="11" t="n">
        <v>0</v>
      </c>
      <c r="W648" s="13" t="n">
        <v>-0.260869565217391</v>
      </c>
      <c r="X648" s="11" t="n">
        <v>1</v>
      </c>
      <c r="Y648" s="11" t="n">
        <v>1</v>
      </c>
      <c r="Z648" s="11" t="n">
        <v>1</v>
      </c>
      <c r="AA648" s="11" t="n">
        <v>1</v>
      </c>
      <c r="AB648" s="10" t="s">
        <v>65</v>
      </c>
      <c r="AC648" s="11" t="n">
        <v>3</v>
      </c>
      <c r="AD648" s="11" t="n">
        <v>9</v>
      </c>
      <c r="AE648" s="11" t="n">
        <v>6</v>
      </c>
      <c r="AF648" s="11" t="n">
        <v>0</v>
      </c>
      <c r="AG648" s="11" t="n">
        <v>5</v>
      </c>
      <c r="AH648" s="11" t="n">
        <v>0</v>
      </c>
      <c r="AI648" s="13" t="n">
        <v>0.130434782608696</v>
      </c>
      <c r="AJ648" s="13" t="n">
        <v>0.391304347826087</v>
      </c>
      <c r="AK648" s="13" t="n">
        <v>0.260869565217391</v>
      </c>
      <c r="AL648" s="13" t="n">
        <v>0</v>
      </c>
      <c r="AM648" s="13" t="n">
        <v>0.217391304347826</v>
      </c>
      <c r="AN648" s="11" t="n">
        <v>1</v>
      </c>
      <c r="AO648" s="13" t="n">
        <v>0.0416666666666667</v>
      </c>
      <c r="AP648" s="11" t="n">
        <v>3</v>
      </c>
      <c r="AQ648" s="11" t="n">
        <v>1</v>
      </c>
      <c r="AR648" s="13" t="n">
        <v>0.115384615384615</v>
      </c>
      <c r="AS648" s="13" t="n">
        <v>0.0384615384615385</v>
      </c>
      <c r="AT648" s="14" t="n">
        <f aca="false">SUMIFS(시도_소아과개폐업!$C$5:$C$293,시도_소아과개폐업!$A$5:$A$293,$D648,시도_소아과개폐업!$B$5:$B$293,$B648)</f>
        <v>39</v>
      </c>
      <c r="AU648" s="14" t="n">
        <f aca="false">SUMIFS(시도_소아과개폐업!$D$5:$D$293,시도_소아과개폐업!$A$5:$A$293,$D648,시도_소아과개폐업!$B$5:$B$293,$B648)</f>
        <v>25</v>
      </c>
      <c r="AV648" s="14" t="n">
        <f aca="false">SUMIFS(시도_소아과개폐업!$F$5:$F$293,시도_소아과개폐업!$A$5:$A$293,$D648,시도_소아과개폐업!$B$5:$B$293,$B648)</f>
        <v>14</v>
      </c>
      <c r="AW648" s="15" t="n">
        <f aca="false">SUMIFS(시도_소아과개폐업!$G$5:$G$293,시도_소아과개폐업!$A$5:$A$293,$D648,시도_소아과개폐업!$B$5:$B$293,$B648)</f>
        <v>0.235849056603774</v>
      </c>
      <c r="AX648" s="14" t="n">
        <f aca="false">SUMIFS(시도_소아과개폐업!$H$5:$H$293,시도_소아과개폐업!$A$5:$A$293,$D648,시도_소아과개폐업!$B$5:$B$293,$B648)</f>
        <v>89</v>
      </c>
      <c r="AY648" s="14" t="n">
        <f aca="false">SUMIFS(시군구_병원급!$E$5:$E$3668,시군구_병원급!$A$5:$A$3668,$A648,시군구_병원급!$D$5:$D$3668,$D648)</f>
        <v>1</v>
      </c>
      <c r="AZ648" s="14" t="n">
        <f aca="false">SUMIFS(시군구_병원급!$F$5:$F$3668,시군구_병원급!$A$5:$A$3668,$A648,시군구_병원급!$D$5:$D$3668,$D648)</f>
        <v>0</v>
      </c>
      <c r="BA648" s="14" t="n">
        <f aca="false">SUMIFS(시군구_병원급!$G$5:$G$3668,시군구_병원급!$A$5:$A$3668,$A648,시군구_병원급!$D$5:$D$3668,$D648)</f>
        <v>2</v>
      </c>
      <c r="BB648" s="14" t="n">
        <f aca="false">SUMIFS(시군구_병원급!$H$5:$H$3668,시군구_병원급!$A$5:$A$3668,$A648,시군구_병원급!$D$5:$D$3668,$D648)</f>
        <v>5</v>
      </c>
      <c r="BC648" s="16" t="n">
        <f aca="false">K648+AY648</f>
        <v>2</v>
      </c>
      <c r="BD648" s="17" t="n">
        <f aca="false">IF(E648=0,"",(K648+AY648)/E648*1000)</f>
        <v>1.24455507156192</v>
      </c>
      <c r="BE648" s="16" t="n">
        <f aca="false">AY648-SUMIFS(시군구_병원급!$E$5:$E$3668,시군구_병원급!$A$5:$A$3668,$A648,시군구_병원급!$D$5:$D$3668,$D648-3)</f>
        <v>0</v>
      </c>
      <c r="BF648" s="16" t="n">
        <f aca="false">IF(AY648=0,1,0)</f>
        <v>0</v>
      </c>
      <c r="BG648" s="16" t="n">
        <f aca="false">IF(K648+AY648=0,1,0)</f>
        <v>0</v>
      </c>
      <c r="BH648" s="16" t="n">
        <f aca="false">AF648+AG648+AH648</f>
        <v>5</v>
      </c>
      <c r="BI648" s="18" t="n">
        <f aca="false">IF(H648=0,"",BH648/H648)</f>
        <v>0.217391304347826</v>
      </c>
      <c r="BJ648" s="16" t="n">
        <f aca="false">IF(AP648="","",AP648+AN648)</f>
        <v>4</v>
      </c>
    </row>
    <row r="649" customFormat="false" ht="15" hidden="false" customHeight="true" outlineLevel="0" collapsed="false">
      <c r="A649" s="9" t="s">
        <v>433</v>
      </c>
      <c r="B649" s="10" t="s">
        <v>409</v>
      </c>
      <c r="C649" s="10" t="s">
        <v>434</v>
      </c>
      <c r="D649" s="9" t="n">
        <v>2018</v>
      </c>
      <c r="E649" s="11" t="n">
        <v>879</v>
      </c>
      <c r="F649" s="11" t="n">
        <v>101</v>
      </c>
      <c r="G649" s="11" t="n">
        <v>107</v>
      </c>
      <c r="H649" s="11" t="n">
        <v>13</v>
      </c>
      <c r="I649" s="11" t="n">
        <v>738</v>
      </c>
      <c r="J649" s="11" t="n">
        <v>644</v>
      </c>
      <c r="K649" s="11" t="n">
        <v>0</v>
      </c>
      <c r="L649" s="12" t="n">
        <v>14.7895335608646</v>
      </c>
      <c r="M649" s="12" t="n">
        <v>0</v>
      </c>
      <c r="N649" s="13" t="n">
        <v>0.872628726287263</v>
      </c>
      <c r="O649" s="13" t="n">
        <v>0.839590443686007</v>
      </c>
      <c r="P649" s="13" t="n">
        <v>0.121729237770193</v>
      </c>
      <c r="Q649" s="13" t="n">
        <v>-0.230971128608924</v>
      </c>
      <c r="R649" s="13" t="n">
        <v>-0.412087912087912</v>
      </c>
      <c r="S649" s="11" t="n">
        <v>0</v>
      </c>
      <c r="T649" s="13" t="n">
        <v>-0.133333333333333</v>
      </c>
      <c r="U649" s="13" t="n">
        <v>-0.097799511002445</v>
      </c>
      <c r="V649" s="11" t="n">
        <v>1</v>
      </c>
      <c r="W649" s="13" t="n">
        <v>-0.230769230769231</v>
      </c>
      <c r="X649" s="11" t="n">
        <v>1</v>
      </c>
      <c r="Y649" s="11" t="n">
        <v>0</v>
      </c>
      <c r="Z649" s="11" t="n">
        <v>1</v>
      </c>
      <c r="AA649" s="11" t="n">
        <v>0</v>
      </c>
      <c r="AB649" s="10" t="s">
        <v>65</v>
      </c>
      <c r="AC649" s="11" t="n">
        <v>2</v>
      </c>
      <c r="AD649" s="11" t="n">
        <v>5</v>
      </c>
      <c r="AE649" s="11" t="n">
        <v>1</v>
      </c>
      <c r="AF649" s="11" t="n">
        <v>0</v>
      </c>
      <c r="AG649" s="11" t="n">
        <v>5</v>
      </c>
      <c r="AH649" s="11" t="n">
        <v>0</v>
      </c>
      <c r="AI649" s="13" t="n">
        <v>0.153846153846154</v>
      </c>
      <c r="AJ649" s="13" t="n">
        <v>0.384615384615385</v>
      </c>
      <c r="AK649" s="13" t="n">
        <v>0.0769230769230769</v>
      </c>
      <c r="AL649" s="13" t="n">
        <v>0</v>
      </c>
      <c r="AM649" s="13" t="n">
        <v>0.384615384615385</v>
      </c>
      <c r="AN649" s="11" t="n">
        <v>1</v>
      </c>
      <c r="AO649" s="13" t="n">
        <v>0.0714285714285714</v>
      </c>
      <c r="AP649" s="11" t="n">
        <v>1</v>
      </c>
      <c r="AQ649" s="11" t="n">
        <v>0</v>
      </c>
      <c r="AR649" s="13" t="n">
        <v>0.0666666666666667</v>
      </c>
      <c r="AS649" s="13" t="n">
        <v>0</v>
      </c>
      <c r="AT649" s="14" t="n">
        <f aca="false">SUMIFS(시도_소아과개폐업!$C$5:$C$293,시도_소아과개폐업!$A$5:$A$293,$D649,시도_소아과개폐업!$B$5:$B$293,$B649)</f>
        <v>39</v>
      </c>
      <c r="AU649" s="14" t="n">
        <f aca="false">SUMIFS(시도_소아과개폐업!$D$5:$D$293,시도_소아과개폐업!$A$5:$A$293,$D649,시도_소아과개폐업!$B$5:$B$293,$B649)</f>
        <v>25</v>
      </c>
      <c r="AV649" s="14" t="n">
        <f aca="false">SUMIFS(시도_소아과개폐업!$F$5:$F$293,시도_소아과개폐업!$A$5:$A$293,$D649,시도_소아과개폐업!$B$5:$B$293,$B649)</f>
        <v>14</v>
      </c>
      <c r="AW649" s="15" t="n">
        <f aca="false">SUMIFS(시도_소아과개폐업!$G$5:$G$293,시도_소아과개폐업!$A$5:$A$293,$D649,시도_소아과개폐업!$B$5:$B$293,$B649)</f>
        <v>0.235849056603774</v>
      </c>
      <c r="AX649" s="14" t="n">
        <f aca="false">SUMIFS(시도_소아과개폐업!$H$5:$H$293,시도_소아과개폐업!$A$5:$A$293,$D649,시도_소아과개폐업!$B$5:$B$293,$B649)</f>
        <v>89</v>
      </c>
      <c r="AY649" s="14" t="n">
        <f aca="false">SUMIFS(시군구_병원급!$E$5:$E$3668,시군구_병원급!$A$5:$A$3668,$A649,시군구_병원급!$D$5:$D$3668,$D649)</f>
        <v>1</v>
      </c>
      <c r="AZ649" s="14" t="n">
        <f aca="false">SUMIFS(시군구_병원급!$F$5:$F$3668,시군구_병원급!$A$5:$A$3668,$A649,시군구_병원급!$D$5:$D$3668,$D649)</f>
        <v>0</v>
      </c>
      <c r="BA649" s="14" t="n">
        <f aca="false">SUMIFS(시군구_병원급!$G$5:$G$3668,시군구_병원급!$A$5:$A$3668,$A649,시군구_병원급!$D$5:$D$3668,$D649)</f>
        <v>1</v>
      </c>
      <c r="BB649" s="14" t="n">
        <f aca="false">SUMIFS(시군구_병원급!$H$5:$H$3668,시군구_병원급!$A$5:$A$3668,$A649,시군구_병원급!$D$5:$D$3668,$D649)</f>
        <v>2</v>
      </c>
      <c r="BC649" s="16" t="n">
        <f aca="false">K649+AY649</f>
        <v>1</v>
      </c>
      <c r="BD649" s="17" t="n">
        <f aca="false">IF(E649=0,"",(K649+AY649)/E649*1000)</f>
        <v>1.13765642775882</v>
      </c>
      <c r="BE649" s="16" t="n">
        <f aca="false">AY649-SUMIFS(시군구_병원급!$E$5:$E$3668,시군구_병원급!$A$5:$A$3668,$A649,시군구_병원급!$D$5:$D$3668,$D649-3)</f>
        <v>0</v>
      </c>
      <c r="BF649" s="16" t="n">
        <f aca="false">IF(AY649=0,1,0)</f>
        <v>0</v>
      </c>
      <c r="BG649" s="16" t="n">
        <f aca="false">IF(K649+AY649=0,1,0)</f>
        <v>0</v>
      </c>
      <c r="BH649" s="16" t="n">
        <f aca="false">AF649+AG649+AH649</f>
        <v>5</v>
      </c>
      <c r="BI649" s="18" t="n">
        <f aca="false">IF(H649=0,"",BH649/H649)</f>
        <v>0.384615384615385</v>
      </c>
      <c r="BJ649" s="16" t="n">
        <f aca="false">IF(AP649="","",AP649+AN649)</f>
        <v>2</v>
      </c>
    </row>
    <row r="650" customFormat="false" ht="15" hidden="false" customHeight="true" outlineLevel="0" collapsed="false">
      <c r="A650" s="9" t="s">
        <v>435</v>
      </c>
      <c r="B650" s="10" t="s">
        <v>409</v>
      </c>
      <c r="C650" s="10" t="s">
        <v>436</v>
      </c>
      <c r="D650" s="9" t="n">
        <v>2018</v>
      </c>
      <c r="E650" s="11" t="n">
        <v>1194</v>
      </c>
      <c r="F650" s="11" t="n">
        <v>173</v>
      </c>
      <c r="G650" s="11" t="n">
        <v>176</v>
      </c>
      <c r="H650" s="11" t="n">
        <v>15</v>
      </c>
      <c r="I650" s="11" t="n">
        <v>1036</v>
      </c>
      <c r="J650" s="11" t="n">
        <v>758</v>
      </c>
      <c r="K650" s="11" t="n">
        <v>0</v>
      </c>
      <c r="L650" s="12" t="n">
        <v>12.5628140703518</v>
      </c>
      <c r="M650" s="12" t="n">
        <v>0</v>
      </c>
      <c r="N650" s="13" t="n">
        <v>0.731660231660232</v>
      </c>
      <c r="O650" s="13" t="n">
        <v>0.867671691792295</v>
      </c>
      <c r="P650" s="13" t="n">
        <v>0.147403685092127</v>
      </c>
      <c r="Q650" s="13" t="n">
        <v>-0.207171314741036</v>
      </c>
      <c r="R650" s="13" t="n">
        <v>-0.266666666666667</v>
      </c>
      <c r="S650" s="11" t="n">
        <v>0</v>
      </c>
      <c r="T650" s="13" t="n">
        <v>-0.0625</v>
      </c>
      <c r="U650" s="13" t="n">
        <v>-0.0666666666666667</v>
      </c>
      <c r="V650" s="11" t="n">
        <v>1</v>
      </c>
      <c r="W650" s="13" t="n">
        <v>-0.133333333333333</v>
      </c>
      <c r="X650" s="11" t="n">
        <v>0</v>
      </c>
      <c r="Y650" s="11" t="n">
        <v>0</v>
      </c>
      <c r="Z650" s="11" t="n">
        <v>0</v>
      </c>
      <c r="AA650" s="11" t="n">
        <v>0</v>
      </c>
      <c r="AB650" s="10" t="s">
        <v>65</v>
      </c>
      <c r="AC650" s="11" t="n">
        <v>2</v>
      </c>
      <c r="AD650" s="11" t="n">
        <v>7</v>
      </c>
      <c r="AE650" s="11" t="n">
        <v>0</v>
      </c>
      <c r="AF650" s="11" t="n">
        <v>1</v>
      </c>
      <c r="AG650" s="11" t="n">
        <v>5</v>
      </c>
      <c r="AH650" s="11" t="n">
        <v>0</v>
      </c>
      <c r="AI650" s="13" t="n">
        <v>0.133333333333333</v>
      </c>
      <c r="AJ650" s="13" t="n">
        <v>0.466666666666667</v>
      </c>
      <c r="AK650" s="13" t="n">
        <v>0</v>
      </c>
      <c r="AL650" s="13" t="n">
        <v>0.0666666666666667</v>
      </c>
      <c r="AM650" s="13" t="n">
        <v>0.333333333333333</v>
      </c>
      <c r="AN650" s="11" t="n">
        <v>0</v>
      </c>
      <c r="AO650" s="13" t="n">
        <v>0</v>
      </c>
      <c r="AP650" s="11" t="n">
        <v>1</v>
      </c>
      <c r="AQ650" s="11" t="n">
        <v>0</v>
      </c>
      <c r="AR650" s="13" t="n">
        <v>0.0625</v>
      </c>
      <c r="AS650" s="13" t="n">
        <v>0</v>
      </c>
      <c r="AT650" s="14" t="n">
        <f aca="false">SUMIFS(시도_소아과개폐업!$C$5:$C$293,시도_소아과개폐업!$A$5:$A$293,$D650,시도_소아과개폐업!$B$5:$B$293,$B650)</f>
        <v>39</v>
      </c>
      <c r="AU650" s="14" t="n">
        <f aca="false">SUMIFS(시도_소아과개폐업!$D$5:$D$293,시도_소아과개폐업!$A$5:$A$293,$D650,시도_소아과개폐업!$B$5:$B$293,$B650)</f>
        <v>25</v>
      </c>
      <c r="AV650" s="14" t="n">
        <f aca="false">SUMIFS(시도_소아과개폐업!$F$5:$F$293,시도_소아과개폐업!$A$5:$A$293,$D650,시도_소아과개폐업!$B$5:$B$293,$B650)</f>
        <v>14</v>
      </c>
      <c r="AW650" s="15" t="n">
        <f aca="false">SUMIFS(시도_소아과개폐업!$G$5:$G$293,시도_소아과개폐업!$A$5:$A$293,$D650,시도_소아과개폐업!$B$5:$B$293,$B650)</f>
        <v>0.235849056603774</v>
      </c>
      <c r="AX650" s="14" t="n">
        <f aca="false">SUMIFS(시도_소아과개폐업!$H$5:$H$293,시도_소아과개폐업!$A$5:$A$293,$D650,시도_소아과개폐업!$B$5:$B$293,$B650)</f>
        <v>89</v>
      </c>
      <c r="AY650" s="14" t="n">
        <f aca="false">SUMIFS(시군구_병원급!$E$5:$E$3668,시군구_병원급!$A$5:$A$3668,$A650,시군구_병원급!$D$5:$D$3668,$D650)</f>
        <v>2</v>
      </c>
      <c r="AZ650" s="14" t="n">
        <f aca="false">SUMIFS(시군구_병원급!$F$5:$F$3668,시군구_병원급!$A$5:$A$3668,$A650,시군구_병원급!$D$5:$D$3668,$D650)</f>
        <v>0</v>
      </c>
      <c r="BA650" s="14" t="n">
        <f aca="false">SUMIFS(시군구_병원급!$G$5:$G$3668,시군구_병원급!$A$5:$A$3668,$A650,시군구_병원급!$D$5:$D$3668,$D650)</f>
        <v>2</v>
      </c>
      <c r="BB650" s="14" t="n">
        <f aca="false">SUMIFS(시군구_병원급!$H$5:$H$3668,시군구_병원급!$A$5:$A$3668,$A650,시군구_병원급!$D$5:$D$3668,$D650)</f>
        <v>5</v>
      </c>
      <c r="BC650" s="16" t="n">
        <f aca="false">K650+AY650</f>
        <v>2</v>
      </c>
      <c r="BD650" s="17" t="n">
        <f aca="false">IF(E650=0,"",(K650+AY650)/E650*1000)</f>
        <v>1.6750418760469</v>
      </c>
      <c r="BE650" s="16" t="n">
        <f aca="false">AY650-SUMIFS(시군구_병원급!$E$5:$E$3668,시군구_병원급!$A$5:$A$3668,$A650,시군구_병원급!$D$5:$D$3668,$D650-3)</f>
        <v>1</v>
      </c>
      <c r="BF650" s="16" t="n">
        <f aca="false">IF(AY650=0,1,0)</f>
        <v>0</v>
      </c>
      <c r="BG650" s="16" t="n">
        <f aca="false">IF(K650+AY650=0,1,0)</f>
        <v>0</v>
      </c>
      <c r="BH650" s="16" t="n">
        <f aca="false">AF650+AG650+AH650</f>
        <v>6</v>
      </c>
      <c r="BI650" s="18" t="n">
        <f aca="false">IF(H650=0,"",BH650/H650)</f>
        <v>0.4</v>
      </c>
      <c r="BJ650" s="16" t="n">
        <f aca="false">IF(AP650="","",AP650+AN650)</f>
        <v>1</v>
      </c>
    </row>
    <row r="651" customFormat="false" ht="15" hidden="false" customHeight="true" outlineLevel="0" collapsed="false">
      <c r="A651" s="9" t="s">
        <v>437</v>
      </c>
      <c r="B651" s="10" t="s">
        <v>409</v>
      </c>
      <c r="C651" s="10" t="s">
        <v>438</v>
      </c>
      <c r="D651" s="9" t="n">
        <v>2018</v>
      </c>
      <c r="E651" s="11" t="n">
        <v>965</v>
      </c>
      <c r="F651" s="11" t="n">
        <v>135</v>
      </c>
      <c r="G651" s="11" t="n">
        <v>143</v>
      </c>
      <c r="H651" s="11" t="n">
        <v>12</v>
      </c>
      <c r="I651" s="11" t="n">
        <v>641</v>
      </c>
      <c r="J651" s="11" t="n">
        <v>509</v>
      </c>
      <c r="K651" s="11" t="n">
        <v>0</v>
      </c>
      <c r="L651" s="12" t="n">
        <v>12.4352331606218</v>
      </c>
      <c r="M651" s="12" t="n">
        <v>0</v>
      </c>
      <c r="N651" s="13" t="n">
        <v>0.794071762870515</v>
      </c>
      <c r="O651" s="13" t="n">
        <v>0.664248704663212</v>
      </c>
      <c r="P651" s="13" t="n">
        <v>0.148186528497409</v>
      </c>
      <c r="Q651" s="13" t="n">
        <v>-0.196502914238135</v>
      </c>
      <c r="R651" s="13" t="n">
        <v>-0.388888888888889</v>
      </c>
      <c r="S651" s="11" t="n">
        <v>0</v>
      </c>
      <c r="T651" s="13" t="n">
        <v>0</v>
      </c>
      <c r="U651" s="13" t="n">
        <v>-0.0461309523809523</v>
      </c>
      <c r="V651" s="11" t="n">
        <v>1</v>
      </c>
      <c r="W651" s="13" t="n">
        <v>0</v>
      </c>
      <c r="X651" s="11" t="n">
        <v>0</v>
      </c>
      <c r="Y651" s="11" t="n">
        <v>0</v>
      </c>
      <c r="Z651" s="11" t="n">
        <v>0</v>
      </c>
      <c r="AA651" s="11" t="n">
        <v>0</v>
      </c>
      <c r="AB651" s="10" t="s">
        <v>65</v>
      </c>
      <c r="AC651" s="11" t="n">
        <v>7</v>
      </c>
      <c r="AD651" s="11" t="n">
        <v>2</v>
      </c>
      <c r="AE651" s="11" t="n">
        <v>0</v>
      </c>
      <c r="AF651" s="11" t="n">
        <v>0</v>
      </c>
      <c r="AG651" s="11" t="n">
        <v>3</v>
      </c>
      <c r="AH651" s="11" t="n">
        <v>0</v>
      </c>
      <c r="AI651" s="13" t="n">
        <v>0.583333333333333</v>
      </c>
      <c r="AJ651" s="13" t="n">
        <v>0.166666666666667</v>
      </c>
      <c r="AK651" s="13" t="n">
        <v>0</v>
      </c>
      <c r="AL651" s="13" t="n">
        <v>0</v>
      </c>
      <c r="AM651" s="13" t="n">
        <v>0.25</v>
      </c>
      <c r="AN651" s="11" t="n">
        <v>0</v>
      </c>
      <c r="AO651" s="13" t="n">
        <v>0</v>
      </c>
      <c r="AP651" s="11" t="n">
        <v>0</v>
      </c>
      <c r="AQ651" s="11" t="n">
        <v>0</v>
      </c>
      <c r="AR651" s="13" t="n">
        <v>0</v>
      </c>
      <c r="AS651" s="13" t="n">
        <v>0</v>
      </c>
      <c r="AT651" s="14" t="n">
        <f aca="false">SUMIFS(시도_소아과개폐업!$C$5:$C$293,시도_소아과개폐업!$A$5:$A$293,$D651,시도_소아과개폐업!$B$5:$B$293,$B651)</f>
        <v>39</v>
      </c>
      <c r="AU651" s="14" t="n">
        <f aca="false">SUMIFS(시도_소아과개폐업!$D$5:$D$293,시도_소아과개폐업!$A$5:$A$293,$D651,시도_소아과개폐업!$B$5:$B$293,$B651)</f>
        <v>25</v>
      </c>
      <c r="AV651" s="14" t="n">
        <f aca="false">SUMIFS(시도_소아과개폐업!$F$5:$F$293,시도_소아과개폐업!$A$5:$A$293,$D651,시도_소아과개폐업!$B$5:$B$293,$B651)</f>
        <v>14</v>
      </c>
      <c r="AW651" s="15" t="n">
        <f aca="false">SUMIFS(시도_소아과개폐업!$G$5:$G$293,시도_소아과개폐업!$A$5:$A$293,$D651,시도_소아과개폐업!$B$5:$B$293,$B651)</f>
        <v>0.235849056603774</v>
      </c>
      <c r="AX651" s="14" t="n">
        <f aca="false">SUMIFS(시도_소아과개폐업!$H$5:$H$293,시도_소아과개폐업!$A$5:$A$293,$D651,시도_소아과개폐업!$B$5:$B$293,$B651)</f>
        <v>89</v>
      </c>
      <c r="AY651" s="14" t="n">
        <f aca="false">SUMIFS(시군구_병원급!$E$5:$E$3668,시군구_병원급!$A$5:$A$3668,$A651,시군구_병원급!$D$5:$D$3668,$D651)</f>
        <v>0</v>
      </c>
      <c r="AZ651" s="14" t="n">
        <f aca="false">SUMIFS(시군구_병원급!$F$5:$F$3668,시군구_병원급!$A$5:$A$3668,$A651,시군구_병원급!$D$5:$D$3668,$D651)</f>
        <v>0</v>
      </c>
      <c r="BA651" s="14" t="n">
        <f aca="false">SUMIFS(시군구_병원급!$G$5:$G$3668,시군구_병원급!$A$5:$A$3668,$A651,시군구_병원급!$D$5:$D$3668,$D651)</f>
        <v>0</v>
      </c>
      <c r="BB651" s="14" t="n">
        <f aca="false">SUMIFS(시군구_병원급!$H$5:$H$3668,시군구_병원급!$A$5:$A$3668,$A651,시군구_병원급!$D$5:$D$3668,$D651)</f>
        <v>0</v>
      </c>
      <c r="BC651" s="16" t="n">
        <f aca="false">K651+AY651</f>
        <v>0</v>
      </c>
      <c r="BD651" s="17" t="n">
        <f aca="false">IF(E651=0,"",(K651+AY651)/E651*1000)</f>
        <v>0</v>
      </c>
      <c r="BE651" s="16" t="n">
        <f aca="false">AY651-SUMIFS(시군구_병원급!$E$5:$E$3668,시군구_병원급!$A$5:$A$3668,$A651,시군구_병원급!$D$5:$D$3668,$D651-3)</f>
        <v>0</v>
      </c>
      <c r="BF651" s="16" t="n">
        <f aca="false">IF(AY651=0,1,0)</f>
        <v>1</v>
      </c>
      <c r="BG651" s="16" t="n">
        <f aca="false">IF(K651+AY651=0,1,0)</f>
        <v>1</v>
      </c>
      <c r="BH651" s="16" t="n">
        <f aca="false">AF651+AG651+AH651</f>
        <v>3</v>
      </c>
      <c r="BI651" s="18" t="n">
        <f aca="false">IF(H651=0,"",BH651/H651)</f>
        <v>0.25</v>
      </c>
      <c r="BJ651" s="16" t="n">
        <f aca="false">IF(AP651="","",AP651+AN651)</f>
        <v>0</v>
      </c>
    </row>
    <row r="652" customFormat="false" ht="15" hidden="false" customHeight="true" outlineLevel="0" collapsed="false">
      <c r="A652" s="9" t="s">
        <v>439</v>
      </c>
      <c r="B652" s="10" t="s">
        <v>409</v>
      </c>
      <c r="C652" s="10" t="s">
        <v>440</v>
      </c>
      <c r="D652" s="9" t="n">
        <v>2018</v>
      </c>
      <c r="E652" s="11" t="n">
        <v>1126</v>
      </c>
      <c r="F652" s="11" t="n">
        <v>150</v>
      </c>
      <c r="G652" s="11" t="n">
        <v>150</v>
      </c>
      <c r="H652" s="11" t="n">
        <v>15</v>
      </c>
      <c r="I652" s="11" t="n">
        <v>785</v>
      </c>
      <c r="J652" s="11" t="n">
        <v>621</v>
      </c>
      <c r="K652" s="11" t="n">
        <v>1</v>
      </c>
      <c r="L652" s="12" t="n">
        <v>13.3214920071048</v>
      </c>
      <c r="M652" s="12" t="n">
        <v>0.88809946714032</v>
      </c>
      <c r="N652" s="13" t="n">
        <v>0.791082802547771</v>
      </c>
      <c r="O652" s="13" t="n">
        <v>0.697158081705151</v>
      </c>
      <c r="P652" s="13" t="n">
        <v>0.133214920071048</v>
      </c>
      <c r="Q652" s="13" t="n">
        <v>-0.196288365453248</v>
      </c>
      <c r="R652" s="13" t="n">
        <v>-0.282296650717703</v>
      </c>
      <c r="S652" s="11" t="n">
        <v>0</v>
      </c>
      <c r="T652" s="13" t="n">
        <v>-0.0625</v>
      </c>
      <c r="U652" s="13" t="n">
        <v>-0.0426829268292683</v>
      </c>
      <c r="V652" s="11" t="n">
        <v>0</v>
      </c>
      <c r="W652" s="13" t="n">
        <v>-0.266666666666667</v>
      </c>
      <c r="X652" s="11" t="n">
        <v>1</v>
      </c>
      <c r="Y652" s="11" t="n">
        <v>0</v>
      </c>
      <c r="Z652" s="11" t="n">
        <v>1</v>
      </c>
      <c r="AA652" s="11" t="n">
        <v>0</v>
      </c>
      <c r="AB652" s="10" t="s">
        <v>65</v>
      </c>
      <c r="AC652" s="11" t="n">
        <v>5</v>
      </c>
      <c r="AD652" s="11" t="n">
        <v>3</v>
      </c>
      <c r="AE652" s="11" t="n">
        <v>2</v>
      </c>
      <c r="AF652" s="11" t="n">
        <v>0</v>
      </c>
      <c r="AG652" s="11" t="n">
        <v>5</v>
      </c>
      <c r="AH652" s="11" t="n">
        <v>0</v>
      </c>
      <c r="AI652" s="13" t="n">
        <v>0.333333333333333</v>
      </c>
      <c r="AJ652" s="13" t="n">
        <v>0.2</v>
      </c>
      <c r="AK652" s="13" t="n">
        <v>0.133333333333333</v>
      </c>
      <c r="AL652" s="13" t="n">
        <v>0</v>
      </c>
      <c r="AM652" s="13" t="n">
        <v>0.333333333333333</v>
      </c>
      <c r="AN652" s="11" t="n">
        <v>0</v>
      </c>
      <c r="AO652" s="13" t="n">
        <v>0</v>
      </c>
      <c r="AP652" s="11" t="n">
        <v>2</v>
      </c>
      <c r="AQ652" s="11" t="n">
        <v>0</v>
      </c>
      <c r="AR652" s="13" t="n">
        <v>0.117647058823529</v>
      </c>
      <c r="AS652" s="13" t="n">
        <v>0</v>
      </c>
      <c r="AT652" s="14" t="n">
        <f aca="false">SUMIFS(시도_소아과개폐업!$C$5:$C$293,시도_소아과개폐업!$A$5:$A$293,$D652,시도_소아과개폐업!$B$5:$B$293,$B652)</f>
        <v>39</v>
      </c>
      <c r="AU652" s="14" t="n">
        <f aca="false">SUMIFS(시도_소아과개폐업!$D$5:$D$293,시도_소아과개폐업!$A$5:$A$293,$D652,시도_소아과개폐업!$B$5:$B$293,$B652)</f>
        <v>25</v>
      </c>
      <c r="AV652" s="14" t="n">
        <f aca="false">SUMIFS(시도_소아과개폐업!$F$5:$F$293,시도_소아과개폐업!$A$5:$A$293,$D652,시도_소아과개폐업!$B$5:$B$293,$B652)</f>
        <v>14</v>
      </c>
      <c r="AW652" s="15" t="n">
        <f aca="false">SUMIFS(시도_소아과개폐업!$G$5:$G$293,시도_소아과개폐업!$A$5:$A$293,$D652,시도_소아과개폐업!$B$5:$B$293,$B652)</f>
        <v>0.235849056603774</v>
      </c>
      <c r="AX652" s="14" t="n">
        <f aca="false">SUMIFS(시도_소아과개폐업!$H$5:$H$293,시도_소아과개폐업!$A$5:$A$293,$D652,시도_소아과개폐업!$B$5:$B$293,$B652)</f>
        <v>89</v>
      </c>
      <c r="AY652" s="14" t="n">
        <f aca="false">SUMIFS(시군구_병원급!$E$5:$E$3668,시군구_병원급!$A$5:$A$3668,$A652,시군구_병원급!$D$5:$D$3668,$D652)</f>
        <v>1</v>
      </c>
      <c r="AZ652" s="14" t="n">
        <f aca="false">SUMIFS(시군구_병원급!$F$5:$F$3668,시군구_병원급!$A$5:$A$3668,$A652,시군구_병원급!$D$5:$D$3668,$D652)</f>
        <v>0</v>
      </c>
      <c r="BA652" s="14" t="n">
        <f aca="false">SUMIFS(시군구_병원급!$G$5:$G$3668,시군구_병원급!$A$5:$A$3668,$A652,시군구_병원급!$D$5:$D$3668,$D652)</f>
        <v>1</v>
      </c>
      <c r="BB652" s="14" t="n">
        <f aca="false">SUMIFS(시군구_병원급!$H$5:$H$3668,시군구_병원급!$A$5:$A$3668,$A652,시군구_병원급!$D$5:$D$3668,$D652)</f>
        <v>1</v>
      </c>
      <c r="BC652" s="16" t="n">
        <f aca="false">K652+AY652</f>
        <v>2</v>
      </c>
      <c r="BD652" s="17" t="n">
        <f aca="false">IF(E652=0,"",(K652+AY652)/E652*1000)</f>
        <v>1.77619893428064</v>
      </c>
      <c r="BE652" s="16" t="n">
        <f aca="false">AY652-SUMIFS(시군구_병원급!$E$5:$E$3668,시군구_병원급!$A$5:$A$3668,$A652,시군구_병원급!$D$5:$D$3668,$D652-3)</f>
        <v>0</v>
      </c>
      <c r="BF652" s="16" t="n">
        <f aca="false">IF(AY652=0,1,0)</f>
        <v>0</v>
      </c>
      <c r="BG652" s="16" t="n">
        <f aca="false">IF(K652+AY652=0,1,0)</f>
        <v>0</v>
      </c>
      <c r="BH652" s="16" t="n">
        <f aca="false">AF652+AG652+AH652</f>
        <v>5</v>
      </c>
      <c r="BI652" s="18" t="n">
        <f aca="false">IF(H652=0,"",BH652/H652)</f>
        <v>0.333333333333333</v>
      </c>
      <c r="BJ652" s="16" t="n">
        <f aca="false">IF(AP652="","",AP652+AN652)</f>
        <v>2</v>
      </c>
    </row>
    <row r="653" customFormat="false" ht="15" hidden="false" customHeight="true" outlineLevel="0" collapsed="false">
      <c r="A653" s="9" t="s">
        <v>441</v>
      </c>
      <c r="B653" s="10" t="s">
        <v>409</v>
      </c>
      <c r="C653" s="10" t="s">
        <v>442</v>
      </c>
      <c r="D653" s="9" t="n">
        <v>2018</v>
      </c>
      <c r="E653" s="11" t="n">
        <v>2213</v>
      </c>
      <c r="F653" s="11" t="n">
        <v>264</v>
      </c>
      <c r="G653" s="11" t="n">
        <v>266</v>
      </c>
      <c r="H653" s="11" t="n">
        <v>33</v>
      </c>
      <c r="I653" s="11" t="n">
        <v>1831</v>
      </c>
      <c r="J653" s="11" t="n">
        <v>1467</v>
      </c>
      <c r="K653" s="11" t="n">
        <v>2</v>
      </c>
      <c r="L653" s="12" t="n">
        <v>14.9118843199277</v>
      </c>
      <c r="M653" s="12" t="n">
        <v>0.903750564844103</v>
      </c>
      <c r="N653" s="13" t="n">
        <v>0.801201529219006</v>
      </c>
      <c r="O653" s="13" t="n">
        <v>0.827383642114776</v>
      </c>
      <c r="P653" s="13" t="n">
        <v>0.120198825124266</v>
      </c>
      <c r="Q653" s="13" t="n">
        <v>-0.137904168289833</v>
      </c>
      <c r="R653" s="13" t="n">
        <v>-0.21301775147929</v>
      </c>
      <c r="S653" s="11" t="n">
        <v>0</v>
      </c>
      <c r="T653" s="13" t="n">
        <v>-0.0294117647058824</v>
      </c>
      <c r="U653" s="13" t="n">
        <v>-0.0208556149732621</v>
      </c>
      <c r="V653" s="11" t="n">
        <v>0</v>
      </c>
      <c r="W653" s="13" t="n">
        <v>-0.181818181818182</v>
      </c>
      <c r="X653" s="11" t="n">
        <v>0</v>
      </c>
      <c r="Y653" s="11" t="n">
        <v>0</v>
      </c>
      <c r="Z653" s="11" t="n">
        <v>0</v>
      </c>
      <c r="AA653" s="11" t="n">
        <v>0</v>
      </c>
      <c r="AB653" s="10" t="s">
        <v>65</v>
      </c>
      <c r="AC653" s="11" t="n">
        <v>6</v>
      </c>
      <c r="AD653" s="11" t="n">
        <v>20</v>
      </c>
      <c r="AE653" s="11" t="n">
        <v>5</v>
      </c>
      <c r="AF653" s="11" t="n">
        <v>0</v>
      </c>
      <c r="AG653" s="11" t="n">
        <v>2</v>
      </c>
      <c r="AH653" s="11" t="n">
        <v>0</v>
      </c>
      <c r="AI653" s="13" t="n">
        <v>0.181818181818182</v>
      </c>
      <c r="AJ653" s="13" t="n">
        <v>0.606060606060606</v>
      </c>
      <c r="AK653" s="13" t="n">
        <v>0.151515151515152</v>
      </c>
      <c r="AL653" s="13" t="n">
        <v>0</v>
      </c>
      <c r="AM653" s="13" t="n">
        <v>0.0606060606060606</v>
      </c>
      <c r="AN653" s="11" t="n">
        <v>0</v>
      </c>
      <c r="AO653" s="13" t="n">
        <v>0</v>
      </c>
      <c r="AP653" s="11" t="n">
        <v>1</v>
      </c>
      <c r="AQ653" s="11" t="n">
        <v>0</v>
      </c>
      <c r="AR653" s="13" t="n">
        <v>0.0294117647058824</v>
      </c>
      <c r="AS653" s="13" t="n">
        <v>0</v>
      </c>
      <c r="AT653" s="14" t="n">
        <f aca="false">SUMIFS(시도_소아과개폐업!$C$5:$C$293,시도_소아과개폐업!$A$5:$A$293,$D653,시도_소아과개폐업!$B$5:$B$293,$B653)</f>
        <v>39</v>
      </c>
      <c r="AU653" s="14" t="n">
        <f aca="false">SUMIFS(시도_소아과개폐업!$D$5:$D$293,시도_소아과개폐업!$A$5:$A$293,$D653,시도_소아과개폐업!$B$5:$B$293,$B653)</f>
        <v>25</v>
      </c>
      <c r="AV653" s="14" t="n">
        <f aca="false">SUMIFS(시도_소아과개폐업!$F$5:$F$293,시도_소아과개폐업!$A$5:$A$293,$D653,시도_소아과개폐업!$B$5:$B$293,$B653)</f>
        <v>14</v>
      </c>
      <c r="AW653" s="15" t="n">
        <f aca="false">SUMIFS(시도_소아과개폐업!$G$5:$G$293,시도_소아과개폐업!$A$5:$A$293,$D653,시도_소아과개폐업!$B$5:$B$293,$B653)</f>
        <v>0.235849056603774</v>
      </c>
      <c r="AX653" s="14" t="n">
        <f aca="false">SUMIFS(시도_소아과개폐업!$H$5:$H$293,시도_소아과개폐업!$A$5:$A$293,$D653,시도_소아과개폐업!$B$5:$B$293,$B653)</f>
        <v>89</v>
      </c>
      <c r="AY653" s="14" t="n">
        <f aca="false">SUMIFS(시군구_병원급!$E$5:$E$3668,시군구_병원급!$A$5:$A$3668,$A653,시군구_병원급!$D$5:$D$3668,$D653)</f>
        <v>3</v>
      </c>
      <c r="AZ653" s="14" t="n">
        <f aca="false">SUMIFS(시군구_병원급!$F$5:$F$3668,시군구_병원급!$A$5:$A$3668,$A653,시군구_병원급!$D$5:$D$3668,$D653)</f>
        <v>0</v>
      </c>
      <c r="BA653" s="14" t="n">
        <f aca="false">SUMIFS(시군구_병원급!$G$5:$G$3668,시군구_병원급!$A$5:$A$3668,$A653,시군구_병원급!$D$5:$D$3668,$D653)</f>
        <v>3</v>
      </c>
      <c r="BB653" s="14" t="n">
        <f aca="false">SUMIFS(시군구_병원급!$H$5:$H$3668,시군구_병원급!$A$5:$A$3668,$A653,시군구_병원급!$D$5:$D$3668,$D653)</f>
        <v>6</v>
      </c>
      <c r="BC653" s="16" t="n">
        <f aca="false">K653+AY653</f>
        <v>5</v>
      </c>
      <c r="BD653" s="17" t="n">
        <f aca="false">IF(E653=0,"",(K653+AY653)/E653*1000)</f>
        <v>2.25937641211026</v>
      </c>
      <c r="BE653" s="16" t="n">
        <f aca="false">AY653-SUMIFS(시군구_병원급!$E$5:$E$3668,시군구_병원급!$A$5:$A$3668,$A653,시군구_병원급!$D$5:$D$3668,$D653-3)</f>
        <v>1</v>
      </c>
      <c r="BF653" s="16" t="n">
        <f aca="false">IF(AY653=0,1,0)</f>
        <v>0</v>
      </c>
      <c r="BG653" s="16" t="n">
        <f aca="false">IF(K653+AY653=0,1,0)</f>
        <v>0</v>
      </c>
      <c r="BH653" s="16" t="n">
        <f aca="false">AF653+AG653+AH653</f>
        <v>2</v>
      </c>
      <c r="BI653" s="18" t="n">
        <f aca="false">IF(H653=0,"",BH653/H653)</f>
        <v>0.0606060606060606</v>
      </c>
      <c r="BJ653" s="16" t="n">
        <f aca="false">IF(AP653="","",AP653+AN653)</f>
        <v>1</v>
      </c>
    </row>
    <row r="654" customFormat="false" ht="15" hidden="false" customHeight="true" outlineLevel="0" collapsed="false">
      <c r="A654" s="9" t="s">
        <v>443</v>
      </c>
      <c r="B654" s="10" t="s">
        <v>409</v>
      </c>
      <c r="C654" s="10" t="s">
        <v>444</v>
      </c>
      <c r="D654" s="9" t="n">
        <v>2018</v>
      </c>
      <c r="E654" s="11" t="n">
        <v>988</v>
      </c>
      <c r="F654" s="11" t="n">
        <v>131</v>
      </c>
      <c r="G654" s="11" t="n">
        <v>125</v>
      </c>
      <c r="H654" s="11" t="n">
        <v>12</v>
      </c>
      <c r="I654" s="11" t="n">
        <v>645</v>
      </c>
      <c r="J654" s="11" t="n">
        <v>511</v>
      </c>
      <c r="K654" s="11" t="n">
        <v>1</v>
      </c>
      <c r="L654" s="12" t="n">
        <v>12.1457489878543</v>
      </c>
      <c r="M654" s="12" t="n">
        <v>1.01214574898785</v>
      </c>
      <c r="N654" s="13" t="n">
        <v>0.792248062015504</v>
      </c>
      <c r="O654" s="13" t="n">
        <v>0.652834008097166</v>
      </c>
      <c r="P654" s="13" t="n">
        <v>0.126518218623482</v>
      </c>
      <c r="Q654" s="13" t="n">
        <v>-0.261032161555722</v>
      </c>
      <c r="R654" s="13" t="n">
        <v>-0.260355029585799</v>
      </c>
      <c r="S654" s="11" t="n">
        <v>0</v>
      </c>
      <c r="T654" s="13" t="n">
        <v>0</v>
      </c>
      <c r="U654" s="13" t="n">
        <v>-0.0152671755725191</v>
      </c>
      <c r="V654" s="11" t="n">
        <v>0</v>
      </c>
      <c r="W654" s="13" t="n">
        <v>-0.166666666666667</v>
      </c>
      <c r="X654" s="11" t="n">
        <v>0</v>
      </c>
      <c r="Y654" s="11" t="n">
        <v>1</v>
      </c>
      <c r="Z654" s="11" t="n">
        <v>1</v>
      </c>
      <c r="AA654" s="11" t="n">
        <v>0</v>
      </c>
      <c r="AB654" s="10" t="s">
        <v>65</v>
      </c>
      <c r="AC654" s="11" t="n">
        <v>3</v>
      </c>
      <c r="AD654" s="11" t="n">
        <v>3</v>
      </c>
      <c r="AE654" s="11" t="n">
        <v>3</v>
      </c>
      <c r="AF654" s="11" t="n">
        <v>0</v>
      </c>
      <c r="AG654" s="11" t="n">
        <v>3</v>
      </c>
      <c r="AH654" s="11" t="n">
        <v>0</v>
      </c>
      <c r="AI654" s="13" t="n">
        <v>0.25</v>
      </c>
      <c r="AJ654" s="13" t="n">
        <v>0.25</v>
      </c>
      <c r="AK654" s="13" t="n">
        <v>0.25</v>
      </c>
      <c r="AL654" s="13" t="n">
        <v>0</v>
      </c>
      <c r="AM654" s="13" t="n">
        <v>0.25</v>
      </c>
      <c r="AN654" s="11" t="n">
        <v>0</v>
      </c>
      <c r="AO654" s="13" t="n">
        <v>0</v>
      </c>
      <c r="AP654" s="11" t="n">
        <v>2</v>
      </c>
      <c r="AQ654" s="11" t="n">
        <v>2</v>
      </c>
      <c r="AR654" s="13" t="n">
        <v>0.166666666666667</v>
      </c>
      <c r="AS654" s="13" t="n">
        <v>0.166666666666667</v>
      </c>
      <c r="AT654" s="14" t="n">
        <f aca="false">SUMIFS(시도_소아과개폐업!$C$5:$C$293,시도_소아과개폐업!$A$5:$A$293,$D654,시도_소아과개폐업!$B$5:$B$293,$B654)</f>
        <v>39</v>
      </c>
      <c r="AU654" s="14" t="n">
        <f aca="false">SUMIFS(시도_소아과개폐업!$D$5:$D$293,시도_소아과개폐업!$A$5:$A$293,$D654,시도_소아과개폐업!$B$5:$B$293,$B654)</f>
        <v>25</v>
      </c>
      <c r="AV654" s="14" t="n">
        <f aca="false">SUMIFS(시도_소아과개폐업!$F$5:$F$293,시도_소아과개폐업!$A$5:$A$293,$D654,시도_소아과개폐업!$B$5:$B$293,$B654)</f>
        <v>14</v>
      </c>
      <c r="AW654" s="15" t="n">
        <f aca="false">SUMIFS(시도_소아과개폐업!$G$5:$G$293,시도_소아과개폐업!$A$5:$A$293,$D654,시도_소아과개폐업!$B$5:$B$293,$B654)</f>
        <v>0.235849056603774</v>
      </c>
      <c r="AX654" s="14" t="n">
        <f aca="false">SUMIFS(시도_소아과개폐업!$H$5:$H$293,시도_소아과개폐업!$A$5:$A$293,$D654,시도_소아과개폐업!$B$5:$B$293,$B654)</f>
        <v>89</v>
      </c>
      <c r="AY654" s="14" t="n">
        <f aca="false">SUMIFS(시군구_병원급!$E$5:$E$3668,시군구_병원급!$A$5:$A$3668,$A654,시군구_병원급!$D$5:$D$3668,$D654)</f>
        <v>3</v>
      </c>
      <c r="AZ654" s="14" t="n">
        <f aca="false">SUMIFS(시군구_병원급!$F$5:$F$3668,시군구_병원급!$A$5:$A$3668,$A654,시군구_병원급!$D$5:$D$3668,$D654)</f>
        <v>0</v>
      </c>
      <c r="BA654" s="14" t="n">
        <f aca="false">SUMIFS(시군구_병원급!$G$5:$G$3668,시군구_병원급!$A$5:$A$3668,$A654,시군구_병원급!$D$5:$D$3668,$D654)</f>
        <v>2</v>
      </c>
      <c r="BB654" s="14" t="n">
        <f aca="false">SUMIFS(시군구_병원급!$H$5:$H$3668,시군구_병원급!$A$5:$A$3668,$A654,시군구_병원급!$D$5:$D$3668,$D654)</f>
        <v>5</v>
      </c>
      <c r="BC654" s="16" t="n">
        <f aca="false">K654+AY654</f>
        <v>4</v>
      </c>
      <c r="BD654" s="17" t="n">
        <f aca="false">IF(E654=0,"",(K654+AY654)/E654*1000)</f>
        <v>4.04858299595142</v>
      </c>
      <c r="BE654" s="16" t="n">
        <f aca="false">AY654-SUMIFS(시군구_병원급!$E$5:$E$3668,시군구_병원급!$A$5:$A$3668,$A654,시군구_병원급!$D$5:$D$3668,$D654-3)</f>
        <v>1</v>
      </c>
      <c r="BF654" s="16" t="n">
        <f aca="false">IF(AY654=0,1,0)</f>
        <v>0</v>
      </c>
      <c r="BG654" s="16" t="n">
        <f aca="false">IF(K654+AY654=0,1,0)</f>
        <v>0</v>
      </c>
      <c r="BH654" s="16" t="n">
        <f aca="false">AF654+AG654+AH654</f>
        <v>3</v>
      </c>
      <c r="BI654" s="18" t="n">
        <f aca="false">IF(H654=0,"",BH654/H654)</f>
        <v>0.25</v>
      </c>
      <c r="BJ654" s="16" t="n">
        <f aca="false">IF(AP654="","",AP654+AN654)</f>
        <v>2</v>
      </c>
    </row>
    <row r="655" customFormat="false" ht="15" hidden="false" customHeight="true" outlineLevel="0" collapsed="false">
      <c r="A655" s="9" t="s">
        <v>445</v>
      </c>
      <c r="B655" s="10" t="s">
        <v>446</v>
      </c>
      <c r="C655" s="10" t="s">
        <v>447</v>
      </c>
      <c r="D655" s="9" t="n">
        <v>2018</v>
      </c>
      <c r="E655" s="11" t="n">
        <v>26863</v>
      </c>
      <c r="F655" s="11" t="n">
        <v>3676</v>
      </c>
      <c r="G655" s="11" t="n">
        <v>3745</v>
      </c>
      <c r="H655" s="11" t="n">
        <v>391</v>
      </c>
      <c r="I655" s="11" t="n">
        <v>22373</v>
      </c>
      <c r="J655" s="11" t="n">
        <v>20066</v>
      </c>
      <c r="K655" s="11" t="n">
        <v>24</v>
      </c>
      <c r="L655" s="12" t="n">
        <v>14.5553363362246</v>
      </c>
      <c r="M655" s="12" t="n">
        <v>0.893422179205599</v>
      </c>
      <c r="N655" s="13" t="n">
        <v>0.896884637732982</v>
      </c>
      <c r="O655" s="13" t="n">
        <v>0.832855600640286</v>
      </c>
      <c r="P655" s="13" t="n">
        <v>0.139411085880207</v>
      </c>
      <c r="Q655" s="13" t="n">
        <v>-0.0614890123327394</v>
      </c>
      <c r="R655" s="13" t="n">
        <v>-0.141842346471127</v>
      </c>
      <c r="S655" s="11" t="n">
        <v>2</v>
      </c>
      <c r="T655" s="13" t="n">
        <v>-0.0369458128078818</v>
      </c>
      <c r="U655" s="13" t="n">
        <v>-0.0293709327548807</v>
      </c>
      <c r="V655" s="11" t="n">
        <v>0</v>
      </c>
      <c r="W655" s="13" t="n">
        <v>-0.0946291560102301</v>
      </c>
      <c r="X655" s="11" t="n">
        <v>0</v>
      </c>
      <c r="Y655" s="11" t="n">
        <v>0</v>
      </c>
      <c r="Z655" s="11" t="n">
        <v>0</v>
      </c>
      <c r="AA655" s="11" t="n">
        <v>0</v>
      </c>
      <c r="AB655" s="10" t="s">
        <v>65</v>
      </c>
      <c r="AC655" s="11" t="n">
        <v>16</v>
      </c>
      <c r="AD655" s="11" t="n">
        <v>186</v>
      </c>
      <c r="AE655" s="11" t="n">
        <v>110</v>
      </c>
      <c r="AF655" s="11" t="n">
        <v>13</v>
      </c>
      <c r="AG655" s="11" t="n">
        <v>66</v>
      </c>
      <c r="AH655" s="11" t="n">
        <v>0</v>
      </c>
      <c r="AI655" s="13" t="n">
        <v>0.040920716112532</v>
      </c>
      <c r="AJ655" s="13" t="n">
        <v>0.475703324808184</v>
      </c>
      <c r="AK655" s="13" t="n">
        <v>0.281329923273657</v>
      </c>
      <c r="AL655" s="13" t="n">
        <v>0.0332480818414322</v>
      </c>
      <c r="AM655" s="13" t="n">
        <v>0.168797953964194</v>
      </c>
      <c r="AN655" s="11" t="n">
        <v>5</v>
      </c>
      <c r="AO655" s="13" t="n">
        <v>0.0126262626262626</v>
      </c>
      <c r="AP655" s="11" t="n">
        <v>15</v>
      </c>
      <c r="AQ655" s="11" t="n">
        <v>2</v>
      </c>
      <c r="AR655" s="13" t="n">
        <v>0.0366748166259169</v>
      </c>
      <c r="AS655" s="13" t="n">
        <v>0.00488997555012225</v>
      </c>
      <c r="AT655" s="14" t="n">
        <f aca="false">SUMIFS(시도_소아과개폐업!$C$5:$C$293,시도_소아과개폐업!$A$5:$A$293,$D655,시도_소아과개폐업!$B$5:$B$293,$B655)</f>
        <v>9</v>
      </c>
      <c r="AU655" s="14" t="n">
        <f aca="false">SUMIFS(시도_소아과개폐업!$D$5:$D$293,시도_소아과개폐업!$A$5:$A$293,$D655,시도_소아과개폐업!$B$5:$B$293,$B655)</f>
        <v>3</v>
      </c>
      <c r="AV655" s="14" t="n">
        <f aca="false">SUMIFS(시도_소아과개폐업!$F$5:$F$293,시도_소아과개폐업!$A$5:$A$293,$D655,시도_소아과개폐업!$B$5:$B$293,$B655)</f>
        <v>6</v>
      </c>
      <c r="AW655" s="15" t="n">
        <f aca="false">SUMIFS(시도_소아과개폐업!$G$5:$G$293,시도_소아과개폐업!$A$5:$A$293,$D655,시도_소아과개폐업!$B$5:$B$293,$B655)</f>
        <v>0.111111111111111</v>
      </c>
      <c r="AX655" s="14" t="n">
        <f aca="false">SUMIFS(시도_소아과개폐업!$H$5:$H$293,시도_소아과개폐업!$A$5:$A$293,$D655,시도_소아과개폐업!$B$5:$B$293,$B655)</f>
        <v>13</v>
      </c>
      <c r="AY655" s="14" t="n">
        <f aca="false">SUMIFS(시군구_병원급!$E$5:$E$3668,시군구_병원급!$A$5:$A$3668,$A655,시군구_병원급!$D$5:$D$3668,$D655)</f>
        <v>3</v>
      </c>
      <c r="AZ655" s="14" t="n">
        <f aca="false">SUMIFS(시군구_병원급!$F$5:$F$3668,시군구_병원급!$A$5:$A$3668,$A655,시군구_병원급!$D$5:$D$3668,$D655)</f>
        <v>5</v>
      </c>
      <c r="BA655" s="14" t="n">
        <f aca="false">SUMIFS(시군구_병원급!$G$5:$G$3668,시군구_병원급!$A$5:$A$3668,$A655,시군구_병원급!$D$5:$D$3668,$D655)</f>
        <v>10</v>
      </c>
      <c r="BB655" s="14" t="n">
        <f aca="false">SUMIFS(시군구_병원급!$H$5:$H$3668,시군구_병원급!$A$5:$A$3668,$A655,시군구_병원급!$D$5:$D$3668,$D655)</f>
        <v>26</v>
      </c>
      <c r="BC655" s="16" t="n">
        <f aca="false">K655+AY655</f>
        <v>27</v>
      </c>
      <c r="BD655" s="17" t="n">
        <f aca="false">IF(E655=0,"",(K655+AY655)/E655*1000)</f>
        <v>1.0050999516063</v>
      </c>
      <c r="BE655" s="16" t="n">
        <f aca="false">AY655-SUMIFS(시군구_병원급!$E$5:$E$3668,시군구_병원급!$A$5:$A$3668,$A655,시군구_병원급!$D$5:$D$3668,$D655-3)</f>
        <v>-1</v>
      </c>
      <c r="BF655" s="16" t="n">
        <f aca="false">IF(AY655=0,1,0)</f>
        <v>0</v>
      </c>
      <c r="BG655" s="16" t="n">
        <f aca="false">IF(K655+AY655=0,1,0)</f>
        <v>0</v>
      </c>
      <c r="BH655" s="16" t="n">
        <f aca="false">AF655+AG655+AH655</f>
        <v>79</v>
      </c>
      <c r="BI655" s="18" t="n">
        <f aca="false">IF(H655=0,"",BH655/H655)</f>
        <v>0.202046035805627</v>
      </c>
      <c r="BJ655" s="16" t="n">
        <f aca="false">IF(AP655="","",AP655+AN655)</f>
        <v>20</v>
      </c>
    </row>
    <row r="656" customFormat="false" ht="15" hidden="false" customHeight="true" outlineLevel="0" collapsed="false">
      <c r="A656" s="9" t="s">
        <v>448</v>
      </c>
      <c r="B656" s="10" t="s">
        <v>446</v>
      </c>
      <c r="C656" s="10" t="s">
        <v>449</v>
      </c>
      <c r="D656" s="9" t="n">
        <v>2018</v>
      </c>
      <c r="E656" s="11" t="n">
        <v>8327</v>
      </c>
      <c r="F656" s="11" t="n">
        <v>1012</v>
      </c>
      <c r="G656" s="11" t="n">
        <v>1036</v>
      </c>
      <c r="H656" s="11" t="n">
        <v>122</v>
      </c>
      <c r="I656" s="11" t="n">
        <v>7577</v>
      </c>
      <c r="J656" s="11" t="n">
        <v>6392</v>
      </c>
      <c r="K656" s="11" t="n">
        <v>4</v>
      </c>
      <c r="L656" s="12" t="n">
        <v>14.6511348624955</v>
      </c>
      <c r="M656" s="12" t="n">
        <v>0.480365077458869</v>
      </c>
      <c r="N656" s="13" t="n">
        <v>0.843605648673618</v>
      </c>
      <c r="O656" s="13" t="n">
        <v>0.909931547976462</v>
      </c>
      <c r="P656" s="13" t="n">
        <v>0.124414555061847</v>
      </c>
      <c r="Q656" s="13" t="n">
        <v>0.0183441359911949</v>
      </c>
      <c r="R656" s="13" t="n">
        <v>-0.161812297734628</v>
      </c>
      <c r="S656" s="11" t="n">
        <v>0</v>
      </c>
      <c r="T656" s="13" t="n">
        <v>0.00826446280991733</v>
      </c>
      <c r="U656" s="13" t="n">
        <v>0.0128325090228578</v>
      </c>
      <c r="V656" s="11" t="n">
        <v>0</v>
      </c>
      <c r="W656" s="13" t="n">
        <v>0</v>
      </c>
      <c r="X656" s="11" t="n">
        <v>0</v>
      </c>
      <c r="Y656" s="11" t="n">
        <v>0</v>
      </c>
      <c r="Z656" s="11" t="n">
        <v>0</v>
      </c>
      <c r="AA656" s="11" t="n">
        <v>0</v>
      </c>
      <c r="AB656" s="10" t="s">
        <v>65</v>
      </c>
      <c r="AC656" s="11" t="n">
        <v>16</v>
      </c>
      <c r="AD656" s="11" t="n">
        <v>40</v>
      </c>
      <c r="AE656" s="11" t="n">
        <v>17</v>
      </c>
      <c r="AF656" s="11" t="n">
        <v>3</v>
      </c>
      <c r="AG656" s="11" t="n">
        <v>46</v>
      </c>
      <c r="AH656" s="11" t="n">
        <v>0</v>
      </c>
      <c r="AI656" s="13" t="n">
        <v>0.131147540983607</v>
      </c>
      <c r="AJ656" s="13" t="n">
        <v>0.327868852459016</v>
      </c>
      <c r="AK656" s="13" t="n">
        <v>0.139344262295082</v>
      </c>
      <c r="AL656" s="13" t="n">
        <v>0.0245901639344262</v>
      </c>
      <c r="AM656" s="13" t="n">
        <v>0.377049180327869</v>
      </c>
      <c r="AN656" s="11" t="n">
        <v>1</v>
      </c>
      <c r="AO656" s="13" t="n">
        <v>0.00813008130081301</v>
      </c>
      <c r="AP656" s="11" t="n">
        <v>5</v>
      </c>
      <c r="AQ656" s="11" t="n">
        <v>6</v>
      </c>
      <c r="AR656" s="13" t="n">
        <v>0.0409836065573771</v>
      </c>
      <c r="AS656" s="13" t="n">
        <v>0.0491803278688525</v>
      </c>
      <c r="AT656" s="14" t="n">
        <f aca="false">SUMIFS(시도_소아과개폐업!$C$5:$C$293,시도_소아과개폐업!$A$5:$A$293,$D656,시도_소아과개폐업!$B$5:$B$293,$B656)</f>
        <v>9</v>
      </c>
      <c r="AU656" s="14" t="n">
        <f aca="false">SUMIFS(시도_소아과개폐업!$D$5:$D$293,시도_소아과개폐업!$A$5:$A$293,$D656,시도_소아과개폐업!$B$5:$B$293,$B656)</f>
        <v>3</v>
      </c>
      <c r="AV656" s="14" t="n">
        <f aca="false">SUMIFS(시도_소아과개폐업!$F$5:$F$293,시도_소아과개폐업!$A$5:$A$293,$D656,시도_소아과개폐업!$B$5:$B$293,$B656)</f>
        <v>6</v>
      </c>
      <c r="AW656" s="15" t="n">
        <f aca="false">SUMIFS(시도_소아과개폐업!$G$5:$G$293,시도_소아과개폐업!$A$5:$A$293,$D656,시도_소아과개폐업!$B$5:$B$293,$B656)</f>
        <v>0.111111111111111</v>
      </c>
      <c r="AX656" s="14" t="n">
        <f aca="false">SUMIFS(시도_소아과개폐업!$H$5:$H$293,시도_소아과개폐업!$A$5:$A$293,$D656,시도_소아과개폐업!$B$5:$B$293,$B656)</f>
        <v>13</v>
      </c>
      <c r="AY656" s="14" t="n">
        <f aca="false">SUMIFS(시군구_병원급!$E$5:$E$3668,시군구_병원급!$A$5:$A$3668,$A656,시군구_병원급!$D$5:$D$3668,$D656)</f>
        <v>1</v>
      </c>
      <c r="AZ656" s="14" t="n">
        <f aca="false">SUMIFS(시군구_병원급!$F$5:$F$3668,시군구_병원급!$A$5:$A$3668,$A656,시군구_병원급!$D$5:$D$3668,$D656)</f>
        <v>1</v>
      </c>
      <c r="BA656" s="14" t="n">
        <f aca="false">SUMIFS(시군구_병원급!$G$5:$G$3668,시군구_병원급!$A$5:$A$3668,$A656,시군구_병원급!$D$5:$D$3668,$D656)</f>
        <v>4</v>
      </c>
      <c r="BB656" s="14" t="n">
        <f aca="false">SUMIFS(시군구_병원급!$H$5:$H$3668,시군구_병원급!$A$5:$A$3668,$A656,시군구_병원급!$D$5:$D$3668,$D656)</f>
        <v>5</v>
      </c>
      <c r="BC656" s="16" t="n">
        <f aca="false">K656+AY656</f>
        <v>5</v>
      </c>
      <c r="BD656" s="17" t="n">
        <f aca="false">IF(E656=0,"",(K656+AY656)/E656*1000)</f>
        <v>0.600456346823586</v>
      </c>
      <c r="BE656" s="16" t="n">
        <f aca="false">AY656-SUMIFS(시군구_병원급!$E$5:$E$3668,시군구_병원급!$A$5:$A$3668,$A656,시군구_병원급!$D$5:$D$3668,$D656-3)</f>
        <v>-1</v>
      </c>
      <c r="BF656" s="16" t="n">
        <f aca="false">IF(AY656=0,1,0)</f>
        <v>0</v>
      </c>
      <c r="BG656" s="16" t="n">
        <f aca="false">IF(K656+AY656=0,1,0)</f>
        <v>0</v>
      </c>
      <c r="BH656" s="16" t="n">
        <f aca="false">AF656+AG656+AH656</f>
        <v>49</v>
      </c>
      <c r="BI656" s="18" t="n">
        <f aca="false">IF(H656=0,"",BH656/H656)</f>
        <v>0.401639344262295</v>
      </c>
      <c r="BJ656" s="16" t="n">
        <f aca="false">IF(AP656="","",AP656+AN656)</f>
        <v>6</v>
      </c>
    </row>
    <row r="657" customFormat="false" ht="15" hidden="false" customHeight="true" outlineLevel="0" collapsed="false">
      <c r="A657" s="9" t="s">
        <v>450</v>
      </c>
      <c r="B657" s="10" t="s">
        <v>451</v>
      </c>
      <c r="C657" s="10" t="s">
        <v>452</v>
      </c>
      <c r="D657" s="9" t="n">
        <v>2018</v>
      </c>
      <c r="E657" s="11" t="n">
        <v>12437</v>
      </c>
      <c r="F657" s="11" t="n">
        <v>1655</v>
      </c>
      <c r="G657" s="11" t="n">
        <v>1705</v>
      </c>
      <c r="H657" s="11" t="n">
        <v>233</v>
      </c>
      <c r="I657" s="11" t="n">
        <v>10014</v>
      </c>
      <c r="J657" s="11" t="n">
        <v>8186</v>
      </c>
      <c r="K657" s="11" t="n">
        <v>8</v>
      </c>
      <c r="L657" s="12" t="n">
        <v>18.7344214842808</v>
      </c>
      <c r="M657" s="12" t="n">
        <v>0.643241939374447</v>
      </c>
      <c r="N657" s="13" t="n">
        <v>0.817455562212902</v>
      </c>
      <c r="O657" s="13" t="n">
        <v>0.805178097611964</v>
      </c>
      <c r="P657" s="13" t="n">
        <v>0.137090938329179</v>
      </c>
      <c r="Q657" s="13" t="n">
        <v>-0.122362571448733</v>
      </c>
      <c r="R657" s="13" t="n">
        <v>-0.171122994652406</v>
      </c>
      <c r="S657" s="11" t="n">
        <v>1</v>
      </c>
      <c r="T657" s="13" t="n">
        <v>-0.033195020746888</v>
      </c>
      <c r="U657" s="13" t="n">
        <v>-0.0280500825002427</v>
      </c>
      <c r="V657" s="11" t="n">
        <v>0</v>
      </c>
      <c r="W657" s="13" t="n">
        <v>-0.111587982832618</v>
      </c>
      <c r="X657" s="11" t="n">
        <v>0</v>
      </c>
      <c r="Y657" s="11" t="n">
        <v>0</v>
      </c>
      <c r="Z657" s="11" t="n">
        <v>0</v>
      </c>
      <c r="AA657" s="11" t="n">
        <v>0</v>
      </c>
      <c r="AB657" s="10" t="s">
        <v>65</v>
      </c>
      <c r="AC657" s="11" t="n">
        <v>13</v>
      </c>
      <c r="AD657" s="11" t="n">
        <v>71</v>
      </c>
      <c r="AE657" s="11" t="n">
        <v>116</v>
      </c>
      <c r="AF657" s="11" t="n">
        <v>7</v>
      </c>
      <c r="AG657" s="11" t="n">
        <v>24</v>
      </c>
      <c r="AH657" s="11" t="n">
        <v>2</v>
      </c>
      <c r="AI657" s="13" t="n">
        <v>0.055793991416309</v>
      </c>
      <c r="AJ657" s="13" t="n">
        <v>0.304721030042919</v>
      </c>
      <c r="AK657" s="13" t="n">
        <v>0.497854077253219</v>
      </c>
      <c r="AL657" s="13" t="n">
        <v>0.0300429184549356</v>
      </c>
      <c r="AM657" s="13" t="n">
        <v>0.103004291845494</v>
      </c>
      <c r="AN657" s="11" t="n">
        <v>3</v>
      </c>
      <c r="AO657" s="13" t="n">
        <v>0.0127118644067797</v>
      </c>
      <c r="AP657" s="11" t="n">
        <v>15</v>
      </c>
      <c r="AQ657" s="11" t="n">
        <v>4</v>
      </c>
      <c r="AR657" s="13" t="n">
        <v>0.0607287449392713</v>
      </c>
      <c r="AS657" s="13" t="n">
        <v>0.0161943319838057</v>
      </c>
      <c r="AT657" s="14" t="n">
        <f aca="false">SUMIFS(시도_소아과개폐업!$C$5:$C$293,시도_소아과개폐업!$A$5:$A$293,$D657,시도_소아과개폐업!$B$5:$B$293,$B657)</f>
        <v>19</v>
      </c>
      <c r="AU657" s="14" t="n">
        <f aca="false">SUMIFS(시도_소아과개폐업!$D$5:$D$293,시도_소아과개폐업!$A$5:$A$293,$D657,시도_소아과개폐업!$B$5:$B$293,$B657)</f>
        <v>11</v>
      </c>
      <c r="AV657" s="14" t="n">
        <f aca="false">SUMIFS(시도_소아과개폐업!$F$5:$F$293,시도_소아과개폐업!$A$5:$A$293,$D657,시도_소아과개폐업!$B$5:$B$293,$B657)</f>
        <v>8</v>
      </c>
      <c r="AW657" s="15" t="n">
        <f aca="false">SUMIFS(시도_소아과개폐업!$G$5:$G$293,시도_소아과개폐업!$A$5:$A$293,$D657,시도_소아과개폐업!$B$5:$B$293,$B657)</f>
        <v>0.224489795918367</v>
      </c>
      <c r="AX657" s="14" t="n">
        <f aca="false">SUMIFS(시도_소아과개폐업!$H$5:$H$293,시도_소아과개폐업!$A$5:$A$293,$D657,시도_소아과개폐업!$B$5:$B$293,$B657)</f>
        <v>30</v>
      </c>
      <c r="AY657" s="14" t="n">
        <f aca="false">SUMIFS(시군구_병원급!$E$5:$E$3668,시군구_병원급!$A$5:$A$3668,$A657,시군구_병원급!$D$5:$D$3668,$D657)</f>
        <v>1</v>
      </c>
      <c r="AZ657" s="14" t="n">
        <f aca="false">SUMIFS(시군구_병원급!$F$5:$F$3668,시군구_병원급!$A$5:$A$3668,$A657,시군구_병원급!$D$5:$D$3668,$D657)</f>
        <v>2</v>
      </c>
      <c r="BA657" s="14" t="n">
        <f aca="false">SUMIFS(시군구_병원급!$G$5:$G$3668,시군구_병원급!$A$5:$A$3668,$A657,시군구_병원급!$D$5:$D$3668,$D657)</f>
        <v>6</v>
      </c>
      <c r="BB657" s="14" t="n">
        <f aca="false">SUMIFS(시군구_병원급!$H$5:$H$3668,시군구_병원급!$A$5:$A$3668,$A657,시군구_병원급!$D$5:$D$3668,$D657)</f>
        <v>20</v>
      </c>
      <c r="BC657" s="16" t="n">
        <f aca="false">K657+AY657</f>
        <v>9</v>
      </c>
      <c r="BD657" s="17" t="n">
        <f aca="false">IF(E657=0,"",(K657+AY657)/E657*1000)</f>
        <v>0.723647181796253</v>
      </c>
      <c r="BE657" s="16" t="n">
        <f aca="false">AY657-SUMIFS(시군구_병원급!$E$5:$E$3668,시군구_병원급!$A$5:$A$3668,$A657,시군구_병원급!$D$5:$D$3668,$D657-3)</f>
        <v>0</v>
      </c>
      <c r="BF657" s="16" t="n">
        <f aca="false">IF(AY657=0,1,0)</f>
        <v>0</v>
      </c>
      <c r="BG657" s="16" t="n">
        <f aca="false">IF(K657+AY657=0,1,0)</f>
        <v>0</v>
      </c>
      <c r="BH657" s="16" t="n">
        <f aca="false">AF657+AG657+AH657</f>
        <v>33</v>
      </c>
      <c r="BI657" s="18" t="n">
        <f aca="false">IF(H657=0,"",BH657/H657)</f>
        <v>0.141630901287554</v>
      </c>
      <c r="BJ657" s="16" t="n">
        <f aca="false">IF(AP657="","",AP657+AN657)</f>
        <v>18</v>
      </c>
    </row>
    <row r="658" customFormat="false" ht="15" hidden="false" customHeight="true" outlineLevel="0" collapsed="false">
      <c r="A658" s="9" t="s">
        <v>453</v>
      </c>
      <c r="B658" s="10" t="s">
        <v>451</v>
      </c>
      <c r="C658" s="10" t="s">
        <v>454</v>
      </c>
      <c r="D658" s="9" t="n">
        <v>2018</v>
      </c>
      <c r="E658" s="11" t="n">
        <v>15668</v>
      </c>
      <c r="F658" s="11" t="n">
        <v>2019</v>
      </c>
      <c r="G658" s="11" t="n">
        <v>2041</v>
      </c>
      <c r="H658" s="11" t="n">
        <v>314</v>
      </c>
      <c r="I658" s="11" t="n">
        <v>13181</v>
      </c>
      <c r="J658" s="11" t="n">
        <v>9619</v>
      </c>
      <c r="K658" s="11" t="n">
        <v>17</v>
      </c>
      <c r="L658" s="12" t="n">
        <v>20.0408475874394</v>
      </c>
      <c r="M658" s="12" t="n">
        <v>1.08501404135818</v>
      </c>
      <c r="N658" s="13" t="n">
        <v>0.729762536985054</v>
      </c>
      <c r="O658" s="13" t="n">
        <v>0.841268828184835</v>
      </c>
      <c r="P658" s="13" t="n">
        <v>0.130265509318356</v>
      </c>
      <c r="Q658" s="13" t="n">
        <v>-0.110631776125334</v>
      </c>
      <c r="R658" s="13" t="n">
        <v>-0.216506717850288</v>
      </c>
      <c r="S658" s="11" t="n">
        <v>3</v>
      </c>
      <c r="T658" s="13" t="n">
        <v>-0.0737463126843658</v>
      </c>
      <c r="U658" s="13" t="n">
        <v>-0.0431215970961888</v>
      </c>
      <c r="V658" s="11" t="n">
        <v>0</v>
      </c>
      <c r="W658" s="13" t="n">
        <v>-0.184713375796178</v>
      </c>
      <c r="X658" s="11" t="n">
        <v>0</v>
      </c>
      <c r="Y658" s="11" t="n">
        <v>0</v>
      </c>
      <c r="Z658" s="11" t="n">
        <v>0</v>
      </c>
      <c r="AA658" s="11" t="n">
        <v>0</v>
      </c>
      <c r="AB658" s="10" t="s">
        <v>65</v>
      </c>
      <c r="AC658" s="11" t="n">
        <v>16</v>
      </c>
      <c r="AD658" s="11" t="n">
        <v>103</v>
      </c>
      <c r="AE658" s="11" t="n">
        <v>164</v>
      </c>
      <c r="AF658" s="11" t="n">
        <v>10</v>
      </c>
      <c r="AG658" s="11" t="n">
        <v>20</v>
      </c>
      <c r="AH658" s="11" t="n">
        <v>1</v>
      </c>
      <c r="AI658" s="13" t="n">
        <v>0.0509554140127389</v>
      </c>
      <c r="AJ658" s="13" t="n">
        <v>0.328025477707006</v>
      </c>
      <c r="AK658" s="13" t="n">
        <v>0.522292993630573</v>
      </c>
      <c r="AL658" s="13" t="n">
        <v>0.0318471337579618</v>
      </c>
      <c r="AM658" s="13" t="n">
        <v>0.0636942675159236</v>
      </c>
      <c r="AN658" s="11" t="n">
        <v>4</v>
      </c>
      <c r="AO658" s="13" t="n">
        <v>0.0125786163522013</v>
      </c>
      <c r="AP658" s="11" t="n">
        <v>29</v>
      </c>
      <c r="AQ658" s="11" t="n">
        <v>6</v>
      </c>
      <c r="AR658" s="13" t="n">
        <v>0.0850439882697947</v>
      </c>
      <c r="AS658" s="13" t="n">
        <v>0.0175953079178886</v>
      </c>
      <c r="AT658" s="14" t="n">
        <f aca="false">SUMIFS(시도_소아과개폐업!$C$5:$C$293,시도_소아과개폐업!$A$5:$A$293,$D658,시도_소아과개폐업!$B$5:$B$293,$B658)</f>
        <v>19</v>
      </c>
      <c r="AU658" s="14" t="n">
        <f aca="false">SUMIFS(시도_소아과개폐업!$D$5:$D$293,시도_소아과개폐업!$A$5:$A$293,$D658,시도_소아과개폐업!$B$5:$B$293,$B658)</f>
        <v>11</v>
      </c>
      <c r="AV658" s="14" t="n">
        <f aca="false">SUMIFS(시도_소아과개폐업!$F$5:$F$293,시도_소아과개폐업!$A$5:$A$293,$D658,시도_소아과개폐업!$B$5:$B$293,$B658)</f>
        <v>8</v>
      </c>
      <c r="AW658" s="15" t="n">
        <f aca="false">SUMIFS(시도_소아과개폐업!$G$5:$G$293,시도_소아과개폐업!$A$5:$A$293,$D658,시도_소아과개폐업!$B$5:$B$293,$B658)</f>
        <v>0.224489795918367</v>
      </c>
      <c r="AX658" s="14" t="n">
        <f aca="false">SUMIFS(시도_소아과개폐업!$H$5:$H$293,시도_소아과개폐업!$A$5:$A$293,$D658,시도_소아과개폐업!$B$5:$B$293,$B658)</f>
        <v>30</v>
      </c>
      <c r="AY658" s="14" t="n">
        <f aca="false">SUMIFS(시군구_병원급!$E$5:$E$3668,시군구_병원급!$A$5:$A$3668,$A658,시군구_병원급!$D$5:$D$3668,$D658)</f>
        <v>0</v>
      </c>
      <c r="AZ658" s="14" t="n">
        <f aca="false">SUMIFS(시군구_병원급!$F$5:$F$3668,시군구_병원급!$A$5:$A$3668,$A658,시군구_병원급!$D$5:$D$3668,$D658)</f>
        <v>2</v>
      </c>
      <c r="BA658" s="14" t="n">
        <f aca="false">SUMIFS(시군구_병원급!$G$5:$G$3668,시군구_병원급!$A$5:$A$3668,$A658,시군구_병원급!$D$5:$D$3668,$D658)</f>
        <v>18</v>
      </c>
      <c r="BB658" s="14" t="n">
        <f aca="false">SUMIFS(시군구_병원급!$H$5:$H$3668,시군구_병원급!$A$5:$A$3668,$A658,시군구_병원급!$D$5:$D$3668,$D658)</f>
        <v>28</v>
      </c>
      <c r="BC658" s="16" t="n">
        <f aca="false">K658+AY658</f>
        <v>17</v>
      </c>
      <c r="BD658" s="17" t="n">
        <f aca="false">IF(E658=0,"",(K658+AY658)/E658*1000)</f>
        <v>1.08501404135818</v>
      </c>
      <c r="BE658" s="16" t="n">
        <f aca="false">AY658-SUMIFS(시군구_병원급!$E$5:$E$3668,시군구_병원급!$A$5:$A$3668,$A658,시군구_병원급!$D$5:$D$3668,$D658-3)</f>
        <v>-2</v>
      </c>
      <c r="BF658" s="16" t="n">
        <f aca="false">IF(AY658=0,1,0)</f>
        <v>1</v>
      </c>
      <c r="BG658" s="16" t="n">
        <f aca="false">IF(K658+AY658=0,1,0)</f>
        <v>0</v>
      </c>
      <c r="BH658" s="16" t="n">
        <f aca="false">AF658+AG658+AH658</f>
        <v>31</v>
      </c>
      <c r="BI658" s="18" t="n">
        <f aca="false">IF(H658=0,"",BH658/H658)</f>
        <v>0.0987261146496815</v>
      </c>
      <c r="BJ658" s="16" t="n">
        <f aca="false">IF(AP658="","",AP658+AN658)</f>
        <v>33</v>
      </c>
    </row>
    <row r="659" customFormat="false" ht="15" hidden="false" customHeight="true" outlineLevel="0" collapsed="false">
      <c r="A659" s="9" t="s">
        <v>455</v>
      </c>
      <c r="B659" s="10" t="s">
        <v>451</v>
      </c>
      <c r="C659" s="10" t="s">
        <v>456</v>
      </c>
      <c r="D659" s="9" t="n">
        <v>2018</v>
      </c>
      <c r="E659" s="11" t="n">
        <v>7696</v>
      </c>
      <c r="F659" s="11" t="n">
        <v>1020</v>
      </c>
      <c r="G659" s="11" t="n">
        <v>1036</v>
      </c>
      <c r="H659" s="11" t="n">
        <v>133</v>
      </c>
      <c r="I659" s="11" t="n">
        <v>6614</v>
      </c>
      <c r="J659" s="11" t="n">
        <v>5209</v>
      </c>
      <c r="K659" s="11" t="n">
        <v>11</v>
      </c>
      <c r="L659" s="12" t="n">
        <v>17.2817047817048</v>
      </c>
      <c r="M659" s="12" t="n">
        <v>1.42931392931393</v>
      </c>
      <c r="N659" s="13" t="n">
        <v>0.787571817357121</v>
      </c>
      <c r="O659" s="13" t="n">
        <v>0.859407484407484</v>
      </c>
      <c r="P659" s="13" t="n">
        <v>0.134615384615385</v>
      </c>
      <c r="Q659" s="13" t="n">
        <v>-0.14895499281212</v>
      </c>
      <c r="R659" s="13" t="n">
        <v>-0.261055634807418</v>
      </c>
      <c r="S659" s="11" t="n">
        <v>2</v>
      </c>
      <c r="T659" s="13" t="n">
        <v>-0.119205298013245</v>
      </c>
      <c r="U659" s="13" t="n">
        <v>-0.0919824272377814</v>
      </c>
      <c r="V659" s="11" t="n">
        <v>0</v>
      </c>
      <c r="W659" s="13" t="n">
        <v>-0.135338345864662</v>
      </c>
      <c r="X659" s="11" t="n">
        <v>0</v>
      </c>
      <c r="Y659" s="11" t="n">
        <v>0</v>
      </c>
      <c r="Z659" s="11" t="n">
        <v>0</v>
      </c>
      <c r="AA659" s="11" t="n">
        <v>0</v>
      </c>
      <c r="AB659" s="10" t="s">
        <v>65</v>
      </c>
      <c r="AC659" s="11" t="n">
        <v>4</v>
      </c>
      <c r="AD659" s="11" t="n">
        <v>59</v>
      </c>
      <c r="AE659" s="11" t="n">
        <v>45</v>
      </c>
      <c r="AF659" s="11" t="n">
        <v>3</v>
      </c>
      <c r="AG659" s="11" t="n">
        <v>21</v>
      </c>
      <c r="AH659" s="11" t="n">
        <v>1</v>
      </c>
      <c r="AI659" s="13" t="n">
        <v>0.0300751879699248</v>
      </c>
      <c r="AJ659" s="13" t="n">
        <v>0.443609022556391</v>
      </c>
      <c r="AK659" s="13" t="n">
        <v>0.338345864661654</v>
      </c>
      <c r="AL659" s="13" t="n">
        <v>0.0225563909774436</v>
      </c>
      <c r="AM659" s="13" t="n">
        <v>0.157894736842105</v>
      </c>
      <c r="AN659" s="11" t="n">
        <v>5</v>
      </c>
      <c r="AO659" s="13" t="n">
        <v>0.036231884057971</v>
      </c>
      <c r="AP659" s="11" t="n">
        <v>34</v>
      </c>
      <c r="AQ659" s="11" t="n">
        <v>17</v>
      </c>
      <c r="AR659" s="13" t="n">
        <v>0.219354838709677</v>
      </c>
      <c r="AS659" s="13" t="n">
        <v>0.109677419354839</v>
      </c>
      <c r="AT659" s="14" t="n">
        <f aca="false">SUMIFS(시도_소아과개폐업!$C$5:$C$293,시도_소아과개폐업!$A$5:$A$293,$D659,시도_소아과개폐업!$B$5:$B$293,$B659)</f>
        <v>19</v>
      </c>
      <c r="AU659" s="14" t="n">
        <f aca="false">SUMIFS(시도_소아과개폐업!$D$5:$D$293,시도_소아과개폐업!$A$5:$A$293,$D659,시도_소아과개폐업!$B$5:$B$293,$B659)</f>
        <v>11</v>
      </c>
      <c r="AV659" s="14" t="n">
        <f aca="false">SUMIFS(시도_소아과개폐업!$F$5:$F$293,시도_소아과개폐업!$A$5:$A$293,$D659,시도_소아과개폐업!$B$5:$B$293,$B659)</f>
        <v>8</v>
      </c>
      <c r="AW659" s="15" t="n">
        <f aca="false">SUMIFS(시도_소아과개폐업!$G$5:$G$293,시도_소아과개폐업!$A$5:$A$293,$D659,시도_소아과개폐업!$B$5:$B$293,$B659)</f>
        <v>0.224489795918367</v>
      </c>
      <c r="AX659" s="14" t="n">
        <f aca="false">SUMIFS(시도_소아과개폐업!$H$5:$H$293,시도_소아과개폐업!$A$5:$A$293,$D659,시도_소아과개폐업!$B$5:$B$293,$B659)</f>
        <v>30</v>
      </c>
      <c r="AY659" s="14" t="n">
        <f aca="false">SUMIFS(시군구_병원급!$E$5:$E$3668,시군구_병원급!$A$5:$A$3668,$A659,시군구_병원급!$D$5:$D$3668,$D659)</f>
        <v>1</v>
      </c>
      <c r="AZ659" s="14" t="n">
        <f aca="false">SUMIFS(시군구_병원급!$F$5:$F$3668,시군구_병원급!$A$5:$A$3668,$A659,시군구_병원급!$D$5:$D$3668,$D659)</f>
        <v>4</v>
      </c>
      <c r="BA659" s="14" t="n">
        <f aca="false">SUMIFS(시군구_병원급!$G$5:$G$3668,시군구_병원급!$A$5:$A$3668,$A659,시군구_병원급!$D$5:$D$3668,$D659)</f>
        <v>5</v>
      </c>
      <c r="BB659" s="14" t="n">
        <f aca="false">SUMIFS(시군구_병원급!$H$5:$H$3668,시군구_병원급!$A$5:$A$3668,$A659,시군구_병원급!$D$5:$D$3668,$D659)</f>
        <v>12</v>
      </c>
      <c r="BC659" s="16" t="n">
        <f aca="false">K659+AY659</f>
        <v>12</v>
      </c>
      <c r="BD659" s="17" t="n">
        <f aca="false">IF(E659=0,"",(K659+AY659)/E659*1000)</f>
        <v>1.55925155925156</v>
      </c>
      <c r="BE659" s="16" t="n">
        <f aca="false">AY659-SUMIFS(시군구_병원급!$E$5:$E$3668,시군구_병원급!$A$5:$A$3668,$A659,시군구_병원급!$D$5:$D$3668,$D659-3)</f>
        <v>0</v>
      </c>
      <c r="BF659" s="16" t="n">
        <f aca="false">IF(AY659=0,1,0)</f>
        <v>0</v>
      </c>
      <c r="BG659" s="16" t="n">
        <f aca="false">IF(K659+AY659=0,1,0)</f>
        <v>0</v>
      </c>
      <c r="BH659" s="16" t="n">
        <f aca="false">AF659+AG659+AH659</f>
        <v>25</v>
      </c>
      <c r="BI659" s="18" t="n">
        <f aca="false">IF(H659=0,"",BH659/H659)</f>
        <v>0.18796992481203</v>
      </c>
      <c r="BJ659" s="16" t="n">
        <f aca="false">IF(AP659="","",AP659+AN659)</f>
        <v>39</v>
      </c>
    </row>
    <row r="660" customFormat="false" ht="15" hidden="false" customHeight="true" outlineLevel="0" collapsed="false">
      <c r="A660" s="9" t="s">
        <v>457</v>
      </c>
      <c r="B660" s="10" t="s">
        <v>451</v>
      </c>
      <c r="C660" s="10" t="s">
        <v>458</v>
      </c>
      <c r="D660" s="9" t="n">
        <v>2018</v>
      </c>
      <c r="E660" s="11" t="n">
        <v>3921</v>
      </c>
      <c r="F660" s="11" t="n">
        <v>465</v>
      </c>
      <c r="G660" s="11" t="n">
        <v>472</v>
      </c>
      <c r="H660" s="11" t="n">
        <v>68</v>
      </c>
      <c r="I660" s="11" t="n">
        <v>3159</v>
      </c>
      <c r="J660" s="11" t="n">
        <v>2545</v>
      </c>
      <c r="K660" s="11" t="n">
        <v>3</v>
      </c>
      <c r="L660" s="12" t="n">
        <v>17.3425146646264</v>
      </c>
      <c r="M660" s="12" t="n">
        <v>0.765110941086458</v>
      </c>
      <c r="N660" s="13" t="n">
        <v>0.805634694523583</v>
      </c>
      <c r="O660" s="13" t="n">
        <v>0.80566182096404</v>
      </c>
      <c r="P660" s="13" t="n">
        <v>0.120377454730936</v>
      </c>
      <c r="Q660" s="13" t="n">
        <v>-0.160025706940874</v>
      </c>
      <c r="R660" s="13" t="n">
        <v>-0.292353823088456</v>
      </c>
      <c r="S660" s="11" t="n">
        <v>0</v>
      </c>
      <c r="T660" s="13" t="n">
        <v>-0.0144927536231884</v>
      </c>
      <c r="U660" s="13" t="n">
        <v>0.0054105665181412</v>
      </c>
      <c r="V660" s="11" t="n">
        <v>0</v>
      </c>
      <c r="W660" s="13" t="n">
        <v>-0.102941176470588</v>
      </c>
      <c r="X660" s="11" t="n">
        <v>0</v>
      </c>
      <c r="Y660" s="11" t="n">
        <v>0</v>
      </c>
      <c r="Z660" s="11" t="n">
        <v>0</v>
      </c>
      <c r="AA660" s="11" t="n">
        <v>0</v>
      </c>
      <c r="AB660" s="10" t="s">
        <v>65</v>
      </c>
      <c r="AC660" s="11" t="n">
        <v>2</v>
      </c>
      <c r="AD660" s="11" t="n">
        <v>21</v>
      </c>
      <c r="AE660" s="11" t="n">
        <v>34</v>
      </c>
      <c r="AF660" s="11" t="n">
        <v>2</v>
      </c>
      <c r="AG660" s="11" t="n">
        <v>9</v>
      </c>
      <c r="AH660" s="11" t="n">
        <v>0</v>
      </c>
      <c r="AI660" s="13" t="n">
        <v>0.0294117647058824</v>
      </c>
      <c r="AJ660" s="13" t="n">
        <v>0.308823529411765</v>
      </c>
      <c r="AK660" s="13" t="n">
        <v>0.5</v>
      </c>
      <c r="AL660" s="13" t="n">
        <v>0.0294117647058824</v>
      </c>
      <c r="AM660" s="13" t="n">
        <v>0.132352941176471</v>
      </c>
      <c r="AN660" s="11" t="n">
        <v>0</v>
      </c>
      <c r="AO660" s="13" t="n">
        <v>0</v>
      </c>
      <c r="AP660" s="11" t="n">
        <v>5</v>
      </c>
      <c r="AQ660" s="11" t="n">
        <v>2</v>
      </c>
      <c r="AR660" s="13" t="n">
        <v>0.0704225352112676</v>
      </c>
      <c r="AS660" s="13" t="n">
        <v>0.028169014084507</v>
      </c>
      <c r="AT660" s="14" t="n">
        <f aca="false">SUMIFS(시도_소아과개폐업!$C$5:$C$293,시도_소아과개폐업!$A$5:$A$293,$D660,시도_소아과개폐업!$B$5:$B$293,$B660)</f>
        <v>19</v>
      </c>
      <c r="AU660" s="14" t="n">
        <f aca="false">SUMIFS(시도_소아과개폐업!$D$5:$D$293,시도_소아과개폐업!$A$5:$A$293,$D660,시도_소아과개폐업!$B$5:$B$293,$B660)</f>
        <v>11</v>
      </c>
      <c r="AV660" s="14" t="n">
        <f aca="false">SUMIFS(시도_소아과개폐업!$F$5:$F$293,시도_소아과개폐업!$A$5:$A$293,$D660,시도_소아과개폐업!$B$5:$B$293,$B660)</f>
        <v>8</v>
      </c>
      <c r="AW660" s="15" t="n">
        <f aca="false">SUMIFS(시도_소아과개폐업!$G$5:$G$293,시도_소아과개폐업!$A$5:$A$293,$D660,시도_소아과개폐업!$B$5:$B$293,$B660)</f>
        <v>0.224489795918367</v>
      </c>
      <c r="AX660" s="14" t="n">
        <f aca="false">SUMIFS(시도_소아과개폐업!$H$5:$H$293,시도_소아과개폐업!$A$5:$A$293,$D660,시도_소아과개폐업!$B$5:$B$293,$B660)</f>
        <v>30</v>
      </c>
      <c r="AY660" s="14" t="n">
        <f aca="false">SUMIFS(시군구_병원급!$E$5:$E$3668,시군구_병원급!$A$5:$A$3668,$A660,시군구_병원급!$D$5:$D$3668,$D660)</f>
        <v>0</v>
      </c>
      <c r="AZ660" s="14" t="n">
        <f aca="false">SUMIFS(시군구_병원급!$F$5:$F$3668,시군구_병원급!$A$5:$A$3668,$A660,시군구_병원급!$D$5:$D$3668,$D660)</f>
        <v>2</v>
      </c>
      <c r="BA660" s="14" t="n">
        <f aca="false">SUMIFS(시군구_병원급!$G$5:$G$3668,시군구_병원급!$A$5:$A$3668,$A660,시군구_병원급!$D$5:$D$3668,$D660)</f>
        <v>3</v>
      </c>
      <c r="BB660" s="14" t="n">
        <f aca="false">SUMIFS(시군구_병원급!$H$5:$H$3668,시군구_병원급!$A$5:$A$3668,$A660,시군구_병원급!$D$5:$D$3668,$D660)</f>
        <v>6</v>
      </c>
      <c r="BC660" s="16" t="n">
        <f aca="false">K660+AY660</f>
        <v>3</v>
      </c>
      <c r="BD660" s="17" t="n">
        <f aca="false">IF(E660=0,"",(K660+AY660)/E660*1000)</f>
        <v>0.765110941086458</v>
      </c>
      <c r="BE660" s="16" t="n">
        <f aca="false">AY660-SUMIFS(시군구_병원급!$E$5:$E$3668,시군구_병원급!$A$5:$A$3668,$A660,시군구_병원급!$D$5:$D$3668,$D660-3)</f>
        <v>0</v>
      </c>
      <c r="BF660" s="16" t="n">
        <f aca="false">IF(AY660=0,1,0)</f>
        <v>1</v>
      </c>
      <c r="BG660" s="16" t="n">
        <f aca="false">IF(K660+AY660=0,1,0)</f>
        <v>0</v>
      </c>
      <c r="BH660" s="16" t="n">
        <f aca="false">AF660+AG660+AH660</f>
        <v>11</v>
      </c>
      <c r="BI660" s="18" t="n">
        <f aca="false">IF(H660=0,"",BH660/H660)</f>
        <v>0.161764705882353</v>
      </c>
      <c r="BJ660" s="16" t="n">
        <f aca="false">IF(AP660="","",AP660+AN660)</f>
        <v>5</v>
      </c>
    </row>
    <row r="661" customFormat="false" ht="15" hidden="false" customHeight="true" outlineLevel="0" collapsed="false">
      <c r="A661" s="9" t="s">
        <v>459</v>
      </c>
      <c r="B661" s="10" t="s">
        <v>451</v>
      </c>
      <c r="C661" s="10" t="s">
        <v>460</v>
      </c>
      <c r="D661" s="9" t="n">
        <v>2018</v>
      </c>
      <c r="E661" s="11" t="n">
        <v>1583</v>
      </c>
      <c r="F661" s="11" t="n">
        <v>211</v>
      </c>
      <c r="G661" s="11" t="n">
        <v>228</v>
      </c>
      <c r="H661" s="11" t="n">
        <v>24</v>
      </c>
      <c r="I661" s="11" t="n">
        <v>1397</v>
      </c>
      <c r="J661" s="11" t="n">
        <v>1190</v>
      </c>
      <c r="K661" s="11" t="n">
        <v>3</v>
      </c>
      <c r="L661" s="12" t="n">
        <v>15.1610865445357</v>
      </c>
      <c r="M661" s="12" t="n">
        <v>1.89513581806696</v>
      </c>
      <c r="N661" s="13" t="n">
        <v>0.851825340014316</v>
      </c>
      <c r="O661" s="13" t="n">
        <v>0.882501579279848</v>
      </c>
      <c r="P661" s="13" t="n">
        <v>0.144030322173089</v>
      </c>
      <c r="Q661" s="13" t="n">
        <v>-0.262004662004662</v>
      </c>
      <c r="R661" s="13" t="n">
        <v>-0.24</v>
      </c>
      <c r="S661" s="11" t="n">
        <v>0</v>
      </c>
      <c r="T661" s="13" t="n">
        <v>-0.0769230769230769</v>
      </c>
      <c r="U661" s="13" t="n">
        <v>-0.0358868184955141</v>
      </c>
      <c r="V661" s="11" t="n">
        <v>0</v>
      </c>
      <c r="W661" s="13" t="n">
        <v>-0.166666666666667</v>
      </c>
      <c r="X661" s="11" t="n">
        <v>0</v>
      </c>
      <c r="Y661" s="11" t="n">
        <v>0</v>
      </c>
      <c r="Z661" s="11" t="n">
        <v>0</v>
      </c>
      <c r="AA661" s="11" t="n">
        <v>0</v>
      </c>
      <c r="AB661" s="10" t="s">
        <v>65</v>
      </c>
      <c r="AC661" s="11" t="n">
        <v>10</v>
      </c>
      <c r="AD661" s="11" t="n">
        <v>5</v>
      </c>
      <c r="AE661" s="11" t="n">
        <v>5</v>
      </c>
      <c r="AF661" s="11" t="n">
        <v>1</v>
      </c>
      <c r="AG661" s="11" t="n">
        <v>3</v>
      </c>
      <c r="AH661" s="11" t="n">
        <v>0</v>
      </c>
      <c r="AI661" s="13" t="n">
        <v>0.416666666666667</v>
      </c>
      <c r="AJ661" s="13" t="n">
        <v>0.208333333333333</v>
      </c>
      <c r="AK661" s="13" t="n">
        <v>0.208333333333333</v>
      </c>
      <c r="AL661" s="13" t="n">
        <v>0.0416666666666667</v>
      </c>
      <c r="AM661" s="13" t="n">
        <v>0.125</v>
      </c>
      <c r="AN661" s="11" t="n">
        <v>2</v>
      </c>
      <c r="AO661" s="13" t="n">
        <v>0.0769230769230769</v>
      </c>
      <c r="AP661" s="11" t="n">
        <v>0</v>
      </c>
      <c r="AQ661" s="11" t="n">
        <v>0</v>
      </c>
      <c r="AR661" s="13" t="n">
        <v>0</v>
      </c>
      <c r="AS661" s="13" t="n">
        <v>0</v>
      </c>
      <c r="AT661" s="14" t="n">
        <f aca="false">SUMIFS(시도_소아과개폐업!$C$5:$C$293,시도_소아과개폐업!$A$5:$A$293,$D661,시도_소아과개폐업!$B$5:$B$293,$B661)</f>
        <v>19</v>
      </c>
      <c r="AU661" s="14" t="n">
        <f aca="false">SUMIFS(시도_소아과개폐업!$D$5:$D$293,시도_소아과개폐업!$A$5:$A$293,$D661,시도_소아과개폐업!$B$5:$B$293,$B661)</f>
        <v>11</v>
      </c>
      <c r="AV661" s="14" t="n">
        <f aca="false">SUMIFS(시도_소아과개폐업!$F$5:$F$293,시도_소아과개폐업!$A$5:$A$293,$D661,시도_소아과개폐업!$B$5:$B$293,$B661)</f>
        <v>8</v>
      </c>
      <c r="AW661" s="15" t="n">
        <f aca="false">SUMIFS(시도_소아과개폐업!$G$5:$G$293,시도_소아과개폐업!$A$5:$A$293,$D661,시도_소아과개폐업!$B$5:$B$293,$B661)</f>
        <v>0.224489795918367</v>
      </c>
      <c r="AX661" s="14" t="n">
        <f aca="false">SUMIFS(시도_소아과개폐업!$H$5:$H$293,시도_소아과개폐업!$A$5:$A$293,$D661,시도_소아과개폐업!$B$5:$B$293,$B661)</f>
        <v>30</v>
      </c>
      <c r="AY661" s="14" t="n">
        <f aca="false">SUMIFS(시군구_병원급!$E$5:$E$3668,시군구_병원급!$A$5:$A$3668,$A661,시군구_병원급!$D$5:$D$3668,$D661)</f>
        <v>1</v>
      </c>
      <c r="AZ661" s="14" t="n">
        <f aca="false">SUMIFS(시군구_병원급!$F$5:$F$3668,시군구_병원급!$A$5:$A$3668,$A661,시군구_병원급!$D$5:$D$3668,$D661)</f>
        <v>1</v>
      </c>
      <c r="BA661" s="14" t="n">
        <f aca="false">SUMIFS(시군구_병원급!$G$5:$G$3668,시군구_병원급!$A$5:$A$3668,$A661,시군구_병원급!$D$5:$D$3668,$D661)</f>
        <v>2</v>
      </c>
      <c r="BB661" s="14" t="n">
        <f aca="false">SUMIFS(시군구_병원급!$H$5:$H$3668,시군구_병원급!$A$5:$A$3668,$A661,시군구_병원급!$D$5:$D$3668,$D661)</f>
        <v>2</v>
      </c>
      <c r="BC661" s="16" t="n">
        <f aca="false">K661+AY661</f>
        <v>4</v>
      </c>
      <c r="BD661" s="17" t="n">
        <f aca="false">IF(E661=0,"",(K661+AY661)/E661*1000)</f>
        <v>2.52684775742262</v>
      </c>
      <c r="BE661" s="16" t="n">
        <f aca="false">AY661-SUMIFS(시군구_병원급!$E$5:$E$3668,시군구_병원급!$A$5:$A$3668,$A661,시군구_병원급!$D$5:$D$3668,$D661-3)</f>
        <v>0</v>
      </c>
      <c r="BF661" s="16" t="n">
        <f aca="false">IF(AY661=0,1,0)</f>
        <v>0</v>
      </c>
      <c r="BG661" s="16" t="n">
        <f aca="false">IF(K661+AY661=0,1,0)</f>
        <v>0</v>
      </c>
      <c r="BH661" s="16" t="n">
        <f aca="false">AF661+AG661+AH661</f>
        <v>4</v>
      </c>
      <c r="BI661" s="18" t="n">
        <f aca="false">IF(H661=0,"",BH661/H661)</f>
        <v>0.166666666666667</v>
      </c>
      <c r="BJ661" s="16" t="n">
        <f aca="false">IF(AP661="","",AP661+AN661)</f>
        <v>2</v>
      </c>
    </row>
    <row r="662" customFormat="false" ht="15" hidden="false" customHeight="true" outlineLevel="0" collapsed="false">
      <c r="A662" s="9" t="s">
        <v>461</v>
      </c>
      <c r="B662" s="10" t="s">
        <v>451</v>
      </c>
      <c r="C662" s="10" t="s">
        <v>462</v>
      </c>
      <c r="D662" s="9" t="n">
        <v>2018</v>
      </c>
      <c r="E662" s="11" t="n">
        <v>3345</v>
      </c>
      <c r="F662" s="11" t="n">
        <v>416</v>
      </c>
      <c r="G662" s="11" t="n">
        <v>416</v>
      </c>
      <c r="H662" s="11" t="n">
        <v>58</v>
      </c>
      <c r="I662" s="11" t="n">
        <v>2941</v>
      </c>
      <c r="J662" s="11" t="n">
        <v>2533</v>
      </c>
      <c r="K662" s="11" t="n">
        <v>5</v>
      </c>
      <c r="L662" s="12" t="n">
        <v>17.339312406577</v>
      </c>
      <c r="M662" s="12" t="n">
        <v>1.49476831091181</v>
      </c>
      <c r="N662" s="13" t="n">
        <v>0.861271676300578</v>
      </c>
      <c r="O662" s="13" t="n">
        <v>0.879222720478326</v>
      </c>
      <c r="P662" s="13" t="n">
        <v>0.124364723467863</v>
      </c>
      <c r="Q662" s="13" t="n">
        <v>-0.14624808575804</v>
      </c>
      <c r="R662" s="13" t="n">
        <v>-0.355038759689923</v>
      </c>
      <c r="S662" s="11" t="n">
        <v>0</v>
      </c>
      <c r="T662" s="13" t="n">
        <v>-0.0793650793650794</v>
      </c>
      <c r="U662" s="13" t="n">
        <v>-0.0385746976135992</v>
      </c>
      <c r="V662" s="11" t="n">
        <v>0</v>
      </c>
      <c r="W662" s="13" t="n">
        <v>-0.103448275862069</v>
      </c>
      <c r="X662" s="11" t="n">
        <v>0</v>
      </c>
      <c r="Y662" s="11" t="n">
        <v>0</v>
      </c>
      <c r="Z662" s="11" t="n">
        <v>0</v>
      </c>
      <c r="AA662" s="11" t="n">
        <v>0</v>
      </c>
      <c r="AB662" s="10" t="s">
        <v>65</v>
      </c>
      <c r="AC662" s="11" t="n">
        <v>3</v>
      </c>
      <c r="AD662" s="11" t="n">
        <v>27</v>
      </c>
      <c r="AE662" s="11" t="n">
        <v>20</v>
      </c>
      <c r="AF662" s="11" t="n">
        <v>1</v>
      </c>
      <c r="AG662" s="11" t="n">
        <v>7</v>
      </c>
      <c r="AH662" s="11" t="n">
        <v>0</v>
      </c>
      <c r="AI662" s="13" t="n">
        <v>0.0517241379310345</v>
      </c>
      <c r="AJ662" s="13" t="n">
        <v>0.46551724137931</v>
      </c>
      <c r="AK662" s="13" t="n">
        <v>0.344827586206897</v>
      </c>
      <c r="AL662" s="13" t="n">
        <v>0.0172413793103448</v>
      </c>
      <c r="AM662" s="13" t="n">
        <v>0.120689655172414</v>
      </c>
      <c r="AN662" s="11" t="n">
        <v>1</v>
      </c>
      <c r="AO662" s="13" t="n">
        <v>0.0169491525423729</v>
      </c>
      <c r="AP662" s="11" t="n">
        <v>6</v>
      </c>
      <c r="AQ662" s="11" t="n">
        <v>1</v>
      </c>
      <c r="AR662" s="13" t="n">
        <v>0.09375</v>
      </c>
      <c r="AS662" s="13" t="n">
        <v>0.015625</v>
      </c>
      <c r="AT662" s="14" t="n">
        <f aca="false">SUMIFS(시도_소아과개폐업!$C$5:$C$293,시도_소아과개폐업!$A$5:$A$293,$D662,시도_소아과개폐업!$B$5:$B$293,$B662)</f>
        <v>19</v>
      </c>
      <c r="AU662" s="14" t="n">
        <f aca="false">SUMIFS(시도_소아과개폐업!$D$5:$D$293,시도_소아과개폐업!$A$5:$A$293,$D662,시도_소아과개폐업!$B$5:$B$293,$B662)</f>
        <v>11</v>
      </c>
      <c r="AV662" s="14" t="n">
        <f aca="false">SUMIFS(시도_소아과개폐업!$F$5:$F$293,시도_소아과개폐업!$A$5:$A$293,$D662,시도_소아과개폐업!$B$5:$B$293,$B662)</f>
        <v>8</v>
      </c>
      <c r="AW662" s="15" t="n">
        <f aca="false">SUMIFS(시도_소아과개폐업!$G$5:$G$293,시도_소아과개폐업!$A$5:$A$293,$D662,시도_소아과개폐업!$B$5:$B$293,$B662)</f>
        <v>0.224489795918367</v>
      </c>
      <c r="AX662" s="14" t="n">
        <f aca="false">SUMIFS(시도_소아과개폐업!$H$5:$H$293,시도_소아과개폐업!$A$5:$A$293,$D662,시도_소아과개폐업!$B$5:$B$293,$B662)</f>
        <v>30</v>
      </c>
      <c r="AY662" s="14" t="n">
        <f aca="false">SUMIFS(시군구_병원급!$E$5:$E$3668,시군구_병원급!$A$5:$A$3668,$A662,시군구_병원급!$D$5:$D$3668,$D662)</f>
        <v>1</v>
      </c>
      <c r="AZ662" s="14" t="n">
        <f aca="false">SUMIFS(시군구_병원급!$F$5:$F$3668,시군구_병원급!$A$5:$A$3668,$A662,시군구_병원급!$D$5:$D$3668,$D662)</f>
        <v>2</v>
      </c>
      <c r="BA662" s="14" t="n">
        <f aca="false">SUMIFS(시군구_병원급!$G$5:$G$3668,시군구_병원급!$A$5:$A$3668,$A662,시군구_병원급!$D$5:$D$3668,$D662)</f>
        <v>2</v>
      </c>
      <c r="BB662" s="14" t="n">
        <f aca="false">SUMIFS(시군구_병원급!$H$5:$H$3668,시군구_병원급!$A$5:$A$3668,$A662,시군구_병원급!$D$5:$D$3668,$D662)</f>
        <v>5</v>
      </c>
      <c r="BC662" s="16" t="n">
        <f aca="false">K662+AY662</f>
        <v>6</v>
      </c>
      <c r="BD662" s="17" t="n">
        <f aca="false">IF(E662=0,"",(K662+AY662)/E662*1000)</f>
        <v>1.79372197309417</v>
      </c>
      <c r="BE662" s="16" t="n">
        <f aca="false">AY662-SUMIFS(시군구_병원급!$E$5:$E$3668,시군구_병원급!$A$5:$A$3668,$A662,시군구_병원급!$D$5:$D$3668,$D662-3)</f>
        <v>0</v>
      </c>
      <c r="BF662" s="16" t="n">
        <f aca="false">IF(AY662=0,1,0)</f>
        <v>0</v>
      </c>
      <c r="BG662" s="16" t="n">
        <f aca="false">IF(K662+AY662=0,1,0)</f>
        <v>0</v>
      </c>
      <c r="BH662" s="16" t="n">
        <f aca="false">AF662+AG662+AH662</f>
        <v>8</v>
      </c>
      <c r="BI662" s="18" t="n">
        <f aca="false">IF(H662=0,"",BH662/H662)</f>
        <v>0.137931034482759</v>
      </c>
      <c r="BJ662" s="16" t="n">
        <f aca="false">IF(AP662="","",AP662+AN662)</f>
        <v>7</v>
      </c>
    </row>
    <row r="663" customFormat="false" ht="15" hidden="false" customHeight="true" outlineLevel="0" collapsed="false">
      <c r="A663" s="9" t="s">
        <v>463</v>
      </c>
      <c r="B663" s="10" t="s">
        <v>451</v>
      </c>
      <c r="C663" s="10" t="s">
        <v>464</v>
      </c>
      <c r="D663" s="9" t="n">
        <v>2018</v>
      </c>
      <c r="E663" s="11" t="n">
        <v>2368</v>
      </c>
      <c r="F663" s="11" t="n">
        <v>341</v>
      </c>
      <c r="G663" s="11" t="n">
        <v>341</v>
      </c>
      <c r="H663" s="11" t="n">
        <v>42</v>
      </c>
      <c r="I663" s="11" t="n">
        <v>1618</v>
      </c>
      <c r="J663" s="11" t="n">
        <v>1305</v>
      </c>
      <c r="K663" s="11" t="n">
        <v>3</v>
      </c>
      <c r="L663" s="12" t="n">
        <v>17.7364864864865</v>
      </c>
      <c r="M663" s="12" t="n">
        <v>1.26689189189189</v>
      </c>
      <c r="N663" s="13" t="n">
        <v>0.80655129789864</v>
      </c>
      <c r="O663" s="13" t="n">
        <v>0.683277027027027</v>
      </c>
      <c r="P663" s="13" t="n">
        <v>0.144003378378378</v>
      </c>
      <c r="Q663" s="13" t="n">
        <v>-0.141718013773106</v>
      </c>
      <c r="R663" s="13" t="n">
        <v>-0.190023752969121</v>
      </c>
      <c r="S663" s="11" t="n">
        <v>0</v>
      </c>
      <c r="T663" s="13" t="n">
        <v>-0.0232558139534884</v>
      </c>
      <c r="U663" s="13" t="n">
        <v>-0.0282282282282282</v>
      </c>
      <c r="V663" s="11" t="n">
        <v>0</v>
      </c>
      <c r="W663" s="13" t="n">
        <v>0.0476190476190477</v>
      </c>
      <c r="X663" s="11" t="n">
        <v>0</v>
      </c>
      <c r="Y663" s="11" t="n">
        <v>0</v>
      </c>
      <c r="Z663" s="11" t="n">
        <v>0</v>
      </c>
      <c r="AA663" s="11" t="n">
        <v>0</v>
      </c>
      <c r="AB663" s="10" t="s">
        <v>65</v>
      </c>
      <c r="AC663" s="11" t="n">
        <v>9</v>
      </c>
      <c r="AD663" s="11" t="n">
        <v>13</v>
      </c>
      <c r="AE663" s="11" t="n">
        <v>17</v>
      </c>
      <c r="AF663" s="11" t="n">
        <v>1</v>
      </c>
      <c r="AG663" s="11" t="n">
        <v>2</v>
      </c>
      <c r="AH663" s="11" t="n">
        <v>0</v>
      </c>
      <c r="AI663" s="13" t="n">
        <v>0.214285714285714</v>
      </c>
      <c r="AJ663" s="13" t="n">
        <v>0.30952380952381</v>
      </c>
      <c r="AK663" s="13" t="n">
        <v>0.404761904761905</v>
      </c>
      <c r="AL663" s="13" t="n">
        <v>0.0238095238095238</v>
      </c>
      <c r="AM663" s="13" t="n">
        <v>0.0476190476190476</v>
      </c>
      <c r="AN663" s="11" t="n">
        <v>0</v>
      </c>
      <c r="AO663" s="13" t="n">
        <v>0</v>
      </c>
      <c r="AP663" s="11" t="n">
        <v>1</v>
      </c>
      <c r="AQ663" s="11" t="n">
        <v>0</v>
      </c>
      <c r="AR663" s="13" t="n">
        <v>0.0232558139534884</v>
      </c>
      <c r="AS663" s="13" t="n">
        <v>0</v>
      </c>
      <c r="AT663" s="14" t="n">
        <f aca="false">SUMIFS(시도_소아과개폐업!$C$5:$C$293,시도_소아과개폐업!$A$5:$A$293,$D663,시도_소아과개폐업!$B$5:$B$293,$B663)</f>
        <v>19</v>
      </c>
      <c r="AU663" s="14" t="n">
        <f aca="false">SUMIFS(시도_소아과개폐업!$D$5:$D$293,시도_소아과개폐업!$A$5:$A$293,$D663,시도_소아과개폐업!$B$5:$B$293,$B663)</f>
        <v>11</v>
      </c>
      <c r="AV663" s="14" t="n">
        <f aca="false">SUMIFS(시도_소아과개폐업!$F$5:$F$293,시도_소아과개폐업!$A$5:$A$293,$D663,시도_소아과개폐업!$B$5:$B$293,$B663)</f>
        <v>8</v>
      </c>
      <c r="AW663" s="15" t="n">
        <f aca="false">SUMIFS(시도_소아과개폐업!$G$5:$G$293,시도_소아과개폐업!$A$5:$A$293,$D663,시도_소아과개폐업!$B$5:$B$293,$B663)</f>
        <v>0.224489795918367</v>
      </c>
      <c r="AX663" s="14" t="n">
        <f aca="false">SUMIFS(시도_소아과개폐업!$H$5:$H$293,시도_소아과개폐업!$A$5:$A$293,$D663,시도_소아과개폐업!$B$5:$B$293,$B663)</f>
        <v>30</v>
      </c>
      <c r="AY663" s="14" t="n">
        <f aca="false">SUMIFS(시군구_병원급!$E$5:$E$3668,시군구_병원급!$A$5:$A$3668,$A663,시군구_병원급!$D$5:$D$3668,$D663)</f>
        <v>1</v>
      </c>
      <c r="AZ663" s="14" t="n">
        <f aca="false">SUMIFS(시군구_병원급!$F$5:$F$3668,시군구_병원급!$A$5:$A$3668,$A663,시군구_병원급!$D$5:$D$3668,$D663)</f>
        <v>1</v>
      </c>
      <c r="BA663" s="14" t="n">
        <f aca="false">SUMIFS(시군구_병원급!$G$5:$G$3668,시군구_병원급!$A$5:$A$3668,$A663,시군구_병원급!$D$5:$D$3668,$D663)</f>
        <v>2</v>
      </c>
      <c r="BB663" s="14" t="n">
        <f aca="false">SUMIFS(시군구_병원급!$H$5:$H$3668,시군구_병원급!$A$5:$A$3668,$A663,시군구_병원급!$D$5:$D$3668,$D663)</f>
        <v>3</v>
      </c>
      <c r="BC663" s="16" t="n">
        <f aca="false">K663+AY663</f>
        <v>4</v>
      </c>
      <c r="BD663" s="17" t="n">
        <f aca="false">IF(E663=0,"",(K663+AY663)/E663*1000)</f>
        <v>1.68918918918919</v>
      </c>
      <c r="BE663" s="16" t="n">
        <f aca="false">AY663-SUMIFS(시군구_병원급!$E$5:$E$3668,시군구_병원급!$A$5:$A$3668,$A663,시군구_병원급!$D$5:$D$3668,$D663-3)</f>
        <v>0</v>
      </c>
      <c r="BF663" s="16" t="n">
        <f aca="false">IF(AY663=0,1,0)</f>
        <v>0</v>
      </c>
      <c r="BG663" s="16" t="n">
        <f aca="false">IF(K663+AY663=0,1,0)</f>
        <v>0</v>
      </c>
      <c r="BH663" s="16" t="n">
        <f aca="false">AF663+AG663+AH663</f>
        <v>3</v>
      </c>
      <c r="BI663" s="18" t="n">
        <f aca="false">IF(H663=0,"",BH663/H663)</f>
        <v>0.0714285714285714</v>
      </c>
      <c r="BJ663" s="16" t="n">
        <f aca="false">IF(AP663="","",AP663+AN663)</f>
        <v>1</v>
      </c>
    </row>
    <row r="664" customFormat="false" ht="15" hidden="false" customHeight="true" outlineLevel="0" collapsed="false">
      <c r="A664" s="9" t="s">
        <v>465</v>
      </c>
      <c r="B664" s="10" t="s">
        <v>451</v>
      </c>
      <c r="C664" s="10" t="s">
        <v>466</v>
      </c>
      <c r="D664" s="9" t="n">
        <v>2018</v>
      </c>
      <c r="E664" s="11" t="n">
        <v>2417</v>
      </c>
      <c r="F664" s="11" t="n">
        <v>354</v>
      </c>
      <c r="G664" s="11" t="n">
        <v>361</v>
      </c>
      <c r="H664" s="11" t="n">
        <v>41</v>
      </c>
      <c r="I664" s="11" t="n">
        <v>2139</v>
      </c>
      <c r="J664" s="11" t="n">
        <v>1495</v>
      </c>
      <c r="K664" s="11" t="n">
        <v>2</v>
      </c>
      <c r="L664" s="12" t="n">
        <v>16.9631774927596</v>
      </c>
      <c r="M664" s="12" t="n">
        <v>0.827472072817542</v>
      </c>
      <c r="N664" s="13" t="n">
        <v>0.698924731182796</v>
      </c>
      <c r="O664" s="13" t="n">
        <v>0.884981381878362</v>
      </c>
      <c r="P664" s="13" t="n">
        <v>0.149358709143566</v>
      </c>
      <c r="Q664" s="13" t="n">
        <v>-0.15014064697609</v>
      </c>
      <c r="R664" s="13" t="n">
        <v>-0.238396624472574</v>
      </c>
      <c r="S664" s="11" t="n">
        <v>0</v>
      </c>
      <c r="T664" s="13" t="n">
        <v>-0.0238095238095238</v>
      </c>
      <c r="U664" s="13" t="n">
        <v>0.00140449438202239</v>
      </c>
      <c r="V664" s="11" t="n">
        <v>0</v>
      </c>
      <c r="W664" s="13" t="n">
        <v>-0.0487804878048781</v>
      </c>
      <c r="X664" s="11" t="n">
        <v>0</v>
      </c>
      <c r="Y664" s="11" t="n">
        <v>1</v>
      </c>
      <c r="Z664" s="11" t="n">
        <v>1</v>
      </c>
      <c r="AA664" s="11" t="n">
        <v>0</v>
      </c>
      <c r="AB664" s="10" t="s">
        <v>65</v>
      </c>
      <c r="AC664" s="11" t="n">
        <v>3</v>
      </c>
      <c r="AD664" s="11" t="n">
        <v>19</v>
      </c>
      <c r="AE664" s="11" t="n">
        <v>6</v>
      </c>
      <c r="AF664" s="11" t="n">
        <v>4</v>
      </c>
      <c r="AG664" s="11" t="n">
        <v>9</v>
      </c>
      <c r="AH664" s="11" t="n">
        <v>0</v>
      </c>
      <c r="AI664" s="13" t="n">
        <v>0.0731707317073171</v>
      </c>
      <c r="AJ664" s="13" t="n">
        <v>0.463414634146342</v>
      </c>
      <c r="AK664" s="13" t="n">
        <v>0.146341463414634</v>
      </c>
      <c r="AL664" s="13" t="n">
        <v>0.0975609756097561</v>
      </c>
      <c r="AM664" s="13" t="n">
        <v>0.219512195121951</v>
      </c>
      <c r="AN664" s="11" t="n">
        <v>0</v>
      </c>
      <c r="AO664" s="13" t="n">
        <v>0</v>
      </c>
      <c r="AP664" s="11" t="n">
        <v>1</v>
      </c>
      <c r="AQ664" s="11" t="n">
        <v>0</v>
      </c>
      <c r="AR664" s="13" t="n">
        <v>0.0238095238095238</v>
      </c>
      <c r="AS664" s="13" t="n">
        <v>0</v>
      </c>
      <c r="AT664" s="14" t="n">
        <f aca="false">SUMIFS(시도_소아과개폐업!$C$5:$C$293,시도_소아과개폐업!$A$5:$A$293,$D664,시도_소아과개폐업!$B$5:$B$293,$B664)</f>
        <v>19</v>
      </c>
      <c r="AU664" s="14" t="n">
        <f aca="false">SUMIFS(시도_소아과개폐업!$D$5:$D$293,시도_소아과개폐업!$A$5:$A$293,$D664,시도_소아과개폐업!$B$5:$B$293,$B664)</f>
        <v>11</v>
      </c>
      <c r="AV664" s="14" t="n">
        <f aca="false">SUMIFS(시도_소아과개폐업!$F$5:$F$293,시도_소아과개폐업!$A$5:$A$293,$D664,시도_소아과개폐업!$B$5:$B$293,$B664)</f>
        <v>8</v>
      </c>
      <c r="AW664" s="15" t="n">
        <f aca="false">SUMIFS(시도_소아과개폐업!$G$5:$G$293,시도_소아과개폐업!$A$5:$A$293,$D664,시도_소아과개폐업!$B$5:$B$293,$B664)</f>
        <v>0.224489795918367</v>
      </c>
      <c r="AX664" s="14" t="n">
        <f aca="false">SUMIFS(시도_소아과개폐업!$H$5:$H$293,시도_소아과개폐업!$A$5:$A$293,$D664,시도_소아과개폐업!$B$5:$B$293,$B664)</f>
        <v>30</v>
      </c>
      <c r="AY664" s="14" t="n">
        <f aca="false">SUMIFS(시군구_병원급!$E$5:$E$3668,시군구_병원급!$A$5:$A$3668,$A664,시군구_병원급!$D$5:$D$3668,$D664)</f>
        <v>0</v>
      </c>
      <c r="AZ664" s="14" t="n">
        <f aca="false">SUMIFS(시군구_병원급!$F$5:$F$3668,시군구_병원급!$A$5:$A$3668,$A664,시군구_병원급!$D$5:$D$3668,$D664)</f>
        <v>1</v>
      </c>
      <c r="BA664" s="14" t="n">
        <f aca="false">SUMIFS(시군구_병원급!$G$5:$G$3668,시군구_병원급!$A$5:$A$3668,$A664,시군구_병원급!$D$5:$D$3668,$D664)</f>
        <v>3</v>
      </c>
      <c r="BB664" s="14" t="n">
        <f aca="false">SUMIFS(시군구_병원급!$H$5:$H$3668,시군구_병원급!$A$5:$A$3668,$A664,시군구_병원급!$D$5:$D$3668,$D664)</f>
        <v>6</v>
      </c>
      <c r="BC664" s="16" t="n">
        <f aca="false">K664+AY664</f>
        <v>2</v>
      </c>
      <c r="BD664" s="17" t="n">
        <f aca="false">IF(E664=0,"",(K664+AY664)/E664*1000)</f>
        <v>0.827472072817542</v>
      </c>
      <c r="BE664" s="16" t="n">
        <f aca="false">AY664-SUMIFS(시군구_병원급!$E$5:$E$3668,시군구_병원급!$A$5:$A$3668,$A664,시군구_병원급!$D$5:$D$3668,$D664-3)</f>
        <v>0</v>
      </c>
      <c r="BF664" s="16" t="n">
        <f aca="false">IF(AY664=0,1,0)</f>
        <v>1</v>
      </c>
      <c r="BG664" s="16" t="n">
        <f aca="false">IF(K664+AY664=0,1,0)</f>
        <v>0</v>
      </c>
      <c r="BH664" s="16" t="n">
        <f aca="false">AF664+AG664+AH664</f>
        <v>13</v>
      </c>
      <c r="BI664" s="18" t="n">
        <f aca="false">IF(H664=0,"",BH664/H664)</f>
        <v>0.317073170731707</v>
      </c>
      <c r="BJ664" s="16" t="n">
        <f aca="false">IF(AP664="","",AP664+AN664)</f>
        <v>1</v>
      </c>
    </row>
    <row r="665" customFormat="false" ht="15" hidden="false" customHeight="true" outlineLevel="0" collapsed="false">
      <c r="A665" s="9" t="s">
        <v>467</v>
      </c>
      <c r="B665" s="10" t="s">
        <v>451</v>
      </c>
      <c r="C665" s="10" t="s">
        <v>468</v>
      </c>
      <c r="D665" s="9" t="n">
        <v>2018</v>
      </c>
      <c r="E665" s="11" t="n">
        <v>1275</v>
      </c>
      <c r="F665" s="11" t="n">
        <v>156</v>
      </c>
      <c r="G665" s="11" t="n">
        <v>149</v>
      </c>
      <c r="H665" s="11" t="n">
        <v>24</v>
      </c>
      <c r="I665" s="11" t="n">
        <v>1328</v>
      </c>
      <c r="J665" s="11" t="n">
        <v>868</v>
      </c>
      <c r="K665" s="11" t="n">
        <v>1</v>
      </c>
      <c r="L665" s="12" t="n">
        <v>18.8235294117647</v>
      </c>
      <c r="M665" s="12" t="n">
        <v>0.784313725490196</v>
      </c>
      <c r="N665" s="13" t="n">
        <v>0.653614457831325</v>
      </c>
      <c r="O665" s="13" t="n">
        <v>1.04156862745098</v>
      </c>
      <c r="P665" s="13" t="n">
        <v>0.116862745098039</v>
      </c>
      <c r="Q665" s="13" t="n">
        <v>-0.126712328767123</v>
      </c>
      <c r="R665" s="13" t="n">
        <v>-0.352173913043478</v>
      </c>
      <c r="S665" s="11" t="n">
        <v>0</v>
      </c>
      <c r="T665" s="13" t="n">
        <v>0</v>
      </c>
      <c r="U665" s="13" t="n">
        <v>0</v>
      </c>
      <c r="V665" s="11" t="n">
        <v>0</v>
      </c>
      <c r="W665" s="13" t="n">
        <v>-0.0833333333333334</v>
      </c>
      <c r="X665" s="11" t="n">
        <v>0</v>
      </c>
      <c r="Y665" s="11" t="n">
        <v>0</v>
      </c>
      <c r="Z665" s="11" t="n">
        <v>0</v>
      </c>
      <c r="AA665" s="11" t="n">
        <v>0</v>
      </c>
      <c r="AB665" s="10" t="s">
        <v>65</v>
      </c>
      <c r="AC665" s="11" t="n">
        <v>1</v>
      </c>
      <c r="AD665" s="11" t="n">
        <v>6</v>
      </c>
      <c r="AE665" s="11" t="n">
        <v>5</v>
      </c>
      <c r="AF665" s="11" t="n">
        <v>1</v>
      </c>
      <c r="AG665" s="11" t="n">
        <v>11</v>
      </c>
      <c r="AH665" s="11" t="n">
        <v>0</v>
      </c>
      <c r="AI665" s="13" t="n">
        <v>0.0416666666666667</v>
      </c>
      <c r="AJ665" s="13" t="n">
        <v>0.25</v>
      </c>
      <c r="AK665" s="13" t="n">
        <v>0.208333333333333</v>
      </c>
      <c r="AL665" s="13" t="n">
        <v>0.0416666666666667</v>
      </c>
      <c r="AM665" s="13" t="n">
        <v>0.458333333333333</v>
      </c>
      <c r="AN665" s="11" t="n">
        <v>2</v>
      </c>
      <c r="AO665" s="13" t="n">
        <v>0.0769230769230769</v>
      </c>
      <c r="AP665" s="11" t="n">
        <v>1</v>
      </c>
      <c r="AQ665" s="11" t="n">
        <v>1</v>
      </c>
      <c r="AR665" s="13" t="n">
        <v>0.0384615384615385</v>
      </c>
      <c r="AS665" s="13" t="n">
        <v>0.0384615384615385</v>
      </c>
      <c r="AT665" s="14" t="n">
        <f aca="false">SUMIFS(시도_소아과개폐업!$C$5:$C$293,시도_소아과개폐업!$A$5:$A$293,$D665,시도_소아과개폐업!$B$5:$B$293,$B665)</f>
        <v>19</v>
      </c>
      <c r="AU665" s="14" t="n">
        <f aca="false">SUMIFS(시도_소아과개폐업!$D$5:$D$293,시도_소아과개폐업!$A$5:$A$293,$D665,시도_소아과개폐업!$B$5:$B$293,$B665)</f>
        <v>11</v>
      </c>
      <c r="AV665" s="14" t="n">
        <f aca="false">SUMIFS(시도_소아과개폐업!$F$5:$F$293,시도_소아과개폐업!$A$5:$A$293,$D665,시도_소아과개폐업!$B$5:$B$293,$B665)</f>
        <v>8</v>
      </c>
      <c r="AW665" s="15" t="n">
        <f aca="false">SUMIFS(시도_소아과개폐업!$G$5:$G$293,시도_소아과개폐업!$A$5:$A$293,$D665,시도_소아과개폐업!$B$5:$B$293,$B665)</f>
        <v>0.224489795918367</v>
      </c>
      <c r="AX665" s="14" t="n">
        <f aca="false">SUMIFS(시도_소아과개폐업!$H$5:$H$293,시도_소아과개폐업!$A$5:$A$293,$D665,시도_소아과개폐업!$B$5:$B$293,$B665)</f>
        <v>30</v>
      </c>
      <c r="AY665" s="14" t="n">
        <f aca="false">SUMIFS(시군구_병원급!$E$5:$E$3668,시군구_병원급!$A$5:$A$3668,$A665,시군구_병원급!$D$5:$D$3668,$D665)</f>
        <v>0</v>
      </c>
      <c r="AZ665" s="14" t="n">
        <f aca="false">SUMIFS(시군구_병원급!$F$5:$F$3668,시군구_병원급!$A$5:$A$3668,$A665,시군구_병원급!$D$5:$D$3668,$D665)</f>
        <v>0</v>
      </c>
      <c r="BA665" s="14" t="n">
        <f aca="false">SUMIFS(시군구_병원급!$G$5:$G$3668,시군구_병원급!$A$5:$A$3668,$A665,시군구_병원급!$D$5:$D$3668,$D665)</f>
        <v>1</v>
      </c>
      <c r="BB665" s="14" t="n">
        <f aca="false">SUMIFS(시군구_병원급!$H$5:$H$3668,시군구_병원급!$A$5:$A$3668,$A665,시군구_병원급!$D$5:$D$3668,$D665)</f>
        <v>2</v>
      </c>
      <c r="BC665" s="16" t="n">
        <f aca="false">K665+AY665</f>
        <v>1</v>
      </c>
      <c r="BD665" s="17" t="n">
        <f aca="false">IF(E665=0,"",(K665+AY665)/E665*1000)</f>
        <v>0.784313725490196</v>
      </c>
      <c r="BE665" s="16" t="n">
        <f aca="false">AY665-SUMIFS(시군구_병원급!$E$5:$E$3668,시군구_병원급!$A$5:$A$3668,$A665,시군구_병원급!$D$5:$D$3668,$D665-3)</f>
        <v>0</v>
      </c>
      <c r="BF665" s="16" t="n">
        <f aca="false">IF(AY665=0,1,0)</f>
        <v>1</v>
      </c>
      <c r="BG665" s="16" t="n">
        <f aca="false">IF(K665+AY665=0,1,0)</f>
        <v>0</v>
      </c>
      <c r="BH665" s="16" t="n">
        <f aca="false">AF665+AG665+AH665</f>
        <v>12</v>
      </c>
      <c r="BI665" s="18" t="n">
        <f aca="false">IF(H665=0,"",BH665/H665)</f>
        <v>0.5</v>
      </c>
      <c r="BJ665" s="16" t="n">
        <f aca="false">IF(AP665="","",AP665+AN665)</f>
        <v>3</v>
      </c>
    </row>
    <row r="666" customFormat="false" ht="15" hidden="false" customHeight="true" outlineLevel="0" collapsed="false">
      <c r="A666" s="9" t="s">
        <v>469</v>
      </c>
      <c r="B666" s="10" t="s">
        <v>451</v>
      </c>
      <c r="C666" s="10" t="s">
        <v>470</v>
      </c>
      <c r="D666" s="9" t="n">
        <v>2018</v>
      </c>
      <c r="E666" s="11" t="n">
        <v>971</v>
      </c>
      <c r="F666" s="11" t="n">
        <v>126</v>
      </c>
      <c r="G666" s="11" t="n">
        <v>122</v>
      </c>
      <c r="H666" s="11" t="n">
        <v>15</v>
      </c>
      <c r="I666" s="11" t="n">
        <v>791</v>
      </c>
      <c r="J666" s="11" t="n">
        <v>530</v>
      </c>
      <c r="K666" s="11" t="n">
        <v>0</v>
      </c>
      <c r="L666" s="12" t="n">
        <v>15.4479917610711</v>
      </c>
      <c r="M666" s="12" t="n">
        <v>0</v>
      </c>
      <c r="N666" s="13" t="n">
        <v>0.670037926675095</v>
      </c>
      <c r="O666" s="13" t="n">
        <v>0.814624098867147</v>
      </c>
      <c r="P666" s="13" t="n">
        <v>0.125643666323378</v>
      </c>
      <c r="Q666" s="13" t="n">
        <v>-0.168664383561644</v>
      </c>
      <c r="R666" s="13" t="n">
        <v>-0.265060240963855</v>
      </c>
      <c r="S666" s="11" t="n">
        <v>0</v>
      </c>
      <c r="T666" s="13" t="n">
        <v>0</v>
      </c>
      <c r="U666" s="13" t="n">
        <v>-0.063905325443787</v>
      </c>
      <c r="V666" s="11" t="n">
        <v>1</v>
      </c>
      <c r="W666" s="13" t="n">
        <v>-0.133333333333333</v>
      </c>
      <c r="X666" s="11" t="n">
        <v>0</v>
      </c>
      <c r="Y666" s="11" t="n">
        <v>0</v>
      </c>
      <c r="Z666" s="11" t="n">
        <v>0</v>
      </c>
      <c r="AA666" s="11" t="n">
        <v>0</v>
      </c>
      <c r="AB666" s="10" t="s">
        <v>65</v>
      </c>
      <c r="AC666" s="11" t="n">
        <v>1</v>
      </c>
      <c r="AD666" s="11" t="n">
        <v>4</v>
      </c>
      <c r="AE666" s="11" t="n">
        <v>2</v>
      </c>
      <c r="AF666" s="11" t="n">
        <v>0</v>
      </c>
      <c r="AG666" s="11" t="n">
        <v>8</v>
      </c>
      <c r="AH666" s="11" t="n">
        <v>0</v>
      </c>
      <c r="AI666" s="13" t="n">
        <v>0.0666666666666667</v>
      </c>
      <c r="AJ666" s="13" t="n">
        <v>0.266666666666667</v>
      </c>
      <c r="AK666" s="13" t="n">
        <v>0.133333333333333</v>
      </c>
      <c r="AL666" s="13" t="n">
        <v>0</v>
      </c>
      <c r="AM666" s="13" t="n">
        <v>0.533333333333333</v>
      </c>
      <c r="AN666" s="11" t="n">
        <v>0</v>
      </c>
      <c r="AO666" s="13" t="n">
        <v>0</v>
      </c>
      <c r="AP666" s="11" t="n">
        <v>0</v>
      </c>
      <c r="AQ666" s="11" t="n">
        <v>0</v>
      </c>
      <c r="AR666" s="13" t="n">
        <v>0</v>
      </c>
      <c r="AS666" s="13" t="n">
        <v>0</v>
      </c>
      <c r="AT666" s="14" t="n">
        <f aca="false">SUMIFS(시도_소아과개폐업!$C$5:$C$293,시도_소아과개폐업!$A$5:$A$293,$D666,시도_소아과개폐업!$B$5:$B$293,$B666)</f>
        <v>19</v>
      </c>
      <c r="AU666" s="14" t="n">
        <f aca="false">SUMIFS(시도_소아과개폐업!$D$5:$D$293,시도_소아과개폐업!$A$5:$A$293,$D666,시도_소아과개폐업!$B$5:$B$293,$B666)</f>
        <v>11</v>
      </c>
      <c r="AV666" s="14" t="n">
        <f aca="false">SUMIFS(시도_소아과개폐업!$F$5:$F$293,시도_소아과개폐업!$A$5:$A$293,$D666,시도_소아과개폐업!$B$5:$B$293,$B666)</f>
        <v>8</v>
      </c>
      <c r="AW666" s="15" t="n">
        <f aca="false">SUMIFS(시도_소아과개폐업!$G$5:$G$293,시도_소아과개폐업!$A$5:$A$293,$D666,시도_소아과개폐업!$B$5:$B$293,$B666)</f>
        <v>0.224489795918367</v>
      </c>
      <c r="AX666" s="14" t="n">
        <f aca="false">SUMIFS(시도_소아과개폐업!$H$5:$H$293,시도_소아과개폐업!$A$5:$A$293,$D666,시도_소아과개폐업!$B$5:$B$293,$B666)</f>
        <v>30</v>
      </c>
      <c r="AY666" s="14" t="n">
        <f aca="false">SUMIFS(시군구_병원급!$E$5:$E$3668,시군구_병원급!$A$5:$A$3668,$A666,시군구_병원급!$D$5:$D$3668,$D666)</f>
        <v>0</v>
      </c>
      <c r="AZ666" s="14" t="n">
        <f aca="false">SUMIFS(시군구_병원급!$F$5:$F$3668,시군구_병원급!$A$5:$A$3668,$A666,시군구_병원급!$D$5:$D$3668,$D666)</f>
        <v>1</v>
      </c>
      <c r="BA666" s="14" t="n">
        <f aca="false">SUMIFS(시군구_병원급!$G$5:$G$3668,시군구_병원급!$A$5:$A$3668,$A666,시군구_병원급!$D$5:$D$3668,$D666)</f>
        <v>2</v>
      </c>
      <c r="BB666" s="14" t="n">
        <f aca="false">SUMIFS(시군구_병원급!$H$5:$H$3668,시군구_병원급!$A$5:$A$3668,$A666,시군구_병원급!$D$5:$D$3668,$D666)</f>
        <v>3</v>
      </c>
      <c r="BC666" s="16" t="n">
        <f aca="false">K666+AY666</f>
        <v>0</v>
      </c>
      <c r="BD666" s="17" t="n">
        <f aca="false">IF(E666=0,"",(K666+AY666)/E666*1000)</f>
        <v>0</v>
      </c>
      <c r="BE666" s="16" t="n">
        <f aca="false">AY666-SUMIFS(시군구_병원급!$E$5:$E$3668,시군구_병원급!$A$5:$A$3668,$A666,시군구_병원급!$D$5:$D$3668,$D666-3)</f>
        <v>0</v>
      </c>
      <c r="BF666" s="16" t="n">
        <f aca="false">IF(AY666=0,1,0)</f>
        <v>1</v>
      </c>
      <c r="BG666" s="16" t="n">
        <f aca="false">IF(K666+AY666=0,1,0)</f>
        <v>1</v>
      </c>
      <c r="BH666" s="16" t="n">
        <f aca="false">AF666+AG666+AH666</f>
        <v>8</v>
      </c>
      <c r="BI666" s="18" t="n">
        <f aca="false">IF(H666=0,"",BH666/H666)</f>
        <v>0.533333333333333</v>
      </c>
      <c r="BJ666" s="16" t="n">
        <f aca="false">IF(AP666="","",AP666+AN666)</f>
        <v>0</v>
      </c>
    </row>
    <row r="667" customFormat="false" ht="15" hidden="false" customHeight="true" outlineLevel="0" collapsed="false">
      <c r="A667" s="9" t="s">
        <v>471</v>
      </c>
      <c r="B667" s="10" t="s">
        <v>451</v>
      </c>
      <c r="C667" s="10" t="s">
        <v>472</v>
      </c>
      <c r="D667" s="9" t="n">
        <v>2018</v>
      </c>
      <c r="E667" s="11" t="n">
        <v>1137</v>
      </c>
      <c r="F667" s="11" t="n">
        <v>131</v>
      </c>
      <c r="G667" s="11" t="n">
        <v>142</v>
      </c>
      <c r="H667" s="11" t="n">
        <v>17</v>
      </c>
      <c r="I667" s="11" t="n">
        <v>962</v>
      </c>
      <c r="J667" s="11" t="n">
        <v>674</v>
      </c>
      <c r="K667" s="11" t="n">
        <v>0</v>
      </c>
      <c r="L667" s="12" t="n">
        <v>14.9516270888303</v>
      </c>
      <c r="M667" s="12" t="n">
        <v>0</v>
      </c>
      <c r="N667" s="13" t="n">
        <v>0.700623700623701</v>
      </c>
      <c r="O667" s="13" t="n">
        <v>0.84608619173263</v>
      </c>
      <c r="P667" s="13" t="n">
        <v>0.124890061565523</v>
      </c>
      <c r="Q667" s="13" t="n">
        <v>-0.199295774647887</v>
      </c>
      <c r="R667" s="13" t="n">
        <v>-0.317307692307692</v>
      </c>
      <c r="S667" s="11" t="n">
        <v>0</v>
      </c>
      <c r="T667" s="13" t="n">
        <v>0</v>
      </c>
      <c r="U667" s="13" t="n">
        <v>0</v>
      </c>
      <c r="V667" s="11" t="n">
        <v>1</v>
      </c>
      <c r="W667" s="13" t="n">
        <v>-0.176470588235294</v>
      </c>
      <c r="X667" s="11" t="n">
        <v>0</v>
      </c>
      <c r="Y667" s="11" t="n">
        <v>0</v>
      </c>
      <c r="Z667" s="11" t="n">
        <v>0</v>
      </c>
      <c r="AA667" s="11" t="n">
        <v>0</v>
      </c>
      <c r="AB667" s="10" t="s">
        <v>65</v>
      </c>
      <c r="AC667" s="11" t="n">
        <v>4</v>
      </c>
      <c r="AD667" s="11" t="n">
        <v>7</v>
      </c>
      <c r="AE667" s="11" t="n">
        <v>2</v>
      </c>
      <c r="AF667" s="11" t="n">
        <v>0</v>
      </c>
      <c r="AG667" s="11" t="n">
        <v>4</v>
      </c>
      <c r="AH667" s="11" t="n">
        <v>0</v>
      </c>
      <c r="AI667" s="13" t="n">
        <v>0.235294117647059</v>
      </c>
      <c r="AJ667" s="13" t="n">
        <v>0.411764705882353</v>
      </c>
      <c r="AK667" s="13" t="n">
        <v>0.117647058823529</v>
      </c>
      <c r="AL667" s="13" t="n">
        <v>0</v>
      </c>
      <c r="AM667" s="13" t="n">
        <v>0.235294117647059</v>
      </c>
      <c r="AN667" s="11" t="n">
        <v>0</v>
      </c>
      <c r="AO667" s="13" t="n">
        <v>0</v>
      </c>
      <c r="AP667" s="11" t="n">
        <v>2</v>
      </c>
      <c r="AQ667" s="11" t="n">
        <v>2</v>
      </c>
      <c r="AR667" s="13" t="n">
        <v>0.117647058823529</v>
      </c>
      <c r="AS667" s="13" t="n">
        <v>0.117647058823529</v>
      </c>
      <c r="AT667" s="14" t="n">
        <f aca="false">SUMIFS(시도_소아과개폐업!$C$5:$C$293,시도_소아과개폐업!$A$5:$A$293,$D667,시도_소아과개폐업!$B$5:$B$293,$B667)</f>
        <v>19</v>
      </c>
      <c r="AU667" s="14" t="n">
        <f aca="false">SUMIFS(시도_소아과개폐업!$D$5:$D$293,시도_소아과개폐업!$A$5:$A$293,$D667,시도_소아과개폐업!$B$5:$B$293,$B667)</f>
        <v>11</v>
      </c>
      <c r="AV667" s="14" t="n">
        <f aca="false">SUMIFS(시도_소아과개폐업!$F$5:$F$293,시도_소아과개폐업!$A$5:$A$293,$D667,시도_소아과개폐업!$B$5:$B$293,$B667)</f>
        <v>8</v>
      </c>
      <c r="AW667" s="15" t="n">
        <f aca="false">SUMIFS(시도_소아과개폐업!$G$5:$G$293,시도_소아과개폐업!$A$5:$A$293,$D667,시도_소아과개폐업!$B$5:$B$293,$B667)</f>
        <v>0.224489795918367</v>
      </c>
      <c r="AX667" s="14" t="n">
        <f aca="false">SUMIFS(시도_소아과개폐업!$H$5:$H$293,시도_소아과개폐업!$A$5:$A$293,$D667,시도_소아과개폐업!$B$5:$B$293,$B667)</f>
        <v>30</v>
      </c>
      <c r="AY667" s="14" t="n">
        <f aca="false">SUMIFS(시군구_병원급!$E$5:$E$3668,시군구_병원급!$A$5:$A$3668,$A667,시군구_병원급!$D$5:$D$3668,$D667)</f>
        <v>0</v>
      </c>
      <c r="AZ667" s="14" t="n">
        <f aca="false">SUMIFS(시군구_병원급!$F$5:$F$3668,시군구_병원급!$A$5:$A$3668,$A667,시군구_병원급!$D$5:$D$3668,$D667)</f>
        <v>0</v>
      </c>
      <c r="BA667" s="14" t="n">
        <f aca="false">SUMIFS(시군구_병원급!$G$5:$G$3668,시군구_병원급!$A$5:$A$3668,$A667,시군구_병원급!$D$5:$D$3668,$D667)</f>
        <v>0</v>
      </c>
      <c r="BB667" s="14" t="n">
        <f aca="false">SUMIFS(시군구_병원급!$H$5:$H$3668,시군구_병원급!$A$5:$A$3668,$A667,시군구_병원급!$D$5:$D$3668,$D667)</f>
        <v>2</v>
      </c>
      <c r="BC667" s="16" t="n">
        <f aca="false">K667+AY667</f>
        <v>0</v>
      </c>
      <c r="BD667" s="17" t="n">
        <f aca="false">IF(E667=0,"",(K667+AY667)/E667*1000)</f>
        <v>0</v>
      </c>
      <c r="BE667" s="16" t="n">
        <f aca="false">AY667-SUMIFS(시군구_병원급!$E$5:$E$3668,시군구_병원급!$A$5:$A$3668,$A667,시군구_병원급!$D$5:$D$3668,$D667-3)</f>
        <v>0</v>
      </c>
      <c r="BF667" s="16" t="n">
        <f aca="false">IF(AY667=0,1,0)</f>
        <v>1</v>
      </c>
      <c r="BG667" s="16" t="n">
        <f aca="false">IF(K667+AY667=0,1,0)</f>
        <v>1</v>
      </c>
      <c r="BH667" s="16" t="n">
        <f aca="false">AF667+AG667+AH667</f>
        <v>4</v>
      </c>
      <c r="BI667" s="18" t="n">
        <f aca="false">IF(H667=0,"",BH667/H667)</f>
        <v>0.235294117647059</v>
      </c>
      <c r="BJ667" s="16" t="n">
        <f aca="false">IF(AP667="","",AP667+AN667)</f>
        <v>2</v>
      </c>
    </row>
    <row r="668" customFormat="false" ht="15" hidden="false" customHeight="true" outlineLevel="0" collapsed="false">
      <c r="A668" s="9" t="s">
        <v>473</v>
      </c>
      <c r="B668" s="10" t="s">
        <v>451</v>
      </c>
      <c r="C668" s="10" t="s">
        <v>474</v>
      </c>
      <c r="D668" s="9" t="n">
        <v>2018</v>
      </c>
      <c r="E668" s="11" t="n">
        <v>1020</v>
      </c>
      <c r="F668" s="11" t="n">
        <v>133</v>
      </c>
      <c r="G668" s="11" t="n">
        <v>136</v>
      </c>
      <c r="H668" s="11" t="n">
        <v>13</v>
      </c>
      <c r="I668" s="11" t="n">
        <v>999</v>
      </c>
      <c r="J668" s="11" t="n">
        <v>572</v>
      </c>
      <c r="K668" s="11" t="n">
        <v>0</v>
      </c>
      <c r="L668" s="12" t="n">
        <v>12.7450980392157</v>
      </c>
      <c r="M668" s="12" t="n">
        <v>0</v>
      </c>
      <c r="N668" s="13" t="n">
        <v>0.572572572572573</v>
      </c>
      <c r="O668" s="13" t="n">
        <v>0.979411764705882</v>
      </c>
      <c r="P668" s="13" t="n">
        <v>0.133333333333333</v>
      </c>
      <c r="Q668" s="13" t="n">
        <v>-0.260869565217391</v>
      </c>
      <c r="R668" s="13" t="n">
        <v>-0.306122448979592</v>
      </c>
      <c r="S668" s="11" t="n">
        <v>0</v>
      </c>
      <c r="T668" s="13" t="n">
        <v>0</v>
      </c>
      <c r="U668" s="13" t="n">
        <v>-0.0108910891089109</v>
      </c>
      <c r="V668" s="11" t="n">
        <v>1</v>
      </c>
      <c r="W668" s="13" t="n">
        <v>0.0769230769230769</v>
      </c>
      <c r="X668" s="11" t="n">
        <v>0</v>
      </c>
      <c r="Y668" s="11" t="n">
        <v>0</v>
      </c>
      <c r="Z668" s="11" t="n">
        <v>0</v>
      </c>
      <c r="AA668" s="11" t="n">
        <v>0</v>
      </c>
      <c r="AB668" s="10" t="s">
        <v>65</v>
      </c>
      <c r="AC668" s="11" t="n">
        <v>4</v>
      </c>
      <c r="AD668" s="11" t="n">
        <v>0</v>
      </c>
      <c r="AE668" s="11" t="n">
        <v>1</v>
      </c>
      <c r="AF668" s="11" t="n">
        <v>0</v>
      </c>
      <c r="AG668" s="11" t="n">
        <v>8</v>
      </c>
      <c r="AH668" s="11" t="n">
        <v>0</v>
      </c>
      <c r="AI668" s="13" t="n">
        <v>0.307692307692308</v>
      </c>
      <c r="AJ668" s="13" t="n">
        <v>0</v>
      </c>
      <c r="AK668" s="13" t="n">
        <v>0.0769230769230769</v>
      </c>
      <c r="AL668" s="13" t="n">
        <v>0</v>
      </c>
      <c r="AM668" s="13" t="n">
        <v>0.615384615384615</v>
      </c>
      <c r="AN668" s="11" t="n">
        <v>0</v>
      </c>
      <c r="AO668" s="13" t="n">
        <v>0</v>
      </c>
      <c r="AP668" s="11" t="n">
        <v>0</v>
      </c>
      <c r="AQ668" s="11" t="n">
        <v>0</v>
      </c>
      <c r="AR668" s="13" t="n">
        <v>0</v>
      </c>
      <c r="AS668" s="13" t="n">
        <v>0</v>
      </c>
      <c r="AT668" s="14" t="n">
        <f aca="false">SUMIFS(시도_소아과개폐업!$C$5:$C$293,시도_소아과개폐업!$A$5:$A$293,$D668,시도_소아과개폐업!$B$5:$B$293,$B668)</f>
        <v>19</v>
      </c>
      <c r="AU668" s="14" t="n">
        <f aca="false">SUMIFS(시도_소아과개폐업!$D$5:$D$293,시도_소아과개폐업!$A$5:$A$293,$D668,시도_소아과개폐업!$B$5:$B$293,$B668)</f>
        <v>11</v>
      </c>
      <c r="AV668" s="14" t="n">
        <f aca="false">SUMIFS(시도_소아과개폐업!$F$5:$F$293,시도_소아과개폐업!$A$5:$A$293,$D668,시도_소아과개폐업!$B$5:$B$293,$B668)</f>
        <v>8</v>
      </c>
      <c r="AW668" s="15" t="n">
        <f aca="false">SUMIFS(시도_소아과개폐업!$G$5:$G$293,시도_소아과개폐업!$A$5:$A$293,$D668,시도_소아과개폐업!$B$5:$B$293,$B668)</f>
        <v>0.224489795918367</v>
      </c>
      <c r="AX668" s="14" t="n">
        <f aca="false">SUMIFS(시도_소아과개폐업!$H$5:$H$293,시도_소아과개폐업!$A$5:$A$293,$D668,시도_소아과개폐업!$B$5:$B$293,$B668)</f>
        <v>30</v>
      </c>
      <c r="AY668" s="14" t="n">
        <f aca="false">SUMIFS(시군구_병원급!$E$5:$E$3668,시군구_병원급!$A$5:$A$3668,$A668,시군구_병원급!$D$5:$D$3668,$D668)</f>
        <v>0</v>
      </c>
      <c r="AZ668" s="14" t="n">
        <f aca="false">SUMIFS(시군구_병원급!$F$5:$F$3668,시군구_병원급!$A$5:$A$3668,$A668,시군구_병원급!$D$5:$D$3668,$D668)</f>
        <v>0</v>
      </c>
      <c r="BA668" s="14" t="n">
        <f aca="false">SUMIFS(시군구_병원급!$G$5:$G$3668,시군구_병원급!$A$5:$A$3668,$A668,시군구_병원급!$D$5:$D$3668,$D668)</f>
        <v>2</v>
      </c>
      <c r="BB668" s="14" t="n">
        <f aca="false">SUMIFS(시군구_병원급!$H$5:$H$3668,시군구_병원급!$A$5:$A$3668,$A668,시군구_병원급!$D$5:$D$3668,$D668)</f>
        <v>2</v>
      </c>
      <c r="BC668" s="16" t="n">
        <f aca="false">K668+AY668</f>
        <v>0</v>
      </c>
      <c r="BD668" s="17" t="n">
        <f aca="false">IF(E668=0,"",(K668+AY668)/E668*1000)</f>
        <v>0</v>
      </c>
      <c r="BE668" s="16" t="n">
        <f aca="false">AY668-SUMIFS(시군구_병원급!$E$5:$E$3668,시군구_병원급!$A$5:$A$3668,$A668,시군구_병원급!$D$5:$D$3668,$D668-3)</f>
        <v>0</v>
      </c>
      <c r="BF668" s="16" t="n">
        <f aca="false">IF(AY668=0,1,0)</f>
        <v>1</v>
      </c>
      <c r="BG668" s="16" t="n">
        <f aca="false">IF(K668+AY668=0,1,0)</f>
        <v>1</v>
      </c>
      <c r="BH668" s="16" t="n">
        <f aca="false">AF668+AG668+AH668</f>
        <v>8</v>
      </c>
      <c r="BI668" s="18" t="n">
        <f aca="false">IF(H668=0,"",BH668/H668)</f>
        <v>0.615384615384615</v>
      </c>
      <c r="BJ668" s="16" t="n">
        <f aca="false">IF(AP668="","",AP668+AN668)</f>
        <v>0</v>
      </c>
    </row>
    <row r="669" customFormat="false" ht="15" hidden="false" customHeight="true" outlineLevel="0" collapsed="false">
      <c r="A669" s="9" t="s">
        <v>475</v>
      </c>
      <c r="B669" s="10" t="s">
        <v>451</v>
      </c>
      <c r="C669" s="10" t="s">
        <v>476</v>
      </c>
      <c r="D669" s="9" t="n">
        <v>2018</v>
      </c>
      <c r="E669" s="11" t="n">
        <v>2030</v>
      </c>
      <c r="F669" s="11" t="n">
        <v>315</v>
      </c>
      <c r="G669" s="11" t="n">
        <v>334</v>
      </c>
      <c r="H669" s="11" t="n">
        <v>27</v>
      </c>
      <c r="I669" s="11" t="n">
        <v>1865</v>
      </c>
      <c r="J669" s="11" t="n">
        <v>1329</v>
      </c>
      <c r="K669" s="11" t="n">
        <v>0</v>
      </c>
      <c r="L669" s="12" t="n">
        <v>13.3004926108374</v>
      </c>
      <c r="M669" s="12" t="n">
        <v>0</v>
      </c>
      <c r="N669" s="13" t="n">
        <v>0.71260053619303</v>
      </c>
      <c r="O669" s="13" t="n">
        <v>0.91871921182266</v>
      </c>
      <c r="P669" s="13" t="n">
        <v>0.164532019704434</v>
      </c>
      <c r="Q669" s="13" t="n">
        <v>-0.130248500428449</v>
      </c>
      <c r="R669" s="13" t="n">
        <v>-0.169154228855721</v>
      </c>
      <c r="S669" s="11" t="n">
        <v>0</v>
      </c>
      <c r="T669" s="13" t="n">
        <v>-0.0357142857142857</v>
      </c>
      <c r="U669" s="13" t="n">
        <v>-0.108508604206501</v>
      </c>
      <c r="V669" s="11" t="n">
        <v>1</v>
      </c>
      <c r="W669" s="13" t="n">
        <v>-0.111111111111111</v>
      </c>
      <c r="X669" s="11" t="n">
        <v>0</v>
      </c>
      <c r="Y669" s="11" t="n">
        <v>0</v>
      </c>
      <c r="Z669" s="11" t="n">
        <v>0</v>
      </c>
      <c r="AA669" s="11" t="n">
        <v>0</v>
      </c>
      <c r="AB669" s="10" t="s">
        <v>65</v>
      </c>
      <c r="AC669" s="11" t="n">
        <v>2</v>
      </c>
      <c r="AD669" s="11" t="n">
        <v>16</v>
      </c>
      <c r="AE669" s="11" t="n">
        <v>2</v>
      </c>
      <c r="AF669" s="11" t="n">
        <v>3</v>
      </c>
      <c r="AG669" s="11" t="n">
        <v>4</v>
      </c>
      <c r="AH669" s="11" t="n">
        <v>0</v>
      </c>
      <c r="AI669" s="13" t="n">
        <v>0.0740740740740741</v>
      </c>
      <c r="AJ669" s="13" t="n">
        <v>0.592592592592593</v>
      </c>
      <c r="AK669" s="13" t="n">
        <v>0.0740740740740741</v>
      </c>
      <c r="AL669" s="13" t="n">
        <v>0.111111111111111</v>
      </c>
      <c r="AM669" s="13" t="n">
        <v>0.148148148148148</v>
      </c>
      <c r="AN669" s="11" t="n">
        <v>2</v>
      </c>
      <c r="AO669" s="13" t="n">
        <v>0.0689655172413793</v>
      </c>
      <c r="AP669" s="11" t="n">
        <v>1</v>
      </c>
      <c r="AQ669" s="11" t="n">
        <v>1</v>
      </c>
      <c r="AR669" s="13" t="n">
        <v>0.0344827586206897</v>
      </c>
      <c r="AS669" s="13" t="n">
        <v>0.0344827586206897</v>
      </c>
      <c r="AT669" s="14" t="n">
        <f aca="false">SUMIFS(시도_소아과개폐업!$C$5:$C$293,시도_소아과개폐업!$A$5:$A$293,$D669,시도_소아과개폐업!$B$5:$B$293,$B669)</f>
        <v>19</v>
      </c>
      <c r="AU669" s="14" t="n">
        <f aca="false">SUMIFS(시도_소아과개폐업!$D$5:$D$293,시도_소아과개폐업!$A$5:$A$293,$D669,시도_소아과개폐업!$B$5:$B$293,$B669)</f>
        <v>11</v>
      </c>
      <c r="AV669" s="14" t="n">
        <f aca="false">SUMIFS(시도_소아과개폐업!$F$5:$F$293,시도_소아과개폐업!$A$5:$A$293,$D669,시도_소아과개폐업!$B$5:$B$293,$B669)</f>
        <v>8</v>
      </c>
      <c r="AW669" s="15" t="n">
        <f aca="false">SUMIFS(시도_소아과개폐업!$G$5:$G$293,시도_소아과개폐업!$A$5:$A$293,$D669,시도_소아과개폐업!$B$5:$B$293,$B669)</f>
        <v>0.224489795918367</v>
      </c>
      <c r="AX669" s="14" t="n">
        <f aca="false">SUMIFS(시도_소아과개폐업!$H$5:$H$293,시도_소아과개폐업!$A$5:$A$293,$D669,시도_소아과개폐업!$B$5:$B$293,$B669)</f>
        <v>30</v>
      </c>
      <c r="AY669" s="14" t="n">
        <f aca="false">SUMIFS(시군구_병원급!$E$5:$E$3668,시군구_병원급!$A$5:$A$3668,$A669,시군구_병원급!$D$5:$D$3668,$D669)</f>
        <v>0</v>
      </c>
      <c r="AZ669" s="14" t="n">
        <f aca="false">SUMIFS(시군구_병원급!$F$5:$F$3668,시군구_병원급!$A$5:$A$3668,$A669,시군구_병원급!$D$5:$D$3668,$D669)</f>
        <v>0</v>
      </c>
      <c r="BA669" s="14" t="n">
        <f aca="false">SUMIFS(시군구_병원급!$G$5:$G$3668,시군구_병원급!$A$5:$A$3668,$A669,시군구_병원급!$D$5:$D$3668,$D669)</f>
        <v>1</v>
      </c>
      <c r="BB669" s="14" t="n">
        <f aca="false">SUMIFS(시군구_병원급!$H$5:$H$3668,시군구_병원급!$A$5:$A$3668,$A669,시군구_병원급!$D$5:$D$3668,$D669)</f>
        <v>2</v>
      </c>
      <c r="BC669" s="16" t="n">
        <f aca="false">K669+AY669</f>
        <v>0</v>
      </c>
      <c r="BD669" s="17" t="n">
        <f aca="false">IF(E669=0,"",(K669+AY669)/E669*1000)</f>
        <v>0</v>
      </c>
      <c r="BE669" s="16" t="n">
        <f aca="false">AY669-SUMIFS(시군구_병원급!$E$5:$E$3668,시군구_병원급!$A$5:$A$3668,$A669,시군구_병원급!$D$5:$D$3668,$D669-3)</f>
        <v>-1</v>
      </c>
      <c r="BF669" s="16" t="n">
        <f aca="false">IF(AY669=0,1,0)</f>
        <v>1</v>
      </c>
      <c r="BG669" s="16" t="n">
        <f aca="false">IF(K669+AY669=0,1,0)</f>
        <v>1</v>
      </c>
      <c r="BH669" s="16" t="n">
        <f aca="false">AF669+AG669+AH669</f>
        <v>7</v>
      </c>
      <c r="BI669" s="18" t="n">
        <f aca="false">IF(H669=0,"",BH669/H669)</f>
        <v>0.259259259259259</v>
      </c>
      <c r="BJ669" s="16" t="n">
        <f aca="false">IF(AP669="","",AP669+AN669)</f>
        <v>3</v>
      </c>
    </row>
    <row r="670" customFormat="false" ht="15" hidden="false" customHeight="true" outlineLevel="0" collapsed="false">
      <c r="A670" s="9" t="s">
        <v>477</v>
      </c>
      <c r="B670" s="10" t="s">
        <v>451</v>
      </c>
      <c r="C670" s="10" t="s">
        <v>478</v>
      </c>
      <c r="D670" s="9" t="n">
        <v>2018</v>
      </c>
      <c r="E670" s="11" t="n">
        <v>1226</v>
      </c>
      <c r="F670" s="11" t="n">
        <v>198</v>
      </c>
      <c r="G670" s="11" t="n">
        <v>202</v>
      </c>
      <c r="H670" s="11" t="n">
        <v>18</v>
      </c>
      <c r="I670" s="11" t="n">
        <v>887</v>
      </c>
      <c r="J670" s="11" t="n">
        <v>730</v>
      </c>
      <c r="K670" s="11" t="n">
        <v>0</v>
      </c>
      <c r="L670" s="12" t="n">
        <v>14.6818923327896</v>
      </c>
      <c r="M670" s="12" t="n">
        <v>0</v>
      </c>
      <c r="N670" s="13" t="n">
        <v>0.822998872604284</v>
      </c>
      <c r="O670" s="13" t="n">
        <v>0.723491027732463</v>
      </c>
      <c r="P670" s="13" t="n">
        <v>0.164763458401305</v>
      </c>
      <c r="Q670" s="13" t="n">
        <v>-0.164850136239782</v>
      </c>
      <c r="R670" s="13" t="n">
        <v>-0.243445692883895</v>
      </c>
      <c r="S670" s="11" t="n">
        <v>0</v>
      </c>
      <c r="T670" s="13" t="n">
        <v>0</v>
      </c>
      <c r="U670" s="13" t="n">
        <v>-0.0623678646934461</v>
      </c>
      <c r="V670" s="11" t="n">
        <v>1</v>
      </c>
      <c r="W670" s="13" t="n">
        <v>0</v>
      </c>
      <c r="X670" s="11" t="n">
        <v>0</v>
      </c>
      <c r="Y670" s="11" t="n">
        <v>0</v>
      </c>
      <c r="Z670" s="11" t="n">
        <v>0</v>
      </c>
      <c r="AA670" s="11" t="n">
        <v>0</v>
      </c>
      <c r="AB670" s="10" t="s">
        <v>65</v>
      </c>
      <c r="AC670" s="11" t="n">
        <v>6</v>
      </c>
      <c r="AD670" s="11" t="n">
        <v>6</v>
      </c>
      <c r="AE670" s="11" t="n">
        <v>2</v>
      </c>
      <c r="AF670" s="11" t="n">
        <v>2</v>
      </c>
      <c r="AG670" s="11" t="n">
        <v>2</v>
      </c>
      <c r="AH670" s="11" t="n">
        <v>0</v>
      </c>
      <c r="AI670" s="13" t="n">
        <v>0.333333333333333</v>
      </c>
      <c r="AJ670" s="13" t="n">
        <v>0.333333333333333</v>
      </c>
      <c r="AK670" s="13" t="n">
        <v>0.111111111111111</v>
      </c>
      <c r="AL670" s="13" t="n">
        <v>0.111111111111111</v>
      </c>
      <c r="AM670" s="13" t="n">
        <v>0.111111111111111</v>
      </c>
      <c r="AN670" s="11" t="n">
        <v>0</v>
      </c>
      <c r="AO670" s="13" t="n">
        <v>0</v>
      </c>
      <c r="AP670" s="11" t="n">
        <v>2</v>
      </c>
      <c r="AQ670" s="11" t="n">
        <v>2</v>
      </c>
      <c r="AR670" s="13" t="n">
        <v>0.111111111111111</v>
      </c>
      <c r="AS670" s="13" t="n">
        <v>0.111111111111111</v>
      </c>
      <c r="AT670" s="14" t="n">
        <f aca="false">SUMIFS(시도_소아과개폐업!$C$5:$C$293,시도_소아과개폐업!$A$5:$A$293,$D670,시도_소아과개폐업!$B$5:$B$293,$B670)</f>
        <v>19</v>
      </c>
      <c r="AU670" s="14" t="n">
        <f aca="false">SUMIFS(시도_소아과개폐업!$D$5:$D$293,시도_소아과개폐업!$A$5:$A$293,$D670,시도_소아과개폐업!$B$5:$B$293,$B670)</f>
        <v>11</v>
      </c>
      <c r="AV670" s="14" t="n">
        <f aca="false">SUMIFS(시도_소아과개폐업!$F$5:$F$293,시도_소아과개폐업!$A$5:$A$293,$D670,시도_소아과개폐업!$B$5:$B$293,$B670)</f>
        <v>8</v>
      </c>
      <c r="AW670" s="15" t="n">
        <f aca="false">SUMIFS(시도_소아과개폐업!$G$5:$G$293,시도_소아과개폐업!$A$5:$A$293,$D670,시도_소아과개폐업!$B$5:$B$293,$B670)</f>
        <v>0.224489795918367</v>
      </c>
      <c r="AX670" s="14" t="n">
        <f aca="false">SUMIFS(시도_소아과개폐업!$H$5:$H$293,시도_소아과개폐업!$A$5:$A$293,$D670,시도_소아과개폐업!$B$5:$B$293,$B670)</f>
        <v>30</v>
      </c>
      <c r="AY670" s="14" t="n">
        <f aca="false">SUMIFS(시군구_병원급!$E$5:$E$3668,시군구_병원급!$A$5:$A$3668,$A670,시군구_병원급!$D$5:$D$3668,$D670)</f>
        <v>0</v>
      </c>
      <c r="AZ670" s="14" t="n">
        <f aca="false">SUMIFS(시군구_병원급!$F$5:$F$3668,시군구_병원급!$A$5:$A$3668,$A670,시군구_병원급!$D$5:$D$3668,$D670)</f>
        <v>0</v>
      </c>
      <c r="BA670" s="14" t="n">
        <f aca="false">SUMIFS(시군구_병원급!$G$5:$G$3668,시군구_병원급!$A$5:$A$3668,$A670,시군구_병원급!$D$5:$D$3668,$D670)</f>
        <v>0</v>
      </c>
      <c r="BB670" s="14" t="n">
        <f aca="false">SUMIFS(시군구_병원급!$H$5:$H$3668,시군구_병원급!$A$5:$A$3668,$A670,시군구_병원급!$D$5:$D$3668,$D670)</f>
        <v>0</v>
      </c>
      <c r="BC670" s="16" t="n">
        <f aca="false">K670+AY670</f>
        <v>0</v>
      </c>
      <c r="BD670" s="17" t="n">
        <f aca="false">IF(E670=0,"",(K670+AY670)/E670*1000)</f>
        <v>0</v>
      </c>
      <c r="BE670" s="16" t="n">
        <f aca="false">AY670-SUMIFS(시군구_병원급!$E$5:$E$3668,시군구_병원급!$A$5:$A$3668,$A670,시군구_병원급!$D$5:$D$3668,$D670-3)</f>
        <v>0</v>
      </c>
      <c r="BF670" s="16" t="n">
        <f aca="false">IF(AY670=0,1,0)</f>
        <v>1</v>
      </c>
      <c r="BG670" s="16" t="n">
        <f aca="false">IF(K670+AY670=0,1,0)</f>
        <v>1</v>
      </c>
      <c r="BH670" s="16" t="n">
        <f aca="false">AF670+AG670+AH670</f>
        <v>4</v>
      </c>
      <c r="BI670" s="18" t="n">
        <f aca="false">IF(H670=0,"",BH670/H670)</f>
        <v>0.222222222222222</v>
      </c>
      <c r="BJ670" s="16" t="n">
        <f aca="false">IF(AP670="","",AP670+AN670)</f>
        <v>2</v>
      </c>
    </row>
    <row r="671" customFormat="false" ht="15" hidden="false" customHeight="true" outlineLevel="0" collapsed="false">
      <c r="A671" s="9" t="s">
        <v>479</v>
      </c>
      <c r="B671" s="10" t="s">
        <v>451</v>
      </c>
      <c r="C671" s="10" t="s">
        <v>480</v>
      </c>
      <c r="D671" s="9" t="n">
        <v>2018</v>
      </c>
      <c r="E671" s="11" t="n">
        <v>1173</v>
      </c>
      <c r="F671" s="11" t="n">
        <v>161</v>
      </c>
      <c r="G671" s="11" t="n">
        <v>164</v>
      </c>
      <c r="H671" s="11" t="n">
        <v>16</v>
      </c>
      <c r="I671" s="11" t="n">
        <v>903</v>
      </c>
      <c r="J671" s="11" t="n">
        <v>732</v>
      </c>
      <c r="K671" s="11" t="n">
        <v>0</v>
      </c>
      <c r="L671" s="12" t="n">
        <v>13.6402387041773</v>
      </c>
      <c r="M671" s="12" t="n">
        <v>0</v>
      </c>
      <c r="N671" s="13" t="n">
        <v>0.81063122923588</v>
      </c>
      <c r="O671" s="13" t="n">
        <v>0.769820971867008</v>
      </c>
      <c r="P671" s="13" t="n">
        <v>0.139812446717818</v>
      </c>
      <c r="Q671" s="13" t="n">
        <v>-0.0906976744186047</v>
      </c>
      <c r="R671" s="13" t="n">
        <v>-0.280701754385965</v>
      </c>
      <c r="S671" s="11" t="n">
        <v>0</v>
      </c>
      <c r="T671" s="13" t="n">
        <v>0</v>
      </c>
      <c r="U671" s="13" t="n">
        <v>0</v>
      </c>
      <c r="V671" s="11" t="n">
        <v>1</v>
      </c>
      <c r="W671" s="13" t="n">
        <v>-0.125</v>
      </c>
      <c r="X671" s="11" t="n">
        <v>0</v>
      </c>
      <c r="Y671" s="11" t="n">
        <v>0</v>
      </c>
      <c r="Z671" s="11" t="n">
        <v>0</v>
      </c>
      <c r="AA671" s="11" t="n">
        <v>0</v>
      </c>
      <c r="AB671" s="10" t="s">
        <v>65</v>
      </c>
      <c r="AC671" s="11" t="n">
        <v>2</v>
      </c>
      <c r="AD671" s="11" t="n">
        <v>3</v>
      </c>
      <c r="AE671" s="11" t="n">
        <v>1</v>
      </c>
      <c r="AF671" s="11" t="n">
        <v>2</v>
      </c>
      <c r="AG671" s="11" t="n">
        <v>8</v>
      </c>
      <c r="AH671" s="11" t="n">
        <v>0</v>
      </c>
      <c r="AI671" s="13" t="n">
        <v>0.125</v>
      </c>
      <c r="AJ671" s="13" t="n">
        <v>0.1875</v>
      </c>
      <c r="AK671" s="13" t="n">
        <v>0.0625</v>
      </c>
      <c r="AL671" s="13" t="n">
        <v>0.125</v>
      </c>
      <c r="AM671" s="13" t="n">
        <v>0.5</v>
      </c>
      <c r="AN671" s="11" t="n">
        <v>0</v>
      </c>
      <c r="AO671" s="13" t="n">
        <v>0</v>
      </c>
      <c r="AP671" s="11" t="n">
        <v>0</v>
      </c>
      <c r="AQ671" s="11" t="n">
        <v>0</v>
      </c>
      <c r="AR671" s="13" t="n">
        <v>0</v>
      </c>
      <c r="AS671" s="13" t="n">
        <v>0</v>
      </c>
      <c r="AT671" s="14" t="n">
        <f aca="false">SUMIFS(시도_소아과개폐업!$C$5:$C$293,시도_소아과개폐업!$A$5:$A$293,$D671,시도_소아과개폐업!$B$5:$B$293,$B671)</f>
        <v>19</v>
      </c>
      <c r="AU671" s="14" t="n">
        <f aca="false">SUMIFS(시도_소아과개폐업!$D$5:$D$293,시도_소아과개폐업!$A$5:$A$293,$D671,시도_소아과개폐업!$B$5:$B$293,$B671)</f>
        <v>11</v>
      </c>
      <c r="AV671" s="14" t="n">
        <f aca="false">SUMIFS(시도_소아과개폐업!$F$5:$F$293,시도_소아과개폐업!$A$5:$A$293,$D671,시도_소아과개폐업!$B$5:$B$293,$B671)</f>
        <v>8</v>
      </c>
      <c r="AW671" s="15" t="n">
        <f aca="false">SUMIFS(시도_소아과개폐업!$G$5:$G$293,시도_소아과개폐업!$A$5:$A$293,$D671,시도_소아과개폐업!$B$5:$B$293,$B671)</f>
        <v>0.224489795918367</v>
      </c>
      <c r="AX671" s="14" t="n">
        <f aca="false">SUMIFS(시도_소아과개폐업!$H$5:$H$293,시도_소아과개폐업!$A$5:$A$293,$D671,시도_소아과개폐업!$B$5:$B$293,$B671)</f>
        <v>30</v>
      </c>
      <c r="AY671" s="14" t="n">
        <f aca="false">SUMIFS(시군구_병원급!$E$5:$E$3668,시군구_병원급!$A$5:$A$3668,$A671,시군구_병원급!$D$5:$D$3668,$D671)</f>
        <v>0</v>
      </c>
      <c r="AZ671" s="14" t="n">
        <f aca="false">SUMIFS(시군구_병원급!$F$5:$F$3668,시군구_병원급!$A$5:$A$3668,$A671,시군구_병원급!$D$5:$D$3668,$D671)</f>
        <v>0</v>
      </c>
      <c r="BA671" s="14" t="n">
        <f aca="false">SUMIFS(시군구_병원급!$G$5:$G$3668,시군구_병원급!$A$5:$A$3668,$A671,시군구_병원급!$D$5:$D$3668,$D671)</f>
        <v>3</v>
      </c>
      <c r="BB671" s="14" t="n">
        <f aca="false">SUMIFS(시군구_병원급!$H$5:$H$3668,시군구_병원급!$A$5:$A$3668,$A671,시군구_병원급!$D$5:$D$3668,$D671)</f>
        <v>3</v>
      </c>
      <c r="BC671" s="16" t="n">
        <f aca="false">K671+AY671</f>
        <v>0</v>
      </c>
      <c r="BD671" s="17" t="n">
        <f aca="false">IF(E671=0,"",(K671+AY671)/E671*1000)</f>
        <v>0</v>
      </c>
      <c r="BE671" s="16" t="n">
        <f aca="false">AY671-SUMIFS(시군구_병원급!$E$5:$E$3668,시군구_병원급!$A$5:$A$3668,$A671,시군구_병원급!$D$5:$D$3668,$D671-3)</f>
        <v>0</v>
      </c>
      <c r="BF671" s="16" t="n">
        <f aca="false">IF(AY671=0,1,0)</f>
        <v>1</v>
      </c>
      <c r="BG671" s="16" t="n">
        <f aca="false">IF(K671+AY671=0,1,0)</f>
        <v>1</v>
      </c>
      <c r="BH671" s="16" t="n">
        <f aca="false">AF671+AG671+AH671</f>
        <v>10</v>
      </c>
      <c r="BI671" s="18" t="n">
        <f aca="false">IF(H671=0,"",BH671/H671)</f>
        <v>0.625</v>
      </c>
      <c r="BJ671" s="16" t="n">
        <f aca="false">IF(AP671="","",AP671+AN671)</f>
        <v>0</v>
      </c>
    </row>
    <row r="672" customFormat="false" ht="15" hidden="false" customHeight="true" outlineLevel="0" collapsed="false">
      <c r="A672" s="9" t="s">
        <v>481</v>
      </c>
      <c r="B672" s="10" t="s">
        <v>451</v>
      </c>
      <c r="C672" s="10" t="s">
        <v>482</v>
      </c>
      <c r="D672" s="9" t="n">
        <v>2018</v>
      </c>
      <c r="E672" s="11" t="n">
        <v>1624</v>
      </c>
      <c r="F672" s="11" t="n">
        <v>237</v>
      </c>
      <c r="G672" s="11" t="n">
        <v>262</v>
      </c>
      <c r="H672" s="11" t="n">
        <v>23</v>
      </c>
      <c r="I672" s="11" t="n">
        <v>1258</v>
      </c>
      <c r="J672" s="11" t="n">
        <v>894</v>
      </c>
      <c r="K672" s="11" t="n">
        <v>0</v>
      </c>
      <c r="L672" s="12" t="n">
        <v>14.1625615763547</v>
      </c>
      <c r="M672" s="12" t="n">
        <v>0</v>
      </c>
      <c r="N672" s="13" t="n">
        <v>0.710651828298887</v>
      </c>
      <c r="O672" s="13" t="n">
        <v>0.774630541871921</v>
      </c>
      <c r="P672" s="13" t="n">
        <v>0.161330049261084</v>
      </c>
      <c r="Q672" s="13" t="n">
        <v>-0.141649048625793</v>
      </c>
      <c r="R672" s="13" t="n">
        <v>-0.308707124010554</v>
      </c>
      <c r="S672" s="11" t="n">
        <v>0</v>
      </c>
      <c r="T672" s="13" t="n">
        <v>0</v>
      </c>
      <c r="U672" s="13" t="n">
        <v>-0.0330514988470407</v>
      </c>
      <c r="V672" s="11" t="n">
        <v>1</v>
      </c>
      <c r="W672" s="13" t="n">
        <v>0</v>
      </c>
      <c r="X672" s="11" t="n">
        <v>0</v>
      </c>
      <c r="Y672" s="11" t="n">
        <v>0</v>
      </c>
      <c r="Z672" s="11" t="n">
        <v>0</v>
      </c>
      <c r="AA672" s="11" t="n">
        <v>0</v>
      </c>
      <c r="AB672" s="10" t="s">
        <v>65</v>
      </c>
      <c r="AC672" s="11" t="n">
        <v>5</v>
      </c>
      <c r="AD672" s="11" t="n">
        <v>3</v>
      </c>
      <c r="AE672" s="11" t="n">
        <v>5</v>
      </c>
      <c r="AF672" s="11" t="n">
        <v>5</v>
      </c>
      <c r="AG672" s="11" t="n">
        <v>5</v>
      </c>
      <c r="AH672" s="11" t="n">
        <v>0</v>
      </c>
      <c r="AI672" s="13" t="n">
        <v>0.217391304347826</v>
      </c>
      <c r="AJ672" s="13" t="n">
        <v>0.130434782608696</v>
      </c>
      <c r="AK672" s="13" t="n">
        <v>0.217391304347826</v>
      </c>
      <c r="AL672" s="13" t="n">
        <v>0.217391304347826</v>
      </c>
      <c r="AM672" s="13" t="n">
        <v>0.217391304347826</v>
      </c>
      <c r="AN672" s="11" t="n">
        <v>0</v>
      </c>
      <c r="AO672" s="13" t="n">
        <v>0</v>
      </c>
      <c r="AP672" s="11" t="n">
        <v>0</v>
      </c>
      <c r="AQ672" s="11" t="n">
        <v>0</v>
      </c>
      <c r="AR672" s="13" t="n">
        <v>0</v>
      </c>
      <c r="AS672" s="13" t="n">
        <v>0</v>
      </c>
      <c r="AT672" s="14" t="n">
        <f aca="false">SUMIFS(시도_소아과개폐업!$C$5:$C$293,시도_소아과개폐업!$A$5:$A$293,$D672,시도_소아과개폐업!$B$5:$B$293,$B672)</f>
        <v>19</v>
      </c>
      <c r="AU672" s="14" t="n">
        <f aca="false">SUMIFS(시도_소아과개폐업!$D$5:$D$293,시도_소아과개폐업!$A$5:$A$293,$D672,시도_소아과개폐업!$B$5:$B$293,$B672)</f>
        <v>11</v>
      </c>
      <c r="AV672" s="14" t="n">
        <f aca="false">SUMIFS(시도_소아과개폐업!$F$5:$F$293,시도_소아과개폐업!$A$5:$A$293,$D672,시도_소아과개폐업!$B$5:$B$293,$B672)</f>
        <v>8</v>
      </c>
      <c r="AW672" s="15" t="n">
        <f aca="false">SUMIFS(시도_소아과개폐업!$G$5:$G$293,시도_소아과개폐업!$A$5:$A$293,$D672,시도_소아과개폐업!$B$5:$B$293,$B672)</f>
        <v>0.224489795918367</v>
      </c>
      <c r="AX672" s="14" t="n">
        <f aca="false">SUMIFS(시도_소아과개폐업!$H$5:$H$293,시도_소아과개폐업!$A$5:$A$293,$D672,시도_소아과개폐업!$B$5:$B$293,$B672)</f>
        <v>30</v>
      </c>
      <c r="AY672" s="14" t="n">
        <f aca="false">SUMIFS(시군구_병원급!$E$5:$E$3668,시군구_병원급!$A$5:$A$3668,$A672,시군구_병원급!$D$5:$D$3668,$D672)</f>
        <v>0</v>
      </c>
      <c r="AZ672" s="14" t="n">
        <f aca="false">SUMIFS(시군구_병원급!$F$5:$F$3668,시군구_병원급!$A$5:$A$3668,$A672,시군구_병원급!$D$5:$D$3668,$D672)</f>
        <v>0</v>
      </c>
      <c r="BA672" s="14" t="n">
        <f aca="false">SUMIFS(시군구_병원급!$G$5:$G$3668,시군구_병원급!$A$5:$A$3668,$A672,시군구_병원급!$D$5:$D$3668,$D672)</f>
        <v>1</v>
      </c>
      <c r="BB672" s="14" t="n">
        <f aca="false">SUMIFS(시군구_병원급!$H$5:$H$3668,시군구_병원급!$A$5:$A$3668,$A672,시군구_병원급!$D$5:$D$3668,$D672)</f>
        <v>2</v>
      </c>
      <c r="BC672" s="16" t="n">
        <f aca="false">K672+AY672</f>
        <v>0</v>
      </c>
      <c r="BD672" s="17" t="n">
        <f aca="false">IF(E672=0,"",(K672+AY672)/E672*1000)</f>
        <v>0</v>
      </c>
      <c r="BE672" s="16" t="n">
        <f aca="false">AY672-SUMIFS(시군구_병원급!$E$5:$E$3668,시군구_병원급!$A$5:$A$3668,$A672,시군구_병원급!$D$5:$D$3668,$D672-3)</f>
        <v>0</v>
      </c>
      <c r="BF672" s="16" t="n">
        <f aca="false">IF(AY672=0,1,0)</f>
        <v>1</v>
      </c>
      <c r="BG672" s="16" t="n">
        <f aca="false">IF(K672+AY672=0,1,0)</f>
        <v>1</v>
      </c>
      <c r="BH672" s="16" t="n">
        <f aca="false">AF672+AG672+AH672</f>
        <v>10</v>
      </c>
      <c r="BI672" s="18" t="n">
        <f aca="false">IF(H672=0,"",BH672/H672)</f>
        <v>0.434782608695652</v>
      </c>
      <c r="BJ672" s="16" t="n">
        <f aca="false">IF(AP672="","",AP672+AN672)</f>
        <v>0</v>
      </c>
    </row>
    <row r="673" customFormat="false" ht="15" hidden="false" customHeight="true" outlineLevel="0" collapsed="false">
      <c r="A673" s="9" t="s">
        <v>483</v>
      </c>
      <c r="B673" s="10" t="s">
        <v>451</v>
      </c>
      <c r="C673" s="10" t="s">
        <v>432</v>
      </c>
      <c r="D673" s="9" t="n">
        <v>2018</v>
      </c>
      <c r="E673" s="11" t="n">
        <v>760</v>
      </c>
      <c r="F673" s="11" t="n">
        <v>100</v>
      </c>
      <c r="G673" s="11" t="n">
        <v>106</v>
      </c>
      <c r="H673" s="11" t="n">
        <v>11</v>
      </c>
      <c r="I673" s="11" t="n">
        <v>708</v>
      </c>
      <c r="J673" s="11" t="n">
        <v>518</v>
      </c>
      <c r="K673" s="11" t="n">
        <v>0</v>
      </c>
      <c r="L673" s="12" t="n">
        <v>14.4736842105263</v>
      </c>
      <c r="M673" s="12" t="n">
        <v>0</v>
      </c>
      <c r="N673" s="13" t="n">
        <v>0.731638418079096</v>
      </c>
      <c r="O673" s="13" t="n">
        <v>0.931578947368421</v>
      </c>
      <c r="P673" s="13" t="n">
        <v>0.139473684210526</v>
      </c>
      <c r="Q673" s="13" t="n">
        <v>-0.175704989154013</v>
      </c>
      <c r="R673" s="13" t="n">
        <v>-0.283783783783784</v>
      </c>
      <c r="S673" s="11" t="n">
        <v>0</v>
      </c>
      <c r="T673" s="13" t="n">
        <v>0</v>
      </c>
      <c r="U673" s="13" t="n">
        <v>0</v>
      </c>
      <c r="V673" s="11" t="n">
        <v>1</v>
      </c>
      <c r="W673" s="13" t="n">
        <v>-0.181818181818182</v>
      </c>
      <c r="X673" s="11" t="n">
        <v>0</v>
      </c>
      <c r="Y673" s="11" t="n">
        <v>0</v>
      </c>
      <c r="Z673" s="11" t="n">
        <v>0</v>
      </c>
      <c r="AA673" s="11" t="n">
        <v>0</v>
      </c>
      <c r="AB673" s="10" t="s">
        <v>65</v>
      </c>
      <c r="AC673" s="11" t="n">
        <v>6</v>
      </c>
      <c r="AD673" s="11" t="n">
        <v>4</v>
      </c>
      <c r="AE673" s="11" t="n">
        <v>1</v>
      </c>
      <c r="AF673" s="11" t="n">
        <v>0</v>
      </c>
      <c r="AG673" s="11" t="n">
        <v>0</v>
      </c>
      <c r="AH673" s="11" t="n">
        <v>0</v>
      </c>
      <c r="AI673" s="13" t="n">
        <v>0.545454545454545</v>
      </c>
      <c r="AJ673" s="13" t="n">
        <v>0.363636363636364</v>
      </c>
      <c r="AK673" s="13" t="n">
        <v>0.0909090909090909</v>
      </c>
      <c r="AL673" s="13" t="n">
        <v>0</v>
      </c>
      <c r="AM673" s="13" t="n">
        <v>0</v>
      </c>
      <c r="AN673" s="11" t="n">
        <v>0</v>
      </c>
      <c r="AO673" s="13" t="n">
        <v>0</v>
      </c>
      <c r="AP673" s="11" t="n">
        <v>0</v>
      </c>
      <c r="AQ673" s="11" t="n">
        <v>0</v>
      </c>
      <c r="AR673" s="13" t="n">
        <v>0</v>
      </c>
      <c r="AS673" s="13" t="n">
        <v>0</v>
      </c>
      <c r="AT673" s="14" t="n">
        <f aca="false">SUMIFS(시도_소아과개폐업!$C$5:$C$293,시도_소아과개폐업!$A$5:$A$293,$D673,시도_소아과개폐업!$B$5:$B$293,$B673)</f>
        <v>19</v>
      </c>
      <c r="AU673" s="14" t="n">
        <f aca="false">SUMIFS(시도_소아과개폐업!$D$5:$D$293,시도_소아과개폐업!$A$5:$A$293,$D673,시도_소아과개폐업!$B$5:$B$293,$B673)</f>
        <v>11</v>
      </c>
      <c r="AV673" s="14" t="n">
        <f aca="false">SUMIFS(시도_소아과개폐업!$F$5:$F$293,시도_소아과개폐업!$A$5:$A$293,$D673,시도_소아과개폐업!$B$5:$B$293,$B673)</f>
        <v>8</v>
      </c>
      <c r="AW673" s="15" t="n">
        <f aca="false">SUMIFS(시도_소아과개폐업!$G$5:$G$293,시도_소아과개폐업!$A$5:$A$293,$D673,시도_소아과개폐업!$B$5:$B$293,$B673)</f>
        <v>0.224489795918367</v>
      </c>
      <c r="AX673" s="14" t="n">
        <f aca="false">SUMIFS(시도_소아과개폐업!$H$5:$H$293,시도_소아과개폐업!$A$5:$A$293,$D673,시도_소아과개폐업!$B$5:$B$293,$B673)</f>
        <v>30</v>
      </c>
      <c r="AY673" s="14" t="n">
        <f aca="false">SUMIFS(시군구_병원급!$E$5:$E$3668,시군구_병원급!$A$5:$A$3668,$A673,시군구_병원급!$D$5:$D$3668,$D673)</f>
        <v>0</v>
      </c>
      <c r="AZ673" s="14" t="n">
        <f aca="false">SUMIFS(시군구_병원급!$F$5:$F$3668,시군구_병원급!$A$5:$A$3668,$A673,시군구_병원급!$D$5:$D$3668,$D673)</f>
        <v>0</v>
      </c>
      <c r="BA673" s="14" t="n">
        <f aca="false">SUMIFS(시군구_병원급!$G$5:$G$3668,시군구_병원급!$A$5:$A$3668,$A673,시군구_병원급!$D$5:$D$3668,$D673)</f>
        <v>0</v>
      </c>
      <c r="BB673" s="14" t="n">
        <f aca="false">SUMIFS(시군구_병원급!$H$5:$H$3668,시군구_병원급!$A$5:$A$3668,$A673,시군구_병원급!$D$5:$D$3668,$D673)</f>
        <v>0</v>
      </c>
      <c r="BC673" s="16" t="n">
        <f aca="false">K673+AY673</f>
        <v>0</v>
      </c>
      <c r="BD673" s="17" t="n">
        <f aca="false">IF(E673=0,"",(K673+AY673)/E673*1000)</f>
        <v>0</v>
      </c>
      <c r="BE673" s="16" t="n">
        <f aca="false">AY673-SUMIFS(시군구_병원급!$E$5:$E$3668,시군구_병원급!$A$5:$A$3668,$A673,시군구_병원급!$D$5:$D$3668,$D673-3)</f>
        <v>0</v>
      </c>
      <c r="BF673" s="16" t="n">
        <f aca="false">IF(AY673=0,1,0)</f>
        <v>1</v>
      </c>
      <c r="BG673" s="16" t="n">
        <f aca="false">IF(K673+AY673=0,1,0)</f>
        <v>1</v>
      </c>
      <c r="BH673" s="16" t="n">
        <f aca="false">AF673+AG673+AH673</f>
        <v>0</v>
      </c>
      <c r="BI673" s="18" t="n">
        <f aca="false">IF(H673=0,"",BH673/H673)</f>
        <v>0</v>
      </c>
      <c r="BJ673" s="16" t="n">
        <f aca="false">IF(AP673="","",AP673+AN673)</f>
        <v>0</v>
      </c>
    </row>
    <row r="674" customFormat="false" ht="15" hidden="false" customHeight="true" outlineLevel="0" collapsed="false">
      <c r="A674" s="9" t="s">
        <v>484</v>
      </c>
      <c r="B674" s="10" t="s">
        <v>451</v>
      </c>
      <c r="C674" s="10" t="s">
        <v>485</v>
      </c>
      <c r="D674" s="9" t="n">
        <v>2018</v>
      </c>
      <c r="E674" s="11" t="n">
        <v>730</v>
      </c>
      <c r="F674" s="11" t="n">
        <v>121</v>
      </c>
      <c r="G674" s="11" t="n">
        <v>134</v>
      </c>
      <c r="H674" s="11" t="n">
        <v>9</v>
      </c>
      <c r="I674" s="11" t="n">
        <v>521</v>
      </c>
      <c r="J674" s="11" t="n">
        <v>408</v>
      </c>
      <c r="K674" s="11" t="n">
        <v>0</v>
      </c>
      <c r="L674" s="12" t="n">
        <v>12.3287671232877</v>
      </c>
      <c r="M674" s="12" t="n">
        <v>0</v>
      </c>
      <c r="N674" s="13" t="n">
        <v>0.783109404990403</v>
      </c>
      <c r="O674" s="13" t="n">
        <v>0.713698630136986</v>
      </c>
      <c r="P674" s="13" t="n">
        <v>0.183561643835616</v>
      </c>
      <c r="Q674" s="13" t="n">
        <v>-0.182530795072788</v>
      </c>
      <c r="R674" s="13" t="n">
        <v>0</v>
      </c>
      <c r="S674" s="11" t="n">
        <v>0</v>
      </c>
      <c r="T674" s="13" t="n">
        <v>-0.1</v>
      </c>
      <c r="U674" s="13" t="n">
        <v>-0.0696428571428571</v>
      </c>
      <c r="V674" s="11" t="n">
        <v>1</v>
      </c>
      <c r="W674" s="13" t="n">
        <v>0</v>
      </c>
      <c r="X674" s="11" t="n">
        <v>0</v>
      </c>
      <c r="Y674" s="11" t="n">
        <v>0</v>
      </c>
      <c r="Z674" s="11" t="n">
        <v>0</v>
      </c>
      <c r="AA674" s="11" t="n">
        <v>0</v>
      </c>
      <c r="AB674" s="10" t="s">
        <v>65</v>
      </c>
      <c r="AC674" s="11" t="n">
        <v>2</v>
      </c>
      <c r="AD674" s="11" t="n">
        <v>2</v>
      </c>
      <c r="AE674" s="11" t="n">
        <v>1</v>
      </c>
      <c r="AF674" s="11" t="n">
        <v>0</v>
      </c>
      <c r="AG674" s="11" t="n">
        <v>4</v>
      </c>
      <c r="AH674" s="11" t="n">
        <v>0</v>
      </c>
      <c r="AI674" s="13" t="n">
        <v>0.222222222222222</v>
      </c>
      <c r="AJ674" s="13" t="n">
        <v>0.222222222222222</v>
      </c>
      <c r="AK674" s="13" t="n">
        <v>0.111111111111111</v>
      </c>
      <c r="AL674" s="13" t="n">
        <v>0</v>
      </c>
      <c r="AM674" s="13" t="n">
        <v>0.444444444444444</v>
      </c>
      <c r="AN674" s="11" t="n">
        <v>1</v>
      </c>
      <c r="AO674" s="13" t="n">
        <v>0.1</v>
      </c>
      <c r="AP674" s="11" t="n">
        <v>1</v>
      </c>
      <c r="AQ674" s="11" t="n">
        <v>1</v>
      </c>
      <c r="AR674" s="13" t="n">
        <v>0.1</v>
      </c>
      <c r="AS674" s="13" t="n">
        <v>0.1</v>
      </c>
      <c r="AT674" s="14" t="n">
        <f aca="false">SUMIFS(시도_소아과개폐업!$C$5:$C$293,시도_소아과개폐업!$A$5:$A$293,$D674,시도_소아과개폐업!$B$5:$B$293,$B674)</f>
        <v>19</v>
      </c>
      <c r="AU674" s="14" t="n">
        <f aca="false">SUMIFS(시도_소아과개폐업!$D$5:$D$293,시도_소아과개폐업!$A$5:$A$293,$D674,시도_소아과개폐업!$B$5:$B$293,$B674)</f>
        <v>11</v>
      </c>
      <c r="AV674" s="14" t="n">
        <f aca="false">SUMIFS(시도_소아과개폐업!$F$5:$F$293,시도_소아과개폐업!$A$5:$A$293,$D674,시도_소아과개폐업!$B$5:$B$293,$B674)</f>
        <v>8</v>
      </c>
      <c r="AW674" s="15" t="n">
        <f aca="false">SUMIFS(시도_소아과개폐업!$G$5:$G$293,시도_소아과개폐업!$A$5:$A$293,$D674,시도_소아과개폐업!$B$5:$B$293,$B674)</f>
        <v>0.224489795918367</v>
      </c>
      <c r="AX674" s="14" t="n">
        <f aca="false">SUMIFS(시도_소아과개폐업!$H$5:$H$293,시도_소아과개폐업!$A$5:$A$293,$D674,시도_소아과개폐업!$B$5:$B$293,$B674)</f>
        <v>30</v>
      </c>
      <c r="AY674" s="14" t="n">
        <f aca="false">SUMIFS(시군구_병원급!$E$5:$E$3668,시군구_병원급!$A$5:$A$3668,$A674,시군구_병원급!$D$5:$D$3668,$D674)</f>
        <v>0</v>
      </c>
      <c r="AZ674" s="14" t="n">
        <f aca="false">SUMIFS(시군구_병원급!$F$5:$F$3668,시군구_병원급!$A$5:$A$3668,$A674,시군구_병원급!$D$5:$D$3668,$D674)</f>
        <v>0</v>
      </c>
      <c r="BA674" s="14" t="n">
        <f aca="false">SUMIFS(시군구_병원급!$G$5:$G$3668,시군구_병원급!$A$5:$A$3668,$A674,시군구_병원급!$D$5:$D$3668,$D674)</f>
        <v>0</v>
      </c>
      <c r="BB674" s="14" t="n">
        <f aca="false">SUMIFS(시군구_병원급!$H$5:$H$3668,시군구_병원급!$A$5:$A$3668,$A674,시군구_병원급!$D$5:$D$3668,$D674)</f>
        <v>0</v>
      </c>
      <c r="BC674" s="16" t="n">
        <f aca="false">K674+AY674</f>
        <v>0</v>
      </c>
      <c r="BD674" s="17" t="n">
        <f aca="false">IF(E674=0,"",(K674+AY674)/E674*1000)</f>
        <v>0</v>
      </c>
      <c r="BE674" s="16" t="n">
        <f aca="false">AY674-SUMIFS(시군구_병원급!$E$5:$E$3668,시군구_병원급!$A$5:$A$3668,$A674,시군구_병원급!$D$5:$D$3668,$D674-3)</f>
        <v>0</v>
      </c>
      <c r="BF674" s="16" t="n">
        <f aca="false">IF(AY674=0,1,0)</f>
        <v>1</v>
      </c>
      <c r="BG674" s="16" t="n">
        <f aca="false">IF(K674+AY674=0,1,0)</f>
        <v>1</v>
      </c>
      <c r="BH674" s="16" t="n">
        <f aca="false">AF674+AG674+AH674</f>
        <v>4</v>
      </c>
      <c r="BI674" s="18" t="n">
        <f aca="false">IF(H674=0,"",BH674/H674)</f>
        <v>0.444444444444444</v>
      </c>
      <c r="BJ674" s="16" t="n">
        <f aca="false">IF(AP674="","",AP674+AN674)</f>
        <v>2</v>
      </c>
    </row>
    <row r="675" customFormat="false" ht="15" hidden="false" customHeight="true" outlineLevel="0" collapsed="false">
      <c r="A675" s="9" t="s">
        <v>486</v>
      </c>
      <c r="B675" s="10" t="s">
        <v>487</v>
      </c>
      <c r="C675" s="10" t="s">
        <v>488</v>
      </c>
      <c r="D675" s="9" t="n">
        <v>2018</v>
      </c>
      <c r="E675" s="11" t="n">
        <v>31034</v>
      </c>
      <c r="F675" s="11" t="n">
        <v>3786</v>
      </c>
      <c r="G675" s="11" t="n">
        <v>3827</v>
      </c>
      <c r="H675" s="11" t="n">
        <v>596</v>
      </c>
      <c r="I675" s="11" t="n">
        <v>26138</v>
      </c>
      <c r="J675" s="11" t="n">
        <v>20134</v>
      </c>
      <c r="K675" s="11" t="n">
        <v>37</v>
      </c>
      <c r="L675" s="12" t="n">
        <v>19.204743184894</v>
      </c>
      <c r="M675" s="12" t="n">
        <v>1.19224076818973</v>
      </c>
      <c r="N675" s="13" t="n">
        <v>0.770296120590711</v>
      </c>
      <c r="O675" s="13" t="n">
        <v>0.842237545917381</v>
      </c>
      <c r="P675" s="13" t="n">
        <v>0.123316362698975</v>
      </c>
      <c r="Q675" s="13" t="n">
        <v>-0.123036057420595</v>
      </c>
      <c r="R675" s="13" t="n">
        <v>-0.287337057728119</v>
      </c>
      <c r="S675" s="11" t="n">
        <v>1</v>
      </c>
      <c r="T675" s="13" t="n">
        <v>-0.0816640986132512</v>
      </c>
      <c r="U675" s="13" t="n">
        <v>-0.0464412097333188</v>
      </c>
      <c r="V675" s="11" t="n">
        <v>0</v>
      </c>
      <c r="W675" s="13" t="n">
        <v>-0.211409395973154</v>
      </c>
      <c r="X675" s="11" t="n">
        <v>1</v>
      </c>
      <c r="Y675" s="11" t="n">
        <v>0</v>
      </c>
      <c r="Z675" s="11" t="n">
        <v>1</v>
      </c>
      <c r="AA675" s="11" t="n">
        <v>0</v>
      </c>
      <c r="AB675" s="10" t="s">
        <v>65</v>
      </c>
      <c r="AC675" s="11" t="n">
        <v>10</v>
      </c>
      <c r="AD675" s="11" t="n">
        <v>210</v>
      </c>
      <c r="AE675" s="11" t="n">
        <v>309</v>
      </c>
      <c r="AF675" s="11" t="n">
        <v>11</v>
      </c>
      <c r="AG675" s="11" t="n">
        <v>55</v>
      </c>
      <c r="AH675" s="11" t="n">
        <v>1</v>
      </c>
      <c r="AI675" s="13" t="n">
        <v>0.0167785234899329</v>
      </c>
      <c r="AJ675" s="13" t="n">
        <v>0.352348993288591</v>
      </c>
      <c r="AK675" s="13" t="n">
        <v>0.518456375838926</v>
      </c>
      <c r="AL675" s="13" t="n">
        <v>0.0184563758389262</v>
      </c>
      <c r="AM675" s="13" t="n">
        <v>0.0922818791946309</v>
      </c>
      <c r="AN675" s="11" t="n">
        <v>25</v>
      </c>
      <c r="AO675" s="13" t="n">
        <v>0.0402576489533011</v>
      </c>
      <c r="AP675" s="11" t="n">
        <v>66</v>
      </c>
      <c r="AQ675" s="11" t="n">
        <v>19</v>
      </c>
      <c r="AR675" s="13" t="n">
        <v>0.0988023952095808</v>
      </c>
      <c r="AS675" s="13" t="n">
        <v>0.0284431137724551</v>
      </c>
      <c r="AT675" s="14" t="n">
        <f aca="false">SUMIFS(시도_소아과개폐업!$C$5:$C$293,시도_소아과개폐업!$A$5:$A$293,$D675,시도_소아과개폐업!$B$5:$B$293,$B675)</f>
        <v>18</v>
      </c>
      <c r="AU675" s="14" t="n">
        <f aca="false">SUMIFS(시도_소아과개폐업!$D$5:$D$293,시도_소아과개폐업!$A$5:$A$293,$D675,시도_소아과개폐업!$B$5:$B$293,$B675)</f>
        <v>17</v>
      </c>
      <c r="AV675" s="14" t="n">
        <f aca="false">SUMIFS(시도_소아과개폐업!$F$5:$F$293,시도_소아과개폐업!$A$5:$A$293,$D675,시도_소아과개폐업!$B$5:$B$293,$B675)</f>
        <v>1</v>
      </c>
      <c r="AW675" s="15" t="n">
        <f aca="false">SUMIFS(시도_소아과개폐업!$G$5:$G$293,시도_소아과개폐업!$A$5:$A$293,$D675,시도_소아과개폐업!$B$5:$B$293,$B675)</f>
        <v>0.22972972972973</v>
      </c>
      <c r="AX675" s="14" t="n">
        <f aca="false">SUMIFS(시도_소아과개폐업!$H$5:$H$293,시도_소아과개폐업!$A$5:$A$293,$D675,시도_소아과개폐업!$B$5:$B$293,$B675)</f>
        <v>50</v>
      </c>
      <c r="AY675" s="14" t="n">
        <f aca="false">SUMIFS(시군구_병원급!$E$5:$E$3668,시군구_병원급!$A$5:$A$3668,$A675,시군구_병원급!$D$5:$D$3668,$D675)</f>
        <v>11</v>
      </c>
      <c r="AZ675" s="14" t="n">
        <f aca="false">SUMIFS(시군구_병원급!$F$5:$F$3668,시군구_병원급!$A$5:$A$3668,$A675,시군구_병원급!$D$5:$D$3668,$D675)</f>
        <v>5</v>
      </c>
      <c r="BA675" s="14" t="n">
        <f aca="false">SUMIFS(시군구_병원급!$G$5:$G$3668,시군구_병원급!$A$5:$A$3668,$A675,시군구_병원급!$D$5:$D$3668,$D675)</f>
        <v>41</v>
      </c>
      <c r="BB675" s="14" t="n">
        <f aca="false">SUMIFS(시군구_병원급!$H$5:$H$3668,시군구_병원급!$A$5:$A$3668,$A675,시군구_병원급!$D$5:$D$3668,$D675)</f>
        <v>100</v>
      </c>
      <c r="BC675" s="16" t="n">
        <f aca="false">K675+AY675</f>
        <v>48</v>
      </c>
      <c r="BD675" s="17" t="n">
        <f aca="false">IF(E675=0,"",(K675+AY675)/E675*1000)</f>
        <v>1.54669072630019</v>
      </c>
      <c r="BE675" s="16" t="n">
        <f aca="false">AY675-SUMIFS(시군구_병원급!$E$5:$E$3668,시군구_병원급!$A$5:$A$3668,$A675,시군구_병원급!$D$5:$D$3668,$D675-3)</f>
        <v>-3</v>
      </c>
      <c r="BF675" s="16" t="n">
        <f aca="false">IF(AY675=0,1,0)</f>
        <v>0</v>
      </c>
      <c r="BG675" s="16" t="n">
        <f aca="false">IF(K675+AY675=0,1,0)</f>
        <v>0</v>
      </c>
      <c r="BH675" s="16" t="n">
        <f aca="false">AF675+AG675+AH675</f>
        <v>67</v>
      </c>
      <c r="BI675" s="18" t="n">
        <f aca="false">IF(H675=0,"",BH675/H675)</f>
        <v>0.11241610738255</v>
      </c>
      <c r="BJ675" s="16" t="n">
        <f aca="false">IF(AP675="","",AP675+AN675)</f>
        <v>91</v>
      </c>
    </row>
    <row r="676" customFormat="false" ht="15" hidden="false" customHeight="true" outlineLevel="0" collapsed="false">
      <c r="A676" s="9" t="s">
        <v>489</v>
      </c>
      <c r="B676" s="10" t="s">
        <v>487</v>
      </c>
      <c r="C676" s="10" t="s">
        <v>490</v>
      </c>
      <c r="D676" s="9" t="n">
        <v>2018</v>
      </c>
      <c r="E676" s="11" t="n">
        <v>13068</v>
      </c>
      <c r="F676" s="11" t="n">
        <v>1514</v>
      </c>
      <c r="G676" s="11" t="n">
        <v>1529</v>
      </c>
      <c r="H676" s="11" t="n">
        <v>223</v>
      </c>
      <c r="I676" s="11" t="n">
        <v>11073</v>
      </c>
      <c r="J676" s="11" t="n">
        <v>8583</v>
      </c>
      <c r="K676" s="11" t="n">
        <v>11</v>
      </c>
      <c r="L676" s="12" t="n">
        <v>17.0645852464034</v>
      </c>
      <c r="M676" s="12" t="n">
        <v>0.841750841750842</v>
      </c>
      <c r="N676" s="13" t="n">
        <v>0.775128691411542</v>
      </c>
      <c r="O676" s="13" t="n">
        <v>0.847337006427916</v>
      </c>
      <c r="P676" s="13" t="n">
        <v>0.117003367003367</v>
      </c>
      <c r="Q676" s="13" t="n">
        <v>-0.186402689577886</v>
      </c>
      <c r="R676" s="13" t="n">
        <v>-0.373360655737705</v>
      </c>
      <c r="S676" s="11" t="n">
        <v>2</v>
      </c>
      <c r="T676" s="13" t="n">
        <v>-0.051063829787234</v>
      </c>
      <c r="U676" s="13" t="n">
        <v>-0.0540748334187596</v>
      </c>
      <c r="V676" s="11" t="n">
        <v>0</v>
      </c>
      <c r="W676" s="13" t="n">
        <v>-0.201793721973094</v>
      </c>
      <c r="X676" s="11" t="n">
        <v>0</v>
      </c>
      <c r="Y676" s="11" t="n">
        <v>0</v>
      </c>
      <c r="Z676" s="11" t="n">
        <v>0</v>
      </c>
      <c r="AA676" s="11" t="n">
        <v>0</v>
      </c>
      <c r="AB676" s="10" t="s">
        <v>65</v>
      </c>
      <c r="AC676" s="11" t="n">
        <v>12</v>
      </c>
      <c r="AD676" s="11" t="n">
        <v>80</v>
      </c>
      <c r="AE676" s="11" t="n">
        <v>96</v>
      </c>
      <c r="AF676" s="11" t="n">
        <v>3</v>
      </c>
      <c r="AG676" s="11" t="n">
        <v>32</v>
      </c>
      <c r="AH676" s="11" t="n">
        <v>0</v>
      </c>
      <c r="AI676" s="13" t="n">
        <v>0.0538116591928251</v>
      </c>
      <c r="AJ676" s="13" t="n">
        <v>0.358744394618834</v>
      </c>
      <c r="AK676" s="13" t="n">
        <v>0.430493273542601</v>
      </c>
      <c r="AL676" s="13" t="n">
        <v>0.0134529147982063</v>
      </c>
      <c r="AM676" s="13" t="n">
        <v>0.143497757847534</v>
      </c>
      <c r="AN676" s="11" t="n">
        <v>13</v>
      </c>
      <c r="AO676" s="13" t="n">
        <v>0.0550847457627119</v>
      </c>
      <c r="AP676" s="11" t="n">
        <v>9</v>
      </c>
      <c r="AQ676" s="11" t="n">
        <v>4</v>
      </c>
      <c r="AR676" s="13" t="n">
        <v>0.037344398340249</v>
      </c>
      <c r="AS676" s="13" t="n">
        <v>0.016597510373444</v>
      </c>
      <c r="AT676" s="14" t="n">
        <f aca="false">SUMIFS(시도_소아과개폐업!$C$5:$C$293,시도_소아과개폐업!$A$5:$A$293,$D676,시도_소아과개폐업!$B$5:$B$293,$B676)</f>
        <v>18</v>
      </c>
      <c r="AU676" s="14" t="n">
        <f aca="false">SUMIFS(시도_소아과개폐업!$D$5:$D$293,시도_소아과개폐업!$A$5:$A$293,$D676,시도_소아과개폐업!$B$5:$B$293,$B676)</f>
        <v>17</v>
      </c>
      <c r="AV676" s="14" t="n">
        <f aca="false">SUMIFS(시도_소아과개폐업!$F$5:$F$293,시도_소아과개폐업!$A$5:$A$293,$D676,시도_소아과개폐업!$B$5:$B$293,$B676)</f>
        <v>1</v>
      </c>
      <c r="AW676" s="15" t="n">
        <f aca="false">SUMIFS(시도_소아과개폐업!$G$5:$G$293,시도_소아과개폐업!$A$5:$A$293,$D676,시도_소아과개폐업!$B$5:$B$293,$B676)</f>
        <v>0.22972972972973</v>
      </c>
      <c r="AX676" s="14" t="n">
        <f aca="false">SUMIFS(시도_소아과개폐업!$H$5:$H$293,시도_소아과개폐업!$A$5:$A$293,$D676,시도_소아과개폐업!$B$5:$B$293,$B676)</f>
        <v>50</v>
      </c>
      <c r="AY676" s="14" t="n">
        <f aca="false">SUMIFS(시군구_병원급!$E$5:$E$3668,시군구_병원급!$A$5:$A$3668,$A676,시군구_병원급!$D$5:$D$3668,$D676)</f>
        <v>0</v>
      </c>
      <c r="AZ676" s="14" t="n">
        <f aca="false">SUMIFS(시군구_병원급!$F$5:$F$3668,시군구_병원급!$A$5:$A$3668,$A676,시군구_병원급!$D$5:$D$3668,$D676)</f>
        <v>2</v>
      </c>
      <c r="BA676" s="14" t="n">
        <f aca="false">SUMIFS(시군구_병원급!$G$5:$G$3668,시군구_병원급!$A$5:$A$3668,$A676,시군구_병원급!$D$5:$D$3668,$D676)</f>
        <v>8</v>
      </c>
      <c r="BB676" s="14" t="n">
        <f aca="false">SUMIFS(시군구_병원급!$H$5:$H$3668,시군구_병원급!$A$5:$A$3668,$A676,시군구_병원급!$D$5:$D$3668,$D676)</f>
        <v>17</v>
      </c>
      <c r="BC676" s="16" t="n">
        <f aca="false">K676+AY676</f>
        <v>11</v>
      </c>
      <c r="BD676" s="17" t="n">
        <f aca="false">IF(E676=0,"",(K676+AY676)/E676*1000)</f>
        <v>0.841750841750842</v>
      </c>
      <c r="BE676" s="16" t="n">
        <f aca="false">AY676-SUMIFS(시군구_병원급!$E$5:$E$3668,시군구_병원급!$A$5:$A$3668,$A676,시군구_병원급!$D$5:$D$3668,$D676-3)</f>
        <v>-1</v>
      </c>
      <c r="BF676" s="16" t="n">
        <f aca="false">IF(AY676=0,1,0)</f>
        <v>1</v>
      </c>
      <c r="BG676" s="16" t="n">
        <f aca="false">IF(K676+AY676=0,1,0)</f>
        <v>0</v>
      </c>
      <c r="BH676" s="16" t="n">
        <f aca="false">AF676+AG676+AH676</f>
        <v>35</v>
      </c>
      <c r="BI676" s="18" t="n">
        <f aca="false">IF(H676=0,"",BH676/H676)</f>
        <v>0.15695067264574</v>
      </c>
      <c r="BJ676" s="16" t="n">
        <f aca="false">IF(AP676="","",AP676+AN676)</f>
        <v>22</v>
      </c>
    </row>
    <row r="677" customFormat="false" ht="15" hidden="false" customHeight="true" outlineLevel="0" collapsed="false">
      <c r="A677" s="9" t="s">
        <v>491</v>
      </c>
      <c r="B677" s="10" t="s">
        <v>487</v>
      </c>
      <c r="C677" s="10" t="s">
        <v>492</v>
      </c>
      <c r="D677" s="9" t="n">
        <v>2018</v>
      </c>
      <c r="E677" s="11" t="n">
        <v>12103</v>
      </c>
      <c r="F677" s="11" t="n">
        <v>1559</v>
      </c>
      <c r="G677" s="11" t="n">
        <v>1597</v>
      </c>
      <c r="H677" s="11" t="n">
        <v>218</v>
      </c>
      <c r="I677" s="11" t="n">
        <v>9973</v>
      </c>
      <c r="J677" s="11" t="n">
        <v>7499</v>
      </c>
      <c r="K677" s="11" t="n">
        <v>10</v>
      </c>
      <c r="L677" s="12" t="n">
        <v>18.0120631248451</v>
      </c>
      <c r="M677" s="12" t="n">
        <v>0.826241427745187</v>
      </c>
      <c r="N677" s="13" t="n">
        <v>0.751930211571242</v>
      </c>
      <c r="O677" s="13" t="n">
        <v>0.824010575890275</v>
      </c>
      <c r="P677" s="13" t="n">
        <v>0.131950756010906</v>
      </c>
      <c r="Q677" s="13" t="n">
        <v>-0.197200849031573</v>
      </c>
      <c r="R677" s="13" t="n">
        <v>-0.304745319982586</v>
      </c>
      <c r="S677" s="11" t="n">
        <v>0</v>
      </c>
      <c r="T677" s="13" t="n">
        <v>-0.0683760683760684</v>
      </c>
      <c r="U677" s="13" t="n">
        <v>-0.0750324615099239</v>
      </c>
      <c r="V677" s="11" t="n">
        <v>0</v>
      </c>
      <c r="W677" s="13" t="n">
        <v>-0.192660550458716</v>
      </c>
      <c r="X677" s="11" t="n">
        <v>0</v>
      </c>
      <c r="Y677" s="11" t="n">
        <v>0</v>
      </c>
      <c r="Z677" s="11" t="n">
        <v>0</v>
      </c>
      <c r="AA677" s="11" t="n">
        <v>0</v>
      </c>
      <c r="AB677" s="10" t="s">
        <v>65</v>
      </c>
      <c r="AC677" s="11" t="n">
        <v>11</v>
      </c>
      <c r="AD677" s="11" t="n">
        <v>67</v>
      </c>
      <c r="AE677" s="11" t="n">
        <v>100</v>
      </c>
      <c r="AF677" s="11" t="n">
        <v>5</v>
      </c>
      <c r="AG677" s="11" t="n">
        <v>35</v>
      </c>
      <c r="AH677" s="11" t="n">
        <v>0</v>
      </c>
      <c r="AI677" s="13" t="n">
        <v>0.0504587155963303</v>
      </c>
      <c r="AJ677" s="13" t="n">
        <v>0.307339449541284</v>
      </c>
      <c r="AK677" s="13" t="n">
        <v>0.458715596330275</v>
      </c>
      <c r="AL677" s="13" t="n">
        <v>0.0229357798165138</v>
      </c>
      <c r="AM677" s="13" t="n">
        <v>0.160550458715596</v>
      </c>
      <c r="AN677" s="11" t="n">
        <v>8</v>
      </c>
      <c r="AO677" s="13" t="n">
        <v>0.0353982300884956</v>
      </c>
      <c r="AP677" s="11" t="n">
        <v>19</v>
      </c>
      <c r="AQ677" s="11" t="n">
        <v>2</v>
      </c>
      <c r="AR677" s="13" t="n">
        <v>0.0781893004115226</v>
      </c>
      <c r="AS677" s="13" t="n">
        <v>0.00823045267489712</v>
      </c>
      <c r="AT677" s="14" t="n">
        <f aca="false">SUMIFS(시도_소아과개폐업!$C$5:$C$293,시도_소아과개폐업!$A$5:$A$293,$D677,시도_소아과개폐업!$B$5:$B$293,$B677)</f>
        <v>18</v>
      </c>
      <c r="AU677" s="14" t="n">
        <f aca="false">SUMIFS(시도_소아과개폐업!$D$5:$D$293,시도_소아과개폐업!$A$5:$A$293,$D677,시도_소아과개폐업!$B$5:$B$293,$B677)</f>
        <v>17</v>
      </c>
      <c r="AV677" s="14" t="n">
        <f aca="false">SUMIFS(시도_소아과개폐업!$F$5:$F$293,시도_소아과개폐업!$A$5:$A$293,$D677,시도_소아과개폐업!$B$5:$B$293,$B677)</f>
        <v>1</v>
      </c>
      <c r="AW677" s="15" t="n">
        <f aca="false">SUMIFS(시도_소아과개폐업!$G$5:$G$293,시도_소아과개폐업!$A$5:$A$293,$D677,시도_소아과개폐업!$B$5:$B$293,$B677)</f>
        <v>0.22972972972973</v>
      </c>
      <c r="AX677" s="14" t="n">
        <f aca="false">SUMIFS(시도_소아과개폐업!$H$5:$H$293,시도_소아과개폐업!$A$5:$A$293,$D677,시도_소아과개폐업!$B$5:$B$293,$B677)</f>
        <v>50</v>
      </c>
      <c r="AY677" s="14" t="n">
        <f aca="false">SUMIFS(시군구_병원급!$E$5:$E$3668,시군구_병원급!$A$5:$A$3668,$A677,시군구_병원급!$D$5:$D$3668,$D677)</f>
        <v>6</v>
      </c>
      <c r="AZ677" s="14" t="n">
        <f aca="false">SUMIFS(시군구_병원급!$F$5:$F$3668,시군구_병원급!$A$5:$A$3668,$A677,시군구_병원급!$D$5:$D$3668,$D677)</f>
        <v>2</v>
      </c>
      <c r="BA677" s="14" t="n">
        <f aca="false">SUMIFS(시군구_병원급!$G$5:$G$3668,시군구_병원급!$A$5:$A$3668,$A677,시군구_병원급!$D$5:$D$3668,$D677)</f>
        <v>10</v>
      </c>
      <c r="BB677" s="14" t="n">
        <f aca="false">SUMIFS(시군구_병원급!$H$5:$H$3668,시군구_병원급!$A$5:$A$3668,$A677,시군구_병원급!$D$5:$D$3668,$D677)</f>
        <v>28</v>
      </c>
      <c r="BC677" s="16" t="n">
        <f aca="false">K677+AY677</f>
        <v>16</v>
      </c>
      <c r="BD677" s="17" t="n">
        <f aca="false">IF(E677=0,"",(K677+AY677)/E677*1000)</f>
        <v>1.3219862843923</v>
      </c>
      <c r="BE677" s="16" t="n">
        <f aca="false">AY677-SUMIFS(시군구_병원급!$E$5:$E$3668,시군구_병원급!$A$5:$A$3668,$A677,시군구_병원급!$D$5:$D$3668,$D677-3)</f>
        <v>0</v>
      </c>
      <c r="BF677" s="16" t="n">
        <f aca="false">IF(AY677=0,1,0)</f>
        <v>0</v>
      </c>
      <c r="BG677" s="16" t="n">
        <f aca="false">IF(K677+AY677=0,1,0)</f>
        <v>0</v>
      </c>
      <c r="BH677" s="16" t="n">
        <f aca="false">AF677+AG677+AH677</f>
        <v>40</v>
      </c>
      <c r="BI677" s="18" t="n">
        <f aca="false">IF(H677=0,"",BH677/H677)</f>
        <v>0.18348623853211</v>
      </c>
      <c r="BJ677" s="16" t="n">
        <f aca="false">IF(AP677="","",AP677+AN677)</f>
        <v>27</v>
      </c>
    </row>
    <row r="678" customFormat="false" ht="15" hidden="false" customHeight="true" outlineLevel="0" collapsed="false">
      <c r="A678" s="9" t="s">
        <v>493</v>
      </c>
      <c r="B678" s="10" t="s">
        <v>487</v>
      </c>
      <c r="C678" s="10" t="s">
        <v>494</v>
      </c>
      <c r="D678" s="9" t="n">
        <v>2018</v>
      </c>
      <c r="E678" s="11" t="n">
        <v>3848</v>
      </c>
      <c r="F678" s="11" t="n">
        <v>507</v>
      </c>
      <c r="G678" s="11" t="n">
        <v>527</v>
      </c>
      <c r="H678" s="11" t="n">
        <v>75</v>
      </c>
      <c r="I678" s="11" t="n">
        <v>3652</v>
      </c>
      <c r="J678" s="11" t="n">
        <v>2692</v>
      </c>
      <c r="K678" s="11" t="n">
        <v>4</v>
      </c>
      <c r="L678" s="12" t="n">
        <v>19.4906444906445</v>
      </c>
      <c r="M678" s="12" t="n">
        <v>1.03950103950104</v>
      </c>
      <c r="N678" s="13" t="n">
        <v>0.737130339539978</v>
      </c>
      <c r="O678" s="13" t="n">
        <v>0.949064449064449</v>
      </c>
      <c r="P678" s="13" t="n">
        <v>0.136954261954262</v>
      </c>
      <c r="Q678" s="13" t="n">
        <v>-0.1862973144428</v>
      </c>
      <c r="R678" s="13" t="n">
        <v>-0.238439306358382</v>
      </c>
      <c r="S678" s="11" t="n">
        <v>0</v>
      </c>
      <c r="T678" s="13" t="n">
        <v>-0.0384615384615384</v>
      </c>
      <c r="U678" s="13" t="n">
        <v>-0.0543759709994821</v>
      </c>
      <c r="V678" s="11" t="n">
        <v>0</v>
      </c>
      <c r="W678" s="13" t="n">
        <v>-0.226666666666667</v>
      </c>
      <c r="X678" s="11" t="n">
        <v>1</v>
      </c>
      <c r="Y678" s="11" t="n">
        <v>0</v>
      </c>
      <c r="Z678" s="11" t="n">
        <v>1</v>
      </c>
      <c r="AA678" s="11" t="n">
        <v>0</v>
      </c>
      <c r="AB678" s="10" t="s">
        <v>65</v>
      </c>
      <c r="AC678" s="11" t="n">
        <v>7</v>
      </c>
      <c r="AD678" s="11" t="n">
        <v>22</v>
      </c>
      <c r="AE678" s="11" t="n">
        <v>25</v>
      </c>
      <c r="AF678" s="11" t="n">
        <v>1</v>
      </c>
      <c r="AG678" s="11" t="n">
        <v>20</v>
      </c>
      <c r="AH678" s="11" t="n">
        <v>0</v>
      </c>
      <c r="AI678" s="13" t="n">
        <v>0.0933333333333333</v>
      </c>
      <c r="AJ678" s="13" t="n">
        <v>0.293333333333333</v>
      </c>
      <c r="AK678" s="13" t="n">
        <v>0.333333333333333</v>
      </c>
      <c r="AL678" s="13" t="n">
        <v>0.0133333333333333</v>
      </c>
      <c r="AM678" s="13" t="n">
        <v>0.266666666666667</v>
      </c>
      <c r="AN678" s="11" t="n">
        <v>6</v>
      </c>
      <c r="AO678" s="13" t="n">
        <v>0.0740740740740741</v>
      </c>
      <c r="AP678" s="11" t="n">
        <v>6</v>
      </c>
      <c r="AQ678" s="11" t="n">
        <v>4</v>
      </c>
      <c r="AR678" s="13" t="n">
        <v>0.072289156626506</v>
      </c>
      <c r="AS678" s="13" t="n">
        <v>0.0481927710843374</v>
      </c>
      <c r="AT678" s="14" t="n">
        <f aca="false">SUMIFS(시도_소아과개폐업!$C$5:$C$293,시도_소아과개폐업!$A$5:$A$293,$D678,시도_소아과개폐업!$B$5:$B$293,$B678)</f>
        <v>18</v>
      </c>
      <c r="AU678" s="14" t="n">
        <f aca="false">SUMIFS(시도_소아과개폐업!$D$5:$D$293,시도_소아과개폐업!$A$5:$A$293,$D678,시도_소아과개폐업!$B$5:$B$293,$B678)</f>
        <v>17</v>
      </c>
      <c r="AV678" s="14" t="n">
        <f aca="false">SUMIFS(시도_소아과개폐업!$F$5:$F$293,시도_소아과개폐업!$A$5:$A$293,$D678,시도_소아과개폐업!$B$5:$B$293,$B678)</f>
        <v>1</v>
      </c>
      <c r="AW678" s="15" t="n">
        <f aca="false">SUMIFS(시도_소아과개폐업!$G$5:$G$293,시도_소아과개폐업!$A$5:$A$293,$D678,시도_소아과개폐업!$B$5:$B$293,$B678)</f>
        <v>0.22972972972973</v>
      </c>
      <c r="AX678" s="14" t="n">
        <f aca="false">SUMIFS(시도_소아과개폐업!$H$5:$H$293,시도_소아과개폐업!$A$5:$A$293,$D678,시도_소아과개폐업!$B$5:$B$293,$B678)</f>
        <v>50</v>
      </c>
      <c r="AY678" s="14" t="n">
        <f aca="false">SUMIFS(시군구_병원급!$E$5:$E$3668,시군구_병원급!$A$5:$A$3668,$A678,시군구_병원급!$D$5:$D$3668,$D678)</f>
        <v>3</v>
      </c>
      <c r="AZ678" s="14" t="n">
        <f aca="false">SUMIFS(시군구_병원급!$F$5:$F$3668,시군구_병원급!$A$5:$A$3668,$A678,시군구_병원급!$D$5:$D$3668,$D678)</f>
        <v>1</v>
      </c>
      <c r="BA678" s="14" t="n">
        <f aca="false">SUMIFS(시군구_병원급!$G$5:$G$3668,시군구_병원급!$A$5:$A$3668,$A678,시군구_병원급!$D$5:$D$3668,$D678)</f>
        <v>4</v>
      </c>
      <c r="BB678" s="14" t="n">
        <f aca="false">SUMIFS(시군구_병원급!$H$5:$H$3668,시군구_병원급!$A$5:$A$3668,$A678,시군구_병원급!$D$5:$D$3668,$D678)</f>
        <v>11</v>
      </c>
      <c r="BC678" s="16" t="n">
        <f aca="false">K678+AY678</f>
        <v>7</v>
      </c>
      <c r="BD678" s="17" t="n">
        <f aca="false">IF(E678=0,"",(K678+AY678)/E678*1000)</f>
        <v>1.81912681912682</v>
      </c>
      <c r="BE678" s="16" t="n">
        <f aca="false">AY678-SUMIFS(시군구_병원급!$E$5:$E$3668,시군구_병원급!$A$5:$A$3668,$A678,시군구_병원급!$D$5:$D$3668,$D678-3)</f>
        <v>0</v>
      </c>
      <c r="BF678" s="16" t="n">
        <f aca="false">IF(AY678=0,1,0)</f>
        <v>0</v>
      </c>
      <c r="BG678" s="16" t="n">
        <f aca="false">IF(K678+AY678=0,1,0)</f>
        <v>0</v>
      </c>
      <c r="BH678" s="16" t="n">
        <f aca="false">AF678+AG678+AH678</f>
        <v>21</v>
      </c>
      <c r="BI678" s="18" t="n">
        <f aca="false">IF(H678=0,"",BH678/H678)</f>
        <v>0.28</v>
      </c>
      <c r="BJ678" s="16" t="n">
        <f aca="false">IF(AP678="","",AP678+AN678)</f>
        <v>12</v>
      </c>
    </row>
    <row r="679" customFormat="false" ht="15" hidden="false" customHeight="true" outlineLevel="0" collapsed="false">
      <c r="A679" s="9" t="s">
        <v>495</v>
      </c>
      <c r="B679" s="10" t="s">
        <v>487</v>
      </c>
      <c r="C679" s="10" t="s">
        <v>496</v>
      </c>
      <c r="D679" s="9" t="n">
        <v>2018</v>
      </c>
      <c r="E679" s="11" t="n">
        <v>2994</v>
      </c>
      <c r="F679" s="11" t="n">
        <v>452</v>
      </c>
      <c r="G679" s="11" t="n">
        <v>450</v>
      </c>
      <c r="H679" s="11" t="n">
        <v>64</v>
      </c>
      <c r="I679" s="11" t="n">
        <v>3236</v>
      </c>
      <c r="J679" s="11" t="n">
        <v>2268</v>
      </c>
      <c r="K679" s="11" t="n">
        <v>3</v>
      </c>
      <c r="L679" s="12" t="n">
        <v>21.376085504342</v>
      </c>
      <c r="M679" s="12" t="n">
        <v>1.00200400801603</v>
      </c>
      <c r="N679" s="13" t="n">
        <v>0.700865265760198</v>
      </c>
      <c r="O679" s="13" t="n">
        <v>1.08082832331329</v>
      </c>
      <c r="P679" s="13" t="n">
        <v>0.150300601202405</v>
      </c>
      <c r="Q679" s="13" t="n">
        <v>-0.144326950557302</v>
      </c>
      <c r="R679" s="13" t="n">
        <v>-0.124513618677043</v>
      </c>
      <c r="S679" s="11" t="n">
        <v>0</v>
      </c>
      <c r="T679" s="13" t="n">
        <v>-0.0303030303030303</v>
      </c>
      <c r="U679" s="13" t="n">
        <v>-0.0205811138014528</v>
      </c>
      <c r="V679" s="11" t="n">
        <v>0</v>
      </c>
      <c r="W679" s="13" t="n">
        <v>-0.203125</v>
      </c>
      <c r="X679" s="11" t="n">
        <v>0</v>
      </c>
      <c r="Y679" s="11" t="n">
        <v>1</v>
      </c>
      <c r="Z679" s="11" t="n">
        <v>1</v>
      </c>
      <c r="AA679" s="11" t="n">
        <v>0</v>
      </c>
      <c r="AB679" s="10" t="s">
        <v>65</v>
      </c>
      <c r="AC679" s="11" t="n">
        <v>1</v>
      </c>
      <c r="AD679" s="11" t="n">
        <v>22</v>
      </c>
      <c r="AE679" s="11" t="n">
        <v>23</v>
      </c>
      <c r="AF679" s="11" t="n">
        <v>0</v>
      </c>
      <c r="AG679" s="11" t="n">
        <v>18</v>
      </c>
      <c r="AH679" s="11" t="n">
        <v>0</v>
      </c>
      <c r="AI679" s="13" t="n">
        <v>0.015625</v>
      </c>
      <c r="AJ679" s="13" t="n">
        <v>0.34375</v>
      </c>
      <c r="AK679" s="13" t="n">
        <v>0.359375</v>
      </c>
      <c r="AL679" s="13" t="n">
        <v>0</v>
      </c>
      <c r="AM679" s="13" t="n">
        <v>0.28125</v>
      </c>
      <c r="AN679" s="11" t="n">
        <v>4</v>
      </c>
      <c r="AO679" s="13" t="n">
        <v>0.0588235294117647</v>
      </c>
      <c r="AP679" s="11" t="n">
        <v>4</v>
      </c>
      <c r="AQ679" s="11" t="n">
        <v>2</v>
      </c>
      <c r="AR679" s="13" t="n">
        <v>0.0571428571428571</v>
      </c>
      <c r="AS679" s="13" t="n">
        <v>0.0285714285714286</v>
      </c>
      <c r="AT679" s="14" t="n">
        <f aca="false">SUMIFS(시도_소아과개폐업!$C$5:$C$293,시도_소아과개폐업!$A$5:$A$293,$D679,시도_소아과개폐업!$B$5:$B$293,$B679)</f>
        <v>18</v>
      </c>
      <c r="AU679" s="14" t="n">
        <f aca="false">SUMIFS(시도_소아과개폐업!$D$5:$D$293,시도_소아과개폐업!$A$5:$A$293,$D679,시도_소아과개폐업!$B$5:$B$293,$B679)</f>
        <v>17</v>
      </c>
      <c r="AV679" s="14" t="n">
        <f aca="false">SUMIFS(시도_소아과개폐업!$F$5:$F$293,시도_소아과개폐업!$A$5:$A$293,$D679,시도_소아과개폐업!$B$5:$B$293,$B679)</f>
        <v>1</v>
      </c>
      <c r="AW679" s="15" t="n">
        <f aca="false">SUMIFS(시도_소아과개폐업!$G$5:$G$293,시도_소아과개폐업!$A$5:$A$293,$D679,시도_소아과개폐업!$B$5:$B$293,$B679)</f>
        <v>0.22972972972973</v>
      </c>
      <c r="AX679" s="14" t="n">
        <f aca="false">SUMIFS(시도_소아과개폐업!$H$5:$H$293,시도_소아과개폐업!$A$5:$A$293,$D679,시도_소아과개폐업!$B$5:$B$293,$B679)</f>
        <v>50</v>
      </c>
      <c r="AY679" s="14" t="n">
        <f aca="false">SUMIFS(시군구_병원급!$E$5:$E$3668,시군구_병원급!$A$5:$A$3668,$A679,시군구_병원급!$D$5:$D$3668,$D679)</f>
        <v>1</v>
      </c>
      <c r="AZ679" s="14" t="n">
        <f aca="false">SUMIFS(시군구_병원급!$F$5:$F$3668,시군구_병원급!$A$5:$A$3668,$A679,시군구_병원급!$D$5:$D$3668,$D679)</f>
        <v>1</v>
      </c>
      <c r="BA679" s="14" t="n">
        <f aca="false">SUMIFS(시군구_병원급!$G$5:$G$3668,시군구_병원급!$A$5:$A$3668,$A679,시군구_병원급!$D$5:$D$3668,$D679)</f>
        <v>2</v>
      </c>
      <c r="BB679" s="14" t="n">
        <f aca="false">SUMIFS(시군구_병원급!$H$5:$H$3668,시군구_병원급!$A$5:$A$3668,$A679,시군구_병원급!$D$5:$D$3668,$D679)</f>
        <v>7</v>
      </c>
      <c r="BC679" s="16" t="n">
        <f aca="false">K679+AY679</f>
        <v>4</v>
      </c>
      <c r="BD679" s="17" t="n">
        <f aca="false">IF(E679=0,"",(K679+AY679)/E679*1000)</f>
        <v>1.33600534402138</v>
      </c>
      <c r="BE679" s="16" t="n">
        <f aca="false">AY679-SUMIFS(시군구_병원급!$E$5:$E$3668,시군구_병원급!$A$5:$A$3668,$A679,시군구_병원급!$D$5:$D$3668,$D679-3)</f>
        <v>0</v>
      </c>
      <c r="BF679" s="16" t="n">
        <f aca="false">IF(AY679=0,1,0)</f>
        <v>0</v>
      </c>
      <c r="BG679" s="16" t="n">
        <f aca="false">IF(K679+AY679=0,1,0)</f>
        <v>0</v>
      </c>
      <c r="BH679" s="16" t="n">
        <f aca="false">AF679+AG679+AH679</f>
        <v>18</v>
      </c>
      <c r="BI679" s="18" t="n">
        <f aca="false">IF(H679=0,"",BH679/H679)</f>
        <v>0.28125</v>
      </c>
      <c r="BJ679" s="16" t="n">
        <f aca="false">IF(AP679="","",AP679+AN679)</f>
        <v>8</v>
      </c>
    </row>
    <row r="680" customFormat="false" ht="15" hidden="false" customHeight="true" outlineLevel="0" collapsed="false">
      <c r="A680" s="9" t="s">
        <v>497</v>
      </c>
      <c r="B680" s="10" t="s">
        <v>487</v>
      </c>
      <c r="C680" s="10" t="s">
        <v>498</v>
      </c>
      <c r="D680" s="9" t="n">
        <v>2018</v>
      </c>
      <c r="E680" s="11" t="n">
        <v>2650</v>
      </c>
      <c r="F680" s="11" t="n">
        <v>328</v>
      </c>
      <c r="G680" s="11" t="n">
        <v>353</v>
      </c>
      <c r="H680" s="11" t="n">
        <v>48</v>
      </c>
      <c r="I680" s="11" t="n">
        <v>2410</v>
      </c>
      <c r="J680" s="11" t="n">
        <v>1734</v>
      </c>
      <c r="K680" s="11" t="n">
        <v>3</v>
      </c>
      <c r="L680" s="12" t="n">
        <v>18.1132075471698</v>
      </c>
      <c r="M680" s="12" t="n">
        <v>1.13207547169811</v>
      </c>
      <c r="N680" s="13" t="n">
        <v>0.719502074688797</v>
      </c>
      <c r="O680" s="13" t="n">
        <v>0.909433962264151</v>
      </c>
      <c r="P680" s="13" t="n">
        <v>0.133207547169811</v>
      </c>
      <c r="Q680" s="13" t="n">
        <v>-0.190345249007027</v>
      </c>
      <c r="R680" s="13" t="n">
        <v>-0.258403361344538</v>
      </c>
      <c r="S680" s="11" t="n">
        <v>0</v>
      </c>
      <c r="T680" s="13" t="n">
        <v>-0.0943396226415094</v>
      </c>
      <c r="U680" s="13" t="n">
        <v>-0.0481832543443918</v>
      </c>
      <c r="V680" s="11" t="n">
        <v>0</v>
      </c>
      <c r="W680" s="13" t="n">
        <v>-0.25</v>
      </c>
      <c r="X680" s="11" t="n">
        <v>1</v>
      </c>
      <c r="Y680" s="11" t="n">
        <v>0</v>
      </c>
      <c r="Z680" s="11" t="n">
        <v>1</v>
      </c>
      <c r="AA680" s="11" t="n">
        <v>0</v>
      </c>
      <c r="AB680" s="10" t="s">
        <v>65</v>
      </c>
      <c r="AC680" s="11" t="n">
        <v>3</v>
      </c>
      <c r="AD680" s="11" t="n">
        <v>12</v>
      </c>
      <c r="AE680" s="11" t="n">
        <v>17</v>
      </c>
      <c r="AF680" s="11" t="n">
        <v>1</v>
      </c>
      <c r="AG680" s="11" t="n">
        <v>15</v>
      </c>
      <c r="AH680" s="11" t="n">
        <v>0</v>
      </c>
      <c r="AI680" s="13" t="n">
        <v>0.0625</v>
      </c>
      <c r="AJ680" s="13" t="n">
        <v>0.25</v>
      </c>
      <c r="AK680" s="13" t="n">
        <v>0.354166666666667</v>
      </c>
      <c r="AL680" s="13" t="n">
        <v>0.0208333333333333</v>
      </c>
      <c r="AM680" s="13" t="n">
        <v>0.3125</v>
      </c>
      <c r="AN680" s="11" t="n">
        <v>5</v>
      </c>
      <c r="AO680" s="13" t="n">
        <v>0.0943396226415094</v>
      </c>
      <c r="AP680" s="11" t="n">
        <v>9</v>
      </c>
      <c r="AQ680" s="11" t="n">
        <v>3</v>
      </c>
      <c r="AR680" s="13" t="n">
        <v>0.152542372881356</v>
      </c>
      <c r="AS680" s="13" t="n">
        <v>0.0508474576271187</v>
      </c>
      <c r="AT680" s="14" t="n">
        <f aca="false">SUMIFS(시도_소아과개폐업!$C$5:$C$293,시도_소아과개폐업!$A$5:$A$293,$D680,시도_소아과개폐업!$B$5:$B$293,$B680)</f>
        <v>18</v>
      </c>
      <c r="AU680" s="14" t="n">
        <f aca="false">SUMIFS(시도_소아과개폐업!$D$5:$D$293,시도_소아과개폐업!$A$5:$A$293,$D680,시도_소아과개폐업!$B$5:$B$293,$B680)</f>
        <v>17</v>
      </c>
      <c r="AV680" s="14" t="n">
        <f aca="false">SUMIFS(시도_소아과개폐업!$F$5:$F$293,시도_소아과개폐업!$A$5:$A$293,$D680,시도_소아과개폐업!$B$5:$B$293,$B680)</f>
        <v>1</v>
      </c>
      <c r="AW680" s="15" t="n">
        <f aca="false">SUMIFS(시도_소아과개폐업!$G$5:$G$293,시도_소아과개폐업!$A$5:$A$293,$D680,시도_소아과개폐업!$B$5:$B$293,$B680)</f>
        <v>0.22972972972973</v>
      </c>
      <c r="AX680" s="14" t="n">
        <f aca="false">SUMIFS(시도_소아과개폐업!$H$5:$H$293,시도_소아과개폐업!$A$5:$A$293,$D680,시도_소아과개폐업!$B$5:$B$293,$B680)</f>
        <v>50</v>
      </c>
      <c r="AY680" s="14" t="n">
        <f aca="false">SUMIFS(시군구_병원급!$E$5:$E$3668,시군구_병원급!$A$5:$A$3668,$A680,시군구_병원급!$D$5:$D$3668,$D680)</f>
        <v>1</v>
      </c>
      <c r="AZ680" s="14" t="n">
        <f aca="false">SUMIFS(시군구_병원급!$F$5:$F$3668,시군구_병원급!$A$5:$A$3668,$A680,시군구_병원급!$D$5:$D$3668,$D680)</f>
        <v>0</v>
      </c>
      <c r="BA680" s="14" t="n">
        <f aca="false">SUMIFS(시군구_병원급!$G$5:$G$3668,시군구_병원급!$A$5:$A$3668,$A680,시군구_병원급!$D$5:$D$3668,$D680)</f>
        <v>5</v>
      </c>
      <c r="BB680" s="14" t="n">
        <f aca="false">SUMIFS(시군구_병원급!$H$5:$H$3668,시군구_병원급!$A$5:$A$3668,$A680,시군구_병원급!$D$5:$D$3668,$D680)</f>
        <v>16</v>
      </c>
      <c r="BC680" s="16" t="n">
        <f aca="false">K680+AY680</f>
        <v>4</v>
      </c>
      <c r="BD680" s="17" t="n">
        <f aca="false">IF(E680=0,"",(K680+AY680)/E680*1000)</f>
        <v>1.50943396226415</v>
      </c>
      <c r="BE680" s="16" t="n">
        <f aca="false">AY680-SUMIFS(시군구_병원급!$E$5:$E$3668,시군구_병원급!$A$5:$A$3668,$A680,시군구_병원급!$D$5:$D$3668,$D680-3)</f>
        <v>1</v>
      </c>
      <c r="BF680" s="16" t="n">
        <f aca="false">IF(AY680=0,1,0)</f>
        <v>0</v>
      </c>
      <c r="BG680" s="16" t="n">
        <f aca="false">IF(K680+AY680=0,1,0)</f>
        <v>0</v>
      </c>
      <c r="BH680" s="16" t="n">
        <f aca="false">AF680+AG680+AH680</f>
        <v>16</v>
      </c>
      <c r="BI680" s="18" t="n">
        <f aca="false">IF(H680=0,"",BH680/H680)</f>
        <v>0.333333333333333</v>
      </c>
      <c r="BJ680" s="16" t="n">
        <f aca="false">IF(AP680="","",AP680+AN680)</f>
        <v>14</v>
      </c>
    </row>
    <row r="681" customFormat="false" ht="15" hidden="false" customHeight="true" outlineLevel="0" collapsed="false">
      <c r="A681" s="9" t="s">
        <v>499</v>
      </c>
      <c r="B681" s="10" t="s">
        <v>487</v>
      </c>
      <c r="C681" s="10" t="s">
        <v>500</v>
      </c>
      <c r="D681" s="9" t="n">
        <v>2018</v>
      </c>
      <c r="E681" s="11" t="n">
        <v>4686</v>
      </c>
      <c r="F681" s="11" t="n">
        <v>529</v>
      </c>
      <c r="G681" s="11" t="n">
        <v>561</v>
      </c>
      <c r="H681" s="11" t="n">
        <v>76</v>
      </c>
      <c r="I681" s="11" t="n">
        <v>3855</v>
      </c>
      <c r="J681" s="11" t="n">
        <v>2868</v>
      </c>
      <c r="K681" s="11" t="n">
        <v>7</v>
      </c>
      <c r="L681" s="12" t="n">
        <v>16.2185232607768</v>
      </c>
      <c r="M681" s="12" t="n">
        <v>1.49381135296628</v>
      </c>
      <c r="N681" s="13" t="n">
        <v>0.743968871595331</v>
      </c>
      <c r="O681" s="13" t="n">
        <v>0.822663252240717</v>
      </c>
      <c r="P681" s="13" t="n">
        <v>0.119718309859155</v>
      </c>
      <c r="Q681" s="13" t="n">
        <v>-0.204414261460102</v>
      </c>
      <c r="R681" s="13" t="n">
        <v>-0.378048780487805</v>
      </c>
      <c r="S681" s="11" t="n">
        <v>1</v>
      </c>
      <c r="T681" s="13" t="n">
        <v>-0.0256410256410257</v>
      </c>
      <c r="U681" s="13" t="n">
        <v>-0.0188343089844745</v>
      </c>
      <c r="V681" s="11" t="n">
        <v>0</v>
      </c>
      <c r="W681" s="13" t="n">
        <v>-0.105263157894737</v>
      </c>
      <c r="X681" s="11" t="n">
        <v>0</v>
      </c>
      <c r="Y681" s="11" t="n">
        <v>0</v>
      </c>
      <c r="Z681" s="11" t="n">
        <v>0</v>
      </c>
      <c r="AA681" s="11" t="n">
        <v>0</v>
      </c>
      <c r="AB681" s="10" t="s">
        <v>65</v>
      </c>
      <c r="AC681" s="11" t="n">
        <v>6</v>
      </c>
      <c r="AD681" s="11" t="n">
        <v>25</v>
      </c>
      <c r="AE681" s="11" t="n">
        <v>24</v>
      </c>
      <c r="AF681" s="11" t="n">
        <v>2</v>
      </c>
      <c r="AG681" s="11" t="n">
        <v>19</v>
      </c>
      <c r="AH681" s="11" t="n">
        <v>0</v>
      </c>
      <c r="AI681" s="13" t="n">
        <v>0.0789473684210526</v>
      </c>
      <c r="AJ681" s="13" t="n">
        <v>0.328947368421053</v>
      </c>
      <c r="AK681" s="13" t="n">
        <v>0.315789473684211</v>
      </c>
      <c r="AL681" s="13" t="n">
        <v>0.0263157894736842</v>
      </c>
      <c r="AM681" s="13" t="n">
        <v>0.25</v>
      </c>
      <c r="AN681" s="11" t="n">
        <v>1</v>
      </c>
      <c r="AO681" s="13" t="n">
        <v>0.012987012987013</v>
      </c>
      <c r="AP681" s="11" t="n">
        <v>7</v>
      </c>
      <c r="AQ681" s="11" t="n">
        <v>2</v>
      </c>
      <c r="AR681" s="13" t="n">
        <v>0.0853658536585366</v>
      </c>
      <c r="AS681" s="13" t="n">
        <v>0.024390243902439</v>
      </c>
      <c r="AT681" s="14" t="n">
        <f aca="false">SUMIFS(시도_소아과개폐업!$C$5:$C$293,시도_소아과개폐업!$A$5:$A$293,$D681,시도_소아과개폐업!$B$5:$B$293,$B681)</f>
        <v>18</v>
      </c>
      <c r="AU681" s="14" t="n">
        <f aca="false">SUMIFS(시도_소아과개폐업!$D$5:$D$293,시도_소아과개폐업!$A$5:$A$293,$D681,시도_소아과개폐업!$B$5:$B$293,$B681)</f>
        <v>17</v>
      </c>
      <c r="AV681" s="14" t="n">
        <f aca="false">SUMIFS(시도_소아과개폐업!$F$5:$F$293,시도_소아과개폐업!$A$5:$A$293,$D681,시도_소아과개폐업!$B$5:$B$293,$B681)</f>
        <v>1</v>
      </c>
      <c r="AW681" s="15" t="n">
        <f aca="false">SUMIFS(시도_소아과개폐업!$G$5:$G$293,시도_소아과개폐업!$A$5:$A$293,$D681,시도_소아과개폐업!$B$5:$B$293,$B681)</f>
        <v>0.22972972972973</v>
      </c>
      <c r="AX681" s="14" t="n">
        <f aca="false">SUMIFS(시도_소아과개폐업!$H$5:$H$293,시도_소아과개폐업!$A$5:$A$293,$D681,시도_소아과개폐업!$B$5:$B$293,$B681)</f>
        <v>50</v>
      </c>
      <c r="AY681" s="14" t="n">
        <f aca="false">SUMIFS(시군구_병원급!$E$5:$E$3668,시군구_병원급!$A$5:$A$3668,$A681,시군구_병원급!$D$5:$D$3668,$D681)</f>
        <v>2</v>
      </c>
      <c r="AZ681" s="14" t="n">
        <f aca="false">SUMIFS(시군구_병원급!$F$5:$F$3668,시군구_병원급!$A$5:$A$3668,$A681,시군구_병원급!$D$5:$D$3668,$D681)</f>
        <v>0</v>
      </c>
      <c r="BA681" s="14" t="n">
        <f aca="false">SUMIFS(시군구_병원급!$G$5:$G$3668,시군구_병원급!$A$5:$A$3668,$A681,시군구_병원급!$D$5:$D$3668,$D681)</f>
        <v>2</v>
      </c>
      <c r="BB681" s="14" t="n">
        <f aca="false">SUMIFS(시군구_병원급!$H$5:$H$3668,시군구_병원급!$A$5:$A$3668,$A681,시군구_병원급!$D$5:$D$3668,$D681)</f>
        <v>11</v>
      </c>
      <c r="BC681" s="16" t="n">
        <f aca="false">K681+AY681</f>
        <v>9</v>
      </c>
      <c r="BD681" s="17" t="n">
        <f aca="false">IF(E681=0,"",(K681+AY681)/E681*1000)</f>
        <v>1.92061459667093</v>
      </c>
      <c r="BE681" s="16" t="n">
        <f aca="false">AY681-SUMIFS(시군구_병원급!$E$5:$E$3668,시군구_병원급!$A$5:$A$3668,$A681,시군구_병원급!$D$5:$D$3668,$D681-3)</f>
        <v>0</v>
      </c>
      <c r="BF681" s="16" t="n">
        <f aca="false">IF(AY681=0,1,0)</f>
        <v>0</v>
      </c>
      <c r="BG681" s="16" t="n">
        <f aca="false">IF(K681+AY681=0,1,0)</f>
        <v>0</v>
      </c>
      <c r="BH681" s="16" t="n">
        <f aca="false">AF681+AG681+AH681</f>
        <v>21</v>
      </c>
      <c r="BI681" s="18" t="n">
        <f aca="false">IF(H681=0,"",BH681/H681)</f>
        <v>0.276315789473684</v>
      </c>
      <c r="BJ681" s="16" t="n">
        <f aca="false">IF(AP681="","",AP681+AN681)</f>
        <v>8</v>
      </c>
    </row>
    <row r="682" customFormat="false" ht="15" hidden="false" customHeight="true" outlineLevel="0" collapsed="false">
      <c r="A682" s="9" t="s">
        <v>501</v>
      </c>
      <c r="B682" s="10" t="s">
        <v>487</v>
      </c>
      <c r="C682" s="10" t="s">
        <v>502</v>
      </c>
      <c r="D682" s="9" t="n">
        <v>2018</v>
      </c>
      <c r="E682" s="11" t="n">
        <v>865</v>
      </c>
      <c r="F682" s="11" t="n">
        <v>151</v>
      </c>
      <c r="G682" s="11" t="n">
        <v>160</v>
      </c>
      <c r="H682" s="11" t="n">
        <v>7</v>
      </c>
      <c r="I682" s="11" t="n">
        <v>435</v>
      </c>
      <c r="J682" s="11" t="n">
        <v>285</v>
      </c>
      <c r="K682" s="11" t="n">
        <v>0</v>
      </c>
      <c r="L682" s="12" t="n">
        <v>8.09248554913295</v>
      </c>
      <c r="M682" s="12" t="n">
        <v>0</v>
      </c>
      <c r="N682" s="13" t="n">
        <v>0.655172413793103</v>
      </c>
      <c r="O682" s="13" t="n">
        <v>0.502890173410405</v>
      </c>
      <c r="P682" s="13" t="n">
        <v>0.184971098265896</v>
      </c>
      <c r="Q682" s="13" t="n">
        <v>-0.215063520871143</v>
      </c>
      <c r="R682" s="13" t="n">
        <v>-0.175257731958763</v>
      </c>
      <c r="S682" s="11" t="n">
        <v>0</v>
      </c>
      <c r="T682" s="13" t="n">
        <v>-0.125</v>
      </c>
      <c r="U682" s="13" t="n">
        <v>-0.128256513026052</v>
      </c>
      <c r="V682" s="11" t="n">
        <v>1</v>
      </c>
      <c r="W682" s="13" t="n">
        <v>-0.142857142857143</v>
      </c>
      <c r="X682" s="11" t="n">
        <v>0</v>
      </c>
      <c r="Y682" s="11" t="n">
        <v>0</v>
      </c>
      <c r="Z682" s="11" t="n">
        <v>0</v>
      </c>
      <c r="AA682" s="11" t="n">
        <v>0</v>
      </c>
      <c r="AB682" s="10" t="s">
        <v>65</v>
      </c>
      <c r="AC682" s="11" t="n">
        <v>2</v>
      </c>
      <c r="AD682" s="11" t="n">
        <v>1</v>
      </c>
      <c r="AE682" s="11" t="n">
        <v>0</v>
      </c>
      <c r="AF682" s="11" t="n">
        <v>0</v>
      </c>
      <c r="AG682" s="11" t="n">
        <v>4</v>
      </c>
      <c r="AH682" s="11" t="n">
        <v>0</v>
      </c>
      <c r="AI682" s="13" t="n">
        <v>0.285714285714286</v>
      </c>
      <c r="AJ682" s="13" t="n">
        <v>0.142857142857143</v>
      </c>
      <c r="AK682" s="13" t="n">
        <v>0</v>
      </c>
      <c r="AL682" s="13" t="n">
        <v>0</v>
      </c>
      <c r="AM682" s="13" t="n">
        <v>0.571428571428571</v>
      </c>
      <c r="AN682" s="11" t="n">
        <v>0</v>
      </c>
      <c r="AO682" s="13" t="n">
        <v>0</v>
      </c>
      <c r="AP682" s="11" t="n">
        <v>1</v>
      </c>
      <c r="AQ682" s="11" t="n">
        <v>0</v>
      </c>
      <c r="AR682" s="13" t="n">
        <v>0.125</v>
      </c>
      <c r="AS682" s="13" t="n">
        <v>0</v>
      </c>
      <c r="AT682" s="14" t="n">
        <f aca="false">SUMIFS(시도_소아과개폐업!$C$5:$C$293,시도_소아과개폐업!$A$5:$A$293,$D682,시도_소아과개폐업!$B$5:$B$293,$B682)</f>
        <v>18</v>
      </c>
      <c r="AU682" s="14" t="n">
        <f aca="false">SUMIFS(시도_소아과개폐업!$D$5:$D$293,시도_소아과개폐업!$A$5:$A$293,$D682,시도_소아과개폐업!$B$5:$B$293,$B682)</f>
        <v>17</v>
      </c>
      <c r="AV682" s="14" t="n">
        <f aca="false">SUMIFS(시도_소아과개폐업!$F$5:$F$293,시도_소아과개폐업!$A$5:$A$293,$D682,시도_소아과개폐업!$B$5:$B$293,$B682)</f>
        <v>1</v>
      </c>
      <c r="AW682" s="15" t="n">
        <f aca="false">SUMIFS(시도_소아과개폐업!$G$5:$G$293,시도_소아과개폐업!$A$5:$A$293,$D682,시도_소아과개폐업!$B$5:$B$293,$B682)</f>
        <v>0.22972972972973</v>
      </c>
      <c r="AX682" s="14" t="n">
        <f aca="false">SUMIFS(시도_소아과개폐업!$H$5:$H$293,시도_소아과개폐업!$A$5:$A$293,$D682,시도_소아과개폐업!$B$5:$B$293,$B682)</f>
        <v>50</v>
      </c>
      <c r="AY682" s="14" t="n">
        <f aca="false">SUMIFS(시군구_병원급!$E$5:$E$3668,시군구_병원급!$A$5:$A$3668,$A682,시군구_병원급!$D$5:$D$3668,$D682)</f>
        <v>0</v>
      </c>
      <c r="AZ682" s="14" t="n">
        <f aca="false">SUMIFS(시군구_병원급!$F$5:$F$3668,시군구_병원급!$A$5:$A$3668,$A682,시군구_병원급!$D$5:$D$3668,$D682)</f>
        <v>0</v>
      </c>
      <c r="BA682" s="14" t="n">
        <f aca="false">SUMIFS(시군구_병원급!$G$5:$G$3668,시군구_병원급!$A$5:$A$3668,$A682,시군구_병원급!$D$5:$D$3668,$D682)</f>
        <v>2</v>
      </c>
      <c r="BB682" s="14" t="n">
        <f aca="false">SUMIFS(시군구_병원급!$H$5:$H$3668,시군구_병원급!$A$5:$A$3668,$A682,시군구_병원급!$D$5:$D$3668,$D682)</f>
        <v>2</v>
      </c>
      <c r="BC682" s="16" t="n">
        <f aca="false">K682+AY682</f>
        <v>0</v>
      </c>
      <c r="BD682" s="17" t="n">
        <f aca="false">IF(E682=0,"",(K682+AY682)/E682*1000)</f>
        <v>0</v>
      </c>
      <c r="BE682" s="16" t="n">
        <f aca="false">AY682-SUMIFS(시군구_병원급!$E$5:$E$3668,시군구_병원급!$A$5:$A$3668,$A682,시군구_병원급!$D$5:$D$3668,$D682-3)</f>
        <v>0</v>
      </c>
      <c r="BF682" s="16" t="n">
        <f aca="false">IF(AY682=0,1,0)</f>
        <v>1</v>
      </c>
      <c r="BG682" s="16" t="n">
        <f aca="false">IF(K682+AY682=0,1,0)</f>
        <v>1</v>
      </c>
      <c r="BH682" s="16" t="n">
        <f aca="false">AF682+AG682+AH682</f>
        <v>4</v>
      </c>
      <c r="BI682" s="18" t="n">
        <f aca="false">IF(H682=0,"",BH682/H682)</f>
        <v>0.571428571428571</v>
      </c>
      <c r="BJ682" s="16" t="n">
        <f aca="false">IF(AP682="","",AP682+AN682)</f>
        <v>1</v>
      </c>
    </row>
    <row r="683" customFormat="false" ht="15" hidden="false" customHeight="true" outlineLevel="0" collapsed="false">
      <c r="A683" s="9" t="s">
        <v>503</v>
      </c>
      <c r="B683" s="10" t="s">
        <v>487</v>
      </c>
      <c r="C683" s="10" t="s">
        <v>504</v>
      </c>
      <c r="D683" s="9" t="n">
        <v>2018</v>
      </c>
      <c r="E683" s="11" t="n">
        <v>713</v>
      </c>
      <c r="F683" s="11" t="n">
        <v>82</v>
      </c>
      <c r="G683" s="11" t="n">
        <v>79</v>
      </c>
      <c r="H683" s="11" t="n">
        <v>9</v>
      </c>
      <c r="I683" s="11" t="n">
        <v>631</v>
      </c>
      <c r="J683" s="11" t="n">
        <v>429</v>
      </c>
      <c r="K683" s="11" t="n">
        <v>0</v>
      </c>
      <c r="L683" s="12" t="n">
        <v>12.6227208976157</v>
      </c>
      <c r="M683" s="12" t="n">
        <v>0</v>
      </c>
      <c r="N683" s="13" t="n">
        <v>0.679873217115689</v>
      </c>
      <c r="O683" s="13" t="n">
        <v>0.884992987377279</v>
      </c>
      <c r="P683" s="13" t="n">
        <v>0.110799438990182</v>
      </c>
      <c r="Q683" s="13" t="n">
        <v>-0.251836306400839</v>
      </c>
      <c r="R683" s="13" t="n">
        <v>-0.451388888888889</v>
      </c>
      <c r="S683" s="11" t="n">
        <v>0</v>
      </c>
      <c r="T683" s="13" t="n">
        <v>-0.181818181818182</v>
      </c>
      <c r="U683" s="13" t="n">
        <v>-0.108757062146893</v>
      </c>
      <c r="V683" s="11" t="n">
        <v>1</v>
      </c>
      <c r="W683" s="13" t="n">
        <v>-0.333333333333333</v>
      </c>
      <c r="X683" s="11" t="n">
        <v>1</v>
      </c>
      <c r="Y683" s="11" t="n">
        <v>0</v>
      </c>
      <c r="Z683" s="11" t="n">
        <v>1</v>
      </c>
      <c r="AA683" s="11" t="n">
        <v>0</v>
      </c>
      <c r="AB683" s="10" t="s">
        <v>65</v>
      </c>
      <c r="AC683" s="11" t="n">
        <v>4</v>
      </c>
      <c r="AD683" s="11" t="n">
        <v>2</v>
      </c>
      <c r="AE683" s="11" t="n">
        <v>0</v>
      </c>
      <c r="AF683" s="11" t="n">
        <v>0</v>
      </c>
      <c r="AG683" s="11" t="n">
        <v>3</v>
      </c>
      <c r="AH683" s="11" t="n">
        <v>0</v>
      </c>
      <c r="AI683" s="13" t="n">
        <v>0.444444444444444</v>
      </c>
      <c r="AJ683" s="13" t="n">
        <v>0.222222222222222</v>
      </c>
      <c r="AK683" s="13" t="n">
        <v>0</v>
      </c>
      <c r="AL683" s="13" t="n">
        <v>0</v>
      </c>
      <c r="AM683" s="13" t="n">
        <v>0.333333333333333</v>
      </c>
      <c r="AN683" s="11" t="n">
        <v>2</v>
      </c>
      <c r="AO683" s="13" t="n">
        <v>0.181818181818182</v>
      </c>
      <c r="AP683" s="11" t="n">
        <v>0</v>
      </c>
      <c r="AQ683" s="11" t="n">
        <v>0</v>
      </c>
      <c r="AR683" s="13" t="n">
        <v>0</v>
      </c>
      <c r="AS683" s="13" t="n">
        <v>0</v>
      </c>
      <c r="AT683" s="14" t="n">
        <f aca="false">SUMIFS(시도_소아과개폐업!$C$5:$C$293,시도_소아과개폐업!$A$5:$A$293,$D683,시도_소아과개폐업!$B$5:$B$293,$B683)</f>
        <v>18</v>
      </c>
      <c r="AU683" s="14" t="n">
        <f aca="false">SUMIFS(시도_소아과개폐업!$D$5:$D$293,시도_소아과개폐업!$A$5:$A$293,$D683,시도_소아과개폐업!$B$5:$B$293,$B683)</f>
        <v>17</v>
      </c>
      <c r="AV683" s="14" t="n">
        <f aca="false">SUMIFS(시도_소아과개폐업!$F$5:$F$293,시도_소아과개폐업!$A$5:$A$293,$D683,시도_소아과개폐업!$B$5:$B$293,$B683)</f>
        <v>1</v>
      </c>
      <c r="AW683" s="15" t="n">
        <f aca="false">SUMIFS(시도_소아과개폐업!$G$5:$G$293,시도_소아과개폐업!$A$5:$A$293,$D683,시도_소아과개폐업!$B$5:$B$293,$B683)</f>
        <v>0.22972972972973</v>
      </c>
      <c r="AX683" s="14" t="n">
        <f aca="false">SUMIFS(시도_소아과개폐업!$H$5:$H$293,시도_소아과개폐업!$A$5:$A$293,$D683,시도_소아과개폐업!$B$5:$B$293,$B683)</f>
        <v>50</v>
      </c>
      <c r="AY683" s="14" t="n">
        <f aca="false">SUMIFS(시군구_병원급!$E$5:$E$3668,시군구_병원급!$A$5:$A$3668,$A683,시군구_병원급!$D$5:$D$3668,$D683)</f>
        <v>0</v>
      </c>
      <c r="AZ683" s="14" t="n">
        <f aca="false">SUMIFS(시군구_병원급!$F$5:$F$3668,시군구_병원급!$A$5:$A$3668,$A683,시군구_병원급!$D$5:$D$3668,$D683)</f>
        <v>0</v>
      </c>
      <c r="BA683" s="14" t="n">
        <f aca="false">SUMIFS(시군구_병원급!$G$5:$G$3668,시군구_병원급!$A$5:$A$3668,$A683,시군구_병원급!$D$5:$D$3668,$D683)</f>
        <v>0</v>
      </c>
      <c r="BB683" s="14" t="n">
        <f aca="false">SUMIFS(시군구_병원급!$H$5:$H$3668,시군구_병원급!$A$5:$A$3668,$A683,시군구_병원급!$D$5:$D$3668,$D683)</f>
        <v>0</v>
      </c>
      <c r="BC683" s="16" t="n">
        <f aca="false">K683+AY683</f>
        <v>0</v>
      </c>
      <c r="BD683" s="17" t="n">
        <f aca="false">IF(E683=0,"",(K683+AY683)/E683*1000)</f>
        <v>0</v>
      </c>
      <c r="BE683" s="16" t="n">
        <f aca="false">AY683-SUMIFS(시군구_병원급!$E$5:$E$3668,시군구_병원급!$A$5:$A$3668,$A683,시군구_병원급!$D$5:$D$3668,$D683-3)</f>
        <v>0</v>
      </c>
      <c r="BF683" s="16" t="n">
        <f aca="false">IF(AY683=0,1,0)</f>
        <v>1</v>
      </c>
      <c r="BG683" s="16" t="n">
        <f aca="false">IF(K683+AY683=0,1,0)</f>
        <v>1</v>
      </c>
      <c r="BH683" s="16" t="n">
        <f aca="false">AF683+AG683+AH683</f>
        <v>3</v>
      </c>
      <c r="BI683" s="18" t="n">
        <f aca="false">IF(H683=0,"",BH683/H683)</f>
        <v>0.333333333333333</v>
      </c>
      <c r="BJ683" s="16" t="n">
        <f aca="false">IF(AP683="","",AP683+AN683)</f>
        <v>2</v>
      </c>
    </row>
    <row r="684" customFormat="false" ht="15" hidden="false" customHeight="true" outlineLevel="0" collapsed="false">
      <c r="A684" s="9" t="s">
        <v>505</v>
      </c>
      <c r="B684" s="10" t="s">
        <v>487</v>
      </c>
      <c r="C684" s="10" t="s">
        <v>506</v>
      </c>
      <c r="D684" s="9" t="n">
        <v>2018</v>
      </c>
      <c r="E684" s="11" t="n">
        <v>691</v>
      </c>
      <c r="F684" s="11" t="n">
        <v>78</v>
      </c>
      <c r="G684" s="11" t="n">
        <v>87</v>
      </c>
      <c r="H684" s="11" t="n">
        <v>7</v>
      </c>
      <c r="I684" s="11" t="n">
        <v>519</v>
      </c>
      <c r="J684" s="11" t="n">
        <v>400</v>
      </c>
      <c r="K684" s="11" t="n">
        <v>0</v>
      </c>
      <c r="L684" s="12" t="n">
        <v>10.1302460202605</v>
      </c>
      <c r="M684" s="12" t="n">
        <v>0</v>
      </c>
      <c r="N684" s="13" t="n">
        <v>0.770712909441233</v>
      </c>
      <c r="O684" s="13" t="n">
        <v>0.751085383502171</v>
      </c>
      <c r="P684" s="13" t="n">
        <v>0.125904486251809</v>
      </c>
      <c r="Q684" s="13" t="n">
        <v>-0.285418821096174</v>
      </c>
      <c r="R684" s="13" t="n">
        <v>-0.3203125</v>
      </c>
      <c r="S684" s="11" t="n">
        <v>0</v>
      </c>
      <c r="T684" s="13" t="n">
        <v>0</v>
      </c>
      <c r="U684" s="13" t="n">
        <v>-0.0748663101604278</v>
      </c>
      <c r="V684" s="11" t="n">
        <v>1</v>
      </c>
      <c r="W684" s="13" t="n">
        <v>0</v>
      </c>
      <c r="X684" s="11" t="n">
        <v>0</v>
      </c>
      <c r="Y684" s="11" t="n">
        <v>0</v>
      </c>
      <c r="Z684" s="11" t="n">
        <v>0</v>
      </c>
      <c r="AA684" s="11" t="n">
        <v>0</v>
      </c>
      <c r="AB684" s="10" t="s">
        <v>65</v>
      </c>
      <c r="AC684" s="11" t="n">
        <v>2</v>
      </c>
      <c r="AD684" s="11" t="n">
        <v>0</v>
      </c>
      <c r="AE684" s="11" t="n">
        <v>1</v>
      </c>
      <c r="AF684" s="11" t="n">
        <v>0</v>
      </c>
      <c r="AG684" s="11" t="n">
        <v>4</v>
      </c>
      <c r="AH684" s="11" t="n">
        <v>0</v>
      </c>
      <c r="AI684" s="13" t="n">
        <v>0.285714285714286</v>
      </c>
      <c r="AJ684" s="13" t="n">
        <v>0</v>
      </c>
      <c r="AK684" s="13" t="n">
        <v>0.142857142857143</v>
      </c>
      <c r="AL684" s="13" t="n">
        <v>0</v>
      </c>
      <c r="AM684" s="13" t="n">
        <v>0.571428571428571</v>
      </c>
      <c r="AN684" s="11" t="n">
        <v>0</v>
      </c>
      <c r="AO684" s="13" t="n">
        <v>0</v>
      </c>
      <c r="AP684" s="11" t="n">
        <v>0</v>
      </c>
      <c r="AQ684" s="11" t="n">
        <v>0</v>
      </c>
      <c r="AR684" s="13" t="n">
        <v>0</v>
      </c>
      <c r="AS684" s="13" t="n">
        <v>0</v>
      </c>
      <c r="AT684" s="14" t="n">
        <f aca="false">SUMIFS(시도_소아과개폐업!$C$5:$C$293,시도_소아과개폐업!$A$5:$A$293,$D684,시도_소아과개폐업!$B$5:$B$293,$B684)</f>
        <v>18</v>
      </c>
      <c r="AU684" s="14" t="n">
        <f aca="false">SUMIFS(시도_소아과개폐업!$D$5:$D$293,시도_소아과개폐업!$A$5:$A$293,$D684,시도_소아과개폐업!$B$5:$B$293,$B684)</f>
        <v>17</v>
      </c>
      <c r="AV684" s="14" t="n">
        <f aca="false">SUMIFS(시도_소아과개폐업!$F$5:$F$293,시도_소아과개폐업!$A$5:$A$293,$D684,시도_소아과개폐업!$B$5:$B$293,$B684)</f>
        <v>1</v>
      </c>
      <c r="AW684" s="15" t="n">
        <f aca="false">SUMIFS(시도_소아과개폐업!$G$5:$G$293,시도_소아과개폐업!$A$5:$A$293,$D684,시도_소아과개폐업!$B$5:$B$293,$B684)</f>
        <v>0.22972972972973</v>
      </c>
      <c r="AX684" s="14" t="n">
        <f aca="false">SUMIFS(시도_소아과개폐업!$H$5:$H$293,시도_소아과개폐업!$A$5:$A$293,$D684,시도_소아과개폐업!$B$5:$B$293,$B684)</f>
        <v>50</v>
      </c>
      <c r="AY684" s="14" t="n">
        <f aca="false">SUMIFS(시군구_병원급!$E$5:$E$3668,시군구_병원급!$A$5:$A$3668,$A684,시군구_병원급!$D$5:$D$3668,$D684)</f>
        <v>0</v>
      </c>
      <c r="AZ684" s="14" t="n">
        <f aca="false">SUMIFS(시군구_병원급!$F$5:$F$3668,시군구_병원급!$A$5:$A$3668,$A684,시군구_병원급!$D$5:$D$3668,$D684)</f>
        <v>0</v>
      </c>
      <c r="BA684" s="14" t="n">
        <f aca="false">SUMIFS(시군구_병원급!$G$5:$G$3668,시군구_병원급!$A$5:$A$3668,$A684,시군구_병원급!$D$5:$D$3668,$D684)</f>
        <v>0</v>
      </c>
      <c r="BB684" s="14" t="n">
        <f aca="false">SUMIFS(시군구_병원급!$H$5:$H$3668,시군구_병원급!$A$5:$A$3668,$A684,시군구_병원급!$D$5:$D$3668,$D684)</f>
        <v>0</v>
      </c>
      <c r="BC684" s="16" t="n">
        <f aca="false">K684+AY684</f>
        <v>0</v>
      </c>
      <c r="BD684" s="17" t="n">
        <f aca="false">IF(E684=0,"",(K684+AY684)/E684*1000)</f>
        <v>0</v>
      </c>
      <c r="BE684" s="16" t="n">
        <f aca="false">AY684-SUMIFS(시군구_병원급!$E$5:$E$3668,시군구_병원급!$A$5:$A$3668,$A684,시군구_병원급!$D$5:$D$3668,$D684-3)</f>
        <v>0</v>
      </c>
      <c r="BF684" s="16" t="n">
        <f aca="false">IF(AY684=0,1,0)</f>
        <v>1</v>
      </c>
      <c r="BG684" s="16" t="n">
        <f aca="false">IF(K684+AY684=0,1,0)</f>
        <v>1</v>
      </c>
      <c r="BH684" s="16" t="n">
        <f aca="false">AF684+AG684+AH684</f>
        <v>4</v>
      </c>
      <c r="BI684" s="18" t="n">
        <f aca="false">IF(H684=0,"",BH684/H684)</f>
        <v>0.571428571428571</v>
      </c>
      <c r="BJ684" s="16" t="n">
        <f aca="false">IF(AP684="","",AP684+AN684)</f>
        <v>0</v>
      </c>
    </row>
    <row r="685" customFormat="false" ht="15" hidden="false" customHeight="true" outlineLevel="0" collapsed="false">
      <c r="A685" s="9" t="s">
        <v>507</v>
      </c>
      <c r="B685" s="10" t="s">
        <v>487</v>
      </c>
      <c r="C685" s="10" t="s">
        <v>508</v>
      </c>
      <c r="D685" s="9" t="n">
        <v>2018</v>
      </c>
      <c r="E685" s="11" t="n">
        <v>1008</v>
      </c>
      <c r="F685" s="11" t="n">
        <v>154</v>
      </c>
      <c r="G685" s="11" t="n">
        <v>156</v>
      </c>
      <c r="H685" s="11" t="n">
        <v>11</v>
      </c>
      <c r="I685" s="11" t="n">
        <v>715</v>
      </c>
      <c r="J685" s="11" t="n">
        <v>424</v>
      </c>
      <c r="K685" s="11" t="n">
        <v>0</v>
      </c>
      <c r="L685" s="12" t="n">
        <v>10.9126984126984</v>
      </c>
      <c r="M685" s="12" t="n">
        <v>0</v>
      </c>
      <c r="N685" s="13" t="n">
        <v>0.593006993006993</v>
      </c>
      <c r="O685" s="13" t="n">
        <v>0.709325396825397</v>
      </c>
      <c r="P685" s="13" t="n">
        <v>0.154761904761905</v>
      </c>
      <c r="Q685" s="13" t="n">
        <v>-0.111894273127753</v>
      </c>
      <c r="R685" s="13" t="n">
        <v>-0.174603174603175</v>
      </c>
      <c r="S685" s="11" t="n">
        <v>0</v>
      </c>
      <c r="T685" s="13" t="n">
        <v>0</v>
      </c>
      <c r="U685" s="13" t="n">
        <v>-0.00832177531206657</v>
      </c>
      <c r="V685" s="11" t="n">
        <v>1</v>
      </c>
      <c r="W685" s="13" t="n">
        <v>-0.181818181818182</v>
      </c>
      <c r="X685" s="11" t="n">
        <v>0</v>
      </c>
      <c r="Y685" s="11" t="n">
        <v>0</v>
      </c>
      <c r="Z685" s="11" t="n">
        <v>0</v>
      </c>
      <c r="AA685" s="11" t="n">
        <v>0</v>
      </c>
      <c r="AB685" s="10" t="s">
        <v>65</v>
      </c>
      <c r="AC685" s="11" t="n">
        <v>0</v>
      </c>
      <c r="AD685" s="11" t="n">
        <v>1</v>
      </c>
      <c r="AE685" s="11" t="n">
        <v>1</v>
      </c>
      <c r="AF685" s="11" t="n">
        <v>1</v>
      </c>
      <c r="AG685" s="11" t="n">
        <v>8</v>
      </c>
      <c r="AH685" s="11" t="n">
        <v>0</v>
      </c>
      <c r="AI685" s="13" t="n">
        <v>0</v>
      </c>
      <c r="AJ685" s="13" t="n">
        <v>0.0909090909090909</v>
      </c>
      <c r="AK685" s="13" t="n">
        <v>0.0909090909090909</v>
      </c>
      <c r="AL685" s="13" t="n">
        <v>0.0909090909090909</v>
      </c>
      <c r="AM685" s="13" t="n">
        <v>0.727272727272727</v>
      </c>
      <c r="AN685" s="11" t="n">
        <v>0</v>
      </c>
      <c r="AO685" s="13" t="n">
        <v>0</v>
      </c>
      <c r="AP685" s="11" t="n">
        <v>0</v>
      </c>
      <c r="AQ685" s="11" t="n">
        <v>0</v>
      </c>
      <c r="AR685" s="13" t="n">
        <v>0</v>
      </c>
      <c r="AS685" s="13" t="n">
        <v>0</v>
      </c>
      <c r="AT685" s="14" t="n">
        <f aca="false">SUMIFS(시도_소아과개폐업!$C$5:$C$293,시도_소아과개폐업!$A$5:$A$293,$D685,시도_소아과개폐업!$B$5:$B$293,$B685)</f>
        <v>18</v>
      </c>
      <c r="AU685" s="14" t="n">
        <f aca="false">SUMIFS(시도_소아과개폐업!$D$5:$D$293,시도_소아과개폐업!$A$5:$A$293,$D685,시도_소아과개폐업!$B$5:$B$293,$B685)</f>
        <v>17</v>
      </c>
      <c r="AV685" s="14" t="n">
        <f aca="false">SUMIFS(시도_소아과개폐업!$F$5:$F$293,시도_소아과개폐업!$A$5:$A$293,$D685,시도_소아과개폐업!$B$5:$B$293,$B685)</f>
        <v>1</v>
      </c>
      <c r="AW685" s="15" t="n">
        <f aca="false">SUMIFS(시도_소아과개폐업!$G$5:$G$293,시도_소아과개폐업!$A$5:$A$293,$D685,시도_소아과개폐업!$B$5:$B$293,$B685)</f>
        <v>0.22972972972973</v>
      </c>
      <c r="AX685" s="14" t="n">
        <f aca="false">SUMIFS(시도_소아과개폐업!$H$5:$H$293,시도_소아과개폐업!$A$5:$A$293,$D685,시도_소아과개폐업!$B$5:$B$293,$B685)</f>
        <v>50</v>
      </c>
      <c r="AY685" s="14" t="n">
        <f aca="false">SUMIFS(시군구_병원급!$E$5:$E$3668,시군구_병원급!$A$5:$A$3668,$A685,시군구_병원급!$D$5:$D$3668,$D685)</f>
        <v>0</v>
      </c>
      <c r="AZ685" s="14" t="n">
        <f aca="false">SUMIFS(시군구_병원급!$F$5:$F$3668,시군구_병원급!$A$5:$A$3668,$A685,시군구_병원급!$D$5:$D$3668,$D685)</f>
        <v>0</v>
      </c>
      <c r="BA685" s="14" t="n">
        <f aca="false">SUMIFS(시군구_병원급!$G$5:$G$3668,시군구_병원급!$A$5:$A$3668,$A685,시군구_병원급!$D$5:$D$3668,$D685)</f>
        <v>1</v>
      </c>
      <c r="BB685" s="14" t="n">
        <f aca="false">SUMIFS(시군구_병원급!$H$5:$H$3668,시군구_병원급!$A$5:$A$3668,$A685,시군구_병원급!$D$5:$D$3668,$D685)</f>
        <v>3</v>
      </c>
      <c r="BC685" s="16" t="n">
        <f aca="false">K685+AY685</f>
        <v>0</v>
      </c>
      <c r="BD685" s="17" t="n">
        <f aca="false">IF(E685=0,"",(K685+AY685)/E685*1000)</f>
        <v>0</v>
      </c>
      <c r="BE685" s="16" t="n">
        <f aca="false">AY685-SUMIFS(시군구_병원급!$E$5:$E$3668,시군구_병원급!$A$5:$A$3668,$A685,시군구_병원급!$D$5:$D$3668,$D685-3)</f>
        <v>0</v>
      </c>
      <c r="BF685" s="16" t="n">
        <f aca="false">IF(AY685=0,1,0)</f>
        <v>1</v>
      </c>
      <c r="BG685" s="16" t="n">
        <f aca="false">IF(K685+AY685=0,1,0)</f>
        <v>1</v>
      </c>
      <c r="BH685" s="16" t="n">
        <f aca="false">AF685+AG685+AH685</f>
        <v>9</v>
      </c>
      <c r="BI685" s="18" t="n">
        <f aca="false">IF(H685=0,"",BH685/H685)</f>
        <v>0.818181818181818</v>
      </c>
      <c r="BJ685" s="16" t="n">
        <f aca="false">IF(AP685="","",AP685+AN685)</f>
        <v>0</v>
      </c>
    </row>
    <row r="686" customFormat="false" ht="15" hidden="false" customHeight="true" outlineLevel="0" collapsed="false">
      <c r="A686" s="9" t="s">
        <v>509</v>
      </c>
      <c r="B686" s="10" t="s">
        <v>487</v>
      </c>
      <c r="C686" s="10" t="s">
        <v>510</v>
      </c>
      <c r="D686" s="9" t="n">
        <v>2018</v>
      </c>
      <c r="E686" s="11" t="n">
        <v>1091</v>
      </c>
      <c r="F686" s="11" t="n">
        <v>201</v>
      </c>
      <c r="G686" s="11" t="n">
        <v>216</v>
      </c>
      <c r="H686" s="11" t="n">
        <v>13</v>
      </c>
      <c r="I686" s="11" t="n">
        <v>734</v>
      </c>
      <c r="J686" s="11" t="n">
        <v>448</v>
      </c>
      <c r="K686" s="11" t="n">
        <v>0</v>
      </c>
      <c r="L686" s="12" t="n">
        <v>11.9156736938589</v>
      </c>
      <c r="M686" s="12" t="n">
        <v>0</v>
      </c>
      <c r="N686" s="13" t="n">
        <v>0.610354223433243</v>
      </c>
      <c r="O686" s="13" t="n">
        <v>0.672777268560953</v>
      </c>
      <c r="P686" s="13" t="n">
        <v>0.197983501374885</v>
      </c>
      <c r="Q686" s="13" t="n">
        <v>-0.0153429602888087</v>
      </c>
      <c r="R686" s="13" t="n">
        <v>0.161290322580645</v>
      </c>
      <c r="S686" s="11" t="n">
        <v>0</v>
      </c>
      <c r="T686" s="13" t="n">
        <v>-0.0714285714285714</v>
      </c>
      <c r="U686" s="13" t="n">
        <v>-0.0329380764163373</v>
      </c>
      <c r="V686" s="11" t="n">
        <v>1</v>
      </c>
      <c r="W686" s="13" t="n">
        <v>-0.230769230769231</v>
      </c>
      <c r="X686" s="11" t="n">
        <v>1</v>
      </c>
      <c r="Y686" s="11" t="n">
        <v>0</v>
      </c>
      <c r="Z686" s="11" t="n">
        <v>1</v>
      </c>
      <c r="AA686" s="11" t="n">
        <v>0</v>
      </c>
      <c r="AB686" s="10" t="s">
        <v>65</v>
      </c>
      <c r="AC686" s="11" t="n">
        <v>5</v>
      </c>
      <c r="AD686" s="11" t="n">
        <v>3</v>
      </c>
      <c r="AE686" s="11" t="n">
        <v>1</v>
      </c>
      <c r="AF686" s="11" t="n">
        <v>0</v>
      </c>
      <c r="AG686" s="11" t="n">
        <v>4</v>
      </c>
      <c r="AH686" s="11" t="n">
        <v>0</v>
      </c>
      <c r="AI686" s="13" t="n">
        <v>0.384615384615385</v>
      </c>
      <c r="AJ686" s="13" t="n">
        <v>0.230769230769231</v>
      </c>
      <c r="AK686" s="13" t="n">
        <v>0.0769230769230769</v>
      </c>
      <c r="AL686" s="13" t="n">
        <v>0</v>
      </c>
      <c r="AM686" s="13" t="n">
        <v>0.307692307692308</v>
      </c>
      <c r="AN686" s="11" t="n">
        <v>0</v>
      </c>
      <c r="AO686" s="13" t="n">
        <v>0</v>
      </c>
      <c r="AP686" s="11" t="n">
        <v>3</v>
      </c>
      <c r="AQ686" s="11" t="n">
        <v>2</v>
      </c>
      <c r="AR686" s="13" t="n">
        <v>0.214285714285714</v>
      </c>
      <c r="AS686" s="13" t="n">
        <v>0.142857142857143</v>
      </c>
      <c r="AT686" s="14" t="n">
        <f aca="false">SUMIFS(시도_소아과개폐업!$C$5:$C$293,시도_소아과개폐업!$A$5:$A$293,$D686,시도_소아과개폐업!$B$5:$B$293,$B686)</f>
        <v>18</v>
      </c>
      <c r="AU686" s="14" t="n">
        <f aca="false">SUMIFS(시도_소아과개폐업!$D$5:$D$293,시도_소아과개폐업!$A$5:$A$293,$D686,시도_소아과개폐업!$B$5:$B$293,$B686)</f>
        <v>17</v>
      </c>
      <c r="AV686" s="14" t="n">
        <f aca="false">SUMIFS(시도_소아과개폐업!$F$5:$F$293,시도_소아과개폐업!$A$5:$A$293,$D686,시도_소아과개폐업!$B$5:$B$293,$B686)</f>
        <v>1</v>
      </c>
      <c r="AW686" s="15" t="n">
        <f aca="false">SUMIFS(시도_소아과개폐업!$G$5:$G$293,시도_소아과개폐업!$A$5:$A$293,$D686,시도_소아과개폐업!$B$5:$B$293,$B686)</f>
        <v>0.22972972972973</v>
      </c>
      <c r="AX686" s="14" t="n">
        <f aca="false">SUMIFS(시도_소아과개폐업!$H$5:$H$293,시도_소아과개폐업!$A$5:$A$293,$D686,시도_소아과개폐업!$B$5:$B$293,$B686)</f>
        <v>50</v>
      </c>
      <c r="AY686" s="14" t="n">
        <f aca="false">SUMIFS(시군구_병원급!$E$5:$E$3668,시군구_병원급!$A$5:$A$3668,$A686,시군구_병원급!$D$5:$D$3668,$D686)</f>
        <v>1</v>
      </c>
      <c r="AZ686" s="14" t="n">
        <f aca="false">SUMIFS(시군구_병원급!$F$5:$F$3668,시군구_병원급!$A$5:$A$3668,$A686,시군구_병원급!$D$5:$D$3668,$D686)</f>
        <v>0</v>
      </c>
      <c r="BA686" s="14" t="n">
        <f aca="false">SUMIFS(시군구_병원급!$G$5:$G$3668,시군구_병원급!$A$5:$A$3668,$A686,시군구_병원급!$D$5:$D$3668,$D686)</f>
        <v>1</v>
      </c>
      <c r="BB686" s="14" t="n">
        <f aca="false">SUMIFS(시군구_병원급!$H$5:$H$3668,시군구_병원급!$A$5:$A$3668,$A686,시군구_병원급!$D$5:$D$3668,$D686)</f>
        <v>3</v>
      </c>
      <c r="BC686" s="16" t="n">
        <f aca="false">K686+AY686</f>
        <v>1</v>
      </c>
      <c r="BD686" s="17" t="n">
        <f aca="false">IF(E686=0,"",(K686+AY686)/E686*1000)</f>
        <v>0.916590284142988</v>
      </c>
      <c r="BE686" s="16" t="n">
        <f aca="false">AY686-SUMIFS(시군구_병원급!$E$5:$E$3668,시군구_병원급!$A$5:$A$3668,$A686,시군구_병원급!$D$5:$D$3668,$D686-3)</f>
        <v>0</v>
      </c>
      <c r="BF686" s="16" t="n">
        <f aca="false">IF(AY686=0,1,0)</f>
        <v>0</v>
      </c>
      <c r="BG686" s="16" t="n">
        <f aca="false">IF(K686+AY686=0,1,0)</f>
        <v>0</v>
      </c>
      <c r="BH686" s="16" t="n">
        <f aca="false">AF686+AG686+AH686</f>
        <v>4</v>
      </c>
      <c r="BI686" s="18" t="n">
        <f aca="false">IF(H686=0,"",BH686/H686)</f>
        <v>0.307692307692308</v>
      </c>
      <c r="BJ686" s="16" t="n">
        <f aca="false">IF(AP686="","",AP686+AN686)</f>
        <v>3</v>
      </c>
    </row>
    <row r="687" customFormat="false" ht="15" hidden="false" customHeight="true" outlineLevel="0" collapsed="false">
      <c r="A687" s="9" t="s">
        <v>511</v>
      </c>
      <c r="B687" s="10" t="s">
        <v>487</v>
      </c>
      <c r="C687" s="10" t="s">
        <v>512</v>
      </c>
      <c r="D687" s="9" t="n">
        <v>2018</v>
      </c>
      <c r="E687" s="11" t="n">
        <v>1610</v>
      </c>
      <c r="F687" s="11" t="n">
        <v>232</v>
      </c>
      <c r="G687" s="11" t="n">
        <v>244</v>
      </c>
      <c r="H687" s="11" t="n">
        <v>24</v>
      </c>
      <c r="I687" s="11" t="n">
        <v>1334</v>
      </c>
      <c r="J687" s="11" t="n">
        <v>1006</v>
      </c>
      <c r="K687" s="11" t="n">
        <v>0</v>
      </c>
      <c r="L687" s="12" t="n">
        <v>14.9068322981367</v>
      </c>
      <c r="M687" s="12" t="n">
        <v>0</v>
      </c>
      <c r="N687" s="13" t="n">
        <v>0.754122938530735</v>
      </c>
      <c r="O687" s="13" t="n">
        <v>0.828571428571429</v>
      </c>
      <c r="P687" s="13" t="n">
        <v>0.151552795031056</v>
      </c>
      <c r="Q687" s="13" t="n">
        <v>-0.195402298850575</v>
      </c>
      <c r="R687" s="13" t="n">
        <v>-0.152777777777778</v>
      </c>
      <c r="S687" s="11" t="n">
        <v>0</v>
      </c>
      <c r="T687" s="13" t="n">
        <v>-0.04</v>
      </c>
      <c r="U687" s="13" t="n">
        <v>-0.0625439212930429</v>
      </c>
      <c r="V687" s="11" t="n">
        <v>1</v>
      </c>
      <c r="W687" s="13" t="n">
        <v>-0.125</v>
      </c>
      <c r="X687" s="11" t="n">
        <v>0</v>
      </c>
      <c r="Y687" s="11" t="n">
        <v>0</v>
      </c>
      <c r="Z687" s="11" t="n">
        <v>0</v>
      </c>
      <c r="AA687" s="11" t="n">
        <v>0</v>
      </c>
      <c r="AB687" s="10" t="s">
        <v>65</v>
      </c>
      <c r="AC687" s="11" t="n">
        <v>2</v>
      </c>
      <c r="AD687" s="11" t="n">
        <v>8</v>
      </c>
      <c r="AE687" s="11" t="n">
        <v>4</v>
      </c>
      <c r="AF687" s="11" t="n">
        <v>0</v>
      </c>
      <c r="AG687" s="11" t="n">
        <v>10</v>
      </c>
      <c r="AH687" s="11" t="n">
        <v>0</v>
      </c>
      <c r="AI687" s="13" t="n">
        <v>0.0833333333333333</v>
      </c>
      <c r="AJ687" s="13" t="n">
        <v>0.333333333333333</v>
      </c>
      <c r="AK687" s="13" t="n">
        <v>0.166666666666667</v>
      </c>
      <c r="AL687" s="13" t="n">
        <v>0</v>
      </c>
      <c r="AM687" s="13" t="n">
        <v>0.416666666666667</v>
      </c>
      <c r="AN687" s="11" t="n">
        <v>0</v>
      </c>
      <c r="AO687" s="13" t="n">
        <v>0</v>
      </c>
      <c r="AP687" s="11" t="n">
        <v>1</v>
      </c>
      <c r="AQ687" s="11" t="n">
        <v>0</v>
      </c>
      <c r="AR687" s="13" t="n">
        <v>0.04</v>
      </c>
      <c r="AS687" s="13" t="n">
        <v>0</v>
      </c>
      <c r="AT687" s="14" t="n">
        <f aca="false">SUMIFS(시도_소아과개폐업!$C$5:$C$293,시도_소아과개폐업!$A$5:$A$293,$D687,시도_소아과개폐업!$B$5:$B$293,$B687)</f>
        <v>18</v>
      </c>
      <c r="AU687" s="14" t="n">
        <f aca="false">SUMIFS(시도_소아과개폐업!$D$5:$D$293,시도_소아과개폐업!$A$5:$A$293,$D687,시도_소아과개폐업!$B$5:$B$293,$B687)</f>
        <v>17</v>
      </c>
      <c r="AV687" s="14" t="n">
        <f aca="false">SUMIFS(시도_소아과개폐업!$F$5:$F$293,시도_소아과개폐업!$A$5:$A$293,$D687,시도_소아과개폐업!$B$5:$B$293,$B687)</f>
        <v>1</v>
      </c>
      <c r="AW687" s="15" t="n">
        <f aca="false">SUMIFS(시도_소아과개폐업!$G$5:$G$293,시도_소아과개폐업!$A$5:$A$293,$D687,시도_소아과개폐업!$B$5:$B$293,$B687)</f>
        <v>0.22972972972973</v>
      </c>
      <c r="AX687" s="14" t="n">
        <f aca="false">SUMIFS(시도_소아과개폐업!$H$5:$H$293,시도_소아과개폐업!$A$5:$A$293,$D687,시도_소아과개폐업!$B$5:$B$293,$B687)</f>
        <v>50</v>
      </c>
      <c r="AY687" s="14" t="n">
        <f aca="false">SUMIFS(시군구_병원급!$E$5:$E$3668,시군구_병원급!$A$5:$A$3668,$A687,시군구_병원급!$D$5:$D$3668,$D687)</f>
        <v>1</v>
      </c>
      <c r="AZ687" s="14" t="n">
        <f aca="false">SUMIFS(시군구_병원급!$F$5:$F$3668,시군구_병원급!$A$5:$A$3668,$A687,시군구_병원급!$D$5:$D$3668,$D687)</f>
        <v>1</v>
      </c>
      <c r="BA687" s="14" t="n">
        <f aca="false">SUMIFS(시군구_병원급!$G$5:$G$3668,시군구_병원급!$A$5:$A$3668,$A687,시군구_병원급!$D$5:$D$3668,$D687)</f>
        <v>2</v>
      </c>
      <c r="BB687" s="14" t="n">
        <f aca="false">SUMIFS(시군구_병원급!$H$5:$H$3668,시군구_병원급!$A$5:$A$3668,$A687,시군구_병원급!$D$5:$D$3668,$D687)</f>
        <v>7</v>
      </c>
      <c r="BC687" s="16" t="n">
        <f aca="false">K687+AY687</f>
        <v>1</v>
      </c>
      <c r="BD687" s="17" t="n">
        <f aca="false">IF(E687=0,"",(K687+AY687)/E687*1000)</f>
        <v>0.62111801242236</v>
      </c>
      <c r="BE687" s="16" t="n">
        <f aca="false">AY687-SUMIFS(시군구_병원급!$E$5:$E$3668,시군구_병원급!$A$5:$A$3668,$A687,시군구_병원급!$D$5:$D$3668,$D687-3)</f>
        <v>0</v>
      </c>
      <c r="BF687" s="16" t="n">
        <f aca="false">IF(AY687=0,1,0)</f>
        <v>0</v>
      </c>
      <c r="BG687" s="16" t="n">
        <f aca="false">IF(K687+AY687=0,1,0)</f>
        <v>0</v>
      </c>
      <c r="BH687" s="16" t="n">
        <f aca="false">AF687+AG687+AH687</f>
        <v>10</v>
      </c>
      <c r="BI687" s="18" t="n">
        <f aca="false">IF(H687=0,"",BH687/H687)</f>
        <v>0.416666666666667</v>
      </c>
      <c r="BJ687" s="16" t="n">
        <f aca="false">IF(AP687="","",AP687+AN687)</f>
        <v>1</v>
      </c>
    </row>
    <row r="688" customFormat="false" ht="15" hidden="false" customHeight="true" outlineLevel="0" collapsed="false">
      <c r="A688" s="9" t="s">
        <v>513</v>
      </c>
      <c r="B688" s="10" t="s">
        <v>487</v>
      </c>
      <c r="C688" s="10" t="s">
        <v>514</v>
      </c>
      <c r="D688" s="9" t="n">
        <v>2018</v>
      </c>
      <c r="E688" s="11" t="n">
        <v>1604</v>
      </c>
      <c r="F688" s="11" t="n">
        <v>202</v>
      </c>
      <c r="G688" s="11" t="n">
        <v>215</v>
      </c>
      <c r="H688" s="11" t="n">
        <v>26</v>
      </c>
      <c r="I688" s="11" t="n">
        <v>1311</v>
      </c>
      <c r="J688" s="11" t="n">
        <v>900</v>
      </c>
      <c r="K688" s="11" t="n">
        <v>1</v>
      </c>
      <c r="L688" s="12" t="n">
        <v>16.2094763092269</v>
      </c>
      <c r="M688" s="12" t="n">
        <v>0.623441396508728</v>
      </c>
      <c r="N688" s="13" t="n">
        <v>0.68649885583524</v>
      </c>
      <c r="O688" s="13" t="n">
        <v>0.817331670822943</v>
      </c>
      <c r="P688" s="13" t="n">
        <v>0.134039900249377</v>
      </c>
      <c r="Q688" s="13" t="n">
        <v>-0.184959349593496</v>
      </c>
      <c r="R688" s="13" t="n">
        <v>-0.194756554307116</v>
      </c>
      <c r="S688" s="11" t="n">
        <v>0</v>
      </c>
      <c r="T688" s="13" t="n">
        <v>-0.0714285714285714</v>
      </c>
      <c r="U688" s="13" t="n">
        <v>-0.0977288368891948</v>
      </c>
      <c r="V688" s="11" t="n">
        <v>0</v>
      </c>
      <c r="W688" s="13" t="n">
        <v>-0.269230769230769</v>
      </c>
      <c r="X688" s="11" t="n">
        <v>1</v>
      </c>
      <c r="Y688" s="11" t="n">
        <v>0</v>
      </c>
      <c r="Z688" s="11" t="n">
        <v>1</v>
      </c>
      <c r="AA688" s="11" t="n">
        <v>0</v>
      </c>
      <c r="AB688" s="10" t="s">
        <v>65</v>
      </c>
      <c r="AC688" s="11" t="n">
        <v>1</v>
      </c>
      <c r="AD688" s="11" t="n">
        <v>18</v>
      </c>
      <c r="AE688" s="11" t="n">
        <v>3</v>
      </c>
      <c r="AF688" s="11" t="n">
        <v>1</v>
      </c>
      <c r="AG688" s="11" t="n">
        <v>3</v>
      </c>
      <c r="AH688" s="11" t="n">
        <v>0</v>
      </c>
      <c r="AI688" s="13" t="n">
        <v>0.0384615384615385</v>
      </c>
      <c r="AJ688" s="13" t="n">
        <v>0.692307692307692</v>
      </c>
      <c r="AK688" s="13" t="n">
        <v>0.115384615384615</v>
      </c>
      <c r="AL688" s="13" t="n">
        <v>0.0384615384615385</v>
      </c>
      <c r="AM688" s="13" t="n">
        <v>0.115384615384615</v>
      </c>
      <c r="AN688" s="11" t="n">
        <v>1</v>
      </c>
      <c r="AO688" s="13" t="n">
        <v>0.037037037037037</v>
      </c>
      <c r="AP688" s="11" t="n">
        <v>1</v>
      </c>
      <c r="AQ688" s="11" t="n">
        <v>0</v>
      </c>
      <c r="AR688" s="13" t="n">
        <v>0.0357142857142857</v>
      </c>
      <c r="AS688" s="13" t="n">
        <v>0</v>
      </c>
      <c r="AT688" s="14" t="n">
        <f aca="false">SUMIFS(시도_소아과개폐업!$C$5:$C$293,시도_소아과개폐업!$A$5:$A$293,$D688,시도_소아과개폐업!$B$5:$B$293,$B688)</f>
        <v>18</v>
      </c>
      <c r="AU688" s="14" t="n">
        <f aca="false">SUMIFS(시도_소아과개폐업!$D$5:$D$293,시도_소아과개폐업!$A$5:$A$293,$D688,시도_소아과개폐업!$B$5:$B$293,$B688)</f>
        <v>17</v>
      </c>
      <c r="AV688" s="14" t="n">
        <f aca="false">SUMIFS(시도_소아과개폐업!$F$5:$F$293,시도_소아과개폐업!$A$5:$A$293,$D688,시도_소아과개폐업!$B$5:$B$293,$B688)</f>
        <v>1</v>
      </c>
      <c r="AW688" s="15" t="n">
        <f aca="false">SUMIFS(시도_소아과개폐업!$G$5:$G$293,시도_소아과개폐업!$A$5:$A$293,$D688,시도_소아과개폐업!$B$5:$B$293,$B688)</f>
        <v>0.22972972972973</v>
      </c>
      <c r="AX688" s="14" t="n">
        <f aca="false">SUMIFS(시도_소아과개폐업!$H$5:$H$293,시도_소아과개폐업!$A$5:$A$293,$D688,시도_소아과개폐업!$B$5:$B$293,$B688)</f>
        <v>50</v>
      </c>
      <c r="AY688" s="14" t="n">
        <f aca="false">SUMIFS(시군구_병원급!$E$5:$E$3668,시군구_병원급!$A$5:$A$3668,$A688,시군구_병원급!$D$5:$D$3668,$D688)</f>
        <v>0</v>
      </c>
      <c r="AZ688" s="14" t="n">
        <f aca="false">SUMIFS(시군구_병원급!$F$5:$F$3668,시군구_병원급!$A$5:$A$3668,$A688,시군구_병원급!$D$5:$D$3668,$D688)</f>
        <v>1</v>
      </c>
      <c r="BA688" s="14" t="n">
        <f aca="false">SUMIFS(시군구_병원급!$G$5:$G$3668,시군구_병원급!$A$5:$A$3668,$A688,시군구_병원급!$D$5:$D$3668,$D688)</f>
        <v>5</v>
      </c>
      <c r="BB688" s="14" t="n">
        <f aca="false">SUMIFS(시군구_병원급!$H$5:$H$3668,시군구_병원급!$A$5:$A$3668,$A688,시군구_병원급!$D$5:$D$3668,$D688)</f>
        <v>7</v>
      </c>
      <c r="BC688" s="16" t="n">
        <f aca="false">K688+AY688</f>
        <v>1</v>
      </c>
      <c r="BD688" s="17" t="n">
        <f aca="false">IF(E688=0,"",(K688+AY688)/E688*1000)</f>
        <v>0.623441396508728</v>
      </c>
      <c r="BE688" s="16" t="n">
        <f aca="false">AY688-SUMIFS(시군구_병원급!$E$5:$E$3668,시군구_병원급!$A$5:$A$3668,$A688,시군구_병원급!$D$5:$D$3668,$D688-3)</f>
        <v>0</v>
      </c>
      <c r="BF688" s="16" t="n">
        <f aca="false">IF(AY688=0,1,0)</f>
        <v>1</v>
      </c>
      <c r="BG688" s="16" t="n">
        <f aca="false">IF(K688+AY688=0,1,0)</f>
        <v>0</v>
      </c>
      <c r="BH688" s="16" t="n">
        <f aca="false">AF688+AG688+AH688</f>
        <v>4</v>
      </c>
      <c r="BI688" s="18" t="n">
        <f aca="false">IF(H688=0,"",BH688/H688)</f>
        <v>0.153846153846154</v>
      </c>
      <c r="BJ688" s="16" t="n">
        <f aca="false">IF(AP688="","",AP688+AN688)</f>
        <v>2</v>
      </c>
    </row>
    <row r="689" customFormat="false" ht="15" hidden="false" customHeight="true" outlineLevel="0" collapsed="false">
      <c r="A689" s="9" t="s">
        <v>62</v>
      </c>
      <c r="B689" s="10" t="s">
        <v>63</v>
      </c>
      <c r="C689" s="10" t="s">
        <v>64</v>
      </c>
      <c r="D689" s="9" t="n">
        <v>2019</v>
      </c>
      <c r="E689" s="11" t="n">
        <v>4417</v>
      </c>
      <c r="F689" s="11" t="n">
        <v>609</v>
      </c>
      <c r="G689" s="11" t="n">
        <v>673</v>
      </c>
      <c r="H689" s="11" t="n">
        <v>77</v>
      </c>
      <c r="I689" s="11" t="n">
        <v>4881</v>
      </c>
      <c r="J689" s="11" t="n">
        <v>3581</v>
      </c>
      <c r="K689" s="11" t="n">
        <v>4</v>
      </c>
      <c r="L689" s="12" t="n">
        <v>17.43264659271</v>
      </c>
      <c r="M689" s="12" t="n">
        <v>0.905592030790129</v>
      </c>
      <c r="N689" s="13" t="n">
        <v>0.733661135013317</v>
      </c>
      <c r="O689" s="13" t="n">
        <v>1.10504867557166</v>
      </c>
      <c r="P689" s="13" t="n">
        <v>0.152365859180439</v>
      </c>
      <c r="Q689" s="13" t="n">
        <v>-0.139489577245276</v>
      </c>
      <c r="R689" s="13" t="n">
        <v>-0.204491725768322</v>
      </c>
      <c r="S689" s="11" t="n">
        <v>0</v>
      </c>
      <c r="T689" s="13" t="n">
        <v>-0.0128205128205128</v>
      </c>
      <c r="U689" s="13" t="n">
        <v>-0.00428396572827416</v>
      </c>
      <c r="V689" s="11" t="n">
        <v>0</v>
      </c>
      <c r="W689" s="13" t="n">
        <v>-0.077922077922078</v>
      </c>
      <c r="X689" s="11" t="n">
        <v>0</v>
      </c>
      <c r="Y689" s="11" t="n">
        <v>0</v>
      </c>
      <c r="Z689" s="11" t="n">
        <v>0</v>
      </c>
      <c r="AA689" s="11" t="n">
        <v>0</v>
      </c>
      <c r="AB689" s="10" t="s">
        <v>65</v>
      </c>
      <c r="AC689" s="11" t="n">
        <v>34</v>
      </c>
      <c r="AD689" s="11" t="n">
        <v>8</v>
      </c>
      <c r="AE689" s="11" t="n">
        <v>4</v>
      </c>
      <c r="AF689" s="11" t="n">
        <v>26</v>
      </c>
      <c r="AG689" s="11" t="n">
        <v>5</v>
      </c>
      <c r="AH689" s="11" t="n">
        <v>0</v>
      </c>
      <c r="AI689" s="13" t="n">
        <v>0.441558441558442</v>
      </c>
      <c r="AJ689" s="13" t="n">
        <v>0.103896103896104</v>
      </c>
      <c r="AK689" s="13" t="n">
        <v>0.051948051948052</v>
      </c>
      <c r="AL689" s="13" t="n">
        <v>0.337662337662338</v>
      </c>
      <c r="AM689" s="13" t="n">
        <v>0.0649350649350649</v>
      </c>
      <c r="AN689" s="11" t="n">
        <v>0</v>
      </c>
      <c r="AO689" s="13" t="n">
        <v>0</v>
      </c>
      <c r="AP689" s="11" t="n">
        <v>4</v>
      </c>
      <c r="AQ689" s="11" t="n">
        <v>3</v>
      </c>
      <c r="AR689" s="13" t="n">
        <v>0.0512820512820513</v>
      </c>
      <c r="AS689" s="13" t="n">
        <v>0.0384615384615385</v>
      </c>
      <c r="AT689" s="14" t="n">
        <f aca="false">SUMIFS(시도_소아과개폐업!$C$5:$C$293,시도_소아과개폐업!$A$5:$A$293,$D689,시도_소아과개폐업!$B$5:$B$293,$B689)</f>
        <v>108</v>
      </c>
      <c r="AU689" s="14" t="n">
        <f aca="false">SUMIFS(시도_소아과개폐업!$D$5:$D$293,시도_소아과개폐업!$A$5:$A$293,$D689,시도_소아과개폐업!$B$5:$B$293,$B689)</f>
        <v>75</v>
      </c>
      <c r="AV689" s="14" t="n">
        <f aca="false">SUMIFS(시도_소아과개폐업!$F$5:$F$293,시도_소아과개폐업!$A$5:$A$293,$D689,시도_소아과개폐업!$B$5:$B$293,$B689)</f>
        <v>33</v>
      </c>
      <c r="AW689" s="15" t="n">
        <f aca="false">SUMIFS(시도_소아과개폐업!$G$5:$G$293,시도_소아과개폐업!$A$5:$A$293,$D689,시도_소아과개폐업!$B$5:$B$293,$B689)</f>
        <v>0.147347740667976</v>
      </c>
      <c r="AX689" s="14" t="n">
        <f aca="false">SUMIFS(시도_소아과개폐업!$H$5:$H$293,시도_소아과개폐업!$A$5:$A$293,$D689,시도_소아과개폐업!$B$5:$B$293,$B689)</f>
        <v>273</v>
      </c>
      <c r="AY689" s="14" t="n">
        <f aca="false">SUMIFS(시군구_병원급!$E$5:$E$3668,시군구_병원급!$A$5:$A$3668,$A689,시군구_병원급!$D$5:$D$3668,$D689)</f>
        <v>6</v>
      </c>
      <c r="AZ689" s="14" t="n">
        <f aca="false">SUMIFS(시군구_병원급!$F$5:$F$3668,시군구_병원급!$A$5:$A$3668,$A689,시군구_병원급!$D$5:$D$3668,$D689)</f>
        <v>4</v>
      </c>
      <c r="BA689" s="14" t="n">
        <f aca="false">SUMIFS(시군구_병원급!$G$5:$G$3668,시군구_병원급!$A$5:$A$3668,$A689,시군구_병원급!$D$5:$D$3668,$D689)</f>
        <v>7</v>
      </c>
      <c r="BB689" s="14" t="n">
        <f aca="false">SUMIFS(시군구_병원급!$H$5:$H$3668,시군구_병원급!$A$5:$A$3668,$A689,시군구_병원급!$D$5:$D$3668,$D689)</f>
        <v>8</v>
      </c>
      <c r="BC689" s="16" t="n">
        <f aca="false">K689+AY689</f>
        <v>10</v>
      </c>
      <c r="BD689" s="17" t="n">
        <f aca="false">IF(E689=0,"",(K689+AY689)/E689*1000)</f>
        <v>2.26398007697532</v>
      </c>
      <c r="BE689" s="16" t="n">
        <f aca="false">AY689-SUMIFS(시군구_병원급!$E$5:$E$3668,시군구_병원급!$A$5:$A$3668,$A689,시군구_병원급!$D$5:$D$3668,$D689-3)</f>
        <v>1</v>
      </c>
      <c r="BF689" s="16" t="n">
        <f aca="false">IF(AY689=0,1,0)</f>
        <v>0</v>
      </c>
      <c r="BG689" s="16" t="n">
        <f aca="false">IF(K689+AY689=0,1,0)</f>
        <v>0</v>
      </c>
      <c r="BH689" s="16" t="n">
        <f aca="false">AF689+AG689+AH689</f>
        <v>31</v>
      </c>
      <c r="BI689" s="18" t="n">
        <f aca="false">IF(H689=0,"",BH689/H689)</f>
        <v>0.402597402597403</v>
      </c>
      <c r="BJ689" s="16" t="n">
        <f aca="false">IF(AP689="","",AP689+AN689)</f>
        <v>4</v>
      </c>
    </row>
    <row r="690" customFormat="false" ht="15" hidden="false" customHeight="true" outlineLevel="0" collapsed="false">
      <c r="A690" s="9" t="s">
        <v>66</v>
      </c>
      <c r="B690" s="10" t="s">
        <v>63</v>
      </c>
      <c r="C690" s="10" t="s">
        <v>67</v>
      </c>
      <c r="D690" s="9" t="n">
        <v>2019</v>
      </c>
      <c r="E690" s="11" t="n">
        <v>4459</v>
      </c>
      <c r="F690" s="11" t="n">
        <v>698</v>
      </c>
      <c r="G690" s="11" t="n">
        <v>783</v>
      </c>
      <c r="H690" s="11" t="n">
        <v>69</v>
      </c>
      <c r="I690" s="11" t="n">
        <v>4459</v>
      </c>
      <c r="J690" s="11" t="n">
        <v>3512</v>
      </c>
      <c r="K690" s="11" t="n">
        <v>5</v>
      </c>
      <c r="L690" s="12" t="n">
        <v>15.4743215967706</v>
      </c>
      <c r="M690" s="12" t="n">
        <v>1.1213276519399</v>
      </c>
      <c r="N690" s="13" t="n">
        <v>0.787620542722584</v>
      </c>
      <c r="O690" s="13" t="n">
        <v>1</v>
      </c>
      <c r="P690" s="13" t="n">
        <v>0.175599910293788</v>
      </c>
      <c r="Q690" s="13" t="n">
        <v>-0.123107177974435</v>
      </c>
      <c r="R690" s="13" t="n">
        <v>-0.183524504692388</v>
      </c>
      <c r="S690" s="11" t="n">
        <v>0</v>
      </c>
      <c r="T690" s="13" t="n">
        <v>0</v>
      </c>
      <c r="U690" s="13" t="n">
        <v>0.014792899408284</v>
      </c>
      <c r="V690" s="11" t="n">
        <v>0</v>
      </c>
      <c r="W690" s="13" t="n">
        <v>-0.072463768115942</v>
      </c>
      <c r="X690" s="11" t="n">
        <v>0</v>
      </c>
      <c r="Y690" s="11" t="n">
        <v>0</v>
      </c>
      <c r="Z690" s="11" t="n">
        <v>0</v>
      </c>
      <c r="AA690" s="11" t="n">
        <v>0</v>
      </c>
      <c r="AB690" s="10" t="s">
        <v>65</v>
      </c>
      <c r="AC690" s="11" t="n">
        <v>24</v>
      </c>
      <c r="AD690" s="11" t="n">
        <v>6</v>
      </c>
      <c r="AE690" s="11" t="n">
        <v>11</v>
      </c>
      <c r="AF690" s="11" t="n">
        <v>21</v>
      </c>
      <c r="AG690" s="11" t="n">
        <v>7</v>
      </c>
      <c r="AH690" s="11" t="n">
        <v>0</v>
      </c>
      <c r="AI690" s="13" t="n">
        <v>0.347826086956522</v>
      </c>
      <c r="AJ690" s="13" t="n">
        <v>0.0869565217391304</v>
      </c>
      <c r="AK690" s="13" t="n">
        <v>0.159420289855073</v>
      </c>
      <c r="AL690" s="13" t="n">
        <v>0.304347826086957</v>
      </c>
      <c r="AM690" s="13" t="n">
        <v>0.101449275362319</v>
      </c>
      <c r="AN690" s="11" t="n">
        <v>2</v>
      </c>
      <c r="AO690" s="13" t="n">
        <v>0.028169014084507</v>
      </c>
      <c r="AP690" s="11" t="n">
        <v>4</v>
      </c>
      <c r="AQ690" s="11" t="n">
        <v>4</v>
      </c>
      <c r="AR690" s="13" t="n">
        <v>0.0563380281690141</v>
      </c>
      <c r="AS690" s="13" t="n">
        <v>0.0563380281690141</v>
      </c>
      <c r="AT690" s="14" t="n">
        <f aca="false">SUMIFS(시도_소아과개폐업!$C$5:$C$293,시도_소아과개폐업!$A$5:$A$293,$D690,시도_소아과개폐업!$B$5:$B$293,$B690)</f>
        <v>108</v>
      </c>
      <c r="AU690" s="14" t="n">
        <f aca="false">SUMIFS(시도_소아과개폐업!$D$5:$D$293,시도_소아과개폐업!$A$5:$A$293,$D690,시도_소아과개폐업!$B$5:$B$293,$B690)</f>
        <v>75</v>
      </c>
      <c r="AV690" s="14" t="n">
        <f aca="false">SUMIFS(시도_소아과개폐업!$F$5:$F$293,시도_소아과개폐업!$A$5:$A$293,$D690,시도_소아과개폐업!$B$5:$B$293,$B690)</f>
        <v>33</v>
      </c>
      <c r="AW690" s="15" t="n">
        <f aca="false">SUMIFS(시도_소아과개폐업!$G$5:$G$293,시도_소아과개폐업!$A$5:$A$293,$D690,시도_소아과개폐업!$B$5:$B$293,$B690)</f>
        <v>0.147347740667976</v>
      </c>
      <c r="AX690" s="14" t="n">
        <f aca="false">SUMIFS(시도_소아과개폐업!$H$5:$H$293,시도_소아과개폐업!$A$5:$A$293,$D690,시도_소아과개폐업!$B$5:$B$293,$B690)</f>
        <v>273</v>
      </c>
      <c r="AY690" s="14" t="n">
        <f aca="false">SUMIFS(시군구_병원급!$E$5:$E$3668,시군구_병원급!$A$5:$A$3668,$A690,시군구_병원급!$D$5:$D$3668,$D690)</f>
        <v>4</v>
      </c>
      <c r="AZ690" s="14" t="n">
        <f aca="false">SUMIFS(시군구_병원급!$F$5:$F$3668,시군구_병원급!$A$5:$A$3668,$A690,시군구_병원급!$D$5:$D$3668,$D690)</f>
        <v>2</v>
      </c>
      <c r="BA690" s="14" t="n">
        <f aca="false">SUMIFS(시군구_병원급!$G$5:$G$3668,시군구_병원급!$A$5:$A$3668,$A690,시군구_병원급!$D$5:$D$3668,$D690)</f>
        <v>6</v>
      </c>
      <c r="BB690" s="14" t="n">
        <f aca="false">SUMIFS(시군구_병원급!$H$5:$H$3668,시군구_병원급!$A$5:$A$3668,$A690,시군구_병원급!$D$5:$D$3668,$D690)</f>
        <v>13</v>
      </c>
      <c r="BC690" s="16" t="n">
        <f aca="false">K690+AY690</f>
        <v>9</v>
      </c>
      <c r="BD690" s="17" t="n">
        <f aca="false">IF(E690=0,"",(K690+AY690)/E690*1000)</f>
        <v>2.01838977349181</v>
      </c>
      <c r="BE690" s="16" t="n">
        <f aca="false">AY690-SUMIFS(시군구_병원급!$E$5:$E$3668,시군구_병원급!$A$5:$A$3668,$A690,시군구_병원급!$D$5:$D$3668,$D690-3)</f>
        <v>0</v>
      </c>
      <c r="BF690" s="16" t="n">
        <f aca="false">IF(AY690=0,1,0)</f>
        <v>0</v>
      </c>
      <c r="BG690" s="16" t="n">
        <f aca="false">IF(K690+AY690=0,1,0)</f>
        <v>0</v>
      </c>
      <c r="BH690" s="16" t="n">
        <f aca="false">AF690+AG690+AH690</f>
        <v>28</v>
      </c>
      <c r="BI690" s="18" t="n">
        <f aca="false">IF(H690=0,"",BH690/H690)</f>
        <v>0.405797101449275</v>
      </c>
      <c r="BJ690" s="16" t="n">
        <f aca="false">IF(AP690="","",AP690+AN690)</f>
        <v>6</v>
      </c>
    </row>
    <row r="691" customFormat="false" ht="15" hidden="false" customHeight="true" outlineLevel="0" collapsed="false">
      <c r="A691" s="9" t="s">
        <v>68</v>
      </c>
      <c r="B691" s="10" t="s">
        <v>63</v>
      </c>
      <c r="C691" s="10" t="s">
        <v>69</v>
      </c>
      <c r="D691" s="9" t="n">
        <v>2019</v>
      </c>
      <c r="E691" s="11" t="n">
        <v>8256</v>
      </c>
      <c r="F691" s="11" t="n">
        <v>1255</v>
      </c>
      <c r="G691" s="11" t="n">
        <v>1314</v>
      </c>
      <c r="H691" s="11" t="n">
        <v>119</v>
      </c>
      <c r="I691" s="11" t="n">
        <v>5221</v>
      </c>
      <c r="J691" s="11" t="n">
        <v>4610</v>
      </c>
      <c r="K691" s="11" t="n">
        <v>9</v>
      </c>
      <c r="L691" s="12" t="n">
        <v>14.4137596899225</v>
      </c>
      <c r="M691" s="12" t="n">
        <v>1.09011627906977</v>
      </c>
      <c r="N691" s="13" t="n">
        <v>0.882972610610994</v>
      </c>
      <c r="O691" s="13" t="n">
        <v>0.632388565891473</v>
      </c>
      <c r="P691" s="13" t="n">
        <v>0.159156976744186</v>
      </c>
      <c r="Q691" s="13" t="n">
        <v>-0.171500250878073</v>
      </c>
      <c r="R691" s="13" t="n">
        <v>-0.230679156908665</v>
      </c>
      <c r="S691" s="11" t="n">
        <v>0</v>
      </c>
      <c r="T691" s="13" t="n">
        <v>-0.048</v>
      </c>
      <c r="U691" s="13" t="n">
        <v>-0.0388438880706922</v>
      </c>
      <c r="V691" s="11" t="n">
        <v>0</v>
      </c>
      <c r="W691" s="13" t="n">
        <v>-0.109243697478992</v>
      </c>
      <c r="X691" s="11" t="n">
        <v>0</v>
      </c>
      <c r="Y691" s="11" t="n">
        <v>0</v>
      </c>
      <c r="Z691" s="11" t="n">
        <v>0</v>
      </c>
      <c r="AA691" s="11" t="n">
        <v>0</v>
      </c>
      <c r="AB691" s="10" t="s">
        <v>65</v>
      </c>
      <c r="AC691" s="11" t="n">
        <v>31</v>
      </c>
      <c r="AD691" s="11" t="n">
        <v>20</v>
      </c>
      <c r="AE691" s="11" t="n">
        <v>47</v>
      </c>
      <c r="AF691" s="11" t="n">
        <v>10</v>
      </c>
      <c r="AG691" s="11" t="n">
        <v>10</v>
      </c>
      <c r="AH691" s="11" t="n">
        <v>1</v>
      </c>
      <c r="AI691" s="13" t="n">
        <v>0.260504201680672</v>
      </c>
      <c r="AJ691" s="13" t="n">
        <v>0.168067226890756</v>
      </c>
      <c r="AK691" s="13" t="n">
        <v>0.394957983193277</v>
      </c>
      <c r="AL691" s="13" t="n">
        <v>0.0840336134453782</v>
      </c>
      <c r="AM691" s="13" t="n">
        <v>0.0840336134453782</v>
      </c>
      <c r="AN691" s="11" t="n">
        <v>0</v>
      </c>
      <c r="AO691" s="13" t="n">
        <v>0</v>
      </c>
      <c r="AP691" s="11" t="n">
        <v>6</v>
      </c>
      <c r="AQ691" s="11" t="n">
        <v>0</v>
      </c>
      <c r="AR691" s="13" t="n">
        <v>0.048</v>
      </c>
      <c r="AS691" s="13" t="n">
        <v>0</v>
      </c>
      <c r="AT691" s="14" t="n">
        <f aca="false">SUMIFS(시도_소아과개폐업!$C$5:$C$293,시도_소아과개폐업!$A$5:$A$293,$D691,시도_소아과개폐업!$B$5:$B$293,$B691)</f>
        <v>108</v>
      </c>
      <c r="AU691" s="14" t="n">
        <f aca="false">SUMIFS(시도_소아과개폐업!$D$5:$D$293,시도_소아과개폐업!$A$5:$A$293,$D691,시도_소아과개폐업!$B$5:$B$293,$B691)</f>
        <v>75</v>
      </c>
      <c r="AV691" s="14" t="n">
        <f aca="false">SUMIFS(시도_소아과개폐업!$F$5:$F$293,시도_소아과개폐업!$A$5:$A$293,$D691,시도_소아과개폐업!$B$5:$B$293,$B691)</f>
        <v>33</v>
      </c>
      <c r="AW691" s="15" t="n">
        <f aca="false">SUMIFS(시도_소아과개폐업!$G$5:$G$293,시도_소아과개폐업!$A$5:$A$293,$D691,시도_소아과개폐업!$B$5:$B$293,$B691)</f>
        <v>0.147347740667976</v>
      </c>
      <c r="AX691" s="14" t="n">
        <f aca="false">SUMIFS(시도_소아과개폐업!$H$5:$H$293,시도_소아과개폐업!$A$5:$A$293,$D691,시도_소아과개폐업!$B$5:$B$293,$B691)</f>
        <v>273</v>
      </c>
      <c r="AY691" s="14" t="n">
        <f aca="false">SUMIFS(시군구_병원급!$E$5:$E$3668,시군구_병원급!$A$5:$A$3668,$A691,시군구_병원급!$D$5:$D$3668,$D691)</f>
        <v>2</v>
      </c>
      <c r="AZ691" s="14" t="n">
        <f aca="false">SUMIFS(시군구_병원급!$F$5:$F$3668,시군구_병원급!$A$5:$A$3668,$A691,시군구_병원급!$D$5:$D$3668,$D691)</f>
        <v>1</v>
      </c>
      <c r="BA691" s="14" t="n">
        <f aca="false">SUMIFS(시군구_병원급!$G$5:$G$3668,시군구_병원급!$A$5:$A$3668,$A691,시군구_병원급!$D$5:$D$3668,$D691)</f>
        <v>3</v>
      </c>
      <c r="BB691" s="14" t="n">
        <f aca="false">SUMIFS(시군구_병원급!$H$5:$H$3668,시군구_병원급!$A$5:$A$3668,$A691,시군구_병원급!$D$5:$D$3668,$D691)</f>
        <v>3</v>
      </c>
      <c r="BC691" s="16" t="n">
        <f aca="false">K691+AY691</f>
        <v>11</v>
      </c>
      <c r="BD691" s="17" t="n">
        <f aca="false">IF(E691=0,"",(K691+AY691)/E691*1000)</f>
        <v>1.33236434108527</v>
      </c>
      <c r="BE691" s="16" t="n">
        <f aca="false">AY691-SUMIFS(시군구_병원급!$E$5:$E$3668,시군구_병원급!$A$5:$A$3668,$A691,시군구_병원급!$D$5:$D$3668,$D691-3)</f>
        <v>0</v>
      </c>
      <c r="BF691" s="16" t="n">
        <f aca="false">IF(AY691=0,1,0)</f>
        <v>0</v>
      </c>
      <c r="BG691" s="16" t="n">
        <f aca="false">IF(K691+AY691=0,1,0)</f>
        <v>0</v>
      </c>
      <c r="BH691" s="16" t="n">
        <f aca="false">AF691+AG691+AH691</f>
        <v>21</v>
      </c>
      <c r="BI691" s="18" t="n">
        <f aca="false">IF(H691=0,"",BH691/H691)</f>
        <v>0.176470588235294</v>
      </c>
      <c r="BJ691" s="16" t="n">
        <f aca="false">IF(AP691="","",AP691+AN691)</f>
        <v>6</v>
      </c>
    </row>
    <row r="692" customFormat="false" ht="15" hidden="false" customHeight="true" outlineLevel="0" collapsed="false">
      <c r="A692" s="9" t="s">
        <v>70</v>
      </c>
      <c r="B692" s="10" t="s">
        <v>63</v>
      </c>
      <c r="C692" s="10" t="s">
        <v>71</v>
      </c>
      <c r="D692" s="9" t="n">
        <v>2019</v>
      </c>
      <c r="E692" s="11" t="n">
        <v>13498</v>
      </c>
      <c r="F692" s="11" t="n">
        <v>2060</v>
      </c>
      <c r="G692" s="11" t="n">
        <v>2191</v>
      </c>
      <c r="H692" s="11" t="n">
        <v>179</v>
      </c>
      <c r="I692" s="11" t="n">
        <v>8113</v>
      </c>
      <c r="J692" s="11" t="n">
        <v>7005</v>
      </c>
      <c r="K692" s="11" t="n">
        <v>25</v>
      </c>
      <c r="L692" s="12" t="n">
        <v>13.26122388502</v>
      </c>
      <c r="M692" s="12" t="n">
        <v>1.85212624092458</v>
      </c>
      <c r="N692" s="13" t="n">
        <v>0.86342906446444</v>
      </c>
      <c r="O692" s="13" t="n">
        <v>0.601052007704845</v>
      </c>
      <c r="P692" s="13" t="n">
        <v>0.16232034375463</v>
      </c>
      <c r="Q692" s="13" t="n">
        <v>-0.0890193696429776</v>
      </c>
      <c r="R692" s="13" t="n">
        <v>-0.134334255235085</v>
      </c>
      <c r="S692" s="11" t="n">
        <v>5</v>
      </c>
      <c r="T692" s="13" t="n">
        <v>-0.0427807486631016</v>
      </c>
      <c r="U692" s="13" t="n">
        <v>-0.0319770910392555</v>
      </c>
      <c r="V692" s="11" t="n">
        <v>0</v>
      </c>
      <c r="W692" s="13" t="n">
        <v>-0.156424581005587</v>
      </c>
      <c r="X692" s="11" t="n">
        <v>0</v>
      </c>
      <c r="Y692" s="11" t="n">
        <v>0</v>
      </c>
      <c r="Z692" s="11" t="n">
        <v>0</v>
      </c>
      <c r="AA692" s="11" t="n">
        <v>0</v>
      </c>
      <c r="AB692" s="10" t="s">
        <v>65</v>
      </c>
      <c r="AC692" s="11" t="n">
        <v>78</v>
      </c>
      <c r="AD692" s="11" t="n">
        <v>30</v>
      </c>
      <c r="AE692" s="11" t="n">
        <v>61</v>
      </c>
      <c r="AF692" s="11" t="n">
        <v>7</v>
      </c>
      <c r="AG692" s="11" t="n">
        <v>3</v>
      </c>
      <c r="AH692" s="11" t="n">
        <v>0</v>
      </c>
      <c r="AI692" s="13" t="n">
        <v>0.435754189944134</v>
      </c>
      <c r="AJ692" s="13" t="n">
        <v>0.167597765363129</v>
      </c>
      <c r="AK692" s="13" t="n">
        <v>0.340782122905028</v>
      </c>
      <c r="AL692" s="13" t="n">
        <v>0.0391061452513967</v>
      </c>
      <c r="AM692" s="13" t="n">
        <v>0.0167597765363129</v>
      </c>
      <c r="AN692" s="11" t="n">
        <v>3</v>
      </c>
      <c r="AO692" s="13" t="n">
        <v>0.0164835164835165</v>
      </c>
      <c r="AP692" s="11" t="n">
        <v>10</v>
      </c>
      <c r="AQ692" s="11" t="n">
        <v>2</v>
      </c>
      <c r="AR692" s="13" t="n">
        <v>0.0526315789473684</v>
      </c>
      <c r="AS692" s="13" t="n">
        <v>0.0105263157894737</v>
      </c>
      <c r="AT692" s="14" t="n">
        <f aca="false">SUMIFS(시도_소아과개폐업!$C$5:$C$293,시도_소아과개폐업!$A$5:$A$293,$D692,시도_소아과개폐업!$B$5:$B$293,$B692)</f>
        <v>108</v>
      </c>
      <c r="AU692" s="14" t="n">
        <f aca="false">SUMIFS(시도_소아과개폐업!$D$5:$D$293,시도_소아과개폐업!$A$5:$A$293,$D692,시도_소아과개폐업!$B$5:$B$293,$B692)</f>
        <v>75</v>
      </c>
      <c r="AV692" s="14" t="n">
        <f aca="false">SUMIFS(시도_소아과개폐업!$F$5:$F$293,시도_소아과개폐업!$A$5:$A$293,$D692,시도_소아과개폐업!$B$5:$B$293,$B692)</f>
        <v>33</v>
      </c>
      <c r="AW692" s="15" t="n">
        <f aca="false">SUMIFS(시도_소아과개폐업!$G$5:$G$293,시도_소아과개폐업!$A$5:$A$293,$D692,시도_소아과개폐업!$B$5:$B$293,$B692)</f>
        <v>0.147347740667976</v>
      </c>
      <c r="AX692" s="14" t="n">
        <f aca="false">SUMIFS(시도_소아과개폐업!$H$5:$H$293,시도_소아과개폐업!$A$5:$A$293,$D692,시도_소아과개폐업!$B$5:$B$293,$B692)</f>
        <v>273</v>
      </c>
      <c r="AY692" s="14" t="n">
        <f aca="false">SUMIFS(시군구_병원급!$E$5:$E$3668,시군구_병원급!$A$5:$A$3668,$A692,시군구_병원급!$D$5:$D$3668,$D692)</f>
        <v>3</v>
      </c>
      <c r="AZ692" s="14" t="n">
        <f aca="false">SUMIFS(시군구_병원급!$F$5:$F$3668,시군구_병원급!$A$5:$A$3668,$A692,시군구_병원급!$D$5:$D$3668,$D692)</f>
        <v>2</v>
      </c>
      <c r="BA692" s="14" t="n">
        <f aca="false">SUMIFS(시군구_병원급!$G$5:$G$3668,시군구_병원급!$A$5:$A$3668,$A692,시군구_병원급!$D$5:$D$3668,$D692)</f>
        <v>8</v>
      </c>
      <c r="BB692" s="14" t="n">
        <f aca="false">SUMIFS(시군구_병원급!$H$5:$H$3668,시군구_병원급!$A$5:$A$3668,$A692,시군구_병원급!$D$5:$D$3668,$D692)</f>
        <v>12</v>
      </c>
      <c r="BC692" s="16" t="n">
        <f aca="false">K692+AY692</f>
        <v>28</v>
      </c>
      <c r="BD692" s="17" t="n">
        <f aca="false">IF(E692=0,"",(K692+AY692)/E692*1000)</f>
        <v>2.07438138983553</v>
      </c>
      <c r="BE692" s="16" t="n">
        <f aca="false">AY692-SUMIFS(시군구_병원급!$E$5:$E$3668,시군구_병원급!$A$5:$A$3668,$A692,시군구_병원급!$D$5:$D$3668,$D692-3)</f>
        <v>-2</v>
      </c>
      <c r="BF692" s="16" t="n">
        <f aca="false">IF(AY692=0,1,0)</f>
        <v>0</v>
      </c>
      <c r="BG692" s="16" t="n">
        <f aca="false">IF(K692+AY692=0,1,0)</f>
        <v>0</v>
      </c>
      <c r="BH692" s="16" t="n">
        <f aca="false">AF692+AG692+AH692</f>
        <v>10</v>
      </c>
      <c r="BI692" s="18" t="n">
        <f aca="false">IF(H692=0,"",BH692/H692)</f>
        <v>0.0558659217877095</v>
      </c>
      <c r="BJ692" s="16" t="n">
        <f aca="false">IF(AP692="","",AP692+AN692)</f>
        <v>13</v>
      </c>
    </row>
    <row r="693" customFormat="false" ht="15" hidden="false" customHeight="true" outlineLevel="0" collapsed="false">
      <c r="A693" s="9" t="s">
        <v>72</v>
      </c>
      <c r="B693" s="10" t="s">
        <v>63</v>
      </c>
      <c r="C693" s="10" t="s">
        <v>73</v>
      </c>
      <c r="D693" s="9" t="n">
        <v>2019</v>
      </c>
      <c r="E693" s="11" t="n">
        <v>12108</v>
      </c>
      <c r="F693" s="11" t="n">
        <v>1779</v>
      </c>
      <c r="G693" s="11" t="n">
        <v>1957</v>
      </c>
      <c r="H693" s="11" t="n">
        <v>188</v>
      </c>
      <c r="I693" s="11" t="n">
        <v>8329</v>
      </c>
      <c r="J693" s="11" t="n">
        <v>7080</v>
      </c>
      <c r="K693" s="11" t="n">
        <v>19</v>
      </c>
      <c r="L693" s="12" t="n">
        <v>15.5269243475388</v>
      </c>
      <c r="M693" s="12" t="n">
        <v>1.56921043937892</v>
      </c>
      <c r="N693" s="13" t="n">
        <v>0.850042021851363</v>
      </c>
      <c r="O693" s="13" t="n">
        <v>0.687892302609845</v>
      </c>
      <c r="P693" s="13" t="n">
        <v>0.161628675256029</v>
      </c>
      <c r="Q693" s="13" t="n">
        <v>-0.201424614166996</v>
      </c>
      <c r="R693" s="13" t="n">
        <v>-0.292735814962053</v>
      </c>
      <c r="S693" s="11" t="n">
        <v>-1</v>
      </c>
      <c r="T693" s="13" t="n">
        <v>-0.0552763819095478</v>
      </c>
      <c r="U693" s="13" t="n">
        <v>-0.0422033118675254</v>
      </c>
      <c r="V693" s="11" t="n">
        <v>0</v>
      </c>
      <c r="W693" s="13" t="n">
        <v>-0.191489361702128</v>
      </c>
      <c r="X693" s="11" t="n">
        <v>0</v>
      </c>
      <c r="Y693" s="11" t="n">
        <v>0</v>
      </c>
      <c r="Z693" s="11" t="n">
        <v>0</v>
      </c>
      <c r="AA693" s="11" t="n">
        <v>0</v>
      </c>
      <c r="AB693" s="10" t="s">
        <v>65</v>
      </c>
      <c r="AC693" s="11" t="n">
        <v>49</v>
      </c>
      <c r="AD693" s="11" t="n">
        <v>81</v>
      </c>
      <c r="AE693" s="11" t="n">
        <v>53</v>
      </c>
      <c r="AF693" s="11" t="n">
        <v>3</v>
      </c>
      <c r="AG693" s="11" t="n">
        <v>1</v>
      </c>
      <c r="AH693" s="11" t="n">
        <v>1</v>
      </c>
      <c r="AI693" s="13" t="n">
        <v>0.26063829787234</v>
      </c>
      <c r="AJ693" s="13" t="n">
        <v>0.430851063829787</v>
      </c>
      <c r="AK693" s="13" t="n">
        <v>0.281914893617021</v>
      </c>
      <c r="AL693" s="13" t="n">
        <v>0.0159574468085106</v>
      </c>
      <c r="AM693" s="13" t="n">
        <v>0.00531914893617021</v>
      </c>
      <c r="AN693" s="11" t="n">
        <v>21</v>
      </c>
      <c r="AO693" s="13" t="n">
        <v>0.100478468899522</v>
      </c>
      <c r="AP693" s="11" t="n">
        <v>17</v>
      </c>
      <c r="AQ693" s="11" t="n">
        <v>6</v>
      </c>
      <c r="AR693" s="13" t="n">
        <v>0.0772727272727273</v>
      </c>
      <c r="AS693" s="13" t="n">
        <v>0.0272727272727273</v>
      </c>
      <c r="AT693" s="14" t="n">
        <f aca="false">SUMIFS(시도_소아과개폐업!$C$5:$C$293,시도_소아과개폐업!$A$5:$A$293,$D693,시도_소아과개폐업!$B$5:$B$293,$B693)</f>
        <v>108</v>
      </c>
      <c r="AU693" s="14" t="n">
        <f aca="false">SUMIFS(시도_소아과개폐업!$D$5:$D$293,시도_소아과개폐업!$A$5:$A$293,$D693,시도_소아과개폐업!$B$5:$B$293,$B693)</f>
        <v>75</v>
      </c>
      <c r="AV693" s="14" t="n">
        <f aca="false">SUMIFS(시도_소아과개폐업!$F$5:$F$293,시도_소아과개폐업!$A$5:$A$293,$D693,시도_소아과개폐업!$B$5:$B$293,$B693)</f>
        <v>33</v>
      </c>
      <c r="AW693" s="15" t="n">
        <f aca="false">SUMIFS(시도_소아과개폐업!$G$5:$G$293,시도_소아과개폐업!$A$5:$A$293,$D693,시도_소아과개폐업!$B$5:$B$293,$B693)</f>
        <v>0.147347740667976</v>
      </c>
      <c r="AX693" s="14" t="n">
        <f aca="false">SUMIFS(시도_소아과개폐업!$H$5:$H$293,시도_소아과개폐업!$A$5:$A$293,$D693,시도_소아과개폐업!$B$5:$B$293,$B693)</f>
        <v>273</v>
      </c>
      <c r="AY693" s="14" t="n">
        <f aca="false">SUMIFS(시군구_병원급!$E$5:$E$3668,시군구_병원급!$A$5:$A$3668,$A693,시군구_병원급!$D$5:$D$3668,$D693)</f>
        <v>2</v>
      </c>
      <c r="AZ693" s="14" t="n">
        <f aca="false">SUMIFS(시군구_병원급!$F$5:$F$3668,시군구_병원급!$A$5:$A$3668,$A693,시군구_병원급!$D$5:$D$3668,$D693)</f>
        <v>2</v>
      </c>
      <c r="BA693" s="14" t="n">
        <f aca="false">SUMIFS(시군구_병원급!$G$5:$G$3668,시군구_병원급!$A$5:$A$3668,$A693,시군구_병원급!$D$5:$D$3668,$D693)</f>
        <v>6</v>
      </c>
      <c r="BB693" s="14" t="n">
        <f aca="false">SUMIFS(시군구_병원급!$H$5:$H$3668,시군구_병원급!$A$5:$A$3668,$A693,시군구_병원급!$D$5:$D$3668,$D693)</f>
        <v>12</v>
      </c>
      <c r="BC693" s="16" t="n">
        <f aca="false">K693+AY693</f>
        <v>21</v>
      </c>
      <c r="BD693" s="17" t="n">
        <f aca="false">IF(E693=0,"",(K693+AY693)/E693*1000)</f>
        <v>1.73439048562934</v>
      </c>
      <c r="BE693" s="16" t="n">
        <f aca="false">AY693-SUMIFS(시군구_병원급!$E$5:$E$3668,시군구_병원급!$A$5:$A$3668,$A693,시군구_병원급!$D$5:$D$3668,$D693-3)</f>
        <v>0</v>
      </c>
      <c r="BF693" s="16" t="n">
        <f aca="false">IF(AY693=0,1,0)</f>
        <v>0</v>
      </c>
      <c r="BG693" s="16" t="n">
        <f aca="false">IF(K693+AY693=0,1,0)</f>
        <v>0</v>
      </c>
      <c r="BH693" s="16" t="n">
        <f aca="false">AF693+AG693+AH693</f>
        <v>5</v>
      </c>
      <c r="BI693" s="18" t="n">
        <f aca="false">IF(H693=0,"",BH693/H693)</f>
        <v>0.0265957446808511</v>
      </c>
      <c r="BJ693" s="16" t="n">
        <f aca="false">IF(AP693="","",AP693+AN693)</f>
        <v>38</v>
      </c>
    </row>
    <row r="694" customFormat="false" ht="15" hidden="false" customHeight="true" outlineLevel="0" collapsed="false">
      <c r="A694" s="9" t="s">
        <v>74</v>
      </c>
      <c r="B694" s="10" t="s">
        <v>63</v>
      </c>
      <c r="C694" s="10" t="s">
        <v>75</v>
      </c>
      <c r="D694" s="9" t="n">
        <v>2019</v>
      </c>
      <c r="E694" s="11" t="n">
        <v>12801</v>
      </c>
      <c r="F694" s="11" t="n">
        <v>1815</v>
      </c>
      <c r="G694" s="11" t="n">
        <v>1884</v>
      </c>
      <c r="H694" s="11" t="n">
        <v>215</v>
      </c>
      <c r="I694" s="11" t="n">
        <v>8892</v>
      </c>
      <c r="J694" s="11" t="n">
        <v>7568</v>
      </c>
      <c r="K694" s="11" t="n">
        <v>17</v>
      </c>
      <c r="L694" s="12" t="n">
        <v>16.7955628466526</v>
      </c>
      <c r="M694" s="12" t="n">
        <v>1.32802124833997</v>
      </c>
      <c r="N694" s="13" t="n">
        <v>0.851102114260009</v>
      </c>
      <c r="O694" s="13" t="n">
        <v>0.694633231778767</v>
      </c>
      <c r="P694" s="13" t="n">
        <v>0.147176001874854</v>
      </c>
      <c r="Q694" s="13" t="n">
        <v>-0.149095985110343</v>
      </c>
      <c r="R694" s="13" t="n">
        <v>-0.209399916072178</v>
      </c>
      <c r="S694" s="11" t="n">
        <v>0</v>
      </c>
      <c r="T694" s="13" t="n">
        <v>-0.0401785714285714</v>
      </c>
      <c r="U694" s="13" t="n">
        <v>-0.0483732876712328</v>
      </c>
      <c r="V694" s="11" t="n">
        <v>0</v>
      </c>
      <c r="W694" s="13" t="n">
        <v>-0.144186046511628</v>
      </c>
      <c r="X694" s="11" t="n">
        <v>0</v>
      </c>
      <c r="Y694" s="11" t="n">
        <v>0</v>
      </c>
      <c r="Z694" s="11" t="n">
        <v>0</v>
      </c>
      <c r="AA694" s="11" t="n">
        <v>0</v>
      </c>
      <c r="AB694" s="10" t="s">
        <v>65</v>
      </c>
      <c r="AC694" s="11" t="n">
        <v>75</v>
      </c>
      <c r="AD694" s="11" t="n">
        <v>52</v>
      </c>
      <c r="AE694" s="11" t="n">
        <v>76</v>
      </c>
      <c r="AF694" s="11" t="n">
        <v>9</v>
      </c>
      <c r="AG694" s="11" t="n">
        <v>3</v>
      </c>
      <c r="AH694" s="11" t="n">
        <v>0</v>
      </c>
      <c r="AI694" s="13" t="n">
        <v>0.348837209302326</v>
      </c>
      <c r="AJ694" s="13" t="n">
        <v>0.241860465116279</v>
      </c>
      <c r="AK694" s="13" t="n">
        <v>0.353488372093023</v>
      </c>
      <c r="AL694" s="13" t="n">
        <v>0.0418604651162791</v>
      </c>
      <c r="AM694" s="13" t="n">
        <v>0.013953488372093</v>
      </c>
      <c r="AN694" s="11" t="n">
        <v>6</v>
      </c>
      <c r="AO694" s="13" t="n">
        <v>0.0271493212669683</v>
      </c>
      <c r="AP694" s="11" t="n">
        <v>31</v>
      </c>
      <c r="AQ694" s="11" t="n">
        <v>24</v>
      </c>
      <c r="AR694" s="13" t="n">
        <v>0.135371179039301</v>
      </c>
      <c r="AS694" s="13" t="n">
        <v>0.104803493449782</v>
      </c>
      <c r="AT694" s="14" t="n">
        <f aca="false">SUMIFS(시도_소아과개폐업!$C$5:$C$293,시도_소아과개폐업!$A$5:$A$293,$D694,시도_소아과개폐업!$B$5:$B$293,$B694)</f>
        <v>108</v>
      </c>
      <c r="AU694" s="14" t="n">
        <f aca="false">SUMIFS(시도_소아과개폐업!$D$5:$D$293,시도_소아과개폐업!$A$5:$A$293,$D694,시도_소아과개폐업!$B$5:$B$293,$B694)</f>
        <v>75</v>
      </c>
      <c r="AV694" s="14" t="n">
        <f aca="false">SUMIFS(시도_소아과개폐업!$F$5:$F$293,시도_소아과개폐업!$A$5:$A$293,$D694,시도_소아과개폐업!$B$5:$B$293,$B694)</f>
        <v>33</v>
      </c>
      <c r="AW694" s="15" t="n">
        <f aca="false">SUMIFS(시도_소아과개폐업!$G$5:$G$293,시도_소아과개폐업!$A$5:$A$293,$D694,시도_소아과개폐업!$B$5:$B$293,$B694)</f>
        <v>0.147347740667976</v>
      </c>
      <c r="AX694" s="14" t="n">
        <f aca="false">SUMIFS(시도_소아과개폐업!$H$5:$H$293,시도_소아과개폐업!$A$5:$A$293,$D694,시도_소아과개폐업!$B$5:$B$293,$B694)</f>
        <v>273</v>
      </c>
      <c r="AY694" s="14" t="n">
        <f aca="false">SUMIFS(시군구_병원급!$E$5:$E$3668,시군구_병원급!$A$5:$A$3668,$A694,시군구_병원급!$D$5:$D$3668,$D694)</f>
        <v>7</v>
      </c>
      <c r="AZ694" s="14" t="n">
        <f aca="false">SUMIFS(시군구_병원급!$F$5:$F$3668,시군구_병원급!$A$5:$A$3668,$A694,시군구_병원급!$D$5:$D$3668,$D694)</f>
        <v>4</v>
      </c>
      <c r="BA694" s="14" t="n">
        <f aca="false">SUMIFS(시군구_병원급!$G$5:$G$3668,시군구_병원급!$A$5:$A$3668,$A694,시군구_병원급!$D$5:$D$3668,$D694)</f>
        <v>17</v>
      </c>
      <c r="BB694" s="14" t="n">
        <f aca="false">SUMIFS(시군구_병원급!$H$5:$H$3668,시군구_병원급!$A$5:$A$3668,$A694,시군구_병원급!$D$5:$D$3668,$D694)</f>
        <v>32</v>
      </c>
      <c r="BC694" s="16" t="n">
        <f aca="false">K694+AY694</f>
        <v>24</v>
      </c>
      <c r="BD694" s="17" t="n">
        <f aca="false">IF(E694=0,"",(K694+AY694)/E694*1000)</f>
        <v>1.8748535270682</v>
      </c>
      <c r="BE694" s="16" t="n">
        <f aca="false">AY694-SUMIFS(시군구_병원급!$E$5:$E$3668,시군구_병원급!$A$5:$A$3668,$A694,시군구_병원급!$D$5:$D$3668,$D694-3)</f>
        <v>-1</v>
      </c>
      <c r="BF694" s="16" t="n">
        <f aca="false">IF(AY694=0,1,0)</f>
        <v>0</v>
      </c>
      <c r="BG694" s="16" t="n">
        <f aca="false">IF(K694+AY694=0,1,0)</f>
        <v>0</v>
      </c>
      <c r="BH694" s="16" t="n">
        <f aca="false">AF694+AG694+AH694</f>
        <v>12</v>
      </c>
      <c r="BI694" s="18" t="n">
        <f aca="false">IF(H694=0,"",BH694/H694)</f>
        <v>0.0558139534883721</v>
      </c>
      <c r="BJ694" s="16" t="n">
        <f aca="false">IF(AP694="","",AP694+AN694)</f>
        <v>37</v>
      </c>
    </row>
    <row r="695" customFormat="false" ht="15" hidden="false" customHeight="true" outlineLevel="0" collapsed="false">
      <c r="A695" s="9" t="s">
        <v>76</v>
      </c>
      <c r="B695" s="10" t="s">
        <v>63</v>
      </c>
      <c r="C695" s="10" t="s">
        <v>77</v>
      </c>
      <c r="D695" s="9" t="n">
        <v>2019</v>
      </c>
      <c r="E695" s="11" t="n">
        <v>14221</v>
      </c>
      <c r="F695" s="11" t="n">
        <v>2090</v>
      </c>
      <c r="G695" s="11" t="n">
        <v>2244</v>
      </c>
      <c r="H695" s="11" t="n">
        <v>230</v>
      </c>
      <c r="I695" s="11" t="n">
        <v>10973</v>
      </c>
      <c r="J695" s="11" t="n">
        <v>9425</v>
      </c>
      <c r="K695" s="11" t="n">
        <v>18</v>
      </c>
      <c r="L695" s="12" t="n">
        <v>16.1732648899515</v>
      </c>
      <c r="M695" s="12" t="n">
        <v>1.2657337739962</v>
      </c>
      <c r="N695" s="13" t="n">
        <v>0.858926455846168</v>
      </c>
      <c r="O695" s="13" t="n">
        <v>0.771605372336685</v>
      </c>
      <c r="P695" s="13" t="n">
        <v>0.157794810491527</v>
      </c>
      <c r="Q695" s="13" t="n">
        <v>-0.21169623059867</v>
      </c>
      <c r="R695" s="13" t="n">
        <v>-0.272609400324149</v>
      </c>
      <c r="S695" s="11" t="n">
        <v>-1</v>
      </c>
      <c r="T695" s="13" t="n">
        <v>-0.0456431535269709</v>
      </c>
      <c r="U695" s="13" t="n">
        <v>-0.0454940848990953</v>
      </c>
      <c r="V695" s="11" t="n">
        <v>0</v>
      </c>
      <c r="W695" s="13" t="n">
        <v>-0.169565217391304</v>
      </c>
      <c r="X695" s="11" t="n">
        <v>0</v>
      </c>
      <c r="Y695" s="11" t="n">
        <v>0</v>
      </c>
      <c r="Z695" s="11" t="n">
        <v>0</v>
      </c>
      <c r="AA695" s="11" t="n">
        <v>0</v>
      </c>
      <c r="AB695" s="10" t="s">
        <v>65</v>
      </c>
      <c r="AC695" s="11" t="n">
        <v>55</v>
      </c>
      <c r="AD695" s="11" t="n">
        <v>84</v>
      </c>
      <c r="AE695" s="11" t="n">
        <v>82</v>
      </c>
      <c r="AF695" s="11" t="n">
        <v>3</v>
      </c>
      <c r="AG695" s="11" t="n">
        <v>5</v>
      </c>
      <c r="AH695" s="11" t="n">
        <v>1</v>
      </c>
      <c r="AI695" s="13" t="n">
        <v>0.239130434782609</v>
      </c>
      <c r="AJ695" s="13" t="n">
        <v>0.365217391304348</v>
      </c>
      <c r="AK695" s="13" t="n">
        <v>0.356521739130435</v>
      </c>
      <c r="AL695" s="13" t="n">
        <v>0.0130434782608696</v>
      </c>
      <c r="AM695" s="13" t="n">
        <v>0.0217391304347826</v>
      </c>
      <c r="AN695" s="11" t="n">
        <v>1</v>
      </c>
      <c r="AO695" s="13" t="n">
        <v>0.00432900432900433</v>
      </c>
      <c r="AP695" s="11" t="n">
        <v>23</v>
      </c>
      <c r="AQ695" s="11" t="n">
        <v>11</v>
      </c>
      <c r="AR695" s="13" t="n">
        <v>0.0946502057613169</v>
      </c>
      <c r="AS695" s="13" t="n">
        <v>0.0452674897119342</v>
      </c>
      <c r="AT695" s="14" t="n">
        <f aca="false">SUMIFS(시도_소아과개폐업!$C$5:$C$293,시도_소아과개폐업!$A$5:$A$293,$D695,시도_소아과개폐업!$B$5:$B$293,$B695)</f>
        <v>108</v>
      </c>
      <c r="AU695" s="14" t="n">
        <f aca="false">SUMIFS(시도_소아과개폐업!$D$5:$D$293,시도_소아과개폐업!$A$5:$A$293,$D695,시도_소아과개폐업!$B$5:$B$293,$B695)</f>
        <v>75</v>
      </c>
      <c r="AV695" s="14" t="n">
        <f aca="false">SUMIFS(시도_소아과개폐업!$F$5:$F$293,시도_소아과개폐업!$A$5:$A$293,$D695,시도_소아과개폐업!$B$5:$B$293,$B695)</f>
        <v>33</v>
      </c>
      <c r="AW695" s="15" t="n">
        <f aca="false">SUMIFS(시도_소아과개폐업!$G$5:$G$293,시도_소아과개폐업!$A$5:$A$293,$D695,시도_소아과개폐업!$B$5:$B$293,$B695)</f>
        <v>0.147347740667976</v>
      </c>
      <c r="AX695" s="14" t="n">
        <f aca="false">SUMIFS(시도_소아과개폐업!$H$5:$H$293,시도_소아과개폐업!$A$5:$A$293,$D695,시도_소아과개폐업!$B$5:$B$293,$B695)</f>
        <v>273</v>
      </c>
      <c r="AY695" s="14" t="n">
        <f aca="false">SUMIFS(시군구_병원급!$E$5:$E$3668,시군구_병원급!$A$5:$A$3668,$A695,시군구_병원급!$D$5:$D$3668,$D695)</f>
        <v>6</v>
      </c>
      <c r="AZ695" s="14" t="n">
        <f aca="false">SUMIFS(시군구_병원급!$F$5:$F$3668,시군구_병원급!$A$5:$A$3668,$A695,시군구_병원급!$D$5:$D$3668,$D695)</f>
        <v>3</v>
      </c>
      <c r="BA695" s="14" t="n">
        <f aca="false">SUMIFS(시군구_병원급!$G$5:$G$3668,시군구_병원급!$A$5:$A$3668,$A695,시군구_병원급!$D$5:$D$3668,$D695)</f>
        <v>15</v>
      </c>
      <c r="BB695" s="14" t="n">
        <f aca="false">SUMIFS(시군구_병원급!$H$5:$H$3668,시군구_병원급!$A$5:$A$3668,$A695,시군구_병원급!$D$5:$D$3668,$D695)</f>
        <v>18</v>
      </c>
      <c r="BC695" s="16" t="n">
        <f aca="false">K695+AY695</f>
        <v>24</v>
      </c>
      <c r="BD695" s="17" t="n">
        <f aca="false">IF(E695=0,"",(K695+AY695)/E695*1000)</f>
        <v>1.68764503199494</v>
      </c>
      <c r="BE695" s="16" t="n">
        <f aca="false">AY695-SUMIFS(시군구_병원급!$E$5:$E$3668,시군구_병원급!$A$5:$A$3668,$A695,시군구_병원급!$D$5:$D$3668,$D695-3)</f>
        <v>0</v>
      </c>
      <c r="BF695" s="16" t="n">
        <f aca="false">IF(AY695=0,1,0)</f>
        <v>0</v>
      </c>
      <c r="BG695" s="16" t="n">
        <f aca="false">IF(K695+AY695=0,1,0)</f>
        <v>0</v>
      </c>
      <c r="BH695" s="16" t="n">
        <f aca="false">AF695+AG695+AH695</f>
        <v>9</v>
      </c>
      <c r="BI695" s="18" t="n">
        <f aca="false">IF(H695=0,"",BH695/H695)</f>
        <v>0.0391304347826087</v>
      </c>
      <c r="BJ695" s="16" t="n">
        <f aca="false">IF(AP695="","",AP695+AN695)</f>
        <v>24</v>
      </c>
    </row>
    <row r="696" customFormat="false" ht="15" hidden="false" customHeight="true" outlineLevel="0" collapsed="false">
      <c r="A696" s="9" t="s">
        <v>78</v>
      </c>
      <c r="B696" s="10" t="s">
        <v>63</v>
      </c>
      <c r="C696" s="10" t="s">
        <v>79</v>
      </c>
      <c r="D696" s="9" t="n">
        <v>2019</v>
      </c>
      <c r="E696" s="11" t="n">
        <v>16920</v>
      </c>
      <c r="F696" s="11" t="n">
        <v>2172</v>
      </c>
      <c r="G696" s="11" t="n">
        <v>2147</v>
      </c>
      <c r="H696" s="11" t="n">
        <v>267</v>
      </c>
      <c r="I696" s="11" t="n">
        <v>10661</v>
      </c>
      <c r="J696" s="11" t="n">
        <v>9039</v>
      </c>
      <c r="K696" s="11" t="n">
        <v>19</v>
      </c>
      <c r="L696" s="12" t="n">
        <v>15.7801418439716</v>
      </c>
      <c r="M696" s="12" t="n">
        <v>1.12293144208038</v>
      </c>
      <c r="N696" s="13" t="n">
        <v>0.847856673857987</v>
      </c>
      <c r="O696" s="13" t="n">
        <v>0.630082742316785</v>
      </c>
      <c r="P696" s="13" t="n">
        <v>0.126891252955083</v>
      </c>
      <c r="Q696" s="13" t="n">
        <v>-0.16932593647209</v>
      </c>
      <c r="R696" s="13" t="n">
        <v>-0.298366013071896</v>
      </c>
      <c r="S696" s="11" t="n">
        <v>-2</v>
      </c>
      <c r="T696" s="13" t="n">
        <v>-0.0290909090909091</v>
      </c>
      <c r="U696" s="13" t="n">
        <v>-0.0207587030403234</v>
      </c>
      <c r="V696" s="11" t="n">
        <v>0</v>
      </c>
      <c r="W696" s="13" t="n">
        <v>-0.213483146067416</v>
      </c>
      <c r="X696" s="11" t="n">
        <v>0</v>
      </c>
      <c r="Y696" s="11" t="n">
        <v>0</v>
      </c>
      <c r="Z696" s="11" t="n">
        <v>0</v>
      </c>
      <c r="AA696" s="11" t="n">
        <v>0</v>
      </c>
      <c r="AB696" s="10" t="s">
        <v>65</v>
      </c>
      <c r="AC696" s="11" t="n">
        <v>86</v>
      </c>
      <c r="AD696" s="11" t="n">
        <v>63</v>
      </c>
      <c r="AE696" s="11" t="n">
        <v>93</v>
      </c>
      <c r="AF696" s="11" t="n">
        <v>6</v>
      </c>
      <c r="AG696" s="11" t="n">
        <v>16</v>
      </c>
      <c r="AH696" s="11" t="n">
        <v>3</v>
      </c>
      <c r="AI696" s="13" t="n">
        <v>0.322097378277154</v>
      </c>
      <c r="AJ696" s="13" t="n">
        <v>0.235955056179775</v>
      </c>
      <c r="AK696" s="13" t="n">
        <v>0.348314606741573</v>
      </c>
      <c r="AL696" s="13" t="n">
        <v>0.0224719101123596</v>
      </c>
      <c r="AM696" s="13" t="n">
        <v>0.0599250936329588</v>
      </c>
      <c r="AN696" s="11" t="n">
        <v>5</v>
      </c>
      <c r="AO696" s="13" t="n">
        <v>0.0183823529411765</v>
      </c>
      <c r="AP696" s="11" t="n">
        <v>19</v>
      </c>
      <c r="AQ696" s="11" t="n">
        <v>12</v>
      </c>
      <c r="AR696" s="13" t="n">
        <v>0.0681003584229391</v>
      </c>
      <c r="AS696" s="13" t="n">
        <v>0.0430107526881721</v>
      </c>
      <c r="AT696" s="14" t="n">
        <f aca="false">SUMIFS(시도_소아과개폐업!$C$5:$C$293,시도_소아과개폐업!$A$5:$A$293,$D696,시도_소아과개폐업!$B$5:$B$293,$B696)</f>
        <v>108</v>
      </c>
      <c r="AU696" s="14" t="n">
        <f aca="false">SUMIFS(시도_소아과개폐업!$D$5:$D$293,시도_소아과개폐업!$A$5:$A$293,$D696,시도_소아과개폐업!$B$5:$B$293,$B696)</f>
        <v>75</v>
      </c>
      <c r="AV696" s="14" t="n">
        <f aca="false">SUMIFS(시도_소아과개폐업!$F$5:$F$293,시도_소아과개폐업!$A$5:$A$293,$D696,시도_소아과개폐업!$B$5:$B$293,$B696)</f>
        <v>33</v>
      </c>
      <c r="AW696" s="15" t="n">
        <f aca="false">SUMIFS(시도_소아과개폐업!$G$5:$G$293,시도_소아과개폐업!$A$5:$A$293,$D696,시도_소아과개폐업!$B$5:$B$293,$B696)</f>
        <v>0.147347740667976</v>
      </c>
      <c r="AX696" s="14" t="n">
        <f aca="false">SUMIFS(시도_소아과개폐업!$H$5:$H$293,시도_소아과개폐업!$A$5:$A$293,$D696,시도_소아과개폐업!$B$5:$B$293,$B696)</f>
        <v>273</v>
      </c>
      <c r="AY696" s="14" t="n">
        <f aca="false">SUMIFS(시군구_병원급!$E$5:$E$3668,시군구_병원급!$A$5:$A$3668,$A696,시군구_병원급!$D$5:$D$3668,$D696)</f>
        <v>5</v>
      </c>
      <c r="AZ696" s="14" t="n">
        <f aca="false">SUMIFS(시군구_병원급!$F$5:$F$3668,시군구_병원급!$A$5:$A$3668,$A696,시군구_병원급!$D$5:$D$3668,$D696)</f>
        <v>1</v>
      </c>
      <c r="BA696" s="14" t="n">
        <f aca="false">SUMIFS(시군구_병원급!$G$5:$G$3668,시군구_병원급!$A$5:$A$3668,$A696,시군구_병원급!$D$5:$D$3668,$D696)</f>
        <v>7</v>
      </c>
      <c r="BB696" s="14" t="n">
        <f aca="false">SUMIFS(시군구_병원급!$H$5:$H$3668,시군구_병원급!$A$5:$A$3668,$A696,시군구_병원급!$D$5:$D$3668,$D696)</f>
        <v>15</v>
      </c>
      <c r="BC696" s="16" t="n">
        <f aca="false">K696+AY696</f>
        <v>24</v>
      </c>
      <c r="BD696" s="17" t="n">
        <f aca="false">IF(E696=0,"",(K696+AY696)/E696*1000)</f>
        <v>1.41843971631206</v>
      </c>
      <c r="BE696" s="16" t="n">
        <f aca="false">AY696-SUMIFS(시군구_병원급!$E$5:$E$3668,시군구_병원급!$A$5:$A$3668,$A696,시군구_병원급!$D$5:$D$3668,$D696-3)</f>
        <v>0</v>
      </c>
      <c r="BF696" s="16" t="n">
        <f aca="false">IF(AY696=0,1,0)</f>
        <v>0</v>
      </c>
      <c r="BG696" s="16" t="n">
        <f aca="false">IF(K696+AY696=0,1,0)</f>
        <v>0</v>
      </c>
      <c r="BH696" s="16" t="n">
        <f aca="false">AF696+AG696+AH696</f>
        <v>25</v>
      </c>
      <c r="BI696" s="18" t="n">
        <f aca="false">IF(H696=0,"",BH696/H696)</f>
        <v>0.0936329588014981</v>
      </c>
      <c r="BJ696" s="16" t="n">
        <f aca="false">IF(AP696="","",AP696+AN696)</f>
        <v>24</v>
      </c>
    </row>
    <row r="697" customFormat="false" ht="15" hidden="false" customHeight="true" outlineLevel="0" collapsed="false">
      <c r="A697" s="9" t="s">
        <v>80</v>
      </c>
      <c r="B697" s="10" t="s">
        <v>63</v>
      </c>
      <c r="C697" s="10" t="s">
        <v>81</v>
      </c>
      <c r="D697" s="9" t="n">
        <v>2019</v>
      </c>
      <c r="E697" s="11" t="n">
        <v>9470</v>
      </c>
      <c r="F697" s="11" t="n">
        <v>1189</v>
      </c>
      <c r="G697" s="11" t="n">
        <v>1227</v>
      </c>
      <c r="H697" s="11" t="n">
        <v>153</v>
      </c>
      <c r="I697" s="11" t="n">
        <v>7985</v>
      </c>
      <c r="J697" s="11" t="n">
        <v>6822</v>
      </c>
      <c r="K697" s="11" t="n">
        <v>10</v>
      </c>
      <c r="L697" s="12" t="n">
        <v>16.156282998944</v>
      </c>
      <c r="M697" s="12" t="n">
        <v>1.05596620908131</v>
      </c>
      <c r="N697" s="13" t="n">
        <v>0.854351909830933</v>
      </c>
      <c r="O697" s="13" t="n">
        <v>0.843189017951426</v>
      </c>
      <c r="P697" s="13" t="n">
        <v>0.129567053854277</v>
      </c>
      <c r="Q697" s="13" t="n">
        <v>-0.256846896335243</v>
      </c>
      <c r="R697" s="13" t="n">
        <v>-0.37557251908397</v>
      </c>
      <c r="S697" s="11" t="n">
        <v>-2</v>
      </c>
      <c r="T697" s="13" t="n">
        <v>-0.0727272727272728</v>
      </c>
      <c r="U697" s="13" t="n">
        <v>-0.0632332238385734</v>
      </c>
      <c r="V697" s="11" t="n">
        <v>0</v>
      </c>
      <c r="W697" s="13" t="n">
        <v>-0.202614379084967</v>
      </c>
      <c r="X697" s="11" t="n">
        <v>0</v>
      </c>
      <c r="Y697" s="11" t="n">
        <v>0</v>
      </c>
      <c r="Z697" s="11" t="n">
        <v>0</v>
      </c>
      <c r="AA697" s="11" t="n">
        <v>0</v>
      </c>
      <c r="AB697" s="10" t="s">
        <v>65</v>
      </c>
      <c r="AC697" s="11" t="n">
        <v>61</v>
      </c>
      <c r="AD697" s="11" t="n">
        <v>57</v>
      </c>
      <c r="AE697" s="11" t="n">
        <v>29</v>
      </c>
      <c r="AF697" s="11" t="n">
        <v>2</v>
      </c>
      <c r="AG697" s="11" t="n">
        <v>3</v>
      </c>
      <c r="AH697" s="11" t="n">
        <v>1</v>
      </c>
      <c r="AI697" s="13" t="n">
        <v>0.398692810457516</v>
      </c>
      <c r="AJ697" s="13" t="n">
        <v>0.372549019607843</v>
      </c>
      <c r="AK697" s="13" t="n">
        <v>0.189542483660131</v>
      </c>
      <c r="AL697" s="13" t="n">
        <v>0.0130718954248366</v>
      </c>
      <c r="AM697" s="13" t="n">
        <v>0.0196078431372549</v>
      </c>
      <c r="AN697" s="11" t="n">
        <v>3</v>
      </c>
      <c r="AO697" s="13" t="n">
        <v>0.0192307692307692</v>
      </c>
      <c r="AP697" s="11" t="n">
        <v>26</v>
      </c>
      <c r="AQ697" s="11" t="n">
        <v>15</v>
      </c>
      <c r="AR697" s="13" t="n">
        <v>0.155688622754491</v>
      </c>
      <c r="AS697" s="13" t="n">
        <v>0.0898203592814371</v>
      </c>
      <c r="AT697" s="14" t="n">
        <f aca="false">SUMIFS(시도_소아과개폐업!$C$5:$C$293,시도_소아과개폐업!$A$5:$A$293,$D697,시도_소아과개폐업!$B$5:$B$293,$B697)</f>
        <v>108</v>
      </c>
      <c r="AU697" s="14" t="n">
        <f aca="false">SUMIFS(시도_소아과개폐업!$D$5:$D$293,시도_소아과개폐업!$A$5:$A$293,$D697,시도_소아과개폐업!$B$5:$B$293,$B697)</f>
        <v>75</v>
      </c>
      <c r="AV697" s="14" t="n">
        <f aca="false">SUMIFS(시도_소아과개폐업!$F$5:$F$293,시도_소아과개폐업!$A$5:$A$293,$D697,시도_소아과개폐업!$B$5:$B$293,$B697)</f>
        <v>33</v>
      </c>
      <c r="AW697" s="15" t="n">
        <f aca="false">SUMIFS(시도_소아과개폐업!$G$5:$G$293,시도_소아과개폐업!$A$5:$A$293,$D697,시도_소아과개폐업!$B$5:$B$293,$B697)</f>
        <v>0.147347740667976</v>
      </c>
      <c r="AX697" s="14" t="n">
        <f aca="false">SUMIFS(시도_소아과개폐업!$H$5:$H$293,시도_소아과개폐업!$A$5:$A$293,$D697,시도_소아과개폐업!$B$5:$B$293,$B697)</f>
        <v>273</v>
      </c>
      <c r="AY697" s="14" t="n">
        <f aca="false">SUMIFS(시군구_병원급!$E$5:$E$3668,시군구_병원급!$A$5:$A$3668,$A697,시군구_병원급!$D$5:$D$3668,$D697)</f>
        <v>2</v>
      </c>
      <c r="AZ697" s="14" t="n">
        <f aca="false">SUMIFS(시군구_병원급!$F$5:$F$3668,시군구_병원급!$A$5:$A$3668,$A697,시군구_병원급!$D$5:$D$3668,$D697)</f>
        <v>2</v>
      </c>
      <c r="BA697" s="14" t="n">
        <f aca="false">SUMIFS(시군구_병원급!$G$5:$G$3668,시군구_병원급!$A$5:$A$3668,$A697,시군구_병원급!$D$5:$D$3668,$D697)</f>
        <v>10</v>
      </c>
      <c r="BB697" s="14" t="n">
        <f aca="false">SUMIFS(시군구_병원급!$H$5:$H$3668,시군구_병원급!$A$5:$A$3668,$A697,시군구_병원급!$D$5:$D$3668,$D697)</f>
        <v>16</v>
      </c>
      <c r="BC697" s="16" t="n">
        <f aca="false">K697+AY697</f>
        <v>12</v>
      </c>
      <c r="BD697" s="17" t="n">
        <f aca="false">IF(E697=0,"",(K697+AY697)/E697*1000)</f>
        <v>1.26715945089757</v>
      </c>
      <c r="BE697" s="16" t="n">
        <f aca="false">AY697-SUMIFS(시군구_병원급!$E$5:$E$3668,시군구_병원급!$A$5:$A$3668,$A697,시군구_병원급!$D$5:$D$3668,$D697-3)</f>
        <v>0</v>
      </c>
      <c r="BF697" s="16" t="n">
        <f aca="false">IF(AY697=0,1,0)</f>
        <v>0</v>
      </c>
      <c r="BG697" s="16" t="n">
        <f aca="false">IF(K697+AY697=0,1,0)</f>
        <v>0</v>
      </c>
      <c r="BH697" s="16" t="n">
        <f aca="false">AF697+AG697+AH697</f>
        <v>6</v>
      </c>
      <c r="BI697" s="18" t="n">
        <f aca="false">IF(H697=0,"",BH697/H697)</f>
        <v>0.0392156862745098</v>
      </c>
      <c r="BJ697" s="16" t="n">
        <f aca="false">IF(AP697="","",AP697+AN697)</f>
        <v>29</v>
      </c>
    </row>
    <row r="698" customFormat="false" ht="15" hidden="false" customHeight="true" outlineLevel="0" collapsed="false">
      <c r="A698" s="9" t="s">
        <v>82</v>
      </c>
      <c r="B698" s="10" t="s">
        <v>63</v>
      </c>
      <c r="C698" s="10" t="s">
        <v>83</v>
      </c>
      <c r="D698" s="9" t="n">
        <v>2019</v>
      </c>
      <c r="E698" s="11" t="n">
        <v>11365</v>
      </c>
      <c r="F698" s="11" t="n">
        <v>1446</v>
      </c>
      <c r="G698" s="11" t="n">
        <v>1483</v>
      </c>
      <c r="H698" s="11" t="n">
        <v>229</v>
      </c>
      <c r="I698" s="11" t="n">
        <v>9439</v>
      </c>
      <c r="J698" s="11" t="n">
        <v>7747</v>
      </c>
      <c r="K698" s="11" t="n">
        <v>15</v>
      </c>
      <c r="L698" s="12" t="n">
        <v>20.149582050154</v>
      </c>
      <c r="M698" s="12" t="n">
        <v>1.31984161900572</v>
      </c>
      <c r="N698" s="13" t="n">
        <v>0.820743722851997</v>
      </c>
      <c r="O698" s="13" t="n">
        <v>0.830532336119666</v>
      </c>
      <c r="P698" s="13" t="n">
        <v>0.130488341399032</v>
      </c>
      <c r="Q698" s="13" t="n">
        <v>-0.227133628017681</v>
      </c>
      <c r="R698" s="13" t="n">
        <v>-0.340595820364606</v>
      </c>
      <c r="S698" s="11" t="n">
        <v>-2</v>
      </c>
      <c r="T698" s="13" t="n">
        <v>-0.0576131687242798</v>
      </c>
      <c r="U698" s="13" t="n">
        <v>-0.0584538653366583</v>
      </c>
      <c r="V698" s="11" t="n">
        <v>0</v>
      </c>
      <c r="W698" s="13" t="n">
        <v>-0.25764192139738</v>
      </c>
      <c r="X698" s="11" t="n">
        <v>1</v>
      </c>
      <c r="Y698" s="11" t="n">
        <v>0</v>
      </c>
      <c r="Z698" s="11" t="n">
        <v>1</v>
      </c>
      <c r="AA698" s="11" t="n">
        <v>0</v>
      </c>
      <c r="AB698" s="10" t="s">
        <v>65</v>
      </c>
      <c r="AC698" s="11" t="n">
        <v>63</v>
      </c>
      <c r="AD698" s="11" t="n">
        <v>66</v>
      </c>
      <c r="AE698" s="11" t="n">
        <v>94</v>
      </c>
      <c r="AF698" s="11" t="n">
        <v>2</v>
      </c>
      <c r="AG698" s="11" t="n">
        <v>3</v>
      </c>
      <c r="AH698" s="11" t="n">
        <v>1</v>
      </c>
      <c r="AI698" s="13" t="n">
        <v>0.275109170305677</v>
      </c>
      <c r="AJ698" s="13" t="n">
        <v>0.2882096069869</v>
      </c>
      <c r="AK698" s="13" t="n">
        <v>0.410480349344978</v>
      </c>
      <c r="AL698" s="13" t="n">
        <v>0.00873362445414847</v>
      </c>
      <c r="AM698" s="13" t="n">
        <v>0.0131004366812227</v>
      </c>
      <c r="AN698" s="11" t="n">
        <v>10</v>
      </c>
      <c r="AO698" s="13" t="n">
        <v>0.0418410041841004</v>
      </c>
      <c r="AP698" s="11" t="n">
        <v>30</v>
      </c>
      <c r="AQ698" s="11" t="n">
        <v>15</v>
      </c>
      <c r="AR698" s="13" t="n">
        <v>0.118110236220472</v>
      </c>
      <c r="AS698" s="13" t="n">
        <v>0.0590551181102362</v>
      </c>
      <c r="AT698" s="14" t="n">
        <f aca="false">SUMIFS(시도_소아과개폐업!$C$5:$C$293,시도_소아과개폐업!$A$5:$A$293,$D698,시도_소아과개폐업!$B$5:$B$293,$B698)</f>
        <v>108</v>
      </c>
      <c r="AU698" s="14" t="n">
        <f aca="false">SUMIFS(시도_소아과개폐업!$D$5:$D$293,시도_소아과개폐업!$A$5:$A$293,$D698,시도_소아과개폐업!$B$5:$B$293,$B698)</f>
        <v>75</v>
      </c>
      <c r="AV698" s="14" t="n">
        <f aca="false">SUMIFS(시도_소아과개폐업!$F$5:$F$293,시도_소아과개폐업!$A$5:$A$293,$D698,시도_소아과개폐업!$B$5:$B$293,$B698)</f>
        <v>33</v>
      </c>
      <c r="AW698" s="15" t="n">
        <f aca="false">SUMIFS(시도_소아과개폐업!$G$5:$G$293,시도_소아과개폐업!$A$5:$A$293,$D698,시도_소아과개폐업!$B$5:$B$293,$B698)</f>
        <v>0.147347740667976</v>
      </c>
      <c r="AX698" s="14" t="n">
        <f aca="false">SUMIFS(시도_소아과개폐업!$H$5:$H$293,시도_소아과개폐업!$A$5:$A$293,$D698,시도_소아과개폐업!$B$5:$B$293,$B698)</f>
        <v>273</v>
      </c>
      <c r="AY698" s="14" t="n">
        <f aca="false">SUMIFS(시군구_병원급!$E$5:$E$3668,시군구_병원급!$A$5:$A$3668,$A698,시군구_병원급!$D$5:$D$3668,$D698)</f>
        <v>3</v>
      </c>
      <c r="AZ698" s="14" t="n">
        <f aca="false">SUMIFS(시군구_병원급!$F$5:$F$3668,시군구_병원급!$A$5:$A$3668,$A698,시군구_병원급!$D$5:$D$3668,$D698)</f>
        <v>1</v>
      </c>
      <c r="BA698" s="14" t="n">
        <f aca="false">SUMIFS(시군구_병원급!$G$5:$G$3668,시군구_병원급!$A$5:$A$3668,$A698,시군구_병원급!$D$5:$D$3668,$D698)</f>
        <v>6</v>
      </c>
      <c r="BB698" s="14" t="n">
        <f aca="false">SUMIFS(시군구_병원급!$H$5:$H$3668,시군구_병원급!$A$5:$A$3668,$A698,시군구_병원급!$D$5:$D$3668,$D698)</f>
        <v>18</v>
      </c>
      <c r="BC698" s="16" t="n">
        <f aca="false">K698+AY698</f>
        <v>18</v>
      </c>
      <c r="BD698" s="17" t="n">
        <f aca="false">IF(E698=0,"",(K698+AY698)/E698*1000)</f>
        <v>1.58380994280686</v>
      </c>
      <c r="BE698" s="16" t="n">
        <f aca="false">AY698-SUMIFS(시군구_병원급!$E$5:$E$3668,시군구_병원급!$A$5:$A$3668,$A698,시군구_병원급!$D$5:$D$3668,$D698-3)</f>
        <v>0</v>
      </c>
      <c r="BF698" s="16" t="n">
        <f aca="false">IF(AY698=0,1,0)</f>
        <v>0</v>
      </c>
      <c r="BG698" s="16" t="n">
        <f aca="false">IF(K698+AY698=0,1,0)</f>
        <v>0</v>
      </c>
      <c r="BH698" s="16" t="n">
        <f aca="false">AF698+AG698+AH698</f>
        <v>6</v>
      </c>
      <c r="BI698" s="18" t="n">
        <f aca="false">IF(H698=0,"",BH698/H698)</f>
        <v>0.0262008733624454</v>
      </c>
      <c r="BJ698" s="16" t="n">
        <f aca="false">IF(AP698="","",AP698+AN698)</f>
        <v>40</v>
      </c>
    </row>
    <row r="699" customFormat="false" ht="15" hidden="false" customHeight="true" outlineLevel="0" collapsed="false">
      <c r="A699" s="9" t="s">
        <v>84</v>
      </c>
      <c r="B699" s="10" t="s">
        <v>63</v>
      </c>
      <c r="C699" s="10" t="s">
        <v>85</v>
      </c>
      <c r="D699" s="9" t="n">
        <v>2019</v>
      </c>
      <c r="E699" s="11" t="n">
        <v>18989</v>
      </c>
      <c r="F699" s="11" t="n">
        <v>2514</v>
      </c>
      <c r="G699" s="11" t="n">
        <v>2604</v>
      </c>
      <c r="H699" s="11" t="n">
        <v>405</v>
      </c>
      <c r="I699" s="11" t="n">
        <v>12459</v>
      </c>
      <c r="J699" s="11" t="n">
        <v>10609</v>
      </c>
      <c r="K699" s="11" t="n">
        <v>29</v>
      </c>
      <c r="L699" s="12" t="n">
        <v>21.3281373426721</v>
      </c>
      <c r="M699" s="12" t="n">
        <v>1.52719995787035</v>
      </c>
      <c r="N699" s="13" t="n">
        <v>0.851512962517056</v>
      </c>
      <c r="O699" s="13" t="n">
        <v>0.656116699141608</v>
      </c>
      <c r="P699" s="13" t="n">
        <v>0.137132023803255</v>
      </c>
      <c r="Q699" s="13" t="n">
        <v>-0.247185220424992</v>
      </c>
      <c r="R699" s="13" t="n">
        <v>-0.376436781609195</v>
      </c>
      <c r="S699" s="11" t="n">
        <v>-4</v>
      </c>
      <c r="T699" s="13" t="n">
        <v>-0.105960264900662</v>
      </c>
      <c r="U699" s="13" t="n">
        <v>-0.0766323278737123</v>
      </c>
      <c r="V699" s="11" t="n">
        <v>0</v>
      </c>
      <c r="W699" s="13" t="n">
        <v>-0.244444444444445</v>
      </c>
      <c r="X699" s="11" t="n">
        <v>1</v>
      </c>
      <c r="Y699" s="11" t="n">
        <v>0</v>
      </c>
      <c r="Z699" s="11" t="n">
        <v>1</v>
      </c>
      <c r="AA699" s="11" t="n">
        <v>0</v>
      </c>
      <c r="AB699" s="10" t="s">
        <v>65</v>
      </c>
      <c r="AC699" s="11" t="n">
        <v>91</v>
      </c>
      <c r="AD699" s="11" t="n">
        <v>47</v>
      </c>
      <c r="AE699" s="11" t="n">
        <v>254</v>
      </c>
      <c r="AF699" s="11" t="n">
        <v>7</v>
      </c>
      <c r="AG699" s="11" t="n">
        <v>5</v>
      </c>
      <c r="AH699" s="11" t="n">
        <v>1</v>
      </c>
      <c r="AI699" s="13" t="n">
        <v>0.224691358024691</v>
      </c>
      <c r="AJ699" s="13" t="n">
        <v>0.116049382716049</v>
      </c>
      <c r="AK699" s="13" t="n">
        <v>0.627160493827161</v>
      </c>
      <c r="AL699" s="13" t="n">
        <v>0.017283950617284</v>
      </c>
      <c r="AM699" s="13" t="n">
        <v>0.0123456790123457</v>
      </c>
      <c r="AN699" s="11" t="n">
        <v>22</v>
      </c>
      <c r="AO699" s="13" t="n">
        <v>0.0515222482435597</v>
      </c>
      <c r="AP699" s="11" t="n">
        <v>66</v>
      </c>
      <c r="AQ699" s="11" t="n">
        <v>21</v>
      </c>
      <c r="AR699" s="13" t="n">
        <v>0.139830508474576</v>
      </c>
      <c r="AS699" s="13" t="n">
        <v>0.0444915254237288</v>
      </c>
      <c r="AT699" s="14" t="n">
        <f aca="false">SUMIFS(시도_소아과개폐업!$C$5:$C$293,시도_소아과개폐업!$A$5:$A$293,$D699,시도_소아과개폐업!$B$5:$B$293,$B699)</f>
        <v>108</v>
      </c>
      <c r="AU699" s="14" t="n">
        <f aca="false">SUMIFS(시도_소아과개폐업!$D$5:$D$293,시도_소아과개폐업!$A$5:$A$293,$D699,시도_소아과개폐업!$B$5:$B$293,$B699)</f>
        <v>75</v>
      </c>
      <c r="AV699" s="14" t="n">
        <f aca="false">SUMIFS(시도_소아과개폐업!$F$5:$F$293,시도_소아과개폐업!$A$5:$A$293,$D699,시도_소아과개폐업!$B$5:$B$293,$B699)</f>
        <v>33</v>
      </c>
      <c r="AW699" s="15" t="n">
        <f aca="false">SUMIFS(시도_소아과개폐업!$G$5:$G$293,시도_소아과개폐업!$A$5:$A$293,$D699,시도_소아과개폐업!$B$5:$B$293,$B699)</f>
        <v>0.147347740667976</v>
      </c>
      <c r="AX699" s="14" t="n">
        <f aca="false">SUMIFS(시도_소아과개폐업!$H$5:$H$293,시도_소아과개폐업!$A$5:$A$293,$D699,시도_소아과개폐업!$B$5:$B$293,$B699)</f>
        <v>273</v>
      </c>
      <c r="AY699" s="14" t="n">
        <f aca="false">SUMIFS(시군구_병원급!$E$5:$E$3668,시군구_병원급!$A$5:$A$3668,$A699,시군구_병원급!$D$5:$D$3668,$D699)</f>
        <v>7</v>
      </c>
      <c r="AZ699" s="14" t="n">
        <f aca="false">SUMIFS(시군구_병원급!$F$5:$F$3668,시군구_병원급!$A$5:$A$3668,$A699,시군구_병원급!$D$5:$D$3668,$D699)</f>
        <v>3</v>
      </c>
      <c r="BA699" s="14" t="n">
        <f aca="false">SUMIFS(시군구_병원급!$G$5:$G$3668,시군구_병원급!$A$5:$A$3668,$A699,시군구_병원급!$D$5:$D$3668,$D699)</f>
        <v>10</v>
      </c>
      <c r="BB699" s="14" t="n">
        <f aca="false">SUMIFS(시군구_병원급!$H$5:$H$3668,시군구_병원급!$A$5:$A$3668,$A699,시군구_병원급!$D$5:$D$3668,$D699)</f>
        <v>21</v>
      </c>
      <c r="BC699" s="16" t="n">
        <f aca="false">K699+AY699</f>
        <v>36</v>
      </c>
      <c r="BD699" s="17" t="n">
        <f aca="false">IF(E699=0,"",(K699+AY699)/E699*1000)</f>
        <v>1.89583443045974</v>
      </c>
      <c r="BE699" s="16" t="n">
        <f aca="false">AY699-SUMIFS(시군구_병원급!$E$5:$E$3668,시군구_병원급!$A$5:$A$3668,$A699,시군구_병원급!$D$5:$D$3668,$D699-3)</f>
        <v>-1</v>
      </c>
      <c r="BF699" s="16" t="n">
        <f aca="false">IF(AY699=0,1,0)</f>
        <v>0</v>
      </c>
      <c r="BG699" s="16" t="n">
        <f aca="false">IF(K699+AY699=0,1,0)</f>
        <v>0</v>
      </c>
      <c r="BH699" s="16" t="n">
        <f aca="false">AF699+AG699+AH699</f>
        <v>13</v>
      </c>
      <c r="BI699" s="18" t="n">
        <f aca="false">IF(H699=0,"",BH699/H699)</f>
        <v>0.0320987654320988</v>
      </c>
      <c r="BJ699" s="16" t="n">
        <f aca="false">IF(AP699="","",AP699+AN699)</f>
        <v>88</v>
      </c>
    </row>
    <row r="700" customFormat="false" ht="15" hidden="false" customHeight="true" outlineLevel="0" collapsed="false">
      <c r="A700" s="9" t="s">
        <v>86</v>
      </c>
      <c r="B700" s="10" t="s">
        <v>63</v>
      </c>
      <c r="C700" s="10" t="s">
        <v>87</v>
      </c>
      <c r="D700" s="9" t="n">
        <v>2019</v>
      </c>
      <c r="E700" s="11" t="n">
        <v>17604</v>
      </c>
      <c r="F700" s="11" t="n">
        <v>2313</v>
      </c>
      <c r="G700" s="11" t="n">
        <v>2407</v>
      </c>
      <c r="H700" s="11" t="n">
        <v>263</v>
      </c>
      <c r="I700" s="11" t="n">
        <v>13390</v>
      </c>
      <c r="J700" s="11" t="n">
        <v>11118</v>
      </c>
      <c r="K700" s="11" t="n">
        <v>24</v>
      </c>
      <c r="L700" s="12" t="n">
        <v>14.9397864121791</v>
      </c>
      <c r="M700" s="12" t="n">
        <v>1.36332651670075</v>
      </c>
      <c r="N700" s="13" t="n">
        <v>0.830321135175504</v>
      </c>
      <c r="O700" s="13" t="n">
        <v>0.76062258577596</v>
      </c>
      <c r="P700" s="13" t="n">
        <v>0.136730288570779</v>
      </c>
      <c r="Q700" s="13" t="n">
        <v>-0.202609050142682</v>
      </c>
      <c r="R700" s="13" t="n">
        <v>-0.316581487791028</v>
      </c>
      <c r="S700" s="11" t="n">
        <v>-4</v>
      </c>
      <c r="T700" s="13" t="n">
        <v>-0.0539568345323741</v>
      </c>
      <c r="U700" s="13" t="n">
        <v>-0.0389032443296009</v>
      </c>
      <c r="V700" s="11" t="n">
        <v>0</v>
      </c>
      <c r="W700" s="13" t="n">
        <v>-0.17490494296578</v>
      </c>
      <c r="X700" s="11" t="n">
        <v>0</v>
      </c>
      <c r="Y700" s="11" t="n">
        <v>0</v>
      </c>
      <c r="Z700" s="11" t="n">
        <v>0</v>
      </c>
      <c r="AA700" s="11" t="n">
        <v>0</v>
      </c>
      <c r="AB700" s="10" t="s">
        <v>65</v>
      </c>
      <c r="AC700" s="11" t="n">
        <v>71</v>
      </c>
      <c r="AD700" s="11" t="n">
        <v>120</v>
      </c>
      <c r="AE700" s="11" t="n">
        <v>59</v>
      </c>
      <c r="AF700" s="11" t="n">
        <v>3</v>
      </c>
      <c r="AG700" s="11" t="n">
        <v>9</v>
      </c>
      <c r="AH700" s="11" t="n">
        <v>1</v>
      </c>
      <c r="AI700" s="13" t="n">
        <v>0.269961977186312</v>
      </c>
      <c r="AJ700" s="13" t="n">
        <v>0.456273764258555</v>
      </c>
      <c r="AK700" s="13" t="n">
        <v>0.224334600760456</v>
      </c>
      <c r="AL700" s="13" t="n">
        <v>0.0114068441064639</v>
      </c>
      <c r="AM700" s="13" t="n">
        <v>0.0342205323193916</v>
      </c>
      <c r="AN700" s="11" t="n">
        <v>2</v>
      </c>
      <c r="AO700" s="13" t="n">
        <v>0.00754716981132076</v>
      </c>
      <c r="AP700" s="11" t="n">
        <v>34</v>
      </c>
      <c r="AQ700" s="11" t="n">
        <v>18</v>
      </c>
      <c r="AR700" s="13" t="n">
        <v>0.120996441281139</v>
      </c>
      <c r="AS700" s="13" t="n">
        <v>0.0640569395017794</v>
      </c>
      <c r="AT700" s="14" t="n">
        <f aca="false">SUMIFS(시도_소아과개폐업!$C$5:$C$293,시도_소아과개폐업!$A$5:$A$293,$D700,시도_소아과개폐업!$B$5:$B$293,$B700)</f>
        <v>108</v>
      </c>
      <c r="AU700" s="14" t="n">
        <f aca="false">SUMIFS(시도_소아과개폐업!$D$5:$D$293,시도_소아과개폐업!$A$5:$A$293,$D700,시도_소아과개폐업!$B$5:$B$293,$B700)</f>
        <v>75</v>
      </c>
      <c r="AV700" s="14" t="n">
        <f aca="false">SUMIFS(시도_소아과개폐업!$F$5:$F$293,시도_소아과개폐업!$A$5:$A$293,$D700,시도_소아과개폐업!$B$5:$B$293,$B700)</f>
        <v>33</v>
      </c>
      <c r="AW700" s="15" t="n">
        <f aca="false">SUMIFS(시도_소아과개폐업!$G$5:$G$293,시도_소아과개폐업!$A$5:$A$293,$D700,시도_소아과개폐업!$B$5:$B$293,$B700)</f>
        <v>0.147347740667976</v>
      </c>
      <c r="AX700" s="14" t="n">
        <f aca="false">SUMIFS(시도_소아과개폐업!$H$5:$H$293,시도_소아과개폐업!$A$5:$A$293,$D700,시도_소아과개폐업!$B$5:$B$293,$B700)</f>
        <v>273</v>
      </c>
      <c r="AY700" s="14" t="n">
        <f aca="false">SUMIFS(시군구_병원급!$E$5:$E$3668,시군구_병원급!$A$5:$A$3668,$A700,시군구_병원급!$D$5:$D$3668,$D700)</f>
        <v>8</v>
      </c>
      <c r="AZ700" s="14" t="n">
        <f aca="false">SUMIFS(시군구_병원급!$F$5:$F$3668,시군구_병원급!$A$5:$A$3668,$A700,시군구_병원급!$D$5:$D$3668,$D700)</f>
        <v>2</v>
      </c>
      <c r="BA700" s="14" t="n">
        <f aca="false">SUMIFS(시군구_병원급!$G$5:$G$3668,시군구_병원급!$A$5:$A$3668,$A700,시군구_병원급!$D$5:$D$3668,$D700)</f>
        <v>12</v>
      </c>
      <c r="BB700" s="14" t="n">
        <f aca="false">SUMIFS(시군구_병원급!$H$5:$H$3668,시군구_병원급!$A$5:$A$3668,$A700,시군구_병원급!$D$5:$D$3668,$D700)</f>
        <v>22</v>
      </c>
      <c r="BC700" s="16" t="n">
        <f aca="false">K700+AY700</f>
        <v>32</v>
      </c>
      <c r="BD700" s="17" t="n">
        <f aca="false">IF(E700=0,"",(K700+AY700)/E700*1000)</f>
        <v>1.81776868893433</v>
      </c>
      <c r="BE700" s="16" t="n">
        <f aca="false">AY700-SUMIFS(시군구_병원급!$E$5:$E$3668,시군구_병원급!$A$5:$A$3668,$A700,시군구_병원급!$D$5:$D$3668,$D700-3)</f>
        <v>-2</v>
      </c>
      <c r="BF700" s="16" t="n">
        <f aca="false">IF(AY700=0,1,0)</f>
        <v>0</v>
      </c>
      <c r="BG700" s="16" t="n">
        <f aca="false">IF(K700+AY700=0,1,0)</f>
        <v>0</v>
      </c>
      <c r="BH700" s="16" t="n">
        <f aca="false">AF700+AG700+AH700</f>
        <v>13</v>
      </c>
      <c r="BI700" s="18" t="n">
        <f aca="false">IF(H700=0,"",BH700/H700)</f>
        <v>0.0494296577946768</v>
      </c>
      <c r="BJ700" s="16" t="n">
        <f aca="false">IF(AP700="","",AP700+AN700)</f>
        <v>36</v>
      </c>
    </row>
    <row r="701" customFormat="false" ht="15" hidden="false" customHeight="true" outlineLevel="0" collapsed="false">
      <c r="A701" s="9" t="s">
        <v>88</v>
      </c>
      <c r="B701" s="10" t="s">
        <v>63</v>
      </c>
      <c r="C701" s="10" t="s">
        <v>89</v>
      </c>
      <c r="D701" s="9" t="n">
        <v>2019</v>
      </c>
      <c r="E701" s="11" t="n">
        <v>11667</v>
      </c>
      <c r="F701" s="11" t="n">
        <v>1580</v>
      </c>
      <c r="G701" s="11" t="n">
        <v>1521</v>
      </c>
      <c r="H701" s="11" t="n">
        <v>149</v>
      </c>
      <c r="I701" s="11" t="n">
        <v>6937</v>
      </c>
      <c r="J701" s="11" t="n">
        <v>6169</v>
      </c>
      <c r="K701" s="11" t="n">
        <v>13</v>
      </c>
      <c r="L701" s="12" t="n">
        <v>12.7710636838948</v>
      </c>
      <c r="M701" s="12" t="n">
        <v>1.11425387846062</v>
      </c>
      <c r="N701" s="13" t="n">
        <v>0.889289318149056</v>
      </c>
      <c r="O701" s="13" t="n">
        <v>0.594583011913945</v>
      </c>
      <c r="P701" s="13" t="n">
        <v>0.130367703779892</v>
      </c>
      <c r="Q701" s="13" t="n">
        <v>-0.142132352941176</v>
      </c>
      <c r="R701" s="13" t="n">
        <v>-0.308950477055884</v>
      </c>
      <c r="S701" s="11" t="n">
        <v>0</v>
      </c>
      <c r="T701" s="13" t="n">
        <v>-0.0261437908496732</v>
      </c>
      <c r="U701" s="13" t="n">
        <v>-0.0247434275270632</v>
      </c>
      <c r="V701" s="11" t="n">
        <v>0</v>
      </c>
      <c r="W701" s="13" t="n">
        <v>-0.087248322147651</v>
      </c>
      <c r="X701" s="11" t="n">
        <v>0</v>
      </c>
      <c r="Y701" s="11" t="n">
        <v>0</v>
      </c>
      <c r="Z701" s="11" t="n">
        <v>0</v>
      </c>
      <c r="AA701" s="11" t="n">
        <v>0</v>
      </c>
      <c r="AB701" s="10" t="s">
        <v>65</v>
      </c>
      <c r="AC701" s="11" t="n">
        <v>58</v>
      </c>
      <c r="AD701" s="11" t="n">
        <v>43</v>
      </c>
      <c r="AE701" s="11" t="n">
        <v>40</v>
      </c>
      <c r="AF701" s="11" t="n">
        <v>5</v>
      </c>
      <c r="AG701" s="11" t="n">
        <v>2</v>
      </c>
      <c r="AH701" s="11" t="n">
        <v>1</v>
      </c>
      <c r="AI701" s="13" t="n">
        <v>0.389261744966443</v>
      </c>
      <c r="AJ701" s="13" t="n">
        <v>0.288590604026846</v>
      </c>
      <c r="AK701" s="13" t="n">
        <v>0.268456375838926</v>
      </c>
      <c r="AL701" s="13" t="n">
        <v>0.0335570469798658</v>
      </c>
      <c r="AM701" s="13" t="n">
        <v>0.0134228187919463</v>
      </c>
      <c r="AN701" s="11" t="n">
        <v>1</v>
      </c>
      <c r="AO701" s="13" t="n">
        <v>0.00666666666666667</v>
      </c>
      <c r="AP701" s="11" t="n">
        <v>11</v>
      </c>
      <c r="AQ701" s="11" t="n">
        <v>8</v>
      </c>
      <c r="AR701" s="13" t="n">
        <v>0.0718954248366013</v>
      </c>
      <c r="AS701" s="13" t="n">
        <v>0.0522875816993464</v>
      </c>
      <c r="AT701" s="14" t="n">
        <f aca="false">SUMIFS(시도_소아과개폐업!$C$5:$C$293,시도_소아과개폐업!$A$5:$A$293,$D701,시도_소아과개폐업!$B$5:$B$293,$B701)</f>
        <v>108</v>
      </c>
      <c r="AU701" s="14" t="n">
        <f aca="false">SUMIFS(시도_소아과개폐업!$D$5:$D$293,시도_소아과개폐업!$A$5:$A$293,$D701,시도_소아과개폐업!$B$5:$B$293,$B701)</f>
        <v>75</v>
      </c>
      <c r="AV701" s="14" t="n">
        <f aca="false">SUMIFS(시도_소아과개폐업!$F$5:$F$293,시도_소아과개폐업!$A$5:$A$293,$D701,시도_소아과개폐업!$B$5:$B$293,$B701)</f>
        <v>33</v>
      </c>
      <c r="AW701" s="15" t="n">
        <f aca="false">SUMIFS(시도_소아과개폐업!$G$5:$G$293,시도_소아과개폐업!$A$5:$A$293,$D701,시도_소아과개폐업!$B$5:$B$293,$B701)</f>
        <v>0.147347740667976</v>
      </c>
      <c r="AX701" s="14" t="n">
        <f aca="false">SUMIFS(시도_소아과개폐업!$H$5:$H$293,시도_소아과개폐업!$A$5:$A$293,$D701,시도_소아과개폐업!$B$5:$B$293,$B701)</f>
        <v>273</v>
      </c>
      <c r="AY701" s="14" t="n">
        <f aca="false">SUMIFS(시군구_병원급!$E$5:$E$3668,시군구_병원급!$A$5:$A$3668,$A701,시군구_병원급!$D$5:$D$3668,$D701)</f>
        <v>3</v>
      </c>
      <c r="AZ701" s="14" t="n">
        <f aca="false">SUMIFS(시군구_병원급!$F$5:$F$3668,시군구_병원급!$A$5:$A$3668,$A701,시군구_병원급!$D$5:$D$3668,$D701)</f>
        <v>2</v>
      </c>
      <c r="BA701" s="14" t="n">
        <f aca="false">SUMIFS(시군구_병원급!$G$5:$G$3668,시군구_병원급!$A$5:$A$3668,$A701,시군구_병원급!$D$5:$D$3668,$D701)</f>
        <v>7</v>
      </c>
      <c r="BB701" s="14" t="n">
        <f aca="false">SUMIFS(시군구_병원급!$H$5:$H$3668,시군구_병원급!$A$5:$A$3668,$A701,시군구_병원급!$D$5:$D$3668,$D701)</f>
        <v>13</v>
      </c>
      <c r="BC701" s="16" t="n">
        <f aca="false">K701+AY701</f>
        <v>16</v>
      </c>
      <c r="BD701" s="17" t="n">
        <f aca="false">IF(E701=0,"",(K701+AY701)/E701*1000)</f>
        <v>1.3713893888746</v>
      </c>
      <c r="BE701" s="16" t="n">
        <f aca="false">AY701-SUMIFS(시군구_병원급!$E$5:$E$3668,시군구_병원급!$A$5:$A$3668,$A701,시군구_병원급!$D$5:$D$3668,$D701-3)</f>
        <v>0</v>
      </c>
      <c r="BF701" s="16" t="n">
        <f aca="false">IF(AY701=0,1,0)</f>
        <v>0</v>
      </c>
      <c r="BG701" s="16" t="n">
        <f aca="false">IF(K701+AY701=0,1,0)</f>
        <v>0</v>
      </c>
      <c r="BH701" s="16" t="n">
        <f aca="false">AF701+AG701+AH701</f>
        <v>8</v>
      </c>
      <c r="BI701" s="18" t="n">
        <f aca="false">IF(H701=0,"",BH701/H701)</f>
        <v>0.0536912751677852</v>
      </c>
      <c r="BJ701" s="16" t="n">
        <f aca="false">IF(AP701="","",AP701+AN701)</f>
        <v>12</v>
      </c>
    </row>
    <row r="702" customFormat="false" ht="15" hidden="false" customHeight="true" outlineLevel="0" collapsed="false">
      <c r="A702" s="9" t="s">
        <v>90</v>
      </c>
      <c r="B702" s="10" t="s">
        <v>63</v>
      </c>
      <c r="C702" s="10" t="s">
        <v>91</v>
      </c>
      <c r="D702" s="9" t="n">
        <v>2019</v>
      </c>
      <c r="E702" s="11" t="n">
        <v>15567</v>
      </c>
      <c r="F702" s="11" t="n">
        <v>2292</v>
      </c>
      <c r="G702" s="11" t="n">
        <v>2334</v>
      </c>
      <c r="H702" s="11" t="n">
        <v>209</v>
      </c>
      <c r="I702" s="11" t="n">
        <v>9365</v>
      </c>
      <c r="J702" s="11" t="n">
        <v>8081</v>
      </c>
      <c r="K702" s="11" t="n">
        <v>22</v>
      </c>
      <c r="L702" s="12" t="n">
        <v>13.4258367058521</v>
      </c>
      <c r="M702" s="12" t="n">
        <v>1.41324596903707</v>
      </c>
      <c r="N702" s="13" t="n">
        <v>0.862893753336893</v>
      </c>
      <c r="O702" s="13" t="n">
        <v>0.601593113637824</v>
      </c>
      <c r="P702" s="13" t="n">
        <v>0.149932549624205</v>
      </c>
      <c r="Q702" s="13" t="n">
        <v>-0.158404065524139</v>
      </c>
      <c r="R702" s="13" t="n">
        <v>-0.311910377358491</v>
      </c>
      <c r="S702" s="11" t="n">
        <v>-2</v>
      </c>
      <c r="T702" s="13" t="n">
        <v>-0.00476190476190475</v>
      </c>
      <c r="U702" s="13" t="n">
        <v>0.00321371183717201</v>
      </c>
      <c r="V702" s="11" t="n">
        <v>0</v>
      </c>
      <c r="W702" s="13" t="n">
        <v>-0.105263157894737</v>
      </c>
      <c r="X702" s="11" t="n">
        <v>0</v>
      </c>
      <c r="Y702" s="11" t="n">
        <v>0</v>
      </c>
      <c r="Z702" s="11" t="n">
        <v>0</v>
      </c>
      <c r="AA702" s="11" t="n">
        <v>0</v>
      </c>
      <c r="AB702" s="10" t="s">
        <v>65</v>
      </c>
      <c r="AC702" s="11" t="n">
        <v>71</v>
      </c>
      <c r="AD702" s="11" t="n">
        <v>43</v>
      </c>
      <c r="AE702" s="11" t="n">
        <v>72</v>
      </c>
      <c r="AF702" s="11" t="n">
        <v>14</v>
      </c>
      <c r="AG702" s="11" t="n">
        <v>5</v>
      </c>
      <c r="AH702" s="11" t="n">
        <v>4</v>
      </c>
      <c r="AI702" s="13" t="n">
        <v>0.339712918660287</v>
      </c>
      <c r="AJ702" s="13" t="n">
        <v>0.205741626794258</v>
      </c>
      <c r="AK702" s="13" t="n">
        <v>0.344497607655502</v>
      </c>
      <c r="AL702" s="13" t="n">
        <v>0.0669856459330144</v>
      </c>
      <c r="AM702" s="13" t="n">
        <v>0.0239234449760766</v>
      </c>
      <c r="AN702" s="11" t="n">
        <v>0</v>
      </c>
      <c r="AO702" s="13" t="n">
        <v>0</v>
      </c>
      <c r="AP702" s="11" t="n">
        <v>7</v>
      </c>
      <c r="AQ702" s="11" t="n">
        <v>5</v>
      </c>
      <c r="AR702" s="13" t="n">
        <v>0.033175355450237</v>
      </c>
      <c r="AS702" s="13" t="n">
        <v>0.023696682464455</v>
      </c>
      <c r="AT702" s="14" t="n">
        <f aca="false">SUMIFS(시도_소아과개폐업!$C$5:$C$293,시도_소아과개폐업!$A$5:$A$293,$D702,시도_소아과개폐업!$B$5:$B$293,$B702)</f>
        <v>108</v>
      </c>
      <c r="AU702" s="14" t="n">
        <f aca="false">SUMIFS(시도_소아과개폐업!$D$5:$D$293,시도_소아과개폐업!$A$5:$A$293,$D702,시도_소아과개폐업!$B$5:$B$293,$B702)</f>
        <v>75</v>
      </c>
      <c r="AV702" s="14" t="n">
        <f aca="false">SUMIFS(시도_소아과개폐업!$F$5:$F$293,시도_소아과개폐업!$A$5:$A$293,$D702,시도_소아과개폐업!$B$5:$B$293,$B702)</f>
        <v>33</v>
      </c>
      <c r="AW702" s="15" t="n">
        <f aca="false">SUMIFS(시도_소아과개폐업!$G$5:$G$293,시도_소아과개폐업!$A$5:$A$293,$D702,시도_소아과개폐업!$B$5:$B$293,$B702)</f>
        <v>0.147347740667976</v>
      </c>
      <c r="AX702" s="14" t="n">
        <f aca="false">SUMIFS(시도_소아과개폐업!$H$5:$H$293,시도_소아과개폐업!$A$5:$A$293,$D702,시도_소아과개폐업!$B$5:$B$293,$B702)</f>
        <v>273</v>
      </c>
      <c r="AY702" s="14" t="n">
        <f aca="false">SUMIFS(시군구_병원급!$E$5:$E$3668,시군구_병원급!$A$5:$A$3668,$A702,시군구_병원급!$D$5:$D$3668,$D702)</f>
        <v>2</v>
      </c>
      <c r="AZ702" s="14" t="n">
        <f aca="false">SUMIFS(시군구_병원급!$F$5:$F$3668,시군구_병원급!$A$5:$A$3668,$A702,시군구_병원급!$D$5:$D$3668,$D702)</f>
        <v>0</v>
      </c>
      <c r="BA702" s="14" t="n">
        <f aca="false">SUMIFS(시군구_병원급!$G$5:$G$3668,시군구_병원급!$A$5:$A$3668,$A702,시군구_병원급!$D$5:$D$3668,$D702)</f>
        <v>3</v>
      </c>
      <c r="BB702" s="14" t="n">
        <f aca="false">SUMIFS(시군구_병원급!$H$5:$H$3668,시군구_병원급!$A$5:$A$3668,$A702,시군구_병원급!$D$5:$D$3668,$D702)</f>
        <v>10</v>
      </c>
      <c r="BC702" s="16" t="n">
        <f aca="false">K702+AY702</f>
        <v>24</v>
      </c>
      <c r="BD702" s="17" t="n">
        <f aca="false">IF(E702=0,"",(K702+AY702)/E702*1000)</f>
        <v>1.54172287531316</v>
      </c>
      <c r="BE702" s="16" t="n">
        <f aca="false">AY702-SUMIFS(시군구_병원급!$E$5:$E$3668,시군구_병원급!$A$5:$A$3668,$A702,시군구_병원급!$D$5:$D$3668,$D702-3)</f>
        <v>0</v>
      </c>
      <c r="BF702" s="16" t="n">
        <f aca="false">IF(AY702=0,1,0)</f>
        <v>0</v>
      </c>
      <c r="BG702" s="16" t="n">
        <f aca="false">IF(K702+AY702=0,1,0)</f>
        <v>0</v>
      </c>
      <c r="BH702" s="16" t="n">
        <f aca="false">AF702+AG702+AH702</f>
        <v>23</v>
      </c>
      <c r="BI702" s="18" t="n">
        <f aca="false">IF(H702=0,"",BH702/H702)</f>
        <v>0.110047846889952</v>
      </c>
      <c r="BJ702" s="16" t="n">
        <f aca="false">IF(AP702="","",AP702+AN702)</f>
        <v>7</v>
      </c>
    </row>
    <row r="703" customFormat="false" ht="15" hidden="false" customHeight="true" outlineLevel="0" collapsed="false">
      <c r="A703" s="9" t="s">
        <v>92</v>
      </c>
      <c r="B703" s="10" t="s">
        <v>63</v>
      </c>
      <c r="C703" s="10" t="s">
        <v>93</v>
      </c>
      <c r="D703" s="9" t="n">
        <v>2019</v>
      </c>
      <c r="E703" s="11" t="n">
        <v>16649</v>
      </c>
      <c r="F703" s="11" t="n">
        <v>2074</v>
      </c>
      <c r="G703" s="11" t="n">
        <v>2222</v>
      </c>
      <c r="H703" s="11" t="n">
        <v>299</v>
      </c>
      <c r="I703" s="11" t="n">
        <v>11908</v>
      </c>
      <c r="J703" s="11" t="n">
        <v>9966</v>
      </c>
      <c r="K703" s="11" t="n">
        <v>24</v>
      </c>
      <c r="L703" s="12" t="n">
        <v>17.9590365787735</v>
      </c>
      <c r="M703" s="12" t="n">
        <v>1.44152801970088</v>
      </c>
      <c r="N703" s="13" t="n">
        <v>0.83691635875042</v>
      </c>
      <c r="O703" s="13" t="n">
        <v>0.715238152441588</v>
      </c>
      <c r="P703" s="13" t="n">
        <v>0.133461469157307</v>
      </c>
      <c r="Q703" s="13" t="n">
        <v>-0.207680959406082</v>
      </c>
      <c r="R703" s="13" t="n">
        <v>-0.333533293341332</v>
      </c>
      <c r="S703" s="11" t="n">
        <v>-3</v>
      </c>
      <c r="T703" s="13" t="n">
        <v>-0.056782334384858</v>
      </c>
      <c r="U703" s="13" t="n">
        <v>-0.0495650091787054</v>
      </c>
      <c r="V703" s="11" t="n">
        <v>0</v>
      </c>
      <c r="W703" s="13" t="n">
        <v>-0.210702341137124</v>
      </c>
      <c r="X703" s="11" t="n">
        <v>0</v>
      </c>
      <c r="Y703" s="11" t="n">
        <v>0</v>
      </c>
      <c r="Z703" s="11" t="n">
        <v>0</v>
      </c>
      <c r="AA703" s="11" t="n">
        <v>0</v>
      </c>
      <c r="AB703" s="10" t="s">
        <v>65</v>
      </c>
      <c r="AC703" s="11" t="n">
        <v>80</v>
      </c>
      <c r="AD703" s="11" t="n">
        <v>58</v>
      </c>
      <c r="AE703" s="11" t="n">
        <v>151</v>
      </c>
      <c r="AF703" s="11" t="n">
        <v>7</v>
      </c>
      <c r="AG703" s="11" t="n">
        <v>2</v>
      </c>
      <c r="AH703" s="11" t="n">
        <v>1</v>
      </c>
      <c r="AI703" s="13" t="n">
        <v>0.267558528428094</v>
      </c>
      <c r="AJ703" s="13" t="n">
        <v>0.193979933110368</v>
      </c>
      <c r="AK703" s="13" t="n">
        <v>0.505016722408027</v>
      </c>
      <c r="AL703" s="13" t="n">
        <v>0.0234113712374582</v>
      </c>
      <c r="AM703" s="13" t="n">
        <v>0.00668896321070234</v>
      </c>
      <c r="AN703" s="11" t="n">
        <v>7</v>
      </c>
      <c r="AO703" s="13" t="n">
        <v>0.0228758169934641</v>
      </c>
      <c r="AP703" s="11" t="n">
        <v>25</v>
      </c>
      <c r="AQ703" s="11" t="n">
        <v>6</v>
      </c>
      <c r="AR703" s="13" t="n">
        <v>0.0769230769230769</v>
      </c>
      <c r="AS703" s="13" t="n">
        <v>0.0184615384615385</v>
      </c>
      <c r="AT703" s="14" t="n">
        <f aca="false">SUMIFS(시도_소아과개폐업!$C$5:$C$293,시도_소아과개폐업!$A$5:$A$293,$D703,시도_소아과개폐업!$B$5:$B$293,$B703)</f>
        <v>108</v>
      </c>
      <c r="AU703" s="14" t="n">
        <f aca="false">SUMIFS(시도_소아과개폐업!$D$5:$D$293,시도_소아과개폐업!$A$5:$A$293,$D703,시도_소아과개폐업!$B$5:$B$293,$B703)</f>
        <v>75</v>
      </c>
      <c r="AV703" s="14" t="n">
        <f aca="false">SUMIFS(시도_소아과개폐업!$F$5:$F$293,시도_소아과개폐업!$A$5:$A$293,$D703,시도_소아과개폐업!$B$5:$B$293,$B703)</f>
        <v>33</v>
      </c>
      <c r="AW703" s="15" t="n">
        <f aca="false">SUMIFS(시도_소아과개폐업!$G$5:$G$293,시도_소아과개폐업!$A$5:$A$293,$D703,시도_소아과개폐업!$B$5:$B$293,$B703)</f>
        <v>0.147347740667976</v>
      </c>
      <c r="AX703" s="14" t="n">
        <f aca="false">SUMIFS(시도_소아과개폐업!$H$5:$H$293,시도_소아과개폐업!$A$5:$A$293,$D703,시도_소아과개폐업!$B$5:$B$293,$B703)</f>
        <v>273</v>
      </c>
      <c r="AY703" s="14" t="n">
        <f aca="false">SUMIFS(시군구_병원급!$E$5:$E$3668,시군구_병원급!$A$5:$A$3668,$A703,시군구_병원급!$D$5:$D$3668,$D703)</f>
        <v>5</v>
      </c>
      <c r="AZ703" s="14" t="n">
        <f aca="false">SUMIFS(시군구_병원급!$F$5:$F$3668,시군구_병원급!$A$5:$A$3668,$A703,시군구_병원급!$D$5:$D$3668,$D703)</f>
        <v>3</v>
      </c>
      <c r="BA703" s="14" t="n">
        <f aca="false">SUMIFS(시군구_병원급!$G$5:$G$3668,시군구_병원급!$A$5:$A$3668,$A703,시군구_병원급!$D$5:$D$3668,$D703)</f>
        <v>8</v>
      </c>
      <c r="BB703" s="14" t="n">
        <f aca="false">SUMIFS(시군구_병원급!$H$5:$H$3668,시군구_병원급!$A$5:$A$3668,$A703,시군구_병원급!$D$5:$D$3668,$D703)</f>
        <v>20</v>
      </c>
      <c r="BC703" s="16" t="n">
        <f aca="false">K703+AY703</f>
        <v>29</v>
      </c>
      <c r="BD703" s="17" t="n">
        <f aca="false">IF(E703=0,"",(K703+AY703)/E703*1000)</f>
        <v>1.74184635713857</v>
      </c>
      <c r="BE703" s="16" t="n">
        <f aca="false">AY703-SUMIFS(시군구_병원급!$E$5:$E$3668,시군구_병원급!$A$5:$A$3668,$A703,시군구_병원급!$D$5:$D$3668,$D703-3)</f>
        <v>1</v>
      </c>
      <c r="BF703" s="16" t="n">
        <f aca="false">IF(AY703=0,1,0)</f>
        <v>0</v>
      </c>
      <c r="BG703" s="16" t="n">
        <f aca="false">IF(K703+AY703=0,1,0)</f>
        <v>0</v>
      </c>
      <c r="BH703" s="16" t="n">
        <f aca="false">AF703+AG703+AH703</f>
        <v>10</v>
      </c>
      <c r="BI703" s="18" t="n">
        <f aca="false">IF(H703=0,"",BH703/H703)</f>
        <v>0.0334448160535117</v>
      </c>
      <c r="BJ703" s="16" t="n">
        <f aca="false">IF(AP703="","",AP703+AN703)</f>
        <v>32</v>
      </c>
    </row>
    <row r="704" customFormat="false" ht="15" hidden="false" customHeight="true" outlineLevel="0" collapsed="false">
      <c r="A704" s="9" t="s">
        <v>94</v>
      </c>
      <c r="B704" s="10" t="s">
        <v>63</v>
      </c>
      <c r="C704" s="10" t="s">
        <v>95</v>
      </c>
      <c r="D704" s="9" t="n">
        <v>2019</v>
      </c>
      <c r="E704" s="11" t="n">
        <v>25241</v>
      </c>
      <c r="F704" s="11" t="n">
        <v>3589</v>
      </c>
      <c r="G704" s="11" t="n">
        <v>3841</v>
      </c>
      <c r="H704" s="11" t="n">
        <v>409</v>
      </c>
      <c r="I704" s="11" t="n">
        <v>17195</v>
      </c>
      <c r="J704" s="11" t="n">
        <v>14775</v>
      </c>
      <c r="K704" s="11" t="n">
        <v>29</v>
      </c>
      <c r="L704" s="12" t="n">
        <v>16.2037954122261</v>
      </c>
      <c r="M704" s="12" t="n">
        <v>1.14892436908205</v>
      </c>
      <c r="N704" s="13" t="n">
        <v>0.859261413201512</v>
      </c>
      <c r="O704" s="13" t="n">
        <v>0.68123291470227</v>
      </c>
      <c r="P704" s="13" t="n">
        <v>0.152173051780833</v>
      </c>
      <c r="Q704" s="13" t="n">
        <v>-0.206482442076142</v>
      </c>
      <c r="R704" s="13" t="n">
        <v>-0.29600439882698</v>
      </c>
      <c r="S704" s="11" t="n">
        <v>-2</v>
      </c>
      <c r="T704" s="13" t="n">
        <v>-0.072562358276644</v>
      </c>
      <c r="U704" s="13" t="n">
        <v>-0.0429676629376078</v>
      </c>
      <c r="V704" s="11" t="n">
        <v>0</v>
      </c>
      <c r="W704" s="13" t="n">
        <v>-0.237163814180929</v>
      </c>
      <c r="X704" s="11" t="n">
        <v>1</v>
      </c>
      <c r="Y704" s="11" t="n">
        <v>0</v>
      </c>
      <c r="Z704" s="11" t="n">
        <v>1</v>
      </c>
      <c r="AA704" s="11" t="n">
        <v>0</v>
      </c>
      <c r="AB704" s="10" t="s">
        <v>65</v>
      </c>
      <c r="AC704" s="11" t="n">
        <v>83</v>
      </c>
      <c r="AD704" s="11" t="n">
        <v>125</v>
      </c>
      <c r="AE704" s="11" t="n">
        <v>178</v>
      </c>
      <c r="AF704" s="11" t="n">
        <v>14</v>
      </c>
      <c r="AG704" s="11" t="n">
        <v>5</v>
      </c>
      <c r="AH704" s="11" t="n">
        <v>4</v>
      </c>
      <c r="AI704" s="13" t="n">
        <v>0.202933985330073</v>
      </c>
      <c r="AJ704" s="13" t="n">
        <v>0.305623471882641</v>
      </c>
      <c r="AK704" s="13" t="n">
        <v>0.43520782396088</v>
      </c>
      <c r="AL704" s="13" t="n">
        <v>0.0342298288508557</v>
      </c>
      <c r="AM704" s="13" t="n">
        <v>0.0122249388753056</v>
      </c>
      <c r="AN704" s="11" t="n">
        <v>16</v>
      </c>
      <c r="AO704" s="13" t="n">
        <v>0.0376470588235294</v>
      </c>
      <c r="AP704" s="11" t="n">
        <v>52</v>
      </c>
      <c r="AQ704" s="11" t="n">
        <v>21</v>
      </c>
      <c r="AR704" s="13" t="n">
        <v>0.114035087719298</v>
      </c>
      <c r="AS704" s="13" t="n">
        <v>0.0460526315789474</v>
      </c>
      <c r="AT704" s="14" t="n">
        <f aca="false">SUMIFS(시도_소아과개폐업!$C$5:$C$293,시도_소아과개폐업!$A$5:$A$293,$D704,시도_소아과개폐업!$B$5:$B$293,$B704)</f>
        <v>108</v>
      </c>
      <c r="AU704" s="14" t="n">
        <f aca="false">SUMIFS(시도_소아과개폐업!$D$5:$D$293,시도_소아과개폐업!$A$5:$A$293,$D704,시도_소아과개폐업!$B$5:$B$293,$B704)</f>
        <v>75</v>
      </c>
      <c r="AV704" s="14" t="n">
        <f aca="false">SUMIFS(시도_소아과개폐업!$F$5:$F$293,시도_소아과개폐업!$A$5:$A$293,$D704,시도_소아과개폐업!$B$5:$B$293,$B704)</f>
        <v>33</v>
      </c>
      <c r="AW704" s="15" t="n">
        <f aca="false">SUMIFS(시도_소아과개폐업!$G$5:$G$293,시도_소아과개폐업!$A$5:$A$293,$D704,시도_소아과개폐업!$B$5:$B$293,$B704)</f>
        <v>0.147347740667976</v>
      </c>
      <c r="AX704" s="14" t="n">
        <f aca="false">SUMIFS(시도_소아과개폐업!$H$5:$H$293,시도_소아과개폐업!$A$5:$A$293,$D704,시도_소아과개폐업!$B$5:$B$293,$B704)</f>
        <v>273</v>
      </c>
      <c r="AY704" s="14" t="n">
        <f aca="false">SUMIFS(시군구_병원급!$E$5:$E$3668,시군구_병원급!$A$5:$A$3668,$A704,시군구_병원급!$D$5:$D$3668,$D704)</f>
        <v>6</v>
      </c>
      <c r="AZ704" s="14" t="n">
        <f aca="false">SUMIFS(시군구_병원급!$F$5:$F$3668,시군구_병원급!$A$5:$A$3668,$A704,시군구_병원급!$D$5:$D$3668,$D704)</f>
        <v>4</v>
      </c>
      <c r="BA704" s="14" t="n">
        <f aca="false">SUMIFS(시군구_병원급!$G$5:$G$3668,시군구_병원급!$A$5:$A$3668,$A704,시군구_병원급!$D$5:$D$3668,$D704)</f>
        <v>20</v>
      </c>
      <c r="BB704" s="14" t="n">
        <f aca="false">SUMIFS(시군구_병원급!$H$5:$H$3668,시군구_병원급!$A$5:$A$3668,$A704,시군구_병원급!$D$5:$D$3668,$D704)</f>
        <v>32</v>
      </c>
      <c r="BC704" s="16" t="n">
        <f aca="false">K704+AY704</f>
        <v>35</v>
      </c>
      <c r="BD704" s="17" t="n">
        <f aca="false">IF(E704=0,"",(K704+AY704)/E704*1000)</f>
        <v>1.38663285923696</v>
      </c>
      <c r="BE704" s="16" t="n">
        <f aca="false">AY704-SUMIFS(시군구_병원급!$E$5:$E$3668,시군구_병원급!$A$5:$A$3668,$A704,시군구_병원급!$D$5:$D$3668,$D704-3)</f>
        <v>-1</v>
      </c>
      <c r="BF704" s="16" t="n">
        <f aca="false">IF(AY704=0,1,0)</f>
        <v>0</v>
      </c>
      <c r="BG704" s="16" t="n">
        <f aca="false">IF(K704+AY704=0,1,0)</f>
        <v>0</v>
      </c>
      <c r="BH704" s="16" t="n">
        <f aca="false">AF704+AG704+AH704</f>
        <v>23</v>
      </c>
      <c r="BI704" s="18" t="n">
        <f aca="false">IF(H704=0,"",BH704/H704)</f>
        <v>0.0562347188264059</v>
      </c>
      <c r="BJ704" s="16" t="n">
        <f aca="false">IF(AP704="","",AP704+AN704)</f>
        <v>68</v>
      </c>
    </row>
    <row r="705" customFormat="false" ht="15" hidden="false" customHeight="true" outlineLevel="0" collapsed="false">
      <c r="A705" s="9" t="s">
        <v>96</v>
      </c>
      <c r="B705" s="10" t="s">
        <v>63</v>
      </c>
      <c r="C705" s="10" t="s">
        <v>97</v>
      </c>
      <c r="D705" s="9" t="n">
        <v>2019</v>
      </c>
      <c r="E705" s="11" t="n">
        <v>17506</v>
      </c>
      <c r="F705" s="11" t="n">
        <v>2431</v>
      </c>
      <c r="G705" s="11" t="n">
        <v>2460</v>
      </c>
      <c r="H705" s="11" t="n">
        <v>318</v>
      </c>
      <c r="I705" s="11" t="n">
        <v>13058</v>
      </c>
      <c r="J705" s="11" t="n">
        <v>11436</v>
      </c>
      <c r="K705" s="11" t="n">
        <v>18</v>
      </c>
      <c r="L705" s="12" t="n">
        <v>18.1652005026848</v>
      </c>
      <c r="M705" s="12" t="n">
        <v>1.02821889637838</v>
      </c>
      <c r="N705" s="13" t="n">
        <v>0.875784959411855</v>
      </c>
      <c r="O705" s="13" t="n">
        <v>0.745915686050497</v>
      </c>
      <c r="P705" s="13" t="n">
        <v>0.140523249171713</v>
      </c>
      <c r="Q705" s="13" t="n">
        <v>-0.223611850274969</v>
      </c>
      <c r="R705" s="13" t="n">
        <v>-0.341541755888651</v>
      </c>
      <c r="S705" s="11" t="n">
        <v>-3</v>
      </c>
      <c r="T705" s="13" t="n">
        <v>-0.0421686746987952</v>
      </c>
      <c r="U705" s="13" t="n">
        <v>-0.0220191731575794</v>
      </c>
      <c r="V705" s="11" t="n">
        <v>0</v>
      </c>
      <c r="W705" s="13" t="n">
        <v>-0.163522012578616</v>
      </c>
      <c r="X705" s="11" t="n">
        <v>0</v>
      </c>
      <c r="Y705" s="11" t="n">
        <v>0</v>
      </c>
      <c r="Z705" s="11" t="n">
        <v>0</v>
      </c>
      <c r="AA705" s="11" t="n">
        <v>0</v>
      </c>
      <c r="AB705" s="10" t="s">
        <v>65</v>
      </c>
      <c r="AC705" s="11" t="n">
        <v>85</v>
      </c>
      <c r="AD705" s="11" t="n">
        <v>79</v>
      </c>
      <c r="AE705" s="11" t="n">
        <v>131</v>
      </c>
      <c r="AF705" s="11" t="n">
        <v>9</v>
      </c>
      <c r="AG705" s="11" t="n">
        <v>9</v>
      </c>
      <c r="AH705" s="11" t="n">
        <v>5</v>
      </c>
      <c r="AI705" s="13" t="n">
        <v>0.267295597484277</v>
      </c>
      <c r="AJ705" s="13" t="n">
        <v>0.248427672955975</v>
      </c>
      <c r="AK705" s="13" t="n">
        <v>0.411949685534591</v>
      </c>
      <c r="AL705" s="13" t="n">
        <v>0.0283018867924528</v>
      </c>
      <c r="AM705" s="13" t="n">
        <v>0.0283018867924528</v>
      </c>
      <c r="AN705" s="11" t="n">
        <v>13</v>
      </c>
      <c r="AO705" s="13" t="n">
        <v>0.0392749244712991</v>
      </c>
      <c r="AP705" s="11" t="n">
        <v>30</v>
      </c>
      <c r="AQ705" s="11" t="n">
        <v>16</v>
      </c>
      <c r="AR705" s="13" t="n">
        <v>0.0869565217391304</v>
      </c>
      <c r="AS705" s="13" t="n">
        <v>0.0463768115942029</v>
      </c>
      <c r="AT705" s="14" t="n">
        <f aca="false">SUMIFS(시도_소아과개폐업!$C$5:$C$293,시도_소아과개폐업!$A$5:$A$293,$D705,시도_소아과개폐업!$B$5:$B$293,$B705)</f>
        <v>108</v>
      </c>
      <c r="AU705" s="14" t="n">
        <f aca="false">SUMIFS(시도_소아과개폐업!$D$5:$D$293,시도_소아과개폐업!$A$5:$A$293,$D705,시도_소아과개폐업!$B$5:$B$293,$B705)</f>
        <v>75</v>
      </c>
      <c r="AV705" s="14" t="n">
        <f aca="false">SUMIFS(시도_소아과개폐업!$F$5:$F$293,시도_소아과개폐업!$A$5:$A$293,$D705,시도_소아과개폐업!$B$5:$B$293,$B705)</f>
        <v>33</v>
      </c>
      <c r="AW705" s="15" t="n">
        <f aca="false">SUMIFS(시도_소아과개폐업!$G$5:$G$293,시도_소아과개폐업!$A$5:$A$293,$D705,시도_소아과개폐업!$B$5:$B$293,$B705)</f>
        <v>0.147347740667976</v>
      </c>
      <c r="AX705" s="14" t="n">
        <f aca="false">SUMIFS(시도_소아과개폐업!$H$5:$H$293,시도_소아과개폐업!$A$5:$A$293,$D705,시도_소아과개폐업!$B$5:$B$293,$B705)</f>
        <v>273</v>
      </c>
      <c r="AY705" s="14" t="n">
        <f aca="false">SUMIFS(시군구_병원급!$E$5:$E$3668,시군구_병원급!$A$5:$A$3668,$A705,시군구_병원급!$D$5:$D$3668,$D705)</f>
        <v>5</v>
      </c>
      <c r="AZ705" s="14" t="n">
        <f aca="false">SUMIFS(시군구_병원급!$F$5:$F$3668,시군구_병원급!$A$5:$A$3668,$A705,시군구_병원급!$D$5:$D$3668,$D705)</f>
        <v>2</v>
      </c>
      <c r="BA705" s="14" t="n">
        <f aca="false">SUMIFS(시군구_병원급!$G$5:$G$3668,시군구_병원급!$A$5:$A$3668,$A705,시군구_병원급!$D$5:$D$3668,$D705)</f>
        <v>11</v>
      </c>
      <c r="BB705" s="14" t="n">
        <f aca="false">SUMIFS(시군구_병원급!$H$5:$H$3668,시군구_병원급!$A$5:$A$3668,$A705,시군구_병원급!$D$5:$D$3668,$D705)</f>
        <v>22</v>
      </c>
      <c r="BC705" s="16" t="n">
        <f aca="false">K705+AY705</f>
        <v>23</v>
      </c>
      <c r="BD705" s="17" t="n">
        <f aca="false">IF(E705=0,"",(K705+AY705)/E705*1000)</f>
        <v>1.31383525648349</v>
      </c>
      <c r="BE705" s="16" t="n">
        <f aca="false">AY705-SUMIFS(시군구_병원급!$E$5:$E$3668,시군구_병원급!$A$5:$A$3668,$A705,시군구_병원급!$D$5:$D$3668,$D705-3)</f>
        <v>0</v>
      </c>
      <c r="BF705" s="16" t="n">
        <f aca="false">IF(AY705=0,1,0)</f>
        <v>0</v>
      </c>
      <c r="BG705" s="16" t="n">
        <f aca="false">IF(K705+AY705=0,1,0)</f>
        <v>0</v>
      </c>
      <c r="BH705" s="16" t="n">
        <f aca="false">AF705+AG705+AH705</f>
        <v>23</v>
      </c>
      <c r="BI705" s="18" t="n">
        <f aca="false">IF(H705=0,"",BH705/H705)</f>
        <v>0.0723270440251572</v>
      </c>
      <c r="BJ705" s="16" t="n">
        <f aca="false">IF(AP705="","",AP705+AN705)</f>
        <v>43</v>
      </c>
    </row>
    <row r="706" customFormat="false" ht="15" hidden="false" customHeight="true" outlineLevel="0" collapsed="false">
      <c r="A706" s="9" t="s">
        <v>98</v>
      </c>
      <c r="B706" s="10" t="s">
        <v>63</v>
      </c>
      <c r="C706" s="10" t="s">
        <v>99</v>
      </c>
      <c r="D706" s="9" t="n">
        <v>2019</v>
      </c>
      <c r="E706" s="11" t="n">
        <v>8038</v>
      </c>
      <c r="F706" s="11" t="n">
        <v>1101</v>
      </c>
      <c r="G706" s="11" t="n">
        <v>1154</v>
      </c>
      <c r="H706" s="11" t="n">
        <v>157</v>
      </c>
      <c r="I706" s="11" t="n">
        <v>7801</v>
      </c>
      <c r="J706" s="11" t="n">
        <v>6424</v>
      </c>
      <c r="K706" s="11" t="n">
        <v>11</v>
      </c>
      <c r="L706" s="12" t="n">
        <v>19.5322219457577</v>
      </c>
      <c r="M706" s="12" t="n">
        <v>1.36849962677283</v>
      </c>
      <c r="N706" s="13" t="n">
        <v>0.823484168696321</v>
      </c>
      <c r="O706" s="13" t="n">
        <v>0.970515053495895</v>
      </c>
      <c r="P706" s="13" t="n">
        <v>0.143568051754168</v>
      </c>
      <c r="Q706" s="13" t="n">
        <v>-0.187342028106359</v>
      </c>
      <c r="R706" s="13" t="n">
        <v>-0.276489028213166</v>
      </c>
      <c r="S706" s="11" t="n">
        <v>1</v>
      </c>
      <c r="T706" s="13" t="n">
        <v>-0.0484848484848485</v>
      </c>
      <c r="U706" s="13" t="n">
        <v>-0.0226760210473566</v>
      </c>
      <c r="V706" s="11" t="n">
        <v>0</v>
      </c>
      <c r="W706" s="13" t="n">
        <v>-0.184713375796178</v>
      </c>
      <c r="X706" s="11" t="n">
        <v>0</v>
      </c>
      <c r="Y706" s="11" t="n">
        <v>0</v>
      </c>
      <c r="Z706" s="11" t="n">
        <v>0</v>
      </c>
      <c r="AA706" s="11" t="n">
        <v>0</v>
      </c>
      <c r="AB706" s="10" t="s">
        <v>65</v>
      </c>
      <c r="AC706" s="11" t="n">
        <v>54</v>
      </c>
      <c r="AD706" s="11" t="n">
        <v>43</v>
      </c>
      <c r="AE706" s="11" t="n">
        <v>42</v>
      </c>
      <c r="AF706" s="11" t="n">
        <v>7</v>
      </c>
      <c r="AG706" s="11" t="n">
        <v>11</v>
      </c>
      <c r="AH706" s="11" t="n">
        <v>0</v>
      </c>
      <c r="AI706" s="13" t="n">
        <v>0.343949044585987</v>
      </c>
      <c r="AJ706" s="13" t="n">
        <v>0.273885350318471</v>
      </c>
      <c r="AK706" s="13" t="n">
        <v>0.267515923566879</v>
      </c>
      <c r="AL706" s="13" t="n">
        <v>0.0445859872611465</v>
      </c>
      <c r="AM706" s="13" t="n">
        <v>0.0700636942675159</v>
      </c>
      <c r="AN706" s="11" t="n">
        <v>8</v>
      </c>
      <c r="AO706" s="13" t="n">
        <v>0.0484848484848485</v>
      </c>
      <c r="AP706" s="11" t="n">
        <v>18</v>
      </c>
      <c r="AQ706" s="11" t="n">
        <v>8</v>
      </c>
      <c r="AR706" s="13" t="n">
        <v>0.102857142857143</v>
      </c>
      <c r="AS706" s="13" t="n">
        <v>0.0457142857142857</v>
      </c>
      <c r="AT706" s="14" t="n">
        <f aca="false">SUMIFS(시도_소아과개폐업!$C$5:$C$293,시도_소아과개폐업!$A$5:$A$293,$D706,시도_소아과개폐업!$B$5:$B$293,$B706)</f>
        <v>108</v>
      </c>
      <c r="AU706" s="14" t="n">
        <f aca="false">SUMIFS(시도_소아과개폐업!$D$5:$D$293,시도_소아과개폐업!$A$5:$A$293,$D706,시도_소아과개폐업!$B$5:$B$293,$B706)</f>
        <v>75</v>
      </c>
      <c r="AV706" s="14" t="n">
        <f aca="false">SUMIFS(시도_소아과개폐업!$F$5:$F$293,시도_소아과개폐업!$A$5:$A$293,$D706,시도_소아과개폐업!$B$5:$B$293,$B706)</f>
        <v>33</v>
      </c>
      <c r="AW706" s="15" t="n">
        <f aca="false">SUMIFS(시도_소아과개폐업!$G$5:$G$293,시도_소아과개폐업!$A$5:$A$293,$D706,시도_소아과개폐업!$B$5:$B$293,$B706)</f>
        <v>0.147347740667976</v>
      </c>
      <c r="AX706" s="14" t="n">
        <f aca="false">SUMIFS(시도_소아과개폐업!$H$5:$H$293,시도_소아과개폐업!$A$5:$A$293,$D706,시도_소아과개폐업!$B$5:$B$293,$B706)</f>
        <v>273</v>
      </c>
      <c r="AY706" s="14" t="n">
        <f aca="false">SUMIFS(시군구_병원급!$E$5:$E$3668,시군구_병원급!$A$5:$A$3668,$A706,시군구_병원급!$D$5:$D$3668,$D706)</f>
        <v>1</v>
      </c>
      <c r="AZ706" s="14" t="n">
        <f aca="false">SUMIFS(시군구_병원급!$F$5:$F$3668,시군구_병원급!$A$5:$A$3668,$A706,시군구_병원급!$D$5:$D$3668,$D706)</f>
        <v>1</v>
      </c>
      <c r="BA706" s="14" t="n">
        <f aca="false">SUMIFS(시군구_병원급!$G$5:$G$3668,시군구_병원급!$A$5:$A$3668,$A706,시군구_병원급!$D$5:$D$3668,$D706)</f>
        <v>7</v>
      </c>
      <c r="BB706" s="14" t="n">
        <f aca="false">SUMIFS(시군구_병원급!$H$5:$H$3668,시군구_병원급!$A$5:$A$3668,$A706,시군구_병원급!$D$5:$D$3668,$D706)</f>
        <v>14</v>
      </c>
      <c r="BC706" s="16" t="n">
        <f aca="false">K706+AY706</f>
        <v>12</v>
      </c>
      <c r="BD706" s="17" t="n">
        <f aca="false">IF(E706=0,"",(K706+AY706)/E706*1000)</f>
        <v>1.49290868375218</v>
      </c>
      <c r="BE706" s="16" t="n">
        <f aca="false">AY706-SUMIFS(시군구_병원급!$E$5:$E$3668,시군구_병원급!$A$5:$A$3668,$A706,시군구_병원급!$D$5:$D$3668,$D706-3)</f>
        <v>0</v>
      </c>
      <c r="BF706" s="16" t="n">
        <f aca="false">IF(AY706=0,1,0)</f>
        <v>0</v>
      </c>
      <c r="BG706" s="16" t="n">
        <f aca="false">IF(K706+AY706=0,1,0)</f>
        <v>0</v>
      </c>
      <c r="BH706" s="16" t="n">
        <f aca="false">AF706+AG706+AH706</f>
        <v>18</v>
      </c>
      <c r="BI706" s="18" t="n">
        <f aca="false">IF(H706=0,"",BH706/H706)</f>
        <v>0.114649681528662</v>
      </c>
      <c r="BJ706" s="16" t="n">
        <f aca="false">IF(AP706="","",AP706+AN706)</f>
        <v>26</v>
      </c>
    </row>
    <row r="707" customFormat="false" ht="15" hidden="false" customHeight="true" outlineLevel="0" collapsed="false">
      <c r="A707" s="9" t="s">
        <v>100</v>
      </c>
      <c r="B707" s="10" t="s">
        <v>63</v>
      </c>
      <c r="C707" s="10" t="s">
        <v>101</v>
      </c>
      <c r="D707" s="9" t="n">
        <v>2019</v>
      </c>
      <c r="E707" s="11" t="n">
        <v>15527</v>
      </c>
      <c r="F707" s="11" t="n">
        <v>2448</v>
      </c>
      <c r="G707" s="11" t="n">
        <v>2633</v>
      </c>
      <c r="H707" s="11" t="n">
        <v>248</v>
      </c>
      <c r="I707" s="11" t="n">
        <v>12014</v>
      </c>
      <c r="J707" s="11" t="n">
        <v>10347</v>
      </c>
      <c r="K707" s="11" t="n">
        <v>24</v>
      </c>
      <c r="L707" s="12" t="n">
        <v>15.9721774972628</v>
      </c>
      <c r="M707" s="12" t="n">
        <v>1.54569459650931</v>
      </c>
      <c r="N707" s="13" t="n">
        <v>0.861245213917097</v>
      </c>
      <c r="O707" s="13" t="n">
        <v>0.77374895343595</v>
      </c>
      <c r="P707" s="13" t="n">
        <v>0.169575578025375</v>
      </c>
      <c r="Q707" s="13" t="n">
        <v>-0.132618289481035</v>
      </c>
      <c r="R707" s="13" t="n">
        <v>-0.197745277269957</v>
      </c>
      <c r="S707" s="11" t="n">
        <v>4</v>
      </c>
      <c r="T707" s="13" t="n">
        <v>-0.0350194552529183</v>
      </c>
      <c r="U707" s="13" t="n">
        <v>-0.000997838017628427</v>
      </c>
      <c r="V707" s="11" t="n">
        <v>0</v>
      </c>
      <c r="W707" s="13" t="n">
        <v>-0.0967741935483871</v>
      </c>
      <c r="X707" s="11" t="n">
        <v>0</v>
      </c>
      <c r="Y707" s="11" t="n">
        <v>0</v>
      </c>
      <c r="Z707" s="11" t="n">
        <v>0</v>
      </c>
      <c r="AA707" s="11" t="n">
        <v>0</v>
      </c>
      <c r="AB707" s="10" t="s">
        <v>65</v>
      </c>
      <c r="AC707" s="11" t="n">
        <v>72</v>
      </c>
      <c r="AD707" s="11" t="n">
        <v>56</v>
      </c>
      <c r="AE707" s="11" t="n">
        <v>83</v>
      </c>
      <c r="AF707" s="11" t="n">
        <v>33</v>
      </c>
      <c r="AG707" s="11" t="n">
        <v>4</v>
      </c>
      <c r="AH707" s="11" t="n">
        <v>0</v>
      </c>
      <c r="AI707" s="13" t="n">
        <v>0.290322580645161</v>
      </c>
      <c r="AJ707" s="13" t="n">
        <v>0.225806451612903</v>
      </c>
      <c r="AK707" s="13" t="n">
        <v>0.334677419354839</v>
      </c>
      <c r="AL707" s="13" t="n">
        <v>0.133064516129032</v>
      </c>
      <c r="AM707" s="13" t="n">
        <v>0.0161290322580645</v>
      </c>
      <c r="AN707" s="11" t="n">
        <v>4</v>
      </c>
      <c r="AO707" s="13" t="n">
        <v>0.0158730158730159</v>
      </c>
      <c r="AP707" s="11" t="n">
        <v>25</v>
      </c>
      <c r="AQ707" s="11" t="n">
        <v>10</v>
      </c>
      <c r="AR707" s="13" t="n">
        <v>0.0936329588014981</v>
      </c>
      <c r="AS707" s="13" t="n">
        <v>0.0374531835205993</v>
      </c>
      <c r="AT707" s="14" t="n">
        <f aca="false">SUMIFS(시도_소아과개폐업!$C$5:$C$293,시도_소아과개폐업!$A$5:$A$293,$D707,시도_소아과개폐업!$B$5:$B$293,$B707)</f>
        <v>108</v>
      </c>
      <c r="AU707" s="14" t="n">
        <f aca="false">SUMIFS(시도_소아과개폐업!$D$5:$D$293,시도_소아과개폐업!$A$5:$A$293,$D707,시도_소아과개폐업!$B$5:$B$293,$B707)</f>
        <v>75</v>
      </c>
      <c r="AV707" s="14" t="n">
        <f aca="false">SUMIFS(시도_소아과개폐업!$F$5:$F$293,시도_소아과개폐업!$A$5:$A$293,$D707,시도_소아과개폐업!$B$5:$B$293,$B707)</f>
        <v>33</v>
      </c>
      <c r="AW707" s="15" t="n">
        <f aca="false">SUMIFS(시도_소아과개폐업!$G$5:$G$293,시도_소아과개폐업!$A$5:$A$293,$D707,시도_소아과개폐업!$B$5:$B$293,$B707)</f>
        <v>0.147347740667976</v>
      </c>
      <c r="AX707" s="14" t="n">
        <f aca="false">SUMIFS(시도_소아과개폐업!$H$5:$H$293,시도_소아과개폐업!$A$5:$A$293,$D707,시도_소아과개폐업!$B$5:$B$293,$B707)</f>
        <v>273</v>
      </c>
      <c r="AY707" s="14" t="n">
        <f aca="false">SUMIFS(시군구_병원급!$E$5:$E$3668,시군구_병원급!$A$5:$A$3668,$A707,시군구_병원급!$D$5:$D$3668,$D707)</f>
        <v>8</v>
      </c>
      <c r="AZ707" s="14" t="n">
        <f aca="false">SUMIFS(시군구_병원급!$F$5:$F$3668,시군구_병원급!$A$5:$A$3668,$A707,시군구_병원급!$D$5:$D$3668,$D707)</f>
        <v>7</v>
      </c>
      <c r="BA707" s="14" t="n">
        <f aca="false">SUMIFS(시군구_병원급!$G$5:$G$3668,시군구_병원급!$A$5:$A$3668,$A707,시군구_병원급!$D$5:$D$3668,$D707)</f>
        <v>15</v>
      </c>
      <c r="BB707" s="14" t="n">
        <f aca="false">SUMIFS(시군구_병원급!$H$5:$H$3668,시군구_병원급!$A$5:$A$3668,$A707,시군구_병원급!$D$5:$D$3668,$D707)</f>
        <v>30</v>
      </c>
      <c r="BC707" s="16" t="n">
        <f aca="false">K707+AY707</f>
        <v>32</v>
      </c>
      <c r="BD707" s="17" t="n">
        <f aca="false">IF(E707=0,"",(K707+AY707)/E707*1000)</f>
        <v>2.06092612867908</v>
      </c>
      <c r="BE707" s="16" t="n">
        <f aca="false">AY707-SUMIFS(시군구_병원급!$E$5:$E$3668,시군구_병원급!$A$5:$A$3668,$A707,시군구_병원급!$D$5:$D$3668,$D707-3)</f>
        <v>-2</v>
      </c>
      <c r="BF707" s="16" t="n">
        <f aca="false">IF(AY707=0,1,0)</f>
        <v>0</v>
      </c>
      <c r="BG707" s="16" t="n">
        <f aca="false">IF(K707+AY707=0,1,0)</f>
        <v>0</v>
      </c>
      <c r="BH707" s="16" t="n">
        <f aca="false">AF707+AG707+AH707</f>
        <v>37</v>
      </c>
      <c r="BI707" s="18" t="n">
        <f aca="false">IF(H707=0,"",BH707/H707)</f>
        <v>0.149193548387097</v>
      </c>
      <c r="BJ707" s="16" t="n">
        <f aca="false">IF(AP707="","",AP707+AN707)</f>
        <v>29</v>
      </c>
    </row>
    <row r="708" customFormat="false" ht="15" hidden="false" customHeight="true" outlineLevel="0" collapsed="false">
      <c r="A708" s="9" t="s">
        <v>102</v>
      </c>
      <c r="B708" s="10" t="s">
        <v>63</v>
      </c>
      <c r="C708" s="10" t="s">
        <v>103</v>
      </c>
      <c r="D708" s="9" t="n">
        <v>2019</v>
      </c>
      <c r="E708" s="11" t="n">
        <v>15273</v>
      </c>
      <c r="F708" s="11" t="n">
        <v>2077</v>
      </c>
      <c r="G708" s="11" t="n">
        <v>2227</v>
      </c>
      <c r="H708" s="11" t="n">
        <v>219</v>
      </c>
      <c r="I708" s="11" t="n">
        <v>9374</v>
      </c>
      <c r="J708" s="11" t="n">
        <v>8173</v>
      </c>
      <c r="K708" s="11" t="n">
        <v>15</v>
      </c>
      <c r="L708" s="12" t="n">
        <v>14.3390296601846</v>
      </c>
      <c r="M708" s="12" t="n">
        <v>0.982125319190729</v>
      </c>
      <c r="N708" s="13" t="n">
        <v>0.871879667164498</v>
      </c>
      <c r="O708" s="13" t="n">
        <v>0.613762849472926</v>
      </c>
      <c r="P708" s="13" t="n">
        <v>0.145812872389184</v>
      </c>
      <c r="Q708" s="13" t="n">
        <v>-0.188685258964144</v>
      </c>
      <c r="R708" s="13" t="n">
        <v>-0.300565326633166</v>
      </c>
      <c r="S708" s="11" t="n">
        <v>-3</v>
      </c>
      <c r="T708" s="13" t="n">
        <v>-0.0266666666666666</v>
      </c>
      <c r="U708" s="13" t="n">
        <v>-0.0188402763240527</v>
      </c>
      <c r="V708" s="11" t="n">
        <v>0</v>
      </c>
      <c r="W708" s="13" t="n">
        <v>-0.232876712328767</v>
      </c>
      <c r="X708" s="11" t="n">
        <v>1</v>
      </c>
      <c r="Y708" s="11" t="n">
        <v>0</v>
      </c>
      <c r="Z708" s="11" t="n">
        <v>1</v>
      </c>
      <c r="AA708" s="11" t="n">
        <v>0</v>
      </c>
      <c r="AB708" s="10" t="s">
        <v>65</v>
      </c>
      <c r="AC708" s="11" t="n">
        <v>63</v>
      </c>
      <c r="AD708" s="11" t="n">
        <v>62</v>
      </c>
      <c r="AE708" s="11" t="n">
        <v>81</v>
      </c>
      <c r="AF708" s="11" t="n">
        <v>7</v>
      </c>
      <c r="AG708" s="11" t="n">
        <v>5</v>
      </c>
      <c r="AH708" s="11" t="n">
        <v>1</v>
      </c>
      <c r="AI708" s="13" t="n">
        <v>0.287671232876712</v>
      </c>
      <c r="AJ708" s="13" t="n">
        <v>0.28310502283105</v>
      </c>
      <c r="AK708" s="13" t="n">
        <v>0.36986301369863</v>
      </c>
      <c r="AL708" s="13" t="n">
        <v>0.0319634703196347</v>
      </c>
      <c r="AM708" s="13" t="n">
        <v>0.0228310502283105</v>
      </c>
      <c r="AN708" s="11" t="n">
        <v>8</v>
      </c>
      <c r="AO708" s="13" t="n">
        <v>0.0352422907488987</v>
      </c>
      <c r="AP708" s="11" t="n">
        <v>15</v>
      </c>
      <c r="AQ708" s="11" t="n">
        <v>7</v>
      </c>
      <c r="AR708" s="13" t="n">
        <v>0.0638297872340426</v>
      </c>
      <c r="AS708" s="13" t="n">
        <v>0.0297872340425532</v>
      </c>
      <c r="AT708" s="14" t="n">
        <f aca="false">SUMIFS(시도_소아과개폐업!$C$5:$C$293,시도_소아과개폐업!$A$5:$A$293,$D708,시도_소아과개폐업!$B$5:$B$293,$B708)</f>
        <v>108</v>
      </c>
      <c r="AU708" s="14" t="n">
        <f aca="false">SUMIFS(시도_소아과개폐업!$D$5:$D$293,시도_소아과개폐업!$A$5:$A$293,$D708,시도_소아과개폐업!$B$5:$B$293,$B708)</f>
        <v>75</v>
      </c>
      <c r="AV708" s="14" t="n">
        <f aca="false">SUMIFS(시도_소아과개폐업!$F$5:$F$293,시도_소아과개폐업!$A$5:$A$293,$D708,시도_소아과개폐업!$B$5:$B$293,$B708)</f>
        <v>33</v>
      </c>
      <c r="AW708" s="15" t="n">
        <f aca="false">SUMIFS(시도_소아과개폐업!$G$5:$G$293,시도_소아과개폐업!$A$5:$A$293,$D708,시도_소아과개폐업!$B$5:$B$293,$B708)</f>
        <v>0.147347740667976</v>
      </c>
      <c r="AX708" s="14" t="n">
        <f aca="false">SUMIFS(시도_소아과개폐업!$H$5:$H$293,시도_소아과개폐업!$A$5:$A$293,$D708,시도_소아과개폐업!$B$5:$B$293,$B708)</f>
        <v>273</v>
      </c>
      <c r="AY708" s="14" t="n">
        <f aca="false">SUMIFS(시군구_병원급!$E$5:$E$3668,시군구_병원급!$A$5:$A$3668,$A708,시군구_병원급!$D$5:$D$3668,$D708)</f>
        <v>4</v>
      </c>
      <c r="AZ708" s="14" t="n">
        <f aca="false">SUMIFS(시군구_병원급!$F$5:$F$3668,시군구_병원급!$A$5:$A$3668,$A708,시군구_병원급!$D$5:$D$3668,$D708)</f>
        <v>2</v>
      </c>
      <c r="BA708" s="14" t="n">
        <f aca="false">SUMIFS(시군구_병원급!$G$5:$G$3668,시군구_병원급!$A$5:$A$3668,$A708,시군구_병원급!$D$5:$D$3668,$D708)</f>
        <v>8</v>
      </c>
      <c r="BB708" s="14" t="n">
        <f aca="false">SUMIFS(시군구_병원급!$H$5:$H$3668,시군구_병원급!$A$5:$A$3668,$A708,시군구_병원급!$D$5:$D$3668,$D708)</f>
        <v>13</v>
      </c>
      <c r="BC708" s="16" t="n">
        <f aca="false">K708+AY708</f>
        <v>19</v>
      </c>
      <c r="BD708" s="17" t="n">
        <f aca="false">IF(E708=0,"",(K708+AY708)/E708*1000)</f>
        <v>1.24402540430826</v>
      </c>
      <c r="BE708" s="16" t="n">
        <f aca="false">AY708-SUMIFS(시군구_병원급!$E$5:$E$3668,시군구_병원급!$A$5:$A$3668,$A708,시군구_병원급!$D$5:$D$3668,$D708-3)</f>
        <v>0</v>
      </c>
      <c r="BF708" s="16" t="n">
        <f aca="false">IF(AY708=0,1,0)</f>
        <v>0</v>
      </c>
      <c r="BG708" s="16" t="n">
        <f aca="false">IF(K708+AY708=0,1,0)</f>
        <v>0</v>
      </c>
      <c r="BH708" s="16" t="n">
        <f aca="false">AF708+AG708+AH708</f>
        <v>13</v>
      </c>
      <c r="BI708" s="18" t="n">
        <f aca="false">IF(H708=0,"",BH708/H708)</f>
        <v>0.0593607305936073</v>
      </c>
      <c r="BJ708" s="16" t="n">
        <f aca="false">IF(AP708="","",AP708+AN708)</f>
        <v>23</v>
      </c>
    </row>
    <row r="709" customFormat="false" ht="15" hidden="false" customHeight="true" outlineLevel="0" collapsed="false">
      <c r="A709" s="9" t="s">
        <v>104</v>
      </c>
      <c r="B709" s="10" t="s">
        <v>63</v>
      </c>
      <c r="C709" s="10" t="s">
        <v>105</v>
      </c>
      <c r="D709" s="9" t="n">
        <v>2019</v>
      </c>
      <c r="E709" s="11" t="n">
        <v>14442</v>
      </c>
      <c r="F709" s="11" t="n">
        <v>2057</v>
      </c>
      <c r="G709" s="11" t="n">
        <v>2245</v>
      </c>
      <c r="H709" s="11" t="n">
        <v>251</v>
      </c>
      <c r="I709" s="11" t="n">
        <v>11123</v>
      </c>
      <c r="J709" s="11" t="n">
        <v>9149</v>
      </c>
      <c r="K709" s="11" t="n">
        <v>21</v>
      </c>
      <c r="L709" s="12" t="n">
        <v>17.3798642847251</v>
      </c>
      <c r="M709" s="12" t="n">
        <v>1.45409223099294</v>
      </c>
      <c r="N709" s="13" t="n">
        <v>0.822529893014475</v>
      </c>
      <c r="O709" s="13" t="n">
        <v>0.770184185015926</v>
      </c>
      <c r="P709" s="13" t="n">
        <v>0.155449383741864</v>
      </c>
      <c r="Q709" s="13" t="n">
        <v>-0.264176899169511</v>
      </c>
      <c r="R709" s="13" t="n">
        <v>-0.369559112608818</v>
      </c>
      <c r="S709" s="11" t="n">
        <v>-1</v>
      </c>
      <c r="T709" s="13" t="n">
        <v>-0.0703703703703704</v>
      </c>
      <c r="U709" s="13" t="n">
        <v>-0.0383850609492522</v>
      </c>
      <c r="V709" s="11" t="n">
        <v>0</v>
      </c>
      <c r="W709" s="13" t="n">
        <v>-0.262948207171315</v>
      </c>
      <c r="X709" s="11" t="n">
        <v>1</v>
      </c>
      <c r="Y709" s="11" t="n">
        <v>0</v>
      </c>
      <c r="Z709" s="11" t="n">
        <v>1</v>
      </c>
      <c r="AA709" s="11" t="n">
        <v>0</v>
      </c>
      <c r="AB709" s="10" t="s">
        <v>65</v>
      </c>
      <c r="AC709" s="11" t="n">
        <v>82</v>
      </c>
      <c r="AD709" s="11" t="n">
        <v>73</v>
      </c>
      <c r="AE709" s="11" t="n">
        <v>83</v>
      </c>
      <c r="AF709" s="11" t="n">
        <v>4</v>
      </c>
      <c r="AG709" s="11" t="n">
        <v>8</v>
      </c>
      <c r="AH709" s="11" t="n">
        <v>1</v>
      </c>
      <c r="AI709" s="13" t="n">
        <v>0.326693227091634</v>
      </c>
      <c r="AJ709" s="13" t="n">
        <v>0.290836653386454</v>
      </c>
      <c r="AK709" s="13" t="n">
        <v>0.330677290836653</v>
      </c>
      <c r="AL709" s="13" t="n">
        <v>0.0159362549800797</v>
      </c>
      <c r="AM709" s="13" t="n">
        <v>0.0318725099601594</v>
      </c>
      <c r="AN709" s="11" t="n">
        <v>8</v>
      </c>
      <c r="AO709" s="13" t="n">
        <v>0.0308880308880309</v>
      </c>
      <c r="AP709" s="11" t="n">
        <v>37</v>
      </c>
      <c r="AQ709" s="11" t="n">
        <v>11</v>
      </c>
      <c r="AR709" s="13" t="n">
        <v>0.129824561403509</v>
      </c>
      <c r="AS709" s="13" t="n">
        <v>0.0385964912280702</v>
      </c>
      <c r="AT709" s="14" t="n">
        <f aca="false">SUMIFS(시도_소아과개폐업!$C$5:$C$293,시도_소아과개폐업!$A$5:$A$293,$D709,시도_소아과개폐업!$B$5:$B$293,$B709)</f>
        <v>108</v>
      </c>
      <c r="AU709" s="14" t="n">
        <f aca="false">SUMIFS(시도_소아과개폐업!$D$5:$D$293,시도_소아과개폐업!$A$5:$A$293,$D709,시도_소아과개폐업!$B$5:$B$293,$B709)</f>
        <v>75</v>
      </c>
      <c r="AV709" s="14" t="n">
        <f aca="false">SUMIFS(시도_소아과개폐업!$F$5:$F$293,시도_소아과개폐업!$A$5:$A$293,$D709,시도_소아과개폐업!$B$5:$B$293,$B709)</f>
        <v>33</v>
      </c>
      <c r="AW709" s="15" t="n">
        <f aca="false">SUMIFS(시도_소아과개폐업!$G$5:$G$293,시도_소아과개폐업!$A$5:$A$293,$D709,시도_소아과개폐업!$B$5:$B$293,$B709)</f>
        <v>0.147347740667976</v>
      </c>
      <c r="AX709" s="14" t="n">
        <f aca="false">SUMIFS(시도_소아과개폐업!$H$5:$H$293,시도_소아과개폐업!$A$5:$A$293,$D709,시도_소아과개폐업!$B$5:$B$293,$B709)</f>
        <v>273</v>
      </c>
      <c r="AY709" s="14" t="n">
        <f aca="false">SUMIFS(시군구_병원급!$E$5:$E$3668,시군구_병원급!$A$5:$A$3668,$A709,시군구_병원급!$D$5:$D$3668,$D709)</f>
        <v>4</v>
      </c>
      <c r="AZ709" s="14" t="n">
        <f aca="false">SUMIFS(시군구_병원급!$F$5:$F$3668,시군구_병원급!$A$5:$A$3668,$A709,시군구_병원급!$D$5:$D$3668,$D709)</f>
        <v>1</v>
      </c>
      <c r="BA709" s="14" t="n">
        <f aca="false">SUMIFS(시군구_병원급!$G$5:$G$3668,시군구_병원급!$A$5:$A$3668,$A709,시군구_병원급!$D$5:$D$3668,$D709)</f>
        <v>12</v>
      </c>
      <c r="BB709" s="14" t="n">
        <f aca="false">SUMIFS(시군구_병원급!$H$5:$H$3668,시군구_병원급!$A$5:$A$3668,$A709,시군구_병원급!$D$5:$D$3668,$D709)</f>
        <v>17</v>
      </c>
      <c r="BC709" s="16" t="n">
        <f aca="false">K709+AY709</f>
        <v>25</v>
      </c>
      <c r="BD709" s="17" t="n">
        <f aca="false">IF(E709=0,"",(K709+AY709)/E709*1000)</f>
        <v>1.7310621797535</v>
      </c>
      <c r="BE709" s="16" t="n">
        <f aca="false">AY709-SUMIFS(시군구_병원급!$E$5:$E$3668,시군구_병원급!$A$5:$A$3668,$A709,시군구_병원급!$D$5:$D$3668,$D709-3)</f>
        <v>0</v>
      </c>
      <c r="BF709" s="16" t="n">
        <f aca="false">IF(AY709=0,1,0)</f>
        <v>0</v>
      </c>
      <c r="BG709" s="16" t="n">
        <f aca="false">IF(K709+AY709=0,1,0)</f>
        <v>0</v>
      </c>
      <c r="BH709" s="16" t="n">
        <f aca="false">AF709+AG709+AH709</f>
        <v>13</v>
      </c>
      <c r="BI709" s="18" t="n">
        <f aca="false">IF(H709=0,"",BH709/H709)</f>
        <v>0.051792828685259</v>
      </c>
      <c r="BJ709" s="16" t="n">
        <f aca="false">IF(AP709="","",AP709+AN709)</f>
        <v>45</v>
      </c>
    </row>
    <row r="710" customFormat="false" ht="15" hidden="false" customHeight="true" outlineLevel="0" collapsed="false">
      <c r="A710" s="9" t="s">
        <v>106</v>
      </c>
      <c r="B710" s="10" t="s">
        <v>63</v>
      </c>
      <c r="C710" s="10" t="s">
        <v>107</v>
      </c>
      <c r="D710" s="9" t="n">
        <v>2019</v>
      </c>
      <c r="E710" s="11" t="n">
        <v>18455</v>
      </c>
      <c r="F710" s="11" t="n">
        <v>2363</v>
      </c>
      <c r="G710" s="11" t="n">
        <v>2512</v>
      </c>
      <c r="H710" s="11" t="n">
        <v>189</v>
      </c>
      <c r="I710" s="11" t="n">
        <v>10424</v>
      </c>
      <c r="J710" s="11" t="n">
        <v>9001</v>
      </c>
      <c r="K710" s="11" t="n">
        <v>29</v>
      </c>
      <c r="L710" s="12" t="n">
        <v>10.2411270658358</v>
      </c>
      <c r="M710" s="12" t="n">
        <v>1.57138986724465</v>
      </c>
      <c r="N710" s="13" t="n">
        <v>0.86348810437452</v>
      </c>
      <c r="O710" s="13" t="n">
        <v>0.564833378488215</v>
      </c>
      <c r="P710" s="13" t="n">
        <v>0.136114874017881</v>
      </c>
      <c r="Q710" s="13" t="n">
        <v>-0.213643529762666</v>
      </c>
      <c r="R710" s="13" t="n">
        <v>-0.307798291540369</v>
      </c>
      <c r="S710" s="11" t="n">
        <v>-2</v>
      </c>
      <c r="T710" s="13" t="n">
        <v>-0.0550000000000001</v>
      </c>
      <c r="U710" s="13" t="n">
        <v>-0.0107241150232514</v>
      </c>
      <c r="V710" s="11" t="n">
        <v>0</v>
      </c>
      <c r="W710" s="13" t="n">
        <v>-0.100529100529101</v>
      </c>
      <c r="X710" s="11" t="n">
        <v>0</v>
      </c>
      <c r="Y710" s="11" t="n">
        <v>0</v>
      </c>
      <c r="Z710" s="11" t="n">
        <v>0</v>
      </c>
      <c r="AA710" s="11" t="n">
        <v>0</v>
      </c>
      <c r="AB710" s="10" t="s">
        <v>65</v>
      </c>
      <c r="AC710" s="11" t="n">
        <v>79</v>
      </c>
      <c r="AD710" s="11" t="n">
        <v>36</v>
      </c>
      <c r="AE710" s="11" t="n">
        <v>52</v>
      </c>
      <c r="AF710" s="11" t="n">
        <v>19</v>
      </c>
      <c r="AG710" s="11" t="n">
        <v>1</v>
      </c>
      <c r="AH710" s="11" t="n">
        <v>2</v>
      </c>
      <c r="AI710" s="13" t="n">
        <v>0.417989417989418</v>
      </c>
      <c r="AJ710" s="13" t="n">
        <v>0.190476190476191</v>
      </c>
      <c r="AK710" s="13" t="n">
        <v>0.275132275132275</v>
      </c>
      <c r="AL710" s="13" t="n">
        <v>0.100529100529101</v>
      </c>
      <c r="AM710" s="13" t="n">
        <v>0.00529100529100529</v>
      </c>
      <c r="AN710" s="11" t="n">
        <v>3</v>
      </c>
      <c r="AO710" s="13" t="n">
        <v>0.015625</v>
      </c>
      <c r="AP710" s="11" t="n">
        <v>17</v>
      </c>
      <c r="AQ710" s="11" t="n">
        <v>9</v>
      </c>
      <c r="AR710" s="13" t="n">
        <v>0.085</v>
      </c>
      <c r="AS710" s="13" t="n">
        <v>0.045</v>
      </c>
      <c r="AT710" s="14" t="n">
        <f aca="false">SUMIFS(시도_소아과개폐업!$C$5:$C$293,시도_소아과개폐업!$A$5:$A$293,$D710,시도_소아과개폐업!$B$5:$B$293,$B710)</f>
        <v>108</v>
      </c>
      <c r="AU710" s="14" t="n">
        <f aca="false">SUMIFS(시도_소아과개폐업!$D$5:$D$293,시도_소아과개폐업!$A$5:$A$293,$D710,시도_소아과개폐업!$B$5:$B$293,$B710)</f>
        <v>75</v>
      </c>
      <c r="AV710" s="14" t="n">
        <f aca="false">SUMIFS(시도_소아과개폐업!$F$5:$F$293,시도_소아과개폐업!$A$5:$A$293,$D710,시도_소아과개폐업!$B$5:$B$293,$B710)</f>
        <v>33</v>
      </c>
      <c r="AW710" s="15" t="n">
        <f aca="false">SUMIFS(시도_소아과개폐업!$G$5:$G$293,시도_소아과개폐업!$A$5:$A$293,$D710,시도_소아과개폐업!$B$5:$B$293,$B710)</f>
        <v>0.147347740667976</v>
      </c>
      <c r="AX710" s="14" t="n">
        <f aca="false">SUMIFS(시도_소아과개폐업!$H$5:$H$293,시도_소아과개폐업!$A$5:$A$293,$D710,시도_소아과개폐업!$B$5:$B$293,$B710)</f>
        <v>273</v>
      </c>
      <c r="AY710" s="14" t="n">
        <f aca="false">SUMIFS(시군구_병원급!$E$5:$E$3668,시군구_병원급!$A$5:$A$3668,$A710,시군구_병원급!$D$5:$D$3668,$D710)</f>
        <v>5</v>
      </c>
      <c r="AZ710" s="14" t="n">
        <f aca="false">SUMIFS(시군구_병원급!$F$5:$F$3668,시군구_병원급!$A$5:$A$3668,$A710,시군구_병원급!$D$5:$D$3668,$D710)</f>
        <v>2</v>
      </c>
      <c r="BA710" s="14" t="n">
        <f aca="false">SUMIFS(시군구_병원급!$G$5:$G$3668,시군구_병원급!$A$5:$A$3668,$A710,시군구_병원급!$D$5:$D$3668,$D710)</f>
        <v>15</v>
      </c>
      <c r="BB710" s="14" t="n">
        <f aca="false">SUMIFS(시군구_병원급!$H$5:$H$3668,시군구_병원급!$A$5:$A$3668,$A710,시군구_병원급!$D$5:$D$3668,$D710)</f>
        <v>30</v>
      </c>
      <c r="BC710" s="16" t="n">
        <f aca="false">K710+AY710</f>
        <v>34</v>
      </c>
      <c r="BD710" s="17" t="n">
        <f aca="false">IF(E710=0,"",(K710+AY710)/E710*1000)</f>
        <v>1.84231915470062</v>
      </c>
      <c r="BE710" s="16" t="n">
        <f aca="false">AY710-SUMIFS(시군구_병원급!$E$5:$E$3668,시군구_병원급!$A$5:$A$3668,$A710,시군구_병원급!$D$5:$D$3668,$D710-3)</f>
        <v>0</v>
      </c>
      <c r="BF710" s="16" t="n">
        <f aca="false">IF(AY710=0,1,0)</f>
        <v>0</v>
      </c>
      <c r="BG710" s="16" t="n">
        <f aca="false">IF(K710+AY710=0,1,0)</f>
        <v>0</v>
      </c>
      <c r="BH710" s="16" t="n">
        <f aca="false">AF710+AG710+AH710</f>
        <v>22</v>
      </c>
      <c r="BI710" s="18" t="n">
        <f aca="false">IF(H710=0,"",BH710/H710)</f>
        <v>0.116402116402116</v>
      </c>
      <c r="BJ710" s="16" t="n">
        <f aca="false">IF(AP710="","",AP710+AN710)</f>
        <v>20</v>
      </c>
    </row>
    <row r="711" customFormat="false" ht="15" hidden="false" customHeight="true" outlineLevel="0" collapsed="false">
      <c r="A711" s="9" t="s">
        <v>108</v>
      </c>
      <c r="B711" s="10" t="s">
        <v>63</v>
      </c>
      <c r="C711" s="10" t="s">
        <v>109</v>
      </c>
      <c r="D711" s="9" t="n">
        <v>2019</v>
      </c>
      <c r="E711" s="11" t="n">
        <v>19341</v>
      </c>
      <c r="F711" s="11" t="n">
        <v>2521</v>
      </c>
      <c r="G711" s="11" t="n">
        <v>2749</v>
      </c>
      <c r="H711" s="11" t="n">
        <v>201</v>
      </c>
      <c r="I711" s="11" t="n">
        <v>10904</v>
      </c>
      <c r="J711" s="11" t="n">
        <v>9010</v>
      </c>
      <c r="K711" s="11" t="n">
        <v>28</v>
      </c>
      <c r="L711" s="12" t="n">
        <v>10.3924305878703</v>
      </c>
      <c r="M711" s="12" t="n">
        <v>1.44770177343467</v>
      </c>
      <c r="N711" s="13" t="n">
        <v>0.826302274394718</v>
      </c>
      <c r="O711" s="13" t="n">
        <v>0.563776433483274</v>
      </c>
      <c r="P711" s="13" t="n">
        <v>0.142133291970426</v>
      </c>
      <c r="Q711" s="13" t="n">
        <v>-0.216773305256338</v>
      </c>
      <c r="R711" s="13" t="n">
        <v>-0.333090732654051</v>
      </c>
      <c r="S711" s="11" t="n">
        <v>-2</v>
      </c>
      <c r="T711" s="13" t="n">
        <v>-0.0904977375565611</v>
      </c>
      <c r="U711" s="13" t="n">
        <v>-0.0571552096843926</v>
      </c>
      <c r="V711" s="11" t="n">
        <v>0</v>
      </c>
      <c r="W711" s="13" t="n">
        <v>-0.0895522388059702</v>
      </c>
      <c r="X711" s="11" t="n">
        <v>0</v>
      </c>
      <c r="Y711" s="11" t="n">
        <v>0</v>
      </c>
      <c r="Z711" s="11" t="n">
        <v>0</v>
      </c>
      <c r="AA711" s="11" t="n">
        <v>0</v>
      </c>
      <c r="AB711" s="10" t="s">
        <v>65</v>
      </c>
      <c r="AC711" s="11" t="n">
        <v>59</v>
      </c>
      <c r="AD711" s="11" t="n">
        <v>56</v>
      </c>
      <c r="AE711" s="11" t="n">
        <v>58</v>
      </c>
      <c r="AF711" s="11" t="n">
        <v>27</v>
      </c>
      <c r="AG711" s="11" t="n">
        <v>0</v>
      </c>
      <c r="AH711" s="11" t="n">
        <v>1</v>
      </c>
      <c r="AI711" s="13" t="n">
        <v>0.293532338308458</v>
      </c>
      <c r="AJ711" s="13" t="n">
        <v>0.278606965174129</v>
      </c>
      <c r="AK711" s="13" t="n">
        <v>0.288557213930348</v>
      </c>
      <c r="AL711" s="13" t="n">
        <v>0.134328358208955</v>
      </c>
      <c r="AM711" s="13" t="n">
        <v>0</v>
      </c>
      <c r="AN711" s="11" t="n">
        <v>2</v>
      </c>
      <c r="AO711" s="13" t="n">
        <v>0.00985221674876847</v>
      </c>
      <c r="AP711" s="11" t="n">
        <v>32</v>
      </c>
      <c r="AQ711" s="11" t="n">
        <v>10</v>
      </c>
      <c r="AR711" s="13" t="n">
        <v>0.141592920353982</v>
      </c>
      <c r="AS711" s="13" t="n">
        <v>0.0442477876106195</v>
      </c>
      <c r="AT711" s="14" t="n">
        <f aca="false">SUMIFS(시도_소아과개폐업!$C$5:$C$293,시도_소아과개폐업!$A$5:$A$293,$D711,시도_소아과개폐업!$B$5:$B$293,$B711)</f>
        <v>108</v>
      </c>
      <c r="AU711" s="14" t="n">
        <f aca="false">SUMIFS(시도_소아과개폐업!$D$5:$D$293,시도_소아과개폐업!$A$5:$A$293,$D711,시도_소아과개폐업!$B$5:$B$293,$B711)</f>
        <v>75</v>
      </c>
      <c r="AV711" s="14" t="n">
        <f aca="false">SUMIFS(시도_소아과개폐업!$F$5:$F$293,시도_소아과개폐업!$A$5:$A$293,$D711,시도_소아과개폐업!$B$5:$B$293,$B711)</f>
        <v>33</v>
      </c>
      <c r="AW711" s="15" t="n">
        <f aca="false">SUMIFS(시도_소아과개폐업!$G$5:$G$293,시도_소아과개폐업!$A$5:$A$293,$D711,시도_소아과개폐업!$B$5:$B$293,$B711)</f>
        <v>0.147347740667976</v>
      </c>
      <c r="AX711" s="14" t="n">
        <f aca="false">SUMIFS(시도_소아과개폐업!$H$5:$H$293,시도_소아과개폐업!$A$5:$A$293,$D711,시도_소아과개폐업!$B$5:$B$293,$B711)</f>
        <v>273</v>
      </c>
      <c r="AY711" s="14" t="n">
        <f aca="false">SUMIFS(시군구_병원급!$E$5:$E$3668,시군구_병원급!$A$5:$A$3668,$A711,시군구_병원급!$D$5:$D$3668,$D711)</f>
        <v>10</v>
      </c>
      <c r="AZ711" s="14" t="n">
        <f aca="false">SUMIFS(시군구_병원급!$F$5:$F$3668,시군구_병원급!$A$5:$A$3668,$A711,시군구_병원급!$D$5:$D$3668,$D711)</f>
        <v>5</v>
      </c>
      <c r="BA711" s="14" t="n">
        <f aca="false">SUMIFS(시군구_병원급!$G$5:$G$3668,시군구_병원급!$A$5:$A$3668,$A711,시군구_병원급!$D$5:$D$3668,$D711)</f>
        <v>40</v>
      </c>
      <c r="BB711" s="14" t="n">
        <f aca="false">SUMIFS(시군구_병원급!$H$5:$H$3668,시군구_병원급!$A$5:$A$3668,$A711,시군구_병원급!$D$5:$D$3668,$D711)</f>
        <v>73</v>
      </c>
      <c r="BC711" s="16" t="n">
        <f aca="false">K711+AY711</f>
        <v>38</v>
      </c>
      <c r="BD711" s="17" t="n">
        <f aca="false">IF(E711=0,"",(K711+AY711)/E711*1000)</f>
        <v>1.96473812108991</v>
      </c>
      <c r="BE711" s="16" t="n">
        <f aca="false">AY711-SUMIFS(시군구_병원급!$E$5:$E$3668,시군구_병원급!$A$5:$A$3668,$A711,시군구_병원급!$D$5:$D$3668,$D711-3)</f>
        <v>0</v>
      </c>
      <c r="BF711" s="16" t="n">
        <f aca="false">IF(AY711=0,1,0)</f>
        <v>0</v>
      </c>
      <c r="BG711" s="16" t="n">
        <f aca="false">IF(K711+AY711=0,1,0)</f>
        <v>0</v>
      </c>
      <c r="BH711" s="16" t="n">
        <f aca="false">AF711+AG711+AH711</f>
        <v>28</v>
      </c>
      <c r="BI711" s="18" t="n">
        <f aca="false">IF(H711=0,"",BH711/H711)</f>
        <v>0.139303482587065</v>
      </c>
      <c r="BJ711" s="16" t="n">
        <f aca="false">IF(AP711="","",AP711+AN711)</f>
        <v>34</v>
      </c>
    </row>
    <row r="712" customFormat="false" ht="15" hidden="false" customHeight="true" outlineLevel="0" collapsed="false">
      <c r="A712" s="9" t="s">
        <v>110</v>
      </c>
      <c r="B712" s="10" t="s">
        <v>63</v>
      </c>
      <c r="C712" s="10" t="s">
        <v>111</v>
      </c>
      <c r="D712" s="9" t="n">
        <v>2019</v>
      </c>
      <c r="E712" s="11" t="n">
        <v>30111</v>
      </c>
      <c r="F712" s="11" t="n">
        <v>4184</v>
      </c>
      <c r="G712" s="11" t="n">
        <v>4424</v>
      </c>
      <c r="H712" s="11" t="n">
        <v>395</v>
      </c>
      <c r="I712" s="11" t="n">
        <v>16979</v>
      </c>
      <c r="J712" s="11" t="n">
        <v>15611</v>
      </c>
      <c r="K712" s="11" t="n">
        <v>47</v>
      </c>
      <c r="L712" s="12" t="n">
        <v>13.1181295871941</v>
      </c>
      <c r="M712" s="12" t="n">
        <v>1.56089136860284</v>
      </c>
      <c r="N712" s="13" t="n">
        <v>0.919429883974321</v>
      </c>
      <c r="O712" s="13" t="n">
        <v>0.563880309521437</v>
      </c>
      <c r="P712" s="13" t="n">
        <v>0.146923051376573</v>
      </c>
      <c r="Q712" s="13" t="n">
        <v>-0.0821496067792477</v>
      </c>
      <c r="R712" s="13" t="n">
        <v>-0.195636363636364</v>
      </c>
      <c r="S712" s="11" t="n">
        <v>4</v>
      </c>
      <c r="T712" s="13" t="n">
        <v>-0.0318627450980392</v>
      </c>
      <c r="U712" s="13" t="n">
        <v>0.003961684011353</v>
      </c>
      <c r="V712" s="11" t="n">
        <v>0</v>
      </c>
      <c r="W712" s="13" t="n">
        <v>-0.151898734177215</v>
      </c>
      <c r="X712" s="11" t="n">
        <v>0</v>
      </c>
      <c r="Y712" s="11" t="n">
        <v>0</v>
      </c>
      <c r="Z712" s="11" t="n">
        <v>0</v>
      </c>
      <c r="AA712" s="11" t="n">
        <v>0</v>
      </c>
      <c r="AB712" s="10" t="s">
        <v>65</v>
      </c>
      <c r="AC712" s="11" t="n">
        <v>88</v>
      </c>
      <c r="AD712" s="11" t="n">
        <v>122</v>
      </c>
      <c r="AE712" s="11" t="n">
        <v>164</v>
      </c>
      <c r="AF712" s="11" t="n">
        <v>15</v>
      </c>
      <c r="AG712" s="11" t="n">
        <v>4</v>
      </c>
      <c r="AH712" s="11" t="n">
        <v>2</v>
      </c>
      <c r="AI712" s="13" t="n">
        <v>0.222784810126582</v>
      </c>
      <c r="AJ712" s="13" t="n">
        <v>0.308860759493671</v>
      </c>
      <c r="AK712" s="13" t="n">
        <v>0.415189873417722</v>
      </c>
      <c r="AL712" s="13" t="n">
        <v>0.0379746835443038</v>
      </c>
      <c r="AM712" s="13" t="n">
        <v>0.010126582278481</v>
      </c>
      <c r="AN712" s="11" t="n">
        <v>17</v>
      </c>
      <c r="AO712" s="13" t="n">
        <v>0.0412621359223301</v>
      </c>
      <c r="AP712" s="11" t="n">
        <v>34</v>
      </c>
      <c r="AQ712" s="11" t="n">
        <v>23</v>
      </c>
      <c r="AR712" s="13" t="n">
        <v>0.0803782505910166</v>
      </c>
      <c r="AS712" s="13" t="n">
        <v>0.0543735224586288</v>
      </c>
      <c r="AT712" s="14" t="n">
        <f aca="false">SUMIFS(시도_소아과개폐업!$C$5:$C$293,시도_소아과개폐업!$A$5:$A$293,$D712,시도_소아과개폐업!$B$5:$B$293,$B712)</f>
        <v>108</v>
      </c>
      <c r="AU712" s="14" t="n">
        <f aca="false">SUMIFS(시도_소아과개폐업!$D$5:$D$293,시도_소아과개폐업!$A$5:$A$293,$D712,시도_소아과개폐업!$B$5:$B$293,$B712)</f>
        <v>75</v>
      </c>
      <c r="AV712" s="14" t="n">
        <f aca="false">SUMIFS(시도_소아과개폐업!$F$5:$F$293,시도_소아과개폐업!$A$5:$A$293,$D712,시도_소아과개폐업!$B$5:$B$293,$B712)</f>
        <v>33</v>
      </c>
      <c r="AW712" s="15" t="n">
        <f aca="false">SUMIFS(시도_소아과개폐업!$G$5:$G$293,시도_소아과개폐업!$A$5:$A$293,$D712,시도_소아과개폐업!$B$5:$B$293,$B712)</f>
        <v>0.147347740667976</v>
      </c>
      <c r="AX712" s="14" t="n">
        <f aca="false">SUMIFS(시도_소아과개폐업!$H$5:$H$293,시도_소아과개폐업!$A$5:$A$293,$D712,시도_소아과개폐업!$B$5:$B$293,$B712)</f>
        <v>273</v>
      </c>
      <c r="AY712" s="14" t="n">
        <f aca="false">SUMIFS(시군구_병원급!$E$5:$E$3668,시군구_병원급!$A$5:$A$3668,$A712,시군구_병원급!$D$5:$D$3668,$D712)</f>
        <v>4</v>
      </c>
      <c r="AZ712" s="14" t="n">
        <f aca="false">SUMIFS(시군구_병원급!$F$5:$F$3668,시군구_병원급!$A$5:$A$3668,$A712,시군구_병원급!$D$5:$D$3668,$D712)</f>
        <v>2</v>
      </c>
      <c r="BA712" s="14" t="n">
        <f aca="false">SUMIFS(시군구_병원급!$G$5:$G$3668,시군구_병원급!$A$5:$A$3668,$A712,시군구_병원급!$D$5:$D$3668,$D712)</f>
        <v>19</v>
      </c>
      <c r="BB712" s="14" t="n">
        <f aca="false">SUMIFS(시군구_병원급!$H$5:$H$3668,시군구_병원급!$A$5:$A$3668,$A712,시군구_병원급!$D$5:$D$3668,$D712)</f>
        <v>37</v>
      </c>
      <c r="BC712" s="16" t="n">
        <f aca="false">K712+AY712</f>
        <v>51</v>
      </c>
      <c r="BD712" s="17" t="n">
        <f aca="false">IF(E712=0,"",(K712+AY712)/E712*1000)</f>
        <v>1.69373318720733</v>
      </c>
      <c r="BE712" s="16" t="n">
        <f aca="false">AY712-SUMIFS(시군구_병원급!$E$5:$E$3668,시군구_병원급!$A$5:$A$3668,$A712,시군구_병원급!$D$5:$D$3668,$D712-3)</f>
        <v>0</v>
      </c>
      <c r="BF712" s="16" t="n">
        <f aca="false">IF(AY712=0,1,0)</f>
        <v>0</v>
      </c>
      <c r="BG712" s="16" t="n">
        <f aca="false">IF(K712+AY712=0,1,0)</f>
        <v>0</v>
      </c>
      <c r="BH712" s="16" t="n">
        <f aca="false">AF712+AG712+AH712</f>
        <v>21</v>
      </c>
      <c r="BI712" s="18" t="n">
        <f aca="false">IF(H712=0,"",BH712/H712)</f>
        <v>0.0531645569620253</v>
      </c>
      <c r="BJ712" s="16" t="n">
        <f aca="false">IF(AP712="","",AP712+AN712)</f>
        <v>51</v>
      </c>
    </row>
    <row r="713" customFormat="false" ht="15" hidden="false" customHeight="true" outlineLevel="0" collapsed="false">
      <c r="A713" s="9" t="s">
        <v>112</v>
      </c>
      <c r="B713" s="10" t="s">
        <v>63</v>
      </c>
      <c r="C713" s="10" t="s">
        <v>113</v>
      </c>
      <c r="D713" s="9" t="n">
        <v>2019</v>
      </c>
      <c r="E713" s="11" t="n">
        <v>18013</v>
      </c>
      <c r="F713" s="11" t="n">
        <v>2488</v>
      </c>
      <c r="G713" s="11" t="n">
        <v>2437</v>
      </c>
      <c r="H713" s="11" t="n">
        <v>260</v>
      </c>
      <c r="I713" s="11" t="n">
        <v>12654</v>
      </c>
      <c r="J713" s="11" t="n">
        <v>11185</v>
      </c>
      <c r="K713" s="11" t="n">
        <v>26</v>
      </c>
      <c r="L713" s="12" t="n">
        <v>14.4340198745351</v>
      </c>
      <c r="M713" s="12" t="n">
        <v>1.44340198745351</v>
      </c>
      <c r="N713" s="13" t="n">
        <v>0.883910226015489</v>
      </c>
      <c r="O713" s="13" t="n">
        <v>0.70249264420141</v>
      </c>
      <c r="P713" s="13" t="n">
        <v>0.135291178593238</v>
      </c>
      <c r="Q713" s="13" t="n">
        <v>-0.116793331698946</v>
      </c>
      <c r="R713" s="13" t="n">
        <v>-0.259945338597024</v>
      </c>
      <c r="S713" s="11" t="n">
        <v>1</v>
      </c>
      <c r="T713" s="13" t="n">
        <v>-0.0441176470588235</v>
      </c>
      <c r="U713" s="13" t="n">
        <v>-0.0422343324250681</v>
      </c>
      <c r="V713" s="11" t="n">
        <v>0</v>
      </c>
      <c r="W713" s="13" t="n">
        <v>-0.0846153846153847</v>
      </c>
      <c r="X713" s="11" t="n">
        <v>0</v>
      </c>
      <c r="Y713" s="11" t="n">
        <v>0</v>
      </c>
      <c r="Z713" s="11" t="n">
        <v>0</v>
      </c>
      <c r="AA713" s="11" t="n">
        <v>0</v>
      </c>
      <c r="AB713" s="10" t="s">
        <v>65</v>
      </c>
      <c r="AC713" s="11" t="n">
        <v>69</v>
      </c>
      <c r="AD713" s="11" t="n">
        <v>82</v>
      </c>
      <c r="AE713" s="11" t="n">
        <v>100</v>
      </c>
      <c r="AF713" s="11" t="n">
        <v>5</v>
      </c>
      <c r="AG713" s="11" t="n">
        <v>3</v>
      </c>
      <c r="AH713" s="11" t="n">
        <v>1</v>
      </c>
      <c r="AI713" s="13" t="n">
        <v>0.265384615384615</v>
      </c>
      <c r="AJ713" s="13" t="n">
        <v>0.315384615384615</v>
      </c>
      <c r="AK713" s="13" t="n">
        <v>0.384615384615385</v>
      </c>
      <c r="AL713" s="13" t="n">
        <v>0.0192307692307692</v>
      </c>
      <c r="AM713" s="13" t="n">
        <v>0.0115384615384615</v>
      </c>
      <c r="AN713" s="11" t="n">
        <v>4</v>
      </c>
      <c r="AO713" s="13" t="n">
        <v>0.0151515151515152</v>
      </c>
      <c r="AP713" s="11" t="n">
        <v>18</v>
      </c>
      <c r="AQ713" s="11" t="n">
        <v>9</v>
      </c>
      <c r="AR713" s="13" t="n">
        <v>0.0659340659340659</v>
      </c>
      <c r="AS713" s="13" t="n">
        <v>0.032967032967033</v>
      </c>
      <c r="AT713" s="14" t="n">
        <f aca="false">SUMIFS(시도_소아과개폐업!$C$5:$C$293,시도_소아과개폐업!$A$5:$A$293,$D713,시도_소아과개폐업!$B$5:$B$293,$B713)</f>
        <v>108</v>
      </c>
      <c r="AU713" s="14" t="n">
        <f aca="false">SUMIFS(시도_소아과개폐업!$D$5:$D$293,시도_소아과개폐업!$A$5:$A$293,$D713,시도_소아과개폐업!$B$5:$B$293,$B713)</f>
        <v>75</v>
      </c>
      <c r="AV713" s="14" t="n">
        <f aca="false">SUMIFS(시도_소아과개폐업!$F$5:$F$293,시도_소아과개폐업!$A$5:$A$293,$D713,시도_소아과개폐업!$B$5:$B$293,$B713)</f>
        <v>33</v>
      </c>
      <c r="AW713" s="15" t="n">
        <f aca="false">SUMIFS(시도_소아과개폐업!$G$5:$G$293,시도_소아과개폐업!$A$5:$A$293,$D713,시도_소아과개폐업!$B$5:$B$293,$B713)</f>
        <v>0.147347740667976</v>
      </c>
      <c r="AX713" s="14" t="n">
        <f aca="false">SUMIFS(시도_소아과개폐업!$H$5:$H$293,시도_소아과개폐업!$A$5:$A$293,$D713,시도_소아과개폐업!$B$5:$B$293,$B713)</f>
        <v>273</v>
      </c>
      <c r="AY713" s="14" t="n">
        <f aca="false">SUMIFS(시군구_병원급!$E$5:$E$3668,시군구_병원급!$A$5:$A$3668,$A713,시군구_병원급!$D$5:$D$3668,$D713)</f>
        <v>5</v>
      </c>
      <c r="AZ713" s="14" t="n">
        <f aca="false">SUMIFS(시군구_병원급!$F$5:$F$3668,시군구_병원급!$A$5:$A$3668,$A713,시군구_병원급!$D$5:$D$3668,$D713)</f>
        <v>3</v>
      </c>
      <c r="BA713" s="14" t="n">
        <f aca="false">SUMIFS(시군구_병원급!$G$5:$G$3668,시군구_병원급!$A$5:$A$3668,$A713,시군구_병원급!$D$5:$D$3668,$D713)</f>
        <v>18</v>
      </c>
      <c r="BB713" s="14" t="n">
        <f aca="false">SUMIFS(시군구_병원급!$H$5:$H$3668,시군구_병원급!$A$5:$A$3668,$A713,시군구_병원급!$D$5:$D$3668,$D713)</f>
        <v>32</v>
      </c>
      <c r="BC713" s="16" t="n">
        <f aca="false">K713+AY713</f>
        <v>31</v>
      </c>
      <c r="BD713" s="17" t="n">
        <f aca="false">IF(E713=0,"",(K713+AY713)/E713*1000)</f>
        <v>1.72097929273303</v>
      </c>
      <c r="BE713" s="16" t="n">
        <f aca="false">AY713-SUMIFS(시군구_병원급!$E$5:$E$3668,시군구_병원급!$A$5:$A$3668,$A713,시군구_병원급!$D$5:$D$3668,$D713-3)</f>
        <v>-3</v>
      </c>
      <c r="BF713" s="16" t="n">
        <f aca="false">IF(AY713=0,1,0)</f>
        <v>0</v>
      </c>
      <c r="BG713" s="16" t="n">
        <f aca="false">IF(K713+AY713=0,1,0)</f>
        <v>0</v>
      </c>
      <c r="BH713" s="16" t="n">
        <f aca="false">AF713+AG713+AH713</f>
        <v>9</v>
      </c>
      <c r="BI713" s="18" t="n">
        <f aca="false">IF(H713=0,"",BH713/H713)</f>
        <v>0.0346153846153846</v>
      </c>
      <c r="BJ713" s="16" t="n">
        <f aca="false">IF(AP713="","",AP713+AN713)</f>
        <v>22</v>
      </c>
    </row>
    <row r="714" customFormat="false" ht="15" hidden="false" customHeight="true" outlineLevel="0" collapsed="false">
      <c r="A714" s="9" t="s">
        <v>114</v>
      </c>
      <c r="B714" s="10" t="s">
        <v>115</v>
      </c>
      <c r="C714" s="10" t="s">
        <v>67</v>
      </c>
      <c r="D714" s="9" t="n">
        <v>2019</v>
      </c>
      <c r="E714" s="11" t="n">
        <v>809</v>
      </c>
      <c r="F714" s="11" t="n">
        <v>96</v>
      </c>
      <c r="G714" s="11" t="n">
        <v>112</v>
      </c>
      <c r="H714" s="11" t="n">
        <v>13</v>
      </c>
      <c r="I714" s="11" t="n">
        <v>906</v>
      </c>
      <c r="J714" s="11" t="n">
        <v>750</v>
      </c>
      <c r="K714" s="11" t="n">
        <v>1</v>
      </c>
      <c r="L714" s="12" t="n">
        <v>16.0692212608158</v>
      </c>
      <c r="M714" s="12" t="n">
        <v>1.23609394313968</v>
      </c>
      <c r="N714" s="13" t="n">
        <v>0.827814569536424</v>
      </c>
      <c r="O714" s="13" t="n">
        <v>1.11990111248455</v>
      </c>
      <c r="P714" s="13" t="n">
        <v>0.138442521631644</v>
      </c>
      <c r="Q714" s="13" t="n">
        <v>-0.358445678033307</v>
      </c>
      <c r="R714" s="13" t="n">
        <v>-0.469194312796209</v>
      </c>
      <c r="S714" s="11" t="n">
        <v>-1</v>
      </c>
      <c r="T714" s="13" t="n">
        <v>0</v>
      </c>
      <c r="U714" s="13" t="n">
        <v>0</v>
      </c>
      <c r="V714" s="11" t="n">
        <v>0</v>
      </c>
      <c r="W714" s="13" t="n">
        <v>-0.153846153846154</v>
      </c>
      <c r="X714" s="11" t="n">
        <v>0</v>
      </c>
      <c r="Y714" s="11" t="n">
        <v>0</v>
      </c>
      <c r="Z714" s="11" t="n">
        <v>0</v>
      </c>
      <c r="AA714" s="11" t="n">
        <v>0</v>
      </c>
      <c r="AB714" s="10" t="s">
        <v>65</v>
      </c>
      <c r="AC714" s="11" t="n">
        <v>4</v>
      </c>
      <c r="AD714" s="11" t="n">
        <v>4</v>
      </c>
      <c r="AE714" s="11" t="n">
        <v>2</v>
      </c>
      <c r="AF714" s="11" t="n">
        <v>2</v>
      </c>
      <c r="AG714" s="11" t="n">
        <v>1</v>
      </c>
      <c r="AH714" s="11" t="n">
        <v>0</v>
      </c>
      <c r="AI714" s="13" t="n">
        <v>0.307692307692308</v>
      </c>
      <c r="AJ714" s="13" t="n">
        <v>0.307692307692308</v>
      </c>
      <c r="AK714" s="13" t="n">
        <v>0.153846153846154</v>
      </c>
      <c r="AL714" s="13" t="n">
        <v>0.153846153846154</v>
      </c>
      <c r="AM714" s="13" t="n">
        <v>0.0769230769230769</v>
      </c>
      <c r="AN714" s="11" t="n">
        <v>0</v>
      </c>
      <c r="AO714" s="13" t="n">
        <v>0</v>
      </c>
      <c r="AP714" s="11" t="n">
        <v>0</v>
      </c>
      <c r="AQ714" s="11" t="n">
        <v>0</v>
      </c>
      <c r="AR714" s="13" t="n">
        <v>0</v>
      </c>
      <c r="AS714" s="13" t="n">
        <v>0</v>
      </c>
      <c r="AT714" s="14" t="n">
        <f aca="false">SUMIFS(시도_소아과개폐업!$C$5:$C$293,시도_소아과개폐업!$A$5:$A$293,$D714,시도_소아과개폐업!$B$5:$B$293,$B714)</f>
        <v>43</v>
      </c>
      <c r="AU714" s="14" t="n">
        <f aca="false">SUMIFS(시도_소아과개폐업!$D$5:$D$293,시도_소아과개폐업!$A$5:$A$293,$D714,시도_소아과개폐업!$B$5:$B$293,$B714)</f>
        <v>25</v>
      </c>
      <c r="AV714" s="14" t="n">
        <f aca="false">SUMIFS(시도_소아과개폐업!$F$5:$F$293,시도_소아과개폐업!$A$5:$A$293,$D714,시도_소아과개폐업!$B$5:$B$293,$B714)</f>
        <v>18</v>
      </c>
      <c r="AW714" s="15" t="n">
        <f aca="false">SUMIFS(시도_소아과개폐업!$G$5:$G$293,시도_소아과개폐업!$A$5:$A$293,$D714,시도_소아과개폐업!$B$5:$B$293,$B714)</f>
        <v>0.182481751824818</v>
      </c>
      <c r="AX714" s="14" t="n">
        <f aca="false">SUMIFS(시도_소아과개폐업!$H$5:$H$293,시도_소아과개폐업!$A$5:$A$293,$D714,시도_소아과개폐업!$B$5:$B$293,$B714)</f>
        <v>105</v>
      </c>
      <c r="AY714" s="14" t="n">
        <f aca="false">SUMIFS(시군구_병원급!$E$5:$E$3668,시군구_병원급!$A$5:$A$3668,$A714,시군구_병원급!$D$5:$D$3668,$D714)</f>
        <v>2</v>
      </c>
      <c r="AZ714" s="14" t="n">
        <f aca="false">SUMIFS(시군구_병원급!$F$5:$F$3668,시군구_병원급!$A$5:$A$3668,$A714,시군구_병원급!$D$5:$D$3668,$D714)</f>
        <v>1</v>
      </c>
      <c r="BA714" s="14" t="n">
        <f aca="false">SUMIFS(시군구_병원급!$G$5:$G$3668,시군구_병원급!$A$5:$A$3668,$A714,시군구_병원급!$D$5:$D$3668,$D714)</f>
        <v>3</v>
      </c>
      <c r="BB714" s="14" t="n">
        <f aca="false">SUMIFS(시군구_병원급!$H$5:$H$3668,시군구_병원급!$A$5:$A$3668,$A714,시군구_병원급!$D$5:$D$3668,$D714)</f>
        <v>8</v>
      </c>
      <c r="BC714" s="16" t="n">
        <f aca="false">K714+AY714</f>
        <v>3</v>
      </c>
      <c r="BD714" s="17" t="n">
        <f aca="false">IF(E714=0,"",(K714+AY714)/E714*1000)</f>
        <v>3.70828182941904</v>
      </c>
      <c r="BE714" s="16" t="n">
        <f aca="false">AY714-SUMIFS(시군구_병원급!$E$5:$E$3668,시군구_병원급!$A$5:$A$3668,$A714,시군구_병원급!$D$5:$D$3668,$D714-3)</f>
        <v>-2</v>
      </c>
      <c r="BF714" s="16" t="n">
        <f aca="false">IF(AY714=0,1,0)</f>
        <v>0</v>
      </c>
      <c r="BG714" s="16" t="n">
        <f aca="false">IF(K714+AY714=0,1,0)</f>
        <v>0</v>
      </c>
      <c r="BH714" s="16" t="n">
        <f aca="false">AF714+AG714+AH714</f>
        <v>3</v>
      </c>
      <c r="BI714" s="18" t="n">
        <f aca="false">IF(H714=0,"",BH714/H714)</f>
        <v>0.230769230769231</v>
      </c>
      <c r="BJ714" s="16" t="n">
        <f aca="false">IF(AP714="","",AP714+AN714)</f>
        <v>0</v>
      </c>
    </row>
    <row r="715" customFormat="false" ht="15" hidden="false" customHeight="true" outlineLevel="0" collapsed="false">
      <c r="A715" s="9" t="s">
        <v>116</v>
      </c>
      <c r="B715" s="10" t="s">
        <v>115</v>
      </c>
      <c r="C715" s="10" t="s">
        <v>117</v>
      </c>
      <c r="D715" s="9" t="n">
        <v>2019</v>
      </c>
      <c r="E715" s="11" t="n">
        <v>3071</v>
      </c>
      <c r="F715" s="11" t="n">
        <v>376</v>
      </c>
      <c r="G715" s="11" t="n">
        <v>386</v>
      </c>
      <c r="H715" s="11" t="n">
        <v>38</v>
      </c>
      <c r="I715" s="11" t="n">
        <v>1901</v>
      </c>
      <c r="J715" s="11" t="n">
        <v>1560</v>
      </c>
      <c r="K715" s="11" t="n">
        <v>3</v>
      </c>
      <c r="L715" s="12" t="n">
        <v>12.3738196027353</v>
      </c>
      <c r="M715" s="12" t="n">
        <v>0.976880494952784</v>
      </c>
      <c r="N715" s="13" t="n">
        <v>0.820620725933719</v>
      </c>
      <c r="O715" s="13" t="n">
        <v>0.619016606968414</v>
      </c>
      <c r="P715" s="13" t="n">
        <v>0.125691957017258</v>
      </c>
      <c r="Q715" s="13" t="n">
        <v>-0.132975719932242</v>
      </c>
      <c r="R715" s="13" t="n">
        <v>-0.327526132404181</v>
      </c>
      <c r="S715" s="11" t="n">
        <v>1</v>
      </c>
      <c r="T715" s="13" t="n">
        <v>-0.073170731707317</v>
      </c>
      <c r="U715" s="13" t="n">
        <v>-0.0626232741617357</v>
      </c>
      <c r="V715" s="11" t="n">
        <v>0</v>
      </c>
      <c r="W715" s="13" t="n">
        <v>-0.157894736842105</v>
      </c>
      <c r="X715" s="11" t="n">
        <v>0</v>
      </c>
      <c r="Y715" s="11" t="n">
        <v>0</v>
      </c>
      <c r="Z715" s="11" t="n">
        <v>0</v>
      </c>
      <c r="AA715" s="11" t="n">
        <v>0</v>
      </c>
      <c r="AB715" s="10" t="s">
        <v>65</v>
      </c>
      <c r="AC715" s="11" t="n">
        <v>14</v>
      </c>
      <c r="AD715" s="11" t="n">
        <v>11</v>
      </c>
      <c r="AE715" s="11" t="n">
        <v>8</v>
      </c>
      <c r="AF715" s="11" t="n">
        <v>0</v>
      </c>
      <c r="AG715" s="11" t="n">
        <v>5</v>
      </c>
      <c r="AH715" s="11" t="n">
        <v>0</v>
      </c>
      <c r="AI715" s="13" t="n">
        <v>0.368421052631579</v>
      </c>
      <c r="AJ715" s="13" t="n">
        <v>0.289473684210526</v>
      </c>
      <c r="AK715" s="13" t="n">
        <v>0.210526315789474</v>
      </c>
      <c r="AL715" s="13" t="n">
        <v>0</v>
      </c>
      <c r="AM715" s="13" t="n">
        <v>0.131578947368421</v>
      </c>
      <c r="AN715" s="11" t="n">
        <v>1</v>
      </c>
      <c r="AO715" s="13" t="n">
        <v>0.0256410256410256</v>
      </c>
      <c r="AP715" s="11" t="n">
        <v>3</v>
      </c>
      <c r="AQ715" s="11" t="n">
        <v>1</v>
      </c>
      <c r="AR715" s="13" t="n">
        <v>0.0731707317073171</v>
      </c>
      <c r="AS715" s="13" t="n">
        <v>0.024390243902439</v>
      </c>
      <c r="AT715" s="14" t="n">
        <f aca="false">SUMIFS(시도_소아과개폐업!$C$5:$C$293,시도_소아과개폐업!$A$5:$A$293,$D715,시도_소아과개폐업!$B$5:$B$293,$B715)</f>
        <v>43</v>
      </c>
      <c r="AU715" s="14" t="n">
        <f aca="false">SUMIFS(시도_소아과개폐업!$D$5:$D$293,시도_소아과개폐업!$A$5:$A$293,$D715,시도_소아과개폐업!$B$5:$B$293,$B715)</f>
        <v>25</v>
      </c>
      <c r="AV715" s="14" t="n">
        <f aca="false">SUMIFS(시도_소아과개폐업!$F$5:$F$293,시도_소아과개폐업!$A$5:$A$293,$D715,시도_소아과개폐업!$B$5:$B$293,$B715)</f>
        <v>18</v>
      </c>
      <c r="AW715" s="15" t="n">
        <f aca="false">SUMIFS(시도_소아과개폐업!$G$5:$G$293,시도_소아과개폐업!$A$5:$A$293,$D715,시도_소아과개폐업!$B$5:$B$293,$B715)</f>
        <v>0.182481751824818</v>
      </c>
      <c r="AX715" s="14" t="n">
        <f aca="false">SUMIFS(시도_소아과개폐업!$H$5:$H$293,시도_소아과개폐업!$A$5:$A$293,$D715,시도_소아과개폐업!$B$5:$B$293,$B715)</f>
        <v>105</v>
      </c>
      <c r="AY715" s="14" t="n">
        <f aca="false">SUMIFS(시군구_병원급!$E$5:$E$3668,시군구_병원급!$A$5:$A$3668,$A715,시군구_병원급!$D$5:$D$3668,$D715)</f>
        <v>4</v>
      </c>
      <c r="AZ715" s="14" t="n">
        <f aca="false">SUMIFS(시군구_병원급!$F$5:$F$3668,시군구_병원급!$A$5:$A$3668,$A715,시군구_병원급!$D$5:$D$3668,$D715)</f>
        <v>4</v>
      </c>
      <c r="BA715" s="14" t="n">
        <f aca="false">SUMIFS(시군구_병원급!$G$5:$G$3668,시군구_병원급!$A$5:$A$3668,$A715,시군구_병원급!$D$5:$D$3668,$D715)</f>
        <v>8</v>
      </c>
      <c r="BB715" s="14" t="n">
        <f aca="false">SUMIFS(시군구_병원급!$H$5:$H$3668,시군구_병원급!$A$5:$A$3668,$A715,시군구_병원급!$D$5:$D$3668,$D715)</f>
        <v>15</v>
      </c>
      <c r="BC715" s="16" t="n">
        <f aca="false">K715+AY715</f>
        <v>7</v>
      </c>
      <c r="BD715" s="17" t="n">
        <f aca="false">IF(E715=0,"",(K715+AY715)/E715*1000)</f>
        <v>2.2793878215565</v>
      </c>
      <c r="BE715" s="16" t="n">
        <f aca="false">AY715-SUMIFS(시군구_병원급!$E$5:$E$3668,시군구_병원급!$A$5:$A$3668,$A715,시군구_병원급!$D$5:$D$3668,$D715-3)</f>
        <v>0</v>
      </c>
      <c r="BF715" s="16" t="n">
        <f aca="false">IF(AY715=0,1,0)</f>
        <v>0</v>
      </c>
      <c r="BG715" s="16" t="n">
        <f aca="false">IF(K715+AY715=0,1,0)</f>
        <v>0</v>
      </c>
      <c r="BH715" s="16" t="n">
        <f aca="false">AF715+AG715+AH715</f>
        <v>5</v>
      </c>
      <c r="BI715" s="18" t="n">
        <f aca="false">IF(H715=0,"",BH715/H715)</f>
        <v>0.131578947368421</v>
      </c>
      <c r="BJ715" s="16" t="n">
        <f aca="false">IF(AP715="","",AP715+AN715)</f>
        <v>4</v>
      </c>
    </row>
    <row r="716" customFormat="false" ht="15" hidden="false" customHeight="true" outlineLevel="0" collapsed="false">
      <c r="A716" s="9" t="s">
        <v>118</v>
      </c>
      <c r="B716" s="10" t="s">
        <v>115</v>
      </c>
      <c r="C716" s="10" t="s">
        <v>119</v>
      </c>
      <c r="D716" s="9" t="n">
        <v>2019</v>
      </c>
      <c r="E716" s="11" t="n">
        <v>2376</v>
      </c>
      <c r="F716" s="11" t="n">
        <v>327</v>
      </c>
      <c r="G716" s="11" t="n">
        <v>334</v>
      </c>
      <c r="H716" s="11" t="n">
        <v>38</v>
      </c>
      <c r="I716" s="11" t="n">
        <v>2073</v>
      </c>
      <c r="J716" s="11" t="n">
        <v>1564</v>
      </c>
      <c r="K716" s="11" t="n">
        <v>1</v>
      </c>
      <c r="L716" s="12" t="n">
        <v>15.993265993266</v>
      </c>
      <c r="M716" s="12" t="n">
        <v>0.420875420875421</v>
      </c>
      <c r="N716" s="13" t="n">
        <v>0.754462132175591</v>
      </c>
      <c r="O716" s="13" t="n">
        <v>0.872474747474748</v>
      </c>
      <c r="P716" s="13" t="n">
        <v>0.140572390572391</v>
      </c>
      <c r="Q716" s="13" t="n">
        <v>-0.125506072874494</v>
      </c>
      <c r="R716" s="13" t="n">
        <v>-0.23394495412844</v>
      </c>
      <c r="S716" s="11" t="n">
        <v>-1</v>
      </c>
      <c r="T716" s="13" t="n">
        <v>0</v>
      </c>
      <c r="U716" s="13" t="n">
        <v>-0.0581553839164016</v>
      </c>
      <c r="V716" s="11" t="n">
        <v>0</v>
      </c>
      <c r="W716" s="13" t="n">
        <v>-0.18421052631579</v>
      </c>
      <c r="X716" s="11" t="n">
        <v>0</v>
      </c>
      <c r="Y716" s="11" t="n">
        <v>0</v>
      </c>
      <c r="Z716" s="11" t="n">
        <v>0</v>
      </c>
      <c r="AA716" s="11" t="n">
        <v>0</v>
      </c>
      <c r="AB716" s="10" t="s">
        <v>65</v>
      </c>
      <c r="AC716" s="11" t="n">
        <v>11</v>
      </c>
      <c r="AD716" s="11" t="n">
        <v>8</v>
      </c>
      <c r="AE716" s="11" t="n">
        <v>9</v>
      </c>
      <c r="AF716" s="11" t="n">
        <v>6</v>
      </c>
      <c r="AG716" s="11" t="n">
        <v>4</v>
      </c>
      <c r="AH716" s="11" t="n">
        <v>0</v>
      </c>
      <c r="AI716" s="13" t="n">
        <v>0.289473684210526</v>
      </c>
      <c r="AJ716" s="13" t="n">
        <v>0.210526315789474</v>
      </c>
      <c r="AK716" s="13" t="n">
        <v>0.236842105263158</v>
      </c>
      <c r="AL716" s="13" t="n">
        <v>0.157894736842105</v>
      </c>
      <c r="AM716" s="13" t="n">
        <v>0.105263157894737</v>
      </c>
      <c r="AN716" s="11" t="n">
        <v>1</v>
      </c>
      <c r="AO716" s="13" t="n">
        <v>0.0256410256410256</v>
      </c>
      <c r="AP716" s="11" t="n">
        <v>2</v>
      </c>
      <c r="AQ716" s="11" t="n">
        <v>2</v>
      </c>
      <c r="AR716" s="13" t="n">
        <v>0.0512820512820513</v>
      </c>
      <c r="AS716" s="13" t="n">
        <v>0.0512820512820513</v>
      </c>
      <c r="AT716" s="14" t="n">
        <f aca="false">SUMIFS(시도_소아과개폐업!$C$5:$C$293,시도_소아과개폐업!$A$5:$A$293,$D716,시도_소아과개폐업!$B$5:$B$293,$B716)</f>
        <v>43</v>
      </c>
      <c r="AU716" s="14" t="n">
        <f aca="false">SUMIFS(시도_소아과개폐업!$D$5:$D$293,시도_소아과개폐업!$A$5:$A$293,$D716,시도_소아과개폐업!$B$5:$B$293,$B716)</f>
        <v>25</v>
      </c>
      <c r="AV716" s="14" t="n">
        <f aca="false">SUMIFS(시도_소아과개폐업!$F$5:$F$293,시도_소아과개폐업!$A$5:$A$293,$D716,시도_소아과개폐업!$B$5:$B$293,$B716)</f>
        <v>18</v>
      </c>
      <c r="AW716" s="15" t="n">
        <f aca="false">SUMIFS(시도_소아과개폐업!$G$5:$G$293,시도_소아과개폐업!$A$5:$A$293,$D716,시도_소아과개폐업!$B$5:$B$293,$B716)</f>
        <v>0.182481751824818</v>
      </c>
      <c r="AX716" s="14" t="n">
        <f aca="false">SUMIFS(시도_소아과개폐업!$H$5:$H$293,시도_소아과개폐업!$A$5:$A$293,$D716,시도_소아과개폐업!$B$5:$B$293,$B716)</f>
        <v>105</v>
      </c>
      <c r="AY716" s="14" t="n">
        <f aca="false">SUMIFS(시군구_병원급!$E$5:$E$3668,시군구_병원급!$A$5:$A$3668,$A716,시군구_병원급!$D$5:$D$3668,$D716)</f>
        <v>5</v>
      </c>
      <c r="AZ716" s="14" t="n">
        <f aca="false">SUMIFS(시군구_병원급!$F$5:$F$3668,시군구_병원급!$A$5:$A$3668,$A716,시군구_병원급!$D$5:$D$3668,$D716)</f>
        <v>3</v>
      </c>
      <c r="BA716" s="14" t="n">
        <f aca="false">SUMIFS(시군구_병원급!$G$5:$G$3668,시군구_병원급!$A$5:$A$3668,$A716,시군구_병원급!$D$5:$D$3668,$D716)</f>
        <v>8</v>
      </c>
      <c r="BB716" s="14" t="n">
        <f aca="false">SUMIFS(시군구_병원급!$H$5:$H$3668,시군구_병원급!$A$5:$A$3668,$A716,시군구_병원급!$D$5:$D$3668,$D716)</f>
        <v>17</v>
      </c>
      <c r="BC716" s="16" t="n">
        <f aca="false">K716+AY716</f>
        <v>6</v>
      </c>
      <c r="BD716" s="17" t="n">
        <f aca="false">IF(E716=0,"",(K716+AY716)/E716*1000)</f>
        <v>2.52525252525253</v>
      </c>
      <c r="BE716" s="16" t="n">
        <f aca="false">AY716-SUMIFS(시군구_병원급!$E$5:$E$3668,시군구_병원급!$A$5:$A$3668,$A716,시군구_병원급!$D$5:$D$3668,$D716-3)</f>
        <v>-1</v>
      </c>
      <c r="BF716" s="16" t="n">
        <f aca="false">IF(AY716=0,1,0)</f>
        <v>0</v>
      </c>
      <c r="BG716" s="16" t="n">
        <f aca="false">IF(K716+AY716=0,1,0)</f>
        <v>0</v>
      </c>
      <c r="BH716" s="16" t="n">
        <f aca="false">AF716+AG716+AH716</f>
        <v>10</v>
      </c>
      <c r="BI716" s="18" t="n">
        <f aca="false">IF(H716=0,"",BH716/H716)</f>
        <v>0.263157894736842</v>
      </c>
      <c r="BJ716" s="16" t="n">
        <f aca="false">IF(AP716="","",AP716+AN716)</f>
        <v>3</v>
      </c>
    </row>
    <row r="717" customFormat="false" ht="15" hidden="false" customHeight="true" outlineLevel="0" collapsed="false">
      <c r="A717" s="9" t="s">
        <v>120</v>
      </c>
      <c r="B717" s="10" t="s">
        <v>115</v>
      </c>
      <c r="C717" s="10" t="s">
        <v>121</v>
      </c>
      <c r="D717" s="9" t="n">
        <v>2019</v>
      </c>
      <c r="E717" s="11" t="n">
        <v>3014</v>
      </c>
      <c r="F717" s="11" t="n">
        <v>337</v>
      </c>
      <c r="G717" s="11" t="n">
        <v>346</v>
      </c>
      <c r="H717" s="11" t="n">
        <v>49</v>
      </c>
      <c r="I717" s="11" t="n">
        <v>2582</v>
      </c>
      <c r="J717" s="11" t="n">
        <v>2092</v>
      </c>
      <c r="K717" s="11" t="n">
        <v>3</v>
      </c>
      <c r="L717" s="12" t="n">
        <v>16.2574651625747</v>
      </c>
      <c r="M717" s="12" t="n">
        <v>0.99535500995355</v>
      </c>
      <c r="N717" s="13" t="n">
        <v>0.810224632068164</v>
      </c>
      <c r="O717" s="13" t="n">
        <v>0.856668878566689</v>
      </c>
      <c r="P717" s="13" t="n">
        <v>0.114797611147976</v>
      </c>
      <c r="Q717" s="13" t="n">
        <v>-0.239465051728489</v>
      </c>
      <c r="R717" s="13" t="n">
        <v>-0.441033925686591</v>
      </c>
      <c r="S717" s="11" t="n">
        <v>-1</v>
      </c>
      <c r="T717" s="13" t="n">
        <v>0</v>
      </c>
      <c r="U717" s="13" t="n">
        <v>-0.0333208536128791</v>
      </c>
      <c r="V717" s="11" t="n">
        <v>0</v>
      </c>
      <c r="W717" s="13" t="n">
        <v>-0.142857142857143</v>
      </c>
      <c r="X717" s="11" t="n">
        <v>0</v>
      </c>
      <c r="Y717" s="11" t="n">
        <v>0</v>
      </c>
      <c r="Z717" s="11" t="n">
        <v>0</v>
      </c>
      <c r="AA717" s="11" t="n">
        <v>0</v>
      </c>
      <c r="AB717" s="10" t="s">
        <v>65</v>
      </c>
      <c r="AC717" s="11" t="n">
        <v>14</v>
      </c>
      <c r="AD717" s="11" t="n">
        <v>14</v>
      </c>
      <c r="AE717" s="11" t="n">
        <v>11</v>
      </c>
      <c r="AF717" s="11" t="n">
        <v>2</v>
      </c>
      <c r="AG717" s="11" t="n">
        <v>8</v>
      </c>
      <c r="AH717" s="11" t="n">
        <v>0</v>
      </c>
      <c r="AI717" s="13" t="n">
        <v>0.285714285714286</v>
      </c>
      <c r="AJ717" s="13" t="n">
        <v>0.285714285714286</v>
      </c>
      <c r="AK717" s="13" t="n">
        <v>0.224489795918367</v>
      </c>
      <c r="AL717" s="13" t="n">
        <v>0.0408163265306122</v>
      </c>
      <c r="AM717" s="13" t="n">
        <v>0.163265306122449</v>
      </c>
      <c r="AN717" s="11" t="n">
        <v>3</v>
      </c>
      <c r="AO717" s="13" t="n">
        <v>0.0576923076923077</v>
      </c>
      <c r="AP717" s="11" t="n">
        <v>2</v>
      </c>
      <c r="AQ717" s="11" t="n">
        <v>1</v>
      </c>
      <c r="AR717" s="13" t="n">
        <v>0.0377358490566038</v>
      </c>
      <c r="AS717" s="13" t="n">
        <v>0.0188679245283019</v>
      </c>
      <c r="AT717" s="14" t="n">
        <f aca="false">SUMIFS(시도_소아과개폐업!$C$5:$C$293,시도_소아과개폐업!$A$5:$A$293,$D717,시도_소아과개폐업!$B$5:$B$293,$B717)</f>
        <v>43</v>
      </c>
      <c r="AU717" s="14" t="n">
        <f aca="false">SUMIFS(시도_소아과개폐업!$D$5:$D$293,시도_소아과개폐업!$A$5:$A$293,$D717,시도_소아과개폐업!$B$5:$B$293,$B717)</f>
        <v>25</v>
      </c>
      <c r="AV717" s="14" t="n">
        <f aca="false">SUMIFS(시도_소아과개폐업!$F$5:$F$293,시도_소아과개폐업!$A$5:$A$293,$D717,시도_소아과개폐업!$B$5:$B$293,$B717)</f>
        <v>18</v>
      </c>
      <c r="AW717" s="15" t="n">
        <f aca="false">SUMIFS(시도_소아과개폐업!$G$5:$G$293,시도_소아과개폐업!$A$5:$A$293,$D717,시도_소아과개폐업!$B$5:$B$293,$B717)</f>
        <v>0.182481751824818</v>
      </c>
      <c r="AX717" s="14" t="n">
        <f aca="false">SUMIFS(시도_소아과개폐업!$H$5:$H$293,시도_소아과개폐업!$A$5:$A$293,$D717,시도_소아과개폐업!$B$5:$B$293,$B717)</f>
        <v>105</v>
      </c>
      <c r="AY717" s="14" t="n">
        <f aca="false">SUMIFS(시군구_병원급!$E$5:$E$3668,시군구_병원급!$A$5:$A$3668,$A717,시군구_병원급!$D$5:$D$3668,$D717)</f>
        <v>5</v>
      </c>
      <c r="AZ717" s="14" t="n">
        <f aca="false">SUMIFS(시군구_병원급!$F$5:$F$3668,시군구_병원급!$A$5:$A$3668,$A717,시군구_병원급!$D$5:$D$3668,$D717)</f>
        <v>2</v>
      </c>
      <c r="BA717" s="14" t="n">
        <f aca="false">SUMIFS(시군구_병원급!$G$5:$G$3668,시군구_병원급!$A$5:$A$3668,$A717,시군구_병원급!$D$5:$D$3668,$D717)</f>
        <v>3</v>
      </c>
      <c r="BB717" s="14" t="n">
        <f aca="false">SUMIFS(시군구_병원급!$H$5:$H$3668,시군구_병원급!$A$5:$A$3668,$A717,시군구_병원급!$D$5:$D$3668,$D717)</f>
        <v>8</v>
      </c>
      <c r="BC717" s="16" t="n">
        <f aca="false">K717+AY717</f>
        <v>8</v>
      </c>
      <c r="BD717" s="17" t="n">
        <f aca="false">IF(E717=0,"",(K717+AY717)/E717*1000)</f>
        <v>2.6542800265428</v>
      </c>
      <c r="BE717" s="16" t="n">
        <f aca="false">AY717-SUMIFS(시군구_병원급!$E$5:$E$3668,시군구_병원급!$A$5:$A$3668,$A717,시군구_병원급!$D$5:$D$3668,$D717-3)</f>
        <v>0</v>
      </c>
      <c r="BF717" s="16" t="n">
        <f aca="false">IF(AY717=0,1,0)</f>
        <v>0</v>
      </c>
      <c r="BG717" s="16" t="n">
        <f aca="false">IF(K717+AY717=0,1,0)</f>
        <v>0</v>
      </c>
      <c r="BH717" s="16" t="n">
        <f aca="false">AF717+AG717+AH717</f>
        <v>10</v>
      </c>
      <c r="BI717" s="18" t="n">
        <f aca="false">IF(H717=0,"",BH717/H717)</f>
        <v>0.204081632653061</v>
      </c>
      <c r="BJ717" s="16" t="n">
        <f aca="false">IF(AP717="","",AP717+AN717)</f>
        <v>5</v>
      </c>
    </row>
    <row r="718" customFormat="false" ht="15" hidden="false" customHeight="true" outlineLevel="0" collapsed="false">
      <c r="A718" s="9" t="s">
        <v>122</v>
      </c>
      <c r="B718" s="10" t="s">
        <v>115</v>
      </c>
      <c r="C718" s="10" t="s">
        <v>123</v>
      </c>
      <c r="D718" s="9" t="n">
        <v>2019</v>
      </c>
      <c r="E718" s="11" t="n">
        <v>12587</v>
      </c>
      <c r="F718" s="11" t="n">
        <v>1597</v>
      </c>
      <c r="G718" s="11" t="n">
        <v>1695</v>
      </c>
      <c r="H718" s="11" t="n">
        <v>164</v>
      </c>
      <c r="I718" s="11" t="n">
        <v>7167</v>
      </c>
      <c r="J718" s="11" t="n">
        <v>5885</v>
      </c>
      <c r="K718" s="11" t="n">
        <v>16</v>
      </c>
      <c r="L718" s="12" t="n">
        <v>13.0293159609121</v>
      </c>
      <c r="M718" s="12" t="n">
        <v>1.27115277667435</v>
      </c>
      <c r="N718" s="13" t="n">
        <v>0.821124598855867</v>
      </c>
      <c r="O718" s="13" t="n">
        <v>0.569396996901565</v>
      </c>
      <c r="P718" s="13" t="n">
        <v>0.134662747278939</v>
      </c>
      <c r="Q718" s="13" t="n">
        <v>-0.212869739228316</v>
      </c>
      <c r="R718" s="13" t="n">
        <v>-0.37035661218425</v>
      </c>
      <c r="S718" s="11" t="n">
        <v>-6</v>
      </c>
      <c r="T718" s="13" t="n">
        <v>-0.0060606060606061</v>
      </c>
      <c r="U718" s="13" t="n">
        <v>-0.00541215653621985</v>
      </c>
      <c r="V718" s="11" t="n">
        <v>0</v>
      </c>
      <c r="W718" s="13" t="n">
        <v>-0.176829268292683</v>
      </c>
      <c r="X718" s="11" t="n">
        <v>0</v>
      </c>
      <c r="Y718" s="11" t="n">
        <v>0</v>
      </c>
      <c r="Z718" s="11" t="n">
        <v>0</v>
      </c>
      <c r="AA718" s="11" t="n">
        <v>0</v>
      </c>
      <c r="AB718" s="10" t="s">
        <v>65</v>
      </c>
      <c r="AC718" s="11" t="n">
        <v>22</v>
      </c>
      <c r="AD718" s="11" t="n">
        <v>61</v>
      </c>
      <c r="AE718" s="11" t="n">
        <v>60</v>
      </c>
      <c r="AF718" s="11" t="n">
        <v>9</v>
      </c>
      <c r="AG718" s="11" t="n">
        <v>10</v>
      </c>
      <c r="AH718" s="11" t="n">
        <v>2</v>
      </c>
      <c r="AI718" s="13" t="n">
        <v>0.134146341463415</v>
      </c>
      <c r="AJ718" s="13" t="n">
        <v>0.371951219512195</v>
      </c>
      <c r="AK718" s="13" t="n">
        <v>0.365853658536585</v>
      </c>
      <c r="AL718" s="13" t="n">
        <v>0.0548780487804878</v>
      </c>
      <c r="AM718" s="13" t="n">
        <v>0.0609756097560976</v>
      </c>
      <c r="AN718" s="11" t="n">
        <v>1</v>
      </c>
      <c r="AO718" s="13" t="n">
        <v>0.00606060606060606</v>
      </c>
      <c r="AP718" s="11" t="n">
        <v>4</v>
      </c>
      <c r="AQ718" s="11" t="n">
        <v>2</v>
      </c>
      <c r="AR718" s="13" t="n">
        <v>0.0239520958083832</v>
      </c>
      <c r="AS718" s="13" t="n">
        <v>0.0119760479041916</v>
      </c>
      <c r="AT718" s="14" t="n">
        <f aca="false">SUMIFS(시도_소아과개폐업!$C$5:$C$293,시도_소아과개폐업!$A$5:$A$293,$D718,시도_소아과개폐업!$B$5:$B$293,$B718)</f>
        <v>43</v>
      </c>
      <c r="AU718" s="14" t="n">
        <f aca="false">SUMIFS(시도_소아과개폐업!$D$5:$D$293,시도_소아과개폐업!$A$5:$A$293,$D718,시도_소아과개폐업!$B$5:$B$293,$B718)</f>
        <v>25</v>
      </c>
      <c r="AV718" s="14" t="n">
        <f aca="false">SUMIFS(시도_소아과개폐업!$F$5:$F$293,시도_소아과개폐업!$A$5:$A$293,$D718,시도_소아과개폐업!$B$5:$B$293,$B718)</f>
        <v>18</v>
      </c>
      <c r="AW718" s="15" t="n">
        <f aca="false">SUMIFS(시도_소아과개폐업!$G$5:$G$293,시도_소아과개폐업!$A$5:$A$293,$D718,시도_소아과개폐업!$B$5:$B$293,$B718)</f>
        <v>0.182481751824818</v>
      </c>
      <c r="AX718" s="14" t="n">
        <f aca="false">SUMIFS(시도_소아과개폐업!$H$5:$H$293,시도_소아과개폐업!$A$5:$A$293,$D718,시도_소아과개폐업!$B$5:$B$293,$B718)</f>
        <v>105</v>
      </c>
      <c r="AY718" s="14" t="n">
        <f aca="false">SUMIFS(시군구_병원급!$E$5:$E$3668,시군구_병원급!$A$5:$A$3668,$A718,시군구_병원급!$D$5:$D$3668,$D718)</f>
        <v>13</v>
      </c>
      <c r="AZ718" s="14" t="n">
        <f aca="false">SUMIFS(시군구_병원급!$F$5:$F$3668,시군구_병원급!$A$5:$A$3668,$A718,시군구_병원급!$D$5:$D$3668,$D718)</f>
        <v>4</v>
      </c>
      <c r="BA718" s="14" t="n">
        <f aca="false">SUMIFS(시군구_병원급!$G$5:$G$3668,시군구_병원급!$A$5:$A$3668,$A718,시군구_병원급!$D$5:$D$3668,$D718)</f>
        <v>24</v>
      </c>
      <c r="BB718" s="14" t="n">
        <f aca="false">SUMIFS(시군구_병원급!$H$5:$H$3668,시군구_병원급!$A$5:$A$3668,$A718,시군구_병원급!$D$5:$D$3668,$D718)</f>
        <v>41</v>
      </c>
      <c r="BC718" s="16" t="n">
        <f aca="false">K718+AY718</f>
        <v>29</v>
      </c>
      <c r="BD718" s="17" t="n">
        <f aca="false">IF(E718=0,"",(K718+AY718)/E718*1000)</f>
        <v>2.30396440772225</v>
      </c>
      <c r="BE718" s="16" t="n">
        <f aca="false">AY718-SUMIFS(시군구_병원급!$E$5:$E$3668,시군구_병원급!$A$5:$A$3668,$A718,시군구_병원급!$D$5:$D$3668,$D718-3)</f>
        <v>0</v>
      </c>
      <c r="BF718" s="16" t="n">
        <f aca="false">IF(AY718=0,1,0)</f>
        <v>0</v>
      </c>
      <c r="BG718" s="16" t="n">
        <f aca="false">IF(K718+AY718=0,1,0)</f>
        <v>0</v>
      </c>
      <c r="BH718" s="16" t="n">
        <f aca="false">AF718+AG718+AH718</f>
        <v>21</v>
      </c>
      <c r="BI718" s="18" t="n">
        <f aca="false">IF(H718=0,"",BH718/H718)</f>
        <v>0.128048780487805</v>
      </c>
      <c r="BJ718" s="16" t="n">
        <f aca="false">IF(AP718="","",AP718+AN718)</f>
        <v>5</v>
      </c>
    </row>
    <row r="719" customFormat="false" ht="15" hidden="false" customHeight="true" outlineLevel="0" collapsed="false">
      <c r="A719" s="9" t="s">
        <v>124</v>
      </c>
      <c r="B719" s="10" t="s">
        <v>115</v>
      </c>
      <c r="C719" s="10" t="s">
        <v>125</v>
      </c>
      <c r="D719" s="9" t="n">
        <v>2019</v>
      </c>
      <c r="E719" s="11" t="n">
        <v>10630</v>
      </c>
      <c r="F719" s="11" t="n">
        <v>1322</v>
      </c>
      <c r="G719" s="11" t="n">
        <v>1291</v>
      </c>
      <c r="H719" s="11" t="n">
        <v>126</v>
      </c>
      <c r="I719" s="11" t="n">
        <v>6491</v>
      </c>
      <c r="J719" s="11" t="n">
        <v>5512</v>
      </c>
      <c r="K719" s="11" t="n">
        <v>11</v>
      </c>
      <c r="L719" s="12" t="n">
        <v>11.8532455315146</v>
      </c>
      <c r="M719" s="12" t="n">
        <v>1.03480714957667</v>
      </c>
      <c r="N719" s="13" t="n">
        <v>0.849175781851795</v>
      </c>
      <c r="O719" s="13" t="n">
        <v>0.610630291627469</v>
      </c>
      <c r="P719" s="13" t="n">
        <v>0.121448730009407</v>
      </c>
      <c r="Q719" s="13" t="n">
        <v>-0.078696481192581</v>
      </c>
      <c r="R719" s="13" t="n">
        <v>-0.256764536557283</v>
      </c>
      <c r="S719" s="11" t="n">
        <v>1</v>
      </c>
      <c r="T719" s="13" t="n">
        <v>0.0413223140495869</v>
      </c>
      <c r="U719" s="13" t="n">
        <v>0.0425634436235143</v>
      </c>
      <c r="V719" s="11" t="n">
        <v>0</v>
      </c>
      <c r="W719" s="13" t="n">
        <v>-0.142857142857143</v>
      </c>
      <c r="X719" s="11" t="n">
        <v>0</v>
      </c>
      <c r="Y719" s="11" t="n">
        <v>0</v>
      </c>
      <c r="Z719" s="11" t="n">
        <v>0</v>
      </c>
      <c r="AA719" s="11" t="n">
        <v>0</v>
      </c>
      <c r="AB719" s="10" t="s">
        <v>65</v>
      </c>
      <c r="AC719" s="11" t="n">
        <v>21</v>
      </c>
      <c r="AD719" s="11" t="n">
        <v>56</v>
      </c>
      <c r="AE719" s="11" t="n">
        <v>40</v>
      </c>
      <c r="AF719" s="11" t="n">
        <v>2</v>
      </c>
      <c r="AG719" s="11" t="n">
        <v>5</v>
      </c>
      <c r="AH719" s="11" t="n">
        <v>2</v>
      </c>
      <c r="AI719" s="13" t="n">
        <v>0.166666666666667</v>
      </c>
      <c r="AJ719" s="13" t="n">
        <v>0.444444444444444</v>
      </c>
      <c r="AK719" s="13" t="n">
        <v>0.317460317460317</v>
      </c>
      <c r="AL719" s="13" t="n">
        <v>0.0158730158730159</v>
      </c>
      <c r="AM719" s="13" t="n">
        <v>0.0396825396825397</v>
      </c>
      <c r="AN719" s="11" t="n">
        <v>2</v>
      </c>
      <c r="AO719" s="13" t="n">
        <v>0.015625</v>
      </c>
      <c r="AP719" s="11" t="n">
        <v>2</v>
      </c>
      <c r="AQ719" s="11" t="n">
        <v>7</v>
      </c>
      <c r="AR719" s="13" t="n">
        <v>0.016260162601626</v>
      </c>
      <c r="AS719" s="13" t="n">
        <v>0.0569105691056911</v>
      </c>
      <c r="AT719" s="14" t="n">
        <f aca="false">SUMIFS(시도_소아과개폐업!$C$5:$C$293,시도_소아과개폐업!$A$5:$A$293,$D719,시도_소아과개폐업!$B$5:$B$293,$B719)</f>
        <v>43</v>
      </c>
      <c r="AU719" s="14" t="n">
        <f aca="false">SUMIFS(시도_소아과개폐업!$D$5:$D$293,시도_소아과개폐업!$A$5:$A$293,$D719,시도_소아과개폐업!$B$5:$B$293,$B719)</f>
        <v>25</v>
      </c>
      <c r="AV719" s="14" t="n">
        <f aca="false">SUMIFS(시도_소아과개폐업!$F$5:$F$293,시도_소아과개폐업!$A$5:$A$293,$D719,시도_소아과개폐업!$B$5:$B$293,$B719)</f>
        <v>18</v>
      </c>
      <c r="AW719" s="15" t="n">
        <f aca="false">SUMIFS(시도_소아과개폐업!$G$5:$G$293,시도_소아과개폐업!$A$5:$A$293,$D719,시도_소아과개폐업!$B$5:$B$293,$B719)</f>
        <v>0.182481751824818</v>
      </c>
      <c r="AX719" s="14" t="n">
        <f aca="false">SUMIFS(시도_소아과개폐업!$H$5:$H$293,시도_소아과개폐업!$A$5:$A$293,$D719,시도_소아과개폐업!$B$5:$B$293,$B719)</f>
        <v>105</v>
      </c>
      <c r="AY719" s="14" t="n">
        <f aca="false">SUMIFS(시군구_병원급!$E$5:$E$3668,시군구_병원급!$A$5:$A$3668,$A719,시군구_병원급!$D$5:$D$3668,$D719)</f>
        <v>15</v>
      </c>
      <c r="AZ719" s="14" t="n">
        <f aca="false">SUMIFS(시군구_병원급!$F$5:$F$3668,시군구_병원급!$A$5:$A$3668,$A719,시군구_병원급!$D$5:$D$3668,$D719)</f>
        <v>3</v>
      </c>
      <c r="BA719" s="14" t="n">
        <f aca="false">SUMIFS(시군구_병원급!$G$5:$G$3668,시군구_병원급!$A$5:$A$3668,$A719,시군구_병원급!$D$5:$D$3668,$D719)</f>
        <v>21</v>
      </c>
      <c r="BB719" s="14" t="n">
        <f aca="false">SUMIFS(시군구_병원급!$H$5:$H$3668,시군구_병원급!$A$5:$A$3668,$A719,시군구_병원급!$D$5:$D$3668,$D719)</f>
        <v>42</v>
      </c>
      <c r="BC719" s="16" t="n">
        <f aca="false">K719+AY719</f>
        <v>26</v>
      </c>
      <c r="BD719" s="17" t="n">
        <f aca="false">IF(E719=0,"",(K719+AY719)/E719*1000)</f>
        <v>2.44590780809031</v>
      </c>
      <c r="BE719" s="16" t="n">
        <f aca="false">AY719-SUMIFS(시군구_병원급!$E$5:$E$3668,시군구_병원급!$A$5:$A$3668,$A719,시군구_병원급!$D$5:$D$3668,$D719-3)</f>
        <v>1</v>
      </c>
      <c r="BF719" s="16" t="n">
        <f aca="false">IF(AY719=0,1,0)</f>
        <v>0</v>
      </c>
      <c r="BG719" s="16" t="n">
        <f aca="false">IF(K719+AY719=0,1,0)</f>
        <v>0</v>
      </c>
      <c r="BH719" s="16" t="n">
        <f aca="false">AF719+AG719+AH719</f>
        <v>9</v>
      </c>
      <c r="BI719" s="18" t="n">
        <f aca="false">IF(H719=0,"",BH719/H719)</f>
        <v>0.0714285714285714</v>
      </c>
      <c r="BJ719" s="16" t="n">
        <f aca="false">IF(AP719="","",AP719+AN719)</f>
        <v>4</v>
      </c>
    </row>
    <row r="720" customFormat="false" ht="15" hidden="false" customHeight="true" outlineLevel="0" collapsed="false">
      <c r="A720" s="9" t="s">
        <v>126</v>
      </c>
      <c r="B720" s="10" t="s">
        <v>115</v>
      </c>
      <c r="C720" s="10" t="s">
        <v>127</v>
      </c>
      <c r="D720" s="9" t="n">
        <v>2019</v>
      </c>
      <c r="E720" s="11" t="n">
        <v>10361</v>
      </c>
      <c r="F720" s="11" t="n">
        <v>1195</v>
      </c>
      <c r="G720" s="11" t="n">
        <v>1203</v>
      </c>
      <c r="H720" s="11" t="n">
        <v>142</v>
      </c>
      <c r="I720" s="11" t="n">
        <v>6710</v>
      </c>
      <c r="J720" s="11" t="n">
        <v>5339</v>
      </c>
      <c r="K720" s="11" t="n">
        <v>11</v>
      </c>
      <c r="L720" s="12" t="n">
        <v>13.7052408068719</v>
      </c>
      <c r="M720" s="12" t="n">
        <v>1.06167358363092</v>
      </c>
      <c r="N720" s="13" t="n">
        <v>0.795678092399404</v>
      </c>
      <c r="O720" s="13" t="n">
        <v>0.647620886014864</v>
      </c>
      <c r="P720" s="13" t="n">
        <v>0.116108483737091</v>
      </c>
      <c r="Q720" s="13" t="n">
        <v>-0.114747095010253</v>
      </c>
      <c r="R720" s="13" t="n">
        <v>-0.29976717112922</v>
      </c>
      <c r="S720" s="11" t="n">
        <v>1</v>
      </c>
      <c r="T720" s="13" t="n">
        <v>-0.0138888888888888</v>
      </c>
      <c r="U720" s="13" t="n">
        <v>0.00720504353047136</v>
      </c>
      <c r="V720" s="11" t="n">
        <v>0</v>
      </c>
      <c r="W720" s="13" t="n">
        <v>-0.154929577464789</v>
      </c>
      <c r="X720" s="11" t="n">
        <v>0</v>
      </c>
      <c r="Y720" s="11" t="n">
        <v>0</v>
      </c>
      <c r="Z720" s="11" t="n">
        <v>0</v>
      </c>
      <c r="AA720" s="11" t="n">
        <v>0</v>
      </c>
      <c r="AB720" s="10" t="s">
        <v>65</v>
      </c>
      <c r="AC720" s="11" t="n">
        <v>12</v>
      </c>
      <c r="AD720" s="11" t="n">
        <v>53</v>
      </c>
      <c r="AE720" s="11" t="n">
        <v>62</v>
      </c>
      <c r="AF720" s="11" t="n">
        <v>6</v>
      </c>
      <c r="AG720" s="11" t="n">
        <v>7</v>
      </c>
      <c r="AH720" s="11" t="n">
        <v>2</v>
      </c>
      <c r="AI720" s="13" t="n">
        <v>0.0845070422535211</v>
      </c>
      <c r="AJ720" s="13" t="n">
        <v>0.373239436619718</v>
      </c>
      <c r="AK720" s="13" t="n">
        <v>0.436619718309859</v>
      </c>
      <c r="AL720" s="13" t="n">
        <v>0.0422535211267606</v>
      </c>
      <c r="AM720" s="13" t="n">
        <v>0.0492957746478873</v>
      </c>
      <c r="AN720" s="11" t="n">
        <v>1</v>
      </c>
      <c r="AO720" s="13" t="n">
        <v>0.00699300699300699</v>
      </c>
      <c r="AP720" s="11" t="n">
        <v>7</v>
      </c>
      <c r="AQ720" s="11" t="n">
        <v>4</v>
      </c>
      <c r="AR720" s="13" t="n">
        <v>0.0479452054794521</v>
      </c>
      <c r="AS720" s="13" t="n">
        <v>0.0273972602739726</v>
      </c>
      <c r="AT720" s="14" t="n">
        <f aca="false">SUMIFS(시도_소아과개폐업!$C$5:$C$293,시도_소아과개폐업!$A$5:$A$293,$D720,시도_소아과개폐업!$B$5:$B$293,$B720)</f>
        <v>43</v>
      </c>
      <c r="AU720" s="14" t="n">
        <f aca="false">SUMIFS(시도_소아과개폐업!$D$5:$D$293,시도_소아과개폐업!$A$5:$A$293,$D720,시도_소아과개폐업!$B$5:$B$293,$B720)</f>
        <v>25</v>
      </c>
      <c r="AV720" s="14" t="n">
        <f aca="false">SUMIFS(시도_소아과개폐업!$F$5:$F$293,시도_소아과개폐업!$A$5:$A$293,$D720,시도_소아과개폐업!$B$5:$B$293,$B720)</f>
        <v>18</v>
      </c>
      <c r="AW720" s="15" t="n">
        <f aca="false">SUMIFS(시도_소아과개폐업!$G$5:$G$293,시도_소아과개폐업!$A$5:$A$293,$D720,시도_소아과개폐업!$B$5:$B$293,$B720)</f>
        <v>0.182481751824818</v>
      </c>
      <c r="AX720" s="14" t="n">
        <f aca="false">SUMIFS(시도_소아과개폐업!$H$5:$H$293,시도_소아과개폐업!$A$5:$A$293,$D720,시도_소아과개폐업!$B$5:$B$293,$B720)</f>
        <v>105</v>
      </c>
      <c r="AY720" s="14" t="n">
        <f aca="false">SUMIFS(시군구_병원급!$E$5:$E$3668,시군구_병원급!$A$5:$A$3668,$A720,시군구_병원급!$D$5:$D$3668,$D720)</f>
        <v>5</v>
      </c>
      <c r="AZ720" s="14" t="n">
        <f aca="false">SUMIFS(시군구_병원급!$F$5:$F$3668,시군구_병원급!$A$5:$A$3668,$A720,시군구_병원급!$D$5:$D$3668,$D720)</f>
        <v>1</v>
      </c>
      <c r="BA720" s="14" t="n">
        <f aca="false">SUMIFS(시군구_병원급!$G$5:$G$3668,시군구_병원급!$A$5:$A$3668,$A720,시군구_병원급!$D$5:$D$3668,$D720)</f>
        <v>6</v>
      </c>
      <c r="BB720" s="14" t="n">
        <f aca="false">SUMIFS(시군구_병원급!$H$5:$H$3668,시군구_병원급!$A$5:$A$3668,$A720,시군구_병원급!$D$5:$D$3668,$D720)</f>
        <v>18</v>
      </c>
      <c r="BC720" s="16" t="n">
        <f aca="false">K720+AY720</f>
        <v>16</v>
      </c>
      <c r="BD720" s="17" t="n">
        <f aca="false">IF(E720=0,"",(K720+AY720)/E720*1000)</f>
        <v>1.54425248528134</v>
      </c>
      <c r="BE720" s="16" t="n">
        <f aca="false">AY720-SUMIFS(시군구_병원급!$E$5:$E$3668,시군구_병원급!$A$5:$A$3668,$A720,시군구_병원급!$D$5:$D$3668,$D720-3)</f>
        <v>0</v>
      </c>
      <c r="BF720" s="16" t="n">
        <f aca="false">IF(AY720=0,1,0)</f>
        <v>0</v>
      </c>
      <c r="BG720" s="16" t="n">
        <f aca="false">IF(K720+AY720=0,1,0)</f>
        <v>0</v>
      </c>
      <c r="BH720" s="16" t="n">
        <f aca="false">AF720+AG720+AH720</f>
        <v>15</v>
      </c>
      <c r="BI720" s="18" t="n">
        <f aca="false">IF(H720=0,"",BH720/H720)</f>
        <v>0.105633802816901</v>
      </c>
      <c r="BJ720" s="16" t="n">
        <f aca="false">IF(AP720="","",AP720+AN720)</f>
        <v>8</v>
      </c>
    </row>
    <row r="721" customFormat="false" ht="15" hidden="false" customHeight="true" outlineLevel="0" collapsed="false">
      <c r="A721" s="9" t="s">
        <v>128</v>
      </c>
      <c r="B721" s="10" t="s">
        <v>115</v>
      </c>
      <c r="C721" s="10" t="s">
        <v>129</v>
      </c>
      <c r="D721" s="9" t="n">
        <v>2019</v>
      </c>
      <c r="E721" s="11" t="n">
        <v>11517</v>
      </c>
      <c r="F721" s="11" t="n">
        <v>1409</v>
      </c>
      <c r="G721" s="11" t="n">
        <v>1468</v>
      </c>
      <c r="H721" s="11" t="n">
        <v>175</v>
      </c>
      <c r="I721" s="11" t="n">
        <v>7662</v>
      </c>
      <c r="J721" s="11" t="n">
        <v>6126</v>
      </c>
      <c r="K721" s="11" t="n">
        <v>13</v>
      </c>
      <c r="L721" s="12" t="n">
        <v>15.1949292350439</v>
      </c>
      <c r="M721" s="12" t="n">
        <v>1.12876617174612</v>
      </c>
      <c r="N721" s="13" t="n">
        <v>0.799530148786218</v>
      </c>
      <c r="O721" s="13" t="n">
        <v>0.665277415993748</v>
      </c>
      <c r="P721" s="13" t="n">
        <v>0.127463749240254</v>
      </c>
      <c r="Q721" s="13" t="n">
        <v>-0.215730337078652</v>
      </c>
      <c r="R721" s="13" t="n">
        <v>-0.392635498551924</v>
      </c>
      <c r="S721" s="11" t="n">
        <v>-1</v>
      </c>
      <c r="T721" s="13" t="n">
        <v>-0.0591397849462365</v>
      </c>
      <c r="U721" s="13" t="n">
        <v>-0.0409312805107022</v>
      </c>
      <c r="V721" s="11" t="n">
        <v>0</v>
      </c>
      <c r="W721" s="13" t="n">
        <v>-0.182857142857143</v>
      </c>
      <c r="X721" s="11" t="n">
        <v>0</v>
      </c>
      <c r="Y721" s="11" t="n">
        <v>0</v>
      </c>
      <c r="Z721" s="11" t="n">
        <v>0</v>
      </c>
      <c r="AA721" s="11" t="n">
        <v>0</v>
      </c>
      <c r="AB721" s="10" t="s">
        <v>65</v>
      </c>
      <c r="AC721" s="11" t="n">
        <v>12</v>
      </c>
      <c r="AD721" s="11" t="n">
        <v>70</v>
      </c>
      <c r="AE721" s="11" t="n">
        <v>83</v>
      </c>
      <c r="AF721" s="11" t="n">
        <v>1</v>
      </c>
      <c r="AG721" s="11" t="n">
        <v>7</v>
      </c>
      <c r="AH721" s="11" t="n">
        <v>2</v>
      </c>
      <c r="AI721" s="13" t="n">
        <v>0.0685714285714286</v>
      </c>
      <c r="AJ721" s="13" t="n">
        <v>0.4</v>
      </c>
      <c r="AK721" s="13" t="n">
        <v>0.474285714285714</v>
      </c>
      <c r="AL721" s="13" t="n">
        <v>0.00571428571428571</v>
      </c>
      <c r="AM721" s="13" t="n">
        <v>0.04</v>
      </c>
      <c r="AN721" s="11" t="n">
        <v>3</v>
      </c>
      <c r="AO721" s="13" t="n">
        <v>0.0168539325842697</v>
      </c>
      <c r="AP721" s="11" t="n">
        <v>16</v>
      </c>
      <c r="AQ721" s="11" t="n">
        <v>3</v>
      </c>
      <c r="AR721" s="13" t="n">
        <v>0.0837696335078534</v>
      </c>
      <c r="AS721" s="13" t="n">
        <v>0.0157068062827225</v>
      </c>
      <c r="AT721" s="14" t="n">
        <f aca="false">SUMIFS(시도_소아과개폐업!$C$5:$C$293,시도_소아과개폐업!$A$5:$A$293,$D721,시도_소아과개폐업!$B$5:$B$293,$B721)</f>
        <v>43</v>
      </c>
      <c r="AU721" s="14" t="n">
        <f aca="false">SUMIFS(시도_소아과개폐업!$D$5:$D$293,시도_소아과개폐업!$A$5:$A$293,$D721,시도_소아과개폐업!$B$5:$B$293,$B721)</f>
        <v>25</v>
      </c>
      <c r="AV721" s="14" t="n">
        <f aca="false">SUMIFS(시도_소아과개폐업!$F$5:$F$293,시도_소아과개폐업!$A$5:$A$293,$D721,시도_소아과개폐업!$B$5:$B$293,$B721)</f>
        <v>18</v>
      </c>
      <c r="AW721" s="15" t="n">
        <f aca="false">SUMIFS(시도_소아과개폐업!$G$5:$G$293,시도_소아과개폐업!$A$5:$A$293,$D721,시도_소아과개폐업!$B$5:$B$293,$B721)</f>
        <v>0.182481751824818</v>
      </c>
      <c r="AX721" s="14" t="n">
        <f aca="false">SUMIFS(시도_소아과개폐업!$H$5:$H$293,시도_소아과개폐업!$A$5:$A$293,$D721,시도_소아과개폐업!$B$5:$B$293,$B721)</f>
        <v>105</v>
      </c>
      <c r="AY721" s="14" t="n">
        <f aca="false">SUMIFS(시군구_병원급!$E$5:$E$3668,시군구_병원급!$A$5:$A$3668,$A721,시군구_병원급!$D$5:$D$3668,$D721)</f>
        <v>7</v>
      </c>
      <c r="AZ721" s="14" t="n">
        <f aca="false">SUMIFS(시군구_병원급!$F$5:$F$3668,시군구_병원급!$A$5:$A$3668,$A721,시군구_병원급!$D$5:$D$3668,$D721)</f>
        <v>2</v>
      </c>
      <c r="BA721" s="14" t="n">
        <f aca="false">SUMIFS(시군구_병원급!$G$5:$G$3668,시군구_병원급!$A$5:$A$3668,$A721,시군구_병원급!$D$5:$D$3668,$D721)</f>
        <v>13</v>
      </c>
      <c r="BB721" s="14" t="n">
        <f aca="false">SUMIFS(시군구_병원급!$H$5:$H$3668,시군구_병원급!$A$5:$A$3668,$A721,시군구_병원급!$D$5:$D$3668,$D721)</f>
        <v>31</v>
      </c>
      <c r="BC721" s="16" t="n">
        <f aca="false">K721+AY721</f>
        <v>20</v>
      </c>
      <c r="BD721" s="17" t="n">
        <f aca="false">IF(E721=0,"",(K721+AY721)/E721*1000)</f>
        <v>1.73656334114787</v>
      </c>
      <c r="BE721" s="16" t="n">
        <f aca="false">AY721-SUMIFS(시군구_병원급!$E$5:$E$3668,시군구_병원급!$A$5:$A$3668,$A721,시군구_병원급!$D$5:$D$3668,$D721-3)</f>
        <v>-1</v>
      </c>
      <c r="BF721" s="16" t="n">
        <f aca="false">IF(AY721=0,1,0)</f>
        <v>0</v>
      </c>
      <c r="BG721" s="16" t="n">
        <f aca="false">IF(K721+AY721=0,1,0)</f>
        <v>0</v>
      </c>
      <c r="BH721" s="16" t="n">
        <f aca="false">AF721+AG721+AH721</f>
        <v>10</v>
      </c>
      <c r="BI721" s="18" t="n">
        <f aca="false">IF(H721=0,"",BH721/H721)</f>
        <v>0.0571428571428571</v>
      </c>
      <c r="BJ721" s="16" t="n">
        <f aca="false">IF(AP721="","",AP721+AN721)</f>
        <v>19</v>
      </c>
    </row>
    <row r="722" customFormat="false" ht="15" hidden="false" customHeight="true" outlineLevel="0" collapsed="false">
      <c r="A722" s="9" t="s">
        <v>130</v>
      </c>
      <c r="B722" s="10" t="s">
        <v>115</v>
      </c>
      <c r="C722" s="10" t="s">
        <v>131</v>
      </c>
      <c r="D722" s="9" t="n">
        <v>2019</v>
      </c>
      <c r="E722" s="11" t="n">
        <v>15619</v>
      </c>
      <c r="F722" s="11" t="n">
        <v>1915</v>
      </c>
      <c r="G722" s="11" t="n">
        <v>1948</v>
      </c>
      <c r="H722" s="11" t="n">
        <v>208</v>
      </c>
      <c r="I722" s="11" t="n">
        <v>9579</v>
      </c>
      <c r="J722" s="11" t="n">
        <v>7694</v>
      </c>
      <c r="K722" s="11" t="n">
        <v>23</v>
      </c>
      <c r="L722" s="12" t="n">
        <v>13.3171137716883</v>
      </c>
      <c r="M722" s="12" t="n">
        <v>1.47256546513861</v>
      </c>
      <c r="N722" s="13" t="n">
        <v>0.803215366948533</v>
      </c>
      <c r="O722" s="13" t="n">
        <v>0.613291503937512</v>
      </c>
      <c r="P722" s="13" t="n">
        <v>0.124719892438697</v>
      </c>
      <c r="Q722" s="13" t="n">
        <v>-0.196966580976864</v>
      </c>
      <c r="R722" s="13" t="n">
        <v>-0.315289982425308</v>
      </c>
      <c r="S722" s="11" t="n">
        <v>-3</v>
      </c>
      <c r="T722" s="13" t="n">
        <v>-0.0545454545454546</v>
      </c>
      <c r="U722" s="13" t="n">
        <v>-0.0412371134020618</v>
      </c>
      <c r="V722" s="11" t="n">
        <v>0</v>
      </c>
      <c r="W722" s="13" t="n">
        <v>-0.139423076923077</v>
      </c>
      <c r="X722" s="11" t="n">
        <v>0</v>
      </c>
      <c r="Y722" s="11" t="n">
        <v>0</v>
      </c>
      <c r="Z722" s="11" t="n">
        <v>0</v>
      </c>
      <c r="AA722" s="11" t="n">
        <v>0</v>
      </c>
      <c r="AB722" s="10" t="s">
        <v>65</v>
      </c>
      <c r="AC722" s="11" t="n">
        <v>20</v>
      </c>
      <c r="AD722" s="11" t="n">
        <v>87</v>
      </c>
      <c r="AE722" s="11" t="n">
        <v>81</v>
      </c>
      <c r="AF722" s="11" t="n">
        <v>6</v>
      </c>
      <c r="AG722" s="11" t="n">
        <v>14</v>
      </c>
      <c r="AH722" s="11" t="n">
        <v>0</v>
      </c>
      <c r="AI722" s="13" t="n">
        <v>0.0961538461538462</v>
      </c>
      <c r="AJ722" s="13" t="n">
        <v>0.418269230769231</v>
      </c>
      <c r="AK722" s="13" t="n">
        <v>0.389423076923077</v>
      </c>
      <c r="AL722" s="13" t="n">
        <v>0.0288461538461539</v>
      </c>
      <c r="AM722" s="13" t="n">
        <v>0.0673076923076923</v>
      </c>
      <c r="AN722" s="11" t="n">
        <v>4</v>
      </c>
      <c r="AO722" s="13" t="n">
        <v>0.0188679245283019</v>
      </c>
      <c r="AP722" s="11" t="n">
        <v>16</v>
      </c>
      <c r="AQ722" s="11" t="n">
        <v>6</v>
      </c>
      <c r="AR722" s="13" t="n">
        <v>0.0720720720720721</v>
      </c>
      <c r="AS722" s="13" t="n">
        <v>0.027027027027027</v>
      </c>
      <c r="AT722" s="14" t="n">
        <f aca="false">SUMIFS(시도_소아과개폐업!$C$5:$C$293,시도_소아과개폐업!$A$5:$A$293,$D722,시도_소아과개폐업!$B$5:$B$293,$B722)</f>
        <v>43</v>
      </c>
      <c r="AU722" s="14" t="n">
        <f aca="false">SUMIFS(시도_소아과개폐업!$D$5:$D$293,시도_소아과개폐업!$A$5:$A$293,$D722,시도_소아과개폐업!$B$5:$B$293,$B722)</f>
        <v>25</v>
      </c>
      <c r="AV722" s="14" t="n">
        <f aca="false">SUMIFS(시도_소아과개폐업!$F$5:$F$293,시도_소아과개폐업!$A$5:$A$293,$D722,시도_소아과개폐업!$B$5:$B$293,$B722)</f>
        <v>18</v>
      </c>
      <c r="AW722" s="15" t="n">
        <f aca="false">SUMIFS(시도_소아과개폐업!$G$5:$G$293,시도_소아과개폐업!$A$5:$A$293,$D722,시도_소아과개폐업!$B$5:$B$293,$B722)</f>
        <v>0.182481751824818</v>
      </c>
      <c r="AX722" s="14" t="n">
        <f aca="false">SUMIFS(시도_소아과개폐업!$H$5:$H$293,시도_소아과개폐업!$A$5:$A$293,$D722,시도_소아과개폐업!$B$5:$B$293,$B722)</f>
        <v>105</v>
      </c>
      <c r="AY722" s="14" t="n">
        <f aca="false">SUMIFS(시군구_병원급!$E$5:$E$3668,시군구_병원급!$A$5:$A$3668,$A722,시군구_병원급!$D$5:$D$3668,$D722)</f>
        <v>15</v>
      </c>
      <c r="AZ722" s="14" t="n">
        <f aca="false">SUMIFS(시군구_병원급!$F$5:$F$3668,시군구_병원급!$A$5:$A$3668,$A722,시군구_병원급!$D$5:$D$3668,$D722)</f>
        <v>2</v>
      </c>
      <c r="BA722" s="14" t="n">
        <f aca="false">SUMIFS(시군구_병원급!$G$5:$G$3668,시군구_병원급!$A$5:$A$3668,$A722,시군구_병원급!$D$5:$D$3668,$D722)</f>
        <v>18</v>
      </c>
      <c r="BB722" s="14" t="n">
        <f aca="false">SUMIFS(시군구_병원급!$H$5:$H$3668,시군구_병원급!$A$5:$A$3668,$A722,시군구_병원급!$D$5:$D$3668,$D722)</f>
        <v>39</v>
      </c>
      <c r="BC722" s="16" t="n">
        <f aca="false">K722+AY722</f>
        <v>38</v>
      </c>
      <c r="BD722" s="17" t="n">
        <f aca="false">IF(E722=0,"",(K722+AY722)/E722*1000)</f>
        <v>2.43293424675075</v>
      </c>
      <c r="BE722" s="16" t="n">
        <f aca="false">AY722-SUMIFS(시군구_병원급!$E$5:$E$3668,시군구_병원급!$A$5:$A$3668,$A722,시군구_병원급!$D$5:$D$3668,$D722-3)</f>
        <v>2</v>
      </c>
      <c r="BF722" s="16" t="n">
        <f aca="false">IF(AY722=0,1,0)</f>
        <v>0</v>
      </c>
      <c r="BG722" s="16" t="n">
        <f aca="false">IF(K722+AY722=0,1,0)</f>
        <v>0</v>
      </c>
      <c r="BH722" s="16" t="n">
        <f aca="false">AF722+AG722+AH722</f>
        <v>20</v>
      </c>
      <c r="BI722" s="18" t="n">
        <f aca="false">IF(H722=0,"",BH722/H722)</f>
        <v>0.0961538461538462</v>
      </c>
      <c r="BJ722" s="16" t="n">
        <f aca="false">IF(AP722="","",AP722+AN722)</f>
        <v>20</v>
      </c>
    </row>
    <row r="723" customFormat="false" ht="15" hidden="false" customHeight="true" outlineLevel="0" collapsed="false">
      <c r="A723" s="9" t="s">
        <v>132</v>
      </c>
      <c r="B723" s="10" t="s">
        <v>115</v>
      </c>
      <c r="C723" s="10" t="s">
        <v>133</v>
      </c>
      <c r="D723" s="9" t="n">
        <v>2019</v>
      </c>
      <c r="E723" s="11" t="n">
        <v>12026</v>
      </c>
      <c r="F723" s="11" t="n">
        <v>1446</v>
      </c>
      <c r="G723" s="11" t="n">
        <v>1526</v>
      </c>
      <c r="H723" s="11" t="n">
        <v>187</v>
      </c>
      <c r="I723" s="11" t="n">
        <v>9322</v>
      </c>
      <c r="J723" s="11" t="n">
        <v>7582</v>
      </c>
      <c r="K723" s="11" t="n">
        <v>12</v>
      </c>
      <c r="L723" s="12" t="n">
        <v>15.549642441377</v>
      </c>
      <c r="M723" s="12" t="n">
        <v>0.997838017628472</v>
      </c>
      <c r="N723" s="13" t="n">
        <v>0.813344775799185</v>
      </c>
      <c r="O723" s="13" t="n">
        <v>0.775153833361051</v>
      </c>
      <c r="P723" s="13" t="n">
        <v>0.126891734575087</v>
      </c>
      <c r="Q723" s="13" t="n">
        <v>-0.228855402372555</v>
      </c>
      <c r="R723" s="13" t="n">
        <v>-0.363636363636364</v>
      </c>
      <c r="S723" s="11" t="n">
        <v>-3</v>
      </c>
      <c r="T723" s="13" t="n">
        <v>-0.0742574257425742</v>
      </c>
      <c r="U723" s="13" t="n">
        <v>-0.0597135364131531</v>
      </c>
      <c r="V723" s="11" t="n">
        <v>0</v>
      </c>
      <c r="W723" s="13" t="n">
        <v>-0.245989304812834</v>
      </c>
      <c r="X723" s="11" t="n">
        <v>1</v>
      </c>
      <c r="Y723" s="11" t="n">
        <v>0</v>
      </c>
      <c r="Z723" s="11" t="n">
        <v>1</v>
      </c>
      <c r="AA723" s="11" t="n">
        <v>0</v>
      </c>
      <c r="AB723" s="10" t="s">
        <v>65</v>
      </c>
      <c r="AC723" s="11" t="n">
        <v>20</v>
      </c>
      <c r="AD723" s="11" t="n">
        <v>72</v>
      </c>
      <c r="AE723" s="11" t="n">
        <v>77</v>
      </c>
      <c r="AF723" s="11" t="n">
        <v>2</v>
      </c>
      <c r="AG723" s="11" t="n">
        <v>16</v>
      </c>
      <c r="AH723" s="11" t="n">
        <v>0</v>
      </c>
      <c r="AI723" s="13" t="n">
        <v>0.106951871657754</v>
      </c>
      <c r="AJ723" s="13" t="n">
        <v>0.385026737967914</v>
      </c>
      <c r="AK723" s="13" t="n">
        <v>0.411764705882353</v>
      </c>
      <c r="AL723" s="13" t="n">
        <v>0.0106951871657754</v>
      </c>
      <c r="AM723" s="13" t="n">
        <v>0.0855614973262032</v>
      </c>
      <c r="AN723" s="11" t="n">
        <v>9</v>
      </c>
      <c r="AO723" s="13" t="n">
        <v>0.0459183673469388</v>
      </c>
      <c r="AP723" s="11" t="n">
        <v>11</v>
      </c>
      <c r="AQ723" s="11" t="n">
        <v>2</v>
      </c>
      <c r="AR723" s="13" t="n">
        <v>0.0536585365853659</v>
      </c>
      <c r="AS723" s="13" t="n">
        <v>0.00975609756097561</v>
      </c>
      <c r="AT723" s="14" t="n">
        <f aca="false">SUMIFS(시도_소아과개폐업!$C$5:$C$293,시도_소아과개폐업!$A$5:$A$293,$D723,시도_소아과개폐업!$B$5:$B$293,$B723)</f>
        <v>43</v>
      </c>
      <c r="AU723" s="14" t="n">
        <f aca="false">SUMIFS(시도_소아과개폐업!$D$5:$D$293,시도_소아과개폐업!$A$5:$A$293,$D723,시도_소아과개폐업!$B$5:$B$293,$B723)</f>
        <v>25</v>
      </c>
      <c r="AV723" s="14" t="n">
        <f aca="false">SUMIFS(시도_소아과개폐업!$F$5:$F$293,시도_소아과개폐업!$A$5:$A$293,$D723,시도_소아과개폐업!$B$5:$B$293,$B723)</f>
        <v>18</v>
      </c>
      <c r="AW723" s="15" t="n">
        <f aca="false">SUMIFS(시도_소아과개폐업!$G$5:$G$293,시도_소아과개폐업!$A$5:$A$293,$D723,시도_소아과개폐업!$B$5:$B$293,$B723)</f>
        <v>0.182481751824818</v>
      </c>
      <c r="AX723" s="14" t="n">
        <f aca="false">SUMIFS(시도_소아과개폐업!$H$5:$H$293,시도_소아과개폐업!$A$5:$A$293,$D723,시도_소아과개폐업!$B$5:$B$293,$B723)</f>
        <v>105</v>
      </c>
      <c r="AY723" s="14" t="n">
        <f aca="false">SUMIFS(시군구_병원급!$E$5:$E$3668,시군구_병원급!$A$5:$A$3668,$A723,시군구_병원급!$D$5:$D$3668,$D723)</f>
        <v>19</v>
      </c>
      <c r="AZ723" s="14" t="n">
        <f aca="false">SUMIFS(시군구_병원급!$F$5:$F$3668,시군구_병원급!$A$5:$A$3668,$A723,시군구_병원급!$D$5:$D$3668,$D723)</f>
        <v>0</v>
      </c>
      <c r="BA723" s="14" t="n">
        <f aca="false">SUMIFS(시군구_병원급!$G$5:$G$3668,시군구_병원급!$A$5:$A$3668,$A723,시군구_병원급!$D$5:$D$3668,$D723)</f>
        <v>18</v>
      </c>
      <c r="BB723" s="14" t="n">
        <f aca="false">SUMIFS(시군구_병원급!$H$5:$H$3668,시군구_병원급!$A$5:$A$3668,$A723,시군구_병원급!$D$5:$D$3668,$D723)</f>
        <v>46</v>
      </c>
      <c r="BC723" s="16" t="n">
        <f aca="false">K723+AY723</f>
        <v>31</v>
      </c>
      <c r="BD723" s="17" t="n">
        <f aca="false">IF(E723=0,"",(K723+AY723)/E723*1000)</f>
        <v>2.57774821220689</v>
      </c>
      <c r="BE723" s="16" t="n">
        <f aca="false">AY723-SUMIFS(시군구_병원급!$E$5:$E$3668,시군구_병원급!$A$5:$A$3668,$A723,시군구_병원급!$D$5:$D$3668,$D723-3)</f>
        <v>-2</v>
      </c>
      <c r="BF723" s="16" t="n">
        <f aca="false">IF(AY723=0,1,0)</f>
        <v>0</v>
      </c>
      <c r="BG723" s="16" t="n">
        <f aca="false">IF(K723+AY723=0,1,0)</f>
        <v>0</v>
      </c>
      <c r="BH723" s="16" t="n">
        <f aca="false">AF723+AG723+AH723</f>
        <v>18</v>
      </c>
      <c r="BI723" s="18" t="n">
        <f aca="false">IF(H723=0,"",BH723/H723)</f>
        <v>0.0962566844919786</v>
      </c>
      <c r="BJ723" s="16" t="n">
        <f aca="false">IF(AP723="","",AP723+AN723)</f>
        <v>20</v>
      </c>
    </row>
    <row r="724" customFormat="false" ht="15" hidden="false" customHeight="true" outlineLevel="0" collapsed="false">
      <c r="A724" s="9" t="s">
        <v>134</v>
      </c>
      <c r="B724" s="10" t="s">
        <v>115</v>
      </c>
      <c r="C724" s="10" t="s">
        <v>135</v>
      </c>
      <c r="D724" s="9" t="n">
        <v>2019</v>
      </c>
      <c r="E724" s="11" t="n">
        <v>7541</v>
      </c>
      <c r="F724" s="11" t="n">
        <v>935</v>
      </c>
      <c r="G724" s="11" t="n">
        <v>1000</v>
      </c>
      <c r="H724" s="11" t="n">
        <v>97</v>
      </c>
      <c r="I724" s="11" t="n">
        <v>4968</v>
      </c>
      <c r="J724" s="11" t="n">
        <v>4123</v>
      </c>
      <c r="K724" s="11" t="n">
        <v>6</v>
      </c>
      <c r="L724" s="12" t="n">
        <v>12.8630155151837</v>
      </c>
      <c r="M724" s="12" t="n">
        <v>0.795650444238165</v>
      </c>
      <c r="N724" s="13" t="n">
        <v>0.829911433172303</v>
      </c>
      <c r="O724" s="13" t="n">
        <v>0.6587985678292</v>
      </c>
      <c r="P724" s="13" t="n">
        <v>0.132608407373028</v>
      </c>
      <c r="Q724" s="13" t="n">
        <v>-0.156204542911492</v>
      </c>
      <c r="R724" s="13" t="n">
        <v>-0.215686274509804</v>
      </c>
      <c r="S724" s="11" t="n">
        <v>-2</v>
      </c>
      <c r="T724" s="13" t="n">
        <v>-0.0934579439252337</v>
      </c>
      <c r="U724" s="13" t="n">
        <v>-0.0574843483210017</v>
      </c>
      <c r="V724" s="11" t="n">
        <v>0</v>
      </c>
      <c r="W724" s="13" t="n">
        <v>-0.195876288659794</v>
      </c>
      <c r="X724" s="11" t="n">
        <v>0</v>
      </c>
      <c r="Y724" s="11" t="n">
        <v>0</v>
      </c>
      <c r="Z724" s="11" t="n">
        <v>0</v>
      </c>
      <c r="AA724" s="11" t="n">
        <v>0</v>
      </c>
      <c r="AB724" s="10" t="s">
        <v>65</v>
      </c>
      <c r="AC724" s="11" t="n">
        <v>6</v>
      </c>
      <c r="AD724" s="11" t="n">
        <v>52</v>
      </c>
      <c r="AE724" s="11" t="n">
        <v>27</v>
      </c>
      <c r="AF724" s="11" t="n">
        <v>3</v>
      </c>
      <c r="AG724" s="11" t="n">
        <v>8</v>
      </c>
      <c r="AH724" s="11" t="n">
        <v>1</v>
      </c>
      <c r="AI724" s="13" t="n">
        <v>0.0618556701030928</v>
      </c>
      <c r="AJ724" s="13" t="n">
        <v>0.536082474226804</v>
      </c>
      <c r="AK724" s="13" t="n">
        <v>0.278350515463918</v>
      </c>
      <c r="AL724" s="13" t="n">
        <v>0.0309278350515464</v>
      </c>
      <c r="AM724" s="13" t="n">
        <v>0.0824742268041237</v>
      </c>
      <c r="AN724" s="11" t="n">
        <v>2</v>
      </c>
      <c r="AO724" s="13" t="n">
        <v>0.0202020202020202</v>
      </c>
      <c r="AP724" s="11" t="n">
        <v>11</v>
      </c>
      <c r="AQ724" s="11" t="n">
        <v>0</v>
      </c>
      <c r="AR724" s="13" t="n">
        <v>0.0990990990990991</v>
      </c>
      <c r="AS724" s="13" t="n">
        <v>0</v>
      </c>
      <c r="AT724" s="14" t="n">
        <f aca="false">SUMIFS(시도_소아과개폐업!$C$5:$C$293,시도_소아과개폐업!$A$5:$A$293,$D724,시도_소아과개폐업!$B$5:$B$293,$B724)</f>
        <v>43</v>
      </c>
      <c r="AU724" s="14" t="n">
        <f aca="false">SUMIFS(시도_소아과개폐업!$D$5:$D$293,시도_소아과개폐업!$A$5:$A$293,$D724,시도_소아과개폐업!$B$5:$B$293,$B724)</f>
        <v>25</v>
      </c>
      <c r="AV724" s="14" t="n">
        <f aca="false">SUMIFS(시도_소아과개폐업!$F$5:$F$293,시도_소아과개폐업!$A$5:$A$293,$D724,시도_소아과개폐업!$B$5:$B$293,$B724)</f>
        <v>18</v>
      </c>
      <c r="AW724" s="15" t="n">
        <f aca="false">SUMIFS(시도_소아과개폐업!$G$5:$G$293,시도_소아과개폐업!$A$5:$A$293,$D724,시도_소아과개폐업!$B$5:$B$293,$B724)</f>
        <v>0.182481751824818</v>
      </c>
      <c r="AX724" s="14" t="n">
        <f aca="false">SUMIFS(시도_소아과개폐업!$H$5:$H$293,시도_소아과개폐업!$A$5:$A$293,$D724,시도_소아과개폐업!$B$5:$B$293,$B724)</f>
        <v>105</v>
      </c>
      <c r="AY724" s="14" t="n">
        <f aca="false">SUMIFS(시군구_병원급!$E$5:$E$3668,시군구_병원급!$A$5:$A$3668,$A724,시군구_병원급!$D$5:$D$3668,$D724)</f>
        <v>12</v>
      </c>
      <c r="AZ724" s="14" t="n">
        <f aca="false">SUMIFS(시군구_병원급!$F$5:$F$3668,시군구_병원급!$A$5:$A$3668,$A724,시군구_병원급!$D$5:$D$3668,$D724)</f>
        <v>0</v>
      </c>
      <c r="BA724" s="14" t="n">
        <f aca="false">SUMIFS(시군구_병원급!$G$5:$G$3668,시군구_병원급!$A$5:$A$3668,$A724,시군구_병원급!$D$5:$D$3668,$D724)</f>
        <v>11</v>
      </c>
      <c r="BB724" s="14" t="n">
        <f aca="false">SUMIFS(시군구_병원급!$H$5:$H$3668,시군구_병원급!$A$5:$A$3668,$A724,시군구_병원급!$D$5:$D$3668,$D724)</f>
        <v>35</v>
      </c>
      <c r="BC724" s="16" t="n">
        <f aca="false">K724+AY724</f>
        <v>18</v>
      </c>
      <c r="BD724" s="17" t="n">
        <f aca="false">IF(E724=0,"",(K724+AY724)/E724*1000)</f>
        <v>2.38695133271449</v>
      </c>
      <c r="BE724" s="16" t="n">
        <f aca="false">AY724-SUMIFS(시군구_병원급!$E$5:$E$3668,시군구_병원급!$A$5:$A$3668,$A724,시군구_병원급!$D$5:$D$3668,$D724-3)</f>
        <v>0</v>
      </c>
      <c r="BF724" s="16" t="n">
        <f aca="false">IF(AY724=0,1,0)</f>
        <v>0</v>
      </c>
      <c r="BG724" s="16" t="n">
        <f aca="false">IF(K724+AY724=0,1,0)</f>
        <v>0</v>
      </c>
      <c r="BH724" s="16" t="n">
        <f aca="false">AF724+AG724+AH724</f>
        <v>12</v>
      </c>
      <c r="BI724" s="18" t="n">
        <f aca="false">IF(H724=0,"",BH724/H724)</f>
        <v>0.123711340206186</v>
      </c>
      <c r="BJ724" s="16" t="n">
        <f aca="false">IF(AP724="","",AP724+AN724)</f>
        <v>13</v>
      </c>
    </row>
    <row r="725" customFormat="false" ht="15" hidden="false" customHeight="true" outlineLevel="0" collapsed="false">
      <c r="A725" s="9" t="s">
        <v>136</v>
      </c>
      <c r="B725" s="10" t="s">
        <v>115</v>
      </c>
      <c r="C725" s="10" t="s">
        <v>95</v>
      </c>
      <c r="D725" s="9" t="n">
        <v>2019</v>
      </c>
      <c r="E725" s="11" t="n">
        <v>11683</v>
      </c>
      <c r="F725" s="11" t="n">
        <v>1421</v>
      </c>
      <c r="G725" s="11" t="n">
        <v>1449</v>
      </c>
      <c r="H725" s="11" t="n">
        <v>134</v>
      </c>
      <c r="I725" s="11" t="n">
        <v>5687</v>
      </c>
      <c r="J725" s="11" t="n">
        <v>5050</v>
      </c>
      <c r="K725" s="11" t="n">
        <v>7</v>
      </c>
      <c r="L725" s="12" t="n">
        <v>11.4696567662416</v>
      </c>
      <c r="M725" s="12" t="n">
        <v>0.599161174355902</v>
      </c>
      <c r="N725" s="13" t="n">
        <v>0.887990152980482</v>
      </c>
      <c r="O725" s="13" t="n">
        <v>0.486775656937431</v>
      </c>
      <c r="P725" s="13" t="n">
        <v>0.124026363091672</v>
      </c>
      <c r="Q725" s="13" t="n">
        <v>0.110234723938041</v>
      </c>
      <c r="R725" s="13" t="n">
        <v>-0.0949406620861961</v>
      </c>
      <c r="S725" s="11" t="n">
        <v>2</v>
      </c>
      <c r="T725" s="13" t="n">
        <v>0.089430894308943</v>
      </c>
      <c r="U725" s="13" t="n">
        <v>0.0665791447861965</v>
      </c>
      <c r="V725" s="11" t="n">
        <v>0</v>
      </c>
      <c r="W725" s="13" t="n">
        <v>0</v>
      </c>
      <c r="X725" s="11" t="n">
        <v>0</v>
      </c>
      <c r="Y725" s="11" t="n">
        <v>0</v>
      </c>
      <c r="Z725" s="11" t="n">
        <v>0</v>
      </c>
      <c r="AA725" s="11" t="n">
        <v>0</v>
      </c>
      <c r="AB725" s="10" t="s">
        <v>65</v>
      </c>
      <c r="AC725" s="11" t="n">
        <v>10</v>
      </c>
      <c r="AD725" s="11" t="n">
        <v>36</v>
      </c>
      <c r="AE725" s="11" t="n">
        <v>78</v>
      </c>
      <c r="AF725" s="11" t="n">
        <v>5</v>
      </c>
      <c r="AG725" s="11" t="n">
        <v>5</v>
      </c>
      <c r="AH725" s="11" t="n">
        <v>0</v>
      </c>
      <c r="AI725" s="13" t="n">
        <v>0.0746268656716418</v>
      </c>
      <c r="AJ725" s="13" t="n">
        <v>0.26865671641791</v>
      </c>
      <c r="AK725" s="13" t="n">
        <v>0.582089552238806</v>
      </c>
      <c r="AL725" s="13" t="n">
        <v>0.0373134328358209</v>
      </c>
      <c r="AM725" s="13" t="n">
        <v>0.0373134328358209</v>
      </c>
      <c r="AN725" s="11" t="n">
        <v>0</v>
      </c>
      <c r="AO725" s="13" t="n">
        <v>0</v>
      </c>
      <c r="AP725" s="11" t="n">
        <v>2</v>
      </c>
      <c r="AQ725" s="11" t="n">
        <v>13</v>
      </c>
      <c r="AR725" s="13" t="n">
        <v>0.016260162601626</v>
      </c>
      <c r="AS725" s="13" t="n">
        <v>0.105691056910569</v>
      </c>
      <c r="AT725" s="14" t="n">
        <f aca="false">SUMIFS(시도_소아과개폐업!$C$5:$C$293,시도_소아과개폐업!$A$5:$A$293,$D725,시도_소아과개폐업!$B$5:$B$293,$B725)</f>
        <v>43</v>
      </c>
      <c r="AU725" s="14" t="n">
        <f aca="false">SUMIFS(시도_소아과개폐업!$D$5:$D$293,시도_소아과개폐업!$A$5:$A$293,$D725,시도_소아과개폐업!$B$5:$B$293,$B725)</f>
        <v>25</v>
      </c>
      <c r="AV725" s="14" t="n">
        <f aca="false">SUMIFS(시도_소아과개폐업!$F$5:$F$293,시도_소아과개폐업!$A$5:$A$293,$D725,시도_소아과개폐업!$B$5:$B$293,$B725)</f>
        <v>18</v>
      </c>
      <c r="AW725" s="15" t="n">
        <f aca="false">SUMIFS(시도_소아과개폐업!$G$5:$G$293,시도_소아과개폐업!$A$5:$A$293,$D725,시도_소아과개폐업!$B$5:$B$293,$B725)</f>
        <v>0.182481751824818</v>
      </c>
      <c r="AX725" s="14" t="n">
        <f aca="false">SUMIFS(시도_소아과개폐업!$H$5:$H$293,시도_소아과개폐업!$A$5:$A$293,$D725,시도_소아과개폐업!$B$5:$B$293,$B725)</f>
        <v>105</v>
      </c>
      <c r="AY725" s="14" t="n">
        <f aca="false">SUMIFS(시군구_병원급!$E$5:$E$3668,시군구_병원급!$A$5:$A$3668,$A725,시군구_병원급!$D$5:$D$3668,$D725)</f>
        <v>4</v>
      </c>
      <c r="AZ725" s="14" t="n">
        <f aca="false">SUMIFS(시군구_병원급!$F$5:$F$3668,시군구_병원급!$A$5:$A$3668,$A725,시군구_병원급!$D$5:$D$3668,$D725)</f>
        <v>0</v>
      </c>
      <c r="BA725" s="14" t="n">
        <f aca="false">SUMIFS(시군구_병원급!$G$5:$G$3668,시군구_병원급!$A$5:$A$3668,$A725,시군구_병원급!$D$5:$D$3668,$D725)</f>
        <v>5</v>
      </c>
      <c r="BB725" s="14" t="n">
        <f aca="false">SUMIFS(시군구_병원급!$H$5:$H$3668,시군구_병원급!$A$5:$A$3668,$A725,시군구_병원급!$D$5:$D$3668,$D725)</f>
        <v>6</v>
      </c>
      <c r="BC725" s="16" t="n">
        <f aca="false">K725+AY725</f>
        <v>11</v>
      </c>
      <c r="BD725" s="17" t="n">
        <f aca="false">IF(E725=0,"",(K725+AY725)/E725*1000)</f>
        <v>0.94153898827356</v>
      </c>
      <c r="BE725" s="16" t="n">
        <f aca="false">AY725-SUMIFS(시군구_병원급!$E$5:$E$3668,시군구_병원급!$A$5:$A$3668,$A725,시군구_병원급!$D$5:$D$3668,$D725-3)</f>
        <v>2</v>
      </c>
      <c r="BF725" s="16" t="n">
        <f aca="false">IF(AY725=0,1,0)</f>
        <v>0</v>
      </c>
      <c r="BG725" s="16" t="n">
        <f aca="false">IF(K725+AY725=0,1,0)</f>
        <v>0</v>
      </c>
      <c r="BH725" s="16" t="n">
        <f aca="false">AF725+AG725+AH725</f>
        <v>10</v>
      </c>
      <c r="BI725" s="18" t="n">
        <f aca="false">IF(H725=0,"",BH725/H725)</f>
        <v>0.0746268656716418</v>
      </c>
      <c r="BJ725" s="16" t="n">
        <f aca="false">IF(AP725="","",AP725+AN725)</f>
        <v>2</v>
      </c>
    </row>
    <row r="726" customFormat="false" ht="15" hidden="false" customHeight="true" outlineLevel="0" collapsed="false">
      <c r="A726" s="9" t="s">
        <v>137</v>
      </c>
      <c r="B726" s="10" t="s">
        <v>115</v>
      </c>
      <c r="C726" s="10" t="s">
        <v>138</v>
      </c>
      <c r="D726" s="9" t="n">
        <v>2019</v>
      </c>
      <c r="E726" s="11" t="n">
        <v>8780</v>
      </c>
      <c r="F726" s="11" t="n">
        <v>1166</v>
      </c>
      <c r="G726" s="11" t="n">
        <v>1214</v>
      </c>
      <c r="H726" s="11" t="n">
        <v>101</v>
      </c>
      <c r="I726" s="11" t="n">
        <v>4990</v>
      </c>
      <c r="J726" s="11" t="n">
        <v>4222</v>
      </c>
      <c r="K726" s="11" t="n">
        <v>11</v>
      </c>
      <c r="L726" s="12" t="n">
        <v>11.503416856492</v>
      </c>
      <c r="M726" s="12" t="n">
        <v>1.25284738041002</v>
      </c>
      <c r="N726" s="13" t="n">
        <v>0.846092184368738</v>
      </c>
      <c r="O726" s="13" t="n">
        <v>0.568337129840547</v>
      </c>
      <c r="P726" s="13" t="n">
        <v>0.138268792710706</v>
      </c>
      <c r="Q726" s="13" t="n">
        <v>-0.0651618398637138</v>
      </c>
      <c r="R726" s="13" t="n">
        <v>-0.178619756427605</v>
      </c>
      <c r="S726" s="11" t="n">
        <v>0</v>
      </c>
      <c r="T726" s="13" t="n">
        <v>0.0412371134020619</v>
      </c>
      <c r="U726" s="13" t="n">
        <v>0.0406673618352451</v>
      </c>
      <c r="V726" s="11" t="n">
        <v>0</v>
      </c>
      <c r="W726" s="13" t="n">
        <v>-0.138613861386139</v>
      </c>
      <c r="X726" s="11" t="n">
        <v>0</v>
      </c>
      <c r="Y726" s="11" t="n">
        <v>0</v>
      </c>
      <c r="Z726" s="11" t="n">
        <v>0</v>
      </c>
      <c r="AA726" s="11" t="n">
        <v>0</v>
      </c>
      <c r="AB726" s="10" t="s">
        <v>65</v>
      </c>
      <c r="AC726" s="11" t="n">
        <v>9</v>
      </c>
      <c r="AD726" s="11" t="n">
        <v>51</v>
      </c>
      <c r="AE726" s="11" t="n">
        <v>27</v>
      </c>
      <c r="AF726" s="11" t="n">
        <v>5</v>
      </c>
      <c r="AG726" s="11" t="n">
        <v>9</v>
      </c>
      <c r="AH726" s="11" t="n">
        <v>0</v>
      </c>
      <c r="AI726" s="13" t="n">
        <v>0.0891089108910891</v>
      </c>
      <c r="AJ726" s="13" t="n">
        <v>0.504950495049505</v>
      </c>
      <c r="AK726" s="13" t="n">
        <v>0.267326732673267</v>
      </c>
      <c r="AL726" s="13" t="n">
        <v>0.0495049504950495</v>
      </c>
      <c r="AM726" s="13" t="n">
        <v>0.0891089108910891</v>
      </c>
      <c r="AN726" s="11" t="n">
        <v>0</v>
      </c>
      <c r="AO726" s="13" t="n">
        <v>0</v>
      </c>
      <c r="AP726" s="11" t="n">
        <v>0</v>
      </c>
      <c r="AQ726" s="11" t="n">
        <v>4</v>
      </c>
      <c r="AR726" s="13" t="n">
        <v>0</v>
      </c>
      <c r="AS726" s="13" t="n">
        <v>0.0412371134020619</v>
      </c>
      <c r="AT726" s="14" t="n">
        <f aca="false">SUMIFS(시도_소아과개폐업!$C$5:$C$293,시도_소아과개폐업!$A$5:$A$293,$D726,시도_소아과개폐업!$B$5:$B$293,$B726)</f>
        <v>43</v>
      </c>
      <c r="AU726" s="14" t="n">
        <f aca="false">SUMIFS(시도_소아과개폐업!$D$5:$D$293,시도_소아과개폐업!$A$5:$A$293,$D726,시도_소아과개폐업!$B$5:$B$293,$B726)</f>
        <v>25</v>
      </c>
      <c r="AV726" s="14" t="n">
        <f aca="false">SUMIFS(시도_소아과개폐업!$F$5:$F$293,시도_소아과개폐업!$A$5:$A$293,$D726,시도_소아과개폐업!$B$5:$B$293,$B726)</f>
        <v>18</v>
      </c>
      <c r="AW726" s="15" t="n">
        <f aca="false">SUMIFS(시도_소아과개폐업!$G$5:$G$293,시도_소아과개폐업!$A$5:$A$293,$D726,시도_소아과개폐업!$B$5:$B$293,$B726)</f>
        <v>0.182481751824818</v>
      </c>
      <c r="AX726" s="14" t="n">
        <f aca="false">SUMIFS(시도_소아과개폐업!$H$5:$H$293,시도_소아과개폐업!$A$5:$A$293,$D726,시도_소아과개폐업!$B$5:$B$293,$B726)</f>
        <v>105</v>
      </c>
      <c r="AY726" s="14" t="n">
        <f aca="false">SUMIFS(시군구_병원급!$E$5:$E$3668,시군구_병원급!$A$5:$A$3668,$A726,시군구_병원급!$D$5:$D$3668,$D726)</f>
        <v>10</v>
      </c>
      <c r="AZ726" s="14" t="n">
        <f aca="false">SUMIFS(시군구_병원급!$F$5:$F$3668,시군구_병원급!$A$5:$A$3668,$A726,시군구_병원급!$D$5:$D$3668,$D726)</f>
        <v>1</v>
      </c>
      <c r="BA726" s="14" t="n">
        <f aca="false">SUMIFS(시군구_병원급!$G$5:$G$3668,시군구_병원급!$A$5:$A$3668,$A726,시군구_병원급!$D$5:$D$3668,$D726)</f>
        <v>13</v>
      </c>
      <c r="BB726" s="14" t="n">
        <f aca="false">SUMIFS(시군구_병원급!$H$5:$H$3668,시군구_병원급!$A$5:$A$3668,$A726,시군구_병원급!$D$5:$D$3668,$D726)</f>
        <v>31</v>
      </c>
      <c r="BC726" s="16" t="n">
        <f aca="false">K726+AY726</f>
        <v>21</v>
      </c>
      <c r="BD726" s="17" t="n">
        <f aca="false">IF(E726=0,"",(K726+AY726)/E726*1000)</f>
        <v>2.39179954441913</v>
      </c>
      <c r="BE726" s="16" t="n">
        <f aca="false">AY726-SUMIFS(시군구_병원급!$E$5:$E$3668,시군구_병원급!$A$5:$A$3668,$A726,시군구_병원급!$D$5:$D$3668,$D726-3)</f>
        <v>0</v>
      </c>
      <c r="BF726" s="16" t="n">
        <f aca="false">IF(AY726=0,1,0)</f>
        <v>0</v>
      </c>
      <c r="BG726" s="16" t="n">
        <f aca="false">IF(K726+AY726=0,1,0)</f>
        <v>0</v>
      </c>
      <c r="BH726" s="16" t="n">
        <f aca="false">AF726+AG726+AH726</f>
        <v>14</v>
      </c>
      <c r="BI726" s="18" t="n">
        <f aca="false">IF(H726=0,"",BH726/H726)</f>
        <v>0.138613861386139</v>
      </c>
      <c r="BJ726" s="16" t="n">
        <f aca="false">IF(AP726="","",AP726+AN726)</f>
        <v>0</v>
      </c>
    </row>
    <row r="727" customFormat="false" ht="15" hidden="false" customHeight="true" outlineLevel="0" collapsed="false">
      <c r="A727" s="9" t="s">
        <v>139</v>
      </c>
      <c r="B727" s="10" t="s">
        <v>115</v>
      </c>
      <c r="C727" s="10" t="s">
        <v>140</v>
      </c>
      <c r="D727" s="9" t="n">
        <v>2019</v>
      </c>
      <c r="E727" s="11" t="n">
        <v>6130</v>
      </c>
      <c r="F727" s="11" t="n">
        <v>823</v>
      </c>
      <c r="G727" s="11" t="n">
        <v>854</v>
      </c>
      <c r="H727" s="11" t="n">
        <v>76</v>
      </c>
      <c r="I727" s="11" t="n">
        <v>3864</v>
      </c>
      <c r="J727" s="11" t="n">
        <v>3199</v>
      </c>
      <c r="K727" s="11" t="n">
        <v>3</v>
      </c>
      <c r="L727" s="12" t="n">
        <v>12.3980424143556</v>
      </c>
      <c r="M727" s="12" t="n">
        <v>0.489396411092985</v>
      </c>
      <c r="N727" s="13" t="n">
        <v>0.827898550724638</v>
      </c>
      <c r="O727" s="13" t="n">
        <v>0.630342577487765</v>
      </c>
      <c r="P727" s="13" t="n">
        <v>0.13931484502447</v>
      </c>
      <c r="Q727" s="13" t="n">
        <v>-0.151674508718517</v>
      </c>
      <c r="R727" s="13" t="n">
        <v>-0.323832145684877</v>
      </c>
      <c r="S727" s="11" t="n">
        <v>0</v>
      </c>
      <c r="T727" s="13" t="n">
        <v>-0.0256410256410257</v>
      </c>
      <c r="U727" s="13" t="n">
        <v>-0.00540540540540535</v>
      </c>
      <c r="V727" s="11" t="n">
        <v>0</v>
      </c>
      <c r="W727" s="13" t="n">
        <v>-0.144736842105263</v>
      </c>
      <c r="X727" s="11" t="n">
        <v>0</v>
      </c>
      <c r="Y727" s="11" t="n">
        <v>0</v>
      </c>
      <c r="Z727" s="11" t="n">
        <v>0</v>
      </c>
      <c r="AA727" s="11" t="n">
        <v>0</v>
      </c>
      <c r="AB727" s="10" t="s">
        <v>65</v>
      </c>
      <c r="AC727" s="11" t="n">
        <v>9</v>
      </c>
      <c r="AD727" s="11" t="n">
        <v>38</v>
      </c>
      <c r="AE727" s="11" t="n">
        <v>21</v>
      </c>
      <c r="AF727" s="11" t="n">
        <v>1</v>
      </c>
      <c r="AG727" s="11" t="n">
        <v>7</v>
      </c>
      <c r="AH727" s="11" t="n">
        <v>0</v>
      </c>
      <c r="AI727" s="13" t="n">
        <v>0.118421052631579</v>
      </c>
      <c r="AJ727" s="13" t="n">
        <v>0.5</v>
      </c>
      <c r="AK727" s="13" t="n">
        <v>0.276315789473684</v>
      </c>
      <c r="AL727" s="13" t="n">
        <v>0.0131578947368421</v>
      </c>
      <c r="AM727" s="13" t="n">
        <v>0.0921052631578947</v>
      </c>
      <c r="AN727" s="11" t="n">
        <v>1</v>
      </c>
      <c r="AO727" s="13" t="n">
        <v>0.012987012987013</v>
      </c>
      <c r="AP727" s="11" t="n">
        <v>4</v>
      </c>
      <c r="AQ727" s="11" t="n">
        <v>3</v>
      </c>
      <c r="AR727" s="13" t="n">
        <v>0.0512820512820513</v>
      </c>
      <c r="AS727" s="13" t="n">
        <v>0.0384615384615385</v>
      </c>
      <c r="AT727" s="14" t="n">
        <f aca="false">SUMIFS(시도_소아과개폐업!$C$5:$C$293,시도_소아과개폐업!$A$5:$A$293,$D727,시도_소아과개폐업!$B$5:$B$293,$B727)</f>
        <v>43</v>
      </c>
      <c r="AU727" s="14" t="n">
        <f aca="false">SUMIFS(시도_소아과개폐업!$D$5:$D$293,시도_소아과개폐업!$A$5:$A$293,$D727,시도_소아과개폐업!$B$5:$B$293,$B727)</f>
        <v>25</v>
      </c>
      <c r="AV727" s="14" t="n">
        <f aca="false">SUMIFS(시도_소아과개폐업!$F$5:$F$293,시도_소아과개폐업!$A$5:$A$293,$D727,시도_소아과개폐업!$B$5:$B$293,$B727)</f>
        <v>18</v>
      </c>
      <c r="AW727" s="15" t="n">
        <f aca="false">SUMIFS(시도_소아과개폐업!$G$5:$G$293,시도_소아과개폐업!$A$5:$A$293,$D727,시도_소아과개폐업!$B$5:$B$293,$B727)</f>
        <v>0.182481751824818</v>
      </c>
      <c r="AX727" s="14" t="n">
        <f aca="false">SUMIFS(시도_소아과개폐업!$H$5:$H$293,시도_소아과개폐업!$A$5:$A$293,$D727,시도_소아과개폐업!$B$5:$B$293,$B727)</f>
        <v>105</v>
      </c>
      <c r="AY727" s="14" t="n">
        <f aca="false">SUMIFS(시군구_병원급!$E$5:$E$3668,시군구_병원급!$A$5:$A$3668,$A727,시군구_병원급!$D$5:$D$3668,$D727)</f>
        <v>8</v>
      </c>
      <c r="AZ727" s="14" t="n">
        <f aca="false">SUMIFS(시군구_병원급!$F$5:$F$3668,시군구_병원급!$A$5:$A$3668,$A727,시군구_병원급!$D$5:$D$3668,$D727)</f>
        <v>3</v>
      </c>
      <c r="BA727" s="14" t="n">
        <f aca="false">SUMIFS(시군구_병원급!$G$5:$G$3668,시군구_병원급!$A$5:$A$3668,$A727,시군구_병원급!$D$5:$D$3668,$D727)</f>
        <v>11</v>
      </c>
      <c r="BB727" s="14" t="n">
        <f aca="false">SUMIFS(시군구_병원급!$H$5:$H$3668,시군구_병원급!$A$5:$A$3668,$A727,시군구_병원급!$D$5:$D$3668,$D727)</f>
        <v>22</v>
      </c>
      <c r="BC727" s="16" t="n">
        <f aca="false">K727+AY727</f>
        <v>11</v>
      </c>
      <c r="BD727" s="17" t="n">
        <f aca="false">IF(E727=0,"",(K727+AY727)/E727*1000)</f>
        <v>1.79445350734095</v>
      </c>
      <c r="BE727" s="16" t="n">
        <f aca="false">AY727-SUMIFS(시군구_병원급!$E$5:$E$3668,시군구_병원급!$A$5:$A$3668,$A727,시군구_병원급!$D$5:$D$3668,$D727-3)</f>
        <v>-1</v>
      </c>
      <c r="BF727" s="16" t="n">
        <f aca="false">IF(AY727=0,1,0)</f>
        <v>0</v>
      </c>
      <c r="BG727" s="16" t="n">
        <f aca="false">IF(K727+AY727=0,1,0)</f>
        <v>0</v>
      </c>
      <c r="BH727" s="16" t="n">
        <f aca="false">AF727+AG727+AH727</f>
        <v>8</v>
      </c>
      <c r="BI727" s="18" t="n">
        <f aca="false">IF(H727=0,"",BH727/H727)</f>
        <v>0.105263157894737</v>
      </c>
      <c r="BJ727" s="16" t="n">
        <f aca="false">IF(AP727="","",AP727+AN727)</f>
        <v>5</v>
      </c>
    </row>
    <row r="728" customFormat="false" ht="15" hidden="false" customHeight="true" outlineLevel="0" collapsed="false">
      <c r="A728" s="9" t="s">
        <v>141</v>
      </c>
      <c r="B728" s="10" t="s">
        <v>115</v>
      </c>
      <c r="C728" s="10" t="s">
        <v>142</v>
      </c>
      <c r="D728" s="9" t="n">
        <v>2019</v>
      </c>
      <c r="E728" s="11" t="n">
        <v>7639</v>
      </c>
      <c r="F728" s="11" t="n">
        <v>956</v>
      </c>
      <c r="G728" s="11" t="n">
        <v>1015</v>
      </c>
      <c r="H728" s="11" t="n">
        <v>124</v>
      </c>
      <c r="I728" s="11" t="n">
        <v>5275</v>
      </c>
      <c r="J728" s="11" t="n">
        <v>4227</v>
      </c>
      <c r="K728" s="11" t="n">
        <v>7</v>
      </c>
      <c r="L728" s="12" t="n">
        <v>16.2324911637649</v>
      </c>
      <c r="M728" s="12" t="n">
        <v>0.916350307631889</v>
      </c>
      <c r="N728" s="13" t="n">
        <v>0.801327014218009</v>
      </c>
      <c r="O728" s="13" t="n">
        <v>0.690535410394031</v>
      </c>
      <c r="P728" s="13" t="n">
        <v>0.132870794606624</v>
      </c>
      <c r="Q728" s="13" t="n">
        <v>-0.268925256005359</v>
      </c>
      <c r="R728" s="13" t="n">
        <v>-0.396551724137931</v>
      </c>
      <c r="S728" s="11" t="n">
        <v>0</v>
      </c>
      <c r="T728" s="13" t="n">
        <v>-0.0461538461538461</v>
      </c>
      <c r="U728" s="13" t="n">
        <v>-0.0450760318609703</v>
      </c>
      <c r="V728" s="11" t="n">
        <v>0</v>
      </c>
      <c r="W728" s="13" t="n">
        <v>-0.241935483870968</v>
      </c>
      <c r="X728" s="11" t="n">
        <v>1</v>
      </c>
      <c r="Y728" s="11" t="n">
        <v>0</v>
      </c>
      <c r="Z728" s="11" t="n">
        <v>1</v>
      </c>
      <c r="AA728" s="11" t="n">
        <v>0</v>
      </c>
      <c r="AB728" s="10" t="s">
        <v>65</v>
      </c>
      <c r="AC728" s="11" t="n">
        <v>14</v>
      </c>
      <c r="AD728" s="11" t="n">
        <v>48</v>
      </c>
      <c r="AE728" s="11" t="n">
        <v>56</v>
      </c>
      <c r="AF728" s="11" t="n">
        <v>1</v>
      </c>
      <c r="AG728" s="11" t="n">
        <v>5</v>
      </c>
      <c r="AH728" s="11" t="n">
        <v>0</v>
      </c>
      <c r="AI728" s="13" t="n">
        <v>0.112903225806452</v>
      </c>
      <c r="AJ728" s="13" t="n">
        <v>0.387096774193548</v>
      </c>
      <c r="AK728" s="13" t="n">
        <v>0.451612903225806</v>
      </c>
      <c r="AL728" s="13" t="n">
        <v>0.00806451612903226</v>
      </c>
      <c r="AM728" s="13" t="n">
        <v>0.0403225806451613</v>
      </c>
      <c r="AN728" s="11" t="n">
        <v>3</v>
      </c>
      <c r="AO728" s="13" t="n">
        <v>0.0236220472440945</v>
      </c>
      <c r="AP728" s="11" t="n">
        <v>7</v>
      </c>
      <c r="AQ728" s="11" t="n">
        <v>3</v>
      </c>
      <c r="AR728" s="13" t="n">
        <v>0.0534351145038168</v>
      </c>
      <c r="AS728" s="13" t="n">
        <v>0.0229007633587786</v>
      </c>
      <c r="AT728" s="14" t="n">
        <f aca="false">SUMIFS(시도_소아과개폐업!$C$5:$C$293,시도_소아과개폐업!$A$5:$A$293,$D728,시도_소아과개폐업!$B$5:$B$293,$B728)</f>
        <v>43</v>
      </c>
      <c r="AU728" s="14" t="n">
        <f aca="false">SUMIFS(시도_소아과개폐업!$D$5:$D$293,시도_소아과개폐업!$A$5:$A$293,$D728,시도_소아과개폐업!$B$5:$B$293,$B728)</f>
        <v>25</v>
      </c>
      <c r="AV728" s="14" t="n">
        <f aca="false">SUMIFS(시도_소아과개폐업!$F$5:$F$293,시도_소아과개폐업!$A$5:$A$293,$D728,시도_소아과개폐업!$B$5:$B$293,$B728)</f>
        <v>18</v>
      </c>
      <c r="AW728" s="15" t="n">
        <f aca="false">SUMIFS(시도_소아과개폐업!$G$5:$G$293,시도_소아과개폐업!$A$5:$A$293,$D728,시도_소아과개폐업!$B$5:$B$293,$B728)</f>
        <v>0.182481751824818</v>
      </c>
      <c r="AX728" s="14" t="n">
        <f aca="false">SUMIFS(시도_소아과개폐업!$H$5:$H$293,시도_소아과개폐업!$A$5:$A$293,$D728,시도_소아과개폐업!$B$5:$B$293,$B728)</f>
        <v>105</v>
      </c>
      <c r="AY728" s="14" t="n">
        <f aca="false">SUMIFS(시군구_병원급!$E$5:$E$3668,시군구_병원급!$A$5:$A$3668,$A728,시군구_병원급!$D$5:$D$3668,$D728)</f>
        <v>9</v>
      </c>
      <c r="AZ728" s="14" t="n">
        <f aca="false">SUMIFS(시군구_병원급!$F$5:$F$3668,시군구_병원급!$A$5:$A$3668,$A728,시군구_병원급!$D$5:$D$3668,$D728)</f>
        <v>2</v>
      </c>
      <c r="BA728" s="14" t="n">
        <f aca="false">SUMIFS(시군구_병원급!$G$5:$G$3668,시군구_병원급!$A$5:$A$3668,$A728,시군구_병원급!$D$5:$D$3668,$D728)</f>
        <v>9</v>
      </c>
      <c r="BB728" s="14" t="n">
        <f aca="false">SUMIFS(시군구_병원급!$H$5:$H$3668,시군구_병원급!$A$5:$A$3668,$A728,시군구_병원급!$D$5:$D$3668,$D728)</f>
        <v>30</v>
      </c>
      <c r="BC728" s="16" t="n">
        <f aca="false">K728+AY728</f>
        <v>16</v>
      </c>
      <c r="BD728" s="17" t="n">
        <f aca="false">IF(E728=0,"",(K728+AY728)/E728*1000)</f>
        <v>2.09451498887289</v>
      </c>
      <c r="BE728" s="16" t="n">
        <f aca="false">AY728-SUMIFS(시군구_병원급!$E$5:$E$3668,시군구_병원급!$A$5:$A$3668,$A728,시군구_병원급!$D$5:$D$3668,$D728-3)</f>
        <v>0</v>
      </c>
      <c r="BF728" s="16" t="n">
        <f aca="false">IF(AY728=0,1,0)</f>
        <v>0</v>
      </c>
      <c r="BG728" s="16" t="n">
        <f aca="false">IF(K728+AY728=0,1,0)</f>
        <v>0</v>
      </c>
      <c r="BH728" s="16" t="n">
        <f aca="false">AF728+AG728+AH728</f>
        <v>6</v>
      </c>
      <c r="BI728" s="18" t="n">
        <f aca="false">IF(H728=0,"",BH728/H728)</f>
        <v>0.0483870967741936</v>
      </c>
      <c r="BJ728" s="16" t="n">
        <f aca="false">IF(AP728="","",AP728+AN728)</f>
        <v>10</v>
      </c>
    </row>
    <row r="729" customFormat="false" ht="15" hidden="false" customHeight="true" outlineLevel="0" collapsed="false">
      <c r="A729" s="9" t="s">
        <v>143</v>
      </c>
      <c r="B729" s="10" t="s">
        <v>115</v>
      </c>
      <c r="C729" s="10" t="s">
        <v>144</v>
      </c>
      <c r="D729" s="9" t="n">
        <v>2019</v>
      </c>
      <c r="E729" s="11" t="n">
        <v>10310</v>
      </c>
      <c r="F729" s="11" t="n">
        <v>1157</v>
      </c>
      <c r="G729" s="11" t="n">
        <v>1208</v>
      </c>
      <c r="H729" s="11" t="n">
        <v>176</v>
      </c>
      <c r="I729" s="11" t="n">
        <v>7376</v>
      </c>
      <c r="J729" s="11" t="n">
        <v>6052</v>
      </c>
      <c r="K729" s="11" t="n">
        <v>6</v>
      </c>
      <c r="L729" s="12" t="n">
        <v>17.070805043647</v>
      </c>
      <c r="M729" s="12" t="n">
        <v>0.5819592628516</v>
      </c>
      <c r="N729" s="13" t="n">
        <v>0.820498915401302</v>
      </c>
      <c r="O729" s="13" t="n">
        <v>0.715421920465567</v>
      </c>
      <c r="P729" s="13" t="n">
        <v>0.117167798254122</v>
      </c>
      <c r="Q729" s="13" t="n">
        <v>-0.209477074068394</v>
      </c>
      <c r="R729" s="13" t="n">
        <v>-0.383673469387755</v>
      </c>
      <c r="S729" s="11" t="n">
        <v>-1</v>
      </c>
      <c r="T729" s="13" t="n">
        <v>-0.00564971751412424</v>
      </c>
      <c r="U729" s="13" t="n">
        <v>-0.0321480120719065</v>
      </c>
      <c r="V729" s="11" t="n">
        <v>0</v>
      </c>
      <c r="W729" s="13" t="n">
        <v>-0.164772727272727</v>
      </c>
      <c r="X729" s="11" t="n">
        <v>0</v>
      </c>
      <c r="Y729" s="11" t="n">
        <v>0</v>
      </c>
      <c r="Z729" s="11" t="n">
        <v>0</v>
      </c>
      <c r="AA729" s="11" t="n">
        <v>0</v>
      </c>
      <c r="AB729" s="10" t="s">
        <v>65</v>
      </c>
      <c r="AC729" s="11" t="n">
        <v>13</v>
      </c>
      <c r="AD729" s="11" t="n">
        <v>54</v>
      </c>
      <c r="AE729" s="11" t="n">
        <v>97</v>
      </c>
      <c r="AF729" s="11" t="n">
        <v>4</v>
      </c>
      <c r="AG729" s="11" t="n">
        <v>5</v>
      </c>
      <c r="AH729" s="11" t="n">
        <v>3</v>
      </c>
      <c r="AI729" s="13" t="n">
        <v>0.0738636363636364</v>
      </c>
      <c r="AJ729" s="13" t="n">
        <v>0.306818181818182</v>
      </c>
      <c r="AK729" s="13" t="n">
        <v>0.551136363636364</v>
      </c>
      <c r="AL729" s="13" t="n">
        <v>0.0227272727272727</v>
      </c>
      <c r="AM729" s="13" t="n">
        <v>0.0284090909090909</v>
      </c>
      <c r="AN729" s="11" t="n">
        <v>2</v>
      </c>
      <c r="AO729" s="13" t="n">
        <v>0.0112359550561798</v>
      </c>
      <c r="AP729" s="11" t="n">
        <v>6</v>
      </c>
      <c r="AQ729" s="11" t="n">
        <v>3</v>
      </c>
      <c r="AR729" s="13" t="n">
        <v>0.0331491712707182</v>
      </c>
      <c r="AS729" s="13" t="n">
        <v>0.0165745856353591</v>
      </c>
      <c r="AT729" s="14" t="n">
        <f aca="false">SUMIFS(시도_소아과개폐업!$C$5:$C$293,시도_소아과개폐업!$A$5:$A$293,$D729,시도_소아과개폐업!$B$5:$B$293,$B729)</f>
        <v>43</v>
      </c>
      <c r="AU729" s="14" t="n">
        <f aca="false">SUMIFS(시도_소아과개폐업!$D$5:$D$293,시도_소아과개폐업!$A$5:$A$293,$D729,시도_소아과개폐업!$B$5:$B$293,$B729)</f>
        <v>25</v>
      </c>
      <c r="AV729" s="14" t="n">
        <f aca="false">SUMIFS(시도_소아과개폐업!$F$5:$F$293,시도_소아과개폐업!$A$5:$A$293,$D729,시도_소아과개폐업!$B$5:$B$293,$B729)</f>
        <v>18</v>
      </c>
      <c r="AW729" s="15" t="n">
        <f aca="false">SUMIFS(시도_소아과개폐업!$G$5:$G$293,시도_소아과개폐업!$A$5:$A$293,$D729,시도_소아과개폐업!$B$5:$B$293,$B729)</f>
        <v>0.182481751824818</v>
      </c>
      <c r="AX729" s="14" t="n">
        <f aca="false">SUMIFS(시도_소아과개폐업!$H$5:$H$293,시도_소아과개폐업!$A$5:$A$293,$D729,시도_소아과개폐업!$B$5:$B$293,$B729)</f>
        <v>105</v>
      </c>
      <c r="AY729" s="14" t="n">
        <f aca="false">SUMIFS(시군구_병원급!$E$5:$E$3668,시군구_병원급!$A$5:$A$3668,$A729,시군구_병원급!$D$5:$D$3668,$D729)</f>
        <v>4</v>
      </c>
      <c r="AZ729" s="14" t="n">
        <f aca="false">SUMIFS(시군구_병원급!$F$5:$F$3668,시군구_병원급!$A$5:$A$3668,$A729,시군구_병원급!$D$5:$D$3668,$D729)</f>
        <v>1</v>
      </c>
      <c r="BA729" s="14" t="n">
        <f aca="false">SUMIFS(시군구_병원급!$G$5:$G$3668,시군구_병원급!$A$5:$A$3668,$A729,시군구_병원급!$D$5:$D$3668,$D729)</f>
        <v>6</v>
      </c>
      <c r="BB729" s="14" t="n">
        <f aca="false">SUMIFS(시군구_병원급!$H$5:$H$3668,시군구_병원급!$A$5:$A$3668,$A729,시군구_병원급!$D$5:$D$3668,$D729)</f>
        <v>12</v>
      </c>
      <c r="BC729" s="16" t="n">
        <f aca="false">K729+AY729</f>
        <v>10</v>
      </c>
      <c r="BD729" s="17" t="n">
        <f aca="false">IF(E729=0,"",(K729+AY729)/E729*1000)</f>
        <v>0.969932104752667</v>
      </c>
      <c r="BE729" s="16" t="n">
        <f aca="false">AY729-SUMIFS(시군구_병원급!$E$5:$E$3668,시군구_병원급!$A$5:$A$3668,$A729,시군구_병원급!$D$5:$D$3668,$D729-3)</f>
        <v>-2</v>
      </c>
      <c r="BF729" s="16" t="n">
        <f aca="false">IF(AY729=0,1,0)</f>
        <v>0</v>
      </c>
      <c r="BG729" s="16" t="n">
        <f aca="false">IF(K729+AY729=0,1,0)</f>
        <v>0</v>
      </c>
      <c r="BH729" s="16" t="n">
        <f aca="false">AF729+AG729+AH729</f>
        <v>12</v>
      </c>
      <c r="BI729" s="18" t="n">
        <f aca="false">IF(H729=0,"",BH729/H729)</f>
        <v>0.0681818181818182</v>
      </c>
      <c r="BJ729" s="16" t="n">
        <f aca="false">IF(AP729="","",AP729+AN729)</f>
        <v>8</v>
      </c>
    </row>
    <row r="730" customFormat="false" ht="15" hidden="false" customHeight="true" outlineLevel="0" collapsed="false">
      <c r="A730" s="9" t="s">
        <v>145</v>
      </c>
      <c r="B730" s="10" t="s">
        <v>146</v>
      </c>
      <c r="C730" s="10" t="s">
        <v>67</v>
      </c>
      <c r="D730" s="9" t="n">
        <v>2019</v>
      </c>
      <c r="E730" s="11" t="n">
        <v>3299</v>
      </c>
      <c r="F730" s="11" t="n">
        <v>446</v>
      </c>
      <c r="G730" s="11" t="n">
        <v>483</v>
      </c>
      <c r="H730" s="11" t="n">
        <v>36</v>
      </c>
      <c r="I730" s="11" t="n">
        <v>1825</v>
      </c>
      <c r="J730" s="11" t="n">
        <v>1478</v>
      </c>
      <c r="K730" s="11" t="n">
        <v>5</v>
      </c>
      <c r="L730" s="12" t="n">
        <v>10.9123976962716</v>
      </c>
      <c r="M730" s="12" t="n">
        <v>1.51561079114883</v>
      </c>
      <c r="N730" s="13" t="n">
        <v>0.80986301369863</v>
      </c>
      <c r="O730" s="13" t="n">
        <v>0.553197938769324</v>
      </c>
      <c r="P730" s="13" t="n">
        <v>0.146408002424977</v>
      </c>
      <c r="Q730" s="13" t="n">
        <v>-0.082336578581363</v>
      </c>
      <c r="R730" s="13" t="n">
        <v>-0.31</v>
      </c>
      <c r="S730" s="11" t="n">
        <v>2</v>
      </c>
      <c r="T730" s="13" t="n">
        <v>0</v>
      </c>
      <c r="U730" s="13" t="n">
        <v>-0.0219721329046088</v>
      </c>
      <c r="V730" s="11" t="n">
        <v>0</v>
      </c>
      <c r="W730" s="13" t="n">
        <v>0</v>
      </c>
      <c r="X730" s="11" t="n">
        <v>0</v>
      </c>
      <c r="Y730" s="11" t="n">
        <v>0</v>
      </c>
      <c r="Z730" s="11" t="n">
        <v>0</v>
      </c>
      <c r="AA730" s="11" t="n">
        <v>0</v>
      </c>
      <c r="AB730" s="10" t="s">
        <v>65</v>
      </c>
      <c r="AC730" s="11" t="n">
        <v>5</v>
      </c>
      <c r="AD730" s="11" t="n">
        <v>17</v>
      </c>
      <c r="AE730" s="11" t="n">
        <v>9</v>
      </c>
      <c r="AF730" s="11" t="n">
        <v>3</v>
      </c>
      <c r="AG730" s="11" t="n">
        <v>2</v>
      </c>
      <c r="AH730" s="11" t="n">
        <v>0</v>
      </c>
      <c r="AI730" s="13" t="n">
        <v>0.138888888888889</v>
      </c>
      <c r="AJ730" s="13" t="n">
        <v>0.472222222222222</v>
      </c>
      <c r="AK730" s="13" t="n">
        <v>0.25</v>
      </c>
      <c r="AL730" s="13" t="n">
        <v>0.0833333333333333</v>
      </c>
      <c r="AM730" s="13" t="n">
        <v>0.0555555555555556</v>
      </c>
      <c r="AN730" s="11" t="n">
        <v>4</v>
      </c>
      <c r="AO730" s="13" t="n">
        <v>0.1</v>
      </c>
      <c r="AP730" s="11" t="n">
        <v>2</v>
      </c>
      <c r="AQ730" s="11" t="n">
        <v>3</v>
      </c>
      <c r="AR730" s="13" t="n">
        <v>0.0512820512820513</v>
      </c>
      <c r="AS730" s="13" t="n">
        <v>0.0769230769230769</v>
      </c>
      <c r="AT730" s="14" t="n">
        <f aca="false">SUMIFS(시도_소아과개폐업!$C$5:$C$293,시도_소아과개폐업!$A$5:$A$293,$D730,시도_소아과개폐업!$B$5:$B$293,$B730)</f>
        <v>29</v>
      </c>
      <c r="AU730" s="14" t="n">
        <f aca="false">SUMIFS(시도_소아과개폐업!$D$5:$D$293,시도_소아과개폐업!$A$5:$A$293,$D730,시도_소아과개폐업!$B$5:$B$293,$B730)</f>
        <v>16</v>
      </c>
      <c r="AV730" s="14" t="n">
        <f aca="false">SUMIFS(시도_소아과개폐업!$F$5:$F$293,시도_소아과개폐업!$A$5:$A$293,$D730,시도_소아과개폐업!$B$5:$B$293,$B730)</f>
        <v>13</v>
      </c>
      <c r="AW730" s="15" t="n">
        <f aca="false">SUMIFS(시도_소아과개폐업!$G$5:$G$293,시도_소아과개폐업!$A$5:$A$293,$D730,시도_소아과개폐업!$B$5:$B$293,$B730)</f>
        <v>0.142857142857143</v>
      </c>
      <c r="AX730" s="14" t="n">
        <f aca="false">SUMIFS(시도_소아과개폐업!$H$5:$H$293,시도_소아과개폐업!$A$5:$A$293,$D730,시도_소아과개폐업!$B$5:$B$293,$B730)</f>
        <v>57</v>
      </c>
      <c r="AY730" s="14" t="n">
        <f aca="false">SUMIFS(시군구_병원급!$E$5:$E$3668,시군구_병원급!$A$5:$A$3668,$A730,시군구_병원급!$D$5:$D$3668,$D730)</f>
        <v>6</v>
      </c>
      <c r="AZ730" s="14" t="n">
        <f aca="false">SUMIFS(시군구_병원급!$F$5:$F$3668,시군구_병원급!$A$5:$A$3668,$A730,시군구_병원급!$D$5:$D$3668,$D730)</f>
        <v>3</v>
      </c>
      <c r="BA730" s="14" t="n">
        <f aca="false">SUMIFS(시군구_병원급!$G$5:$G$3668,시군구_병원급!$A$5:$A$3668,$A730,시군구_병원급!$D$5:$D$3668,$D730)</f>
        <v>16</v>
      </c>
      <c r="BB730" s="14" t="n">
        <f aca="false">SUMIFS(시군구_병원급!$H$5:$H$3668,시군구_병원급!$A$5:$A$3668,$A730,시군구_병원급!$D$5:$D$3668,$D730)</f>
        <v>24</v>
      </c>
      <c r="BC730" s="16" t="n">
        <f aca="false">K730+AY730</f>
        <v>11</v>
      </c>
      <c r="BD730" s="17" t="n">
        <f aca="false">IF(E730=0,"",(K730+AY730)/E730*1000)</f>
        <v>3.33434374052743</v>
      </c>
      <c r="BE730" s="16" t="n">
        <f aca="false">AY730-SUMIFS(시군구_병원급!$E$5:$E$3668,시군구_병원급!$A$5:$A$3668,$A730,시군구_병원급!$D$5:$D$3668,$D730-3)</f>
        <v>0</v>
      </c>
      <c r="BF730" s="16" t="n">
        <f aca="false">IF(AY730=0,1,0)</f>
        <v>0</v>
      </c>
      <c r="BG730" s="16" t="n">
        <f aca="false">IF(K730+AY730=0,1,0)</f>
        <v>0</v>
      </c>
      <c r="BH730" s="16" t="n">
        <f aca="false">AF730+AG730+AH730</f>
        <v>5</v>
      </c>
      <c r="BI730" s="18" t="n">
        <f aca="false">IF(H730=0,"",BH730/H730)</f>
        <v>0.138888888888889</v>
      </c>
      <c r="BJ730" s="16" t="n">
        <f aca="false">IF(AP730="","",AP730+AN730)</f>
        <v>6</v>
      </c>
    </row>
    <row r="731" customFormat="false" ht="15" hidden="false" customHeight="true" outlineLevel="0" collapsed="false">
      <c r="A731" s="9" t="s">
        <v>147</v>
      </c>
      <c r="B731" s="10" t="s">
        <v>146</v>
      </c>
      <c r="C731" s="10" t="s">
        <v>119</v>
      </c>
      <c r="D731" s="9" t="n">
        <v>2019</v>
      </c>
      <c r="E731" s="11" t="n">
        <v>15443</v>
      </c>
      <c r="F731" s="11" t="n">
        <v>1964</v>
      </c>
      <c r="G731" s="11" t="n">
        <v>2001</v>
      </c>
      <c r="H731" s="11" t="n">
        <v>208</v>
      </c>
      <c r="I731" s="11" t="n">
        <v>11263</v>
      </c>
      <c r="J731" s="11" t="n">
        <v>8299</v>
      </c>
      <c r="K731" s="11" t="n">
        <v>19</v>
      </c>
      <c r="L731" s="12" t="n">
        <v>13.4688855792268</v>
      </c>
      <c r="M731" s="12" t="n">
        <v>1.2303308942563</v>
      </c>
      <c r="N731" s="13" t="n">
        <v>0.736837432300453</v>
      </c>
      <c r="O731" s="13" t="n">
        <v>0.729327203263615</v>
      </c>
      <c r="P731" s="13" t="n">
        <v>0.129573269442466</v>
      </c>
      <c r="Q731" s="13" t="n">
        <v>-0.164746606090108</v>
      </c>
      <c r="R731" s="13" t="n">
        <v>-0.286885245901639</v>
      </c>
      <c r="S731" s="11" t="n">
        <v>-2</v>
      </c>
      <c r="T731" s="13" t="n">
        <v>-0.00952380952380949</v>
      </c>
      <c r="U731" s="13" t="n">
        <v>-0.0164177801065409</v>
      </c>
      <c r="V731" s="11" t="n">
        <v>0</v>
      </c>
      <c r="W731" s="13" t="n">
        <v>-0.0913461538461539</v>
      </c>
      <c r="X731" s="11" t="n">
        <v>0</v>
      </c>
      <c r="Y731" s="11" t="n">
        <v>0</v>
      </c>
      <c r="Z731" s="11" t="n">
        <v>0</v>
      </c>
      <c r="AA731" s="11" t="n">
        <v>0</v>
      </c>
      <c r="AB731" s="10" t="s">
        <v>65</v>
      </c>
      <c r="AC731" s="11" t="n">
        <v>25</v>
      </c>
      <c r="AD731" s="11" t="n">
        <v>97</v>
      </c>
      <c r="AE731" s="11" t="n">
        <v>56</v>
      </c>
      <c r="AF731" s="11" t="n">
        <v>8</v>
      </c>
      <c r="AG731" s="11" t="n">
        <v>21</v>
      </c>
      <c r="AH731" s="11" t="n">
        <v>1</v>
      </c>
      <c r="AI731" s="13" t="n">
        <v>0.120192307692308</v>
      </c>
      <c r="AJ731" s="13" t="n">
        <v>0.466346153846154</v>
      </c>
      <c r="AK731" s="13" t="n">
        <v>0.269230769230769</v>
      </c>
      <c r="AL731" s="13" t="n">
        <v>0.0384615384615385</v>
      </c>
      <c r="AM731" s="13" t="n">
        <v>0.100961538461539</v>
      </c>
      <c r="AN731" s="11" t="n">
        <v>5</v>
      </c>
      <c r="AO731" s="13" t="n">
        <v>0.0234741784037559</v>
      </c>
      <c r="AP731" s="11" t="n">
        <v>6</v>
      </c>
      <c r="AQ731" s="11" t="n">
        <v>4</v>
      </c>
      <c r="AR731" s="13" t="n">
        <v>0.0279069767441861</v>
      </c>
      <c r="AS731" s="13" t="n">
        <v>0.0186046511627907</v>
      </c>
      <c r="AT731" s="14" t="n">
        <f aca="false">SUMIFS(시도_소아과개폐업!$C$5:$C$293,시도_소아과개폐업!$A$5:$A$293,$D731,시도_소아과개폐업!$B$5:$B$293,$B731)</f>
        <v>29</v>
      </c>
      <c r="AU731" s="14" t="n">
        <f aca="false">SUMIFS(시도_소아과개폐업!$D$5:$D$293,시도_소아과개폐업!$A$5:$A$293,$D731,시도_소아과개폐업!$B$5:$B$293,$B731)</f>
        <v>16</v>
      </c>
      <c r="AV731" s="14" t="n">
        <f aca="false">SUMIFS(시도_소아과개폐업!$F$5:$F$293,시도_소아과개폐업!$A$5:$A$293,$D731,시도_소아과개폐업!$B$5:$B$293,$B731)</f>
        <v>13</v>
      </c>
      <c r="AW731" s="15" t="n">
        <f aca="false">SUMIFS(시도_소아과개폐업!$G$5:$G$293,시도_소아과개폐업!$A$5:$A$293,$D731,시도_소아과개폐업!$B$5:$B$293,$B731)</f>
        <v>0.142857142857143</v>
      </c>
      <c r="AX731" s="14" t="n">
        <f aca="false">SUMIFS(시도_소아과개폐업!$H$5:$H$293,시도_소아과개폐업!$A$5:$A$293,$D731,시도_소아과개폐업!$B$5:$B$293,$B731)</f>
        <v>57</v>
      </c>
      <c r="AY731" s="14" t="n">
        <f aca="false">SUMIFS(시군구_병원급!$E$5:$E$3668,시군구_병원급!$A$5:$A$3668,$A731,시군구_병원급!$D$5:$D$3668,$D731)</f>
        <v>4</v>
      </c>
      <c r="AZ731" s="14" t="n">
        <f aca="false">SUMIFS(시군구_병원급!$F$5:$F$3668,시군구_병원급!$A$5:$A$3668,$A731,시군구_병원급!$D$5:$D$3668,$D731)</f>
        <v>2</v>
      </c>
      <c r="BA731" s="14" t="n">
        <f aca="false">SUMIFS(시군구_병원급!$G$5:$G$3668,시군구_병원급!$A$5:$A$3668,$A731,시군구_병원급!$D$5:$D$3668,$D731)</f>
        <v>7</v>
      </c>
      <c r="BB731" s="14" t="n">
        <f aca="false">SUMIFS(시군구_병원급!$H$5:$H$3668,시군구_병원급!$A$5:$A$3668,$A731,시군구_병원급!$D$5:$D$3668,$D731)</f>
        <v>19</v>
      </c>
      <c r="BC731" s="16" t="n">
        <f aca="false">K731+AY731</f>
        <v>23</v>
      </c>
      <c r="BD731" s="17" t="n">
        <f aca="false">IF(E731=0,"",(K731+AY731)/E731*1000)</f>
        <v>1.48934792462604</v>
      </c>
      <c r="BE731" s="16" t="n">
        <f aca="false">AY731-SUMIFS(시군구_병원급!$E$5:$E$3668,시군구_병원급!$A$5:$A$3668,$A731,시군구_병원급!$D$5:$D$3668,$D731-3)</f>
        <v>-1</v>
      </c>
      <c r="BF731" s="16" t="n">
        <f aca="false">IF(AY731=0,1,0)</f>
        <v>0</v>
      </c>
      <c r="BG731" s="16" t="n">
        <f aca="false">IF(K731+AY731=0,1,0)</f>
        <v>0</v>
      </c>
      <c r="BH731" s="16" t="n">
        <f aca="false">AF731+AG731+AH731</f>
        <v>30</v>
      </c>
      <c r="BI731" s="18" t="n">
        <f aca="false">IF(H731=0,"",BH731/H731)</f>
        <v>0.144230769230769</v>
      </c>
      <c r="BJ731" s="16" t="n">
        <f aca="false">IF(AP731="","",AP731+AN731)</f>
        <v>11</v>
      </c>
    </row>
    <row r="732" customFormat="false" ht="15" hidden="false" customHeight="true" outlineLevel="0" collapsed="false">
      <c r="A732" s="9" t="s">
        <v>148</v>
      </c>
      <c r="B732" s="10" t="s">
        <v>146</v>
      </c>
      <c r="C732" s="10" t="s">
        <v>117</v>
      </c>
      <c r="D732" s="9" t="n">
        <v>2019</v>
      </c>
      <c r="E732" s="11" t="n">
        <v>4513</v>
      </c>
      <c r="F732" s="11" t="n">
        <v>516</v>
      </c>
      <c r="G732" s="11" t="n">
        <v>541</v>
      </c>
      <c r="H732" s="11" t="n">
        <v>86</v>
      </c>
      <c r="I732" s="11" t="n">
        <v>4995</v>
      </c>
      <c r="J732" s="11" t="n">
        <v>3950</v>
      </c>
      <c r="K732" s="11" t="n">
        <v>3</v>
      </c>
      <c r="L732" s="12" t="n">
        <v>19.0560602703302</v>
      </c>
      <c r="M732" s="12" t="n">
        <v>0.664746288499889</v>
      </c>
      <c r="N732" s="13" t="n">
        <v>0.790790790790791</v>
      </c>
      <c r="O732" s="13" t="n">
        <v>1.10680257035232</v>
      </c>
      <c r="P732" s="13" t="n">
        <v>0.119875914026147</v>
      </c>
      <c r="Q732" s="13" t="n">
        <v>-0.331110123017637</v>
      </c>
      <c r="R732" s="13" t="n">
        <v>-0.51392632524708</v>
      </c>
      <c r="S732" s="11" t="n">
        <v>-2</v>
      </c>
      <c r="T732" s="13" t="n">
        <v>-0.173076923076923</v>
      </c>
      <c r="U732" s="13" t="n">
        <v>-0.101780255349757</v>
      </c>
      <c r="V732" s="11" t="n">
        <v>0</v>
      </c>
      <c r="W732" s="13" t="n">
        <v>-0.267441860465116</v>
      </c>
      <c r="X732" s="11" t="n">
        <v>1</v>
      </c>
      <c r="Y732" s="11" t="n">
        <v>0</v>
      </c>
      <c r="Z732" s="11" t="n">
        <v>1</v>
      </c>
      <c r="AA732" s="11" t="n">
        <v>0</v>
      </c>
      <c r="AB732" s="10" t="s">
        <v>65</v>
      </c>
      <c r="AC732" s="11" t="n">
        <v>11</v>
      </c>
      <c r="AD732" s="11" t="n">
        <v>44</v>
      </c>
      <c r="AE732" s="11" t="n">
        <v>23</v>
      </c>
      <c r="AF732" s="11" t="n">
        <v>1</v>
      </c>
      <c r="AG732" s="11" t="n">
        <v>7</v>
      </c>
      <c r="AH732" s="11" t="n">
        <v>0</v>
      </c>
      <c r="AI732" s="13" t="n">
        <v>0.127906976744186</v>
      </c>
      <c r="AJ732" s="13" t="n">
        <v>0.511627906976744</v>
      </c>
      <c r="AK732" s="13" t="n">
        <v>0.267441860465116</v>
      </c>
      <c r="AL732" s="13" t="n">
        <v>0.0116279069767442</v>
      </c>
      <c r="AM732" s="13" t="n">
        <v>0.0813953488372093</v>
      </c>
      <c r="AN732" s="11" t="n">
        <v>6</v>
      </c>
      <c r="AO732" s="13" t="n">
        <v>0.0652173913043478</v>
      </c>
      <c r="AP732" s="11" t="n">
        <v>27</v>
      </c>
      <c r="AQ732" s="11" t="n">
        <v>5</v>
      </c>
      <c r="AR732" s="13" t="n">
        <v>0.236842105263158</v>
      </c>
      <c r="AS732" s="13" t="n">
        <v>0.043859649122807</v>
      </c>
      <c r="AT732" s="14" t="n">
        <f aca="false">SUMIFS(시도_소아과개폐업!$C$5:$C$293,시도_소아과개폐업!$A$5:$A$293,$D732,시도_소아과개폐업!$B$5:$B$293,$B732)</f>
        <v>29</v>
      </c>
      <c r="AU732" s="14" t="n">
        <f aca="false">SUMIFS(시도_소아과개폐업!$D$5:$D$293,시도_소아과개폐업!$A$5:$A$293,$D732,시도_소아과개폐업!$B$5:$B$293,$B732)</f>
        <v>16</v>
      </c>
      <c r="AV732" s="14" t="n">
        <f aca="false">SUMIFS(시도_소아과개폐업!$F$5:$F$293,시도_소아과개폐업!$A$5:$A$293,$D732,시도_소아과개폐업!$B$5:$B$293,$B732)</f>
        <v>13</v>
      </c>
      <c r="AW732" s="15" t="n">
        <f aca="false">SUMIFS(시도_소아과개폐업!$G$5:$G$293,시도_소아과개폐업!$A$5:$A$293,$D732,시도_소아과개폐업!$B$5:$B$293,$B732)</f>
        <v>0.142857142857143</v>
      </c>
      <c r="AX732" s="14" t="n">
        <f aca="false">SUMIFS(시도_소아과개폐업!$H$5:$H$293,시도_소아과개폐업!$A$5:$A$293,$D732,시도_소아과개폐업!$B$5:$B$293,$B732)</f>
        <v>57</v>
      </c>
      <c r="AY732" s="14" t="n">
        <f aca="false">SUMIFS(시군구_병원급!$E$5:$E$3668,시군구_병원급!$A$5:$A$3668,$A732,시군구_병원급!$D$5:$D$3668,$D732)</f>
        <v>8</v>
      </c>
      <c r="AZ732" s="14" t="n">
        <f aca="false">SUMIFS(시군구_병원급!$F$5:$F$3668,시군구_병원급!$A$5:$A$3668,$A732,시군구_병원급!$D$5:$D$3668,$D732)</f>
        <v>2</v>
      </c>
      <c r="BA732" s="14" t="n">
        <f aca="false">SUMIFS(시군구_병원급!$G$5:$G$3668,시군구_병원급!$A$5:$A$3668,$A732,시군구_병원급!$D$5:$D$3668,$D732)</f>
        <v>9</v>
      </c>
      <c r="BB732" s="14" t="n">
        <f aca="false">SUMIFS(시군구_병원급!$H$5:$H$3668,시군구_병원급!$A$5:$A$3668,$A732,시군구_병원급!$D$5:$D$3668,$D732)</f>
        <v>20</v>
      </c>
      <c r="BC732" s="16" t="n">
        <f aca="false">K732+AY732</f>
        <v>11</v>
      </c>
      <c r="BD732" s="17" t="n">
        <f aca="false">IF(E732=0,"",(K732+AY732)/E732*1000)</f>
        <v>2.43740305783293</v>
      </c>
      <c r="BE732" s="16" t="n">
        <f aca="false">AY732-SUMIFS(시군구_병원급!$E$5:$E$3668,시군구_병원급!$A$5:$A$3668,$A732,시군구_병원급!$D$5:$D$3668,$D732-3)</f>
        <v>0</v>
      </c>
      <c r="BF732" s="16" t="n">
        <f aca="false">IF(AY732=0,1,0)</f>
        <v>0</v>
      </c>
      <c r="BG732" s="16" t="n">
        <f aca="false">IF(K732+AY732=0,1,0)</f>
        <v>0</v>
      </c>
      <c r="BH732" s="16" t="n">
        <f aca="false">AF732+AG732+AH732</f>
        <v>8</v>
      </c>
      <c r="BI732" s="18" t="n">
        <f aca="false">IF(H732=0,"",BH732/H732)</f>
        <v>0.0930232558139535</v>
      </c>
      <c r="BJ732" s="16" t="n">
        <f aca="false">IF(AP732="","",AP732+AN732)</f>
        <v>33</v>
      </c>
    </row>
    <row r="733" customFormat="false" ht="15" hidden="false" customHeight="true" outlineLevel="0" collapsed="false">
      <c r="A733" s="9" t="s">
        <v>149</v>
      </c>
      <c r="B733" s="10" t="s">
        <v>146</v>
      </c>
      <c r="C733" s="10" t="s">
        <v>127</v>
      </c>
      <c r="D733" s="9" t="n">
        <v>2019</v>
      </c>
      <c r="E733" s="11" t="n">
        <v>4044</v>
      </c>
      <c r="F733" s="11" t="n">
        <v>547</v>
      </c>
      <c r="G733" s="11" t="n">
        <v>569</v>
      </c>
      <c r="H733" s="11" t="n">
        <v>50</v>
      </c>
      <c r="I733" s="11" t="n">
        <v>3462</v>
      </c>
      <c r="J733" s="11" t="n">
        <v>2443</v>
      </c>
      <c r="K733" s="11" t="n">
        <v>4</v>
      </c>
      <c r="L733" s="12" t="n">
        <v>12.3639960435213</v>
      </c>
      <c r="M733" s="12" t="n">
        <v>0.989119683481701</v>
      </c>
      <c r="N733" s="13" t="n">
        <v>0.705661467359908</v>
      </c>
      <c r="O733" s="13" t="n">
        <v>0.856083086053412</v>
      </c>
      <c r="P733" s="13" t="n">
        <v>0.140702274975272</v>
      </c>
      <c r="Q733" s="13" t="n">
        <v>-0.231032515687393</v>
      </c>
      <c r="R733" s="13" t="n">
        <v>-0.352673492605233</v>
      </c>
      <c r="S733" s="11" t="n">
        <v>-1</v>
      </c>
      <c r="T733" s="13" t="n">
        <v>-0.0196078431372549</v>
      </c>
      <c r="U733" s="13" t="n">
        <v>-0.0517666392769104</v>
      </c>
      <c r="V733" s="11" t="n">
        <v>0</v>
      </c>
      <c r="W733" s="13" t="n">
        <v>-0.08</v>
      </c>
      <c r="X733" s="11" t="n">
        <v>0</v>
      </c>
      <c r="Y733" s="11" t="n">
        <v>0</v>
      </c>
      <c r="Z733" s="11" t="n">
        <v>0</v>
      </c>
      <c r="AA733" s="11" t="n">
        <v>0</v>
      </c>
      <c r="AB733" s="10" t="s">
        <v>65</v>
      </c>
      <c r="AC733" s="11" t="n">
        <v>6</v>
      </c>
      <c r="AD733" s="11" t="n">
        <v>16</v>
      </c>
      <c r="AE733" s="11" t="n">
        <v>8</v>
      </c>
      <c r="AF733" s="11" t="n">
        <v>2</v>
      </c>
      <c r="AG733" s="11" t="n">
        <v>17</v>
      </c>
      <c r="AH733" s="11" t="n">
        <v>1</v>
      </c>
      <c r="AI733" s="13" t="n">
        <v>0.12</v>
      </c>
      <c r="AJ733" s="13" t="n">
        <v>0.32</v>
      </c>
      <c r="AK733" s="13" t="n">
        <v>0.16</v>
      </c>
      <c r="AL733" s="13" t="n">
        <v>0.04</v>
      </c>
      <c r="AM733" s="13" t="n">
        <v>0.34</v>
      </c>
      <c r="AN733" s="11" t="n">
        <v>2</v>
      </c>
      <c r="AO733" s="13" t="n">
        <v>0.0384615384615385</v>
      </c>
      <c r="AP733" s="11" t="n">
        <v>2</v>
      </c>
      <c r="AQ733" s="11" t="n">
        <v>1</v>
      </c>
      <c r="AR733" s="13" t="n">
        <v>0.0377358490566038</v>
      </c>
      <c r="AS733" s="13" t="n">
        <v>0.0188679245283019</v>
      </c>
      <c r="AT733" s="14" t="n">
        <f aca="false">SUMIFS(시도_소아과개폐업!$C$5:$C$293,시도_소아과개폐업!$A$5:$A$293,$D733,시도_소아과개폐업!$B$5:$B$293,$B733)</f>
        <v>29</v>
      </c>
      <c r="AU733" s="14" t="n">
        <f aca="false">SUMIFS(시도_소아과개폐업!$D$5:$D$293,시도_소아과개폐업!$A$5:$A$293,$D733,시도_소아과개폐업!$B$5:$B$293,$B733)</f>
        <v>16</v>
      </c>
      <c r="AV733" s="14" t="n">
        <f aca="false">SUMIFS(시도_소아과개폐업!$F$5:$F$293,시도_소아과개폐업!$A$5:$A$293,$D733,시도_소아과개폐업!$B$5:$B$293,$B733)</f>
        <v>13</v>
      </c>
      <c r="AW733" s="15" t="n">
        <f aca="false">SUMIFS(시도_소아과개폐업!$G$5:$G$293,시도_소아과개폐업!$A$5:$A$293,$D733,시도_소아과개폐업!$B$5:$B$293,$B733)</f>
        <v>0.142857142857143</v>
      </c>
      <c r="AX733" s="14" t="n">
        <f aca="false">SUMIFS(시도_소아과개폐업!$H$5:$H$293,시도_소아과개폐업!$A$5:$A$293,$D733,시도_소아과개폐업!$B$5:$B$293,$B733)</f>
        <v>57</v>
      </c>
      <c r="AY733" s="14" t="n">
        <f aca="false">SUMIFS(시군구_병원급!$E$5:$E$3668,시군구_병원급!$A$5:$A$3668,$A733,시군구_병원급!$D$5:$D$3668,$D733)</f>
        <v>6</v>
      </c>
      <c r="AZ733" s="14" t="n">
        <f aca="false">SUMIFS(시군구_병원급!$F$5:$F$3668,시군구_병원급!$A$5:$A$3668,$A733,시군구_병원급!$D$5:$D$3668,$D733)</f>
        <v>4</v>
      </c>
      <c r="BA733" s="14" t="n">
        <f aca="false">SUMIFS(시군구_병원급!$G$5:$G$3668,시군구_병원급!$A$5:$A$3668,$A733,시군구_병원급!$D$5:$D$3668,$D733)</f>
        <v>10</v>
      </c>
      <c r="BB733" s="14" t="n">
        <f aca="false">SUMIFS(시군구_병원급!$H$5:$H$3668,시군구_병원급!$A$5:$A$3668,$A733,시군구_병원급!$D$5:$D$3668,$D733)</f>
        <v>20</v>
      </c>
      <c r="BC733" s="16" t="n">
        <f aca="false">K733+AY733</f>
        <v>10</v>
      </c>
      <c r="BD733" s="17" t="n">
        <f aca="false">IF(E733=0,"",(K733+AY733)/E733*1000)</f>
        <v>2.47279920870425</v>
      </c>
      <c r="BE733" s="16" t="n">
        <f aca="false">AY733-SUMIFS(시군구_병원급!$E$5:$E$3668,시군구_병원급!$A$5:$A$3668,$A733,시군구_병원급!$D$5:$D$3668,$D733-3)</f>
        <v>-1</v>
      </c>
      <c r="BF733" s="16" t="n">
        <f aca="false">IF(AY733=0,1,0)</f>
        <v>0</v>
      </c>
      <c r="BG733" s="16" t="n">
        <f aca="false">IF(K733+AY733=0,1,0)</f>
        <v>0</v>
      </c>
      <c r="BH733" s="16" t="n">
        <f aca="false">AF733+AG733+AH733</f>
        <v>20</v>
      </c>
      <c r="BI733" s="18" t="n">
        <f aca="false">IF(H733=0,"",BH733/H733)</f>
        <v>0.4</v>
      </c>
      <c r="BJ733" s="16" t="n">
        <f aca="false">IF(AP733="","",AP733+AN733)</f>
        <v>4</v>
      </c>
    </row>
    <row r="734" customFormat="false" ht="15" hidden="false" customHeight="true" outlineLevel="0" collapsed="false">
      <c r="A734" s="9" t="s">
        <v>150</v>
      </c>
      <c r="B734" s="10" t="s">
        <v>146</v>
      </c>
      <c r="C734" s="10" t="s">
        <v>129</v>
      </c>
      <c r="D734" s="9" t="n">
        <v>2019</v>
      </c>
      <c r="E734" s="11" t="n">
        <v>19556</v>
      </c>
      <c r="F734" s="11" t="n">
        <v>2397</v>
      </c>
      <c r="G734" s="11" t="n">
        <v>2438</v>
      </c>
      <c r="H734" s="11" t="n">
        <v>262</v>
      </c>
      <c r="I734" s="11" t="n">
        <v>13280</v>
      </c>
      <c r="J734" s="11" t="n">
        <v>10265</v>
      </c>
      <c r="K734" s="11" t="n">
        <v>21</v>
      </c>
      <c r="L734" s="12" t="n">
        <v>13.3974227858458</v>
      </c>
      <c r="M734" s="12" t="n">
        <v>1.07383923092657</v>
      </c>
      <c r="N734" s="13" t="n">
        <v>0.77296686746988</v>
      </c>
      <c r="O734" s="13" t="n">
        <v>0.679075475557374</v>
      </c>
      <c r="P734" s="13" t="n">
        <v>0.124667621190428</v>
      </c>
      <c r="Q734" s="13" t="n">
        <v>-0.160398420058389</v>
      </c>
      <c r="R734" s="13" t="n">
        <v>-0.318041958041958</v>
      </c>
      <c r="S734" s="11" t="n">
        <v>-3</v>
      </c>
      <c r="T734" s="13" t="n">
        <v>-0.0709219858156028</v>
      </c>
      <c r="U734" s="13" t="n">
        <v>-0.0511574735638753</v>
      </c>
      <c r="V734" s="11" t="n">
        <v>0</v>
      </c>
      <c r="W734" s="13" t="n">
        <v>-0.156488549618321</v>
      </c>
      <c r="X734" s="11" t="n">
        <v>0</v>
      </c>
      <c r="Y734" s="11" t="n">
        <v>0</v>
      </c>
      <c r="Z734" s="11" t="n">
        <v>0</v>
      </c>
      <c r="AA734" s="11" t="n">
        <v>0</v>
      </c>
      <c r="AB734" s="10" t="s">
        <v>65</v>
      </c>
      <c r="AC734" s="11" t="n">
        <v>16</v>
      </c>
      <c r="AD734" s="11" t="n">
        <v>114</v>
      </c>
      <c r="AE734" s="11" t="n">
        <v>102</v>
      </c>
      <c r="AF734" s="11" t="n">
        <v>4</v>
      </c>
      <c r="AG734" s="11" t="n">
        <v>25</v>
      </c>
      <c r="AH734" s="11" t="n">
        <v>1</v>
      </c>
      <c r="AI734" s="13" t="n">
        <v>0.0610687022900763</v>
      </c>
      <c r="AJ734" s="13" t="n">
        <v>0.435114503816794</v>
      </c>
      <c r="AK734" s="13" t="n">
        <v>0.389312977099237</v>
      </c>
      <c r="AL734" s="13" t="n">
        <v>0.0152671755725191</v>
      </c>
      <c r="AM734" s="13" t="n">
        <v>0.0954198473282443</v>
      </c>
      <c r="AN734" s="11" t="n">
        <v>8</v>
      </c>
      <c r="AO734" s="13" t="n">
        <v>0.0296296296296296</v>
      </c>
      <c r="AP734" s="11" t="n">
        <v>24</v>
      </c>
      <c r="AQ734" s="11" t="n">
        <v>7</v>
      </c>
      <c r="AR734" s="13" t="n">
        <v>0.083623693379791</v>
      </c>
      <c r="AS734" s="13" t="n">
        <v>0.024390243902439</v>
      </c>
      <c r="AT734" s="14" t="n">
        <f aca="false">SUMIFS(시도_소아과개폐업!$C$5:$C$293,시도_소아과개폐업!$A$5:$A$293,$D734,시도_소아과개폐업!$B$5:$B$293,$B734)</f>
        <v>29</v>
      </c>
      <c r="AU734" s="14" t="n">
        <f aca="false">SUMIFS(시도_소아과개폐업!$D$5:$D$293,시도_소아과개폐업!$A$5:$A$293,$D734,시도_소아과개폐업!$B$5:$B$293,$B734)</f>
        <v>16</v>
      </c>
      <c r="AV734" s="14" t="n">
        <f aca="false">SUMIFS(시도_소아과개폐업!$F$5:$F$293,시도_소아과개폐업!$A$5:$A$293,$D734,시도_소아과개폐업!$B$5:$B$293,$B734)</f>
        <v>13</v>
      </c>
      <c r="AW734" s="15" t="n">
        <f aca="false">SUMIFS(시도_소아과개폐업!$G$5:$G$293,시도_소아과개폐업!$A$5:$A$293,$D734,시도_소아과개폐업!$B$5:$B$293,$B734)</f>
        <v>0.142857142857143</v>
      </c>
      <c r="AX734" s="14" t="n">
        <f aca="false">SUMIFS(시도_소아과개폐업!$H$5:$H$293,시도_소아과개폐업!$A$5:$A$293,$D734,시도_소아과개폐업!$B$5:$B$293,$B734)</f>
        <v>57</v>
      </c>
      <c r="AY734" s="14" t="n">
        <f aca="false">SUMIFS(시군구_병원급!$E$5:$E$3668,시군구_병원급!$A$5:$A$3668,$A734,시군구_병원급!$D$5:$D$3668,$D734)</f>
        <v>13</v>
      </c>
      <c r="AZ734" s="14" t="n">
        <f aca="false">SUMIFS(시군구_병원급!$F$5:$F$3668,시군구_병원급!$A$5:$A$3668,$A734,시군구_병원급!$D$5:$D$3668,$D734)</f>
        <v>2</v>
      </c>
      <c r="BA734" s="14" t="n">
        <f aca="false">SUMIFS(시군구_병원급!$G$5:$G$3668,시군구_병원급!$A$5:$A$3668,$A734,시군구_병원급!$D$5:$D$3668,$D734)</f>
        <v>20</v>
      </c>
      <c r="BB734" s="14" t="n">
        <f aca="false">SUMIFS(시군구_병원급!$H$5:$H$3668,시군구_병원급!$A$5:$A$3668,$A734,시군구_병원급!$D$5:$D$3668,$D734)</f>
        <v>35</v>
      </c>
      <c r="BC734" s="16" t="n">
        <f aca="false">K734+AY734</f>
        <v>34</v>
      </c>
      <c r="BD734" s="17" t="n">
        <f aca="false">IF(E734=0,"",(K734+AY734)/E734*1000)</f>
        <v>1.73859685007159</v>
      </c>
      <c r="BE734" s="16" t="n">
        <f aca="false">AY734-SUMIFS(시군구_병원급!$E$5:$E$3668,시군구_병원급!$A$5:$A$3668,$A734,시군구_병원급!$D$5:$D$3668,$D734-3)</f>
        <v>1</v>
      </c>
      <c r="BF734" s="16" t="n">
        <f aca="false">IF(AY734=0,1,0)</f>
        <v>0</v>
      </c>
      <c r="BG734" s="16" t="n">
        <f aca="false">IF(K734+AY734=0,1,0)</f>
        <v>0</v>
      </c>
      <c r="BH734" s="16" t="n">
        <f aca="false">AF734+AG734+AH734</f>
        <v>30</v>
      </c>
      <c r="BI734" s="18" t="n">
        <f aca="false">IF(H734=0,"",BH734/H734)</f>
        <v>0.114503816793893</v>
      </c>
      <c r="BJ734" s="16" t="n">
        <f aca="false">IF(AP734="","",AP734+AN734)</f>
        <v>32</v>
      </c>
    </row>
    <row r="735" customFormat="false" ht="15" hidden="false" customHeight="true" outlineLevel="0" collapsed="false">
      <c r="A735" s="9" t="s">
        <v>151</v>
      </c>
      <c r="B735" s="10" t="s">
        <v>146</v>
      </c>
      <c r="C735" s="10" t="s">
        <v>152</v>
      </c>
      <c r="D735" s="9" t="n">
        <v>2019</v>
      </c>
      <c r="E735" s="11" t="n">
        <v>14743</v>
      </c>
      <c r="F735" s="11" t="n">
        <v>1564</v>
      </c>
      <c r="G735" s="11" t="n">
        <v>1568</v>
      </c>
      <c r="H735" s="11" t="n">
        <v>178</v>
      </c>
      <c r="I735" s="11" t="n">
        <v>9749</v>
      </c>
      <c r="J735" s="11" t="n">
        <v>7318</v>
      </c>
      <c r="K735" s="11" t="n">
        <v>22</v>
      </c>
      <c r="L735" s="12" t="n">
        <v>12.0735264193176</v>
      </c>
      <c r="M735" s="12" t="n">
        <v>1.49223360238757</v>
      </c>
      <c r="N735" s="13" t="n">
        <v>0.750641091393989</v>
      </c>
      <c r="O735" s="13" t="n">
        <v>0.661262972258021</v>
      </c>
      <c r="P735" s="13" t="n">
        <v>0.106355558570169</v>
      </c>
      <c r="Q735" s="13" t="n">
        <v>-0.178021855486173</v>
      </c>
      <c r="R735" s="13" t="n">
        <v>-0.346666666666667</v>
      </c>
      <c r="S735" s="11" t="n">
        <v>-2</v>
      </c>
      <c r="T735" s="13" t="n">
        <v>-0.0777202072538861</v>
      </c>
      <c r="U735" s="13" t="n">
        <v>-0.0652924256951103</v>
      </c>
      <c r="V735" s="11" t="n">
        <v>0</v>
      </c>
      <c r="W735" s="13" t="n">
        <v>-0.179775280898876</v>
      </c>
      <c r="X735" s="11" t="n">
        <v>0</v>
      </c>
      <c r="Y735" s="11" t="n">
        <v>0</v>
      </c>
      <c r="Z735" s="11" t="n">
        <v>0</v>
      </c>
      <c r="AA735" s="11" t="n">
        <v>0</v>
      </c>
      <c r="AB735" s="10" t="s">
        <v>65</v>
      </c>
      <c r="AC735" s="11" t="n">
        <v>23</v>
      </c>
      <c r="AD735" s="11" t="n">
        <v>70</v>
      </c>
      <c r="AE735" s="11" t="n">
        <v>47</v>
      </c>
      <c r="AF735" s="11" t="n">
        <v>8</v>
      </c>
      <c r="AG735" s="11" t="n">
        <v>29</v>
      </c>
      <c r="AH735" s="11" t="n">
        <v>1</v>
      </c>
      <c r="AI735" s="13" t="n">
        <v>0.129213483146067</v>
      </c>
      <c r="AJ735" s="13" t="n">
        <v>0.393258426966292</v>
      </c>
      <c r="AK735" s="13" t="n">
        <v>0.264044943820225</v>
      </c>
      <c r="AL735" s="13" t="n">
        <v>0.0449438202247191</v>
      </c>
      <c r="AM735" s="13" t="n">
        <v>0.162921348314607</v>
      </c>
      <c r="AN735" s="11" t="n">
        <v>6</v>
      </c>
      <c r="AO735" s="13" t="n">
        <v>0.0326086956521739</v>
      </c>
      <c r="AP735" s="11" t="n">
        <v>17</v>
      </c>
      <c r="AQ735" s="11" t="n">
        <v>4</v>
      </c>
      <c r="AR735" s="13" t="n">
        <v>0.0862944162436548</v>
      </c>
      <c r="AS735" s="13" t="n">
        <v>0.0203045685279188</v>
      </c>
      <c r="AT735" s="14" t="n">
        <f aca="false">SUMIFS(시도_소아과개폐업!$C$5:$C$293,시도_소아과개폐업!$A$5:$A$293,$D735,시도_소아과개폐업!$B$5:$B$293,$B735)</f>
        <v>29</v>
      </c>
      <c r="AU735" s="14" t="n">
        <f aca="false">SUMIFS(시도_소아과개폐업!$D$5:$D$293,시도_소아과개폐업!$A$5:$A$293,$D735,시도_소아과개폐업!$B$5:$B$293,$B735)</f>
        <v>16</v>
      </c>
      <c r="AV735" s="14" t="n">
        <f aca="false">SUMIFS(시도_소아과개폐업!$F$5:$F$293,시도_소아과개폐업!$A$5:$A$293,$D735,시도_소아과개폐업!$B$5:$B$293,$B735)</f>
        <v>13</v>
      </c>
      <c r="AW735" s="15" t="n">
        <f aca="false">SUMIFS(시도_소아과개폐업!$G$5:$G$293,시도_소아과개폐업!$A$5:$A$293,$D735,시도_소아과개폐업!$B$5:$B$293,$B735)</f>
        <v>0.142857142857143</v>
      </c>
      <c r="AX735" s="14" t="n">
        <f aca="false">SUMIFS(시도_소아과개폐업!$H$5:$H$293,시도_소아과개폐업!$A$5:$A$293,$D735,시도_소아과개폐업!$B$5:$B$293,$B735)</f>
        <v>57</v>
      </c>
      <c r="AY735" s="14" t="n">
        <f aca="false">SUMIFS(시군구_병원급!$E$5:$E$3668,시군구_병원급!$A$5:$A$3668,$A735,시군구_병원급!$D$5:$D$3668,$D735)</f>
        <v>11</v>
      </c>
      <c r="AZ735" s="14" t="n">
        <f aca="false">SUMIFS(시군구_병원급!$F$5:$F$3668,시군구_병원급!$A$5:$A$3668,$A735,시군구_병원급!$D$5:$D$3668,$D735)</f>
        <v>1</v>
      </c>
      <c r="BA735" s="14" t="n">
        <f aca="false">SUMIFS(시군구_병원급!$G$5:$G$3668,시군구_병원급!$A$5:$A$3668,$A735,시군구_병원급!$D$5:$D$3668,$D735)</f>
        <v>16</v>
      </c>
      <c r="BB735" s="14" t="n">
        <f aca="false">SUMIFS(시군구_병원급!$H$5:$H$3668,시군구_병원급!$A$5:$A$3668,$A735,시군구_병원급!$D$5:$D$3668,$D735)</f>
        <v>33</v>
      </c>
      <c r="BC735" s="16" t="n">
        <f aca="false">K735+AY735</f>
        <v>33</v>
      </c>
      <c r="BD735" s="17" t="n">
        <f aca="false">IF(E735=0,"",(K735+AY735)/E735*1000)</f>
        <v>2.23835040358136</v>
      </c>
      <c r="BE735" s="16" t="n">
        <f aca="false">AY735-SUMIFS(시군구_병원급!$E$5:$E$3668,시군구_병원급!$A$5:$A$3668,$A735,시군구_병원급!$D$5:$D$3668,$D735-3)</f>
        <v>-1</v>
      </c>
      <c r="BF735" s="16" t="n">
        <f aca="false">IF(AY735=0,1,0)</f>
        <v>0</v>
      </c>
      <c r="BG735" s="16" t="n">
        <f aca="false">IF(K735+AY735=0,1,0)</f>
        <v>0</v>
      </c>
      <c r="BH735" s="16" t="n">
        <f aca="false">AF735+AG735+AH735</f>
        <v>38</v>
      </c>
      <c r="BI735" s="18" t="n">
        <f aca="false">IF(H735=0,"",BH735/H735)</f>
        <v>0.213483146067416</v>
      </c>
      <c r="BJ735" s="16" t="n">
        <f aca="false">IF(AP735="","",AP735+AN735)</f>
        <v>23</v>
      </c>
    </row>
    <row r="736" customFormat="false" ht="15" hidden="false" customHeight="true" outlineLevel="0" collapsed="false">
      <c r="A736" s="9" t="s">
        <v>153</v>
      </c>
      <c r="B736" s="10" t="s">
        <v>146</v>
      </c>
      <c r="C736" s="10" t="s">
        <v>154</v>
      </c>
      <c r="D736" s="9" t="n">
        <v>2019</v>
      </c>
      <c r="E736" s="11" t="n">
        <v>23038</v>
      </c>
      <c r="F736" s="11" t="n">
        <v>2855</v>
      </c>
      <c r="G736" s="11" t="n">
        <v>2927</v>
      </c>
      <c r="H736" s="11" t="n">
        <v>313</v>
      </c>
      <c r="I736" s="11" t="n">
        <v>15245</v>
      </c>
      <c r="J736" s="11" t="n">
        <v>12517</v>
      </c>
      <c r="K736" s="11" t="n">
        <v>25</v>
      </c>
      <c r="L736" s="12" t="n">
        <v>13.58624880632</v>
      </c>
      <c r="M736" s="12" t="n">
        <v>1.08516364267732</v>
      </c>
      <c r="N736" s="13" t="n">
        <v>0.821056083961955</v>
      </c>
      <c r="O736" s="13" t="n">
        <v>0.661732789304627</v>
      </c>
      <c r="P736" s="13" t="n">
        <v>0.12705095928466</v>
      </c>
      <c r="Q736" s="13" t="n">
        <v>-0.216607725788901</v>
      </c>
      <c r="R736" s="13" t="n">
        <v>-0.350133214920071</v>
      </c>
      <c r="S736" s="11" t="n">
        <v>3</v>
      </c>
      <c r="T736" s="13" t="n">
        <v>-0.0739644970414202</v>
      </c>
      <c r="U736" s="13" t="n">
        <v>-0.0438409433015554</v>
      </c>
      <c r="V736" s="11" t="n">
        <v>0</v>
      </c>
      <c r="W736" s="13" t="n">
        <v>-0.198083067092652</v>
      </c>
      <c r="X736" s="11" t="n">
        <v>0</v>
      </c>
      <c r="Y736" s="11" t="n">
        <v>0</v>
      </c>
      <c r="Z736" s="11" t="n">
        <v>0</v>
      </c>
      <c r="AA736" s="11" t="n">
        <v>0</v>
      </c>
      <c r="AB736" s="10" t="s">
        <v>65</v>
      </c>
      <c r="AC736" s="11" t="n">
        <v>24</v>
      </c>
      <c r="AD736" s="11" t="n">
        <v>134</v>
      </c>
      <c r="AE736" s="11" t="n">
        <v>127</v>
      </c>
      <c r="AF736" s="11" t="n">
        <v>6</v>
      </c>
      <c r="AG736" s="11" t="n">
        <v>22</v>
      </c>
      <c r="AH736" s="11" t="n">
        <v>0</v>
      </c>
      <c r="AI736" s="13" t="n">
        <v>0.0766773162939297</v>
      </c>
      <c r="AJ736" s="13" t="n">
        <v>0.428115015974441</v>
      </c>
      <c r="AK736" s="13" t="n">
        <v>0.405750798722045</v>
      </c>
      <c r="AL736" s="13" t="n">
        <v>0.0191693290734824</v>
      </c>
      <c r="AM736" s="13" t="n">
        <v>0.0702875399361022</v>
      </c>
      <c r="AN736" s="11" t="n">
        <v>2</v>
      </c>
      <c r="AO736" s="13" t="n">
        <v>0.00634920634920635</v>
      </c>
      <c r="AP736" s="11" t="n">
        <v>39</v>
      </c>
      <c r="AQ736" s="11" t="n">
        <v>12</v>
      </c>
      <c r="AR736" s="13" t="n">
        <v>0.114035087719298</v>
      </c>
      <c r="AS736" s="13" t="n">
        <v>0.0350877192982456</v>
      </c>
      <c r="AT736" s="14" t="n">
        <f aca="false">SUMIFS(시도_소아과개폐업!$C$5:$C$293,시도_소아과개폐업!$A$5:$A$293,$D736,시도_소아과개폐업!$B$5:$B$293,$B736)</f>
        <v>29</v>
      </c>
      <c r="AU736" s="14" t="n">
        <f aca="false">SUMIFS(시도_소아과개폐업!$D$5:$D$293,시도_소아과개폐업!$A$5:$A$293,$D736,시도_소아과개폐업!$B$5:$B$293,$B736)</f>
        <v>16</v>
      </c>
      <c r="AV736" s="14" t="n">
        <f aca="false">SUMIFS(시도_소아과개폐업!$F$5:$F$293,시도_소아과개폐업!$A$5:$A$293,$D736,시도_소아과개폐업!$B$5:$B$293,$B736)</f>
        <v>13</v>
      </c>
      <c r="AW736" s="15" t="n">
        <f aca="false">SUMIFS(시도_소아과개폐업!$G$5:$G$293,시도_소아과개폐업!$A$5:$A$293,$D736,시도_소아과개폐업!$B$5:$B$293,$B736)</f>
        <v>0.142857142857143</v>
      </c>
      <c r="AX736" s="14" t="n">
        <f aca="false">SUMIFS(시도_소아과개폐업!$H$5:$H$293,시도_소아과개폐업!$A$5:$A$293,$D736,시도_소아과개폐업!$B$5:$B$293,$B736)</f>
        <v>57</v>
      </c>
      <c r="AY736" s="14" t="n">
        <f aca="false">SUMIFS(시군구_병원급!$E$5:$E$3668,시군구_병원급!$A$5:$A$3668,$A736,시군구_병원급!$D$5:$D$3668,$D736)</f>
        <v>22</v>
      </c>
      <c r="AZ736" s="14" t="n">
        <f aca="false">SUMIFS(시군구_병원급!$F$5:$F$3668,시군구_병원급!$A$5:$A$3668,$A736,시군구_병원급!$D$5:$D$3668,$D736)</f>
        <v>5</v>
      </c>
      <c r="BA736" s="14" t="n">
        <f aca="false">SUMIFS(시군구_병원급!$G$5:$G$3668,시군구_병원급!$A$5:$A$3668,$A736,시군구_병원급!$D$5:$D$3668,$D736)</f>
        <v>31</v>
      </c>
      <c r="BB736" s="14" t="n">
        <f aca="false">SUMIFS(시군구_병원급!$H$5:$H$3668,시군구_병원급!$A$5:$A$3668,$A736,시군구_병원급!$D$5:$D$3668,$D736)</f>
        <v>55</v>
      </c>
      <c r="BC736" s="16" t="n">
        <f aca="false">K736+AY736</f>
        <v>47</v>
      </c>
      <c r="BD736" s="17" t="n">
        <f aca="false">IF(E736=0,"",(K736+AY736)/E736*1000)</f>
        <v>2.04010764823335</v>
      </c>
      <c r="BE736" s="16" t="n">
        <f aca="false">AY736-SUMIFS(시군구_병원급!$E$5:$E$3668,시군구_병원급!$A$5:$A$3668,$A736,시군구_병원급!$D$5:$D$3668,$D736-3)</f>
        <v>1</v>
      </c>
      <c r="BF736" s="16" t="n">
        <f aca="false">IF(AY736=0,1,0)</f>
        <v>0</v>
      </c>
      <c r="BG736" s="16" t="n">
        <f aca="false">IF(K736+AY736=0,1,0)</f>
        <v>0</v>
      </c>
      <c r="BH736" s="16" t="n">
        <f aca="false">AF736+AG736+AH736</f>
        <v>28</v>
      </c>
      <c r="BI736" s="18" t="n">
        <f aca="false">IF(H736=0,"",BH736/H736)</f>
        <v>0.0894568690095847</v>
      </c>
      <c r="BJ736" s="16" t="n">
        <f aca="false">IF(AP736="","",AP736+AN736)</f>
        <v>41</v>
      </c>
    </row>
    <row r="737" customFormat="false" ht="15" hidden="false" customHeight="true" outlineLevel="0" collapsed="false">
      <c r="A737" s="9" t="s">
        <v>155</v>
      </c>
      <c r="B737" s="10" t="s">
        <v>146</v>
      </c>
      <c r="C737" s="10" t="s">
        <v>156</v>
      </c>
      <c r="D737" s="9" t="n">
        <v>2019</v>
      </c>
      <c r="E737" s="11" t="n">
        <v>18215</v>
      </c>
      <c r="F737" s="11" t="n">
        <v>2607</v>
      </c>
      <c r="G737" s="11" t="n">
        <v>2706</v>
      </c>
      <c r="H737" s="11" t="n">
        <v>189</v>
      </c>
      <c r="I737" s="11" t="n">
        <v>9571</v>
      </c>
      <c r="J737" s="11" t="n">
        <v>8374</v>
      </c>
      <c r="K737" s="11" t="n">
        <v>16</v>
      </c>
      <c r="L737" s="12" t="n">
        <v>10.3760636837771</v>
      </c>
      <c r="M737" s="12" t="n">
        <v>0.87839692561076</v>
      </c>
      <c r="N737" s="13" t="n">
        <v>0.874934698568593</v>
      </c>
      <c r="O737" s="13" t="n">
        <v>0.525446060938787</v>
      </c>
      <c r="P737" s="13" t="n">
        <v>0.14855888004392</v>
      </c>
      <c r="Q737" s="13" t="n">
        <v>0.136306924516532</v>
      </c>
      <c r="R737" s="13" t="n">
        <v>0.165876777251185</v>
      </c>
      <c r="S737" s="11" t="n">
        <v>5</v>
      </c>
      <c r="T737" s="13" t="n">
        <v>-0.0104712041884817</v>
      </c>
      <c r="U737" s="13" t="n">
        <v>-0.00312467451307152</v>
      </c>
      <c r="V737" s="11" t="n">
        <v>0</v>
      </c>
      <c r="W737" s="13" t="n">
        <v>-0.0105820105820106</v>
      </c>
      <c r="X737" s="11" t="n">
        <v>0</v>
      </c>
      <c r="Y737" s="11" t="n">
        <v>0</v>
      </c>
      <c r="Z737" s="11" t="n">
        <v>0</v>
      </c>
      <c r="AA737" s="11" t="n">
        <v>0</v>
      </c>
      <c r="AB737" s="10" t="s">
        <v>65</v>
      </c>
      <c r="AC737" s="11" t="n">
        <v>27</v>
      </c>
      <c r="AD737" s="11" t="n">
        <v>81</v>
      </c>
      <c r="AE737" s="11" t="n">
        <v>63</v>
      </c>
      <c r="AF737" s="11" t="n">
        <v>4</v>
      </c>
      <c r="AG737" s="11" t="n">
        <v>13</v>
      </c>
      <c r="AH737" s="11" t="n">
        <v>1</v>
      </c>
      <c r="AI737" s="13" t="n">
        <v>0.142857142857143</v>
      </c>
      <c r="AJ737" s="13" t="n">
        <v>0.428571428571429</v>
      </c>
      <c r="AK737" s="13" t="n">
        <v>0.333333333333333</v>
      </c>
      <c r="AL737" s="13" t="n">
        <v>0.0211640211640212</v>
      </c>
      <c r="AM737" s="13" t="n">
        <v>0.0687830687830688</v>
      </c>
      <c r="AN737" s="11" t="n">
        <v>3</v>
      </c>
      <c r="AO737" s="13" t="n">
        <v>0.015625</v>
      </c>
      <c r="AP737" s="11" t="n">
        <v>9</v>
      </c>
      <c r="AQ737" s="11" t="n">
        <v>9</v>
      </c>
      <c r="AR737" s="13" t="n">
        <v>0.046875</v>
      </c>
      <c r="AS737" s="13" t="n">
        <v>0.046875</v>
      </c>
      <c r="AT737" s="14" t="n">
        <f aca="false">SUMIFS(시도_소아과개폐업!$C$5:$C$293,시도_소아과개폐업!$A$5:$A$293,$D737,시도_소아과개폐업!$B$5:$B$293,$B737)</f>
        <v>29</v>
      </c>
      <c r="AU737" s="14" t="n">
        <f aca="false">SUMIFS(시도_소아과개폐업!$D$5:$D$293,시도_소아과개폐업!$A$5:$A$293,$D737,시도_소아과개폐업!$B$5:$B$293,$B737)</f>
        <v>16</v>
      </c>
      <c r="AV737" s="14" t="n">
        <f aca="false">SUMIFS(시도_소아과개폐업!$F$5:$F$293,시도_소아과개폐업!$A$5:$A$293,$D737,시도_소아과개폐업!$B$5:$B$293,$B737)</f>
        <v>13</v>
      </c>
      <c r="AW737" s="15" t="n">
        <f aca="false">SUMIFS(시도_소아과개폐업!$G$5:$G$293,시도_소아과개폐업!$A$5:$A$293,$D737,시도_소아과개폐업!$B$5:$B$293,$B737)</f>
        <v>0.142857142857143</v>
      </c>
      <c r="AX737" s="14" t="n">
        <f aca="false">SUMIFS(시도_소아과개폐업!$H$5:$H$293,시도_소아과개폐업!$A$5:$A$293,$D737,시도_소아과개폐업!$B$5:$B$293,$B737)</f>
        <v>57</v>
      </c>
      <c r="AY737" s="14" t="n">
        <f aca="false">SUMIFS(시군구_병원급!$E$5:$E$3668,시군구_병원급!$A$5:$A$3668,$A737,시군구_병원급!$D$5:$D$3668,$D737)</f>
        <v>5</v>
      </c>
      <c r="AZ737" s="14" t="n">
        <f aca="false">SUMIFS(시군구_병원급!$F$5:$F$3668,시군구_병원급!$A$5:$A$3668,$A737,시군구_병원급!$D$5:$D$3668,$D737)</f>
        <v>0</v>
      </c>
      <c r="BA737" s="14" t="n">
        <f aca="false">SUMIFS(시군구_병원급!$G$5:$G$3668,시군구_병원급!$A$5:$A$3668,$A737,시군구_병원급!$D$5:$D$3668,$D737)</f>
        <v>4</v>
      </c>
      <c r="BB737" s="14" t="n">
        <f aca="false">SUMIFS(시군구_병원급!$H$5:$H$3668,시군구_병원급!$A$5:$A$3668,$A737,시군구_병원급!$D$5:$D$3668,$D737)</f>
        <v>17</v>
      </c>
      <c r="BC737" s="16" t="n">
        <f aca="false">K737+AY737</f>
        <v>21</v>
      </c>
      <c r="BD737" s="17" t="n">
        <f aca="false">IF(E737=0,"",(K737+AY737)/E737*1000)</f>
        <v>1.15289596486412</v>
      </c>
      <c r="BE737" s="16" t="n">
        <f aca="false">AY737-SUMIFS(시군구_병원급!$E$5:$E$3668,시군구_병원급!$A$5:$A$3668,$A737,시군구_병원급!$D$5:$D$3668,$D737-3)</f>
        <v>-1</v>
      </c>
      <c r="BF737" s="16" t="n">
        <f aca="false">IF(AY737=0,1,0)</f>
        <v>0</v>
      </c>
      <c r="BG737" s="16" t="n">
        <f aca="false">IF(K737+AY737=0,1,0)</f>
        <v>0</v>
      </c>
      <c r="BH737" s="16" t="n">
        <f aca="false">AF737+AG737+AH737</f>
        <v>18</v>
      </c>
      <c r="BI737" s="18" t="n">
        <f aca="false">IF(H737=0,"",BH737/H737)</f>
        <v>0.0952380952380952</v>
      </c>
      <c r="BJ737" s="16" t="n">
        <f aca="false">IF(AP737="","",AP737+AN737)</f>
        <v>12</v>
      </c>
    </row>
    <row r="738" customFormat="false" ht="15" hidden="false" customHeight="true" outlineLevel="0" collapsed="false">
      <c r="A738" s="9" t="s">
        <v>157</v>
      </c>
      <c r="B738" s="10" t="s">
        <v>146</v>
      </c>
      <c r="C738" s="10" t="s">
        <v>158</v>
      </c>
      <c r="D738" s="9" t="n">
        <v>2019</v>
      </c>
      <c r="E738" s="11" t="n">
        <v>427</v>
      </c>
      <c r="F738" s="11" t="n">
        <v>74</v>
      </c>
      <c r="G738" s="11" t="n">
        <v>79</v>
      </c>
      <c r="H738" s="11" t="n">
        <v>5</v>
      </c>
      <c r="I738" s="11" t="n">
        <v>290</v>
      </c>
      <c r="J738" s="11" t="n">
        <v>184</v>
      </c>
      <c r="K738" s="11" t="n">
        <v>0</v>
      </c>
      <c r="L738" s="12" t="n">
        <v>11.7096018735363</v>
      </c>
      <c r="M738" s="12" t="n">
        <v>0</v>
      </c>
      <c r="N738" s="13" t="n">
        <v>0.63448275862069</v>
      </c>
      <c r="O738" s="13" t="n">
        <v>0.679156908665105</v>
      </c>
      <c r="P738" s="13" t="n">
        <v>0.185011709601874</v>
      </c>
      <c r="Q738" s="13" t="n">
        <v>-0.249560632688928</v>
      </c>
      <c r="R738" s="13" t="n">
        <v>-0.217821782178218</v>
      </c>
      <c r="S738" s="11" t="n">
        <v>0</v>
      </c>
      <c r="T738" s="13" t="n">
        <v>0</v>
      </c>
      <c r="U738" s="13" t="n">
        <v>0</v>
      </c>
      <c r="V738" s="11" t="n">
        <v>1</v>
      </c>
      <c r="W738" s="13" t="n">
        <v>0</v>
      </c>
      <c r="X738" s="11" t="n">
        <v>0</v>
      </c>
      <c r="Y738" s="11" t="n">
        <v>0</v>
      </c>
      <c r="Z738" s="11" t="n">
        <v>0</v>
      </c>
      <c r="AA738" s="11" t="n">
        <v>0</v>
      </c>
      <c r="AB738" s="10" t="s">
        <v>65</v>
      </c>
      <c r="AC738" s="11" t="n">
        <v>1</v>
      </c>
      <c r="AD738" s="11" t="n">
        <v>3</v>
      </c>
      <c r="AE738" s="11" t="n">
        <v>0</v>
      </c>
      <c r="AF738" s="11" t="n">
        <v>0</v>
      </c>
      <c r="AG738" s="11" t="n">
        <v>1</v>
      </c>
      <c r="AH738" s="11" t="n">
        <v>0</v>
      </c>
      <c r="AI738" s="13" t="n">
        <v>0.2</v>
      </c>
      <c r="AJ738" s="13" t="n">
        <v>0.6</v>
      </c>
      <c r="AK738" s="13" t="n">
        <v>0</v>
      </c>
      <c r="AL738" s="13" t="n">
        <v>0</v>
      </c>
      <c r="AM738" s="13" t="n">
        <v>0.2</v>
      </c>
      <c r="AN738" s="11" t="n">
        <v>1</v>
      </c>
      <c r="AO738" s="13" t="n">
        <v>0.166666666666667</v>
      </c>
      <c r="AP738" s="11" t="n">
        <v>0</v>
      </c>
      <c r="AQ738" s="11" t="n">
        <v>0</v>
      </c>
      <c r="AR738" s="13" t="n">
        <v>0</v>
      </c>
      <c r="AS738" s="13" t="n">
        <v>0</v>
      </c>
      <c r="AT738" s="14" t="n">
        <f aca="false">SUMIFS(시도_소아과개폐업!$C$5:$C$293,시도_소아과개폐업!$A$5:$A$293,$D738,시도_소아과개폐업!$B$5:$B$293,$B738)</f>
        <v>29</v>
      </c>
      <c r="AU738" s="14" t="n">
        <f aca="false">SUMIFS(시도_소아과개폐업!$D$5:$D$293,시도_소아과개폐업!$A$5:$A$293,$D738,시도_소아과개폐업!$B$5:$B$293,$B738)</f>
        <v>16</v>
      </c>
      <c r="AV738" s="14" t="n">
        <f aca="false">SUMIFS(시도_소아과개폐업!$F$5:$F$293,시도_소아과개폐업!$A$5:$A$293,$D738,시도_소아과개폐업!$B$5:$B$293,$B738)</f>
        <v>13</v>
      </c>
      <c r="AW738" s="15" t="n">
        <f aca="false">SUMIFS(시도_소아과개폐업!$G$5:$G$293,시도_소아과개폐업!$A$5:$A$293,$D738,시도_소아과개폐업!$B$5:$B$293,$B738)</f>
        <v>0.142857142857143</v>
      </c>
      <c r="AX738" s="14" t="n">
        <f aca="false">SUMIFS(시도_소아과개폐업!$H$5:$H$293,시도_소아과개폐업!$A$5:$A$293,$D738,시도_소아과개폐업!$B$5:$B$293,$B738)</f>
        <v>57</v>
      </c>
      <c r="AY738" s="14" t="n">
        <f aca="false">SUMIFS(시군구_병원급!$E$5:$E$3668,시군구_병원급!$A$5:$A$3668,$A738,시군구_병원급!$D$5:$D$3668,$D738)</f>
        <v>0</v>
      </c>
      <c r="AZ738" s="14" t="n">
        <f aca="false">SUMIFS(시군구_병원급!$F$5:$F$3668,시군구_병원급!$A$5:$A$3668,$A738,시군구_병원급!$D$5:$D$3668,$D738)</f>
        <v>0</v>
      </c>
      <c r="BA738" s="14" t="n">
        <f aca="false">SUMIFS(시군구_병원급!$G$5:$G$3668,시군구_병원급!$A$5:$A$3668,$A738,시군구_병원급!$D$5:$D$3668,$D738)</f>
        <v>0</v>
      </c>
      <c r="BB738" s="14" t="n">
        <f aca="false">SUMIFS(시군구_병원급!$H$5:$H$3668,시군구_병원급!$A$5:$A$3668,$A738,시군구_병원급!$D$5:$D$3668,$D738)</f>
        <v>0</v>
      </c>
      <c r="BC738" s="16" t="n">
        <f aca="false">K738+AY738</f>
        <v>0</v>
      </c>
      <c r="BD738" s="17" t="n">
        <f aca="false">IF(E738=0,"",(K738+AY738)/E738*1000)</f>
        <v>0</v>
      </c>
      <c r="BE738" s="16" t="n">
        <f aca="false">AY738-SUMIFS(시군구_병원급!$E$5:$E$3668,시군구_병원급!$A$5:$A$3668,$A738,시군구_병원급!$D$5:$D$3668,$D738-3)</f>
        <v>0</v>
      </c>
      <c r="BF738" s="16" t="n">
        <f aca="false">IF(AY738=0,1,0)</f>
        <v>1</v>
      </c>
      <c r="BG738" s="16" t="n">
        <f aca="false">IF(K738+AY738=0,1,0)</f>
        <v>1</v>
      </c>
      <c r="BH738" s="16" t="n">
        <f aca="false">AF738+AG738+AH738</f>
        <v>1</v>
      </c>
      <c r="BI738" s="18" t="n">
        <f aca="false">IF(H738=0,"",BH738/H738)</f>
        <v>0.2</v>
      </c>
      <c r="BJ738" s="16" t="n">
        <f aca="false">IF(AP738="","",AP738+AN738)</f>
        <v>1</v>
      </c>
    </row>
    <row r="739" customFormat="false" ht="15" hidden="false" customHeight="true" outlineLevel="0" collapsed="false">
      <c r="A739" s="9" t="s">
        <v>159</v>
      </c>
      <c r="B739" s="10" t="s">
        <v>160</v>
      </c>
      <c r="C739" s="10" t="s">
        <v>67</v>
      </c>
      <c r="D739" s="9" t="n">
        <v>2019</v>
      </c>
      <c r="E739" s="11" t="n">
        <v>6736</v>
      </c>
      <c r="F739" s="11" t="n">
        <v>876</v>
      </c>
      <c r="G739" s="11" t="n">
        <v>856</v>
      </c>
      <c r="H739" s="11" t="n">
        <v>105</v>
      </c>
      <c r="I739" s="11" t="n">
        <v>4437</v>
      </c>
      <c r="J739" s="11" t="n">
        <v>3844</v>
      </c>
      <c r="K739" s="11" t="n">
        <v>4</v>
      </c>
      <c r="L739" s="12" t="n">
        <v>15.5878859857482</v>
      </c>
      <c r="M739" s="12" t="n">
        <v>0.593824228028504</v>
      </c>
      <c r="N739" s="13" t="n">
        <v>0.866351138156412</v>
      </c>
      <c r="O739" s="13" t="n">
        <v>0.658699524940618</v>
      </c>
      <c r="P739" s="13" t="n">
        <v>0.1270783847981</v>
      </c>
      <c r="Q739" s="13" t="n">
        <v>0.0141523637458596</v>
      </c>
      <c r="R739" s="13" t="n">
        <v>-0.0644808743169399</v>
      </c>
      <c r="S739" s="11" t="n">
        <v>1</v>
      </c>
      <c r="T739" s="13" t="n">
        <v>0.0606060606060606</v>
      </c>
      <c r="U739" s="13" t="n">
        <v>0.0730350665054413</v>
      </c>
      <c r="V739" s="11" t="n">
        <v>0</v>
      </c>
      <c r="W739" s="13" t="n">
        <v>-0.0380952380952381</v>
      </c>
      <c r="X739" s="11" t="n">
        <v>0</v>
      </c>
      <c r="Y739" s="11" t="n">
        <v>0</v>
      </c>
      <c r="Z739" s="11" t="n">
        <v>0</v>
      </c>
      <c r="AA739" s="11" t="n">
        <v>0</v>
      </c>
      <c r="AB739" s="10" t="s">
        <v>65</v>
      </c>
      <c r="AC739" s="11" t="n">
        <v>22</v>
      </c>
      <c r="AD739" s="11" t="n">
        <v>15</v>
      </c>
      <c r="AE739" s="11" t="n">
        <v>55</v>
      </c>
      <c r="AF739" s="11" t="n">
        <v>11</v>
      </c>
      <c r="AG739" s="11" t="n">
        <v>2</v>
      </c>
      <c r="AH739" s="11" t="n">
        <v>0</v>
      </c>
      <c r="AI739" s="13" t="n">
        <v>0.20952380952381</v>
      </c>
      <c r="AJ739" s="13" t="n">
        <v>0.142857142857143</v>
      </c>
      <c r="AK739" s="13" t="n">
        <v>0.523809523809524</v>
      </c>
      <c r="AL739" s="13" t="n">
        <v>0.104761904761905</v>
      </c>
      <c r="AM739" s="13" t="n">
        <v>0.0190476190476191</v>
      </c>
      <c r="AN739" s="11" t="n">
        <v>0</v>
      </c>
      <c r="AO739" s="13" t="n">
        <v>0</v>
      </c>
      <c r="AP739" s="11" t="n">
        <v>11</v>
      </c>
      <c r="AQ739" s="11" t="n">
        <v>15</v>
      </c>
      <c r="AR739" s="13" t="n">
        <v>0.108910891089109</v>
      </c>
      <c r="AS739" s="13" t="n">
        <v>0.148514851485149</v>
      </c>
      <c r="AT739" s="14" t="n">
        <f aca="false">SUMIFS(시도_소아과개폐업!$C$5:$C$293,시도_소아과개폐업!$A$5:$A$293,$D739,시도_소아과개폐업!$B$5:$B$293,$B739)</f>
        <v>41</v>
      </c>
      <c r="AU739" s="14" t="n">
        <f aca="false">SUMIFS(시도_소아과개폐업!$D$5:$D$293,시도_소아과개폐업!$A$5:$A$293,$D739,시도_소아과개폐업!$B$5:$B$293,$B739)</f>
        <v>30</v>
      </c>
      <c r="AV739" s="14" t="n">
        <f aca="false">SUMIFS(시도_소아과개폐업!$F$5:$F$293,시도_소아과개폐업!$A$5:$A$293,$D739,시도_소아과개폐업!$B$5:$B$293,$B739)</f>
        <v>11</v>
      </c>
      <c r="AW739" s="15" t="n">
        <f aca="false">SUMIFS(시도_소아과개폐업!$G$5:$G$293,시도_소아과개폐업!$A$5:$A$293,$D739,시도_소아과개폐업!$B$5:$B$293,$B739)</f>
        <v>0.202702702702703</v>
      </c>
      <c r="AX739" s="14" t="n">
        <f aca="false">SUMIFS(시도_소아과개폐업!$H$5:$H$293,시도_소아과개폐업!$A$5:$A$293,$D739,시도_소아과개폐업!$B$5:$B$293,$B739)</f>
        <v>96</v>
      </c>
      <c r="AY739" s="14" t="n">
        <f aca="false">SUMIFS(시군구_병원급!$E$5:$E$3668,시군구_병원급!$A$5:$A$3668,$A739,시군구_병원급!$D$5:$D$3668,$D739)</f>
        <v>1</v>
      </c>
      <c r="AZ739" s="14" t="n">
        <f aca="false">SUMIFS(시군구_병원급!$F$5:$F$3668,시군구_병원급!$A$5:$A$3668,$A739,시군구_병원급!$D$5:$D$3668,$D739)</f>
        <v>2</v>
      </c>
      <c r="BA739" s="14" t="n">
        <f aca="false">SUMIFS(시군구_병원급!$G$5:$G$3668,시군구_병원급!$A$5:$A$3668,$A739,시군구_병원급!$D$5:$D$3668,$D739)</f>
        <v>4</v>
      </c>
      <c r="BB739" s="14" t="n">
        <f aca="false">SUMIFS(시군구_병원급!$H$5:$H$3668,시군구_병원급!$A$5:$A$3668,$A739,시군구_병원급!$D$5:$D$3668,$D739)</f>
        <v>10</v>
      </c>
      <c r="BC739" s="16" t="n">
        <f aca="false">K739+AY739</f>
        <v>5</v>
      </c>
      <c r="BD739" s="17" t="n">
        <f aca="false">IF(E739=0,"",(K739+AY739)/E739*1000)</f>
        <v>0.74228028503563</v>
      </c>
      <c r="BE739" s="16" t="n">
        <f aca="false">AY739-SUMIFS(시군구_병원급!$E$5:$E$3668,시군구_병원급!$A$5:$A$3668,$A739,시군구_병원급!$D$5:$D$3668,$D739-3)</f>
        <v>0</v>
      </c>
      <c r="BF739" s="16" t="n">
        <f aca="false">IF(AY739=0,1,0)</f>
        <v>0</v>
      </c>
      <c r="BG739" s="16" t="n">
        <f aca="false">IF(K739+AY739=0,1,0)</f>
        <v>0</v>
      </c>
      <c r="BH739" s="16" t="n">
        <f aca="false">AF739+AG739+AH739</f>
        <v>13</v>
      </c>
      <c r="BI739" s="18" t="n">
        <f aca="false">IF(H739=0,"",BH739/H739)</f>
        <v>0.123809523809524</v>
      </c>
      <c r="BJ739" s="16" t="n">
        <f aca="false">IF(AP739="","",AP739+AN739)</f>
        <v>11</v>
      </c>
    </row>
    <row r="740" customFormat="false" ht="15" hidden="false" customHeight="true" outlineLevel="0" collapsed="false">
      <c r="A740" s="9" t="s">
        <v>161</v>
      </c>
      <c r="B740" s="10" t="s">
        <v>160</v>
      </c>
      <c r="C740" s="10" t="s">
        <v>119</v>
      </c>
      <c r="D740" s="9" t="n">
        <v>2019</v>
      </c>
      <c r="E740" s="11" t="n">
        <v>2304</v>
      </c>
      <c r="F740" s="11" t="n">
        <v>315</v>
      </c>
      <c r="G740" s="11" t="n">
        <v>344</v>
      </c>
      <c r="H740" s="11" t="n">
        <v>50</v>
      </c>
      <c r="I740" s="11" t="n">
        <v>2049</v>
      </c>
      <c r="J740" s="11" t="n">
        <v>1535</v>
      </c>
      <c r="K740" s="11" t="n">
        <v>2</v>
      </c>
      <c r="L740" s="12" t="n">
        <v>21.7013888888889</v>
      </c>
      <c r="M740" s="12" t="n">
        <v>0.868055555555556</v>
      </c>
      <c r="N740" s="13" t="n">
        <v>0.749145924841386</v>
      </c>
      <c r="O740" s="13" t="n">
        <v>0.889322916666667</v>
      </c>
      <c r="P740" s="13" t="n">
        <v>0.149305555555556</v>
      </c>
      <c r="Q740" s="13" t="n">
        <v>-0.335448514565907</v>
      </c>
      <c r="R740" s="13" t="n">
        <v>-0.347248576850095</v>
      </c>
      <c r="S740" s="11" t="n">
        <v>1</v>
      </c>
      <c r="T740" s="13" t="n">
        <v>-0.0740740740740741</v>
      </c>
      <c r="U740" s="13" t="n">
        <v>-0.119845360824742</v>
      </c>
      <c r="V740" s="11" t="n">
        <v>0</v>
      </c>
      <c r="W740" s="13" t="n">
        <v>-0.18</v>
      </c>
      <c r="X740" s="11" t="n">
        <v>0</v>
      </c>
      <c r="Y740" s="11" t="n">
        <v>0</v>
      </c>
      <c r="Z740" s="11" t="n">
        <v>0</v>
      </c>
      <c r="AA740" s="11" t="n">
        <v>0</v>
      </c>
      <c r="AB740" s="10" t="s">
        <v>65</v>
      </c>
      <c r="AC740" s="11" t="n">
        <v>9</v>
      </c>
      <c r="AD740" s="11" t="n">
        <v>16</v>
      </c>
      <c r="AE740" s="11" t="n">
        <v>20</v>
      </c>
      <c r="AF740" s="11" t="n">
        <v>5</v>
      </c>
      <c r="AG740" s="11" t="n">
        <v>0</v>
      </c>
      <c r="AH740" s="11" t="n">
        <v>0</v>
      </c>
      <c r="AI740" s="13" t="n">
        <v>0.18</v>
      </c>
      <c r="AJ740" s="13" t="n">
        <v>0.32</v>
      </c>
      <c r="AK740" s="13" t="n">
        <v>0.4</v>
      </c>
      <c r="AL740" s="13" t="n">
        <v>0.1</v>
      </c>
      <c r="AM740" s="13" t="n">
        <v>0</v>
      </c>
      <c r="AN740" s="11" t="n">
        <v>1</v>
      </c>
      <c r="AO740" s="13" t="n">
        <v>0.0196078431372549</v>
      </c>
      <c r="AP740" s="11" t="n">
        <v>5</v>
      </c>
      <c r="AQ740" s="11" t="n">
        <v>1</v>
      </c>
      <c r="AR740" s="13" t="n">
        <v>0.0909090909090909</v>
      </c>
      <c r="AS740" s="13" t="n">
        <v>0.0181818181818182</v>
      </c>
      <c r="AT740" s="14" t="n">
        <f aca="false">SUMIFS(시도_소아과개폐업!$C$5:$C$293,시도_소아과개폐업!$A$5:$A$293,$D740,시도_소아과개폐업!$B$5:$B$293,$B740)</f>
        <v>41</v>
      </c>
      <c r="AU740" s="14" t="n">
        <f aca="false">SUMIFS(시도_소아과개폐업!$D$5:$D$293,시도_소아과개폐업!$A$5:$A$293,$D740,시도_소아과개폐업!$B$5:$B$293,$B740)</f>
        <v>30</v>
      </c>
      <c r="AV740" s="14" t="n">
        <f aca="false">SUMIFS(시도_소아과개폐업!$F$5:$F$293,시도_소아과개폐업!$A$5:$A$293,$D740,시도_소아과개폐업!$B$5:$B$293,$B740)</f>
        <v>11</v>
      </c>
      <c r="AW740" s="15" t="n">
        <f aca="false">SUMIFS(시도_소아과개폐업!$G$5:$G$293,시도_소아과개폐업!$A$5:$A$293,$D740,시도_소아과개폐업!$B$5:$B$293,$B740)</f>
        <v>0.202702702702703</v>
      </c>
      <c r="AX740" s="14" t="n">
        <f aca="false">SUMIFS(시도_소아과개폐업!$H$5:$H$293,시도_소아과개폐업!$A$5:$A$293,$D740,시도_소아과개폐업!$B$5:$B$293,$B740)</f>
        <v>96</v>
      </c>
      <c r="AY740" s="14" t="n">
        <f aca="false">SUMIFS(시군구_병원급!$E$5:$E$3668,시군구_병원급!$A$5:$A$3668,$A740,시군구_병원급!$D$5:$D$3668,$D740)</f>
        <v>0</v>
      </c>
      <c r="AZ740" s="14" t="n">
        <f aca="false">SUMIFS(시군구_병원급!$F$5:$F$3668,시군구_병원급!$A$5:$A$3668,$A740,시군구_병원급!$D$5:$D$3668,$D740)</f>
        <v>2</v>
      </c>
      <c r="BA740" s="14" t="n">
        <f aca="false">SUMIFS(시군구_병원급!$G$5:$G$3668,시군구_병원급!$A$5:$A$3668,$A740,시군구_병원급!$D$5:$D$3668,$D740)</f>
        <v>2</v>
      </c>
      <c r="BB740" s="14" t="n">
        <f aca="false">SUMIFS(시군구_병원급!$H$5:$H$3668,시군구_병원급!$A$5:$A$3668,$A740,시군구_병원급!$D$5:$D$3668,$D740)</f>
        <v>2</v>
      </c>
      <c r="BC740" s="16" t="n">
        <f aca="false">K740+AY740</f>
        <v>2</v>
      </c>
      <c r="BD740" s="17" t="n">
        <f aca="false">IF(E740=0,"",(K740+AY740)/E740*1000)</f>
        <v>0.868055555555556</v>
      </c>
      <c r="BE740" s="16" t="n">
        <f aca="false">AY740-SUMIFS(시군구_병원급!$E$5:$E$3668,시군구_병원급!$A$5:$A$3668,$A740,시군구_병원급!$D$5:$D$3668,$D740-3)</f>
        <v>0</v>
      </c>
      <c r="BF740" s="16" t="n">
        <f aca="false">IF(AY740=0,1,0)</f>
        <v>1</v>
      </c>
      <c r="BG740" s="16" t="n">
        <f aca="false">IF(K740+AY740=0,1,0)</f>
        <v>0</v>
      </c>
      <c r="BH740" s="16" t="n">
        <f aca="false">AF740+AG740+AH740</f>
        <v>5</v>
      </c>
      <c r="BI740" s="18" t="n">
        <f aca="false">IF(H740=0,"",BH740/H740)</f>
        <v>0.1</v>
      </c>
      <c r="BJ740" s="16" t="n">
        <f aca="false">IF(AP740="","",AP740+AN740)</f>
        <v>6</v>
      </c>
    </row>
    <row r="741" customFormat="false" ht="15" hidden="false" customHeight="true" outlineLevel="0" collapsed="false">
      <c r="A741" s="9" t="s">
        <v>162</v>
      </c>
      <c r="B741" s="10" t="s">
        <v>160</v>
      </c>
      <c r="C741" s="10" t="s">
        <v>163</v>
      </c>
      <c r="D741" s="9" t="n">
        <v>2019</v>
      </c>
      <c r="E741" s="11" t="n">
        <v>16499</v>
      </c>
      <c r="F741" s="11" t="n">
        <v>2175</v>
      </c>
      <c r="G741" s="11" t="n">
        <v>2359</v>
      </c>
      <c r="H741" s="11" t="n">
        <v>226</v>
      </c>
      <c r="I741" s="11" t="n">
        <v>11795</v>
      </c>
      <c r="J741" s="11" t="n">
        <v>9857</v>
      </c>
      <c r="K741" s="11" t="n">
        <v>17</v>
      </c>
      <c r="L741" s="12" t="n">
        <v>13.6977998666586</v>
      </c>
      <c r="M741" s="12" t="n">
        <v>1.03036547669556</v>
      </c>
      <c r="N741" s="13" t="n">
        <v>0.835693090292497</v>
      </c>
      <c r="O741" s="13" t="n">
        <v>0.714891811624947</v>
      </c>
      <c r="P741" s="13" t="n">
        <v>0.142978362324989</v>
      </c>
      <c r="Q741" s="13" t="n">
        <v>-0.188879602772725</v>
      </c>
      <c r="R741" s="13" t="n">
        <v>-0.21314209472982</v>
      </c>
      <c r="S741" s="11" t="n">
        <v>1</v>
      </c>
      <c r="T741" s="13" t="n">
        <v>-0.0622406639004149</v>
      </c>
      <c r="U741" s="13" t="n">
        <v>-0.0248036378668871</v>
      </c>
      <c r="V741" s="11" t="n">
        <v>0</v>
      </c>
      <c r="W741" s="13" t="n">
        <v>-0.141592920353982</v>
      </c>
      <c r="X741" s="11" t="n">
        <v>0</v>
      </c>
      <c r="Y741" s="11" t="n">
        <v>0</v>
      </c>
      <c r="Z741" s="11" t="n">
        <v>0</v>
      </c>
      <c r="AA741" s="11" t="n">
        <v>0</v>
      </c>
      <c r="AB741" s="10" t="s">
        <v>65</v>
      </c>
      <c r="AC741" s="11" t="n">
        <v>21</v>
      </c>
      <c r="AD741" s="11" t="n">
        <v>113</v>
      </c>
      <c r="AE741" s="11" t="n">
        <v>81</v>
      </c>
      <c r="AF741" s="11" t="n">
        <v>6</v>
      </c>
      <c r="AG741" s="11" t="n">
        <v>3</v>
      </c>
      <c r="AH741" s="11" t="n">
        <v>2</v>
      </c>
      <c r="AI741" s="13" t="n">
        <v>0.0929203539823009</v>
      </c>
      <c r="AJ741" s="13" t="n">
        <v>0.5</v>
      </c>
      <c r="AK741" s="13" t="n">
        <v>0.358407079646018</v>
      </c>
      <c r="AL741" s="13" t="n">
        <v>0.0265486725663717</v>
      </c>
      <c r="AM741" s="13" t="n">
        <v>0.0132743362831858</v>
      </c>
      <c r="AN741" s="11" t="n">
        <v>0</v>
      </c>
      <c r="AO741" s="13" t="n">
        <v>0</v>
      </c>
      <c r="AP741" s="11" t="n">
        <v>19</v>
      </c>
      <c r="AQ741" s="11" t="n">
        <v>2</v>
      </c>
      <c r="AR741" s="13" t="n">
        <v>0.0781893004115226</v>
      </c>
      <c r="AS741" s="13" t="n">
        <v>0.00823045267489712</v>
      </c>
      <c r="AT741" s="14" t="n">
        <f aca="false">SUMIFS(시도_소아과개폐업!$C$5:$C$293,시도_소아과개폐업!$A$5:$A$293,$D741,시도_소아과개폐업!$B$5:$B$293,$B741)</f>
        <v>41</v>
      </c>
      <c r="AU741" s="14" t="n">
        <f aca="false">SUMIFS(시도_소아과개폐업!$D$5:$D$293,시도_소아과개폐업!$A$5:$A$293,$D741,시도_소아과개폐업!$B$5:$B$293,$B741)</f>
        <v>30</v>
      </c>
      <c r="AV741" s="14" t="n">
        <f aca="false">SUMIFS(시도_소아과개폐업!$F$5:$F$293,시도_소아과개폐업!$A$5:$A$293,$D741,시도_소아과개폐업!$B$5:$B$293,$B741)</f>
        <v>11</v>
      </c>
      <c r="AW741" s="15" t="n">
        <f aca="false">SUMIFS(시도_소아과개폐업!$G$5:$G$293,시도_소아과개폐업!$A$5:$A$293,$D741,시도_소아과개폐업!$B$5:$B$293,$B741)</f>
        <v>0.202702702702703</v>
      </c>
      <c r="AX741" s="14" t="n">
        <f aca="false">SUMIFS(시도_소아과개폐업!$H$5:$H$293,시도_소아과개폐업!$A$5:$A$293,$D741,시도_소아과개폐업!$B$5:$B$293,$B741)</f>
        <v>96</v>
      </c>
      <c r="AY741" s="14" t="n">
        <f aca="false">SUMIFS(시군구_병원급!$E$5:$E$3668,시군구_병원급!$A$5:$A$3668,$A741,시군구_병원급!$D$5:$D$3668,$D741)</f>
        <v>9</v>
      </c>
      <c r="AZ741" s="14" t="n">
        <f aca="false">SUMIFS(시군구_병원급!$F$5:$F$3668,시군구_병원급!$A$5:$A$3668,$A741,시군구_병원급!$D$5:$D$3668,$D741)</f>
        <v>2</v>
      </c>
      <c r="BA741" s="14" t="n">
        <f aca="false">SUMIFS(시군구_병원급!$G$5:$G$3668,시군구_병원급!$A$5:$A$3668,$A741,시군구_병원급!$D$5:$D$3668,$D741)</f>
        <v>12</v>
      </c>
      <c r="BB741" s="14" t="n">
        <f aca="false">SUMIFS(시군구_병원급!$H$5:$H$3668,시군구_병원급!$A$5:$A$3668,$A741,시군구_병원급!$D$5:$D$3668,$D741)</f>
        <v>37</v>
      </c>
      <c r="BC741" s="16" t="n">
        <f aca="false">K741+AY741</f>
        <v>26</v>
      </c>
      <c r="BD741" s="17" t="n">
        <f aca="false">IF(E741=0,"",(K741+AY741)/E741*1000)</f>
        <v>1.57585308200497</v>
      </c>
      <c r="BE741" s="16" t="n">
        <f aca="false">AY741-SUMIFS(시군구_병원급!$E$5:$E$3668,시군구_병원급!$A$5:$A$3668,$A741,시군구_병원급!$D$5:$D$3668,$D741-3)</f>
        <v>-1</v>
      </c>
      <c r="BF741" s="16" t="n">
        <f aca="false">IF(AY741=0,1,0)</f>
        <v>0</v>
      </c>
      <c r="BG741" s="16" t="n">
        <f aca="false">IF(K741+AY741=0,1,0)</f>
        <v>0</v>
      </c>
      <c r="BH741" s="16" t="n">
        <f aca="false">AF741+AG741+AH741</f>
        <v>11</v>
      </c>
      <c r="BI741" s="18" t="n">
        <f aca="false">IF(H741=0,"",BH741/H741)</f>
        <v>0.0486725663716814</v>
      </c>
      <c r="BJ741" s="16" t="n">
        <f aca="false">IF(AP741="","",AP741+AN741)</f>
        <v>19</v>
      </c>
    </row>
    <row r="742" customFormat="false" ht="15" hidden="false" customHeight="true" outlineLevel="0" collapsed="false">
      <c r="A742" s="9" t="s">
        <v>164</v>
      </c>
      <c r="B742" s="10" t="s">
        <v>160</v>
      </c>
      <c r="C742" s="10" t="s">
        <v>165</v>
      </c>
      <c r="D742" s="9" t="n">
        <v>2019</v>
      </c>
      <c r="E742" s="11" t="n">
        <v>19699</v>
      </c>
      <c r="F742" s="11" t="n">
        <v>2582</v>
      </c>
      <c r="G742" s="11" t="n">
        <v>2517</v>
      </c>
      <c r="H742" s="11" t="n">
        <v>278</v>
      </c>
      <c r="I742" s="11" t="n">
        <v>10711</v>
      </c>
      <c r="J742" s="11" t="n">
        <v>9389</v>
      </c>
      <c r="K742" s="11" t="n">
        <v>19</v>
      </c>
      <c r="L742" s="12" t="n">
        <v>14.1123914919539</v>
      </c>
      <c r="M742" s="12" t="n">
        <v>0.964515965277425</v>
      </c>
      <c r="N742" s="13" t="n">
        <v>0.876575483148166</v>
      </c>
      <c r="O742" s="13" t="n">
        <v>0.543733184425605</v>
      </c>
      <c r="P742" s="13" t="n">
        <v>0.127772983400173</v>
      </c>
      <c r="Q742" s="13" t="n">
        <v>0.0479306309181828</v>
      </c>
      <c r="R742" s="13" t="n">
        <v>-0.00983477576711256</v>
      </c>
      <c r="S742" s="11" t="n">
        <v>-1</v>
      </c>
      <c r="T742" s="13" t="n">
        <v>0.0817120622568093</v>
      </c>
      <c r="U742" s="13" t="n">
        <v>0.100369837682351</v>
      </c>
      <c r="V742" s="11" t="n">
        <v>0</v>
      </c>
      <c r="W742" s="13" t="n">
        <v>-0.0971223021582733</v>
      </c>
      <c r="X742" s="11" t="n">
        <v>0</v>
      </c>
      <c r="Y742" s="11" t="n">
        <v>0</v>
      </c>
      <c r="Z742" s="11" t="n">
        <v>0</v>
      </c>
      <c r="AA742" s="11" t="n">
        <v>0</v>
      </c>
      <c r="AB742" s="10" t="s">
        <v>65</v>
      </c>
      <c r="AC742" s="11" t="n">
        <v>38</v>
      </c>
      <c r="AD742" s="11" t="n">
        <v>67</v>
      </c>
      <c r="AE742" s="11" t="n">
        <v>160</v>
      </c>
      <c r="AF742" s="11" t="n">
        <v>13</v>
      </c>
      <c r="AG742" s="11" t="n">
        <v>0</v>
      </c>
      <c r="AH742" s="11" t="n">
        <v>0</v>
      </c>
      <c r="AI742" s="13" t="n">
        <v>0.136690647482014</v>
      </c>
      <c r="AJ742" s="13" t="n">
        <v>0.241007194244604</v>
      </c>
      <c r="AK742" s="13" t="n">
        <v>0.575539568345324</v>
      </c>
      <c r="AL742" s="13" t="n">
        <v>0.0467625899280576</v>
      </c>
      <c r="AM742" s="13" t="n">
        <v>0</v>
      </c>
      <c r="AN742" s="11" t="n">
        <v>0</v>
      </c>
      <c r="AO742" s="13" t="n">
        <v>0</v>
      </c>
      <c r="AP742" s="11" t="n">
        <v>9</v>
      </c>
      <c r="AQ742" s="11" t="n">
        <v>30</v>
      </c>
      <c r="AR742" s="13" t="n">
        <v>0.0350194552529183</v>
      </c>
      <c r="AS742" s="13" t="n">
        <v>0.116731517509728</v>
      </c>
      <c r="AT742" s="14" t="n">
        <f aca="false">SUMIFS(시도_소아과개폐업!$C$5:$C$293,시도_소아과개폐업!$A$5:$A$293,$D742,시도_소아과개폐업!$B$5:$B$293,$B742)</f>
        <v>41</v>
      </c>
      <c r="AU742" s="14" t="n">
        <f aca="false">SUMIFS(시도_소아과개폐업!$D$5:$D$293,시도_소아과개폐업!$A$5:$A$293,$D742,시도_소아과개폐업!$B$5:$B$293,$B742)</f>
        <v>30</v>
      </c>
      <c r="AV742" s="14" t="n">
        <f aca="false">SUMIFS(시도_소아과개폐업!$F$5:$F$293,시도_소아과개폐업!$A$5:$A$293,$D742,시도_소아과개폐업!$B$5:$B$293,$B742)</f>
        <v>11</v>
      </c>
      <c r="AW742" s="15" t="n">
        <f aca="false">SUMIFS(시도_소아과개폐업!$G$5:$G$293,시도_소아과개폐업!$A$5:$A$293,$D742,시도_소아과개폐업!$B$5:$B$293,$B742)</f>
        <v>0.202702702702703</v>
      </c>
      <c r="AX742" s="14" t="n">
        <f aca="false">SUMIFS(시도_소아과개폐업!$H$5:$H$293,시도_소아과개폐업!$A$5:$A$293,$D742,시도_소아과개폐업!$B$5:$B$293,$B742)</f>
        <v>96</v>
      </c>
      <c r="AY742" s="14" t="n">
        <f aca="false">SUMIFS(시군구_병원급!$E$5:$E$3668,시군구_병원급!$A$5:$A$3668,$A742,시군구_병원급!$D$5:$D$3668,$D742)</f>
        <v>0</v>
      </c>
      <c r="AZ742" s="14" t="n">
        <f aca="false">SUMIFS(시군구_병원급!$F$5:$F$3668,시군구_병원급!$A$5:$A$3668,$A742,시군구_병원급!$D$5:$D$3668,$D742)</f>
        <v>2</v>
      </c>
      <c r="BA742" s="14" t="n">
        <f aca="false">SUMIFS(시군구_병원급!$G$5:$G$3668,시군구_병원급!$A$5:$A$3668,$A742,시군구_병원급!$D$5:$D$3668,$D742)</f>
        <v>6</v>
      </c>
      <c r="BB742" s="14" t="n">
        <f aca="false">SUMIFS(시군구_병원급!$H$5:$H$3668,시군구_병원급!$A$5:$A$3668,$A742,시군구_병원급!$D$5:$D$3668,$D742)</f>
        <v>12</v>
      </c>
      <c r="BC742" s="16" t="n">
        <f aca="false">K742+AY742</f>
        <v>19</v>
      </c>
      <c r="BD742" s="17" t="n">
        <f aca="false">IF(E742=0,"",(K742+AY742)/E742*1000)</f>
        <v>0.964515965277425</v>
      </c>
      <c r="BE742" s="16" t="n">
        <f aca="false">AY742-SUMIFS(시군구_병원급!$E$5:$E$3668,시군구_병원급!$A$5:$A$3668,$A742,시군구_병원급!$D$5:$D$3668,$D742-3)</f>
        <v>-1</v>
      </c>
      <c r="BF742" s="16" t="n">
        <f aca="false">IF(AY742=0,1,0)</f>
        <v>1</v>
      </c>
      <c r="BG742" s="16" t="n">
        <f aca="false">IF(K742+AY742=0,1,0)</f>
        <v>0</v>
      </c>
      <c r="BH742" s="16" t="n">
        <f aca="false">AF742+AG742+AH742</f>
        <v>13</v>
      </c>
      <c r="BI742" s="18" t="n">
        <f aca="false">IF(H742=0,"",BH742/H742)</f>
        <v>0.0467625899280576</v>
      </c>
      <c r="BJ742" s="16" t="n">
        <f aca="false">IF(AP742="","",AP742+AN742)</f>
        <v>9</v>
      </c>
    </row>
    <row r="743" customFormat="false" ht="15" hidden="false" customHeight="true" outlineLevel="0" collapsed="false">
      <c r="A743" s="9" t="s">
        <v>166</v>
      </c>
      <c r="B743" s="10" t="s">
        <v>160</v>
      </c>
      <c r="C743" s="10" t="s">
        <v>167</v>
      </c>
      <c r="D743" s="9" t="n">
        <v>2019</v>
      </c>
      <c r="E743" s="11" t="n">
        <v>24689</v>
      </c>
      <c r="F743" s="11" t="n">
        <v>3122</v>
      </c>
      <c r="G743" s="11" t="n">
        <v>3333</v>
      </c>
      <c r="H743" s="11" t="n">
        <v>363</v>
      </c>
      <c r="I743" s="11" t="n">
        <v>17106</v>
      </c>
      <c r="J743" s="11" t="n">
        <v>13626</v>
      </c>
      <c r="K743" s="11" t="n">
        <v>31</v>
      </c>
      <c r="L743" s="12" t="n">
        <v>14.7029041273442</v>
      </c>
      <c r="M743" s="12" t="n">
        <v>1.25561991170157</v>
      </c>
      <c r="N743" s="13" t="n">
        <v>0.796562609610663</v>
      </c>
      <c r="O743" s="13" t="n">
        <v>0.692859168050549</v>
      </c>
      <c r="P743" s="13" t="n">
        <v>0.134999392441978</v>
      </c>
      <c r="Q743" s="13" t="n">
        <v>-0.193881215920593</v>
      </c>
      <c r="R743" s="13" t="n">
        <v>-0.262773722627737</v>
      </c>
      <c r="S743" s="11" t="n">
        <v>0</v>
      </c>
      <c r="T743" s="13" t="n">
        <v>-0.047244094488189</v>
      </c>
      <c r="U743" s="13" t="n">
        <v>-0.0189826231576533</v>
      </c>
      <c r="V743" s="11" t="n">
        <v>0</v>
      </c>
      <c r="W743" s="13" t="n">
        <v>-0.253443526170799</v>
      </c>
      <c r="X743" s="11" t="n">
        <v>1</v>
      </c>
      <c r="Y743" s="11" t="n">
        <v>0</v>
      </c>
      <c r="Z743" s="11" t="n">
        <v>1</v>
      </c>
      <c r="AA743" s="11" t="n">
        <v>0</v>
      </c>
      <c r="AB743" s="10" t="s">
        <v>65</v>
      </c>
      <c r="AC743" s="11" t="n">
        <v>44</v>
      </c>
      <c r="AD743" s="11" t="n">
        <v>140</v>
      </c>
      <c r="AE743" s="11" t="n">
        <v>167</v>
      </c>
      <c r="AF743" s="11" t="n">
        <v>8</v>
      </c>
      <c r="AG743" s="11" t="n">
        <v>4</v>
      </c>
      <c r="AH743" s="11" t="n">
        <v>0</v>
      </c>
      <c r="AI743" s="13" t="n">
        <v>0.121212121212121</v>
      </c>
      <c r="AJ743" s="13" t="n">
        <v>0.385674931129477</v>
      </c>
      <c r="AK743" s="13" t="n">
        <v>0.460055096418733</v>
      </c>
      <c r="AL743" s="13" t="n">
        <v>0.022038567493113</v>
      </c>
      <c r="AM743" s="13" t="n">
        <v>0.0110192837465565</v>
      </c>
      <c r="AN743" s="11" t="n">
        <v>2</v>
      </c>
      <c r="AO743" s="13" t="n">
        <v>0.00547945205479452</v>
      </c>
      <c r="AP743" s="11" t="n">
        <v>28</v>
      </c>
      <c r="AQ743" s="11" t="n">
        <v>11</v>
      </c>
      <c r="AR743" s="13" t="n">
        <v>0.0731070496083551</v>
      </c>
      <c r="AS743" s="13" t="n">
        <v>0.0287206266318538</v>
      </c>
      <c r="AT743" s="14" t="n">
        <f aca="false">SUMIFS(시도_소아과개폐업!$C$5:$C$293,시도_소아과개폐업!$A$5:$A$293,$D743,시도_소아과개폐업!$B$5:$B$293,$B743)</f>
        <v>41</v>
      </c>
      <c r="AU743" s="14" t="n">
        <f aca="false">SUMIFS(시도_소아과개폐업!$D$5:$D$293,시도_소아과개폐업!$A$5:$A$293,$D743,시도_소아과개폐업!$B$5:$B$293,$B743)</f>
        <v>30</v>
      </c>
      <c r="AV743" s="14" t="n">
        <f aca="false">SUMIFS(시도_소아과개폐업!$F$5:$F$293,시도_소아과개폐업!$A$5:$A$293,$D743,시도_소아과개폐업!$B$5:$B$293,$B743)</f>
        <v>11</v>
      </c>
      <c r="AW743" s="15" t="n">
        <f aca="false">SUMIFS(시도_소아과개폐업!$G$5:$G$293,시도_소아과개폐업!$A$5:$A$293,$D743,시도_소아과개폐업!$B$5:$B$293,$B743)</f>
        <v>0.202702702702703</v>
      </c>
      <c r="AX743" s="14" t="n">
        <f aca="false">SUMIFS(시도_소아과개폐업!$H$5:$H$293,시도_소아과개폐업!$A$5:$A$293,$D743,시도_소아과개폐업!$B$5:$B$293,$B743)</f>
        <v>96</v>
      </c>
      <c r="AY743" s="14" t="n">
        <f aca="false">SUMIFS(시군구_병원급!$E$5:$E$3668,시군구_병원급!$A$5:$A$3668,$A743,시군구_병원급!$D$5:$D$3668,$D743)</f>
        <v>14</v>
      </c>
      <c r="AZ743" s="14" t="n">
        <f aca="false">SUMIFS(시군구_병원급!$F$5:$F$3668,시군구_병원급!$A$5:$A$3668,$A743,시군구_병원급!$D$5:$D$3668,$D743)</f>
        <v>1</v>
      </c>
      <c r="BA743" s="14" t="n">
        <f aca="false">SUMIFS(시군구_병원급!$G$5:$G$3668,시군구_병원급!$A$5:$A$3668,$A743,시군구_병원급!$D$5:$D$3668,$D743)</f>
        <v>14</v>
      </c>
      <c r="BB743" s="14" t="n">
        <f aca="false">SUMIFS(시군구_병원급!$H$5:$H$3668,시군구_병원급!$A$5:$A$3668,$A743,시군구_병원급!$D$5:$D$3668,$D743)</f>
        <v>44</v>
      </c>
      <c r="BC743" s="16" t="n">
        <f aca="false">K743+AY743</f>
        <v>45</v>
      </c>
      <c r="BD743" s="17" t="n">
        <f aca="false">IF(E743=0,"",(K743+AY743)/E743*1000)</f>
        <v>1.82267406537324</v>
      </c>
      <c r="BE743" s="16" t="n">
        <f aca="false">AY743-SUMIFS(시군구_병원급!$E$5:$E$3668,시군구_병원급!$A$5:$A$3668,$A743,시군구_병원급!$D$5:$D$3668,$D743-3)</f>
        <v>1</v>
      </c>
      <c r="BF743" s="16" t="n">
        <f aca="false">IF(AY743=0,1,0)</f>
        <v>0</v>
      </c>
      <c r="BG743" s="16" t="n">
        <f aca="false">IF(K743+AY743=0,1,0)</f>
        <v>0</v>
      </c>
      <c r="BH743" s="16" t="n">
        <f aca="false">AF743+AG743+AH743</f>
        <v>12</v>
      </c>
      <c r="BI743" s="18" t="n">
        <f aca="false">IF(H743=0,"",BH743/H743)</f>
        <v>0.0330578512396694</v>
      </c>
      <c r="BJ743" s="16" t="n">
        <f aca="false">IF(AP743="","",AP743+AN743)</f>
        <v>30</v>
      </c>
    </row>
    <row r="744" customFormat="false" ht="15" hidden="false" customHeight="true" outlineLevel="0" collapsed="false">
      <c r="A744" s="9" t="s">
        <v>168</v>
      </c>
      <c r="B744" s="10" t="s">
        <v>160</v>
      </c>
      <c r="C744" s="10" t="s">
        <v>169</v>
      </c>
      <c r="D744" s="9" t="n">
        <v>2019</v>
      </c>
      <c r="E744" s="11" t="n">
        <v>20456</v>
      </c>
      <c r="F744" s="11" t="n">
        <v>2733</v>
      </c>
      <c r="G744" s="11" t="n">
        <v>2977</v>
      </c>
      <c r="H744" s="11" t="n">
        <v>343</v>
      </c>
      <c r="I744" s="11" t="n">
        <v>14901</v>
      </c>
      <c r="J744" s="11" t="n">
        <v>12690</v>
      </c>
      <c r="K744" s="11" t="n">
        <v>25</v>
      </c>
      <c r="L744" s="12" t="n">
        <v>16.7676965193586</v>
      </c>
      <c r="M744" s="12" t="n">
        <v>1.22213531482206</v>
      </c>
      <c r="N744" s="13" t="n">
        <v>0.851620696597544</v>
      </c>
      <c r="O744" s="13" t="n">
        <v>0.728441533046539</v>
      </c>
      <c r="P744" s="13" t="n">
        <v>0.145531873289011</v>
      </c>
      <c r="Q744" s="13" t="n">
        <v>-0.258733149731845</v>
      </c>
      <c r="R744" s="13" t="n">
        <v>-0.343839541547278</v>
      </c>
      <c r="S744" s="11" t="n">
        <v>-2</v>
      </c>
      <c r="T744" s="13" t="n">
        <v>-0.0949868073878628</v>
      </c>
      <c r="U744" s="13" t="n">
        <v>-0.0660022564874013</v>
      </c>
      <c r="V744" s="11" t="n">
        <v>0</v>
      </c>
      <c r="W744" s="13" t="n">
        <v>-0.21865889212828</v>
      </c>
      <c r="X744" s="11" t="n">
        <v>0</v>
      </c>
      <c r="Y744" s="11" t="n">
        <v>0</v>
      </c>
      <c r="Z744" s="11" t="n">
        <v>0</v>
      </c>
      <c r="AA744" s="11" t="n">
        <v>0</v>
      </c>
      <c r="AB744" s="10" t="s">
        <v>65</v>
      </c>
      <c r="AC744" s="11" t="n">
        <v>20</v>
      </c>
      <c r="AD744" s="11" t="n">
        <v>120</v>
      </c>
      <c r="AE744" s="11" t="n">
        <v>183</v>
      </c>
      <c r="AF744" s="11" t="n">
        <v>10</v>
      </c>
      <c r="AG744" s="11" t="n">
        <v>8</v>
      </c>
      <c r="AH744" s="11" t="n">
        <v>2</v>
      </c>
      <c r="AI744" s="13" t="n">
        <v>0.0583090379008746</v>
      </c>
      <c r="AJ744" s="13" t="n">
        <v>0.349854227405248</v>
      </c>
      <c r="AK744" s="13" t="n">
        <v>0.533527696793003</v>
      </c>
      <c r="AL744" s="13" t="n">
        <v>0.0291545189504373</v>
      </c>
      <c r="AM744" s="13" t="n">
        <v>0.0233236151603499</v>
      </c>
      <c r="AN744" s="11" t="n">
        <v>3</v>
      </c>
      <c r="AO744" s="13" t="n">
        <v>0.00867052023121387</v>
      </c>
      <c r="AP744" s="11" t="n">
        <v>37</v>
      </c>
      <c r="AQ744" s="11" t="n">
        <v>3</v>
      </c>
      <c r="AR744" s="13" t="n">
        <v>0.0973684210526316</v>
      </c>
      <c r="AS744" s="13" t="n">
        <v>0.00789473684210526</v>
      </c>
      <c r="AT744" s="14" t="n">
        <f aca="false">SUMIFS(시도_소아과개폐업!$C$5:$C$293,시도_소아과개폐업!$A$5:$A$293,$D744,시도_소아과개폐업!$B$5:$B$293,$B744)</f>
        <v>41</v>
      </c>
      <c r="AU744" s="14" t="n">
        <f aca="false">SUMIFS(시도_소아과개폐업!$D$5:$D$293,시도_소아과개폐업!$A$5:$A$293,$D744,시도_소아과개폐업!$B$5:$B$293,$B744)</f>
        <v>30</v>
      </c>
      <c r="AV744" s="14" t="n">
        <f aca="false">SUMIFS(시도_소아과개폐업!$F$5:$F$293,시도_소아과개폐업!$A$5:$A$293,$D744,시도_소아과개폐업!$B$5:$B$293,$B744)</f>
        <v>11</v>
      </c>
      <c r="AW744" s="15" t="n">
        <f aca="false">SUMIFS(시도_소아과개폐업!$G$5:$G$293,시도_소아과개폐업!$A$5:$A$293,$D744,시도_소아과개폐업!$B$5:$B$293,$B744)</f>
        <v>0.202702702702703</v>
      </c>
      <c r="AX744" s="14" t="n">
        <f aca="false">SUMIFS(시도_소아과개폐업!$H$5:$H$293,시도_소아과개폐업!$A$5:$A$293,$D744,시도_소아과개폐업!$B$5:$B$293,$B744)</f>
        <v>96</v>
      </c>
      <c r="AY744" s="14" t="n">
        <f aca="false">SUMIFS(시군구_병원급!$E$5:$E$3668,시군구_병원급!$A$5:$A$3668,$A744,시군구_병원급!$D$5:$D$3668,$D744)</f>
        <v>11</v>
      </c>
      <c r="AZ744" s="14" t="n">
        <f aca="false">SUMIFS(시군구_병원급!$F$5:$F$3668,시군구_병원급!$A$5:$A$3668,$A744,시군구_병원급!$D$5:$D$3668,$D744)</f>
        <v>5</v>
      </c>
      <c r="BA744" s="14" t="n">
        <f aca="false">SUMIFS(시군구_병원급!$G$5:$G$3668,시군구_병원급!$A$5:$A$3668,$A744,시군구_병원급!$D$5:$D$3668,$D744)</f>
        <v>14</v>
      </c>
      <c r="BB744" s="14" t="n">
        <f aca="false">SUMIFS(시군구_병원급!$H$5:$H$3668,시군구_병원급!$A$5:$A$3668,$A744,시군구_병원급!$D$5:$D$3668,$D744)</f>
        <v>35</v>
      </c>
      <c r="BC744" s="16" t="n">
        <f aca="false">K744+AY744</f>
        <v>36</v>
      </c>
      <c r="BD744" s="17" t="n">
        <f aca="false">IF(E744=0,"",(K744+AY744)/E744*1000)</f>
        <v>1.75987485334376</v>
      </c>
      <c r="BE744" s="16" t="n">
        <f aca="false">AY744-SUMIFS(시군구_병원급!$E$5:$E$3668,시군구_병원급!$A$5:$A$3668,$A744,시군구_병원급!$D$5:$D$3668,$D744-3)</f>
        <v>-1</v>
      </c>
      <c r="BF744" s="16" t="n">
        <f aca="false">IF(AY744=0,1,0)</f>
        <v>0</v>
      </c>
      <c r="BG744" s="16" t="n">
        <f aca="false">IF(K744+AY744=0,1,0)</f>
        <v>0</v>
      </c>
      <c r="BH744" s="16" t="n">
        <f aca="false">AF744+AG744+AH744</f>
        <v>20</v>
      </c>
      <c r="BI744" s="18" t="n">
        <f aca="false">IF(H744=0,"",BH744/H744)</f>
        <v>0.0583090379008746</v>
      </c>
      <c r="BJ744" s="16" t="n">
        <f aca="false">IF(AP744="","",AP744+AN744)</f>
        <v>40</v>
      </c>
    </row>
    <row r="745" customFormat="false" ht="15" hidden="false" customHeight="true" outlineLevel="0" collapsed="false">
      <c r="A745" s="9" t="s">
        <v>170</v>
      </c>
      <c r="B745" s="10" t="s">
        <v>160</v>
      </c>
      <c r="C745" s="10" t="s">
        <v>171</v>
      </c>
      <c r="D745" s="9" t="n">
        <v>2019</v>
      </c>
      <c r="E745" s="11" t="n">
        <v>11051</v>
      </c>
      <c r="F745" s="11" t="n">
        <v>1502</v>
      </c>
      <c r="G745" s="11" t="n">
        <v>1654</v>
      </c>
      <c r="H745" s="11" t="n">
        <v>218</v>
      </c>
      <c r="I745" s="11" t="n">
        <v>9954</v>
      </c>
      <c r="J745" s="11" t="n">
        <v>7495</v>
      </c>
      <c r="K745" s="11" t="n">
        <v>18</v>
      </c>
      <c r="L745" s="12" t="n">
        <v>19.7267215636594</v>
      </c>
      <c r="M745" s="12" t="n">
        <v>1.62881187222876</v>
      </c>
      <c r="N745" s="13" t="n">
        <v>0.752963632710468</v>
      </c>
      <c r="O745" s="13" t="n">
        <v>0.900732965342503</v>
      </c>
      <c r="P745" s="13" t="n">
        <v>0.149669713148131</v>
      </c>
      <c r="Q745" s="13" t="n">
        <v>-0.301762810387313</v>
      </c>
      <c r="R745" s="13" t="n">
        <v>-0.326272912423625</v>
      </c>
      <c r="S745" s="11" t="n">
        <v>1</v>
      </c>
      <c r="T745" s="13" t="n">
        <v>-0.102880658436214</v>
      </c>
      <c r="U745" s="13" t="n">
        <v>-0.0865375791502249</v>
      </c>
      <c r="V745" s="11" t="n">
        <v>0</v>
      </c>
      <c r="W745" s="13" t="n">
        <v>-0.298165137614679</v>
      </c>
      <c r="X745" s="11" t="n">
        <v>1</v>
      </c>
      <c r="Y745" s="11" t="n">
        <v>0</v>
      </c>
      <c r="Z745" s="11" t="n">
        <v>1</v>
      </c>
      <c r="AA745" s="11" t="n">
        <v>0</v>
      </c>
      <c r="AB745" s="10" t="s">
        <v>65</v>
      </c>
      <c r="AC745" s="11" t="n">
        <v>16</v>
      </c>
      <c r="AD745" s="11" t="n">
        <v>92</v>
      </c>
      <c r="AE745" s="11" t="n">
        <v>103</v>
      </c>
      <c r="AF745" s="11" t="n">
        <v>5</v>
      </c>
      <c r="AG745" s="11" t="n">
        <v>1</v>
      </c>
      <c r="AH745" s="11" t="n">
        <v>1</v>
      </c>
      <c r="AI745" s="13" t="n">
        <v>0.073394495412844</v>
      </c>
      <c r="AJ745" s="13" t="n">
        <v>0.422018348623853</v>
      </c>
      <c r="AK745" s="13" t="n">
        <v>0.472477064220184</v>
      </c>
      <c r="AL745" s="13" t="n">
        <v>0.0229357798165138</v>
      </c>
      <c r="AM745" s="13" t="n">
        <v>0.00458715596330275</v>
      </c>
      <c r="AN745" s="11" t="n">
        <v>0</v>
      </c>
      <c r="AO745" s="13" t="n">
        <v>0</v>
      </c>
      <c r="AP745" s="11" t="n">
        <v>26</v>
      </c>
      <c r="AQ745" s="11" t="n">
        <v>1</v>
      </c>
      <c r="AR745" s="13" t="n">
        <v>0.10655737704918</v>
      </c>
      <c r="AS745" s="13" t="n">
        <v>0.00409836065573771</v>
      </c>
      <c r="AT745" s="14" t="n">
        <f aca="false">SUMIFS(시도_소아과개폐업!$C$5:$C$293,시도_소아과개폐업!$A$5:$A$293,$D745,시도_소아과개폐업!$B$5:$B$293,$B745)</f>
        <v>41</v>
      </c>
      <c r="AU745" s="14" t="n">
        <f aca="false">SUMIFS(시도_소아과개폐업!$D$5:$D$293,시도_소아과개폐업!$A$5:$A$293,$D745,시도_소아과개폐업!$B$5:$B$293,$B745)</f>
        <v>30</v>
      </c>
      <c r="AV745" s="14" t="n">
        <f aca="false">SUMIFS(시도_소아과개폐업!$F$5:$F$293,시도_소아과개폐업!$A$5:$A$293,$D745,시도_소아과개폐업!$B$5:$B$293,$B745)</f>
        <v>11</v>
      </c>
      <c r="AW745" s="15" t="n">
        <f aca="false">SUMIFS(시도_소아과개폐업!$G$5:$G$293,시도_소아과개폐업!$A$5:$A$293,$D745,시도_소아과개폐업!$B$5:$B$293,$B745)</f>
        <v>0.202702702702703</v>
      </c>
      <c r="AX745" s="14" t="n">
        <f aca="false">SUMIFS(시도_소아과개폐업!$H$5:$H$293,시도_소아과개폐업!$A$5:$A$293,$D745,시도_소아과개폐업!$B$5:$B$293,$B745)</f>
        <v>96</v>
      </c>
      <c r="AY745" s="14" t="n">
        <f aca="false">SUMIFS(시군구_병원급!$E$5:$E$3668,시군구_병원급!$A$5:$A$3668,$A745,시군구_병원급!$D$5:$D$3668,$D745)</f>
        <v>5</v>
      </c>
      <c r="AZ745" s="14" t="n">
        <f aca="false">SUMIFS(시군구_병원급!$F$5:$F$3668,시군구_병원급!$A$5:$A$3668,$A745,시군구_병원급!$D$5:$D$3668,$D745)</f>
        <v>2</v>
      </c>
      <c r="BA745" s="14" t="n">
        <f aca="false">SUMIFS(시군구_병원급!$G$5:$G$3668,시군구_병원급!$A$5:$A$3668,$A745,시군구_병원급!$D$5:$D$3668,$D745)</f>
        <v>9</v>
      </c>
      <c r="BB745" s="14" t="n">
        <f aca="false">SUMIFS(시군구_병원급!$H$5:$H$3668,시군구_병원급!$A$5:$A$3668,$A745,시군구_병원급!$D$5:$D$3668,$D745)</f>
        <v>24</v>
      </c>
      <c r="BC745" s="16" t="n">
        <f aca="false">K745+AY745</f>
        <v>23</v>
      </c>
      <c r="BD745" s="17" t="n">
        <f aca="false">IF(E745=0,"",(K745+AY745)/E745*1000)</f>
        <v>2.08125961451452</v>
      </c>
      <c r="BE745" s="16" t="n">
        <f aca="false">AY745-SUMIFS(시군구_병원급!$E$5:$E$3668,시군구_병원급!$A$5:$A$3668,$A745,시군구_병원급!$D$5:$D$3668,$D745-3)</f>
        <v>-1</v>
      </c>
      <c r="BF745" s="16" t="n">
        <f aca="false">IF(AY745=0,1,0)</f>
        <v>0</v>
      </c>
      <c r="BG745" s="16" t="n">
        <f aca="false">IF(K745+AY745=0,1,0)</f>
        <v>0</v>
      </c>
      <c r="BH745" s="16" t="n">
        <f aca="false">AF745+AG745+AH745</f>
        <v>7</v>
      </c>
      <c r="BI745" s="18" t="n">
        <f aca="false">IF(H745=0,"",BH745/H745)</f>
        <v>0.0321100917431193</v>
      </c>
      <c r="BJ745" s="16" t="n">
        <f aca="false">IF(AP745="","",AP745+AN745)</f>
        <v>26</v>
      </c>
    </row>
    <row r="746" customFormat="false" ht="15" hidden="false" customHeight="true" outlineLevel="0" collapsed="false">
      <c r="A746" s="9" t="s">
        <v>172</v>
      </c>
      <c r="B746" s="10" t="s">
        <v>160</v>
      </c>
      <c r="C746" s="10" t="s">
        <v>117</v>
      </c>
      <c r="D746" s="9" t="n">
        <v>2019</v>
      </c>
      <c r="E746" s="11" t="n">
        <v>29458</v>
      </c>
      <c r="F746" s="11" t="n">
        <v>3936</v>
      </c>
      <c r="G746" s="11" t="n">
        <v>4084</v>
      </c>
      <c r="H746" s="11" t="n">
        <v>436</v>
      </c>
      <c r="I746" s="11" t="n">
        <v>19091</v>
      </c>
      <c r="J746" s="11" t="n">
        <v>16535</v>
      </c>
      <c r="K746" s="11" t="n">
        <v>31</v>
      </c>
      <c r="L746" s="12" t="n">
        <v>14.8007332473352</v>
      </c>
      <c r="M746" s="12" t="n">
        <v>1.05234571253989</v>
      </c>
      <c r="N746" s="13" t="n">
        <v>0.86611492326227</v>
      </c>
      <c r="O746" s="13" t="n">
        <v>0.648075225745129</v>
      </c>
      <c r="P746" s="13" t="n">
        <v>0.138638060968158</v>
      </c>
      <c r="Q746" s="13" t="n">
        <v>-0.0989232839838493</v>
      </c>
      <c r="R746" s="13" t="n">
        <v>-0.134195463218147</v>
      </c>
      <c r="S746" s="11" t="n">
        <v>-1</v>
      </c>
      <c r="T746" s="13" t="n">
        <v>-0.0459518599562363</v>
      </c>
      <c r="U746" s="13" t="n">
        <v>-0.032926396839066</v>
      </c>
      <c r="V746" s="11" t="n">
        <v>0</v>
      </c>
      <c r="W746" s="13" t="n">
        <v>-0.100917431192661</v>
      </c>
      <c r="X746" s="11" t="n">
        <v>0</v>
      </c>
      <c r="Y746" s="11" t="n">
        <v>0</v>
      </c>
      <c r="Z746" s="11" t="n">
        <v>0</v>
      </c>
      <c r="AA746" s="11" t="n">
        <v>0</v>
      </c>
      <c r="AB746" s="10" t="s">
        <v>65</v>
      </c>
      <c r="AC746" s="11" t="n">
        <v>27</v>
      </c>
      <c r="AD746" s="11" t="n">
        <v>163</v>
      </c>
      <c r="AE746" s="11" t="n">
        <v>231</v>
      </c>
      <c r="AF746" s="11" t="n">
        <v>9</v>
      </c>
      <c r="AG746" s="11" t="n">
        <v>5</v>
      </c>
      <c r="AH746" s="11" t="n">
        <v>1</v>
      </c>
      <c r="AI746" s="13" t="n">
        <v>0.0619266055045872</v>
      </c>
      <c r="AJ746" s="13" t="n">
        <v>0.373853211009174</v>
      </c>
      <c r="AK746" s="13" t="n">
        <v>0.529816513761468</v>
      </c>
      <c r="AL746" s="13" t="n">
        <v>0.0206422018348624</v>
      </c>
      <c r="AM746" s="13" t="n">
        <v>0.0114678899082569</v>
      </c>
      <c r="AN746" s="11" t="n">
        <v>20</v>
      </c>
      <c r="AO746" s="13" t="n">
        <v>0.043859649122807</v>
      </c>
      <c r="AP746" s="11" t="n">
        <v>39</v>
      </c>
      <c r="AQ746" s="11" t="n">
        <v>17</v>
      </c>
      <c r="AR746" s="13" t="n">
        <v>0.0815899581589958</v>
      </c>
      <c r="AS746" s="13" t="n">
        <v>0.0355648535564854</v>
      </c>
      <c r="AT746" s="14" t="n">
        <f aca="false">SUMIFS(시도_소아과개폐업!$C$5:$C$293,시도_소아과개폐업!$A$5:$A$293,$D746,시도_소아과개폐업!$B$5:$B$293,$B746)</f>
        <v>41</v>
      </c>
      <c r="AU746" s="14" t="n">
        <f aca="false">SUMIFS(시도_소아과개폐업!$D$5:$D$293,시도_소아과개폐업!$A$5:$A$293,$D746,시도_소아과개폐업!$B$5:$B$293,$B746)</f>
        <v>30</v>
      </c>
      <c r="AV746" s="14" t="n">
        <f aca="false">SUMIFS(시도_소아과개폐업!$F$5:$F$293,시도_소아과개폐업!$A$5:$A$293,$D746,시도_소아과개폐업!$B$5:$B$293,$B746)</f>
        <v>11</v>
      </c>
      <c r="AW746" s="15" t="n">
        <f aca="false">SUMIFS(시도_소아과개폐업!$G$5:$G$293,시도_소아과개폐업!$A$5:$A$293,$D746,시도_소아과개폐업!$B$5:$B$293,$B746)</f>
        <v>0.202702702702703</v>
      </c>
      <c r="AX746" s="14" t="n">
        <f aca="false">SUMIFS(시도_소아과개폐업!$H$5:$H$293,시도_소아과개폐업!$A$5:$A$293,$D746,시도_소아과개폐업!$B$5:$B$293,$B746)</f>
        <v>96</v>
      </c>
      <c r="AY746" s="14" t="n">
        <f aca="false">SUMIFS(시군구_병원급!$E$5:$E$3668,시군구_병원급!$A$5:$A$3668,$A746,시군구_병원급!$D$5:$D$3668,$D746)</f>
        <v>3</v>
      </c>
      <c r="AZ746" s="14" t="n">
        <f aca="false">SUMIFS(시군구_병원급!$F$5:$F$3668,시군구_병원급!$A$5:$A$3668,$A746,시군구_병원급!$D$5:$D$3668,$D746)</f>
        <v>6</v>
      </c>
      <c r="BA746" s="14" t="n">
        <f aca="false">SUMIFS(시군구_병원급!$G$5:$G$3668,시군구_병원급!$A$5:$A$3668,$A746,시군구_병원급!$D$5:$D$3668,$D746)</f>
        <v>12</v>
      </c>
      <c r="BB746" s="14" t="n">
        <f aca="false">SUMIFS(시군구_병원급!$H$5:$H$3668,시군구_병원급!$A$5:$A$3668,$A746,시군구_병원급!$D$5:$D$3668,$D746)</f>
        <v>29</v>
      </c>
      <c r="BC746" s="16" t="n">
        <f aca="false">K746+AY746</f>
        <v>34</v>
      </c>
      <c r="BD746" s="17" t="n">
        <f aca="false">IF(E746=0,"",(K746+AY746)/E746*1000)</f>
        <v>1.15418562020504</v>
      </c>
      <c r="BE746" s="16" t="n">
        <f aca="false">AY746-SUMIFS(시군구_병원급!$E$5:$E$3668,시군구_병원급!$A$5:$A$3668,$A746,시군구_병원급!$D$5:$D$3668,$D746-3)</f>
        <v>0</v>
      </c>
      <c r="BF746" s="16" t="n">
        <f aca="false">IF(AY746=0,1,0)</f>
        <v>0</v>
      </c>
      <c r="BG746" s="16" t="n">
        <f aca="false">IF(K746+AY746=0,1,0)</f>
        <v>0</v>
      </c>
      <c r="BH746" s="16" t="n">
        <f aca="false">AF746+AG746+AH746</f>
        <v>15</v>
      </c>
      <c r="BI746" s="18" t="n">
        <f aca="false">IF(H746=0,"",BH746/H746)</f>
        <v>0.0344036697247706</v>
      </c>
      <c r="BJ746" s="16" t="n">
        <f aca="false">IF(AP746="","",AP746+AN746)</f>
        <v>59</v>
      </c>
    </row>
    <row r="747" customFormat="false" ht="15" hidden="false" customHeight="true" outlineLevel="0" collapsed="false">
      <c r="A747" s="9" t="s">
        <v>173</v>
      </c>
      <c r="B747" s="10" t="s">
        <v>160</v>
      </c>
      <c r="C747" s="10" t="s">
        <v>174</v>
      </c>
      <c r="D747" s="9" t="n">
        <v>2019</v>
      </c>
      <c r="E747" s="11" t="n">
        <v>1754</v>
      </c>
      <c r="F747" s="11" t="n">
        <v>295</v>
      </c>
      <c r="G747" s="11" t="n">
        <v>299</v>
      </c>
      <c r="H747" s="11" t="n">
        <v>16</v>
      </c>
      <c r="I747" s="11" t="n">
        <v>1005</v>
      </c>
      <c r="J747" s="11" t="n">
        <v>797</v>
      </c>
      <c r="K747" s="11" t="n">
        <v>2</v>
      </c>
      <c r="L747" s="12" t="n">
        <v>9.12200684150513</v>
      </c>
      <c r="M747" s="12" t="n">
        <v>1.14025085518814</v>
      </c>
      <c r="N747" s="13" t="n">
        <v>0.793034825870647</v>
      </c>
      <c r="O747" s="13" t="n">
        <v>0.572976054732041</v>
      </c>
      <c r="P747" s="13" t="n">
        <v>0.170467502850627</v>
      </c>
      <c r="Q747" s="13" t="n">
        <v>-0.106014271151886</v>
      </c>
      <c r="R747" s="13" t="n">
        <v>0.0833333333333333</v>
      </c>
      <c r="S747" s="11" t="n">
        <v>1</v>
      </c>
      <c r="T747" s="13" t="n">
        <v>-0.111111111111111</v>
      </c>
      <c r="U747" s="13" t="n">
        <v>-0.0589887640449438</v>
      </c>
      <c r="V747" s="11" t="n">
        <v>0</v>
      </c>
      <c r="W747" s="13" t="n">
        <v>-0.1875</v>
      </c>
      <c r="X747" s="11" t="n">
        <v>0</v>
      </c>
      <c r="Y747" s="11" t="n">
        <v>1</v>
      </c>
      <c r="Z747" s="11" t="n">
        <v>1</v>
      </c>
      <c r="AA747" s="11" t="n">
        <v>0</v>
      </c>
      <c r="AB747" s="10" t="s">
        <v>65</v>
      </c>
      <c r="AC747" s="11" t="n">
        <v>6</v>
      </c>
      <c r="AD747" s="11" t="n">
        <v>6</v>
      </c>
      <c r="AE747" s="11" t="n">
        <v>2</v>
      </c>
      <c r="AF747" s="11" t="n">
        <v>1</v>
      </c>
      <c r="AG747" s="11" t="n">
        <v>1</v>
      </c>
      <c r="AH747" s="11" t="n">
        <v>0</v>
      </c>
      <c r="AI747" s="13" t="n">
        <v>0.375</v>
      </c>
      <c r="AJ747" s="13" t="n">
        <v>0.375</v>
      </c>
      <c r="AK747" s="13" t="n">
        <v>0.125</v>
      </c>
      <c r="AL747" s="13" t="n">
        <v>0.0625</v>
      </c>
      <c r="AM747" s="13" t="n">
        <v>0.0625</v>
      </c>
      <c r="AN747" s="11" t="n">
        <v>1</v>
      </c>
      <c r="AO747" s="13" t="n">
        <v>0.0588235294117647</v>
      </c>
      <c r="AP747" s="11" t="n">
        <v>2</v>
      </c>
      <c r="AQ747" s="11" t="n">
        <v>0</v>
      </c>
      <c r="AR747" s="13" t="n">
        <v>0.105263157894737</v>
      </c>
      <c r="AS747" s="13" t="n">
        <v>0</v>
      </c>
      <c r="AT747" s="14" t="n">
        <f aca="false">SUMIFS(시도_소아과개폐업!$C$5:$C$293,시도_소아과개폐업!$A$5:$A$293,$D747,시도_소아과개폐업!$B$5:$B$293,$B747)</f>
        <v>41</v>
      </c>
      <c r="AU747" s="14" t="n">
        <f aca="false">SUMIFS(시도_소아과개폐업!$D$5:$D$293,시도_소아과개폐업!$A$5:$A$293,$D747,시도_소아과개폐업!$B$5:$B$293,$B747)</f>
        <v>30</v>
      </c>
      <c r="AV747" s="14" t="n">
        <f aca="false">SUMIFS(시도_소아과개폐업!$F$5:$F$293,시도_소아과개폐업!$A$5:$A$293,$D747,시도_소아과개폐업!$B$5:$B$293,$B747)</f>
        <v>11</v>
      </c>
      <c r="AW747" s="15" t="n">
        <f aca="false">SUMIFS(시도_소아과개폐업!$G$5:$G$293,시도_소아과개폐업!$A$5:$A$293,$D747,시도_소아과개폐업!$B$5:$B$293,$B747)</f>
        <v>0.202702702702703</v>
      </c>
      <c r="AX747" s="14" t="n">
        <f aca="false">SUMIFS(시도_소아과개폐업!$H$5:$H$293,시도_소아과개폐업!$A$5:$A$293,$D747,시도_소아과개폐업!$B$5:$B$293,$B747)</f>
        <v>96</v>
      </c>
      <c r="AY747" s="14" t="n">
        <f aca="false">SUMIFS(시군구_병원급!$E$5:$E$3668,시군구_병원급!$A$5:$A$3668,$A747,시군구_병원급!$D$5:$D$3668,$D747)</f>
        <v>1</v>
      </c>
      <c r="AZ747" s="14" t="n">
        <f aca="false">SUMIFS(시군구_병원급!$F$5:$F$3668,시군구_병원급!$A$5:$A$3668,$A747,시군구_병원급!$D$5:$D$3668,$D747)</f>
        <v>1</v>
      </c>
      <c r="BA747" s="14" t="n">
        <f aca="false">SUMIFS(시군구_병원급!$G$5:$G$3668,시군구_병원급!$A$5:$A$3668,$A747,시군구_병원급!$D$5:$D$3668,$D747)</f>
        <v>2</v>
      </c>
      <c r="BB747" s="14" t="n">
        <f aca="false">SUMIFS(시군구_병원급!$H$5:$H$3668,시군구_병원급!$A$5:$A$3668,$A747,시군구_병원급!$D$5:$D$3668,$D747)</f>
        <v>8</v>
      </c>
      <c r="BC747" s="16" t="n">
        <f aca="false">K747+AY747</f>
        <v>3</v>
      </c>
      <c r="BD747" s="17" t="n">
        <f aca="false">IF(E747=0,"",(K747+AY747)/E747*1000)</f>
        <v>1.71037628278221</v>
      </c>
      <c r="BE747" s="16" t="n">
        <f aca="false">AY747-SUMIFS(시군구_병원급!$E$5:$E$3668,시군구_병원급!$A$5:$A$3668,$A747,시군구_병원급!$D$5:$D$3668,$D747-3)</f>
        <v>-1</v>
      </c>
      <c r="BF747" s="16" t="n">
        <f aca="false">IF(AY747=0,1,0)</f>
        <v>0</v>
      </c>
      <c r="BG747" s="16" t="n">
        <f aca="false">IF(K747+AY747=0,1,0)</f>
        <v>0</v>
      </c>
      <c r="BH747" s="16" t="n">
        <f aca="false">AF747+AG747+AH747</f>
        <v>2</v>
      </c>
      <c r="BI747" s="18" t="n">
        <f aca="false">IF(H747=0,"",BH747/H747)</f>
        <v>0.125</v>
      </c>
      <c r="BJ747" s="16" t="n">
        <f aca="false">IF(AP747="","",AP747+AN747)</f>
        <v>3</v>
      </c>
    </row>
    <row r="748" customFormat="false" ht="15" hidden="false" customHeight="true" outlineLevel="0" collapsed="false">
      <c r="A748" s="9" t="s">
        <v>175</v>
      </c>
      <c r="B748" s="10" t="s">
        <v>160</v>
      </c>
      <c r="C748" s="10" t="s">
        <v>176</v>
      </c>
      <c r="D748" s="9" t="n">
        <v>2019</v>
      </c>
      <c r="E748" s="11" t="n">
        <v>578</v>
      </c>
      <c r="F748" s="11" t="n">
        <v>80</v>
      </c>
      <c r="G748" s="11" t="n">
        <v>99</v>
      </c>
      <c r="H748" s="11" t="n">
        <v>14</v>
      </c>
      <c r="I748" s="11" t="n">
        <v>566</v>
      </c>
      <c r="J748" s="11" t="n">
        <v>316</v>
      </c>
      <c r="K748" s="11" t="n">
        <v>0</v>
      </c>
      <c r="L748" s="12" t="n">
        <v>24.2214532871972</v>
      </c>
      <c r="M748" s="12" t="n">
        <v>0</v>
      </c>
      <c r="N748" s="13" t="n">
        <v>0.558303886925795</v>
      </c>
      <c r="O748" s="13" t="n">
        <v>0.97923875432526</v>
      </c>
      <c r="P748" s="13" t="n">
        <v>0.171280276816609</v>
      </c>
      <c r="Q748" s="13" t="n">
        <v>-0.225201072386059</v>
      </c>
      <c r="R748" s="13" t="n">
        <v>-0.181818181818182</v>
      </c>
      <c r="S748" s="11" t="n">
        <v>0</v>
      </c>
      <c r="T748" s="13" t="n">
        <v>0.166666666666667</v>
      </c>
      <c r="U748" s="13" t="n">
        <v>0.134268537074148</v>
      </c>
      <c r="V748" s="11" t="n">
        <v>1</v>
      </c>
      <c r="W748" s="13" t="n">
        <v>-0.0714285714285714</v>
      </c>
      <c r="X748" s="11" t="n">
        <v>0</v>
      </c>
      <c r="Y748" s="11" t="n">
        <v>0</v>
      </c>
      <c r="Z748" s="11" t="n">
        <v>0</v>
      </c>
      <c r="AA748" s="11" t="n">
        <v>0</v>
      </c>
      <c r="AB748" s="10" t="s">
        <v>65</v>
      </c>
      <c r="AC748" s="11" t="n">
        <v>10</v>
      </c>
      <c r="AD748" s="11" t="n">
        <v>1</v>
      </c>
      <c r="AE748" s="11" t="n">
        <v>0</v>
      </c>
      <c r="AF748" s="11" t="n">
        <v>3</v>
      </c>
      <c r="AG748" s="11" t="n">
        <v>0</v>
      </c>
      <c r="AH748" s="11" t="n">
        <v>0</v>
      </c>
      <c r="AI748" s="13" t="n">
        <v>0.714285714285714</v>
      </c>
      <c r="AJ748" s="13" t="n">
        <v>0.0714285714285714</v>
      </c>
      <c r="AK748" s="13" t="n">
        <v>0</v>
      </c>
      <c r="AL748" s="13" t="n">
        <v>0.214285714285714</v>
      </c>
      <c r="AM748" s="13" t="n">
        <v>0</v>
      </c>
      <c r="AN748" s="11" t="n">
        <v>1</v>
      </c>
      <c r="AO748" s="13" t="n">
        <v>0.0666666666666667</v>
      </c>
      <c r="AP748" s="11" t="n">
        <v>2</v>
      </c>
      <c r="AQ748" s="11" t="n">
        <v>5</v>
      </c>
      <c r="AR748" s="13" t="n">
        <v>0.166666666666667</v>
      </c>
      <c r="AS748" s="13" t="n">
        <v>0.416666666666667</v>
      </c>
      <c r="AT748" s="14" t="n">
        <f aca="false">SUMIFS(시도_소아과개폐업!$C$5:$C$293,시도_소아과개폐업!$A$5:$A$293,$D748,시도_소아과개폐업!$B$5:$B$293,$B748)</f>
        <v>41</v>
      </c>
      <c r="AU748" s="14" t="n">
        <f aca="false">SUMIFS(시도_소아과개폐업!$D$5:$D$293,시도_소아과개폐업!$A$5:$A$293,$D748,시도_소아과개폐업!$B$5:$B$293,$B748)</f>
        <v>30</v>
      </c>
      <c r="AV748" s="14" t="n">
        <f aca="false">SUMIFS(시도_소아과개폐업!$F$5:$F$293,시도_소아과개폐업!$A$5:$A$293,$D748,시도_소아과개폐업!$B$5:$B$293,$B748)</f>
        <v>11</v>
      </c>
      <c r="AW748" s="15" t="n">
        <f aca="false">SUMIFS(시도_소아과개폐업!$G$5:$G$293,시도_소아과개폐업!$A$5:$A$293,$D748,시도_소아과개폐업!$B$5:$B$293,$B748)</f>
        <v>0.202702702702703</v>
      </c>
      <c r="AX748" s="14" t="n">
        <f aca="false">SUMIFS(시도_소아과개폐업!$H$5:$H$293,시도_소아과개폐업!$A$5:$A$293,$D748,시도_소아과개폐업!$B$5:$B$293,$B748)</f>
        <v>96</v>
      </c>
      <c r="AY748" s="14" t="n">
        <f aca="false">SUMIFS(시군구_병원급!$E$5:$E$3668,시군구_병원급!$A$5:$A$3668,$A748,시군구_병원급!$D$5:$D$3668,$D748)</f>
        <v>1</v>
      </c>
      <c r="AZ748" s="14" t="n">
        <f aca="false">SUMIFS(시군구_병원급!$F$5:$F$3668,시군구_병원급!$A$5:$A$3668,$A748,시군구_병원급!$D$5:$D$3668,$D748)</f>
        <v>0</v>
      </c>
      <c r="BA748" s="14" t="n">
        <f aca="false">SUMIFS(시군구_병원급!$G$5:$G$3668,시군구_병원급!$A$5:$A$3668,$A748,시군구_병원급!$D$5:$D$3668,$D748)</f>
        <v>1</v>
      </c>
      <c r="BB748" s="14" t="n">
        <f aca="false">SUMIFS(시군구_병원급!$H$5:$H$3668,시군구_병원급!$A$5:$A$3668,$A748,시군구_병원급!$D$5:$D$3668,$D748)</f>
        <v>1</v>
      </c>
      <c r="BC748" s="16" t="n">
        <f aca="false">K748+AY748</f>
        <v>1</v>
      </c>
      <c r="BD748" s="17" t="n">
        <f aca="false">IF(E748=0,"",(K748+AY748)/E748*1000)</f>
        <v>1.73010380622837</v>
      </c>
      <c r="BE748" s="16" t="n">
        <f aca="false">AY748-SUMIFS(시군구_병원급!$E$5:$E$3668,시군구_병원급!$A$5:$A$3668,$A748,시군구_병원급!$D$5:$D$3668,$D748-3)</f>
        <v>0</v>
      </c>
      <c r="BF748" s="16" t="n">
        <f aca="false">IF(AY748=0,1,0)</f>
        <v>0</v>
      </c>
      <c r="BG748" s="16" t="n">
        <f aca="false">IF(K748+AY748=0,1,0)</f>
        <v>0</v>
      </c>
      <c r="BH748" s="16" t="n">
        <f aca="false">AF748+AG748+AH748</f>
        <v>3</v>
      </c>
      <c r="BI748" s="18" t="n">
        <f aca="false">IF(H748=0,"",BH748/H748)</f>
        <v>0.214285714285714</v>
      </c>
      <c r="BJ748" s="16" t="n">
        <f aca="false">IF(AP748="","",AP748+AN748)</f>
        <v>3</v>
      </c>
    </row>
    <row r="749" customFormat="false" ht="15" hidden="false" customHeight="true" outlineLevel="0" collapsed="false">
      <c r="A749" s="9" t="s">
        <v>177</v>
      </c>
      <c r="B749" s="10" t="s">
        <v>178</v>
      </c>
      <c r="C749" s="10" t="s">
        <v>119</v>
      </c>
      <c r="D749" s="9" t="n">
        <v>2019</v>
      </c>
      <c r="E749" s="11" t="n">
        <v>3905</v>
      </c>
      <c r="F749" s="11" t="n">
        <v>520</v>
      </c>
      <c r="G749" s="11" t="n">
        <v>459</v>
      </c>
      <c r="H749" s="11" t="n">
        <v>53</v>
      </c>
      <c r="I749" s="11" t="n">
        <v>3283</v>
      </c>
      <c r="J749" s="11" t="n">
        <v>2303</v>
      </c>
      <c r="K749" s="11" t="n">
        <v>3</v>
      </c>
      <c r="L749" s="12" t="n">
        <v>13.5723431498079</v>
      </c>
      <c r="M749" s="12" t="n">
        <v>0.768245838668374</v>
      </c>
      <c r="N749" s="13" t="n">
        <v>0.701492537313433</v>
      </c>
      <c r="O749" s="13" t="n">
        <v>0.840717029449424</v>
      </c>
      <c r="P749" s="13" t="n">
        <v>0.117541613316261</v>
      </c>
      <c r="Q749" s="13" t="n">
        <v>-0.00661409310607986</v>
      </c>
      <c r="R749" s="13" t="n">
        <v>-0.178890876565295</v>
      </c>
      <c r="S749" s="11" t="n">
        <v>1</v>
      </c>
      <c r="T749" s="13" t="n">
        <v>0.0816326530612246</v>
      </c>
      <c r="U749" s="13" t="n">
        <v>0.00736422215403487</v>
      </c>
      <c r="V749" s="11" t="n">
        <v>0</v>
      </c>
      <c r="W749" s="13" t="n">
        <v>0.0754716981132075</v>
      </c>
      <c r="X749" s="11" t="n">
        <v>0</v>
      </c>
      <c r="Y749" s="11" t="n">
        <v>0</v>
      </c>
      <c r="Z749" s="11" t="n">
        <v>0</v>
      </c>
      <c r="AA749" s="11" t="n">
        <v>0</v>
      </c>
      <c r="AB749" s="10" t="s">
        <v>65</v>
      </c>
      <c r="AC749" s="11" t="n">
        <v>3</v>
      </c>
      <c r="AD749" s="11" t="n">
        <v>21</v>
      </c>
      <c r="AE749" s="11" t="n">
        <v>10</v>
      </c>
      <c r="AF749" s="11" t="n">
        <v>7</v>
      </c>
      <c r="AG749" s="11" t="n">
        <v>12</v>
      </c>
      <c r="AH749" s="11" t="n">
        <v>0</v>
      </c>
      <c r="AI749" s="13" t="n">
        <v>0.0566037735849057</v>
      </c>
      <c r="AJ749" s="13" t="n">
        <v>0.39622641509434</v>
      </c>
      <c r="AK749" s="13" t="n">
        <v>0.188679245283019</v>
      </c>
      <c r="AL749" s="13" t="n">
        <v>0.132075471698113</v>
      </c>
      <c r="AM749" s="13" t="n">
        <v>0.226415094339623</v>
      </c>
      <c r="AN749" s="11" t="n">
        <v>1</v>
      </c>
      <c r="AO749" s="13" t="n">
        <v>0.0185185185185185</v>
      </c>
      <c r="AP749" s="11" t="n">
        <v>3</v>
      </c>
      <c r="AQ749" s="11" t="n">
        <v>8</v>
      </c>
      <c r="AR749" s="13" t="n">
        <v>0.0612244897959184</v>
      </c>
      <c r="AS749" s="13" t="n">
        <v>0.163265306122449</v>
      </c>
      <c r="AT749" s="14" t="n">
        <f aca="false">SUMIFS(시도_소아과개폐업!$C$5:$C$293,시도_소아과개폐업!$A$5:$A$293,$D749,시도_소아과개폐업!$B$5:$B$293,$B749)</f>
        <v>18</v>
      </c>
      <c r="AU749" s="14" t="n">
        <f aca="false">SUMIFS(시도_소아과개폐업!$D$5:$D$293,시도_소아과개폐업!$A$5:$A$293,$D749,시도_소아과개폐업!$B$5:$B$293,$B749)</f>
        <v>16</v>
      </c>
      <c r="AV749" s="14" t="n">
        <f aca="false">SUMIFS(시도_소아과개폐업!$F$5:$F$293,시도_소아과개폐업!$A$5:$A$293,$D749,시도_소아과개폐업!$B$5:$B$293,$B749)</f>
        <v>2</v>
      </c>
      <c r="AW749" s="15" t="n">
        <f aca="false">SUMIFS(시도_소아과개폐업!$G$5:$G$293,시도_소아과개폐업!$A$5:$A$293,$D749,시도_소아과개폐업!$B$5:$B$293,$B749)</f>
        <v>0.372093023255814</v>
      </c>
      <c r="AX749" s="14" t="n">
        <f aca="false">SUMIFS(시도_소아과개폐업!$H$5:$H$293,시도_소아과개폐업!$A$5:$A$293,$D749,시도_소아과개폐업!$B$5:$B$293,$B749)</f>
        <v>56</v>
      </c>
      <c r="AY749" s="14" t="n">
        <f aca="false">SUMIFS(시군구_병원급!$E$5:$E$3668,시군구_병원급!$A$5:$A$3668,$A749,시군구_병원급!$D$5:$D$3668,$D749)</f>
        <v>4</v>
      </c>
      <c r="AZ749" s="14" t="n">
        <f aca="false">SUMIFS(시군구_병원급!$F$5:$F$3668,시군구_병원급!$A$5:$A$3668,$A749,시군구_병원급!$D$5:$D$3668,$D749)</f>
        <v>3</v>
      </c>
      <c r="BA749" s="14" t="n">
        <f aca="false">SUMIFS(시군구_병원급!$G$5:$G$3668,시군구_병원급!$A$5:$A$3668,$A749,시군구_병원급!$D$5:$D$3668,$D749)</f>
        <v>15</v>
      </c>
      <c r="BB749" s="14" t="n">
        <f aca="false">SUMIFS(시군구_병원급!$H$5:$H$3668,시군구_병원급!$A$5:$A$3668,$A749,시군구_병원급!$D$5:$D$3668,$D749)</f>
        <v>38</v>
      </c>
      <c r="BC749" s="16" t="n">
        <f aca="false">K749+AY749</f>
        <v>7</v>
      </c>
      <c r="BD749" s="17" t="n">
        <f aca="false">IF(E749=0,"",(K749+AY749)/E749*1000)</f>
        <v>1.79257362355954</v>
      </c>
      <c r="BE749" s="16" t="n">
        <f aca="false">AY749-SUMIFS(시군구_병원급!$E$5:$E$3668,시군구_병원급!$A$5:$A$3668,$A749,시군구_병원급!$D$5:$D$3668,$D749-3)</f>
        <v>-1</v>
      </c>
      <c r="BF749" s="16" t="n">
        <f aca="false">IF(AY749=0,1,0)</f>
        <v>0</v>
      </c>
      <c r="BG749" s="16" t="n">
        <f aca="false">IF(K749+AY749=0,1,0)</f>
        <v>0</v>
      </c>
      <c r="BH749" s="16" t="n">
        <f aca="false">AF749+AG749+AH749</f>
        <v>19</v>
      </c>
      <c r="BI749" s="18" t="n">
        <f aca="false">IF(H749=0,"",BH749/H749)</f>
        <v>0.358490566037736</v>
      </c>
      <c r="BJ749" s="16" t="n">
        <f aca="false">IF(AP749="","",AP749+AN749)</f>
        <v>4</v>
      </c>
    </row>
    <row r="750" customFormat="false" ht="15" hidden="false" customHeight="true" outlineLevel="0" collapsed="false">
      <c r="A750" s="9" t="s">
        <v>179</v>
      </c>
      <c r="B750" s="10" t="s">
        <v>178</v>
      </c>
      <c r="C750" s="10" t="s">
        <v>117</v>
      </c>
      <c r="D750" s="9" t="n">
        <v>2019</v>
      </c>
      <c r="E750" s="11" t="n">
        <v>12247</v>
      </c>
      <c r="F750" s="11" t="n">
        <v>1514</v>
      </c>
      <c r="G750" s="11" t="n">
        <v>1589</v>
      </c>
      <c r="H750" s="11" t="n">
        <v>226</v>
      </c>
      <c r="I750" s="11" t="n">
        <v>9866</v>
      </c>
      <c r="J750" s="11" t="n">
        <v>7315</v>
      </c>
      <c r="K750" s="11" t="n">
        <v>8</v>
      </c>
      <c r="L750" s="12" t="n">
        <v>18.4534988160366</v>
      </c>
      <c r="M750" s="12" t="n">
        <v>0.653221197027844</v>
      </c>
      <c r="N750" s="13" t="n">
        <v>0.741435232110278</v>
      </c>
      <c r="O750" s="13" t="n">
        <v>0.805585041234588</v>
      </c>
      <c r="P750" s="13" t="n">
        <v>0.129746060259655</v>
      </c>
      <c r="Q750" s="13" t="n">
        <v>-0.194806048652203</v>
      </c>
      <c r="R750" s="13" t="n">
        <v>-0.279365079365079</v>
      </c>
      <c r="S750" s="11" t="n">
        <v>1</v>
      </c>
      <c r="T750" s="13" t="n">
        <v>-0.0699588477366255</v>
      </c>
      <c r="U750" s="13" t="n">
        <v>-0.0573284922606535</v>
      </c>
      <c r="V750" s="11" t="n">
        <v>0</v>
      </c>
      <c r="W750" s="13" t="n">
        <v>-0.234513274336283</v>
      </c>
      <c r="X750" s="11" t="n">
        <v>1</v>
      </c>
      <c r="Y750" s="11" t="n">
        <v>1</v>
      </c>
      <c r="Z750" s="11" t="n">
        <v>1</v>
      </c>
      <c r="AA750" s="11" t="n">
        <v>1</v>
      </c>
      <c r="AB750" s="10" t="s">
        <v>65</v>
      </c>
      <c r="AC750" s="11" t="n">
        <v>9</v>
      </c>
      <c r="AD750" s="11" t="n">
        <v>68</v>
      </c>
      <c r="AE750" s="11" t="n">
        <v>121</v>
      </c>
      <c r="AF750" s="11" t="n">
        <v>8</v>
      </c>
      <c r="AG750" s="11" t="n">
        <v>19</v>
      </c>
      <c r="AH750" s="11" t="n">
        <v>1</v>
      </c>
      <c r="AI750" s="13" t="n">
        <v>0.0398230088495575</v>
      </c>
      <c r="AJ750" s="13" t="n">
        <v>0.300884955752212</v>
      </c>
      <c r="AK750" s="13" t="n">
        <v>0.535398230088496</v>
      </c>
      <c r="AL750" s="13" t="n">
        <v>0.0353982300884956</v>
      </c>
      <c r="AM750" s="13" t="n">
        <v>0.084070796460177</v>
      </c>
      <c r="AN750" s="11" t="n">
        <v>9</v>
      </c>
      <c r="AO750" s="13" t="n">
        <v>0.0382978723404255</v>
      </c>
      <c r="AP750" s="11" t="n">
        <v>17</v>
      </c>
      <c r="AQ750" s="11" t="n">
        <v>2</v>
      </c>
      <c r="AR750" s="13" t="n">
        <v>0.068</v>
      </c>
      <c r="AS750" s="13" t="n">
        <v>0.008</v>
      </c>
      <c r="AT750" s="14" t="n">
        <f aca="false">SUMIFS(시도_소아과개폐업!$C$5:$C$293,시도_소아과개폐업!$A$5:$A$293,$D750,시도_소아과개폐업!$B$5:$B$293,$B750)</f>
        <v>18</v>
      </c>
      <c r="AU750" s="14" t="n">
        <f aca="false">SUMIFS(시도_소아과개폐업!$D$5:$D$293,시도_소아과개폐업!$A$5:$A$293,$D750,시도_소아과개폐업!$B$5:$B$293,$B750)</f>
        <v>16</v>
      </c>
      <c r="AV750" s="14" t="n">
        <f aca="false">SUMIFS(시도_소아과개폐업!$F$5:$F$293,시도_소아과개폐업!$A$5:$A$293,$D750,시도_소아과개폐업!$B$5:$B$293,$B750)</f>
        <v>2</v>
      </c>
      <c r="AW750" s="15" t="n">
        <f aca="false">SUMIFS(시도_소아과개폐업!$G$5:$G$293,시도_소아과개폐업!$A$5:$A$293,$D750,시도_소아과개폐업!$B$5:$B$293,$B750)</f>
        <v>0.372093023255814</v>
      </c>
      <c r="AX750" s="14" t="n">
        <f aca="false">SUMIFS(시도_소아과개폐업!$H$5:$H$293,시도_소아과개폐업!$A$5:$A$293,$D750,시도_소아과개폐업!$B$5:$B$293,$B750)</f>
        <v>56</v>
      </c>
      <c r="AY750" s="14" t="n">
        <f aca="false">SUMIFS(시군구_병원급!$E$5:$E$3668,시군구_병원급!$A$5:$A$3668,$A750,시군구_병원급!$D$5:$D$3668,$D750)</f>
        <v>8</v>
      </c>
      <c r="AZ750" s="14" t="n">
        <f aca="false">SUMIFS(시군구_병원급!$F$5:$F$3668,시군구_병원급!$A$5:$A$3668,$A750,시군구_병원급!$D$5:$D$3668,$D750)</f>
        <v>5</v>
      </c>
      <c r="BA750" s="14" t="n">
        <f aca="false">SUMIFS(시군구_병원급!$G$5:$G$3668,시군구_병원급!$A$5:$A$3668,$A750,시군구_병원급!$D$5:$D$3668,$D750)</f>
        <v>33</v>
      </c>
      <c r="BB750" s="14" t="n">
        <f aca="false">SUMIFS(시군구_병원급!$H$5:$H$3668,시군구_병원급!$A$5:$A$3668,$A750,시군구_병원급!$D$5:$D$3668,$D750)</f>
        <v>87</v>
      </c>
      <c r="BC750" s="16" t="n">
        <f aca="false">K750+AY750</f>
        <v>16</v>
      </c>
      <c r="BD750" s="17" t="n">
        <f aca="false">IF(E750=0,"",(K750+AY750)/E750*1000)</f>
        <v>1.30644239405569</v>
      </c>
      <c r="BE750" s="16" t="n">
        <f aca="false">AY750-SUMIFS(시군구_병원급!$E$5:$E$3668,시군구_병원급!$A$5:$A$3668,$A750,시군구_병원급!$D$5:$D$3668,$D750-3)</f>
        <v>-1</v>
      </c>
      <c r="BF750" s="16" t="n">
        <f aca="false">IF(AY750=0,1,0)</f>
        <v>0</v>
      </c>
      <c r="BG750" s="16" t="n">
        <f aca="false">IF(K750+AY750=0,1,0)</f>
        <v>0</v>
      </c>
      <c r="BH750" s="16" t="n">
        <f aca="false">AF750+AG750+AH750</f>
        <v>28</v>
      </c>
      <c r="BI750" s="18" t="n">
        <f aca="false">IF(H750=0,"",BH750/H750)</f>
        <v>0.123893805309735</v>
      </c>
      <c r="BJ750" s="16" t="n">
        <f aca="false">IF(AP750="","",AP750+AN750)</f>
        <v>26</v>
      </c>
    </row>
    <row r="751" customFormat="false" ht="15" hidden="false" customHeight="true" outlineLevel="0" collapsed="false">
      <c r="A751" s="9" t="s">
        <v>180</v>
      </c>
      <c r="B751" s="10" t="s">
        <v>178</v>
      </c>
      <c r="C751" s="10" t="s">
        <v>127</v>
      </c>
      <c r="D751" s="9" t="n">
        <v>2019</v>
      </c>
      <c r="E751" s="11" t="n">
        <v>9456</v>
      </c>
      <c r="F751" s="11" t="n">
        <v>1119</v>
      </c>
      <c r="G751" s="11" t="n">
        <v>1120</v>
      </c>
      <c r="H751" s="11" t="n">
        <v>140</v>
      </c>
      <c r="I751" s="11" t="n">
        <v>7000</v>
      </c>
      <c r="J751" s="11" t="n">
        <v>5316</v>
      </c>
      <c r="K751" s="11" t="n">
        <v>8</v>
      </c>
      <c r="L751" s="12" t="n">
        <v>14.8054145516074</v>
      </c>
      <c r="M751" s="12" t="n">
        <v>0.846023688663283</v>
      </c>
      <c r="N751" s="13" t="n">
        <v>0.759428571428572</v>
      </c>
      <c r="O751" s="13" t="n">
        <v>0.740270727580372</v>
      </c>
      <c r="P751" s="13" t="n">
        <v>0.11844331641286</v>
      </c>
      <c r="Q751" s="13" t="n">
        <v>-0.110274745954084</v>
      </c>
      <c r="R751" s="13" t="n">
        <v>-0.209039548022599</v>
      </c>
      <c r="S751" s="11" t="n">
        <v>-1</v>
      </c>
      <c r="T751" s="13" t="n">
        <v>-0.0344827586206896</v>
      </c>
      <c r="U751" s="13" t="n">
        <v>-0.0417522245037646</v>
      </c>
      <c r="V751" s="11" t="n">
        <v>0</v>
      </c>
      <c r="W751" s="13" t="n">
        <v>-0.135714285714286</v>
      </c>
      <c r="X751" s="11" t="n">
        <v>0</v>
      </c>
      <c r="Y751" s="11" t="n">
        <v>1</v>
      </c>
      <c r="Z751" s="11" t="n">
        <v>1</v>
      </c>
      <c r="AA751" s="11" t="n">
        <v>0</v>
      </c>
      <c r="AB751" s="10" t="s">
        <v>65</v>
      </c>
      <c r="AC751" s="11" t="n">
        <v>4</v>
      </c>
      <c r="AD751" s="11" t="n">
        <v>55</v>
      </c>
      <c r="AE751" s="11" t="n">
        <v>55</v>
      </c>
      <c r="AF751" s="11" t="n">
        <v>2</v>
      </c>
      <c r="AG751" s="11" t="n">
        <v>22</v>
      </c>
      <c r="AH751" s="11" t="n">
        <v>2</v>
      </c>
      <c r="AI751" s="13" t="n">
        <v>0.0285714285714286</v>
      </c>
      <c r="AJ751" s="13" t="n">
        <v>0.392857142857143</v>
      </c>
      <c r="AK751" s="13" t="n">
        <v>0.392857142857143</v>
      </c>
      <c r="AL751" s="13" t="n">
        <v>0.0142857142857143</v>
      </c>
      <c r="AM751" s="13" t="n">
        <v>0.157142857142857</v>
      </c>
      <c r="AN751" s="11" t="n">
        <v>4</v>
      </c>
      <c r="AO751" s="13" t="n">
        <v>0.0277777777777778</v>
      </c>
      <c r="AP751" s="11" t="n">
        <v>10</v>
      </c>
      <c r="AQ751" s="11" t="n">
        <v>4</v>
      </c>
      <c r="AR751" s="13" t="n">
        <v>0.0666666666666667</v>
      </c>
      <c r="AS751" s="13" t="n">
        <v>0.0266666666666667</v>
      </c>
      <c r="AT751" s="14" t="n">
        <f aca="false">SUMIFS(시도_소아과개폐업!$C$5:$C$293,시도_소아과개폐업!$A$5:$A$293,$D751,시도_소아과개폐업!$B$5:$B$293,$B751)</f>
        <v>18</v>
      </c>
      <c r="AU751" s="14" t="n">
        <f aca="false">SUMIFS(시도_소아과개폐업!$D$5:$D$293,시도_소아과개폐업!$A$5:$A$293,$D751,시도_소아과개폐업!$B$5:$B$293,$B751)</f>
        <v>16</v>
      </c>
      <c r="AV751" s="14" t="n">
        <f aca="false">SUMIFS(시도_소아과개폐업!$F$5:$F$293,시도_소아과개폐업!$A$5:$A$293,$D751,시도_소아과개폐업!$B$5:$B$293,$B751)</f>
        <v>2</v>
      </c>
      <c r="AW751" s="15" t="n">
        <f aca="false">SUMIFS(시도_소아과개폐업!$G$5:$G$293,시도_소아과개폐업!$A$5:$A$293,$D751,시도_소아과개폐업!$B$5:$B$293,$B751)</f>
        <v>0.372093023255814</v>
      </c>
      <c r="AX751" s="14" t="n">
        <f aca="false">SUMIFS(시도_소아과개폐업!$H$5:$H$293,시도_소아과개폐업!$A$5:$A$293,$D751,시도_소아과개폐업!$B$5:$B$293,$B751)</f>
        <v>56</v>
      </c>
      <c r="AY751" s="14" t="n">
        <f aca="false">SUMIFS(시군구_병원급!$E$5:$E$3668,시군구_병원급!$A$5:$A$3668,$A751,시군구_병원급!$D$5:$D$3668,$D751)</f>
        <v>6</v>
      </c>
      <c r="AZ751" s="14" t="n">
        <f aca="false">SUMIFS(시군구_병원급!$F$5:$F$3668,시군구_병원급!$A$5:$A$3668,$A751,시군구_병원급!$D$5:$D$3668,$D751)</f>
        <v>4</v>
      </c>
      <c r="BA751" s="14" t="n">
        <f aca="false">SUMIFS(시군구_병원급!$G$5:$G$3668,시군구_병원급!$A$5:$A$3668,$A751,시군구_병원급!$D$5:$D$3668,$D751)</f>
        <v>22</v>
      </c>
      <c r="BB751" s="14" t="n">
        <f aca="false">SUMIFS(시군구_병원급!$H$5:$H$3668,시군구_병원급!$A$5:$A$3668,$A751,시군구_병원급!$D$5:$D$3668,$D751)</f>
        <v>61</v>
      </c>
      <c r="BC751" s="16" t="n">
        <f aca="false">K751+AY751</f>
        <v>14</v>
      </c>
      <c r="BD751" s="17" t="n">
        <f aca="false">IF(E751=0,"",(K751+AY751)/E751*1000)</f>
        <v>1.48054145516074</v>
      </c>
      <c r="BE751" s="16" t="n">
        <f aca="false">AY751-SUMIFS(시군구_병원급!$E$5:$E$3668,시군구_병원급!$A$5:$A$3668,$A751,시군구_병원급!$D$5:$D$3668,$D751-3)</f>
        <v>1</v>
      </c>
      <c r="BF751" s="16" t="n">
        <f aca="false">IF(AY751=0,1,0)</f>
        <v>0</v>
      </c>
      <c r="BG751" s="16" t="n">
        <f aca="false">IF(K751+AY751=0,1,0)</f>
        <v>0</v>
      </c>
      <c r="BH751" s="16" t="n">
        <f aca="false">AF751+AG751+AH751</f>
        <v>26</v>
      </c>
      <c r="BI751" s="18" t="n">
        <f aca="false">IF(H751=0,"",BH751/H751)</f>
        <v>0.185714285714286</v>
      </c>
      <c r="BJ751" s="16" t="n">
        <f aca="false">IF(AP751="","",AP751+AN751)</f>
        <v>14</v>
      </c>
    </row>
    <row r="752" customFormat="false" ht="15" hidden="false" customHeight="true" outlineLevel="0" collapsed="false">
      <c r="A752" s="9" t="s">
        <v>181</v>
      </c>
      <c r="B752" s="10" t="s">
        <v>178</v>
      </c>
      <c r="C752" s="10" t="s">
        <v>129</v>
      </c>
      <c r="D752" s="9" t="n">
        <v>2019</v>
      </c>
      <c r="E752" s="11" t="n">
        <v>19315</v>
      </c>
      <c r="F752" s="11" t="n">
        <v>2442</v>
      </c>
      <c r="G752" s="11" t="n">
        <v>2538</v>
      </c>
      <c r="H752" s="11" t="n">
        <v>306</v>
      </c>
      <c r="I752" s="11" t="n">
        <v>16053</v>
      </c>
      <c r="J752" s="11" t="n">
        <v>11881</v>
      </c>
      <c r="K752" s="11" t="n">
        <v>12</v>
      </c>
      <c r="L752" s="12" t="n">
        <v>15.8426093709552</v>
      </c>
      <c r="M752" s="12" t="n">
        <v>0.621278798860989</v>
      </c>
      <c r="N752" s="13" t="n">
        <v>0.740110882701053</v>
      </c>
      <c r="O752" s="13" t="n">
        <v>0.831115713176288</v>
      </c>
      <c r="P752" s="13" t="n">
        <v>0.131400465959099</v>
      </c>
      <c r="Q752" s="13" t="n">
        <v>-0.14205125927242</v>
      </c>
      <c r="R752" s="13" t="n">
        <v>-0.261565318591795</v>
      </c>
      <c r="S752" s="11" t="n">
        <v>0</v>
      </c>
      <c r="T752" s="13" t="n">
        <v>-0.0584615384615385</v>
      </c>
      <c r="U752" s="13" t="n">
        <v>-0.0509606857818504</v>
      </c>
      <c r="V752" s="11" t="n">
        <v>0</v>
      </c>
      <c r="W752" s="13" t="n">
        <v>-0.133986928104575</v>
      </c>
      <c r="X752" s="11" t="n">
        <v>0</v>
      </c>
      <c r="Y752" s="11" t="n">
        <v>1</v>
      </c>
      <c r="Z752" s="11" t="n">
        <v>1</v>
      </c>
      <c r="AA752" s="11" t="n">
        <v>0</v>
      </c>
      <c r="AB752" s="10" t="s">
        <v>65</v>
      </c>
      <c r="AC752" s="11" t="n">
        <v>18</v>
      </c>
      <c r="AD752" s="11" t="n">
        <v>106</v>
      </c>
      <c r="AE752" s="11" t="n">
        <v>130</v>
      </c>
      <c r="AF752" s="11" t="n">
        <v>9</v>
      </c>
      <c r="AG752" s="11" t="n">
        <v>43</v>
      </c>
      <c r="AH752" s="11" t="n">
        <v>0</v>
      </c>
      <c r="AI752" s="13" t="n">
        <v>0.0588235294117647</v>
      </c>
      <c r="AJ752" s="13" t="n">
        <v>0.34640522875817</v>
      </c>
      <c r="AK752" s="13" t="n">
        <v>0.42483660130719</v>
      </c>
      <c r="AL752" s="13" t="n">
        <v>0.0294117647058824</v>
      </c>
      <c r="AM752" s="13" t="n">
        <v>0.140522875816994</v>
      </c>
      <c r="AN752" s="11" t="n">
        <v>8</v>
      </c>
      <c r="AO752" s="13" t="n">
        <v>0.0254777070063694</v>
      </c>
      <c r="AP752" s="11" t="n">
        <v>32</v>
      </c>
      <c r="AQ752" s="11" t="n">
        <v>10</v>
      </c>
      <c r="AR752" s="13" t="n">
        <v>0.0952380952380952</v>
      </c>
      <c r="AS752" s="13" t="n">
        <v>0.0297619047619048</v>
      </c>
      <c r="AT752" s="14" t="n">
        <f aca="false">SUMIFS(시도_소아과개폐업!$C$5:$C$293,시도_소아과개폐업!$A$5:$A$293,$D752,시도_소아과개폐업!$B$5:$B$293,$B752)</f>
        <v>18</v>
      </c>
      <c r="AU752" s="14" t="n">
        <f aca="false">SUMIFS(시도_소아과개폐업!$D$5:$D$293,시도_소아과개폐업!$A$5:$A$293,$D752,시도_소아과개폐업!$B$5:$B$293,$B752)</f>
        <v>16</v>
      </c>
      <c r="AV752" s="14" t="n">
        <f aca="false">SUMIFS(시도_소아과개폐업!$F$5:$F$293,시도_소아과개폐업!$A$5:$A$293,$D752,시도_소아과개폐업!$B$5:$B$293,$B752)</f>
        <v>2</v>
      </c>
      <c r="AW752" s="15" t="n">
        <f aca="false">SUMIFS(시도_소아과개폐업!$G$5:$G$293,시도_소아과개폐업!$A$5:$A$293,$D752,시도_소아과개폐업!$B$5:$B$293,$B752)</f>
        <v>0.372093023255814</v>
      </c>
      <c r="AX752" s="14" t="n">
        <f aca="false">SUMIFS(시도_소아과개폐업!$H$5:$H$293,시도_소아과개폐업!$A$5:$A$293,$D752,시도_소아과개폐업!$B$5:$B$293,$B752)</f>
        <v>56</v>
      </c>
      <c r="AY752" s="14" t="n">
        <f aca="false">SUMIFS(시군구_병원급!$E$5:$E$3668,시군구_병원급!$A$5:$A$3668,$A752,시군구_병원급!$D$5:$D$3668,$D752)</f>
        <v>15</v>
      </c>
      <c r="AZ752" s="14" t="n">
        <f aca="false">SUMIFS(시군구_병원급!$F$5:$F$3668,시군구_병원급!$A$5:$A$3668,$A752,시군구_병원급!$D$5:$D$3668,$D752)</f>
        <v>6</v>
      </c>
      <c r="BA752" s="14" t="n">
        <f aca="false">SUMIFS(시군구_병원급!$G$5:$G$3668,시군구_병원급!$A$5:$A$3668,$A752,시군구_병원급!$D$5:$D$3668,$D752)</f>
        <v>40</v>
      </c>
      <c r="BB752" s="14" t="n">
        <f aca="false">SUMIFS(시군구_병원급!$H$5:$H$3668,시군구_병원급!$A$5:$A$3668,$A752,시군구_병원급!$D$5:$D$3668,$D752)</f>
        <v>118</v>
      </c>
      <c r="BC752" s="16" t="n">
        <f aca="false">K752+AY752</f>
        <v>27</v>
      </c>
      <c r="BD752" s="17" t="n">
        <f aca="false">IF(E752=0,"",(K752+AY752)/E752*1000)</f>
        <v>1.39787729743722</v>
      </c>
      <c r="BE752" s="16" t="n">
        <f aca="false">AY752-SUMIFS(시군구_병원급!$E$5:$E$3668,시군구_병원급!$A$5:$A$3668,$A752,시군구_병원급!$D$5:$D$3668,$D752-3)</f>
        <v>-1</v>
      </c>
      <c r="BF752" s="16" t="n">
        <f aca="false">IF(AY752=0,1,0)</f>
        <v>0</v>
      </c>
      <c r="BG752" s="16" t="n">
        <f aca="false">IF(K752+AY752=0,1,0)</f>
        <v>0</v>
      </c>
      <c r="BH752" s="16" t="n">
        <f aca="false">AF752+AG752+AH752</f>
        <v>52</v>
      </c>
      <c r="BI752" s="18" t="n">
        <f aca="false">IF(H752=0,"",BH752/H752)</f>
        <v>0.169934640522876</v>
      </c>
      <c r="BJ752" s="16" t="n">
        <f aca="false">IF(AP752="","",AP752+AN752)</f>
        <v>40</v>
      </c>
    </row>
    <row r="753" customFormat="false" ht="15" hidden="false" customHeight="true" outlineLevel="0" collapsed="false">
      <c r="A753" s="9" t="s">
        <v>182</v>
      </c>
      <c r="B753" s="10" t="s">
        <v>178</v>
      </c>
      <c r="C753" s="10" t="s">
        <v>183</v>
      </c>
      <c r="D753" s="9" t="n">
        <v>2019</v>
      </c>
      <c r="E753" s="11" t="n">
        <v>22496</v>
      </c>
      <c r="F753" s="11" t="n">
        <v>2594</v>
      </c>
      <c r="G753" s="11" t="n">
        <v>2658</v>
      </c>
      <c r="H753" s="11" t="n">
        <v>397</v>
      </c>
      <c r="I753" s="11" t="n">
        <v>21554</v>
      </c>
      <c r="J753" s="11" t="n">
        <v>14702</v>
      </c>
      <c r="K753" s="11" t="n">
        <v>16</v>
      </c>
      <c r="L753" s="12" t="n">
        <v>17.6475817923186</v>
      </c>
      <c r="M753" s="12" t="n">
        <v>0.711237553342817</v>
      </c>
      <c r="N753" s="13" t="n">
        <v>0.682100770158671</v>
      </c>
      <c r="O753" s="13" t="n">
        <v>0.958125889046942</v>
      </c>
      <c r="P753" s="13" t="n">
        <v>0.118154338549075</v>
      </c>
      <c r="Q753" s="13" t="n">
        <v>-0.190004680805099</v>
      </c>
      <c r="R753" s="13" t="n">
        <v>-0.329295987887964</v>
      </c>
      <c r="S753" s="11" t="n">
        <v>0</v>
      </c>
      <c r="T753" s="13" t="n">
        <v>-0.0831408775981525</v>
      </c>
      <c r="U753" s="13" t="n">
        <v>-0.069986192613048</v>
      </c>
      <c r="V753" s="11" t="n">
        <v>0</v>
      </c>
      <c r="W753" s="13" t="n">
        <v>-0.183879093198992</v>
      </c>
      <c r="X753" s="11" t="n">
        <v>0</v>
      </c>
      <c r="Y753" s="11" t="n">
        <v>1</v>
      </c>
      <c r="Z753" s="11" t="n">
        <v>1</v>
      </c>
      <c r="AA753" s="11" t="n">
        <v>0</v>
      </c>
      <c r="AB753" s="10" t="s">
        <v>65</v>
      </c>
      <c r="AC753" s="11" t="n">
        <v>14</v>
      </c>
      <c r="AD753" s="11" t="n">
        <v>139</v>
      </c>
      <c r="AE753" s="11" t="n">
        <v>203</v>
      </c>
      <c r="AF753" s="11" t="n">
        <v>6</v>
      </c>
      <c r="AG753" s="11" t="n">
        <v>32</v>
      </c>
      <c r="AH753" s="11" t="n">
        <v>3</v>
      </c>
      <c r="AI753" s="13" t="n">
        <v>0.035264483627204</v>
      </c>
      <c r="AJ753" s="13" t="n">
        <v>0.350125944584383</v>
      </c>
      <c r="AK753" s="13" t="n">
        <v>0.511335012594459</v>
      </c>
      <c r="AL753" s="13" t="n">
        <v>0.0151133501259446</v>
      </c>
      <c r="AM753" s="13" t="n">
        <v>0.0806045340050378</v>
      </c>
      <c r="AN753" s="11" t="n">
        <v>3</v>
      </c>
      <c r="AO753" s="13" t="n">
        <v>0.0075</v>
      </c>
      <c r="AP753" s="11" t="n">
        <v>70</v>
      </c>
      <c r="AQ753" s="11" t="n">
        <v>32</v>
      </c>
      <c r="AR753" s="13" t="n">
        <v>0.159817351598174</v>
      </c>
      <c r="AS753" s="13" t="n">
        <v>0.0730593607305936</v>
      </c>
      <c r="AT753" s="14" t="n">
        <f aca="false">SUMIFS(시도_소아과개폐업!$C$5:$C$293,시도_소아과개폐업!$A$5:$A$293,$D753,시도_소아과개폐업!$B$5:$B$293,$B753)</f>
        <v>18</v>
      </c>
      <c r="AU753" s="14" t="n">
        <f aca="false">SUMIFS(시도_소아과개폐업!$D$5:$D$293,시도_소아과개폐업!$A$5:$A$293,$D753,시도_소아과개폐업!$B$5:$B$293,$B753)</f>
        <v>16</v>
      </c>
      <c r="AV753" s="14" t="n">
        <f aca="false">SUMIFS(시도_소아과개폐업!$F$5:$F$293,시도_소아과개폐업!$A$5:$A$293,$D753,시도_소아과개폐업!$B$5:$B$293,$B753)</f>
        <v>2</v>
      </c>
      <c r="AW753" s="15" t="n">
        <f aca="false">SUMIFS(시도_소아과개폐업!$G$5:$G$293,시도_소아과개폐업!$A$5:$A$293,$D753,시도_소아과개폐업!$B$5:$B$293,$B753)</f>
        <v>0.372093023255814</v>
      </c>
      <c r="AX753" s="14" t="n">
        <f aca="false">SUMIFS(시도_소아과개폐업!$H$5:$H$293,시도_소아과개폐업!$A$5:$A$293,$D753,시도_소아과개폐업!$B$5:$B$293,$B753)</f>
        <v>56</v>
      </c>
      <c r="AY753" s="14" t="n">
        <f aca="false">SUMIFS(시군구_병원급!$E$5:$E$3668,시군구_병원급!$A$5:$A$3668,$A753,시군구_병원급!$D$5:$D$3668,$D753)</f>
        <v>18</v>
      </c>
      <c r="AZ753" s="14" t="n">
        <f aca="false">SUMIFS(시군구_병원급!$F$5:$F$3668,시군구_병원급!$A$5:$A$3668,$A753,시군구_병원급!$D$5:$D$3668,$D753)</f>
        <v>7</v>
      </c>
      <c r="BA753" s="14" t="n">
        <f aca="false">SUMIFS(시군구_병원급!$G$5:$G$3668,시군구_병원급!$A$5:$A$3668,$A753,시군구_병원급!$D$5:$D$3668,$D753)</f>
        <v>31</v>
      </c>
      <c r="BB753" s="14" t="n">
        <f aca="false">SUMIFS(시군구_병원급!$H$5:$H$3668,시군구_병원급!$A$5:$A$3668,$A753,시군구_병원급!$D$5:$D$3668,$D753)</f>
        <v>91</v>
      </c>
      <c r="BC753" s="16" t="n">
        <f aca="false">K753+AY753</f>
        <v>34</v>
      </c>
      <c r="BD753" s="17" t="n">
        <f aca="false">IF(E753=0,"",(K753+AY753)/E753*1000)</f>
        <v>1.51137980085349</v>
      </c>
      <c r="BE753" s="16" t="n">
        <f aca="false">AY753-SUMIFS(시군구_병원급!$E$5:$E$3668,시군구_병원급!$A$5:$A$3668,$A753,시군구_병원급!$D$5:$D$3668,$D753-3)</f>
        <v>2</v>
      </c>
      <c r="BF753" s="16" t="n">
        <f aca="false">IF(AY753=0,1,0)</f>
        <v>0</v>
      </c>
      <c r="BG753" s="16" t="n">
        <f aca="false">IF(K753+AY753=0,1,0)</f>
        <v>0</v>
      </c>
      <c r="BH753" s="16" t="n">
        <f aca="false">AF753+AG753+AH753</f>
        <v>41</v>
      </c>
      <c r="BI753" s="18" t="n">
        <f aca="false">IF(H753=0,"",BH753/H753)</f>
        <v>0.103274559193955</v>
      </c>
      <c r="BJ753" s="16" t="n">
        <f aca="false">IF(AP753="","",AP753+AN753)</f>
        <v>73</v>
      </c>
    </row>
    <row r="754" customFormat="false" ht="15" hidden="false" customHeight="true" outlineLevel="0" collapsed="false">
      <c r="A754" s="9" t="s">
        <v>184</v>
      </c>
      <c r="B754" s="10" t="s">
        <v>185</v>
      </c>
      <c r="C754" s="10" t="s">
        <v>119</v>
      </c>
      <c r="D754" s="9" t="n">
        <v>2019</v>
      </c>
      <c r="E754" s="11" t="n">
        <v>8780</v>
      </c>
      <c r="F754" s="11" t="n">
        <v>1062</v>
      </c>
      <c r="G754" s="11" t="n">
        <v>1100</v>
      </c>
      <c r="H754" s="11" t="n">
        <v>180</v>
      </c>
      <c r="I754" s="11" t="n">
        <v>7721</v>
      </c>
      <c r="J754" s="11" t="n">
        <v>5744</v>
      </c>
      <c r="K754" s="11" t="n">
        <v>6</v>
      </c>
      <c r="L754" s="12" t="n">
        <v>20.501138952164</v>
      </c>
      <c r="M754" s="12" t="n">
        <v>0.683371298405467</v>
      </c>
      <c r="N754" s="13" t="n">
        <v>0.743945084833571</v>
      </c>
      <c r="O754" s="13" t="n">
        <v>0.879384965831435</v>
      </c>
      <c r="P754" s="13" t="n">
        <v>0.125284738041002</v>
      </c>
      <c r="Q754" s="13" t="n">
        <v>-0.244211069983645</v>
      </c>
      <c r="R754" s="13" t="n">
        <v>-0.339735894357743</v>
      </c>
      <c r="S754" s="11" t="n">
        <v>-1</v>
      </c>
      <c r="T754" s="13" t="n">
        <v>-0.0425531914893617</v>
      </c>
      <c r="U754" s="13" t="n">
        <v>-0.0308773691477344</v>
      </c>
      <c r="V754" s="11" t="n">
        <v>0</v>
      </c>
      <c r="W754" s="13" t="n">
        <v>-0.194444444444444</v>
      </c>
      <c r="X754" s="11" t="n">
        <v>0</v>
      </c>
      <c r="Y754" s="11" t="n">
        <v>1</v>
      </c>
      <c r="Z754" s="11" t="n">
        <v>1</v>
      </c>
      <c r="AA754" s="11" t="n">
        <v>0</v>
      </c>
      <c r="AB754" s="10" t="s">
        <v>65</v>
      </c>
      <c r="AC754" s="11" t="n">
        <v>9</v>
      </c>
      <c r="AD754" s="11" t="n">
        <v>73</v>
      </c>
      <c r="AE754" s="11" t="n">
        <v>81</v>
      </c>
      <c r="AF754" s="11" t="n">
        <v>4</v>
      </c>
      <c r="AG754" s="11" t="n">
        <v>12</v>
      </c>
      <c r="AH754" s="11" t="n">
        <v>1</v>
      </c>
      <c r="AI754" s="13" t="n">
        <v>0.05</v>
      </c>
      <c r="AJ754" s="13" t="n">
        <v>0.405555555555556</v>
      </c>
      <c r="AK754" s="13" t="n">
        <v>0.45</v>
      </c>
      <c r="AL754" s="13" t="n">
        <v>0.0222222222222222</v>
      </c>
      <c r="AM754" s="13" t="n">
        <v>0.0666666666666667</v>
      </c>
      <c r="AN754" s="11" t="n">
        <v>5</v>
      </c>
      <c r="AO754" s="13" t="n">
        <v>0.027027027027027</v>
      </c>
      <c r="AP754" s="11" t="n">
        <v>16</v>
      </c>
      <c r="AQ754" s="11" t="n">
        <v>8</v>
      </c>
      <c r="AR754" s="13" t="n">
        <v>0.0829015544041451</v>
      </c>
      <c r="AS754" s="13" t="n">
        <v>0.0414507772020725</v>
      </c>
      <c r="AT754" s="14" t="n">
        <f aca="false">SUMIFS(시도_소아과개폐업!$C$5:$C$293,시도_소아과개폐업!$A$5:$A$293,$D754,시도_소아과개폐업!$B$5:$B$293,$B754)</f>
        <v>20</v>
      </c>
      <c r="AU754" s="14" t="n">
        <f aca="false">SUMIFS(시도_소아과개폐업!$D$5:$D$293,시도_소아과개폐업!$A$5:$A$293,$D754,시도_소아과개폐업!$B$5:$B$293,$B754)</f>
        <v>13</v>
      </c>
      <c r="AV754" s="14" t="n">
        <f aca="false">SUMIFS(시도_소아과개폐업!$F$5:$F$293,시도_소아과개폐업!$A$5:$A$293,$D754,시도_소아과개폐업!$B$5:$B$293,$B754)</f>
        <v>7</v>
      </c>
      <c r="AW754" s="15" t="n">
        <f aca="false">SUMIFS(시도_소아과개폐업!$G$5:$G$293,시도_소아과개폐업!$A$5:$A$293,$D754,시도_소아과개폐업!$B$5:$B$293,$B754)</f>
        <v>0.203125</v>
      </c>
      <c r="AX754" s="14" t="n">
        <f aca="false">SUMIFS(시도_소아과개폐업!$H$5:$H$293,시도_소아과개폐업!$A$5:$A$293,$D754,시도_소아과개폐업!$B$5:$B$293,$B754)</f>
        <v>44</v>
      </c>
      <c r="AY754" s="14" t="n">
        <f aca="false">SUMIFS(시군구_병원급!$E$5:$E$3668,시군구_병원급!$A$5:$A$3668,$A754,시군구_병원급!$D$5:$D$3668,$D754)</f>
        <v>1</v>
      </c>
      <c r="AZ754" s="14" t="n">
        <f aca="false">SUMIFS(시군구_병원급!$F$5:$F$3668,시군구_병원급!$A$5:$A$3668,$A754,시군구_병원급!$D$5:$D$3668,$D754)</f>
        <v>1</v>
      </c>
      <c r="BA754" s="14" t="n">
        <f aca="false">SUMIFS(시군구_병원급!$G$5:$G$3668,시군구_병원급!$A$5:$A$3668,$A754,시군구_병원급!$D$5:$D$3668,$D754)</f>
        <v>4</v>
      </c>
      <c r="BB754" s="14" t="n">
        <f aca="false">SUMIFS(시군구_병원급!$H$5:$H$3668,시군구_병원급!$A$5:$A$3668,$A754,시군구_병원급!$D$5:$D$3668,$D754)</f>
        <v>21</v>
      </c>
      <c r="BC754" s="16" t="n">
        <f aca="false">K754+AY754</f>
        <v>7</v>
      </c>
      <c r="BD754" s="17" t="n">
        <f aca="false">IF(E754=0,"",(K754+AY754)/E754*1000)</f>
        <v>0.797266514806378</v>
      </c>
      <c r="BE754" s="16" t="n">
        <f aca="false">AY754-SUMIFS(시군구_병원급!$E$5:$E$3668,시군구_병원급!$A$5:$A$3668,$A754,시군구_병원급!$D$5:$D$3668,$D754-3)</f>
        <v>0</v>
      </c>
      <c r="BF754" s="16" t="n">
        <f aca="false">IF(AY754=0,1,0)</f>
        <v>0</v>
      </c>
      <c r="BG754" s="16" t="n">
        <f aca="false">IF(K754+AY754=0,1,0)</f>
        <v>0</v>
      </c>
      <c r="BH754" s="16" t="n">
        <f aca="false">AF754+AG754+AH754</f>
        <v>17</v>
      </c>
      <c r="BI754" s="18" t="n">
        <f aca="false">IF(H754=0,"",BH754/H754)</f>
        <v>0.0944444444444444</v>
      </c>
      <c r="BJ754" s="16" t="n">
        <f aca="false">IF(AP754="","",AP754+AN754)</f>
        <v>21</v>
      </c>
    </row>
    <row r="755" customFormat="false" ht="15" hidden="false" customHeight="true" outlineLevel="0" collapsed="false">
      <c r="A755" s="9" t="s">
        <v>186</v>
      </c>
      <c r="B755" s="10" t="s">
        <v>185</v>
      </c>
      <c r="C755" s="10" t="s">
        <v>67</v>
      </c>
      <c r="D755" s="9" t="n">
        <v>2019</v>
      </c>
      <c r="E755" s="11" t="n">
        <v>8753</v>
      </c>
      <c r="F755" s="11" t="n">
        <v>1061</v>
      </c>
      <c r="G755" s="11" t="n">
        <v>1110</v>
      </c>
      <c r="H755" s="11" t="n">
        <v>173</v>
      </c>
      <c r="I755" s="11" t="n">
        <v>6854</v>
      </c>
      <c r="J755" s="11" t="n">
        <v>5144</v>
      </c>
      <c r="K755" s="11" t="n">
        <v>8</v>
      </c>
      <c r="L755" s="12" t="n">
        <v>19.7646521192734</v>
      </c>
      <c r="M755" s="12" t="n">
        <v>0.913972352336342</v>
      </c>
      <c r="N755" s="13" t="n">
        <v>0.750510650714911</v>
      </c>
      <c r="O755" s="13" t="n">
        <v>0.783045812864161</v>
      </c>
      <c r="P755" s="13" t="n">
        <v>0.126813663886667</v>
      </c>
      <c r="Q755" s="13" t="n">
        <v>-0.258220338983051</v>
      </c>
      <c r="R755" s="13" t="n">
        <v>-0.342806394316163</v>
      </c>
      <c r="S755" s="11" t="n">
        <v>-1</v>
      </c>
      <c r="T755" s="13" t="n">
        <v>-0.0989583333333334</v>
      </c>
      <c r="U755" s="13" t="n">
        <v>-0.0867421718854098</v>
      </c>
      <c r="V755" s="11" t="n">
        <v>0</v>
      </c>
      <c r="W755" s="13" t="n">
        <v>-0.254335260115607</v>
      </c>
      <c r="X755" s="11" t="n">
        <v>1</v>
      </c>
      <c r="Y755" s="11" t="n">
        <v>0</v>
      </c>
      <c r="Z755" s="11" t="n">
        <v>1</v>
      </c>
      <c r="AA755" s="11" t="n">
        <v>0</v>
      </c>
      <c r="AB755" s="10" t="s">
        <v>65</v>
      </c>
      <c r="AC755" s="11" t="n">
        <v>12</v>
      </c>
      <c r="AD755" s="11" t="n">
        <v>68</v>
      </c>
      <c r="AE755" s="11" t="n">
        <v>81</v>
      </c>
      <c r="AF755" s="11" t="n">
        <v>4</v>
      </c>
      <c r="AG755" s="11" t="n">
        <v>7</v>
      </c>
      <c r="AH755" s="11" t="n">
        <v>1</v>
      </c>
      <c r="AI755" s="13" t="n">
        <v>0.069364161849711</v>
      </c>
      <c r="AJ755" s="13" t="n">
        <v>0.393063583815029</v>
      </c>
      <c r="AK755" s="13" t="n">
        <v>0.468208092485549</v>
      </c>
      <c r="AL755" s="13" t="n">
        <v>0.023121387283237</v>
      </c>
      <c r="AM755" s="13" t="n">
        <v>0.0404624277456647</v>
      </c>
      <c r="AN755" s="11" t="n">
        <v>5</v>
      </c>
      <c r="AO755" s="13" t="n">
        <v>0.0280898876404494</v>
      </c>
      <c r="AP755" s="11" t="n">
        <v>25</v>
      </c>
      <c r="AQ755" s="11" t="n">
        <v>7</v>
      </c>
      <c r="AR755" s="13" t="n">
        <v>0.127551020408163</v>
      </c>
      <c r="AS755" s="13" t="n">
        <v>0.0357142857142857</v>
      </c>
      <c r="AT755" s="14" t="n">
        <f aca="false">SUMIFS(시도_소아과개폐업!$C$5:$C$293,시도_소아과개폐업!$A$5:$A$293,$D755,시도_소아과개폐업!$B$5:$B$293,$B755)</f>
        <v>20</v>
      </c>
      <c r="AU755" s="14" t="n">
        <f aca="false">SUMIFS(시도_소아과개폐업!$D$5:$D$293,시도_소아과개폐업!$A$5:$A$293,$D755,시도_소아과개폐업!$B$5:$B$293,$B755)</f>
        <v>13</v>
      </c>
      <c r="AV755" s="14" t="n">
        <f aca="false">SUMIFS(시도_소아과개폐업!$F$5:$F$293,시도_소아과개폐업!$A$5:$A$293,$D755,시도_소아과개폐업!$B$5:$B$293,$B755)</f>
        <v>7</v>
      </c>
      <c r="AW755" s="15" t="n">
        <f aca="false">SUMIFS(시도_소아과개폐업!$G$5:$G$293,시도_소아과개폐업!$A$5:$A$293,$D755,시도_소아과개폐업!$B$5:$B$293,$B755)</f>
        <v>0.203125</v>
      </c>
      <c r="AX755" s="14" t="n">
        <f aca="false">SUMIFS(시도_소아과개폐업!$H$5:$H$293,시도_소아과개폐업!$A$5:$A$293,$D755,시도_소아과개폐업!$B$5:$B$293,$B755)</f>
        <v>44</v>
      </c>
      <c r="AY755" s="14" t="n">
        <f aca="false">SUMIFS(시군구_병원급!$E$5:$E$3668,시군구_병원급!$A$5:$A$3668,$A755,시군구_병원급!$D$5:$D$3668,$D755)</f>
        <v>2</v>
      </c>
      <c r="AZ755" s="14" t="n">
        <f aca="false">SUMIFS(시군구_병원급!$F$5:$F$3668,시군구_병원급!$A$5:$A$3668,$A755,시군구_병원급!$D$5:$D$3668,$D755)</f>
        <v>3</v>
      </c>
      <c r="BA755" s="14" t="n">
        <f aca="false">SUMIFS(시군구_병원급!$G$5:$G$3668,시군구_병원급!$A$5:$A$3668,$A755,시군구_병원급!$D$5:$D$3668,$D755)</f>
        <v>7</v>
      </c>
      <c r="BB755" s="14" t="n">
        <f aca="false">SUMIFS(시군구_병원급!$H$5:$H$3668,시군구_병원급!$A$5:$A$3668,$A755,시군구_병원급!$D$5:$D$3668,$D755)</f>
        <v>23</v>
      </c>
      <c r="BC755" s="16" t="n">
        <f aca="false">K755+AY755</f>
        <v>10</v>
      </c>
      <c r="BD755" s="17" t="n">
        <f aca="false">IF(E755=0,"",(K755+AY755)/E755*1000)</f>
        <v>1.14246544042043</v>
      </c>
      <c r="BE755" s="16" t="n">
        <f aca="false">AY755-SUMIFS(시군구_병원급!$E$5:$E$3668,시군구_병원급!$A$5:$A$3668,$A755,시군구_병원급!$D$5:$D$3668,$D755-3)</f>
        <v>0</v>
      </c>
      <c r="BF755" s="16" t="n">
        <f aca="false">IF(AY755=0,1,0)</f>
        <v>0</v>
      </c>
      <c r="BG755" s="16" t="n">
        <f aca="false">IF(K755+AY755=0,1,0)</f>
        <v>0</v>
      </c>
      <c r="BH755" s="16" t="n">
        <f aca="false">AF755+AG755+AH755</f>
        <v>12</v>
      </c>
      <c r="BI755" s="18" t="n">
        <f aca="false">IF(H755=0,"",BH755/H755)</f>
        <v>0.069364161849711</v>
      </c>
      <c r="BJ755" s="16" t="n">
        <f aca="false">IF(AP755="","",AP755+AN755)</f>
        <v>30</v>
      </c>
    </row>
    <row r="756" customFormat="false" ht="15" hidden="false" customHeight="true" outlineLevel="0" collapsed="false">
      <c r="A756" s="9" t="s">
        <v>187</v>
      </c>
      <c r="B756" s="10" t="s">
        <v>185</v>
      </c>
      <c r="C756" s="10" t="s">
        <v>117</v>
      </c>
      <c r="D756" s="9" t="n">
        <v>2019</v>
      </c>
      <c r="E756" s="11" t="n">
        <v>21906</v>
      </c>
      <c r="F756" s="11" t="n">
        <v>2777</v>
      </c>
      <c r="G756" s="11" t="n">
        <v>2803</v>
      </c>
      <c r="H756" s="11" t="n">
        <v>424</v>
      </c>
      <c r="I756" s="11" t="n">
        <v>14184</v>
      </c>
      <c r="J756" s="11" t="n">
        <v>11828</v>
      </c>
      <c r="K756" s="11" t="n">
        <v>21</v>
      </c>
      <c r="L756" s="12" t="n">
        <v>19.3554277366931</v>
      </c>
      <c r="M756" s="12" t="n">
        <v>0.958641468090934</v>
      </c>
      <c r="N756" s="13" t="n">
        <v>0.833897349125776</v>
      </c>
      <c r="O756" s="13" t="n">
        <v>0.647493837304848</v>
      </c>
      <c r="P756" s="13" t="n">
        <v>0.12795581119328</v>
      </c>
      <c r="Q756" s="13" t="n">
        <v>-0.168116052101925</v>
      </c>
      <c r="R756" s="13" t="n">
        <v>-0.311132956500369</v>
      </c>
      <c r="S756" s="11" t="n">
        <v>0</v>
      </c>
      <c r="T756" s="13" t="n">
        <v>-0.0822510822510822</v>
      </c>
      <c r="U756" s="13" t="n">
        <v>-0.0674556213017752</v>
      </c>
      <c r="V756" s="11" t="n">
        <v>0</v>
      </c>
      <c r="W756" s="13" t="n">
        <v>-0.233490566037736</v>
      </c>
      <c r="X756" s="11" t="n">
        <v>1</v>
      </c>
      <c r="Y756" s="11" t="n">
        <v>0</v>
      </c>
      <c r="Z756" s="11" t="n">
        <v>1</v>
      </c>
      <c r="AA756" s="11" t="n">
        <v>0</v>
      </c>
      <c r="AB756" s="10" t="s">
        <v>65</v>
      </c>
      <c r="AC756" s="11" t="n">
        <v>11</v>
      </c>
      <c r="AD756" s="11" t="n">
        <v>94</v>
      </c>
      <c r="AE756" s="11" t="n">
        <v>294</v>
      </c>
      <c r="AF756" s="11" t="n">
        <v>13</v>
      </c>
      <c r="AG756" s="11" t="n">
        <v>10</v>
      </c>
      <c r="AH756" s="11" t="n">
        <v>2</v>
      </c>
      <c r="AI756" s="13" t="n">
        <v>0.0259433962264151</v>
      </c>
      <c r="AJ756" s="13" t="n">
        <v>0.221698113207547</v>
      </c>
      <c r="AK756" s="13" t="n">
        <v>0.693396226415094</v>
      </c>
      <c r="AL756" s="13" t="n">
        <v>0.0306603773584906</v>
      </c>
      <c r="AM756" s="13" t="n">
        <v>0.0235849056603774</v>
      </c>
      <c r="AN756" s="11" t="n">
        <v>8</v>
      </c>
      <c r="AO756" s="13" t="n">
        <v>0.0185185185185185</v>
      </c>
      <c r="AP756" s="11" t="n">
        <v>47</v>
      </c>
      <c r="AQ756" s="11" t="n">
        <v>4</v>
      </c>
      <c r="AR756" s="13" t="n">
        <v>0.0989473684210526</v>
      </c>
      <c r="AS756" s="13" t="n">
        <v>0.00842105263157895</v>
      </c>
      <c r="AT756" s="14" t="n">
        <f aca="false">SUMIFS(시도_소아과개폐업!$C$5:$C$293,시도_소아과개폐업!$A$5:$A$293,$D756,시도_소아과개폐업!$B$5:$B$293,$B756)</f>
        <v>20</v>
      </c>
      <c r="AU756" s="14" t="n">
        <f aca="false">SUMIFS(시도_소아과개폐업!$D$5:$D$293,시도_소아과개폐업!$A$5:$A$293,$D756,시도_소아과개폐업!$B$5:$B$293,$B756)</f>
        <v>13</v>
      </c>
      <c r="AV756" s="14" t="n">
        <f aca="false">SUMIFS(시도_소아과개폐업!$F$5:$F$293,시도_소아과개폐업!$A$5:$A$293,$D756,시도_소아과개폐업!$B$5:$B$293,$B756)</f>
        <v>7</v>
      </c>
      <c r="AW756" s="15" t="n">
        <f aca="false">SUMIFS(시도_소아과개폐업!$G$5:$G$293,시도_소아과개폐업!$A$5:$A$293,$D756,시도_소아과개폐업!$B$5:$B$293,$B756)</f>
        <v>0.203125</v>
      </c>
      <c r="AX756" s="14" t="n">
        <f aca="false">SUMIFS(시도_소아과개폐업!$H$5:$H$293,시도_소아과개폐업!$A$5:$A$293,$D756,시도_소아과개폐업!$B$5:$B$293,$B756)</f>
        <v>44</v>
      </c>
      <c r="AY756" s="14" t="n">
        <f aca="false">SUMIFS(시군구_병원급!$E$5:$E$3668,시군구_병원급!$A$5:$A$3668,$A756,시군구_병원급!$D$5:$D$3668,$D756)</f>
        <v>7</v>
      </c>
      <c r="AZ756" s="14" t="n">
        <f aca="false">SUMIFS(시군구_병원급!$F$5:$F$3668,시군구_병원급!$A$5:$A$3668,$A756,시군구_병원급!$D$5:$D$3668,$D756)</f>
        <v>3</v>
      </c>
      <c r="BA756" s="14" t="n">
        <f aca="false">SUMIFS(시군구_병원급!$G$5:$G$3668,시군구_병원급!$A$5:$A$3668,$A756,시군구_병원급!$D$5:$D$3668,$D756)</f>
        <v>26</v>
      </c>
      <c r="BB756" s="14" t="n">
        <f aca="false">SUMIFS(시군구_병원급!$H$5:$H$3668,시군구_병원급!$A$5:$A$3668,$A756,시군구_병원급!$D$5:$D$3668,$D756)</f>
        <v>47</v>
      </c>
      <c r="BC756" s="16" t="n">
        <f aca="false">K756+AY756</f>
        <v>28</v>
      </c>
      <c r="BD756" s="17" t="n">
        <f aca="false">IF(E756=0,"",(K756+AY756)/E756*1000)</f>
        <v>1.27818862412125</v>
      </c>
      <c r="BE756" s="16" t="n">
        <f aca="false">AY756-SUMIFS(시군구_병원급!$E$5:$E$3668,시군구_병원급!$A$5:$A$3668,$A756,시군구_병원급!$D$5:$D$3668,$D756-3)</f>
        <v>0</v>
      </c>
      <c r="BF756" s="16" t="n">
        <f aca="false">IF(AY756=0,1,0)</f>
        <v>0</v>
      </c>
      <c r="BG756" s="16" t="n">
        <f aca="false">IF(K756+AY756=0,1,0)</f>
        <v>0</v>
      </c>
      <c r="BH756" s="16" t="n">
        <f aca="false">AF756+AG756+AH756</f>
        <v>25</v>
      </c>
      <c r="BI756" s="18" t="n">
        <f aca="false">IF(H756=0,"",BH756/H756)</f>
        <v>0.0589622641509434</v>
      </c>
      <c r="BJ756" s="16" t="n">
        <f aca="false">IF(AP756="","",AP756+AN756)</f>
        <v>55</v>
      </c>
    </row>
    <row r="757" customFormat="false" ht="15" hidden="false" customHeight="true" outlineLevel="0" collapsed="false">
      <c r="A757" s="9" t="s">
        <v>188</v>
      </c>
      <c r="B757" s="10" t="s">
        <v>185</v>
      </c>
      <c r="C757" s="10" t="s">
        <v>189</v>
      </c>
      <c r="D757" s="9" t="n">
        <v>2019</v>
      </c>
      <c r="E757" s="11" t="n">
        <v>20588</v>
      </c>
      <c r="F757" s="11" t="n">
        <v>2532</v>
      </c>
      <c r="G757" s="11" t="n">
        <v>2582</v>
      </c>
      <c r="H757" s="11" t="n">
        <v>373</v>
      </c>
      <c r="I757" s="11" t="n">
        <v>13687</v>
      </c>
      <c r="J757" s="11" t="n">
        <v>11561</v>
      </c>
      <c r="K757" s="11" t="n">
        <v>20</v>
      </c>
      <c r="L757" s="12" t="n">
        <v>18.1173499125704</v>
      </c>
      <c r="M757" s="12" t="n">
        <v>0.97143967359627</v>
      </c>
      <c r="N757" s="13" t="n">
        <v>0.844670124936071</v>
      </c>
      <c r="O757" s="13" t="n">
        <v>0.664804740625607</v>
      </c>
      <c r="P757" s="13" t="n">
        <v>0.125412861861278</v>
      </c>
      <c r="Q757" s="13" t="n">
        <v>-0.15282692782487</v>
      </c>
      <c r="R757" s="13" t="n">
        <v>-0.292020839045791</v>
      </c>
      <c r="S757" s="11" t="n">
        <v>0</v>
      </c>
      <c r="T757" s="13" t="n">
        <v>-0.0880195599022005</v>
      </c>
      <c r="U757" s="13" t="n">
        <v>-0.0432016777350577</v>
      </c>
      <c r="V757" s="11" t="n">
        <v>0</v>
      </c>
      <c r="W757" s="13" t="n">
        <v>-0.187667560321716</v>
      </c>
      <c r="X757" s="11" t="n">
        <v>0</v>
      </c>
      <c r="Y757" s="11" t="n">
        <v>0</v>
      </c>
      <c r="Z757" s="11" t="n">
        <v>0</v>
      </c>
      <c r="AA757" s="11" t="n">
        <v>0</v>
      </c>
      <c r="AB757" s="10" t="s">
        <v>65</v>
      </c>
      <c r="AC757" s="11" t="n">
        <v>9</v>
      </c>
      <c r="AD757" s="11" t="n">
        <v>90</v>
      </c>
      <c r="AE757" s="11" t="n">
        <v>228</v>
      </c>
      <c r="AF757" s="11" t="n">
        <v>30</v>
      </c>
      <c r="AG757" s="11" t="n">
        <v>13</v>
      </c>
      <c r="AH757" s="11" t="n">
        <v>3</v>
      </c>
      <c r="AI757" s="13" t="n">
        <v>0.0241286863270778</v>
      </c>
      <c r="AJ757" s="13" t="n">
        <v>0.241286863270778</v>
      </c>
      <c r="AK757" s="13" t="n">
        <v>0.611260053619303</v>
      </c>
      <c r="AL757" s="13" t="n">
        <v>0.0804289544235925</v>
      </c>
      <c r="AM757" s="13" t="n">
        <v>0.0348525469168901</v>
      </c>
      <c r="AN757" s="11" t="n">
        <v>5</v>
      </c>
      <c r="AO757" s="13" t="n">
        <v>0.0132275132275132</v>
      </c>
      <c r="AP757" s="11" t="n">
        <v>47</v>
      </c>
      <c r="AQ757" s="11" t="n">
        <v>8</v>
      </c>
      <c r="AR757" s="13" t="n">
        <v>0.112709832134293</v>
      </c>
      <c r="AS757" s="13" t="n">
        <v>0.0191846522781775</v>
      </c>
      <c r="AT757" s="14" t="n">
        <f aca="false">SUMIFS(시도_소아과개폐업!$C$5:$C$293,시도_소아과개폐업!$A$5:$A$293,$D757,시도_소아과개폐업!$B$5:$B$293,$B757)</f>
        <v>20</v>
      </c>
      <c r="AU757" s="14" t="n">
        <f aca="false">SUMIFS(시도_소아과개폐업!$D$5:$D$293,시도_소아과개폐업!$A$5:$A$293,$D757,시도_소아과개폐업!$B$5:$B$293,$B757)</f>
        <v>13</v>
      </c>
      <c r="AV757" s="14" t="n">
        <f aca="false">SUMIFS(시도_소아과개폐업!$F$5:$F$293,시도_소아과개폐업!$A$5:$A$293,$D757,시도_소아과개폐업!$B$5:$B$293,$B757)</f>
        <v>7</v>
      </c>
      <c r="AW757" s="15" t="n">
        <f aca="false">SUMIFS(시도_소아과개폐업!$G$5:$G$293,시도_소아과개폐업!$A$5:$A$293,$D757,시도_소아과개폐업!$B$5:$B$293,$B757)</f>
        <v>0.203125</v>
      </c>
      <c r="AX757" s="14" t="n">
        <f aca="false">SUMIFS(시도_소아과개폐업!$H$5:$H$293,시도_소아과개폐업!$A$5:$A$293,$D757,시도_소아과개폐업!$B$5:$B$293,$B757)</f>
        <v>44</v>
      </c>
      <c r="AY757" s="14" t="n">
        <f aca="false">SUMIFS(시군구_병원급!$E$5:$E$3668,시군구_병원급!$A$5:$A$3668,$A757,시군구_병원급!$D$5:$D$3668,$D757)</f>
        <v>3</v>
      </c>
      <c r="AZ757" s="14" t="n">
        <f aca="false">SUMIFS(시군구_병원급!$F$5:$F$3668,시군구_병원급!$A$5:$A$3668,$A757,시군구_병원급!$D$5:$D$3668,$D757)</f>
        <v>1</v>
      </c>
      <c r="BA757" s="14" t="n">
        <f aca="false">SUMIFS(시군구_병원급!$G$5:$G$3668,시군구_병원급!$A$5:$A$3668,$A757,시군구_병원급!$D$5:$D$3668,$D757)</f>
        <v>15</v>
      </c>
      <c r="BB757" s="14" t="n">
        <f aca="false">SUMIFS(시군구_병원급!$H$5:$H$3668,시군구_병원급!$A$5:$A$3668,$A757,시군구_병원급!$D$5:$D$3668,$D757)</f>
        <v>29</v>
      </c>
      <c r="BC757" s="16" t="n">
        <f aca="false">K757+AY757</f>
        <v>23</v>
      </c>
      <c r="BD757" s="17" t="n">
        <f aca="false">IF(E757=0,"",(K757+AY757)/E757*1000)</f>
        <v>1.11715562463571</v>
      </c>
      <c r="BE757" s="16" t="n">
        <f aca="false">AY757-SUMIFS(시군구_병원급!$E$5:$E$3668,시군구_병원급!$A$5:$A$3668,$A757,시군구_병원급!$D$5:$D$3668,$D757-3)</f>
        <v>0</v>
      </c>
      <c r="BF757" s="16" t="n">
        <f aca="false">IF(AY757=0,1,0)</f>
        <v>0</v>
      </c>
      <c r="BG757" s="16" t="n">
        <f aca="false">IF(K757+AY757=0,1,0)</f>
        <v>0</v>
      </c>
      <c r="BH757" s="16" t="n">
        <f aca="false">AF757+AG757+AH757</f>
        <v>46</v>
      </c>
      <c r="BI757" s="18" t="n">
        <f aca="false">IF(H757=0,"",BH757/H757)</f>
        <v>0.123324396782842</v>
      </c>
      <c r="BJ757" s="16" t="n">
        <f aca="false">IF(AP757="","",AP757+AN757)</f>
        <v>52</v>
      </c>
    </row>
    <row r="758" customFormat="false" ht="15" hidden="false" customHeight="true" outlineLevel="0" collapsed="false">
      <c r="A758" s="9" t="s">
        <v>190</v>
      </c>
      <c r="B758" s="10" t="s">
        <v>185</v>
      </c>
      <c r="C758" s="10" t="s">
        <v>191</v>
      </c>
      <c r="D758" s="9" t="n">
        <v>2019</v>
      </c>
      <c r="E758" s="11" t="n">
        <v>6277</v>
      </c>
      <c r="F758" s="11" t="n">
        <v>789</v>
      </c>
      <c r="G758" s="11" t="n">
        <v>815</v>
      </c>
      <c r="H758" s="11" t="n">
        <v>138</v>
      </c>
      <c r="I758" s="11" t="n">
        <v>5477</v>
      </c>
      <c r="J758" s="11" t="n">
        <v>4249</v>
      </c>
      <c r="K758" s="11" t="n">
        <v>7</v>
      </c>
      <c r="L758" s="12" t="n">
        <v>21.9850246933248</v>
      </c>
      <c r="M758" s="12" t="n">
        <v>1.11518241198025</v>
      </c>
      <c r="N758" s="13" t="n">
        <v>0.775789665875479</v>
      </c>
      <c r="O758" s="13" t="n">
        <v>0.872550581487972</v>
      </c>
      <c r="P758" s="13" t="n">
        <v>0.129839095109129</v>
      </c>
      <c r="Q758" s="13" t="n">
        <v>-0.301702080320392</v>
      </c>
      <c r="R758" s="13" t="n">
        <v>-0.402930402930403</v>
      </c>
      <c r="S758" s="11" t="n">
        <v>0</v>
      </c>
      <c r="T758" s="13" t="n">
        <v>-0.109677419354839</v>
      </c>
      <c r="U758" s="13" t="n">
        <v>-0.0929115601192447</v>
      </c>
      <c r="V758" s="11" t="n">
        <v>0</v>
      </c>
      <c r="W758" s="13" t="n">
        <v>-0.195652173913044</v>
      </c>
      <c r="X758" s="11" t="n">
        <v>0</v>
      </c>
      <c r="Y758" s="11" t="n">
        <v>0</v>
      </c>
      <c r="Z758" s="11" t="n">
        <v>0</v>
      </c>
      <c r="AA758" s="11" t="n">
        <v>0</v>
      </c>
      <c r="AB758" s="10" t="s">
        <v>65</v>
      </c>
      <c r="AC758" s="11" t="n">
        <v>12</v>
      </c>
      <c r="AD758" s="11" t="n">
        <v>32</v>
      </c>
      <c r="AE758" s="11" t="n">
        <v>77</v>
      </c>
      <c r="AF758" s="11" t="n">
        <v>7</v>
      </c>
      <c r="AG758" s="11" t="n">
        <v>10</v>
      </c>
      <c r="AH758" s="11" t="n">
        <v>0</v>
      </c>
      <c r="AI758" s="13" t="n">
        <v>0.0869565217391304</v>
      </c>
      <c r="AJ758" s="13" t="n">
        <v>0.231884057971015</v>
      </c>
      <c r="AK758" s="13" t="n">
        <v>0.557971014492754</v>
      </c>
      <c r="AL758" s="13" t="n">
        <v>0.0507246376811594</v>
      </c>
      <c r="AM758" s="13" t="n">
        <v>0.072463768115942</v>
      </c>
      <c r="AN758" s="11" t="n">
        <v>2</v>
      </c>
      <c r="AO758" s="13" t="n">
        <v>0.0142857142857143</v>
      </c>
      <c r="AP758" s="11" t="n">
        <v>24</v>
      </c>
      <c r="AQ758" s="11" t="n">
        <v>3</v>
      </c>
      <c r="AR758" s="13" t="n">
        <v>0.149068322981367</v>
      </c>
      <c r="AS758" s="13" t="n">
        <v>0.0186335403726708</v>
      </c>
      <c r="AT758" s="14" t="n">
        <f aca="false">SUMIFS(시도_소아과개폐업!$C$5:$C$293,시도_소아과개폐업!$A$5:$A$293,$D758,시도_소아과개폐업!$B$5:$B$293,$B758)</f>
        <v>20</v>
      </c>
      <c r="AU758" s="14" t="n">
        <f aca="false">SUMIFS(시도_소아과개폐업!$D$5:$D$293,시도_소아과개폐업!$A$5:$A$293,$D758,시도_소아과개폐업!$B$5:$B$293,$B758)</f>
        <v>13</v>
      </c>
      <c r="AV758" s="14" t="n">
        <f aca="false">SUMIFS(시도_소아과개폐업!$F$5:$F$293,시도_소아과개폐업!$A$5:$A$293,$D758,시도_소아과개폐업!$B$5:$B$293,$B758)</f>
        <v>7</v>
      </c>
      <c r="AW758" s="15" t="n">
        <f aca="false">SUMIFS(시도_소아과개폐업!$G$5:$G$293,시도_소아과개폐업!$A$5:$A$293,$D758,시도_소아과개폐업!$B$5:$B$293,$B758)</f>
        <v>0.203125</v>
      </c>
      <c r="AX758" s="14" t="n">
        <f aca="false">SUMIFS(시도_소아과개폐업!$H$5:$H$293,시도_소아과개폐업!$A$5:$A$293,$D758,시도_소아과개폐업!$B$5:$B$293,$B758)</f>
        <v>44</v>
      </c>
      <c r="AY758" s="14" t="n">
        <f aca="false">SUMIFS(시군구_병원급!$E$5:$E$3668,시군구_병원급!$A$5:$A$3668,$A758,시군구_병원급!$D$5:$D$3668,$D758)</f>
        <v>0</v>
      </c>
      <c r="AZ758" s="14" t="n">
        <f aca="false">SUMIFS(시군구_병원급!$F$5:$F$3668,시군구_병원급!$A$5:$A$3668,$A758,시군구_병원급!$D$5:$D$3668,$D758)</f>
        <v>2</v>
      </c>
      <c r="BA758" s="14" t="n">
        <f aca="false">SUMIFS(시군구_병원급!$G$5:$G$3668,시군구_병원급!$A$5:$A$3668,$A758,시군구_병원급!$D$5:$D$3668,$D758)</f>
        <v>6</v>
      </c>
      <c r="BB758" s="14" t="n">
        <f aca="false">SUMIFS(시군구_병원급!$H$5:$H$3668,시군구_병원급!$A$5:$A$3668,$A758,시군구_병원급!$D$5:$D$3668,$D758)</f>
        <v>11</v>
      </c>
      <c r="BC758" s="16" t="n">
        <f aca="false">K758+AY758</f>
        <v>7</v>
      </c>
      <c r="BD758" s="17" t="n">
        <f aca="false">IF(E758=0,"",(K758+AY758)/E758*1000)</f>
        <v>1.11518241198025</v>
      </c>
      <c r="BE758" s="16" t="n">
        <f aca="false">AY758-SUMIFS(시군구_병원급!$E$5:$E$3668,시군구_병원급!$A$5:$A$3668,$A758,시군구_병원급!$D$5:$D$3668,$D758-3)</f>
        <v>0</v>
      </c>
      <c r="BF758" s="16" t="n">
        <f aca="false">IF(AY758=0,1,0)</f>
        <v>1</v>
      </c>
      <c r="BG758" s="16" t="n">
        <f aca="false">IF(K758+AY758=0,1,0)</f>
        <v>0</v>
      </c>
      <c r="BH758" s="16" t="n">
        <f aca="false">AF758+AG758+AH758</f>
        <v>17</v>
      </c>
      <c r="BI758" s="18" t="n">
        <f aca="false">IF(H758=0,"",BH758/H758)</f>
        <v>0.123188405797101</v>
      </c>
      <c r="BJ758" s="16" t="n">
        <f aca="false">IF(AP758="","",AP758+AN758)</f>
        <v>26</v>
      </c>
    </row>
    <row r="759" customFormat="false" ht="15" hidden="false" customHeight="true" outlineLevel="0" collapsed="false">
      <c r="A759" s="9" t="s">
        <v>192</v>
      </c>
      <c r="B759" s="10" t="s">
        <v>193</v>
      </c>
      <c r="C759" s="10" t="s">
        <v>67</v>
      </c>
      <c r="D759" s="9" t="n">
        <v>2019</v>
      </c>
      <c r="E759" s="11" t="n">
        <v>9653</v>
      </c>
      <c r="F759" s="11" t="n">
        <v>1131</v>
      </c>
      <c r="G759" s="11" t="n">
        <v>1170</v>
      </c>
      <c r="H759" s="11" t="n">
        <v>135</v>
      </c>
      <c r="I759" s="11" t="n">
        <v>6896</v>
      </c>
      <c r="J759" s="11" t="n">
        <v>5906</v>
      </c>
      <c r="K759" s="11" t="n">
        <v>8</v>
      </c>
      <c r="L759" s="12" t="n">
        <v>13.985289547291</v>
      </c>
      <c r="M759" s="12" t="n">
        <v>0.828757899098726</v>
      </c>
      <c r="N759" s="13" t="n">
        <v>0.856438515081207</v>
      </c>
      <c r="O759" s="13" t="n">
        <v>0.714389309023102</v>
      </c>
      <c r="P759" s="13" t="n">
        <v>0.121205842743189</v>
      </c>
      <c r="Q759" s="13" t="n">
        <v>-0.267101966441424</v>
      </c>
      <c r="R759" s="13" t="n">
        <v>-0.444708115804461</v>
      </c>
      <c r="S759" s="11" t="n">
        <v>-1</v>
      </c>
      <c r="T759" s="13" t="n">
        <v>-0.0425531914893617</v>
      </c>
      <c r="U759" s="13" t="n">
        <v>-0.0201761864165956</v>
      </c>
      <c r="V759" s="11" t="n">
        <v>0</v>
      </c>
      <c r="W759" s="13" t="n">
        <v>-0.244444444444445</v>
      </c>
      <c r="X759" s="11" t="n">
        <v>1</v>
      </c>
      <c r="Y759" s="11" t="n">
        <v>1</v>
      </c>
      <c r="Z759" s="11" t="n">
        <v>1</v>
      </c>
      <c r="AA759" s="11" t="n">
        <v>1</v>
      </c>
      <c r="AB759" s="10" t="s">
        <v>65</v>
      </c>
      <c r="AC759" s="11" t="n">
        <v>6</v>
      </c>
      <c r="AD759" s="11" t="n">
        <v>78</v>
      </c>
      <c r="AE759" s="11" t="n">
        <v>39</v>
      </c>
      <c r="AF759" s="11" t="n">
        <v>9</v>
      </c>
      <c r="AG759" s="11" t="n">
        <v>3</v>
      </c>
      <c r="AH759" s="11" t="n">
        <v>0</v>
      </c>
      <c r="AI759" s="13" t="n">
        <v>0.0444444444444445</v>
      </c>
      <c r="AJ759" s="13" t="n">
        <v>0.577777777777778</v>
      </c>
      <c r="AK759" s="13" t="n">
        <v>0.288888888888889</v>
      </c>
      <c r="AL759" s="13" t="n">
        <v>0.0666666666666667</v>
      </c>
      <c r="AM759" s="13" t="n">
        <v>0.0222222222222222</v>
      </c>
      <c r="AN759" s="11" t="n">
        <v>0</v>
      </c>
      <c r="AO759" s="13" t="n">
        <v>0</v>
      </c>
      <c r="AP759" s="11" t="n">
        <v>9</v>
      </c>
      <c r="AQ759" s="11" t="n">
        <v>3</v>
      </c>
      <c r="AR759" s="13" t="n">
        <v>0.0638297872340426</v>
      </c>
      <c r="AS759" s="13" t="n">
        <v>0.0212765957446809</v>
      </c>
      <c r="AT759" s="14" t="n">
        <f aca="false">SUMIFS(시도_소아과개폐업!$C$5:$C$293,시도_소아과개폐업!$A$5:$A$293,$D759,시도_소아과개폐업!$B$5:$B$293,$B759)</f>
        <v>10</v>
      </c>
      <c r="AU759" s="14" t="n">
        <f aca="false">SUMIFS(시도_소아과개폐업!$D$5:$D$293,시도_소아과개폐업!$A$5:$A$293,$D759,시도_소아과개폐업!$B$5:$B$293,$B759)</f>
        <v>10</v>
      </c>
      <c r="AV759" s="14" t="n">
        <f aca="false">SUMIFS(시도_소아과개폐업!$F$5:$F$293,시도_소아과개폐업!$A$5:$A$293,$D759,시도_소아과개폐업!$B$5:$B$293,$B759)</f>
        <v>0</v>
      </c>
      <c r="AW759" s="15" t="n">
        <f aca="false">SUMIFS(시도_소아과개폐업!$G$5:$G$293,시도_소아과개폐업!$A$5:$A$293,$D759,시도_소아과개폐업!$B$5:$B$293,$B759)</f>
        <v>0.277777777777778</v>
      </c>
      <c r="AX759" s="14" t="n">
        <f aca="false">SUMIFS(시도_소아과개폐업!$H$5:$H$293,시도_소아과개폐업!$A$5:$A$293,$D759,시도_소아과개폐업!$B$5:$B$293,$B759)</f>
        <v>30</v>
      </c>
      <c r="AY759" s="14" t="n">
        <f aca="false">SUMIFS(시군구_병원급!$E$5:$E$3668,시군구_병원급!$A$5:$A$3668,$A759,시군구_병원급!$D$5:$D$3668,$D759)</f>
        <v>8</v>
      </c>
      <c r="AZ759" s="14" t="n">
        <f aca="false">SUMIFS(시군구_병원급!$F$5:$F$3668,시군구_병원급!$A$5:$A$3668,$A759,시군구_병원급!$D$5:$D$3668,$D759)</f>
        <v>2</v>
      </c>
      <c r="BA759" s="14" t="n">
        <f aca="false">SUMIFS(시군구_병원급!$G$5:$G$3668,시군구_병원급!$A$5:$A$3668,$A759,시군구_병원급!$D$5:$D$3668,$D759)</f>
        <v>10</v>
      </c>
      <c r="BB759" s="14" t="n">
        <f aca="false">SUMIFS(시군구_병원급!$H$5:$H$3668,시군구_병원급!$A$5:$A$3668,$A759,시군구_병원급!$D$5:$D$3668,$D759)</f>
        <v>16</v>
      </c>
      <c r="BC759" s="16" t="n">
        <f aca="false">K759+AY759</f>
        <v>16</v>
      </c>
      <c r="BD759" s="17" t="n">
        <f aca="false">IF(E759=0,"",(K759+AY759)/E759*1000)</f>
        <v>1.65751579819745</v>
      </c>
      <c r="BE759" s="16" t="n">
        <f aca="false">AY759-SUMIFS(시군구_병원급!$E$5:$E$3668,시군구_병원급!$A$5:$A$3668,$A759,시군구_병원급!$D$5:$D$3668,$D759-3)</f>
        <v>-1</v>
      </c>
      <c r="BF759" s="16" t="n">
        <f aca="false">IF(AY759=0,1,0)</f>
        <v>0</v>
      </c>
      <c r="BG759" s="16" t="n">
        <f aca="false">IF(K759+AY759=0,1,0)</f>
        <v>0</v>
      </c>
      <c r="BH759" s="16" t="n">
        <f aca="false">AF759+AG759+AH759</f>
        <v>12</v>
      </c>
      <c r="BI759" s="18" t="n">
        <f aca="false">IF(H759=0,"",BH759/H759)</f>
        <v>0.0888888888888889</v>
      </c>
      <c r="BJ759" s="16" t="n">
        <f aca="false">IF(AP759="","",AP759+AN759)</f>
        <v>9</v>
      </c>
    </row>
    <row r="760" customFormat="false" ht="15" hidden="false" customHeight="true" outlineLevel="0" collapsed="false">
      <c r="A760" s="9" t="s">
        <v>194</v>
      </c>
      <c r="B760" s="10" t="s">
        <v>193</v>
      </c>
      <c r="C760" s="10" t="s">
        <v>127</v>
      </c>
      <c r="D760" s="9" t="n">
        <v>2019</v>
      </c>
      <c r="E760" s="11" t="n">
        <v>13693</v>
      </c>
      <c r="F760" s="11" t="n">
        <v>1759</v>
      </c>
      <c r="G760" s="11" t="n">
        <v>1860</v>
      </c>
      <c r="H760" s="11" t="n">
        <v>222</v>
      </c>
      <c r="I760" s="11" t="n">
        <v>9130</v>
      </c>
      <c r="J760" s="11" t="n">
        <v>7740</v>
      </c>
      <c r="K760" s="11" t="n">
        <v>10</v>
      </c>
      <c r="L760" s="12" t="n">
        <v>16.2126634046593</v>
      </c>
      <c r="M760" s="12" t="n">
        <v>0.730300153363032</v>
      </c>
      <c r="N760" s="13" t="n">
        <v>0.847754654983571</v>
      </c>
      <c r="O760" s="13" t="n">
        <v>0.666764040020448</v>
      </c>
      <c r="P760" s="13" t="n">
        <v>0.135835828525524</v>
      </c>
      <c r="Q760" s="13" t="n">
        <v>-0.204866151791417</v>
      </c>
      <c r="R760" s="13" t="n">
        <v>-0.345070422535211</v>
      </c>
      <c r="S760" s="11" t="n">
        <v>0</v>
      </c>
      <c r="T760" s="13" t="n">
        <v>-0.059322033898305</v>
      </c>
      <c r="U760" s="13" t="n">
        <v>-0.0221698618399915</v>
      </c>
      <c r="V760" s="11" t="n">
        <v>0</v>
      </c>
      <c r="W760" s="13" t="n">
        <v>-0.22972972972973</v>
      </c>
      <c r="X760" s="11" t="n">
        <v>1</v>
      </c>
      <c r="Y760" s="11" t="n">
        <v>0</v>
      </c>
      <c r="Z760" s="11" t="n">
        <v>1</v>
      </c>
      <c r="AA760" s="11" t="n">
        <v>0</v>
      </c>
      <c r="AB760" s="10" t="s">
        <v>65</v>
      </c>
      <c r="AC760" s="11" t="n">
        <v>22</v>
      </c>
      <c r="AD760" s="11" t="n">
        <v>94</v>
      </c>
      <c r="AE760" s="11" t="n">
        <v>93</v>
      </c>
      <c r="AF760" s="11" t="n">
        <v>9</v>
      </c>
      <c r="AG760" s="11" t="n">
        <v>1</v>
      </c>
      <c r="AH760" s="11" t="n">
        <v>3</v>
      </c>
      <c r="AI760" s="13" t="n">
        <v>0.0990990990990991</v>
      </c>
      <c r="AJ760" s="13" t="n">
        <v>0.423423423423423</v>
      </c>
      <c r="AK760" s="13" t="n">
        <v>0.418918918918919</v>
      </c>
      <c r="AL760" s="13" t="n">
        <v>0.0405405405405405</v>
      </c>
      <c r="AM760" s="13" t="n">
        <v>0.0045045045045045</v>
      </c>
      <c r="AN760" s="11" t="n">
        <v>1</v>
      </c>
      <c r="AO760" s="13" t="n">
        <v>0.00448430493273543</v>
      </c>
      <c r="AP760" s="11" t="n">
        <v>26</v>
      </c>
      <c r="AQ760" s="11" t="n">
        <v>11</v>
      </c>
      <c r="AR760" s="13" t="n">
        <v>0.109704641350211</v>
      </c>
      <c r="AS760" s="13" t="n">
        <v>0.0464135021097046</v>
      </c>
      <c r="AT760" s="14" t="n">
        <f aca="false">SUMIFS(시도_소아과개폐업!$C$5:$C$293,시도_소아과개폐업!$A$5:$A$293,$D760,시도_소아과개폐업!$B$5:$B$293,$B760)</f>
        <v>10</v>
      </c>
      <c r="AU760" s="14" t="n">
        <f aca="false">SUMIFS(시도_소아과개폐업!$D$5:$D$293,시도_소아과개폐업!$A$5:$A$293,$D760,시도_소아과개폐업!$B$5:$B$293,$B760)</f>
        <v>10</v>
      </c>
      <c r="AV760" s="14" t="n">
        <f aca="false">SUMIFS(시도_소아과개폐업!$F$5:$F$293,시도_소아과개폐업!$A$5:$A$293,$D760,시도_소아과개폐업!$B$5:$B$293,$B760)</f>
        <v>0</v>
      </c>
      <c r="AW760" s="15" t="n">
        <f aca="false">SUMIFS(시도_소아과개폐업!$G$5:$G$293,시도_소아과개폐업!$A$5:$A$293,$D760,시도_소아과개폐업!$B$5:$B$293,$B760)</f>
        <v>0.277777777777778</v>
      </c>
      <c r="AX760" s="14" t="n">
        <f aca="false">SUMIFS(시도_소아과개폐업!$H$5:$H$293,시도_소아과개폐업!$A$5:$A$293,$D760,시도_소아과개폐업!$B$5:$B$293,$B760)</f>
        <v>30</v>
      </c>
      <c r="AY760" s="14" t="n">
        <f aca="false">SUMIFS(시군구_병원급!$E$5:$E$3668,시군구_병원급!$A$5:$A$3668,$A760,시군구_병원급!$D$5:$D$3668,$D760)</f>
        <v>11</v>
      </c>
      <c r="AZ760" s="14" t="n">
        <f aca="false">SUMIFS(시군구_병원급!$F$5:$F$3668,시군구_병원급!$A$5:$A$3668,$A760,시군구_병원급!$D$5:$D$3668,$D760)</f>
        <v>3</v>
      </c>
      <c r="BA760" s="14" t="n">
        <f aca="false">SUMIFS(시군구_병원급!$G$5:$G$3668,시군구_병원급!$A$5:$A$3668,$A760,시군구_병원급!$D$5:$D$3668,$D760)</f>
        <v>21</v>
      </c>
      <c r="BB760" s="14" t="n">
        <f aca="false">SUMIFS(시군구_병원급!$H$5:$H$3668,시군구_병원급!$A$5:$A$3668,$A760,시군구_병원급!$D$5:$D$3668,$D760)</f>
        <v>45</v>
      </c>
      <c r="BC760" s="16" t="n">
        <f aca="false">K760+AY760</f>
        <v>21</v>
      </c>
      <c r="BD760" s="17" t="n">
        <f aca="false">IF(E760=0,"",(K760+AY760)/E760*1000)</f>
        <v>1.53363032206237</v>
      </c>
      <c r="BE760" s="16" t="n">
        <f aca="false">AY760-SUMIFS(시군구_병원급!$E$5:$E$3668,시군구_병원급!$A$5:$A$3668,$A760,시군구_병원급!$D$5:$D$3668,$D760-3)</f>
        <v>0</v>
      </c>
      <c r="BF760" s="16" t="n">
        <f aca="false">IF(AY760=0,1,0)</f>
        <v>0</v>
      </c>
      <c r="BG760" s="16" t="n">
        <f aca="false">IF(K760+AY760=0,1,0)</f>
        <v>0</v>
      </c>
      <c r="BH760" s="16" t="n">
        <f aca="false">AF760+AG760+AH760</f>
        <v>13</v>
      </c>
      <c r="BI760" s="18" t="n">
        <f aca="false">IF(H760=0,"",BH760/H760)</f>
        <v>0.0585585585585586</v>
      </c>
      <c r="BJ760" s="16" t="n">
        <f aca="false">IF(AP760="","",AP760+AN760)</f>
        <v>27</v>
      </c>
    </row>
    <row r="761" customFormat="false" ht="15" hidden="false" customHeight="true" outlineLevel="0" collapsed="false">
      <c r="A761" s="9" t="s">
        <v>195</v>
      </c>
      <c r="B761" s="10" t="s">
        <v>193</v>
      </c>
      <c r="C761" s="10" t="s">
        <v>119</v>
      </c>
      <c r="D761" s="9" t="n">
        <v>2019</v>
      </c>
      <c r="E761" s="11" t="n">
        <v>8945</v>
      </c>
      <c r="F761" s="11" t="n">
        <v>1041</v>
      </c>
      <c r="G761" s="11" t="n">
        <v>1091</v>
      </c>
      <c r="H761" s="11" t="n">
        <v>135</v>
      </c>
      <c r="I761" s="11" t="n">
        <v>6777</v>
      </c>
      <c r="J761" s="11" t="n">
        <v>5935</v>
      </c>
      <c r="K761" s="11" t="n">
        <v>5</v>
      </c>
      <c r="L761" s="12" t="n">
        <v>15.0922302962549</v>
      </c>
      <c r="M761" s="12" t="n">
        <v>0.558971492453885</v>
      </c>
      <c r="N761" s="13" t="n">
        <v>0.875756234321971</v>
      </c>
      <c r="O761" s="13" t="n">
        <v>0.757629960871996</v>
      </c>
      <c r="P761" s="13" t="n">
        <v>0.121967579653438</v>
      </c>
      <c r="Q761" s="13" t="n">
        <v>-0.277930255085567</v>
      </c>
      <c r="R761" s="13" t="n">
        <v>-0.458022851465474</v>
      </c>
      <c r="S761" s="11" t="n">
        <v>-1</v>
      </c>
      <c r="T761" s="13" t="n">
        <v>-0.0492957746478874</v>
      </c>
      <c r="U761" s="13" t="n">
        <v>-0.0217956120092379</v>
      </c>
      <c r="V761" s="11" t="n">
        <v>0</v>
      </c>
      <c r="W761" s="13" t="n">
        <v>-0.281481481481481</v>
      </c>
      <c r="X761" s="11" t="n">
        <v>1</v>
      </c>
      <c r="Y761" s="11" t="n">
        <v>1</v>
      </c>
      <c r="Z761" s="11" t="n">
        <v>1</v>
      </c>
      <c r="AA761" s="11" t="n">
        <v>1</v>
      </c>
      <c r="AB761" s="10" t="s">
        <v>65</v>
      </c>
      <c r="AC761" s="11" t="n">
        <v>11</v>
      </c>
      <c r="AD761" s="11" t="n">
        <v>73</v>
      </c>
      <c r="AE761" s="11" t="n">
        <v>46</v>
      </c>
      <c r="AF761" s="11" t="n">
        <v>5</v>
      </c>
      <c r="AG761" s="11" t="n">
        <v>0</v>
      </c>
      <c r="AH761" s="11" t="n">
        <v>0</v>
      </c>
      <c r="AI761" s="13" t="n">
        <v>0.0814814814814815</v>
      </c>
      <c r="AJ761" s="13" t="n">
        <v>0.540740740740741</v>
      </c>
      <c r="AK761" s="13" t="n">
        <v>0.340740740740741</v>
      </c>
      <c r="AL761" s="13" t="n">
        <v>0.037037037037037</v>
      </c>
      <c r="AM761" s="13" t="n">
        <v>0</v>
      </c>
      <c r="AN761" s="11" t="n">
        <v>0</v>
      </c>
      <c r="AO761" s="13" t="n">
        <v>0</v>
      </c>
      <c r="AP761" s="11" t="n">
        <v>8</v>
      </c>
      <c r="AQ761" s="11" t="n">
        <v>1</v>
      </c>
      <c r="AR761" s="13" t="n">
        <v>0.0563380281690141</v>
      </c>
      <c r="AS761" s="13" t="n">
        <v>0.00704225352112676</v>
      </c>
      <c r="AT761" s="14" t="n">
        <f aca="false">SUMIFS(시도_소아과개폐업!$C$5:$C$293,시도_소아과개폐업!$A$5:$A$293,$D761,시도_소아과개폐업!$B$5:$B$293,$B761)</f>
        <v>10</v>
      </c>
      <c r="AU761" s="14" t="n">
        <f aca="false">SUMIFS(시도_소아과개폐업!$D$5:$D$293,시도_소아과개폐업!$A$5:$A$293,$D761,시도_소아과개폐업!$B$5:$B$293,$B761)</f>
        <v>10</v>
      </c>
      <c r="AV761" s="14" t="n">
        <f aca="false">SUMIFS(시도_소아과개폐업!$F$5:$F$293,시도_소아과개폐업!$A$5:$A$293,$D761,시도_소아과개폐업!$B$5:$B$293,$B761)</f>
        <v>0</v>
      </c>
      <c r="AW761" s="15" t="n">
        <f aca="false">SUMIFS(시도_소아과개폐업!$G$5:$G$293,시도_소아과개폐업!$A$5:$A$293,$D761,시도_소아과개폐업!$B$5:$B$293,$B761)</f>
        <v>0.277777777777778</v>
      </c>
      <c r="AX761" s="14" t="n">
        <f aca="false">SUMIFS(시도_소아과개폐업!$H$5:$H$293,시도_소아과개폐업!$A$5:$A$293,$D761,시도_소아과개폐업!$B$5:$B$293,$B761)</f>
        <v>30</v>
      </c>
      <c r="AY761" s="14" t="n">
        <f aca="false">SUMIFS(시군구_병원급!$E$5:$E$3668,시군구_병원급!$A$5:$A$3668,$A761,시군구_병원급!$D$5:$D$3668,$D761)</f>
        <v>2</v>
      </c>
      <c r="AZ761" s="14" t="n">
        <f aca="false">SUMIFS(시군구_병원급!$F$5:$F$3668,시군구_병원급!$A$5:$A$3668,$A761,시군구_병원급!$D$5:$D$3668,$D761)</f>
        <v>1</v>
      </c>
      <c r="BA761" s="14" t="n">
        <f aca="false">SUMIFS(시군구_병원급!$G$5:$G$3668,시군구_병원급!$A$5:$A$3668,$A761,시군구_병원급!$D$5:$D$3668,$D761)</f>
        <v>2</v>
      </c>
      <c r="BB761" s="14" t="n">
        <f aca="false">SUMIFS(시군구_병원급!$H$5:$H$3668,시군구_병원급!$A$5:$A$3668,$A761,시군구_병원급!$D$5:$D$3668,$D761)</f>
        <v>7</v>
      </c>
      <c r="BC761" s="16" t="n">
        <f aca="false">K761+AY761</f>
        <v>7</v>
      </c>
      <c r="BD761" s="17" t="n">
        <f aca="false">IF(E761=0,"",(K761+AY761)/E761*1000)</f>
        <v>0.782560089435439</v>
      </c>
      <c r="BE761" s="16" t="n">
        <f aca="false">AY761-SUMIFS(시군구_병원급!$E$5:$E$3668,시군구_병원급!$A$5:$A$3668,$A761,시군구_병원급!$D$5:$D$3668,$D761-3)</f>
        <v>0</v>
      </c>
      <c r="BF761" s="16" t="n">
        <f aca="false">IF(AY761=0,1,0)</f>
        <v>0</v>
      </c>
      <c r="BG761" s="16" t="n">
        <f aca="false">IF(K761+AY761=0,1,0)</f>
        <v>0</v>
      </c>
      <c r="BH761" s="16" t="n">
        <f aca="false">AF761+AG761+AH761</f>
        <v>5</v>
      </c>
      <c r="BI761" s="18" t="n">
        <f aca="false">IF(H761=0,"",BH761/H761)</f>
        <v>0.037037037037037</v>
      </c>
      <c r="BJ761" s="16" t="n">
        <f aca="false">IF(AP761="","",AP761+AN761)</f>
        <v>8</v>
      </c>
    </row>
    <row r="762" customFormat="false" ht="15" hidden="false" customHeight="true" outlineLevel="0" collapsed="false">
      <c r="A762" s="9" t="s">
        <v>196</v>
      </c>
      <c r="B762" s="10" t="s">
        <v>193</v>
      </c>
      <c r="C762" s="10" t="s">
        <v>129</v>
      </c>
      <c r="D762" s="9" t="n">
        <v>2019</v>
      </c>
      <c r="E762" s="11" t="n">
        <v>15102</v>
      </c>
      <c r="F762" s="11" t="n">
        <v>1960</v>
      </c>
      <c r="G762" s="11" t="n">
        <v>1970</v>
      </c>
      <c r="H762" s="11" t="n">
        <v>210</v>
      </c>
      <c r="I762" s="11" t="n">
        <v>9168</v>
      </c>
      <c r="J762" s="11" t="n">
        <v>7920</v>
      </c>
      <c r="K762" s="11" t="n">
        <v>8</v>
      </c>
      <c r="L762" s="12" t="n">
        <v>13.9054429876838</v>
      </c>
      <c r="M762" s="12" t="n">
        <v>0.529731161435572</v>
      </c>
      <c r="N762" s="13" t="n">
        <v>0.863874345549738</v>
      </c>
      <c r="O762" s="13" t="n">
        <v>0.607071911005165</v>
      </c>
      <c r="P762" s="13" t="n">
        <v>0.13044629850351</v>
      </c>
      <c r="Q762" s="13" t="n">
        <v>0.0494788047255039</v>
      </c>
      <c r="R762" s="13" t="n">
        <v>-0.0716305372290292</v>
      </c>
      <c r="S762" s="11" t="n">
        <v>0</v>
      </c>
      <c r="T762" s="13" t="n">
        <v>0.0294117647058823</v>
      </c>
      <c r="U762" s="13" t="n">
        <v>0.0431220844237115</v>
      </c>
      <c r="V762" s="11" t="n">
        <v>0</v>
      </c>
      <c r="W762" s="13" t="n">
        <v>-0.176190476190476</v>
      </c>
      <c r="X762" s="11" t="n">
        <v>0</v>
      </c>
      <c r="Y762" s="11" t="n">
        <v>1</v>
      </c>
      <c r="Z762" s="11" t="n">
        <v>1</v>
      </c>
      <c r="AA762" s="11" t="n">
        <v>0</v>
      </c>
      <c r="AB762" s="10" t="s">
        <v>65</v>
      </c>
      <c r="AC762" s="11" t="n">
        <v>22</v>
      </c>
      <c r="AD762" s="11" t="n">
        <v>90</v>
      </c>
      <c r="AE762" s="11" t="n">
        <v>87</v>
      </c>
      <c r="AF762" s="11" t="n">
        <v>5</v>
      </c>
      <c r="AG762" s="11" t="n">
        <v>4</v>
      </c>
      <c r="AH762" s="11" t="n">
        <v>2</v>
      </c>
      <c r="AI762" s="13" t="n">
        <v>0.104761904761905</v>
      </c>
      <c r="AJ762" s="13" t="n">
        <v>0.428571428571429</v>
      </c>
      <c r="AK762" s="13" t="n">
        <v>0.414285714285714</v>
      </c>
      <c r="AL762" s="13" t="n">
        <v>0.0238095238095238</v>
      </c>
      <c r="AM762" s="13" t="n">
        <v>0.0190476190476191</v>
      </c>
      <c r="AN762" s="11" t="n">
        <v>2</v>
      </c>
      <c r="AO762" s="13" t="n">
        <v>0.00943396226415094</v>
      </c>
      <c r="AP762" s="11" t="n">
        <v>9</v>
      </c>
      <c r="AQ762" s="11" t="n">
        <v>17</v>
      </c>
      <c r="AR762" s="13" t="n">
        <v>0.0441176470588235</v>
      </c>
      <c r="AS762" s="13" t="n">
        <v>0.0833333333333333</v>
      </c>
      <c r="AT762" s="14" t="n">
        <f aca="false">SUMIFS(시도_소아과개폐업!$C$5:$C$293,시도_소아과개폐업!$A$5:$A$293,$D762,시도_소아과개폐업!$B$5:$B$293,$B762)</f>
        <v>10</v>
      </c>
      <c r="AU762" s="14" t="n">
        <f aca="false">SUMIFS(시도_소아과개폐업!$D$5:$D$293,시도_소아과개폐업!$A$5:$A$293,$D762,시도_소아과개폐업!$B$5:$B$293,$B762)</f>
        <v>10</v>
      </c>
      <c r="AV762" s="14" t="n">
        <f aca="false">SUMIFS(시도_소아과개폐업!$F$5:$F$293,시도_소아과개폐업!$A$5:$A$293,$D762,시도_소아과개폐업!$B$5:$B$293,$B762)</f>
        <v>0</v>
      </c>
      <c r="AW762" s="15" t="n">
        <f aca="false">SUMIFS(시도_소아과개폐업!$G$5:$G$293,시도_소아과개폐업!$A$5:$A$293,$D762,시도_소아과개폐업!$B$5:$B$293,$B762)</f>
        <v>0.277777777777778</v>
      </c>
      <c r="AX762" s="14" t="n">
        <f aca="false">SUMIFS(시도_소아과개폐업!$H$5:$H$293,시도_소아과개폐업!$A$5:$A$293,$D762,시도_소아과개폐업!$B$5:$B$293,$B762)</f>
        <v>30</v>
      </c>
      <c r="AY762" s="14" t="n">
        <f aca="false">SUMIFS(시군구_병원급!$E$5:$E$3668,시군구_병원급!$A$5:$A$3668,$A762,시군구_병원급!$D$5:$D$3668,$D762)</f>
        <v>6</v>
      </c>
      <c r="AZ762" s="14" t="n">
        <f aca="false">SUMIFS(시군구_병원급!$F$5:$F$3668,시군구_병원급!$A$5:$A$3668,$A762,시군구_병원급!$D$5:$D$3668,$D762)</f>
        <v>2</v>
      </c>
      <c r="BA762" s="14" t="n">
        <f aca="false">SUMIFS(시군구_병원급!$G$5:$G$3668,시군구_병원급!$A$5:$A$3668,$A762,시군구_병원급!$D$5:$D$3668,$D762)</f>
        <v>5</v>
      </c>
      <c r="BB762" s="14" t="n">
        <f aca="false">SUMIFS(시군구_병원급!$H$5:$H$3668,시군구_병원급!$A$5:$A$3668,$A762,시군구_병원급!$D$5:$D$3668,$D762)</f>
        <v>11</v>
      </c>
      <c r="BC762" s="16" t="n">
        <f aca="false">K762+AY762</f>
        <v>14</v>
      </c>
      <c r="BD762" s="17" t="n">
        <f aca="false">IF(E762=0,"",(K762+AY762)/E762*1000)</f>
        <v>0.92702953251225</v>
      </c>
      <c r="BE762" s="16" t="n">
        <f aca="false">AY762-SUMIFS(시군구_병원급!$E$5:$E$3668,시군구_병원급!$A$5:$A$3668,$A762,시군구_병원급!$D$5:$D$3668,$D762-3)</f>
        <v>0</v>
      </c>
      <c r="BF762" s="16" t="n">
        <f aca="false">IF(AY762=0,1,0)</f>
        <v>0</v>
      </c>
      <c r="BG762" s="16" t="n">
        <f aca="false">IF(K762+AY762=0,1,0)</f>
        <v>0</v>
      </c>
      <c r="BH762" s="16" t="n">
        <f aca="false">AF762+AG762+AH762</f>
        <v>11</v>
      </c>
      <c r="BI762" s="18" t="n">
        <f aca="false">IF(H762=0,"",BH762/H762)</f>
        <v>0.0523809523809524</v>
      </c>
      <c r="BJ762" s="16" t="n">
        <f aca="false">IF(AP762="","",AP762+AN762)</f>
        <v>11</v>
      </c>
    </row>
    <row r="763" customFormat="false" ht="15" hidden="false" customHeight="true" outlineLevel="0" collapsed="false">
      <c r="A763" s="9" t="s">
        <v>197</v>
      </c>
      <c r="B763" s="10" t="s">
        <v>193</v>
      </c>
      <c r="C763" s="10" t="s">
        <v>198</v>
      </c>
      <c r="D763" s="9" t="n">
        <v>2019</v>
      </c>
      <c r="E763" s="11" t="n">
        <v>10429</v>
      </c>
      <c r="F763" s="11" t="n">
        <v>1433</v>
      </c>
      <c r="G763" s="11" t="n">
        <v>1448</v>
      </c>
      <c r="H763" s="11" t="n">
        <v>140</v>
      </c>
      <c r="I763" s="11" t="n">
        <v>7679</v>
      </c>
      <c r="J763" s="11" t="n">
        <v>5814</v>
      </c>
      <c r="K763" s="11" t="n">
        <v>5</v>
      </c>
      <c r="L763" s="12" t="n">
        <v>13.4241058586633</v>
      </c>
      <c r="M763" s="12" t="n">
        <v>0.479432352095119</v>
      </c>
      <c r="N763" s="13" t="n">
        <v>0.757129834613882</v>
      </c>
      <c r="O763" s="13" t="n">
        <v>0.736312206347684</v>
      </c>
      <c r="P763" s="13" t="n">
        <v>0.138843609166747</v>
      </c>
      <c r="Q763" s="13" t="n">
        <v>-0.151975931045699</v>
      </c>
      <c r="R763" s="13" t="n">
        <v>-0.207877461706783</v>
      </c>
      <c r="S763" s="11" t="n">
        <v>0</v>
      </c>
      <c r="T763" s="13" t="n">
        <v>-0.0344827586206896</v>
      </c>
      <c r="U763" s="13" t="n">
        <v>-0.0157651884132274</v>
      </c>
      <c r="V763" s="11" t="n">
        <v>0</v>
      </c>
      <c r="W763" s="13" t="n">
        <v>-0.192857142857143</v>
      </c>
      <c r="X763" s="11" t="n">
        <v>0</v>
      </c>
      <c r="Y763" s="11" t="n">
        <v>0</v>
      </c>
      <c r="Z763" s="11" t="n">
        <v>0</v>
      </c>
      <c r="AA763" s="11" t="n">
        <v>0</v>
      </c>
      <c r="AB763" s="10" t="s">
        <v>65</v>
      </c>
      <c r="AC763" s="11" t="n">
        <v>11</v>
      </c>
      <c r="AD763" s="11" t="n">
        <v>77</v>
      </c>
      <c r="AE763" s="11" t="n">
        <v>35</v>
      </c>
      <c r="AF763" s="11" t="n">
        <v>7</v>
      </c>
      <c r="AG763" s="11" t="n">
        <v>10</v>
      </c>
      <c r="AH763" s="11" t="n">
        <v>0</v>
      </c>
      <c r="AI763" s="13" t="n">
        <v>0.0785714285714286</v>
      </c>
      <c r="AJ763" s="13" t="n">
        <v>0.55</v>
      </c>
      <c r="AK763" s="13" t="n">
        <v>0.25</v>
      </c>
      <c r="AL763" s="13" t="n">
        <v>0.05</v>
      </c>
      <c r="AM763" s="13" t="n">
        <v>0.0714285714285714</v>
      </c>
      <c r="AN763" s="11" t="n">
        <v>4</v>
      </c>
      <c r="AO763" s="13" t="n">
        <v>0.0277777777777778</v>
      </c>
      <c r="AP763" s="11" t="n">
        <v>11</v>
      </c>
      <c r="AQ763" s="11" t="n">
        <v>4</v>
      </c>
      <c r="AR763" s="13" t="n">
        <v>0.0728476821192053</v>
      </c>
      <c r="AS763" s="13" t="n">
        <v>0.0264900662251656</v>
      </c>
      <c r="AT763" s="14" t="n">
        <f aca="false">SUMIFS(시도_소아과개폐업!$C$5:$C$293,시도_소아과개폐업!$A$5:$A$293,$D763,시도_소아과개폐업!$B$5:$B$293,$B763)</f>
        <v>10</v>
      </c>
      <c r="AU763" s="14" t="n">
        <f aca="false">SUMIFS(시도_소아과개폐업!$D$5:$D$293,시도_소아과개폐업!$A$5:$A$293,$D763,시도_소아과개폐업!$B$5:$B$293,$B763)</f>
        <v>10</v>
      </c>
      <c r="AV763" s="14" t="n">
        <f aca="false">SUMIFS(시도_소아과개폐업!$F$5:$F$293,시도_소아과개폐업!$A$5:$A$293,$D763,시도_소아과개폐업!$B$5:$B$293,$B763)</f>
        <v>0</v>
      </c>
      <c r="AW763" s="15" t="n">
        <f aca="false">SUMIFS(시도_소아과개폐업!$G$5:$G$293,시도_소아과개폐업!$A$5:$A$293,$D763,시도_소아과개폐업!$B$5:$B$293,$B763)</f>
        <v>0.277777777777778</v>
      </c>
      <c r="AX763" s="14" t="n">
        <f aca="false">SUMIFS(시도_소아과개폐업!$H$5:$H$293,시도_소아과개폐업!$A$5:$A$293,$D763,시도_소아과개폐업!$B$5:$B$293,$B763)</f>
        <v>30</v>
      </c>
      <c r="AY763" s="14" t="n">
        <f aca="false">SUMIFS(시군구_병원급!$E$5:$E$3668,시군구_병원급!$A$5:$A$3668,$A763,시군구_병원급!$D$5:$D$3668,$D763)</f>
        <v>6</v>
      </c>
      <c r="AZ763" s="14" t="n">
        <f aca="false">SUMIFS(시군구_병원급!$F$5:$F$3668,시군구_병원급!$A$5:$A$3668,$A763,시군구_병원급!$D$5:$D$3668,$D763)</f>
        <v>1</v>
      </c>
      <c r="BA763" s="14" t="n">
        <f aca="false">SUMIFS(시군구_병원급!$G$5:$G$3668,시군구_병원급!$A$5:$A$3668,$A763,시군구_병원급!$D$5:$D$3668,$D763)</f>
        <v>7</v>
      </c>
      <c r="BB763" s="14" t="n">
        <f aca="false">SUMIFS(시군구_병원급!$H$5:$H$3668,시군구_병원급!$A$5:$A$3668,$A763,시군구_병원급!$D$5:$D$3668,$D763)</f>
        <v>20</v>
      </c>
      <c r="BC763" s="16" t="n">
        <f aca="false">K763+AY763</f>
        <v>11</v>
      </c>
      <c r="BD763" s="17" t="n">
        <f aca="false">IF(E763=0,"",(K763+AY763)/E763*1000)</f>
        <v>1.05475117460926</v>
      </c>
      <c r="BE763" s="16" t="n">
        <f aca="false">AY763-SUMIFS(시군구_병원급!$E$5:$E$3668,시군구_병원급!$A$5:$A$3668,$A763,시군구_병원급!$D$5:$D$3668,$D763-3)</f>
        <v>2</v>
      </c>
      <c r="BF763" s="16" t="n">
        <f aca="false">IF(AY763=0,1,0)</f>
        <v>0</v>
      </c>
      <c r="BG763" s="16" t="n">
        <f aca="false">IF(K763+AY763=0,1,0)</f>
        <v>0</v>
      </c>
      <c r="BH763" s="16" t="n">
        <f aca="false">AF763+AG763+AH763</f>
        <v>17</v>
      </c>
      <c r="BI763" s="18" t="n">
        <f aca="false">IF(H763=0,"",BH763/H763)</f>
        <v>0.121428571428571</v>
      </c>
      <c r="BJ763" s="16" t="n">
        <f aca="false">IF(AP763="","",AP763+AN763)</f>
        <v>15</v>
      </c>
    </row>
    <row r="764" customFormat="false" ht="15" hidden="false" customHeight="true" outlineLevel="0" collapsed="false">
      <c r="A764" s="9" t="s">
        <v>199</v>
      </c>
      <c r="B764" s="10" t="s">
        <v>200</v>
      </c>
      <c r="C764" s="10" t="s">
        <v>200</v>
      </c>
      <c r="D764" s="9" t="n">
        <v>2019</v>
      </c>
      <c r="E764" s="11" t="n">
        <v>26837</v>
      </c>
      <c r="F764" s="11" t="n">
        <v>3657</v>
      </c>
      <c r="G764" s="11" t="n">
        <v>3819</v>
      </c>
      <c r="H764" s="11" t="n">
        <v>359</v>
      </c>
      <c r="I764" s="11" t="n">
        <v>19300</v>
      </c>
      <c r="J764" s="11" t="n">
        <v>15525</v>
      </c>
      <c r="K764" s="11" t="n">
        <v>21</v>
      </c>
      <c r="L764" s="12" t="n">
        <v>13.3770540671461</v>
      </c>
      <c r="M764" s="12" t="n">
        <v>0.78250176994448</v>
      </c>
      <c r="N764" s="13" t="n">
        <v>0.80440414507772</v>
      </c>
      <c r="O764" s="13" t="n">
        <v>0.719156388568022</v>
      </c>
      <c r="P764" s="13" t="n">
        <v>0.14230353616276</v>
      </c>
      <c r="Q764" s="13" t="n">
        <v>0.298292293551352</v>
      </c>
      <c r="R764" s="13" t="n">
        <v>0.158325750682439</v>
      </c>
      <c r="S764" s="11" t="n">
        <v>8</v>
      </c>
      <c r="T764" s="13" t="n">
        <v>0.0466472303206997</v>
      </c>
      <c r="U764" s="13" t="n">
        <v>0.0911969242946797</v>
      </c>
      <c r="V764" s="11" t="n">
        <v>0</v>
      </c>
      <c r="W764" s="13" t="n">
        <v>-0.0891364902506964</v>
      </c>
      <c r="X764" s="11" t="n">
        <v>0</v>
      </c>
      <c r="Y764" s="11" t="n">
        <v>0</v>
      </c>
      <c r="Z764" s="11" t="n">
        <v>0</v>
      </c>
      <c r="AA764" s="11" t="n">
        <v>0</v>
      </c>
      <c r="AB764" s="10" t="s">
        <v>65</v>
      </c>
      <c r="AC764" s="11" t="n">
        <v>51</v>
      </c>
      <c r="AD764" s="11" t="n">
        <v>107</v>
      </c>
      <c r="AE764" s="11" t="n">
        <v>173</v>
      </c>
      <c r="AF764" s="11" t="n">
        <v>15</v>
      </c>
      <c r="AG764" s="11" t="n">
        <v>13</v>
      </c>
      <c r="AH764" s="11" t="n">
        <v>0</v>
      </c>
      <c r="AI764" s="13" t="n">
        <v>0.142061281337047</v>
      </c>
      <c r="AJ764" s="13" t="n">
        <v>0.298050139275766</v>
      </c>
      <c r="AK764" s="13" t="n">
        <v>0.481894150417827</v>
      </c>
      <c r="AL764" s="13" t="n">
        <v>0.0417827298050139</v>
      </c>
      <c r="AM764" s="13" t="n">
        <v>0.0362116991643454</v>
      </c>
      <c r="AN764" s="11" t="n">
        <v>5</v>
      </c>
      <c r="AO764" s="13" t="n">
        <v>0.0137362637362637</v>
      </c>
      <c r="AP764" s="11" t="n">
        <v>25</v>
      </c>
      <c r="AQ764" s="11" t="n">
        <v>41</v>
      </c>
      <c r="AR764" s="13" t="n">
        <v>0.0718390804597701</v>
      </c>
      <c r="AS764" s="13" t="n">
        <v>0.117816091954023</v>
      </c>
      <c r="AT764" s="14" t="n">
        <f aca="false">SUMIFS(시도_소아과개폐업!$C$5:$C$293,시도_소아과개폐업!$A$5:$A$293,$D764,시도_소아과개폐업!$B$5:$B$293,$B764)</f>
        <v>5</v>
      </c>
      <c r="AU764" s="14" t="n">
        <f aca="false">SUMIFS(시도_소아과개폐업!$D$5:$D$293,시도_소아과개폐업!$A$5:$A$293,$D764,시도_소아과개폐업!$B$5:$B$293,$B764)</f>
        <v>6</v>
      </c>
      <c r="AV764" s="14" t="n">
        <f aca="false">SUMIFS(시도_소아과개폐업!$F$5:$F$293,시도_소아과개폐업!$A$5:$A$293,$D764,시도_소아과개폐업!$B$5:$B$293,$B764)</f>
        <v>-1</v>
      </c>
      <c r="AW764" s="15" t="n">
        <f aca="false">SUMIFS(시도_소아과개폐업!$G$5:$G$293,시도_소아과개폐업!$A$5:$A$293,$D764,시도_소아과개폐업!$B$5:$B$293,$B764)</f>
        <v>0.272727272727273</v>
      </c>
      <c r="AX764" s="14" t="n">
        <f aca="false">SUMIFS(시도_소아과개폐업!$H$5:$H$293,시도_소아과개폐업!$A$5:$A$293,$D764,시도_소아과개폐업!$B$5:$B$293,$B764)</f>
        <v>8</v>
      </c>
      <c r="AY764" s="14" t="n">
        <f aca="false">SUMIFS(시군구_병원급!$E$5:$E$3668,시군구_병원급!$A$5:$A$3668,$A764,시군구_병원급!$D$5:$D$3668,$D764)</f>
        <v>1</v>
      </c>
      <c r="AZ764" s="14" t="n">
        <f aca="false">SUMIFS(시군구_병원급!$F$5:$F$3668,시군구_병원급!$A$5:$A$3668,$A764,시군구_병원급!$D$5:$D$3668,$D764)</f>
        <v>1</v>
      </c>
      <c r="BA764" s="14" t="n">
        <f aca="false">SUMIFS(시군구_병원급!$G$5:$G$3668,시군구_병원급!$A$5:$A$3668,$A764,시군구_병원급!$D$5:$D$3668,$D764)</f>
        <v>1</v>
      </c>
      <c r="BB764" s="14" t="n">
        <f aca="false">SUMIFS(시군구_병원급!$H$5:$H$3668,시군구_병원급!$A$5:$A$3668,$A764,시군구_병원급!$D$5:$D$3668,$D764)</f>
        <v>9</v>
      </c>
      <c r="BC764" s="16" t="n">
        <f aca="false">K764+AY764</f>
        <v>22</v>
      </c>
      <c r="BD764" s="17" t="n">
        <f aca="false">IF(E764=0,"",(K764+AY764)/E764*1000)</f>
        <v>0.819763758989455</v>
      </c>
      <c r="BE764" s="16" t="n">
        <f aca="false">AY764-SUMIFS(시군구_병원급!$E$5:$E$3668,시군구_병원급!$A$5:$A$3668,$A764,시군구_병원급!$D$5:$D$3668,$D764-3)</f>
        <v>1</v>
      </c>
      <c r="BF764" s="16" t="n">
        <f aca="false">IF(AY764=0,1,0)</f>
        <v>0</v>
      </c>
      <c r="BG764" s="16" t="n">
        <f aca="false">IF(K764+AY764=0,1,0)</f>
        <v>0</v>
      </c>
      <c r="BH764" s="16" t="n">
        <f aca="false">AF764+AG764+AH764</f>
        <v>28</v>
      </c>
      <c r="BI764" s="18" t="n">
        <f aca="false">IF(H764=0,"",BH764/H764)</f>
        <v>0.0779944289693593</v>
      </c>
      <c r="BJ764" s="16" t="n">
        <f aca="false">IF(AP764="","",AP764+AN764)</f>
        <v>30</v>
      </c>
    </row>
    <row r="765" customFormat="false" ht="15" hidden="false" customHeight="true" outlineLevel="0" collapsed="false">
      <c r="A765" s="9" t="s">
        <v>201</v>
      </c>
      <c r="B765" s="10" t="s">
        <v>202</v>
      </c>
      <c r="C765" s="10" t="s">
        <v>203</v>
      </c>
      <c r="D765" s="9" t="n">
        <v>2019</v>
      </c>
      <c r="E765" s="11" t="n">
        <v>57817</v>
      </c>
      <c r="F765" s="11" t="n">
        <v>7494</v>
      </c>
      <c r="G765" s="11" t="n">
        <v>7791</v>
      </c>
      <c r="H765" s="11" t="n">
        <v>1062</v>
      </c>
      <c r="I765" s="11" t="n">
        <v>37927</v>
      </c>
      <c r="J765" s="11" t="n">
        <v>32358</v>
      </c>
      <c r="K765" s="11" t="n">
        <v>62</v>
      </c>
      <c r="L765" s="12" t="n">
        <v>18.3682999809745</v>
      </c>
      <c r="M765" s="12" t="n">
        <v>1.07234896310774</v>
      </c>
      <c r="N765" s="13" t="n">
        <v>0.853165291217339</v>
      </c>
      <c r="O765" s="13" t="n">
        <v>0.655983534254631</v>
      </c>
      <c r="P765" s="13" t="n">
        <v>0.1347527543802</v>
      </c>
      <c r="Q765" s="13" t="n">
        <v>-0.175938199284503</v>
      </c>
      <c r="R765" s="13" t="n">
        <v>-0.287842778793419</v>
      </c>
      <c r="S765" s="11" t="n">
        <v>-4</v>
      </c>
      <c r="T765" s="13" t="n">
        <v>-0.0643171806167401</v>
      </c>
      <c r="U765" s="13" t="n">
        <v>-0.0325485294492769</v>
      </c>
      <c r="V765" s="11" t="n">
        <v>0</v>
      </c>
      <c r="W765" s="13" t="n">
        <v>-0.236346516007533</v>
      </c>
      <c r="X765" s="11" t="n">
        <v>1</v>
      </c>
      <c r="Y765" s="11" t="n">
        <v>0</v>
      </c>
      <c r="Z765" s="11" t="n">
        <v>1</v>
      </c>
      <c r="AA765" s="11" t="n">
        <v>0</v>
      </c>
      <c r="AB765" s="10" t="s">
        <v>65</v>
      </c>
      <c r="AC765" s="11" t="n">
        <v>57</v>
      </c>
      <c r="AD765" s="11" t="n">
        <v>334</v>
      </c>
      <c r="AE765" s="11" t="n">
        <v>630</v>
      </c>
      <c r="AF765" s="11" t="n">
        <v>25</v>
      </c>
      <c r="AG765" s="11" t="n">
        <v>11</v>
      </c>
      <c r="AH765" s="11" t="n">
        <v>5</v>
      </c>
      <c r="AI765" s="13" t="n">
        <v>0.0536723163841808</v>
      </c>
      <c r="AJ765" s="13" t="n">
        <v>0.314500941619586</v>
      </c>
      <c r="AK765" s="13" t="n">
        <v>0.593220338983051</v>
      </c>
      <c r="AL765" s="13" t="n">
        <v>0.0235404896421846</v>
      </c>
      <c r="AM765" s="13" t="n">
        <v>0.0103578154425612</v>
      </c>
      <c r="AN765" s="11" t="n">
        <v>3</v>
      </c>
      <c r="AO765" s="13" t="n">
        <v>0.0028169014084507</v>
      </c>
      <c r="AP765" s="11" t="n">
        <v>92</v>
      </c>
      <c r="AQ765" s="11" t="n">
        <v>18</v>
      </c>
      <c r="AR765" s="13" t="n">
        <v>0.0807726075504829</v>
      </c>
      <c r="AS765" s="13" t="n">
        <v>0.0158033362598771</v>
      </c>
      <c r="AT765" s="14" t="n">
        <f aca="false">SUMIFS(시도_소아과개폐업!$C$5:$C$293,시도_소아과개폐업!$A$5:$A$293,$D765,시도_소아과개폐업!$B$5:$B$293,$B765)</f>
        <v>221</v>
      </c>
      <c r="AU765" s="14" t="n">
        <f aca="false">SUMIFS(시도_소아과개폐업!$D$5:$D$293,시도_소아과개폐업!$A$5:$A$293,$D765,시도_소아과개폐업!$B$5:$B$293,$B765)</f>
        <v>100</v>
      </c>
      <c r="AV765" s="14" t="n">
        <f aca="false">SUMIFS(시도_소아과개폐업!$F$5:$F$293,시도_소아과개폐업!$A$5:$A$293,$D765,시도_소아과개폐업!$B$5:$B$293,$B765)</f>
        <v>121</v>
      </c>
      <c r="AW765" s="15" t="n">
        <f aca="false">SUMIFS(시도_소아과개폐업!$G$5:$G$293,시도_소아과개폐업!$A$5:$A$293,$D765,시도_소아과개폐업!$B$5:$B$293,$B765)</f>
        <v>0.148148148148148</v>
      </c>
      <c r="AX765" s="14" t="n">
        <f aca="false">SUMIFS(시도_소아과개폐업!$H$5:$H$293,시도_소아과개폐업!$A$5:$A$293,$D765,시도_소아과개폐업!$B$5:$B$293,$B765)</f>
        <v>349</v>
      </c>
      <c r="AY765" s="14" t="n">
        <f aca="false">SUMIFS(시군구_병원급!$E$5:$E$3668,시군구_병원급!$A$5:$A$3668,$A765,시군구_병원급!$D$5:$D$3668,$D765)</f>
        <v>18</v>
      </c>
      <c r="AZ765" s="14" t="n">
        <f aca="false">SUMIFS(시군구_병원급!$F$5:$F$3668,시군구_병원급!$A$5:$A$3668,$A765,시군구_병원급!$D$5:$D$3668,$D765)</f>
        <v>5</v>
      </c>
      <c r="BA765" s="14" t="n">
        <f aca="false">SUMIFS(시군구_병원급!$G$5:$G$3668,시군구_병원급!$A$5:$A$3668,$A765,시군구_병원급!$D$5:$D$3668,$D765)</f>
        <v>36</v>
      </c>
      <c r="BB765" s="14" t="n">
        <f aca="false">SUMIFS(시군구_병원급!$H$5:$H$3668,시군구_병원급!$A$5:$A$3668,$A765,시군구_병원급!$D$5:$D$3668,$D765)</f>
        <v>67</v>
      </c>
      <c r="BC765" s="16" t="n">
        <f aca="false">K765+AY765</f>
        <v>80</v>
      </c>
      <c r="BD765" s="17" t="n">
        <f aca="false">IF(E765=0,"",(K765+AY765)/E765*1000)</f>
        <v>1.38367608142934</v>
      </c>
      <c r="BE765" s="16" t="n">
        <f aca="false">AY765-SUMIFS(시군구_병원급!$E$5:$E$3668,시군구_병원급!$A$5:$A$3668,$A765,시군구_병원급!$D$5:$D$3668,$D765-3)</f>
        <v>0</v>
      </c>
      <c r="BF765" s="16" t="n">
        <f aca="false">IF(AY765=0,1,0)</f>
        <v>0</v>
      </c>
      <c r="BG765" s="16" t="n">
        <f aca="false">IF(K765+AY765=0,1,0)</f>
        <v>0</v>
      </c>
      <c r="BH765" s="16" t="n">
        <f aca="false">AF765+AG765+AH765</f>
        <v>41</v>
      </c>
      <c r="BI765" s="18" t="n">
        <f aca="false">IF(H765=0,"",BH765/H765)</f>
        <v>0.0386064030131827</v>
      </c>
      <c r="BJ765" s="16" t="n">
        <f aca="false">IF(AP765="","",AP765+AN765)</f>
        <v>95</v>
      </c>
    </row>
    <row r="766" customFormat="false" ht="15" hidden="false" customHeight="true" outlineLevel="0" collapsed="false">
      <c r="A766" s="9" t="s">
        <v>204</v>
      </c>
      <c r="B766" s="10" t="s">
        <v>202</v>
      </c>
      <c r="C766" s="10" t="s">
        <v>205</v>
      </c>
      <c r="D766" s="9" t="n">
        <v>2019</v>
      </c>
      <c r="E766" s="11" t="n">
        <v>39113</v>
      </c>
      <c r="F766" s="11" t="n">
        <v>5391</v>
      </c>
      <c r="G766" s="11" t="n">
        <v>5808</v>
      </c>
      <c r="H766" s="11" t="n">
        <v>610</v>
      </c>
      <c r="I766" s="11" t="n">
        <v>26219</v>
      </c>
      <c r="J766" s="11" t="n">
        <v>22095</v>
      </c>
      <c r="K766" s="11" t="n">
        <v>60</v>
      </c>
      <c r="L766" s="12" t="n">
        <v>15.5958377010201</v>
      </c>
      <c r="M766" s="12" t="n">
        <v>1.53401682305116</v>
      </c>
      <c r="N766" s="13" t="n">
        <v>0.842709485487624</v>
      </c>
      <c r="O766" s="13" t="n">
        <v>0.670339784726306</v>
      </c>
      <c r="P766" s="13" t="n">
        <v>0.148492828471352</v>
      </c>
      <c r="Q766" s="13" t="n">
        <v>-0.200192217246386</v>
      </c>
      <c r="R766" s="13" t="n">
        <v>-0.301251203079885</v>
      </c>
      <c r="S766" s="11" t="n">
        <v>-7</v>
      </c>
      <c r="T766" s="13" t="n">
        <v>-0.071537290715373</v>
      </c>
      <c r="U766" s="13" t="n">
        <v>-0.0121321728646245</v>
      </c>
      <c r="V766" s="11" t="n">
        <v>0</v>
      </c>
      <c r="W766" s="13" t="n">
        <v>-0.155737704918033</v>
      </c>
      <c r="X766" s="11" t="n">
        <v>0</v>
      </c>
      <c r="Y766" s="11" t="n">
        <v>0</v>
      </c>
      <c r="Z766" s="11" t="n">
        <v>0</v>
      </c>
      <c r="AA766" s="11" t="n">
        <v>0</v>
      </c>
      <c r="AB766" s="10" t="s">
        <v>65</v>
      </c>
      <c r="AC766" s="11" t="n">
        <v>69</v>
      </c>
      <c r="AD766" s="11" t="n">
        <v>156</v>
      </c>
      <c r="AE766" s="11" t="n">
        <v>318</v>
      </c>
      <c r="AF766" s="11" t="n">
        <v>50</v>
      </c>
      <c r="AG766" s="11" t="n">
        <v>11</v>
      </c>
      <c r="AH766" s="11" t="n">
        <v>6</v>
      </c>
      <c r="AI766" s="13" t="n">
        <v>0.113114754098361</v>
      </c>
      <c r="AJ766" s="13" t="n">
        <v>0.255737704918033</v>
      </c>
      <c r="AK766" s="13" t="n">
        <v>0.521311475409836</v>
      </c>
      <c r="AL766" s="13" t="n">
        <v>0.0819672131147541</v>
      </c>
      <c r="AM766" s="13" t="n">
        <v>0.0180327868852459</v>
      </c>
      <c r="AN766" s="11" t="n">
        <v>2</v>
      </c>
      <c r="AO766" s="13" t="n">
        <v>0.00326797385620915</v>
      </c>
      <c r="AP766" s="11" t="n">
        <v>63</v>
      </c>
      <c r="AQ766" s="11" t="n">
        <v>14</v>
      </c>
      <c r="AR766" s="13" t="n">
        <v>0.0953101361573374</v>
      </c>
      <c r="AS766" s="13" t="n">
        <v>0.0211800302571861</v>
      </c>
      <c r="AT766" s="14" t="n">
        <f aca="false">SUMIFS(시도_소아과개폐업!$C$5:$C$293,시도_소아과개폐업!$A$5:$A$293,$D766,시도_소아과개폐업!$B$5:$B$293,$B766)</f>
        <v>221</v>
      </c>
      <c r="AU766" s="14" t="n">
        <f aca="false">SUMIFS(시도_소아과개폐업!$D$5:$D$293,시도_소아과개폐업!$A$5:$A$293,$D766,시도_소아과개폐업!$B$5:$B$293,$B766)</f>
        <v>100</v>
      </c>
      <c r="AV766" s="14" t="n">
        <f aca="false">SUMIFS(시도_소아과개폐업!$F$5:$F$293,시도_소아과개폐업!$A$5:$A$293,$D766,시도_소아과개폐업!$B$5:$B$293,$B766)</f>
        <v>121</v>
      </c>
      <c r="AW766" s="15" t="n">
        <f aca="false">SUMIFS(시도_소아과개폐업!$G$5:$G$293,시도_소아과개폐업!$A$5:$A$293,$D766,시도_소아과개폐업!$B$5:$B$293,$B766)</f>
        <v>0.148148148148148</v>
      </c>
      <c r="AX766" s="14" t="n">
        <f aca="false">SUMIFS(시도_소아과개폐업!$H$5:$H$293,시도_소아과개폐업!$A$5:$A$293,$D766,시도_소아과개폐업!$B$5:$B$293,$B766)</f>
        <v>349</v>
      </c>
      <c r="AY766" s="14" t="n">
        <f aca="false">SUMIFS(시군구_병원급!$E$5:$E$3668,시군구_병원급!$A$5:$A$3668,$A766,시군구_병원급!$D$5:$D$3668,$D766)</f>
        <v>14</v>
      </c>
      <c r="AZ766" s="14" t="n">
        <f aca="false">SUMIFS(시군구_병원급!$F$5:$F$3668,시군구_병원급!$A$5:$A$3668,$A766,시군구_병원급!$D$5:$D$3668,$D766)</f>
        <v>7</v>
      </c>
      <c r="BA766" s="14" t="n">
        <f aca="false">SUMIFS(시군구_병원급!$G$5:$G$3668,시군구_병원급!$A$5:$A$3668,$A766,시군구_병원급!$D$5:$D$3668,$D766)</f>
        <v>24</v>
      </c>
      <c r="BB766" s="14" t="n">
        <f aca="false">SUMIFS(시군구_병원급!$H$5:$H$3668,시군구_병원급!$A$5:$A$3668,$A766,시군구_병원급!$D$5:$D$3668,$D766)</f>
        <v>51</v>
      </c>
      <c r="BC766" s="16" t="n">
        <f aca="false">K766+AY766</f>
        <v>74</v>
      </c>
      <c r="BD766" s="17" t="n">
        <f aca="false">IF(E766=0,"",(K766+AY766)/E766*1000)</f>
        <v>1.8919540817631</v>
      </c>
      <c r="BE766" s="16" t="n">
        <f aca="false">AY766-SUMIFS(시군구_병원급!$E$5:$E$3668,시군구_병원급!$A$5:$A$3668,$A766,시군구_병원급!$D$5:$D$3668,$D766-3)</f>
        <v>1</v>
      </c>
      <c r="BF766" s="16" t="n">
        <f aca="false">IF(AY766=0,1,0)</f>
        <v>0</v>
      </c>
      <c r="BG766" s="16" t="n">
        <f aca="false">IF(K766+AY766=0,1,0)</f>
        <v>0</v>
      </c>
      <c r="BH766" s="16" t="n">
        <f aca="false">AF766+AG766+AH766</f>
        <v>67</v>
      </c>
      <c r="BI766" s="18" t="n">
        <f aca="false">IF(H766=0,"",BH766/H766)</f>
        <v>0.10983606557377</v>
      </c>
      <c r="BJ766" s="16" t="n">
        <f aca="false">IF(AP766="","",AP766+AN766)</f>
        <v>65</v>
      </c>
    </row>
    <row r="767" customFormat="false" ht="15" hidden="false" customHeight="true" outlineLevel="0" collapsed="false">
      <c r="A767" s="9" t="s">
        <v>206</v>
      </c>
      <c r="B767" s="10" t="s">
        <v>202</v>
      </c>
      <c r="C767" s="10" t="s">
        <v>207</v>
      </c>
      <c r="D767" s="9" t="n">
        <v>2019</v>
      </c>
      <c r="E767" s="11" t="n">
        <v>19336</v>
      </c>
      <c r="F767" s="11" t="n">
        <v>2422</v>
      </c>
      <c r="G767" s="11" t="n">
        <v>2418</v>
      </c>
      <c r="H767" s="11" t="n">
        <v>426</v>
      </c>
      <c r="I767" s="11" t="n">
        <v>15940</v>
      </c>
      <c r="J767" s="11" t="n">
        <v>12996</v>
      </c>
      <c r="K767" s="11" t="n">
        <v>20</v>
      </c>
      <c r="L767" s="12" t="n">
        <v>22.0314439387671</v>
      </c>
      <c r="M767" s="12" t="n">
        <v>1.03434009102193</v>
      </c>
      <c r="N767" s="13" t="n">
        <v>0.815307402760351</v>
      </c>
      <c r="O767" s="13" t="n">
        <v>0.824369052544477</v>
      </c>
      <c r="P767" s="13" t="n">
        <v>0.125051717004551</v>
      </c>
      <c r="Q767" s="13" t="n">
        <v>-0.096617454681368</v>
      </c>
      <c r="R767" s="13" t="n">
        <v>-0.185035389282103</v>
      </c>
      <c r="S767" s="11" t="n">
        <v>-1</v>
      </c>
      <c r="T767" s="13" t="n">
        <v>-0.0512249443207127</v>
      </c>
      <c r="U767" s="13" t="n">
        <v>-0.0373814843891539</v>
      </c>
      <c r="V767" s="11" t="n">
        <v>0</v>
      </c>
      <c r="W767" s="13" t="n">
        <v>-0.211267605633803</v>
      </c>
      <c r="X767" s="11" t="n">
        <v>0</v>
      </c>
      <c r="Y767" s="11" t="n">
        <v>0</v>
      </c>
      <c r="Z767" s="11" t="n">
        <v>0</v>
      </c>
      <c r="AA767" s="11" t="n">
        <v>0</v>
      </c>
      <c r="AB767" s="10" t="s">
        <v>65</v>
      </c>
      <c r="AC767" s="11" t="n">
        <v>23</v>
      </c>
      <c r="AD767" s="11" t="n">
        <v>138</v>
      </c>
      <c r="AE767" s="11" t="n">
        <v>254</v>
      </c>
      <c r="AF767" s="11" t="n">
        <v>6</v>
      </c>
      <c r="AG767" s="11" t="n">
        <v>4</v>
      </c>
      <c r="AH767" s="11" t="n">
        <v>1</v>
      </c>
      <c r="AI767" s="13" t="n">
        <v>0.0539906103286385</v>
      </c>
      <c r="AJ767" s="13" t="n">
        <v>0.323943661971831</v>
      </c>
      <c r="AK767" s="13" t="n">
        <v>0.596244131455399</v>
      </c>
      <c r="AL767" s="13" t="n">
        <v>0.0140845070422535</v>
      </c>
      <c r="AM767" s="13" t="n">
        <v>0.00938967136150235</v>
      </c>
      <c r="AN767" s="11" t="n">
        <v>56</v>
      </c>
      <c r="AO767" s="13" t="n">
        <v>0.116182572614108</v>
      </c>
      <c r="AP767" s="11" t="n">
        <v>42</v>
      </c>
      <c r="AQ767" s="11" t="n">
        <v>20</v>
      </c>
      <c r="AR767" s="13" t="n">
        <v>0.0833333333333333</v>
      </c>
      <c r="AS767" s="13" t="n">
        <v>0.0396825396825397</v>
      </c>
      <c r="AT767" s="14" t="n">
        <f aca="false">SUMIFS(시도_소아과개폐업!$C$5:$C$293,시도_소아과개폐업!$A$5:$A$293,$D767,시도_소아과개폐업!$B$5:$B$293,$B767)</f>
        <v>221</v>
      </c>
      <c r="AU767" s="14" t="n">
        <f aca="false">SUMIFS(시도_소아과개폐업!$D$5:$D$293,시도_소아과개폐업!$A$5:$A$293,$D767,시도_소아과개폐업!$B$5:$B$293,$B767)</f>
        <v>100</v>
      </c>
      <c r="AV767" s="14" t="n">
        <f aca="false">SUMIFS(시도_소아과개폐업!$F$5:$F$293,시도_소아과개폐업!$A$5:$A$293,$D767,시도_소아과개폐업!$B$5:$B$293,$B767)</f>
        <v>121</v>
      </c>
      <c r="AW767" s="15" t="n">
        <f aca="false">SUMIFS(시도_소아과개폐업!$G$5:$G$293,시도_소아과개폐업!$A$5:$A$293,$D767,시도_소아과개폐업!$B$5:$B$293,$B767)</f>
        <v>0.148148148148148</v>
      </c>
      <c r="AX767" s="14" t="n">
        <f aca="false">SUMIFS(시도_소아과개폐업!$H$5:$H$293,시도_소아과개폐업!$A$5:$A$293,$D767,시도_소아과개폐업!$B$5:$B$293,$B767)</f>
        <v>349</v>
      </c>
      <c r="AY767" s="14" t="n">
        <f aca="false">SUMIFS(시군구_병원급!$E$5:$E$3668,시군구_병원급!$A$5:$A$3668,$A767,시군구_병원급!$D$5:$D$3668,$D767)</f>
        <v>9</v>
      </c>
      <c r="AZ767" s="14" t="n">
        <f aca="false">SUMIFS(시군구_병원급!$F$5:$F$3668,시군구_병원급!$A$5:$A$3668,$A767,시군구_병원급!$D$5:$D$3668,$D767)</f>
        <v>4</v>
      </c>
      <c r="BA767" s="14" t="n">
        <f aca="false">SUMIFS(시군구_병원급!$G$5:$G$3668,시군구_병원급!$A$5:$A$3668,$A767,시군구_병원급!$D$5:$D$3668,$D767)</f>
        <v>15</v>
      </c>
      <c r="BB767" s="14" t="n">
        <f aca="false">SUMIFS(시군구_병원급!$H$5:$H$3668,시군구_병원급!$A$5:$A$3668,$A767,시군구_병원급!$D$5:$D$3668,$D767)</f>
        <v>32</v>
      </c>
      <c r="BC767" s="16" t="n">
        <f aca="false">K767+AY767</f>
        <v>29</v>
      </c>
      <c r="BD767" s="17" t="n">
        <f aca="false">IF(E767=0,"",(K767+AY767)/E767*1000)</f>
        <v>1.4997931319818</v>
      </c>
      <c r="BE767" s="16" t="n">
        <f aca="false">AY767-SUMIFS(시군구_병원급!$E$5:$E$3668,시군구_병원급!$A$5:$A$3668,$A767,시군구_병원급!$D$5:$D$3668,$D767-3)</f>
        <v>-1</v>
      </c>
      <c r="BF767" s="16" t="n">
        <f aca="false">IF(AY767=0,1,0)</f>
        <v>0</v>
      </c>
      <c r="BG767" s="16" t="n">
        <f aca="false">IF(K767+AY767=0,1,0)</f>
        <v>0</v>
      </c>
      <c r="BH767" s="16" t="n">
        <f aca="false">AF767+AG767+AH767</f>
        <v>11</v>
      </c>
      <c r="BI767" s="18" t="n">
        <f aca="false">IF(H767=0,"",BH767/H767)</f>
        <v>0.0258215962441315</v>
      </c>
      <c r="BJ767" s="16" t="n">
        <f aca="false">IF(AP767="","",AP767+AN767)</f>
        <v>98</v>
      </c>
    </row>
    <row r="768" customFormat="false" ht="15" hidden="false" customHeight="true" outlineLevel="0" collapsed="false">
      <c r="A768" s="9" t="s">
        <v>208</v>
      </c>
      <c r="B768" s="10" t="s">
        <v>202</v>
      </c>
      <c r="C768" s="10" t="s">
        <v>209</v>
      </c>
      <c r="D768" s="9" t="n">
        <v>2019</v>
      </c>
      <c r="E768" s="11" t="n">
        <v>23932</v>
      </c>
      <c r="F768" s="11" t="n">
        <v>3408</v>
      </c>
      <c r="G768" s="11" t="n">
        <v>3830</v>
      </c>
      <c r="H768" s="11" t="n">
        <v>446</v>
      </c>
      <c r="I768" s="11" t="n">
        <v>16650</v>
      </c>
      <c r="J768" s="11" t="n">
        <v>14404</v>
      </c>
      <c r="K768" s="11" t="n">
        <v>30</v>
      </c>
      <c r="L768" s="12" t="n">
        <v>18.6361357178673</v>
      </c>
      <c r="M768" s="12" t="n">
        <v>1.25355172990139</v>
      </c>
      <c r="N768" s="13" t="n">
        <v>0.865105105105105</v>
      </c>
      <c r="O768" s="13" t="n">
        <v>0.69572121009527</v>
      </c>
      <c r="P768" s="13" t="n">
        <v>0.160036770850744</v>
      </c>
      <c r="Q768" s="13" t="n">
        <v>-0.196427372238265</v>
      </c>
      <c r="R768" s="13" t="n">
        <v>-0.198073701842546</v>
      </c>
      <c r="S768" s="11" t="n">
        <v>-2</v>
      </c>
      <c r="T768" s="13" t="n">
        <v>-0.0550847457627118</v>
      </c>
      <c r="U768" s="13" t="n">
        <v>-0.0378503322739093</v>
      </c>
      <c r="V768" s="11" t="n">
        <v>0</v>
      </c>
      <c r="W768" s="13" t="n">
        <v>-0.210762331838565</v>
      </c>
      <c r="X768" s="11" t="n">
        <v>0</v>
      </c>
      <c r="Y768" s="11" t="n">
        <v>0</v>
      </c>
      <c r="Z768" s="11" t="n">
        <v>0</v>
      </c>
      <c r="AA768" s="11" t="n">
        <v>0</v>
      </c>
      <c r="AB768" s="10" t="s">
        <v>65</v>
      </c>
      <c r="AC768" s="11" t="n">
        <v>33</v>
      </c>
      <c r="AD768" s="11" t="n">
        <v>117</v>
      </c>
      <c r="AE768" s="11" t="n">
        <v>283</v>
      </c>
      <c r="AF768" s="11" t="n">
        <v>8</v>
      </c>
      <c r="AG768" s="11" t="n">
        <v>2</v>
      </c>
      <c r="AH768" s="11" t="n">
        <v>3</v>
      </c>
      <c r="AI768" s="13" t="n">
        <v>0.0739910313901345</v>
      </c>
      <c r="AJ768" s="13" t="n">
        <v>0.262331838565022</v>
      </c>
      <c r="AK768" s="13" t="n">
        <v>0.634529147982063</v>
      </c>
      <c r="AL768" s="13" t="n">
        <v>0.0179372197309417</v>
      </c>
      <c r="AM768" s="13" t="n">
        <v>0.00448430493273543</v>
      </c>
      <c r="AN768" s="11" t="n">
        <v>4</v>
      </c>
      <c r="AO768" s="13" t="n">
        <v>0.00888888888888889</v>
      </c>
      <c r="AP768" s="11" t="n">
        <v>31</v>
      </c>
      <c r="AQ768" s="11" t="n">
        <v>7</v>
      </c>
      <c r="AR768" s="13" t="n">
        <v>0.0654008438818566</v>
      </c>
      <c r="AS768" s="13" t="n">
        <v>0.0147679324894515</v>
      </c>
      <c r="AT768" s="14" t="n">
        <f aca="false">SUMIFS(시도_소아과개폐업!$C$5:$C$293,시도_소아과개폐업!$A$5:$A$293,$D768,시도_소아과개폐업!$B$5:$B$293,$B768)</f>
        <v>221</v>
      </c>
      <c r="AU768" s="14" t="n">
        <f aca="false">SUMIFS(시도_소아과개폐업!$D$5:$D$293,시도_소아과개폐업!$A$5:$A$293,$D768,시도_소아과개폐업!$B$5:$B$293,$B768)</f>
        <v>100</v>
      </c>
      <c r="AV768" s="14" t="n">
        <f aca="false">SUMIFS(시도_소아과개폐업!$F$5:$F$293,시도_소아과개폐업!$A$5:$A$293,$D768,시도_소아과개폐업!$B$5:$B$293,$B768)</f>
        <v>121</v>
      </c>
      <c r="AW768" s="15" t="n">
        <f aca="false">SUMIFS(시도_소아과개폐업!$G$5:$G$293,시도_소아과개폐업!$A$5:$A$293,$D768,시도_소아과개폐업!$B$5:$B$293,$B768)</f>
        <v>0.148148148148148</v>
      </c>
      <c r="AX768" s="14" t="n">
        <f aca="false">SUMIFS(시도_소아과개폐업!$H$5:$H$293,시도_소아과개폐업!$A$5:$A$293,$D768,시도_소아과개폐업!$B$5:$B$293,$B768)</f>
        <v>349</v>
      </c>
      <c r="AY768" s="14" t="n">
        <f aca="false">SUMIFS(시군구_병원급!$E$5:$E$3668,시군구_병원급!$A$5:$A$3668,$A768,시군구_병원급!$D$5:$D$3668,$D768)</f>
        <v>5</v>
      </c>
      <c r="AZ768" s="14" t="n">
        <f aca="false">SUMIFS(시군구_병원급!$F$5:$F$3668,시군구_병원급!$A$5:$A$3668,$A768,시군구_병원급!$D$5:$D$3668,$D768)</f>
        <v>3</v>
      </c>
      <c r="BA768" s="14" t="n">
        <f aca="false">SUMIFS(시군구_병원급!$G$5:$G$3668,시군구_병원급!$A$5:$A$3668,$A768,시군구_병원급!$D$5:$D$3668,$D768)</f>
        <v>16</v>
      </c>
      <c r="BB768" s="14" t="n">
        <f aca="false">SUMIFS(시군구_병원급!$H$5:$H$3668,시군구_병원급!$A$5:$A$3668,$A768,시군구_병원급!$D$5:$D$3668,$D768)</f>
        <v>29</v>
      </c>
      <c r="BC768" s="16" t="n">
        <f aca="false">K768+AY768</f>
        <v>35</v>
      </c>
      <c r="BD768" s="17" t="n">
        <f aca="false">IF(E768=0,"",(K768+AY768)/E768*1000)</f>
        <v>1.46247701821829</v>
      </c>
      <c r="BE768" s="16" t="n">
        <f aca="false">AY768-SUMIFS(시군구_병원급!$E$5:$E$3668,시군구_병원급!$A$5:$A$3668,$A768,시군구_병원급!$D$5:$D$3668,$D768-3)</f>
        <v>-2</v>
      </c>
      <c r="BF768" s="16" t="n">
        <f aca="false">IF(AY768=0,1,0)</f>
        <v>0</v>
      </c>
      <c r="BG768" s="16" t="n">
        <f aca="false">IF(K768+AY768=0,1,0)</f>
        <v>0</v>
      </c>
      <c r="BH768" s="16" t="n">
        <f aca="false">AF768+AG768+AH768</f>
        <v>13</v>
      </c>
      <c r="BI768" s="18" t="n">
        <f aca="false">IF(H768=0,"",BH768/H768)</f>
        <v>0.0291479820627803</v>
      </c>
      <c r="BJ768" s="16" t="n">
        <f aca="false">IF(AP768="","",AP768+AN768)</f>
        <v>35</v>
      </c>
    </row>
    <row r="769" customFormat="false" ht="15" hidden="false" customHeight="true" outlineLevel="0" collapsed="false">
      <c r="A769" s="9" t="s">
        <v>210</v>
      </c>
      <c r="B769" s="10" t="s">
        <v>202</v>
      </c>
      <c r="C769" s="10" t="s">
        <v>211</v>
      </c>
      <c r="D769" s="9" t="n">
        <v>2019</v>
      </c>
      <c r="E769" s="11" t="n">
        <v>34703</v>
      </c>
      <c r="F769" s="11" t="n">
        <v>4507</v>
      </c>
      <c r="G769" s="11" t="n">
        <v>4747</v>
      </c>
      <c r="H769" s="11" t="n">
        <v>579</v>
      </c>
      <c r="I769" s="11" t="n">
        <v>22734</v>
      </c>
      <c r="J769" s="11" t="n">
        <v>19562</v>
      </c>
      <c r="K769" s="11" t="n">
        <v>38</v>
      </c>
      <c r="L769" s="12" t="n">
        <v>16.6844365040486</v>
      </c>
      <c r="M769" s="12" t="n">
        <v>1.09500619542979</v>
      </c>
      <c r="N769" s="13" t="n">
        <v>0.860473299903229</v>
      </c>
      <c r="O769" s="13" t="n">
        <v>0.655101864392128</v>
      </c>
      <c r="P769" s="13" t="n">
        <v>0.13678932657119</v>
      </c>
      <c r="Q769" s="13" t="n">
        <v>-0.17186493258561</v>
      </c>
      <c r="R769" s="13" t="n">
        <v>-0.261282290694055</v>
      </c>
      <c r="S769" s="11" t="n">
        <v>0</v>
      </c>
      <c r="T769" s="13" t="n">
        <v>-0.0429752066115703</v>
      </c>
      <c r="U769" s="13" t="n">
        <v>-0.029871127421695</v>
      </c>
      <c r="V769" s="11" t="n">
        <v>0</v>
      </c>
      <c r="W769" s="13" t="n">
        <v>-0.169257340241796</v>
      </c>
      <c r="X769" s="11" t="n">
        <v>0</v>
      </c>
      <c r="Y769" s="11" t="n">
        <v>0</v>
      </c>
      <c r="Z769" s="11" t="n">
        <v>0</v>
      </c>
      <c r="AA769" s="11" t="n">
        <v>0</v>
      </c>
      <c r="AB769" s="10" t="s">
        <v>65</v>
      </c>
      <c r="AC769" s="11" t="n">
        <v>44</v>
      </c>
      <c r="AD769" s="11" t="n">
        <v>220</v>
      </c>
      <c r="AE769" s="11" t="n">
        <v>286</v>
      </c>
      <c r="AF769" s="11" t="n">
        <v>9</v>
      </c>
      <c r="AG769" s="11" t="n">
        <v>16</v>
      </c>
      <c r="AH769" s="11" t="n">
        <v>4</v>
      </c>
      <c r="AI769" s="13" t="n">
        <v>0.075993091537133</v>
      </c>
      <c r="AJ769" s="13" t="n">
        <v>0.379965457685665</v>
      </c>
      <c r="AK769" s="13" t="n">
        <v>0.493955094991364</v>
      </c>
      <c r="AL769" s="13" t="n">
        <v>0.0155440414507772</v>
      </c>
      <c r="AM769" s="13" t="n">
        <v>0.0276338514680484</v>
      </c>
      <c r="AN769" s="11" t="n">
        <v>3</v>
      </c>
      <c r="AO769" s="13" t="n">
        <v>0.00515463917525773</v>
      </c>
      <c r="AP769" s="11" t="n">
        <v>32</v>
      </c>
      <c r="AQ769" s="11" t="n">
        <v>6</v>
      </c>
      <c r="AR769" s="13" t="n">
        <v>0.0526315789473684</v>
      </c>
      <c r="AS769" s="13" t="n">
        <v>0.00986842105263158</v>
      </c>
      <c r="AT769" s="14" t="n">
        <f aca="false">SUMIFS(시도_소아과개폐업!$C$5:$C$293,시도_소아과개폐업!$A$5:$A$293,$D769,시도_소아과개폐업!$B$5:$B$293,$B769)</f>
        <v>221</v>
      </c>
      <c r="AU769" s="14" t="n">
        <f aca="false">SUMIFS(시도_소아과개폐업!$D$5:$D$293,시도_소아과개폐업!$A$5:$A$293,$D769,시도_소아과개폐업!$B$5:$B$293,$B769)</f>
        <v>100</v>
      </c>
      <c r="AV769" s="14" t="n">
        <f aca="false">SUMIFS(시도_소아과개폐업!$F$5:$F$293,시도_소아과개폐업!$A$5:$A$293,$D769,시도_소아과개폐업!$B$5:$B$293,$B769)</f>
        <v>121</v>
      </c>
      <c r="AW769" s="15" t="n">
        <f aca="false">SUMIFS(시도_소아과개폐업!$G$5:$G$293,시도_소아과개폐업!$A$5:$A$293,$D769,시도_소아과개폐업!$B$5:$B$293,$B769)</f>
        <v>0.148148148148148</v>
      </c>
      <c r="AX769" s="14" t="n">
        <f aca="false">SUMIFS(시도_소아과개폐업!$H$5:$H$293,시도_소아과개폐업!$A$5:$A$293,$D769,시도_소아과개폐업!$B$5:$B$293,$B769)</f>
        <v>349</v>
      </c>
      <c r="AY769" s="14" t="n">
        <f aca="false">SUMIFS(시군구_병원급!$E$5:$E$3668,시군구_병원급!$A$5:$A$3668,$A769,시군구_병원급!$D$5:$D$3668,$D769)</f>
        <v>22</v>
      </c>
      <c r="AZ769" s="14" t="n">
        <f aca="false">SUMIFS(시군구_병원급!$F$5:$F$3668,시군구_병원급!$A$5:$A$3668,$A769,시군구_병원급!$D$5:$D$3668,$D769)</f>
        <v>5</v>
      </c>
      <c r="BA769" s="14" t="n">
        <f aca="false">SUMIFS(시군구_병원급!$G$5:$G$3668,시군구_병원급!$A$5:$A$3668,$A769,시군구_병원급!$D$5:$D$3668,$D769)</f>
        <v>28</v>
      </c>
      <c r="BB769" s="14" t="n">
        <f aca="false">SUMIFS(시군구_병원급!$H$5:$H$3668,시군구_병원급!$A$5:$A$3668,$A769,시군구_병원급!$D$5:$D$3668,$D769)</f>
        <v>72</v>
      </c>
      <c r="BC769" s="16" t="n">
        <f aca="false">K769+AY769</f>
        <v>60</v>
      </c>
      <c r="BD769" s="17" t="n">
        <f aca="false">IF(E769=0,"",(K769+AY769)/E769*1000)</f>
        <v>1.72895715067862</v>
      </c>
      <c r="BE769" s="16" t="n">
        <f aca="false">AY769-SUMIFS(시군구_병원급!$E$5:$E$3668,시군구_병원급!$A$5:$A$3668,$A769,시군구_병원급!$D$5:$D$3668,$D769-3)</f>
        <v>0</v>
      </c>
      <c r="BF769" s="16" t="n">
        <f aca="false">IF(AY769=0,1,0)</f>
        <v>0</v>
      </c>
      <c r="BG769" s="16" t="n">
        <f aca="false">IF(K769+AY769=0,1,0)</f>
        <v>0</v>
      </c>
      <c r="BH769" s="16" t="n">
        <f aca="false">AF769+AG769+AH769</f>
        <v>29</v>
      </c>
      <c r="BI769" s="18" t="n">
        <f aca="false">IF(H769=0,"",BH769/H769)</f>
        <v>0.0500863557858377</v>
      </c>
      <c r="BJ769" s="16" t="n">
        <f aca="false">IF(AP769="","",AP769+AN769)</f>
        <v>35</v>
      </c>
    </row>
    <row r="770" customFormat="false" ht="15" hidden="false" customHeight="true" outlineLevel="0" collapsed="false">
      <c r="A770" s="9" t="s">
        <v>212</v>
      </c>
      <c r="B770" s="10" t="s">
        <v>202</v>
      </c>
      <c r="C770" s="10" t="s">
        <v>213</v>
      </c>
      <c r="D770" s="9" t="n">
        <v>2019</v>
      </c>
      <c r="E770" s="11" t="n">
        <v>13835</v>
      </c>
      <c r="F770" s="11" t="n">
        <v>1761</v>
      </c>
      <c r="G770" s="11" t="n">
        <v>1827</v>
      </c>
      <c r="H770" s="11" t="n">
        <v>274</v>
      </c>
      <c r="I770" s="11" t="n">
        <v>9835</v>
      </c>
      <c r="J770" s="11" t="n">
        <v>8577</v>
      </c>
      <c r="K770" s="11" t="n">
        <v>16</v>
      </c>
      <c r="L770" s="12" t="n">
        <v>19.8048427900253</v>
      </c>
      <c r="M770" s="12" t="n">
        <v>1.15648717022046</v>
      </c>
      <c r="N770" s="13" t="n">
        <v>0.872089476359939</v>
      </c>
      <c r="O770" s="13" t="n">
        <v>0.710878207444886</v>
      </c>
      <c r="P770" s="13" t="n">
        <v>0.132056378749548</v>
      </c>
      <c r="Q770" s="13" t="n">
        <v>-0.268879141785129</v>
      </c>
      <c r="R770" s="13" t="n">
        <v>-0.371084337349398</v>
      </c>
      <c r="S770" s="11" t="n">
        <v>-4</v>
      </c>
      <c r="T770" s="13" t="n">
        <v>-0.11326860841424</v>
      </c>
      <c r="U770" s="13" t="n">
        <v>-0.0873236822568672</v>
      </c>
      <c r="V770" s="11" t="n">
        <v>0</v>
      </c>
      <c r="W770" s="13" t="n">
        <v>-0.273722627737226</v>
      </c>
      <c r="X770" s="11" t="n">
        <v>1</v>
      </c>
      <c r="Y770" s="11" t="n">
        <v>0</v>
      </c>
      <c r="Z770" s="11" t="n">
        <v>1</v>
      </c>
      <c r="AA770" s="11" t="n">
        <v>0</v>
      </c>
      <c r="AB770" s="10" t="s">
        <v>65</v>
      </c>
      <c r="AC770" s="11" t="n">
        <v>30</v>
      </c>
      <c r="AD770" s="11" t="n">
        <v>70</v>
      </c>
      <c r="AE770" s="11" t="n">
        <v>163</v>
      </c>
      <c r="AF770" s="11" t="n">
        <v>4</v>
      </c>
      <c r="AG770" s="11" t="n">
        <v>3</v>
      </c>
      <c r="AH770" s="11" t="n">
        <v>4</v>
      </c>
      <c r="AI770" s="13" t="n">
        <v>0.109489051094891</v>
      </c>
      <c r="AJ770" s="13" t="n">
        <v>0.255474452554745</v>
      </c>
      <c r="AK770" s="13" t="n">
        <v>0.594890510948905</v>
      </c>
      <c r="AL770" s="13" t="n">
        <v>0.0145985401459854</v>
      </c>
      <c r="AM770" s="13" t="n">
        <v>0.0109489051094891</v>
      </c>
      <c r="AN770" s="11" t="n">
        <v>4</v>
      </c>
      <c r="AO770" s="13" t="n">
        <v>0.0143884892086331</v>
      </c>
      <c r="AP770" s="11" t="n">
        <v>38</v>
      </c>
      <c r="AQ770" s="11" t="n">
        <v>4</v>
      </c>
      <c r="AR770" s="13" t="n">
        <v>0.121794871794872</v>
      </c>
      <c r="AS770" s="13" t="n">
        <v>0.0128205128205128</v>
      </c>
      <c r="AT770" s="14" t="n">
        <f aca="false">SUMIFS(시도_소아과개폐업!$C$5:$C$293,시도_소아과개폐업!$A$5:$A$293,$D770,시도_소아과개폐업!$B$5:$B$293,$B770)</f>
        <v>221</v>
      </c>
      <c r="AU770" s="14" t="n">
        <f aca="false">SUMIFS(시도_소아과개폐업!$D$5:$D$293,시도_소아과개폐업!$A$5:$A$293,$D770,시도_소아과개폐업!$B$5:$B$293,$B770)</f>
        <v>100</v>
      </c>
      <c r="AV770" s="14" t="n">
        <f aca="false">SUMIFS(시도_소아과개폐업!$F$5:$F$293,시도_소아과개폐업!$A$5:$A$293,$D770,시도_소아과개폐업!$B$5:$B$293,$B770)</f>
        <v>121</v>
      </c>
      <c r="AW770" s="15" t="n">
        <f aca="false">SUMIFS(시도_소아과개폐업!$G$5:$G$293,시도_소아과개폐업!$A$5:$A$293,$D770,시도_소아과개폐업!$B$5:$B$293,$B770)</f>
        <v>0.148148148148148</v>
      </c>
      <c r="AX770" s="14" t="n">
        <f aca="false">SUMIFS(시도_소아과개폐업!$H$5:$H$293,시도_소아과개폐업!$A$5:$A$293,$D770,시도_소아과개폐업!$B$5:$B$293,$B770)</f>
        <v>349</v>
      </c>
      <c r="AY770" s="14" t="n">
        <f aca="false">SUMIFS(시군구_병원급!$E$5:$E$3668,시군구_병원급!$A$5:$A$3668,$A770,시군구_병원급!$D$5:$D$3668,$D770)</f>
        <v>4</v>
      </c>
      <c r="AZ770" s="14" t="n">
        <f aca="false">SUMIFS(시군구_병원급!$F$5:$F$3668,시군구_병원급!$A$5:$A$3668,$A770,시군구_병원급!$D$5:$D$3668,$D770)</f>
        <v>1</v>
      </c>
      <c r="BA770" s="14" t="n">
        <f aca="false">SUMIFS(시군구_병원급!$G$5:$G$3668,시군구_병원급!$A$5:$A$3668,$A770,시군구_병원급!$D$5:$D$3668,$D770)</f>
        <v>8</v>
      </c>
      <c r="BB770" s="14" t="n">
        <f aca="false">SUMIFS(시군구_병원급!$H$5:$H$3668,시군구_병원급!$A$5:$A$3668,$A770,시군구_병원급!$D$5:$D$3668,$D770)</f>
        <v>11</v>
      </c>
      <c r="BC770" s="16" t="n">
        <f aca="false">K770+AY770</f>
        <v>20</v>
      </c>
      <c r="BD770" s="17" t="n">
        <f aca="false">IF(E770=0,"",(K770+AY770)/E770*1000)</f>
        <v>1.44560896277557</v>
      </c>
      <c r="BE770" s="16" t="n">
        <f aca="false">AY770-SUMIFS(시군구_병원급!$E$5:$E$3668,시군구_병원급!$A$5:$A$3668,$A770,시군구_병원급!$D$5:$D$3668,$D770-3)</f>
        <v>0</v>
      </c>
      <c r="BF770" s="16" t="n">
        <f aca="false">IF(AY770=0,1,0)</f>
        <v>0</v>
      </c>
      <c r="BG770" s="16" t="n">
        <f aca="false">IF(K770+AY770=0,1,0)</f>
        <v>0</v>
      </c>
      <c r="BH770" s="16" t="n">
        <f aca="false">AF770+AG770+AH770</f>
        <v>11</v>
      </c>
      <c r="BI770" s="18" t="n">
        <f aca="false">IF(H770=0,"",BH770/H770)</f>
        <v>0.0401459854014599</v>
      </c>
      <c r="BJ770" s="16" t="n">
        <f aca="false">IF(AP770="","",AP770+AN770)</f>
        <v>42</v>
      </c>
    </row>
    <row r="771" customFormat="false" ht="15" hidden="false" customHeight="true" outlineLevel="0" collapsed="false">
      <c r="A771" s="9" t="s">
        <v>214</v>
      </c>
      <c r="B771" s="10" t="s">
        <v>202</v>
      </c>
      <c r="C771" s="10" t="s">
        <v>215</v>
      </c>
      <c r="D771" s="9" t="n">
        <v>2019</v>
      </c>
      <c r="E771" s="11" t="n">
        <v>26874</v>
      </c>
      <c r="F771" s="11" t="n">
        <v>3576</v>
      </c>
      <c r="G771" s="11" t="n">
        <v>3562</v>
      </c>
      <c r="H771" s="11" t="n">
        <v>422</v>
      </c>
      <c r="I771" s="11" t="n">
        <v>18779</v>
      </c>
      <c r="J771" s="11" t="n">
        <v>15368</v>
      </c>
      <c r="K771" s="11" t="n">
        <v>20</v>
      </c>
      <c r="L771" s="12" t="n">
        <v>15.7029098757163</v>
      </c>
      <c r="M771" s="12" t="n">
        <v>0.744213738185607</v>
      </c>
      <c r="N771" s="13" t="n">
        <v>0.818360935087065</v>
      </c>
      <c r="O771" s="13" t="n">
        <v>0.698779489469376</v>
      </c>
      <c r="P771" s="13" t="n">
        <v>0.132544466770857</v>
      </c>
      <c r="Q771" s="13" t="n">
        <v>-0.0450911416693316</v>
      </c>
      <c r="R771" s="13" t="n">
        <v>-0.147642976788705</v>
      </c>
      <c r="S771" s="11" t="n">
        <v>1</v>
      </c>
      <c r="T771" s="13" t="n">
        <v>0.0217917675544794</v>
      </c>
      <c r="U771" s="13" t="n">
        <v>0.041484110698242</v>
      </c>
      <c r="V771" s="11" t="n">
        <v>0</v>
      </c>
      <c r="W771" s="13" t="n">
        <v>-0.056872037914692</v>
      </c>
      <c r="X771" s="11" t="n">
        <v>0</v>
      </c>
      <c r="Y771" s="11" t="n">
        <v>0</v>
      </c>
      <c r="Z771" s="11" t="n">
        <v>0</v>
      </c>
      <c r="AA771" s="11" t="n">
        <v>0</v>
      </c>
      <c r="AB771" s="10" t="s">
        <v>65</v>
      </c>
      <c r="AC771" s="11" t="n">
        <v>30</v>
      </c>
      <c r="AD771" s="11" t="n">
        <v>183</v>
      </c>
      <c r="AE771" s="11" t="n">
        <v>191</v>
      </c>
      <c r="AF771" s="11" t="n">
        <v>13</v>
      </c>
      <c r="AG771" s="11" t="n">
        <v>4</v>
      </c>
      <c r="AH771" s="11" t="n">
        <v>1</v>
      </c>
      <c r="AI771" s="13" t="n">
        <v>0.0710900473933649</v>
      </c>
      <c r="AJ771" s="13" t="n">
        <v>0.433649289099526</v>
      </c>
      <c r="AK771" s="13" t="n">
        <v>0.45260663507109</v>
      </c>
      <c r="AL771" s="13" t="n">
        <v>0.0308056872037915</v>
      </c>
      <c r="AM771" s="13" t="n">
        <v>0.00947867298578199</v>
      </c>
      <c r="AN771" s="11" t="n">
        <v>4</v>
      </c>
      <c r="AO771" s="13" t="n">
        <v>0.00938967136150235</v>
      </c>
      <c r="AP771" s="11" t="n">
        <v>24</v>
      </c>
      <c r="AQ771" s="11" t="n">
        <v>28</v>
      </c>
      <c r="AR771" s="13" t="n">
        <v>0.0568720379146919</v>
      </c>
      <c r="AS771" s="13" t="n">
        <v>0.0663507109004739</v>
      </c>
      <c r="AT771" s="14" t="n">
        <f aca="false">SUMIFS(시도_소아과개폐업!$C$5:$C$293,시도_소아과개폐업!$A$5:$A$293,$D771,시도_소아과개폐업!$B$5:$B$293,$B771)</f>
        <v>221</v>
      </c>
      <c r="AU771" s="14" t="n">
        <f aca="false">SUMIFS(시도_소아과개폐업!$D$5:$D$293,시도_소아과개폐업!$A$5:$A$293,$D771,시도_소아과개폐업!$B$5:$B$293,$B771)</f>
        <v>100</v>
      </c>
      <c r="AV771" s="14" t="n">
        <f aca="false">SUMIFS(시도_소아과개폐업!$F$5:$F$293,시도_소아과개폐업!$A$5:$A$293,$D771,시도_소아과개폐업!$B$5:$B$293,$B771)</f>
        <v>121</v>
      </c>
      <c r="AW771" s="15" t="n">
        <f aca="false">SUMIFS(시도_소아과개폐업!$G$5:$G$293,시도_소아과개폐업!$A$5:$A$293,$D771,시도_소아과개폐업!$B$5:$B$293,$B771)</f>
        <v>0.148148148148148</v>
      </c>
      <c r="AX771" s="14" t="n">
        <f aca="false">SUMIFS(시도_소아과개폐업!$H$5:$H$293,시도_소아과개폐업!$A$5:$A$293,$D771,시도_소아과개폐업!$B$5:$B$293,$B771)</f>
        <v>349</v>
      </c>
      <c r="AY771" s="14" t="n">
        <f aca="false">SUMIFS(시군구_병원급!$E$5:$E$3668,시군구_병원급!$A$5:$A$3668,$A771,시군구_병원급!$D$5:$D$3668,$D771)</f>
        <v>6</v>
      </c>
      <c r="AZ771" s="14" t="n">
        <f aca="false">SUMIFS(시군구_병원급!$F$5:$F$3668,시군구_병원급!$A$5:$A$3668,$A771,시군구_병원급!$D$5:$D$3668,$D771)</f>
        <v>4</v>
      </c>
      <c r="BA771" s="14" t="n">
        <f aca="false">SUMIFS(시군구_병원급!$G$5:$G$3668,시군구_병원급!$A$5:$A$3668,$A771,시군구_병원급!$D$5:$D$3668,$D771)</f>
        <v>14</v>
      </c>
      <c r="BB771" s="14" t="n">
        <f aca="false">SUMIFS(시군구_병원급!$H$5:$H$3668,시군구_병원급!$A$5:$A$3668,$A771,시군구_병원급!$D$5:$D$3668,$D771)</f>
        <v>22</v>
      </c>
      <c r="BC771" s="16" t="n">
        <f aca="false">K771+AY771</f>
        <v>26</v>
      </c>
      <c r="BD771" s="17" t="n">
        <f aca="false">IF(E771=0,"",(K771+AY771)/E771*1000)</f>
        <v>0.967477859641289</v>
      </c>
      <c r="BE771" s="16" t="n">
        <f aca="false">AY771-SUMIFS(시군구_병원급!$E$5:$E$3668,시군구_병원급!$A$5:$A$3668,$A771,시군구_병원급!$D$5:$D$3668,$D771-3)</f>
        <v>-4</v>
      </c>
      <c r="BF771" s="16" t="n">
        <f aca="false">IF(AY771=0,1,0)</f>
        <v>0</v>
      </c>
      <c r="BG771" s="16" t="n">
        <f aca="false">IF(K771+AY771=0,1,0)</f>
        <v>0</v>
      </c>
      <c r="BH771" s="16" t="n">
        <f aca="false">AF771+AG771+AH771</f>
        <v>18</v>
      </c>
      <c r="BI771" s="18" t="n">
        <f aca="false">IF(H771=0,"",BH771/H771)</f>
        <v>0.042654028436019</v>
      </c>
      <c r="BJ771" s="16" t="n">
        <f aca="false">IF(AP771="","",AP771+AN771)</f>
        <v>28</v>
      </c>
    </row>
    <row r="772" customFormat="false" ht="15" hidden="false" customHeight="true" outlineLevel="0" collapsed="false">
      <c r="A772" s="9" t="s">
        <v>216</v>
      </c>
      <c r="B772" s="10" t="s">
        <v>202</v>
      </c>
      <c r="C772" s="10" t="s">
        <v>217</v>
      </c>
      <c r="D772" s="9" t="n">
        <v>2019</v>
      </c>
      <c r="E772" s="11" t="n">
        <v>3587</v>
      </c>
      <c r="F772" s="11" t="n">
        <v>419</v>
      </c>
      <c r="G772" s="11" t="n">
        <v>426</v>
      </c>
      <c r="H772" s="11" t="n">
        <v>97</v>
      </c>
      <c r="I772" s="11" t="n">
        <v>3612</v>
      </c>
      <c r="J772" s="11" t="n">
        <v>2954</v>
      </c>
      <c r="K772" s="11" t="n">
        <v>5</v>
      </c>
      <c r="L772" s="12" t="n">
        <v>27.0420964594369</v>
      </c>
      <c r="M772" s="12" t="n">
        <v>1.39392249790912</v>
      </c>
      <c r="N772" s="13" t="n">
        <v>0.817829457364341</v>
      </c>
      <c r="O772" s="13" t="n">
        <v>1.00696961248955</v>
      </c>
      <c r="P772" s="13" t="n">
        <v>0.118762196821857</v>
      </c>
      <c r="Q772" s="13" t="n">
        <v>-0.264657646576466</v>
      </c>
      <c r="R772" s="13" t="n">
        <v>-0.403361344537815</v>
      </c>
      <c r="S772" s="11" t="n">
        <v>-1</v>
      </c>
      <c r="T772" s="13" t="n">
        <v>-0.110091743119266</v>
      </c>
      <c r="U772" s="13" t="n">
        <v>-0.119668535218133</v>
      </c>
      <c r="V772" s="11" t="n">
        <v>0</v>
      </c>
      <c r="W772" s="13" t="n">
        <v>-0.237113402061856</v>
      </c>
      <c r="X772" s="11" t="n">
        <v>1</v>
      </c>
      <c r="Y772" s="11" t="n">
        <v>0</v>
      </c>
      <c r="Z772" s="11" t="n">
        <v>1</v>
      </c>
      <c r="AA772" s="11" t="n">
        <v>0</v>
      </c>
      <c r="AB772" s="10" t="s">
        <v>65</v>
      </c>
      <c r="AC772" s="11" t="n">
        <v>8</v>
      </c>
      <c r="AD772" s="11" t="n">
        <v>39</v>
      </c>
      <c r="AE772" s="11" t="n">
        <v>47</v>
      </c>
      <c r="AF772" s="11" t="n">
        <v>0</v>
      </c>
      <c r="AG772" s="11" t="n">
        <v>3</v>
      </c>
      <c r="AH772" s="11" t="n">
        <v>0</v>
      </c>
      <c r="AI772" s="13" t="n">
        <v>0.0824742268041237</v>
      </c>
      <c r="AJ772" s="13" t="n">
        <v>0.402061855670103</v>
      </c>
      <c r="AK772" s="13" t="n">
        <v>0.484536082474227</v>
      </c>
      <c r="AL772" s="13" t="n">
        <v>0</v>
      </c>
      <c r="AM772" s="13" t="n">
        <v>0.0309278350515464</v>
      </c>
      <c r="AN772" s="11" t="n">
        <v>3</v>
      </c>
      <c r="AO772" s="13" t="n">
        <v>0.03</v>
      </c>
      <c r="AP772" s="11" t="n">
        <v>16</v>
      </c>
      <c r="AQ772" s="11" t="n">
        <v>1</v>
      </c>
      <c r="AR772" s="13" t="n">
        <v>0.139130434782609</v>
      </c>
      <c r="AS772" s="13" t="n">
        <v>0.00869565217391304</v>
      </c>
      <c r="AT772" s="14" t="n">
        <f aca="false">SUMIFS(시도_소아과개폐업!$C$5:$C$293,시도_소아과개폐업!$A$5:$A$293,$D772,시도_소아과개폐업!$B$5:$B$293,$B772)</f>
        <v>221</v>
      </c>
      <c r="AU772" s="14" t="n">
        <f aca="false">SUMIFS(시도_소아과개폐업!$D$5:$D$293,시도_소아과개폐업!$A$5:$A$293,$D772,시도_소아과개폐업!$B$5:$B$293,$B772)</f>
        <v>100</v>
      </c>
      <c r="AV772" s="14" t="n">
        <f aca="false">SUMIFS(시도_소아과개폐업!$F$5:$F$293,시도_소아과개폐업!$A$5:$A$293,$D772,시도_소아과개폐업!$B$5:$B$293,$B772)</f>
        <v>121</v>
      </c>
      <c r="AW772" s="15" t="n">
        <f aca="false">SUMIFS(시도_소아과개폐업!$G$5:$G$293,시도_소아과개폐업!$A$5:$A$293,$D772,시도_소아과개폐업!$B$5:$B$293,$B772)</f>
        <v>0.148148148148148</v>
      </c>
      <c r="AX772" s="14" t="n">
        <f aca="false">SUMIFS(시도_소아과개폐업!$H$5:$H$293,시도_소아과개폐업!$A$5:$A$293,$D772,시도_소아과개폐업!$B$5:$B$293,$B772)</f>
        <v>349</v>
      </c>
      <c r="AY772" s="14" t="n">
        <f aca="false">SUMIFS(시군구_병원급!$E$5:$E$3668,시군구_병원급!$A$5:$A$3668,$A772,시군구_병원급!$D$5:$D$3668,$D772)</f>
        <v>2</v>
      </c>
      <c r="AZ772" s="14" t="n">
        <f aca="false">SUMIFS(시군구_병원급!$F$5:$F$3668,시군구_병원급!$A$5:$A$3668,$A772,시군구_병원급!$D$5:$D$3668,$D772)</f>
        <v>0</v>
      </c>
      <c r="BA772" s="14" t="n">
        <f aca="false">SUMIFS(시군구_병원급!$G$5:$G$3668,시군구_병원급!$A$5:$A$3668,$A772,시군구_병원급!$D$5:$D$3668,$D772)</f>
        <v>1</v>
      </c>
      <c r="BB772" s="14" t="n">
        <f aca="false">SUMIFS(시군구_병원급!$H$5:$H$3668,시군구_병원급!$A$5:$A$3668,$A772,시군구_병원급!$D$5:$D$3668,$D772)</f>
        <v>10</v>
      </c>
      <c r="BC772" s="16" t="n">
        <f aca="false">K772+AY772</f>
        <v>7</v>
      </c>
      <c r="BD772" s="17" t="n">
        <f aca="false">IF(E772=0,"",(K772+AY772)/E772*1000)</f>
        <v>1.95149149707276</v>
      </c>
      <c r="BE772" s="16" t="n">
        <f aca="false">AY772-SUMIFS(시군구_병원급!$E$5:$E$3668,시군구_병원급!$A$5:$A$3668,$A772,시군구_병원급!$D$5:$D$3668,$D772-3)</f>
        <v>-1</v>
      </c>
      <c r="BF772" s="16" t="n">
        <f aca="false">IF(AY772=0,1,0)</f>
        <v>0</v>
      </c>
      <c r="BG772" s="16" t="n">
        <f aca="false">IF(K772+AY772=0,1,0)</f>
        <v>0</v>
      </c>
      <c r="BH772" s="16" t="n">
        <f aca="false">AF772+AG772+AH772</f>
        <v>3</v>
      </c>
      <c r="BI772" s="18" t="n">
        <f aca="false">IF(H772=0,"",BH772/H772)</f>
        <v>0.0309278350515464</v>
      </c>
      <c r="BJ772" s="16" t="n">
        <f aca="false">IF(AP772="","",AP772+AN772)</f>
        <v>19</v>
      </c>
    </row>
    <row r="773" customFormat="false" ht="15" hidden="false" customHeight="true" outlineLevel="0" collapsed="false">
      <c r="A773" s="9" t="s">
        <v>218</v>
      </c>
      <c r="B773" s="10" t="s">
        <v>202</v>
      </c>
      <c r="C773" s="10" t="s">
        <v>219</v>
      </c>
      <c r="D773" s="9" t="n">
        <v>2019</v>
      </c>
      <c r="E773" s="11" t="n">
        <v>25170</v>
      </c>
      <c r="F773" s="11" t="n">
        <v>3461</v>
      </c>
      <c r="G773" s="11" t="n">
        <v>3621</v>
      </c>
      <c r="H773" s="11" t="n">
        <v>490</v>
      </c>
      <c r="I773" s="11" t="n">
        <v>22250</v>
      </c>
      <c r="J773" s="11" t="n">
        <v>18744</v>
      </c>
      <c r="K773" s="11" t="n">
        <v>28</v>
      </c>
      <c r="L773" s="12" t="n">
        <v>19.4676201827573</v>
      </c>
      <c r="M773" s="12" t="n">
        <v>1.1124354390147</v>
      </c>
      <c r="N773" s="13" t="n">
        <v>0.842426966292135</v>
      </c>
      <c r="O773" s="13" t="n">
        <v>0.88398887564561</v>
      </c>
      <c r="P773" s="13" t="n">
        <v>0.143861740166865</v>
      </c>
      <c r="Q773" s="13" t="n">
        <v>-0.257324953527485</v>
      </c>
      <c r="R773" s="13" t="n">
        <v>-0.294289612161372</v>
      </c>
      <c r="S773" s="11" t="n">
        <v>2</v>
      </c>
      <c r="T773" s="13" t="n">
        <v>-0.0684410646387833</v>
      </c>
      <c r="U773" s="13" t="n">
        <v>-0.0392089126867605</v>
      </c>
      <c r="V773" s="11" t="n">
        <v>0</v>
      </c>
      <c r="W773" s="13" t="n">
        <v>-0.185714285714286</v>
      </c>
      <c r="X773" s="11" t="n">
        <v>0</v>
      </c>
      <c r="Y773" s="11" t="n">
        <v>0</v>
      </c>
      <c r="Z773" s="11" t="n">
        <v>0</v>
      </c>
      <c r="AA773" s="11" t="n">
        <v>0</v>
      </c>
      <c r="AB773" s="10" t="s">
        <v>65</v>
      </c>
      <c r="AC773" s="11" t="n">
        <v>29</v>
      </c>
      <c r="AD773" s="11" t="n">
        <v>199</v>
      </c>
      <c r="AE773" s="11" t="n">
        <v>241</v>
      </c>
      <c r="AF773" s="11" t="n">
        <v>11</v>
      </c>
      <c r="AG773" s="11" t="n">
        <v>7</v>
      </c>
      <c r="AH773" s="11" t="n">
        <v>3</v>
      </c>
      <c r="AI773" s="13" t="n">
        <v>0.0591836734693878</v>
      </c>
      <c r="AJ773" s="13" t="n">
        <v>0.406122448979592</v>
      </c>
      <c r="AK773" s="13" t="n">
        <v>0.491836734693878</v>
      </c>
      <c r="AL773" s="13" t="n">
        <v>0.0224489795918367</v>
      </c>
      <c r="AM773" s="13" t="n">
        <v>0.0142857142857143</v>
      </c>
      <c r="AN773" s="11" t="n">
        <v>4</v>
      </c>
      <c r="AO773" s="13" t="n">
        <v>0.00809716599190283</v>
      </c>
      <c r="AP773" s="11" t="n">
        <v>45</v>
      </c>
      <c r="AQ773" s="11" t="n">
        <v>8</v>
      </c>
      <c r="AR773" s="13" t="n">
        <v>0.0847457627118644</v>
      </c>
      <c r="AS773" s="13" t="n">
        <v>0.0150659133709981</v>
      </c>
      <c r="AT773" s="14" t="n">
        <f aca="false">SUMIFS(시도_소아과개폐업!$C$5:$C$293,시도_소아과개폐업!$A$5:$A$293,$D773,시도_소아과개폐업!$B$5:$B$293,$B773)</f>
        <v>221</v>
      </c>
      <c r="AU773" s="14" t="n">
        <f aca="false">SUMIFS(시도_소아과개폐업!$D$5:$D$293,시도_소아과개폐업!$A$5:$A$293,$D773,시도_소아과개폐업!$B$5:$B$293,$B773)</f>
        <v>100</v>
      </c>
      <c r="AV773" s="14" t="n">
        <f aca="false">SUMIFS(시도_소아과개폐업!$F$5:$F$293,시도_소아과개폐업!$A$5:$A$293,$D773,시도_소아과개폐업!$B$5:$B$293,$B773)</f>
        <v>121</v>
      </c>
      <c r="AW773" s="15" t="n">
        <f aca="false">SUMIFS(시도_소아과개폐업!$G$5:$G$293,시도_소아과개폐업!$A$5:$A$293,$D773,시도_소아과개폐업!$B$5:$B$293,$B773)</f>
        <v>0.148148148148148</v>
      </c>
      <c r="AX773" s="14" t="n">
        <f aca="false">SUMIFS(시도_소아과개폐업!$H$5:$H$293,시도_소아과개폐업!$A$5:$A$293,$D773,시도_소아과개폐업!$B$5:$B$293,$B773)</f>
        <v>349</v>
      </c>
      <c r="AY773" s="14" t="n">
        <f aca="false">SUMIFS(시군구_병원급!$E$5:$E$3668,시군구_병원급!$A$5:$A$3668,$A773,시군구_병원급!$D$5:$D$3668,$D773)</f>
        <v>13</v>
      </c>
      <c r="AZ773" s="14" t="n">
        <f aca="false">SUMIFS(시군구_병원급!$F$5:$F$3668,시군구_병원급!$A$5:$A$3668,$A773,시군구_병원급!$D$5:$D$3668,$D773)</f>
        <v>5</v>
      </c>
      <c r="BA773" s="14" t="n">
        <f aca="false">SUMIFS(시군구_병원급!$G$5:$G$3668,시군구_병원급!$A$5:$A$3668,$A773,시군구_병원급!$D$5:$D$3668,$D773)</f>
        <v>22</v>
      </c>
      <c r="BB773" s="14" t="n">
        <f aca="false">SUMIFS(시군구_병원급!$H$5:$H$3668,시군구_병원급!$A$5:$A$3668,$A773,시군구_병원급!$D$5:$D$3668,$D773)</f>
        <v>61</v>
      </c>
      <c r="BC773" s="16" t="n">
        <f aca="false">K773+AY773</f>
        <v>41</v>
      </c>
      <c r="BD773" s="17" t="n">
        <f aca="false">IF(E773=0,"",(K773+AY773)/E773*1000)</f>
        <v>1.62892332141438</v>
      </c>
      <c r="BE773" s="16" t="n">
        <f aca="false">AY773-SUMIFS(시군구_병원급!$E$5:$E$3668,시군구_병원급!$A$5:$A$3668,$A773,시군구_병원급!$D$5:$D$3668,$D773-3)</f>
        <v>0</v>
      </c>
      <c r="BF773" s="16" t="n">
        <f aca="false">IF(AY773=0,1,0)</f>
        <v>0</v>
      </c>
      <c r="BG773" s="16" t="n">
        <f aca="false">IF(K773+AY773=0,1,0)</f>
        <v>0</v>
      </c>
      <c r="BH773" s="16" t="n">
        <f aca="false">AF773+AG773+AH773</f>
        <v>21</v>
      </c>
      <c r="BI773" s="18" t="n">
        <f aca="false">IF(H773=0,"",BH773/H773)</f>
        <v>0.0428571428571429</v>
      </c>
      <c r="BJ773" s="16" t="n">
        <f aca="false">IF(AP773="","",AP773+AN773)</f>
        <v>49</v>
      </c>
    </row>
    <row r="774" customFormat="false" ht="15" hidden="false" customHeight="true" outlineLevel="0" collapsed="false">
      <c r="A774" s="9" t="s">
        <v>220</v>
      </c>
      <c r="B774" s="10" t="s">
        <v>202</v>
      </c>
      <c r="C774" s="10" t="s">
        <v>221</v>
      </c>
      <c r="D774" s="9" t="n">
        <v>2019</v>
      </c>
      <c r="E774" s="11" t="n">
        <v>45936</v>
      </c>
      <c r="F774" s="11" t="n">
        <v>5699</v>
      </c>
      <c r="G774" s="11" t="n">
        <v>5538</v>
      </c>
      <c r="H774" s="11" t="n">
        <v>769</v>
      </c>
      <c r="I774" s="11" t="n">
        <v>31114</v>
      </c>
      <c r="J774" s="11" t="n">
        <v>25807</v>
      </c>
      <c r="K774" s="11" t="n">
        <v>54</v>
      </c>
      <c r="L774" s="12" t="n">
        <v>16.7406826889586</v>
      </c>
      <c r="M774" s="12" t="n">
        <v>1.17554858934169</v>
      </c>
      <c r="N774" s="13" t="n">
        <v>0.829433695442566</v>
      </c>
      <c r="O774" s="13" t="n">
        <v>0.677333681644027</v>
      </c>
      <c r="P774" s="13" t="n">
        <v>0.120559038662487</v>
      </c>
      <c r="Q774" s="13" t="n">
        <v>-0.133233956639055</v>
      </c>
      <c r="R774" s="13" t="n">
        <v>-0.262288530704676</v>
      </c>
      <c r="S774" s="11" t="n">
        <v>-1</v>
      </c>
      <c r="T774" s="13" t="n">
        <v>-0.0587515299877601</v>
      </c>
      <c r="U774" s="13" t="n">
        <v>-0.020894958776512</v>
      </c>
      <c r="V774" s="11" t="n">
        <v>0</v>
      </c>
      <c r="W774" s="13" t="n">
        <v>-0.185955786736021</v>
      </c>
      <c r="X774" s="11" t="n">
        <v>0</v>
      </c>
      <c r="Y774" s="11" t="n">
        <v>0</v>
      </c>
      <c r="Z774" s="11" t="n">
        <v>0</v>
      </c>
      <c r="AA774" s="11" t="n">
        <v>0</v>
      </c>
      <c r="AB774" s="10" t="s">
        <v>65</v>
      </c>
      <c r="AC774" s="11" t="n">
        <v>71</v>
      </c>
      <c r="AD774" s="11" t="n">
        <v>206</v>
      </c>
      <c r="AE774" s="11" t="n">
        <v>450</v>
      </c>
      <c r="AF774" s="11" t="n">
        <v>29</v>
      </c>
      <c r="AG774" s="11" t="n">
        <v>5</v>
      </c>
      <c r="AH774" s="11" t="n">
        <v>8</v>
      </c>
      <c r="AI774" s="13" t="n">
        <v>0.0923276983094929</v>
      </c>
      <c r="AJ774" s="13" t="n">
        <v>0.267880364109233</v>
      </c>
      <c r="AK774" s="13" t="n">
        <v>0.5851755526658</v>
      </c>
      <c r="AL774" s="13" t="n">
        <v>0.0377113133940182</v>
      </c>
      <c r="AM774" s="13" t="n">
        <v>0.00650195058517555</v>
      </c>
      <c r="AN774" s="11" t="n">
        <v>4</v>
      </c>
      <c r="AO774" s="13" t="n">
        <v>0.00517464424320828</v>
      </c>
      <c r="AP774" s="11" t="n">
        <v>77</v>
      </c>
      <c r="AQ774" s="11" t="n">
        <v>27</v>
      </c>
      <c r="AR774" s="13" t="n">
        <v>0.0935601458080194</v>
      </c>
      <c r="AS774" s="13" t="n">
        <v>0.0328068043742406</v>
      </c>
      <c r="AT774" s="14" t="n">
        <f aca="false">SUMIFS(시도_소아과개폐업!$C$5:$C$293,시도_소아과개폐업!$A$5:$A$293,$D774,시도_소아과개폐업!$B$5:$B$293,$B774)</f>
        <v>221</v>
      </c>
      <c r="AU774" s="14" t="n">
        <f aca="false">SUMIFS(시도_소아과개폐업!$D$5:$D$293,시도_소아과개폐업!$A$5:$A$293,$D774,시도_소아과개폐업!$B$5:$B$293,$B774)</f>
        <v>100</v>
      </c>
      <c r="AV774" s="14" t="n">
        <f aca="false">SUMIFS(시도_소아과개폐업!$F$5:$F$293,시도_소아과개폐업!$A$5:$A$293,$D774,시도_소아과개폐업!$B$5:$B$293,$B774)</f>
        <v>121</v>
      </c>
      <c r="AW774" s="15" t="n">
        <f aca="false">SUMIFS(시도_소아과개폐업!$G$5:$G$293,시도_소아과개폐업!$A$5:$A$293,$D774,시도_소아과개폐업!$B$5:$B$293,$B774)</f>
        <v>0.148148148148148</v>
      </c>
      <c r="AX774" s="14" t="n">
        <f aca="false">SUMIFS(시도_소아과개폐업!$H$5:$H$293,시도_소아과개폐업!$A$5:$A$293,$D774,시도_소아과개폐업!$B$5:$B$293,$B774)</f>
        <v>349</v>
      </c>
      <c r="AY774" s="14" t="n">
        <f aca="false">SUMIFS(시군구_병원급!$E$5:$E$3668,시군구_병원급!$A$5:$A$3668,$A774,시군구_병원급!$D$5:$D$3668,$D774)</f>
        <v>20</v>
      </c>
      <c r="AZ774" s="14" t="n">
        <f aca="false">SUMIFS(시군구_병원급!$F$5:$F$3668,시군구_병원급!$A$5:$A$3668,$A774,시군구_병원급!$D$5:$D$3668,$D774)</f>
        <v>7</v>
      </c>
      <c r="BA774" s="14" t="n">
        <f aca="false">SUMIFS(시군구_병원급!$G$5:$G$3668,시군구_병원급!$A$5:$A$3668,$A774,시군구_병원급!$D$5:$D$3668,$D774)</f>
        <v>26</v>
      </c>
      <c r="BB774" s="14" t="n">
        <f aca="false">SUMIFS(시군구_병원급!$H$5:$H$3668,시군구_병원급!$A$5:$A$3668,$A774,시군구_병원급!$D$5:$D$3668,$D774)</f>
        <v>71</v>
      </c>
      <c r="BC774" s="16" t="n">
        <f aca="false">K774+AY774</f>
        <v>74</v>
      </c>
      <c r="BD774" s="17" t="n">
        <f aca="false">IF(E774=0,"",(K774+AY774)/E774*1000)</f>
        <v>1.61093695576454</v>
      </c>
      <c r="BE774" s="16" t="n">
        <f aca="false">AY774-SUMIFS(시군구_병원급!$E$5:$E$3668,시군구_병원급!$A$5:$A$3668,$A774,시군구_병원급!$D$5:$D$3668,$D774-3)</f>
        <v>-1</v>
      </c>
      <c r="BF774" s="16" t="n">
        <f aca="false">IF(AY774=0,1,0)</f>
        <v>0</v>
      </c>
      <c r="BG774" s="16" t="n">
        <f aca="false">IF(K774+AY774=0,1,0)</f>
        <v>0</v>
      </c>
      <c r="BH774" s="16" t="n">
        <f aca="false">AF774+AG774+AH774</f>
        <v>42</v>
      </c>
      <c r="BI774" s="18" t="n">
        <f aca="false">IF(H774=0,"",BH774/H774)</f>
        <v>0.0546163849154746</v>
      </c>
      <c r="BJ774" s="16" t="n">
        <f aca="false">IF(AP774="","",AP774+AN774)</f>
        <v>81</v>
      </c>
    </row>
    <row r="775" customFormat="false" ht="15" hidden="false" customHeight="true" outlineLevel="0" collapsed="false">
      <c r="A775" s="9" t="s">
        <v>222</v>
      </c>
      <c r="B775" s="10" t="s">
        <v>202</v>
      </c>
      <c r="C775" s="10" t="s">
        <v>223</v>
      </c>
      <c r="D775" s="9" t="n">
        <v>2019</v>
      </c>
      <c r="E775" s="11" t="n">
        <v>2411</v>
      </c>
      <c r="F775" s="11" t="n">
        <v>294</v>
      </c>
      <c r="G775" s="11" t="n">
        <v>282</v>
      </c>
      <c r="H775" s="11" t="n">
        <v>46</v>
      </c>
      <c r="I775" s="11" t="n">
        <v>2646</v>
      </c>
      <c r="J775" s="11" t="n">
        <v>2026</v>
      </c>
      <c r="K775" s="11" t="n">
        <v>1</v>
      </c>
      <c r="L775" s="12" t="n">
        <v>19.0792202405641</v>
      </c>
      <c r="M775" s="12" t="n">
        <v>0.414765657403567</v>
      </c>
      <c r="N775" s="13" t="n">
        <v>0.765684051398337</v>
      </c>
      <c r="O775" s="13" t="n">
        <v>1.09746992948984</v>
      </c>
      <c r="P775" s="13" t="n">
        <v>0.116963915387806</v>
      </c>
      <c r="Q775" s="13" t="n">
        <v>-0.118786549707602</v>
      </c>
      <c r="R775" s="13" t="n">
        <v>-0.318840579710145</v>
      </c>
      <c r="S775" s="11" t="n">
        <v>0</v>
      </c>
      <c r="T775" s="13" t="n">
        <v>-0.0416666666666666</v>
      </c>
      <c r="U775" s="13" t="n">
        <v>-0.02</v>
      </c>
      <c r="V775" s="11" t="n">
        <v>0</v>
      </c>
      <c r="W775" s="13" t="n">
        <v>0.108695652173913</v>
      </c>
      <c r="X775" s="11" t="n">
        <v>0</v>
      </c>
      <c r="Y775" s="11" t="n">
        <v>0</v>
      </c>
      <c r="Z775" s="11" t="n">
        <v>0</v>
      </c>
      <c r="AA775" s="11" t="n">
        <v>0</v>
      </c>
      <c r="AB775" s="10" t="s">
        <v>65</v>
      </c>
      <c r="AC775" s="11" t="n">
        <v>8</v>
      </c>
      <c r="AD775" s="11" t="n">
        <v>6</v>
      </c>
      <c r="AE775" s="11" t="n">
        <v>18</v>
      </c>
      <c r="AF775" s="11" t="n">
        <v>8</v>
      </c>
      <c r="AG775" s="11" t="n">
        <v>1</v>
      </c>
      <c r="AH775" s="11" t="n">
        <v>5</v>
      </c>
      <c r="AI775" s="13" t="n">
        <v>0.173913043478261</v>
      </c>
      <c r="AJ775" s="13" t="n">
        <v>0.130434782608696</v>
      </c>
      <c r="AK775" s="13" t="n">
        <v>0.391304347826087</v>
      </c>
      <c r="AL775" s="13" t="n">
        <v>0.173913043478261</v>
      </c>
      <c r="AM775" s="13" t="n">
        <v>0.0217391304347826</v>
      </c>
      <c r="AN775" s="11" t="n">
        <v>3</v>
      </c>
      <c r="AO775" s="13" t="n">
        <v>0.0612244897959184</v>
      </c>
      <c r="AP775" s="11" t="n">
        <v>4</v>
      </c>
      <c r="AQ775" s="11" t="n">
        <v>2</v>
      </c>
      <c r="AR775" s="13" t="n">
        <v>0.0784313725490196</v>
      </c>
      <c r="AS775" s="13" t="n">
        <v>0.0392156862745098</v>
      </c>
      <c r="AT775" s="14" t="n">
        <f aca="false">SUMIFS(시도_소아과개폐업!$C$5:$C$293,시도_소아과개폐업!$A$5:$A$293,$D775,시도_소아과개폐업!$B$5:$B$293,$B775)</f>
        <v>221</v>
      </c>
      <c r="AU775" s="14" t="n">
        <f aca="false">SUMIFS(시도_소아과개폐업!$D$5:$D$293,시도_소아과개폐업!$A$5:$A$293,$D775,시도_소아과개폐업!$B$5:$B$293,$B775)</f>
        <v>100</v>
      </c>
      <c r="AV775" s="14" t="n">
        <f aca="false">SUMIFS(시도_소아과개폐업!$F$5:$F$293,시도_소아과개폐업!$A$5:$A$293,$D775,시도_소아과개폐업!$B$5:$B$293,$B775)</f>
        <v>121</v>
      </c>
      <c r="AW775" s="15" t="n">
        <f aca="false">SUMIFS(시도_소아과개폐업!$G$5:$G$293,시도_소아과개폐업!$A$5:$A$293,$D775,시도_소아과개폐업!$B$5:$B$293,$B775)</f>
        <v>0.148148148148148</v>
      </c>
      <c r="AX775" s="14" t="n">
        <f aca="false">SUMIFS(시도_소아과개폐업!$H$5:$H$293,시도_소아과개폐업!$A$5:$A$293,$D775,시도_소아과개폐업!$B$5:$B$293,$B775)</f>
        <v>349</v>
      </c>
      <c r="AY775" s="14" t="n">
        <f aca="false">SUMIFS(시군구_병원급!$E$5:$E$3668,시군구_병원급!$A$5:$A$3668,$A775,시군구_병원급!$D$5:$D$3668,$D775)</f>
        <v>0</v>
      </c>
      <c r="AZ775" s="14" t="n">
        <f aca="false">SUMIFS(시군구_병원급!$F$5:$F$3668,시군구_병원급!$A$5:$A$3668,$A775,시군구_병원급!$D$5:$D$3668,$D775)</f>
        <v>0</v>
      </c>
      <c r="BA775" s="14" t="n">
        <f aca="false">SUMIFS(시군구_병원급!$G$5:$G$3668,시군구_병원급!$A$5:$A$3668,$A775,시군구_병원급!$D$5:$D$3668,$D775)</f>
        <v>0</v>
      </c>
      <c r="BB775" s="14" t="n">
        <f aca="false">SUMIFS(시군구_병원급!$H$5:$H$3668,시군구_병원급!$A$5:$A$3668,$A775,시군구_병원급!$D$5:$D$3668,$D775)</f>
        <v>1</v>
      </c>
      <c r="BC775" s="16" t="n">
        <f aca="false">K775+AY775</f>
        <v>1</v>
      </c>
      <c r="BD775" s="17" t="n">
        <f aca="false">IF(E775=0,"",(K775+AY775)/E775*1000)</f>
        <v>0.414765657403567</v>
      </c>
      <c r="BE775" s="16" t="n">
        <f aca="false">AY775-SUMIFS(시군구_병원급!$E$5:$E$3668,시군구_병원급!$A$5:$A$3668,$A775,시군구_병원급!$D$5:$D$3668,$D775-3)</f>
        <v>0</v>
      </c>
      <c r="BF775" s="16" t="n">
        <f aca="false">IF(AY775=0,1,0)</f>
        <v>1</v>
      </c>
      <c r="BG775" s="16" t="n">
        <f aca="false">IF(K775+AY775=0,1,0)</f>
        <v>0</v>
      </c>
      <c r="BH775" s="16" t="n">
        <f aca="false">AF775+AG775+AH775</f>
        <v>14</v>
      </c>
      <c r="BI775" s="18" t="n">
        <f aca="false">IF(H775=0,"",BH775/H775)</f>
        <v>0.304347826086957</v>
      </c>
      <c r="BJ775" s="16" t="n">
        <f aca="false">IF(AP775="","",AP775+AN775)</f>
        <v>7</v>
      </c>
    </row>
    <row r="776" customFormat="false" ht="15" hidden="false" customHeight="true" outlineLevel="0" collapsed="false">
      <c r="A776" s="9" t="s">
        <v>224</v>
      </c>
      <c r="B776" s="10" t="s">
        <v>202</v>
      </c>
      <c r="C776" s="10" t="s">
        <v>225</v>
      </c>
      <c r="D776" s="9" t="n">
        <v>2019</v>
      </c>
      <c r="E776" s="11" t="n">
        <v>9098</v>
      </c>
      <c r="F776" s="11" t="n">
        <v>1155</v>
      </c>
      <c r="G776" s="11" t="n">
        <v>1176</v>
      </c>
      <c r="H776" s="11" t="n">
        <v>157</v>
      </c>
      <c r="I776" s="11" t="n">
        <v>5705</v>
      </c>
      <c r="J776" s="11" t="n">
        <v>5137</v>
      </c>
      <c r="K776" s="11" t="n">
        <v>12</v>
      </c>
      <c r="L776" s="12" t="n">
        <v>17.2565398988789</v>
      </c>
      <c r="M776" s="12" t="n">
        <v>1.31897120246208</v>
      </c>
      <c r="N776" s="13" t="n">
        <v>0.900438212094654</v>
      </c>
      <c r="O776" s="13" t="n">
        <v>0.627060892503847</v>
      </c>
      <c r="P776" s="13" t="n">
        <v>0.129259177841284</v>
      </c>
      <c r="Q776" s="13" t="n">
        <v>-0.0820300676016548</v>
      </c>
      <c r="R776" s="13" t="n">
        <v>-0.122388059701493</v>
      </c>
      <c r="S776" s="11" t="n">
        <v>2</v>
      </c>
      <c r="T776" s="13" t="n">
        <v>-0.0710059171597633</v>
      </c>
      <c r="U776" s="13" t="n">
        <v>-0.050274679540536</v>
      </c>
      <c r="V776" s="11" t="n">
        <v>0</v>
      </c>
      <c r="W776" s="13" t="n">
        <v>-0.184713375796178</v>
      </c>
      <c r="X776" s="11" t="n">
        <v>0</v>
      </c>
      <c r="Y776" s="11" t="n">
        <v>0</v>
      </c>
      <c r="Z776" s="11" t="n">
        <v>0</v>
      </c>
      <c r="AA776" s="11" t="n">
        <v>0</v>
      </c>
      <c r="AB776" s="10" t="s">
        <v>65</v>
      </c>
      <c r="AC776" s="11" t="n">
        <v>12</v>
      </c>
      <c r="AD776" s="11" t="n">
        <v>41</v>
      </c>
      <c r="AE776" s="11" t="n">
        <v>99</v>
      </c>
      <c r="AF776" s="11" t="n">
        <v>2</v>
      </c>
      <c r="AG776" s="11" t="n">
        <v>3</v>
      </c>
      <c r="AH776" s="11" t="n">
        <v>0</v>
      </c>
      <c r="AI776" s="13" t="n">
        <v>0.0764331210191083</v>
      </c>
      <c r="AJ776" s="13" t="n">
        <v>0.261146496815287</v>
      </c>
      <c r="AK776" s="13" t="n">
        <v>0.630573248407643</v>
      </c>
      <c r="AL776" s="13" t="n">
        <v>0.0127388535031847</v>
      </c>
      <c r="AM776" s="13" t="n">
        <v>0.0191082802547771</v>
      </c>
      <c r="AN776" s="11" t="n">
        <v>4</v>
      </c>
      <c r="AO776" s="13" t="n">
        <v>0.0248447204968944</v>
      </c>
      <c r="AP776" s="11" t="n">
        <v>12</v>
      </c>
      <c r="AQ776" s="11" t="n">
        <v>2</v>
      </c>
      <c r="AR776" s="13" t="n">
        <v>0.0701754385964912</v>
      </c>
      <c r="AS776" s="13" t="n">
        <v>0.0116959064327485</v>
      </c>
      <c r="AT776" s="14" t="n">
        <f aca="false">SUMIFS(시도_소아과개폐업!$C$5:$C$293,시도_소아과개폐업!$A$5:$A$293,$D776,시도_소아과개폐업!$B$5:$B$293,$B776)</f>
        <v>221</v>
      </c>
      <c r="AU776" s="14" t="n">
        <f aca="false">SUMIFS(시도_소아과개폐업!$D$5:$D$293,시도_소아과개폐업!$A$5:$A$293,$D776,시도_소아과개폐업!$B$5:$B$293,$B776)</f>
        <v>100</v>
      </c>
      <c r="AV776" s="14" t="n">
        <f aca="false">SUMIFS(시도_소아과개폐업!$F$5:$F$293,시도_소아과개폐업!$A$5:$A$293,$D776,시도_소아과개폐업!$B$5:$B$293,$B776)</f>
        <v>121</v>
      </c>
      <c r="AW776" s="15" t="n">
        <f aca="false">SUMIFS(시도_소아과개폐업!$G$5:$G$293,시도_소아과개폐업!$A$5:$A$293,$D776,시도_소아과개폐업!$B$5:$B$293,$B776)</f>
        <v>0.148148148148148</v>
      </c>
      <c r="AX776" s="14" t="n">
        <f aca="false">SUMIFS(시도_소아과개폐업!$H$5:$H$293,시도_소아과개폐업!$A$5:$A$293,$D776,시도_소아과개폐업!$B$5:$B$293,$B776)</f>
        <v>349</v>
      </c>
      <c r="AY776" s="14" t="n">
        <f aca="false">SUMIFS(시군구_병원급!$E$5:$E$3668,시군구_병원급!$A$5:$A$3668,$A776,시군구_병원급!$D$5:$D$3668,$D776)</f>
        <v>4</v>
      </c>
      <c r="AZ776" s="14" t="n">
        <f aca="false">SUMIFS(시군구_병원급!$F$5:$F$3668,시군구_병원급!$A$5:$A$3668,$A776,시군구_병원급!$D$5:$D$3668,$D776)</f>
        <v>1</v>
      </c>
      <c r="BA776" s="14" t="n">
        <f aca="false">SUMIFS(시군구_병원급!$G$5:$G$3668,시군구_병원급!$A$5:$A$3668,$A776,시군구_병원급!$D$5:$D$3668,$D776)</f>
        <v>10</v>
      </c>
      <c r="BB776" s="14" t="n">
        <f aca="false">SUMIFS(시군구_병원급!$H$5:$H$3668,시군구_병원급!$A$5:$A$3668,$A776,시군구_병원급!$D$5:$D$3668,$D776)</f>
        <v>15</v>
      </c>
      <c r="BC776" s="16" t="n">
        <f aca="false">K776+AY776</f>
        <v>16</v>
      </c>
      <c r="BD776" s="17" t="n">
        <f aca="false">IF(E776=0,"",(K776+AY776)/E776*1000)</f>
        <v>1.75862826994944</v>
      </c>
      <c r="BE776" s="16" t="n">
        <f aca="false">AY776-SUMIFS(시군구_병원급!$E$5:$E$3668,시군구_병원급!$A$5:$A$3668,$A776,시군구_병원급!$D$5:$D$3668,$D776-3)</f>
        <v>-1</v>
      </c>
      <c r="BF776" s="16" t="n">
        <f aca="false">IF(AY776=0,1,0)</f>
        <v>0</v>
      </c>
      <c r="BG776" s="16" t="n">
        <f aca="false">IF(K776+AY776=0,1,0)</f>
        <v>0</v>
      </c>
      <c r="BH776" s="16" t="n">
        <f aca="false">AF776+AG776+AH776</f>
        <v>5</v>
      </c>
      <c r="BI776" s="18" t="n">
        <f aca="false">IF(H776=0,"",BH776/H776)</f>
        <v>0.0318471337579618</v>
      </c>
      <c r="BJ776" s="16" t="n">
        <f aca="false">IF(AP776="","",AP776+AN776)</f>
        <v>16</v>
      </c>
    </row>
    <row r="777" customFormat="false" ht="15" hidden="false" customHeight="true" outlineLevel="0" collapsed="false">
      <c r="A777" s="9" t="s">
        <v>226</v>
      </c>
      <c r="B777" s="10" t="s">
        <v>202</v>
      </c>
      <c r="C777" s="10" t="s">
        <v>227</v>
      </c>
      <c r="D777" s="9" t="n">
        <v>2019</v>
      </c>
      <c r="E777" s="11" t="n">
        <v>35593</v>
      </c>
      <c r="F777" s="11" t="n">
        <v>4006</v>
      </c>
      <c r="G777" s="11" t="n">
        <v>3855</v>
      </c>
      <c r="H777" s="11" t="n">
        <v>654</v>
      </c>
      <c r="I777" s="11" t="n">
        <v>27252</v>
      </c>
      <c r="J777" s="11" t="n">
        <v>22012</v>
      </c>
      <c r="K777" s="11" t="n">
        <v>40</v>
      </c>
      <c r="L777" s="12" t="n">
        <v>18.3743994605681</v>
      </c>
      <c r="M777" s="12" t="n">
        <v>1.12381648076869</v>
      </c>
      <c r="N777" s="13" t="n">
        <v>0.807720534272714</v>
      </c>
      <c r="O777" s="13" t="n">
        <v>0.765656168347709</v>
      </c>
      <c r="P777" s="13" t="n">
        <v>0.108307813334083</v>
      </c>
      <c r="Q777" s="13" t="n">
        <v>-0.113675979879476</v>
      </c>
      <c r="R777" s="13" t="n">
        <v>-0.261211192027597</v>
      </c>
      <c r="S777" s="11" t="n">
        <v>4</v>
      </c>
      <c r="T777" s="13" t="n">
        <v>-0.00607902735562305</v>
      </c>
      <c r="U777" s="13" t="n">
        <v>0.00397877984084882</v>
      </c>
      <c r="V777" s="11" t="n">
        <v>0</v>
      </c>
      <c r="W777" s="13" t="n">
        <v>-0.186544342507645</v>
      </c>
      <c r="X777" s="11" t="n">
        <v>0</v>
      </c>
      <c r="Y777" s="11" t="n">
        <v>0</v>
      </c>
      <c r="Z777" s="11" t="n">
        <v>0</v>
      </c>
      <c r="AA777" s="11" t="n">
        <v>0</v>
      </c>
      <c r="AB777" s="10" t="s">
        <v>65</v>
      </c>
      <c r="AC777" s="11" t="n">
        <v>66</v>
      </c>
      <c r="AD777" s="11" t="n">
        <v>216</v>
      </c>
      <c r="AE777" s="11" t="n">
        <v>354</v>
      </c>
      <c r="AF777" s="11" t="n">
        <v>2</v>
      </c>
      <c r="AG777" s="11" t="n">
        <v>14</v>
      </c>
      <c r="AH777" s="11" t="n">
        <v>2</v>
      </c>
      <c r="AI777" s="13" t="n">
        <v>0.100917431192661</v>
      </c>
      <c r="AJ777" s="13" t="n">
        <v>0.330275229357798</v>
      </c>
      <c r="AK777" s="13" t="n">
        <v>0.541284403669725</v>
      </c>
      <c r="AL777" s="13" t="n">
        <v>0.00305810397553517</v>
      </c>
      <c r="AM777" s="13" t="n">
        <v>0.0214067278287462</v>
      </c>
      <c r="AN777" s="11" t="n">
        <v>45</v>
      </c>
      <c r="AO777" s="13" t="n">
        <v>0.0643776824034335</v>
      </c>
      <c r="AP777" s="11" t="n">
        <v>33</v>
      </c>
      <c r="AQ777" s="11" t="n">
        <v>41</v>
      </c>
      <c r="AR777" s="13" t="n">
        <v>0.0477568740955138</v>
      </c>
      <c r="AS777" s="13" t="n">
        <v>0.0593342981186686</v>
      </c>
      <c r="AT777" s="14" t="n">
        <f aca="false">SUMIFS(시도_소아과개폐업!$C$5:$C$293,시도_소아과개폐업!$A$5:$A$293,$D777,시도_소아과개폐업!$B$5:$B$293,$B777)</f>
        <v>221</v>
      </c>
      <c r="AU777" s="14" t="n">
        <f aca="false">SUMIFS(시도_소아과개폐업!$D$5:$D$293,시도_소아과개폐업!$A$5:$A$293,$D777,시도_소아과개폐업!$B$5:$B$293,$B777)</f>
        <v>100</v>
      </c>
      <c r="AV777" s="14" t="n">
        <f aca="false">SUMIFS(시도_소아과개폐업!$F$5:$F$293,시도_소아과개폐업!$A$5:$A$293,$D777,시도_소아과개폐업!$B$5:$B$293,$B777)</f>
        <v>121</v>
      </c>
      <c r="AW777" s="15" t="n">
        <f aca="false">SUMIFS(시도_소아과개폐업!$G$5:$G$293,시도_소아과개폐업!$A$5:$A$293,$D777,시도_소아과개폐업!$B$5:$B$293,$B777)</f>
        <v>0.148148148148148</v>
      </c>
      <c r="AX777" s="14" t="n">
        <f aca="false">SUMIFS(시도_소아과개폐업!$H$5:$H$293,시도_소아과개폐업!$A$5:$A$293,$D777,시도_소아과개폐업!$B$5:$B$293,$B777)</f>
        <v>349</v>
      </c>
      <c r="AY777" s="14" t="n">
        <f aca="false">SUMIFS(시군구_병원급!$E$5:$E$3668,시군구_병원급!$A$5:$A$3668,$A777,시군구_병원급!$D$5:$D$3668,$D777)</f>
        <v>11</v>
      </c>
      <c r="AZ777" s="14" t="n">
        <f aca="false">SUMIFS(시군구_병원급!$F$5:$F$3668,시군구_병원급!$A$5:$A$3668,$A777,시군구_병원급!$D$5:$D$3668,$D777)</f>
        <v>3</v>
      </c>
      <c r="BA777" s="14" t="n">
        <f aca="false">SUMIFS(시군구_병원급!$G$5:$G$3668,시군구_병원급!$A$5:$A$3668,$A777,시군구_병원급!$D$5:$D$3668,$D777)</f>
        <v>13</v>
      </c>
      <c r="BB777" s="14" t="n">
        <f aca="false">SUMIFS(시군구_병원급!$H$5:$H$3668,시군구_병원급!$A$5:$A$3668,$A777,시군구_병원급!$D$5:$D$3668,$D777)</f>
        <v>34</v>
      </c>
      <c r="BC777" s="16" t="n">
        <f aca="false">K777+AY777</f>
        <v>51</v>
      </c>
      <c r="BD777" s="17" t="n">
        <f aca="false">IF(E777=0,"",(K777+AY777)/E777*1000)</f>
        <v>1.43286601298008</v>
      </c>
      <c r="BE777" s="16" t="n">
        <f aca="false">AY777-SUMIFS(시군구_병원급!$E$5:$E$3668,시군구_병원급!$A$5:$A$3668,$A777,시군구_병원급!$D$5:$D$3668,$D777-3)</f>
        <v>2</v>
      </c>
      <c r="BF777" s="16" t="n">
        <f aca="false">IF(AY777=0,1,0)</f>
        <v>0</v>
      </c>
      <c r="BG777" s="16" t="n">
        <f aca="false">IF(K777+AY777=0,1,0)</f>
        <v>0</v>
      </c>
      <c r="BH777" s="16" t="n">
        <f aca="false">AF777+AG777+AH777</f>
        <v>18</v>
      </c>
      <c r="BI777" s="18" t="n">
        <f aca="false">IF(H777=0,"",BH777/H777)</f>
        <v>0.0275229357798165</v>
      </c>
      <c r="BJ777" s="16" t="n">
        <f aca="false">IF(AP777="","",AP777+AN777)</f>
        <v>78</v>
      </c>
    </row>
    <row r="778" customFormat="false" ht="15" hidden="false" customHeight="true" outlineLevel="0" collapsed="false">
      <c r="A778" s="9" t="s">
        <v>228</v>
      </c>
      <c r="B778" s="10" t="s">
        <v>202</v>
      </c>
      <c r="C778" s="10" t="s">
        <v>229</v>
      </c>
      <c r="D778" s="9" t="n">
        <v>2019</v>
      </c>
      <c r="E778" s="11" t="n">
        <v>13792</v>
      </c>
      <c r="F778" s="11" t="n">
        <v>1691</v>
      </c>
      <c r="G778" s="11" t="n">
        <v>1709</v>
      </c>
      <c r="H778" s="11" t="n">
        <v>262</v>
      </c>
      <c r="I778" s="11" t="n">
        <v>9823</v>
      </c>
      <c r="J778" s="11" t="n">
        <v>8620</v>
      </c>
      <c r="K778" s="11" t="n">
        <v>7</v>
      </c>
      <c r="L778" s="12" t="n">
        <v>18.9965197215777</v>
      </c>
      <c r="M778" s="12" t="n">
        <v>0.50754060324826</v>
      </c>
      <c r="N778" s="13" t="n">
        <v>0.877532322101191</v>
      </c>
      <c r="O778" s="13" t="n">
        <v>0.712224477958237</v>
      </c>
      <c r="P778" s="13" t="n">
        <v>0.123912412993039</v>
      </c>
      <c r="Q778" s="13" t="n">
        <v>-0.137568784392196</v>
      </c>
      <c r="R778" s="13" t="n">
        <v>-0.244139761167625</v>
      </c>
      <c r="S778" s="11" t="n">
        <v>0</v>
      </c>
      <c r="T778" s="13" t="n">
        <v>0.00383141762452111</v>
      </c>
      <c r="U778" s="13" t="n">
        <v>0.0359628770301623</v>
      </c>
      <c r="V778" s="11" t="n">
        <v>0</v>
      </c>
      <c r="W778" s="13" t="n">
        <v>-0.179389312977099</v>
      </c>
      <c r="X778" s="11" t="n">
        <v>0</v>
      </c>
      <c r="Y778" s="11" t="n">
        <v>0</v>
      </c>
      <c r="Z778" s="11" t="n">
        <v>0</v>
      </c>
      <c r="AA778" s="11" t="n">
        <v>0</v>
      </c>
      <c r="AB778" s="10" t="s">
        <v>65</v>
      </c>
      <c r="AC778" s="11" t="n">
        <v>40</v>
      </c>
      <c r="AD778" s="11" t="n">
        <v>64</v>
      </c>
      <c r="AE778" s="11" t="n">
        <v>151</v>
      </c>
      <c r="AF778" s="11" t="n">
        <v>4</v>
      </c>
      <c r="AG778" s="11" t="n">
        <v>3</v>
      </c>
      <c r="AH778" s="11" t="n">
        <v>0</v>
      </c>
      <c r="AI778" s="13" t="n">
        <v>0.152671755725191</v>
      </c>
      <c r="AJ778" s="13" t="n">
        <v>0.244274809160305</v>
      </c>
      <c r="AK778" s="13" t="n">
        <v>0.576335877862595</v>
      </c>
      <c r="AL778" s="13" t="n">
        <v>0.0152671755725191</v>
      </c>
      <c r="AM778" s="13" t="n">
        <v>0.0114503816793893</v>
      </c>
      <c r="AN778" s="11" t="n">
        <v>1</v>
      </c>
      <c r="AO778" s="13" t="n">
        <v>0.00380228136882129</v>
      </c>
      <c r="AP778" s="11" t="n">
        <v>12</v>
      </c>
      <c r="AQ778" s="11" t="n">
        <v>10</v>
      </c>
      <c r="AR778" s="13" t="n">
        <v>0.0452830188679245</v>
      </c>
      <c r="AS778" s="13" t="n">
        <v>0.0377358490566038</v>
      </c>
      <c r="AT778" s="14" t="n">
        <f aca="false">SUMIFS(시도_소아과개폐업!$C$5:$C$293,시도_소아과개폐업!$A$5:$A$293,$D778,시도_소아과개폐업!$B$5:$B$293,$B778)</f>
        <v>221</v>
      </c>
      <c r="AU778" s="14" t="n">
        <f aca="false">SUMIFS(시도_소아과개폐업!$D$5:$D$293,시도_소아과개폐업!$A$5:$A$293,$D778,시도_소아과개폐업!$B$5:$B$293,$B778)</f>
        <v>100</v>
      </c>
      <c r="AV778" s="14" t="n">
        <f aca="false">SUMIFS(시도_소아과개폐업!$F$5:$F$293,시도_소아과개폐업!$A$5:$A$293,$D778,시도_소아과개폐업!$B$5:$B$293,$B778)</f>
        <v>121</v>
      </c>
      <c r="AW778" s="15" t="n">
        <f aca="false">SUMIFS(시도_소아과개폐업!$G$5:$G$293,시도_소아과개폐업!$A$5:$A$293,$D778,시도_소아과개폐업!$B$5:$B$293,$B778)</f>
        <v>0.148148148148148</v>
      </c>
      <c r="AX778" s="14" t="n">
        <f aca="false">SUMIFS(시도_소아과개폐업!$H$5:$H$293,시도_소아과개폐업!$A$5:$A$293,$D778,시도_소아과개폐업!$B$5:$B$293,$B778)</f>
        <v>349</v>
      </c>
      <c r="AY778" s="14" t="n">
        <f aca="false">SUMIFS(시군구_병원급!$E$5:$E$3668,시군구_병원급!$A$5:$A$3668,$A778,시군구_병원급!$D$5:$D$3668,$D778)</f>
        <v>7</v>
      </c>
      <c r="AZ778" s="14" t="n">
        <f aca="false">SUMIFS(시군구_병원급!$F$5:$F$3668,시군구_병원급!$A$5:$A$3668,$A778,시군구_병원급!$D$5:$D$3668,$D778)</f>
        <v>1</v>
      </c>
      <c r="BA778" s="14" t="n">
        <f aca="false">SUMIFS(시군구_병원급!$G$5:$G$3668,시군구_병원급!$A$5:$A$3668,$A778,시군구_병원급!$D$5:$D$3668,$D778)</f>
        <v>9</v>
      </c>
      <c r="BB778" s="14" t="n">
        <f aca="false">SUMIFS(시군구_병원급!$H$5:$H$3668,시군구_병원급!$A$5:$A$3668,$A778,시군구_병원급!$D$5:$D$3668,$D778)</f>
        <v>17</v>
      </c>
      <c r="BC778" s="16" t="n">
        <f aca="false">K778+AY778</f>
        <v>14</v>
      </c>
      <c r="BD778" s="17" t="n">
        <f aca="false">IF(E778=0,"",(K778+AY778)/E778*1000)</f>
        <v>1.01508120649652</v>
      </c>
      <c r="BE778" s="16" t="n">
        <f aca="false">AY778-SUMIFS(시군구_병원급!$E$5:$E$3668,시군구_병원급!$A$5:$A$3668,$A778,시군구_병원급!$D$5:$D$3668,$D778-3)</f>
        <v>3</v>
      </c>
      <c r="BF778" s="16" t="n">
        <f aca="false">IF(AY778=0,1,0)</f>
        <v>0</v>
      </c>
      <c r="BG778" s="16" t="n">
        <f aca="false">IF(K778+AY778=0,1,0)</f>
        <v>0</v>
      </c>
      <c r="BH778" s="16" t="n">
        <f aca="false">AF778+AG778+AH778</f>
        <v>7</v>
      </c>
      <c r="BI778" s="18" t="n">
        <f aca="false">IF(H778=0,"",BH778/H778)</f>
        <v>0.0267175572519084</v>
      </c>
      <c r="BJ778" s="16" t="n">
        <f aca="false">IF(AP778="","",AP778+AN778)</f>
        <v>13</v>
      </c>
    </row>
    <row r="779" customFormat="false" ht="15" hidden="false" customHeight="true" outlineLevel="0" collapsed="false">
      <c r="A779" s="9" t="s">
        <v>230</v>
      </c>
      <c r="B779" s="10" t="s">
        <v>202</v>
      </c>
      <c r="C779" s="10" t="s">
        <v>231</v>
      </c>
      <c r="D779" s="9" t="n">
        <v>2019</v>
      </c>
      <c r="E779" s="11" t="n">
        <v>26470</v>
      </c>
      <c r="F779" s="11" t="n">
        <v>3433</v>
      </c>
      <c r="G779" s="11" t="n">
        <v>3309</v>
      </c>
      <c r="H779" s="11" t="n">
        <v>465</v>
      </c>
      <c r="I779" s="11" t="n">
        <v>19735</v>
      </c>
      <c r="J779" s="11" t="n">
        <v>17205</v>
      </c>
      <c r="K779" s="11" t="n">
        <v>30</v>
      </c>
      <c r="L779" s="12" t="n">
        <v>17.5670570457121</v>
      </c>
      <c r="M779" s="12" t="n">
        <v>1.1333585190782</v>
      </c>
      <c r="N779" s="13" t="n">
        <v>0.871801368127692</v>
      </c>
      <c r="O779" s="13" t="n">
        <v>0.745561012466944</v>
      </c>
      <c r="P779" s="13" t="n">
        <v>0.125009444654326</v>
      </c>
      <c r="Q779" s="13" t="n">
        <v>0.195357658959538</v>
      </c>
      <c r="R779" s="13" t="n">
        <v>0.0782013685239491</v>
      </c>
      <c r="S779" s="11" t="n">
        <v>9</v>
      </c>
      <c r="T779" s="13" t="n">
        <v>0.0568181818181819</v>
      </c>
      <c r="U779" s="13" t="n">
        <v>0.0631363464957173</v>
      </c>
      <c r="V779" s="11" t="n">
        <v>0</v>
      </c>
      <c r="W779" s="13" t="n">
        <v>-0.010752688172043</v>
      </c>
      <c r="X779" s="11" t="n">
        <v>0</v>
      </c>
      <c r="Y779" s="11" t="n">
        <v>0</v>
      </c>
      <c r="Z779" s="11" t="n">
        <v>0</v>
      </c>
      <c r="AA779" s="11" t="n">
        <v>0</v>
      </c>
      <c r="AB779" s="10" t="s">
        <v>65</v>
      </c>
      <c r="AC779" s="11" t="n">
        <v>53</v>
      </c>
      <c r="AD779" s="11" t="n">
        <v>158</v>
      </c>
      <c r="AE779" s="11" t="n">
        <v>246</v>
      </c>
      <c r="AF779" s="11" t="n">
        <v>3</v>
      </c>
      <c r="AG779" s="11" t="n">
        <v>5</v>
      </c>
      <c r="AH779" s="11" t="n">
        <v>0</v>
      </c>
      <c r="AI779" s="13" t="n">
        <v>0.113978494623656</v>
      </c>
      <c r="AJ779" s="13" t="n">
        <v>0.339784946236559</v>
      </c>
      <c r="AK779" s="13" t="n">
        <v>0.529032258064516</v>
      </c>
      <c r="AL779" s="13" t="n">
        <v>0.00645161290322581</v>
      </c>
      <c r="AM779" s="13" t="n">
        <v>0.010752688172043</v>
      </c>
      <c r="AN779" s="11" t="n">
        <v>8</v>
      </c>
      <c r="AO779" s="13" t="n">
        <v>0.0169133192389006</v>
      </c>
      <c r="AP779" s="11" t="n">
        <v>91</v>
      </c>
      <c r="AQ779" s="11" t="n">
        <v>115</v>
      </c>
      <c r="AR779" s="13" t="n">
        <v>0.202672605790646</v>
      </c>
      <c r="AS779" s="13" t="n">
        <v>0.256124721603564</v>
      </c>
      <c r="AT779" s="14" t="n">
        <f aca="false">SUMIFS(시도_소아과개폐업!$C$5:$C$293,시도_소아과개폐업!$A$5:$A$293,$D779,시도_소아과개폐업!$B$5:$B$293,$B779)</f>
        <v>221</v>
      </c>
      <c r="AU779" s="14" t="n">
        <f aca="false">SUMIFS(시도_소아과개폐업!$D$5:$D$293,시도_소아과개폐업!$A$5:$A$293,$D779,시도_소아과개폐업!$B$5:$B$293,$B779)</f>
        <v>100</v>
      </c>
      <c r="AV779" s="14" t="n">
        <f aca="false">SUMIFS(시도_소아과개폐업!$F$5:$F$293,시도_소아과개폐업!$A$5:$A$293,$D779,시도_소아과개폐업!$B$5:$B$293,$B779)</f>
        <v>121</v>
      </c>
      <c r="AW779" s="15" t="n">
        <f aca="false">SUMIFS(시도_소아과개폐업!$G$5:$G$293,시도_소아과개폐업!$A$5:$A$293,$D779,시도_소아과개폐업!$B$5:$B$293,$B779)</f>
        <v>0.148148148148148</v>
      </c>
      <c r="AX779" s="14" t="n">
        <f aca="false">SUMIFS(시도_소아과개폐업!$H$5:$H$293,시도_소아과개폐업!$A$5:$A$293,$D779,시도_소아과개폐업!$B$5:$B$293,$B779)</f>
        <v>349</v>
      </c>
      <c r="AY779" s="14" t="n">
        <f aca="false">SUMIFS(시군구_병원급!$E$5:$E$3668,시군구_병원급!$A$5:$A$3668,$A779,시군구_병원급!$D$5:$D$3668,$D779)</f>
        <v>6</v>
      </c>
      <c r="AZ779" s="14" t="n">
        <f aca="false">SUMIFS(시군구_병원급!$F$5:$F$3668,시군구_병원급!$A$5:$A$3668,$A779,시군구_병원급!$D$5:$D$3668,$D779)</f>
        <v>3</v>
      </c>
      <c r="BA779" s="14" t="n">
        <f aca="false">SUMIFS(시군구_병원급!$G$5:$G$3668,시군구_병원급!$A$5:$A$3668,$A779,시군구_병원급!$D$5:$D$3668,$D779)</f>
        <v>5</v>
      </c>
      <c r="BB779" s="14" t="n">
        <f aca="false">SUMIFS(시군구_병원급!$H$5:$H$3668,시군구_병원급!$A$5:$A$3668,$A779,시군구_병원급!$D$5:$D$3668,$D779)</f>
        <v>30</v>
      </c>
      <c r="BC779" s="16" t="n">
        <f aca="false">K779+AY779</f>
        <v>36</v>
      </c>
      <c r="BD779" s="17" t="n">
        <f aca="false">IF(E779=0,"",(K779+AY779)/E779*1000)</f>
        <v>1.36003022289384</v>
      </c>
      <c r="BE779" s="16" t="n">
        <f aca="false">AY779-SUMIFS(시군구_병원급!$E$5:$E$3668,시군구_병원급!$A$5:$A$3668,$A779,시군구_병원급!$D$5:$D$3668,$D779-3)</f>
        <v>3</v>
      </c>
      <c r="BF779" s="16" t="n">
        <f aca="false">IF(AY779=0,1,0)</f>
        <v>0</v>
      </c>
      <c r="BG779" s="16" t="n">
        <f aca="false">IF(K779+AY779=0,1,0)</f>
        <v>0</v>
      </c>
      <c r="BH779" s="16" t="n">
        <f aca="false">AF779+AG779+AH779</f>
        <v>8</v>
      </c>
      <c r="BI779" s="18" t="n">
        <f aca="false">IF(H779=0,"",BH779/H779)</f>
        <v>0.0172043010752688</v>
      </c>
      <c r="BJ779" s="16" t="n">
        <f aca="false">IF(AP779="","",AP779+AN779)</f>
        <v>99</v>
      </c>
    </row>
    <row r="780" customFormat="false" ht="15" hidden="false" customHeight="true" outlineLevel="0" collapsed="false">
      <c r="A780" s="9" t="s">
        <v>232</v>
      </c>
      <c r="B780" s="10" t="s">
        <v>202</v>
      </c>
      <c r="C780" s="10" t="s">
        <v>233</v>
      </c>
      <c r="D780" s="9" t="n">
        <v>2019</v>
      </c>
      <c r="E780" s="11" t="n">
        <v>12469</v>
      </c>
      <c r="F780" s="11" t="n">
        <v>1832</v>
      </c>
      <c r="G780" s="11" t="n">
        <v>1985</v>
      </c>
      <c r="H780" s="11" t="n">
        <v>257</v>
      </c>
      <c r="I780" s="11" t="n">
        <v>9367</v>
      </c>
      <c r="J780" s="11" t="n">
        <v>7534</v>
      </c>
      <c r="K780" s="11" t="n">
        <v>13</v>
      </c>
      <c r="L780" s="12" t="n">
        <v>20.6111155666052</v>
      </c>
      <c r="M780" s="12" t="n">
        <v>1.04258561231855</v>
      </c>
      <c r="N780" s="13" t="n">
        <v>0.804313013771752</v>
      </c>
      <c r="O780" s="13" t="n">
        <v>0.751223033122143</v>
      </c>
      <c r="P780" s="13" t="n">
        <v>0.159194803111717</v>
      </c>
      <c r="Q780" s="13" t="n">
        <v>-0.255137395459976</v>
      </c>
      <c r="R780" s="13" t="n">
        <v>-0.31243505368895</v>
      </c>
      <c r="S780" s="11" t="n">
        <v>-2</v>
      </c>
      <c r="T780" s="13" t="n">
        <v>-0.0586080586080586</v>
      </c>
      <c r="U780" s="13" t="n">
        <v>-0.0121282429867117</v>
      </c>
      <c r="V780" s="11" t="n">
        <v>0</v>
      </c>
      <c r="W780" s="13" t="n">
        <v>-0.264591439688716</v>
      </c>
      <c r="X780" s="11" t="n">
        <v>1</v>
      </c>
      <c r="Y780" s="11" t="n">
        <v>0</v>
      </c>
      <c r="Z780" s="11" t="n">
        <v>1</v>
      </c>
      <c r="AA780" s="11" t="n">
        <v>0</v>
      </c>
      <c r="AB780" s="10" t="s">
        <v>65</v>
      </c>
      <c r="AC780" s="11" t="n">
        <v>25</v>
      </c>
      <c r="AD780" s="11" t="n">
        <v>72</v>
      </c>
      <c r="AE780" s="11" t="n">
        <v>151</v>
      </c>
      <c r="AF780" s="11" t="n">
        <v>5</v>
      </c>
      <c r="AG780" s="11" t="n">
        <v>2</v>
      </c>
      <c r="AH780" s="11" t="n">
        <v>2</v>
      </c>
      <c r="AI780" s="13" t="n">
        <v>0.0972762645914397</v>
      </c>
      <c r="AJ780" s="13" t="n">
        <v>0.280155642023346</v>
      </c>
      <c r="AK780" s="13" t="n">
        <v>0.587548638132296</v>
      </c>
      <c r="AL780" s="13" t="n">
        <v>0.0194552529182879</v>
      </c>
      <c r="AM780" s="13" t="n">
        <v>0.00778210116731518</v>
      </c>
      <c r="AN780" s="11" t="n">
        <v>2</v>
      </c>
      <c r="AO780" s="13" t="n">
        <v>0.00772200772200772</v>
      </c>
      <c r="AP780" s="11" t="n">
        <v>21</v>
      </c>
      <c r="AQ780" s="11" t="n">
        <v>7</v>
      </c>
      <c r="AR780" s="13" t="n">
        <v>0.0769230769230769</v>
      </c>
      <c r="AS780" s="13" t="n">
        <v>0.0256410256410256</v>
      </c>
      <c r="AT780" s="14" t="n">
        <f aca="false">SUMIFS(시도_소아과개폐업!$C$5:$C$293,시도_소아과개폐업!$A$5:$A$293,$D780,시도_소아과개폐업!$B$5:$B$293,$B780)</f>
        <v>221</v>
      </c>
      <c r="AU780" s="14" t="n">
        <f aca="false">SUMIFS(시도_소아과개폐업!$D$5:$D$293,시도_소아과개폐업!$A$5:$A$293,$D780,시도_소아과개폐업!$B$5:$B$293,$B780)</f>
        <v>100</v>
      </c>
      <c r="AV780" s="14" t="n">
        <f aca="false">SUMIFS(시도_소아과개폐업!$F$5:$F$293,시도_소아과개폐업!$A$5:$A$293,$D780,시도_소아과개폐업!$B$5:$B$293,$B780)</f>
        <v>121</v>
      </c>
      <c r="AW780" s="15" t="n">
        <f aca="false">SUMIFS(시도_소아과개폐업!$G$5:$G$293,시도_소아과개폐업!$A$5:$A$293,$D780,시도_소아과개폐업!$B$5:$B$293,$B780)</f>
        <v>0.148148148148148</v>
      </c>
      <c r="AX780" s="14" t="n">
        <f aca="false">SUMIFS(시도_소아과개폐업!$H$5:$H$293,시도_소아과개폐업!$A$5:$A$293,$D780,시도_소아과개폐업!$B$5:$B$293,$B780)</f>
        <v>349</v>
      </c>
      <c r="AY780" s="14" t="n">
        <f aca="false">SUMIFS(시군구_병원급!$E$5:$E$3668,시군구_병원급!$A$5:$A$3668,$A780,시군구_병원급!$D$5:$D$3668,$D780)</f>
        <v>7</v>
      </c>
      <c r="AZ780" s="14" t="n">
        <f aca="false">SUMIFS(시군구_병원급!$F$5:$F$3668,시군구_병원급!$A$5:$A$3668,$A780,시군구_병원급!$D$5:$D$3668,$D780)</f>
        <v>2</v>
      </c>
      <c r="BA780" s="14" t="n">
        <f aca="false">SUMIFS(시군구_병원급!$G$5:$G$3668,시군구_병원급!$A$5:$A$3668,$A780,시군구_병원급!$D$5:$D$3668,$D780)</f>
        <v>6</v>
      </c>
      <c r="BB780" s="14" t="n">
        <f aca="false">SUMIFS(시군구_병원급!$H$5:$H$3668,시군구_병원급!$A$5:$A$3668,$A780,시군구_병원급!$D$5:$D$3668,$D780)</f>
        <v>16</v>
      </c>
      <c r="BC780" s="16" t="n">
        <f aca="false">K780+AY780</f>
        <v>20</v>
      </c>
      <c r="BD780" s="17" t="n">
        <f aca="false">IF(E780=0,"",(K780+AY780)/E780*1000)</f>
        <v>1.60397786510546</v>
      </c>
      <c r="BE780" s="16" t="n">
        <f aca="false">AY780-SUMIFS(시군구_병원급!$E$5:$E$3668,시군구_병원급!$A$5:$A$3668,$A780,시군구_병원급!$D$5:$D$3668,$D780-3)</f>
        <v>0</v>
      </c>
      <c r="BF780" s="16" t="n">
        <f aca="false">IF(AY780=0,1,0)</f>
        <v>0</v>
      </c>
      <c r="BG780" s="16" t="n">
        <f aca="false">IF(K780+AY780=0,1,0)</f>
        <v>0</v>
      </c>
      <c r="BH780" s="16" t="n">
        <f aca="false">AF780+AG780+AH780</f>
        <v>9</v>
      </c>
      <c r="BI780" s="18" t="n">
        <f aca="false">IF(H780=0,"",BH780/H780)</f>
        <v>0.0350194552529183</v>
      </c>
      <c r="BJ780" s="16" t="n">
        <f aca="false">IF(AP780="","",AP780+AN780)</f>
        <v>23</v>
      </c>
    </row>
    <row r="781" customFormat="false" ht="15" hidden="false" customHeight="true" outlineLevel="0" collapsed="false">
      <c r="A781" s="9" t="s">
        <v>234</v>
      </c>
      <c r="B781" s="10" t="s">
        <v>202</v>
      </c>
      <c r="C781" s="10" t="s">
        <v>235</v>
      </c>
      <c r="D781" s="9" t="n">
        <v>2019</v>
      </c>
      <c r="E781" s="11" t="n">
        <v>7402</v>
      </c>
      <c r="F781" s="11" t="n">
        <v>923</v>
      </c>
      <c r="G781" s="11" t="n">
        <v>923</v>
      </c>
      <c r="H781" s="11" t="n">
        <v>136</v>
      </c>
      <c r="I781" s="11" t="n">
        <v>5753</v>
      </c>
      <c r="J781" s="11" t="n">
        <v>4697</v>
      </c>
      <c r="K781" s="11" t="n">
        <v>9</v>
      </c>
      <c r="L781" s="12" t="n">
        <v>18.3734125911916</v>
      </c>
      <c r="M781" s="12" t="n">
        <v>1.2158875979465</v>
      </c>
      <c r="N781" s="13" t="n">
        <v>0.816443594646272</v>
      </c>
      <c r="O781" s="13" t="n">
        <v>0.777222372331802</v>
      </c>
      <c r="P781" s="13" t="n">
        <v>0.124696028100513</v>
      </c>
      <c r="Q781" s="13" t="n">
        <v>-0.122881858040052</v>
      </c>
      <c r="R781" s="13" t="n">
        <v>-0.242200328407225</v>
      </c>
      <c r="S781" s="11" t="n">
        <v>-3</v>
      </c>
      <c r="T781" s="13" t="n">
        <v>0.0225563909774436</v>
      </c>
      <c r="U781" s="13" t="n">
        <v>0.0247595297470609</v>
      </c>
      <c r="V781" s="11" t="n">
        <v>0</v>
      </c>
      <c r="W781" s="13" t="n">
        <v>-0.147058823529412</v>
      </c>
      <c r="X781" s="11" t="n">
        <v>0</v>
      </c>
      <c r="Y781" s="11" t="n">
        <v>0</v>
      </c>
      <c r="Z781" s="11" t="n">
        <v>0</v>
      </c>
      <c r="AA781" s="11" t="n">
        <v>0</v>
      </c>
      <c r="AB781" s="10" t="s">
        <v>65</v>
      </c>
      <c r="AC781" s="11" t="n">
        <v>19</v>
      </c>
      <c r="AD781" s="11" t="n">
        <v>29</v>
      </c>
      <c r="AE781" s="11" t="n">
        <v>72</v>
      </c>
      <c r="AF781" s="11" t="n">
        <v>4</v>
      </c>
      <c r="AG781" s="11" t="n">
        <v>8</v>
      </c>
      <c r="AH781" s="11" t="n">
        <v>4</v>
      </c>
      <c r="AI781" s="13" t="n">
        <v>0.139705882352941</v>
      </c>
      <c r="AJ781" s="13" t="n">
        <v>0.213235294117647</v>
      </c>
      <c r="AK781" s="13" t="n">
        <v>0.529411764705882</v>
      </c>
      <c r="AL781" s="13" t="n">
        <v>0.0294117647058824</v>
      </c>
      <c r="AM781" s="13" t="n">
        <v>0.0588235294117647</v>
      </c>
      <c r="AN781" s="11" t="n">
        <v>1</v>
      </c>
      <c r="AO781" s="13" t="n">
        <v>0.0072992700729927</v>
      </c>
      <c r="AP781" s="11" t="n">
        <v>13</v>
      </c>
      <c r="AQ781" s="11" t="n">
        <v>16</v>
      </c>
      <c r="AR781" s="13" t="n">
        <v>0.0970149253731343</v>
      </c>
      <c r="AS781" s="13" t="n">
        <v>0.119402985074627</v>
      </c>
      <c r="AT781" s="14" t="n">
        <f aca="false">SUMIFS(시도_소아과개폐업!$C$5:$C$293,시도_소아과개폐업!$A$5:$A$293,$D781,시도_소아과개폐업!$B$5:$B$293,$B781)</f>
        <v>221</v>
      </c>
      <c r="AU781" s="14" t="n">
        <f aca="false">SUMIFS(시도_소아과개폐업!$D$5:$D$293,시도_소아과개폐업!$A$5:$A$293,$D781,시도_소아과개폐업!$B$5:$B$293,$B781)</f>
        <v>100</v>
      </c>
      <c r="AV781" s="14" t="n">
        <f aca="false">SUMIFS(시도_소아과개폐업!$F$5:$F$293,시도_소아과개폐업!$A$5:$A$293,$D781,시도_소아과개폐업!$B$5:$B$293,$B781)</f>
        <v>121</v>
      </c>
      <c r="AW781" s="15" t="n">
        <f aca="false">SUMIFS(시도_소아과개폐업!$G$5:$G$293,시도_소아과개폐업!$A$5:$A$293,$D781,시도_소아과개폐업!$B$5:$B$293,$B781)</f>
        <v>0.148148148148148</v>
      </c>
      <c r="AX781" s="14" t="n">
        <f aca="false">SUMIFS(시도_소아과개폐업!$H$5:$H$293,시도_소아과개폐업!$A$5:$A$293,$D781,시도_소아과개폐업!$B$5:$B$293,$B781)</f>
        <v>349</v>
      </c>
      <c r="AY781" s="14" t="n">
        <f aca="false">SUMIFS(시군구_병원급!$E$5:$E$3668,시군구_병원급!$A$5:$A$3668,$A781,시군구_병원급!$D$5:$D$3668,$D781)</f>
        <v>3</v>
      </c>
      <c r="AZ781" s="14" t="n">
        <f aca="false">SUMIFS(시군구_병원급!$F$5:$F$3668,시군구_병원급!$A$5:$A$3668,$A781,시군구_병원급!$D$5:$D$3668,$D781)</f>
        <v>0</v>
      </c>
      <c r="BA781" s="14" t="n">
        <f aca="false">SUMIFS(시군구_병원급!$G$5:$G$3668,시군구_병원급!$A$5:$A$3668,$A781,시군구_병원급!$D$5:$D$3668,$D781)</f>
        <v>1</v>
      </c>
      <c r="BB781" s="14" t="n">
        <f aca="false">SUMIFS(시군구_병원급!$H$5:$H$3668,시군구_병원급!$A$5:$A$3668,$A781,시군구_병원급!$D$5:$D$3668,$D781)</f>
        <v>8</v>
      </c>
      <c r="BC781" s="16" t="n">
        <f aca="false">K781+AY781</f>
        <v>12</v>
      </c>
      <c r="BD781" s="17" t="n">
        <f aca="false">IF(E781=0,"",(K781+AY781)/E781*1000)</f>
        <v>1.62118346392867</v>
      </c>
      <c r="BE781" s="16" t="n">
        <f aca="false">AY781-SUMIFS(시군구_병원급!$E$5:$E$3668,시군구_병원급!$A$5:$A$3668,$A781,시군구_병원급!$D$5:$D$3668,$D781-3)</f>
        <v>0</v>
      </c>
      <c r="BF781" s="16" t="n">
        <f aca="false">IF(AY781=0,1,0)</f>
        <v>0</v>
      </c>
      <c r="BG781" s="16" t="n">
        <f aca="false">IF(K781+AY781=0,1,0)</f>
        <v>0</v>
      </c>
      <c r="BH781" s="16" t="n">
        <f aca="false">AF781+AG781+AH781</f>
        <v>16</v>
      </c>
      <c r="BI781" s="18" t="n">
        <f aca="false">IF(H781=0,"",BH781/H781)</f>
        <v>0.117647058823529</v>
      </c>
      <c r="BJ781" s="16" t="n">
        <f aca="false">IF(AP781="","",AP781+AN781)</f>
        <v>14</v>
      </c>
    </row>
    <row r="782" customFormat="false" ht="15" hidden="false" customHeight="true" outlineLevel="0" collapsed="false">
      <c r="A782" s="9" t="s">
        <v>236</v>
      </c>
      <c r="B782" s="10" t="s">
        <v>202</v>
      </c>
      <c r="C782" s="10" t="s">
        <v>237</v>
      </c>
      <c r="D782" s="9" t="n">
        <v>2019</v>
      </c>
      <c r="E782" s="11" t="n">
        <v>16971</v>
      </c>
      <c r="F782" s="11" t="n">
        <v>2048</v>
      </c>
      <c r="G782" s="11" t="n">
        <v>1981</v>
      </c>
      <c r="H782" s="11" t="n">
        <v>239</v>
      </c>
      <c r="I782" s="11" t="n">
        <v>10104</v>
      </c>
      <c r="J782" s="11" t="n">
        <v>9298</v>
      </c>
      <c r="K782" s="11" t="n">
        <v>21</v>
      </c>
      <c r="L782" s="12" t="n">
        <v>14.0828472099464</v>
      </c>
      <c r="M782" s="12" t="n">
        <v>1.23740498497437</v>
      </c>
      <c r="N782" s="13" t="n">
        <v>0.920229612034838</v>
      </c>
      <c r="O782" s="13" t="n">
        <v>0.595368569913382</v>
      </c>
      <c r="P782" s="13" t="n">
        <v>0.116728536915915</v>
      </c>
      <c r="Q782" s="13" t="n">
        <v>0.178050812161599</v>
      </c>
      <c r="R782" s="13" t="n">
        <v>0.238125</v>
      </c>
      <c r="S782" s="11" t="n">
        <v>4</v>
      </c>
      <c r="T782" s="13" t="n">
        <v>0.0575221238938053</v>
      </c>
      <c r="U782" s="13" t="n">
        <v>0.111062238838795</v>
      </c>
      <c r="V782" s="11" t="n">
        <v>0</v>
      </c>
      <c r="W782" s="13" t="n">
        <v>0.00418410041841</v>
      </c>
      <c r="X782" s="11" t="n">
        <v>0</v>
      </c>
      <c r="Y782" s="11" t="n">
        <v>0</v>
      </c>
      <c r="Z782" s="11" t="n">
        <v>0</v>
      </c>
      <c r="AA782" s="11" t="n">
        <v>0</v>
      </c>
      <c r="AB782" s="10" t="s">
        <v>65</v>
      </c>
      <c r="AC782" s="11" t="n">
        <v>29</v>
      </c>
      <c r="AD782" s="11" t="n">
        <v>69</v>
      </c>
      <c r="AE782" s="11" t="n">
        <v>132</v>
      </c>
      <c r="AF782" s="11" t="n">
        <v>2</v>
      </c>
      <c r="AG782" s="11" t="n">
        <v>1</v>
      </c>
      <c r="AH782" s="11" t="n">
        <v>6</v>
      </c>
      <c r="AI782" s="13" t="n">
        <v>0.121338912133891</v>
      </c>
      <c r="AJ782" s="13" t="n">
        <v>0.288702928870293</v>
      </c>
      <c r="AK782" s="13" t="n">
        <v>0.552301255230126</v>
      </c>
      <c r="AL782" s="13" t="n">
        <v>0.00836820083682008</v>
      </c>
      <c r="AM782" s="13" t="n">
        <v>0.00418410041841004</v>
      </c>
      <c r="AN782" s="11" t="n">
        <v>3</v>
      </c>
      <c r="AO782" s="13" t="n">
        <v>0.012396694214876</v>
      </c>
      <c r="AP782" s="11" t="n">
        <v>11</v>
      </c>
      <c r="AQ782" s="11" t="n">
        <v>26</v>
      </c>
      <c r="AR782" s="13" t="n">
        <v>0.0484581497797357</v>
      </c>
      <c r="AS782" s="13" t="n">
        <v>0.114537444933921</v>
      </c>
      <c r="AT782" s="14" t="n">
        <f aca="false">SUMIFS(시도_소아과개폐업!$C$5:$C$293,시도_소아과개폐업!$A$5:$A$293,$D782,시도_소아과개폐업!$B$5:$B$293,$B782)</f>
        <v>221</v>
      </c>
      <c r="AU782" s="14" t="n">
        <f aca="false">SUMIFS(시도_소아과개폐업!$D$5:$D$293,시도_소아과개폐업!$A$5:$A$293,$D782,시도_소아과개폐업!$B$5:$B$293,$B782)</f>
        <v>100</v>
      </c>
      <c r="AV782" s="14" t="n">
        <f aca="false">SUMIFS(시도_소아과개폐업!$F$5:$F$293,시도_소아과개폐업!$A$5:$A$293,$D782,시도_소아과개폐업!$B$5:$B$293,$B782)</f>
        <v>121</v>
      </c>
      <c r="AW782" s="15" t="n">
        <f aca="false">SUMIFS(시도_소아과개폐업!$G$5:$G$293,시도_소아과개폐업!$A$5:$A$293,$D782,시도_소아과개폐업!$B$5:$B$293,$B782)</f>
        <v>0.148148148148148</v>
      </c>
      <c r="AX782" s="14" t="n">
        <f aca="false">SUMIFS(시도_소아과개폐업!$H$5:$H$293,시도_소아과개폐업!$A$5:$A$293,$D782,시도_소아과개폐업!$B$5:$B$293,$B782)</f>
        <v>349</v>
      </c>
      <c r="AY782" s="14" t="n">
        <f aca="false">SUMIFS(시군구_병원급!$E$5:$E$3668,시군구_병원급!$A$5:$A$3668,$A782,시군구_병원급!$D$5:$D$3668,$D782)</f>
        <v>2</v>
      </c>
      <c r="AZ782" s="14" t="n">
        <f aca="false">SUMIFS(시군구_병원급!$F$5:$F$3668,시군구_병원급!$A$5:$A$3668,$A782,시군구_병원급!$D$5:$D$3668,$D782)</f>
        <v>0</v>
      </c>
      <c r="BA782" s="14" t="n">
        <f aca="false">SUMIFS(시군구_병원급!$G$5:$G$3668,시군구_병원급!$A$5:$A$3668,$A782,시군구_병원급!$D$5:$D$3668,$D782)</f>
        <v>8</v>
      </c>
      <c r="BB782" s="14" t="n">
        <f aca="false">SUMIFS(시군구_병원급!$H$5:$H$3668,시군구_병원급!$A$5:$A$3668,$A782,시군구_병원급!$D$5:$D$3668,$D782)</f>
        <v>11</v>
      </c>
      <c r="BC782" s="16" t="n">
        <f aca="false">K782+AY782</f>
        <v>23</v>
      </c>
      <c r="BD782" s="17" t="n">
        <f aca="false">IF(E782=0,"",(K782+AY782)/E782*1000)</f>
        <v>1.35525307878145</v>
      </c>
      <c r="BE782" s="16" t="n">
        <f aca="false">AY782-SUMIFS(시군구_병원급!$E$5:$E$3668,시군구_병원급!$A$5:$A$3668,$A782,시군구_병원급!$D$5:$D$3668,$D782-3)</f>
        <v>0</v>
      </c>
      <c r="BF782" s="16" t="n">
        <f aca="false">IF(AY782=0,1,0)</f>
        <v>0</v>
      </c>
      <c r="BG782" s="16" t="n">
        <f aca="false">IF(K782+AY782=0,1,0)</f>
        <v>0</v>
      </c>
      <c r="BH782" s="16" t="n">
        <f aca="false">AF782+AG782+AH782</f>
        <v>9</v>
      </c>
      <c r="BI782" s="18" t="n">
        <f aca="false">IF(H782=0,"",BH782/H782)</f>
        <v>0.0376569037656904</v>
      </c>
      <c r="BJ782" s="16" t="n">
        <f aca="false">IF(AP782="","",AP782+AN782)</f>
        <v>14</v>
      </c>
    </row>
    <row r="783" customFormat="false" ht="15" hidden="false" customHeight="true" outlineLevel="0" collapsed="false">
      <c r="A783" s="9" t="s">
        <v>238</v>
      </c>
      <c r="B783" s="10" t="s">
        <v>202</v>
      </c>
      <c r="C783" s="10" t="s">
        <v>239</v>
      </c>
      <c r="D783" s="9" t="n">
        <v>2019</v>
      </c>
      <c r="E783" s="11" t="n">
        <v>56222</v>
      </c>
      <c r="F783" s="11" t="n">
        <v>6630</v>
      </c>
      <c r="G783" s="11" t="n">
        <v>6463</v>
      </c>
      <c r="H783" s="11" t="n">
        <v>916</v>
      </c>
      <c r="I783" s="11" t="n">
        <v>38684</v>
      </c>
      <c r="J783" s="11" t="n">
        <v>33493</v>
      </c>
      <c r="K783" s="11" t="n">
        <v>62</v>
      </c>
      <c r="L783" s="12" t="n">
        <v>16.2925545160258</v>
      </c>
      <c r="M783" s="12" t="n">
        <v>1.10277115719825</v>
      </c>
      <c r="N783" s="13" t="n">
        <v>0.865810154068866</v>
      </c>
      <c r="O783" s="13" t="n">
        <v>0.688058055565437</v>
      </c>
      <c r="P783" s="13" t="n">
        <v>0.114954999822134</v>
      </c>
      <c r="Q783" s="13" t="n">
        <v>-0.111409650550805</v>
      </c>
      <c r="R783" s="13" t="n">
        <v>-0.220197876447877</v>
      </c>
      <c r="S783" s="11" t="n">
        <v>1</v>
      </c>
      <c r="T783" s="13" t="n">
        <v>-0.0507772020725389</v>
      </c>
      <c r="U783" s="13" t="n">
        <v>-0.039932494477949</v>
      </c>
      <c r="V783" s="11" t="n">
        <v>0</v>
      </c>
      <c r="W783" s="13" t="n">
        <v>-0.221615720524018</v>
      </c>
      <c r="X783" s="11" t="n">
        <v>1</v>
      </c>
      <c r="Y783" s="11" t="n">
        <v>0</v>
      </c>
      <c r="Z783" s="11" t="n">
        <v>1</v>
      </c>
      <c r="AA783" s="11" t="n">
        <v>0</v>
      </c>
      <c r="AB783" s="10" t="s">
        <v>65</v>
      </c>
      <c r="AC783" s="11" t="n">
        <v>38</v>
      </c>
      <c r="AD783" s="11" t="n">
        <v>311</v>
      </c>
      <c r="AE783" s="11" t="n">
        <v>517</v>
      </c>
      <c r="AF783" s="11" t="n">
        <v>25</v>
      </c>
      <c r="AG783" s="11" t="n">
        <v>18</v>
      </c>
      <c r="AH783" s="11" t="n">
        <v>7</v>
      </c>
      <c r="AI783" s="13" t="n">
        <v>0.0414847161572052</v>
      </c>
      <c r="AJ783" s="13" t="n">
        <v>0.339519650655022</v>
      </c>
      <c r="AK783" s="13" t="n">
        <v>0.564410480349345</v>
      </c>
      <c r="AL783" s="13" t="n">
        <v>0.027292576419214</v>
      </c>
      <c r="AM783" s="13" t="n">
        <v>0.0196506550218341</v>
      </c>
      <c r="AN783" s="11" t="n">
        <v>4</v>
      </c>
      <c r="AO783" s="13" t="n">
        <v>0.00434782608695652</v>
      </c>
      <c r="AP783" s="11" t="n">
        <v>79</v>
      </c>
      <c r="AQ783" s="11" t="n">
        <v>29</v>
      </c>
      <c r="AR783" s="13" t="n">
        <v>0.0814432989690722</v>
      </c>
      <c r="AS783" s="13" t="n">
        <v>0.0298969072164949</v>
      </c>
      <c r="AT783" s="14" t="n">
        <f aca="false">SUMIFS(시도_소아과개폐업!$C$5:$C$293,시도_소아과개폐업!$A$5:$A$293,$D783,시도_소아과개폐업!$B$5:$B$293,$B783)</f>
        <v>221</v>
      </c>
      <c r="AU783" s="14" t="n">
        <f aca="false">SUMIFS(시도_소아과개폐업!$D$5:$D$293,시도_소아과개폐업!$A$5:$A$293,$D783,시도_소아과개폐업!$B$5:$B$293,$B783)</f>
        <v>100</v>
      </c>
      <c r="AV783" s="14" t="n">
        <f aca="false">SUMIFS(시도_소아과개폐업!$F$5:$F$293,시도_소아과개폐업!$A$5:$A$293,$D783,시도_소아과개폐업!$B$5:$B$293,$B783)</f>
        <v>121</v>
      </c>
      <c r="AW783" s="15" t="n">
        <f aca="false">SUMIFS(시도_소아과개폐업!$G$5:$G$293,시도_소아과개폐업!$A$5:$A$293,$D783,시도_소아과개폐업!$B$5:$B$293,$B783)</f>
        <v>0.148148148148148</v>
      </c>
      <c r="AX783" s="14" t="n">
        <f aca="false">SUMIFS(시도_소아과개폐업!$H$5:$H$293,시도_소아과개폐업!$A$5:$A$293,$D783,시도_소아과개폐업!$B$5:$B$293,$B783)</f>
        <v>349</v>
      </c>
      <c r="AY783" s="14" t="n">
        <f aca="false">SUMIFS(시군구_병원급!$E$5:$E$3668,시군구_병원급!$A$5:$A$3668,$A783,시군구_병원급!$D$5:$D$3668,$D783)</f>
        <v>7</v>
      </c>
      <c r="AZ783" s="14" t="n">
        <f aca="false">SUMIFS(시군구_병원급!$F$5:$F$3668,시군구_병원급!$A$5:$A$3668,$A783,시군구_병원급!$D$5:$D$3668,$D783)</f>
        <v>3</v>
      </c>
      <c r="BA783" s="14" t="n">
        <f aca="false">SUMIFS(시군구_병원급!$G$5:$G$3668,시군구_병원급!$A$5:$A$3668,$A783,시군구_병원급!$D$5:$D$3668,$D783)</f>
        <v>18</v>
      </c>
      <c r="BB783" s="14" t="n">
        <f aca="false">SUMIFS(시군구_병원급!$H$5:$H$3668,시군구_병원급!$A$5:$A$3668,$A783,시군구_병원급!$D$5:$D$3668,$D783)</f>
        <v>43</v>
      </c>
      <c r="BC783" s="16" t="n">
        <f aca="false">K783+AY783</f>
        <v>69</v>
      </c>
      <c r="BD783" s="17" t="n">
        <f aca="false">IF(E783=0,"",(K783+AY783)/E783*1000)</f>
        <v>1.22727757817225</v>
      </c>
      <c r="BE783" s="16" t="n">
        <f aca="false">AY783-SUMIFS(시군구_병원급!$E$5:$E$3668,시군구_병원급!$A$5:$A$3668,$A783,시군구_병원급!$D$5:$D$3668,$D783-3)</f>
        <v>-2</v>
      </c>
      <c r="BF783" s="16" t="n">
        <f aca="false">IF(AY783=0,1,0)</f>
        <v>0</v>
      </c>
      <c r="BG783" s="16" t="n">
        <f aca="false">IF(K783+AY783=0,1,0)</f>
        <v>0</v>
      </c>
      <c r="BH783" s="16" t="n">
        <f aca="false">AF783+AG783+AH783</f>
        <v>50</v>
      </c>
      <c r="BI783" s="18" t="n">
        <f aca="false">IF(H783=0,"",BH783/H783)</f>
        <v>0.054585152838428</v>
      </c>
      <c r="BJ783" s="16" t="n">
        <f aca="false">IF(AP783="","",AP783+AN783)</f>
        <v>83</v>
      </c>
    </row>
    <row r="784" customFormat="false" ht="15" hidden="false" customHeight="true" outlineLevel="0" collapsed="false">
      <c r="A784" s="9" t="s">
        <v>240</v>
      </c>
      <c r="B784" s="10" t="s">
        <v>202</v>
      </c>
      <c r="C784" s="10" t="s">
        <v>241</v>
      </c>
      <c r="D784" s="9" t="n">
        <v>2019</v>
      </c>
      <c r="E784" s="11" t="n">
        <v>24696</v>
      </c>
      <c r="F784" s="11" t="n">
        <v>3098</v>
      </c>
      <c r="G784" s="11" t="n">
        <v>3077</v>
      </c>
      <c r="H784" s="11" t="n">
        <v>438</v>
      </c>
      <c r="I784" s="11" t="n">
        <v>16743</v>
      </c>
      <c r="J784" s="11" t="n">
        <v>14239</v>
      </c>
      <c r="K784" s="11" t="n">
        <v>22</v>
      </c>
      <c r="L784" s="12" t="n">
        <v>17.7356656948494</v>
      </c>
      <c r="M784" s="12" t="n">
        <v>0.890832523485585</v>
      </c>
      <c r="N784" s="13" t="n">
        <v>0.850444962073703</v>
      </c>
      <c r="O784" s="13" t="n">
        <v>0.677964042759961</v>
      </c>
      <c r="P784" s="13" t="n">
        <v>0.124595076125688</v>
      </c>
      <c r="Q784" s="13" t="n">
        <v>-0.115789473684211</v>
      </c>
      <c r="R784" s="13" t="n">
        <v>-0.206140350877193</v>
      </c>
      <c r="S784" s="11" t="n">
        <v>-1</v>
      </c>
      <c r="T784" s="13" t="n">
        <v>-0.0620985010706638</v>
      </c>
      <c r="U784" s="13" t="n">
        <v>-0.0244144039156276</v>
      </c>
      <c r="V784" s="11" t="n">
        <v>0</v>
      </c>
      <c r="W784" s="13" t="n">
        <v>-0.148401826484018</v>
      </c>
      <c r="X784" s="11" t="n">
        <v>0</v>
      </c>
      <c r="Y784" s="11" t="n">
        <v>1</v>
      </c>
      <c r="Z784" s="11" t="n">
        <v>1</v>
      </c>
      <c r="AA784" s="11" t="n">
        <v>0</v>
      </c>
      <c r="AB784" s="10" t="s">
        <v>65</v>
      </c>
      <c r="AC784" s="11" t="n">
        <v>21</v>
      </c>
      <c r="AD784" s="11" t="n">
        <v>144</v>
      </c>
      <c r="AE784" s="11" t="n">
        <v>252</v>
      </c>
      <c r="AF784" s="11" t="n">
        <v>14</v>
      </c>
      <c r="AG784" s="11" t="n">
        <v>6</v>
      </c>
      <c r="AH784" s="11" t="n">
        <v>1</v>
      </c>
      <c r="AI784" s="13" t="n">
        <v>0.0479452054794521</v>
      </c>
      <c r="AJ784" s="13" t="n">
        <v>0.328767123287671</v>
      </c>
      <c r="AK784" s="13" t="n">
        <v>0.575342465753425</v>
      </c>
      <c r="AL784" s="13" t="n">
        <v>0.0319634703196347</v>
      </c>
      <c r="AM784" s="13" t="n">
        <v>0.0136986301369863</v>
      </c>
      <c r="AN784" s="11" t="n">
        <v>10</v>
      </c>
      <c r="AO784" s="13" t="n">
        <v>0.0223214285714286</v>
      </c>
      <c r="AP784" s="11" t="n">
        <v>33</v>
      </c>
      <c r="AQ784" s="11" t="n">
        <v>7</v>
      </c>
      <c r="AR784" s="13" t="n">
        <v>0.069620253164557</v>
      </c>
      <c r="AS784" s="13" t="n">
        <v>0.0147679324894515</v>
      </c>
      <c r="AT784" s="14" t="n">
        <f aca="false">SUMIFS(시도_소아과개폐업!$C$5:$C$293,시도_소아과개폐업!$A$5:$A$293,$D784,시도_소아과개폐업!$B$5:$B$293,$B784)</f>
        <v>221</v>
      </c>
      <c r="AU784" s="14" t="n">
        <f aca="false">SUMIFS(시도_소아과개폐업!$D$5:$D$293,시도_소아과개폐업!$A$5:$A$293,$D784,시도_소아과개폐업!$B$5:$B$293,$B784)</f>
        <v>100</v>
      </c>
      <c r="AV784" s="14" t="n">
        <f aca="false">SUMIFS(시도_소아과개폐업!$F$5:$F$293,시도_소아과개폐업!$A$5:$A$293,$D784,시도_소아과개폐업!$B$5:$B$293,$B784)</f>
        <v>121</v>
      </c>
      <c r="AW784" s="15" t="n">
        <f aca="false">SUMIFS(시도_소아과개폐업!$G$5:$G$293,시도_소아과개폐업!$A$5:$A$293,$D784,시도_소아과개폐업!$B$5:$B$293,$B784)</f>
        <v>0.148148148148148</v>
      </c>
      <c r="AX784" s="14" t="n">
        <f aca="false">SUMIFS(시도_소아과개폐업!$H$5:$H$293,시도_소아과개폐업!$A$5:$A$293,$D784,시도_소아과개폐업!$B$5:$B$293,$B784)</f>
        <v>349</v>
      </c>
      <c r="AY784" s="14" t="n">
        <f aca="false">SUMIFS(시군구_병원급!$E$5:$E$3668,시군구_병원급!$A$5:$A$3668,$A784,시군구_병원급!$D$5:$D$3668,$D784)</f>
        <v>11</v>
      </c>
      <c r="AZ784" s="14" t="n">
        <f aca="false">SUMIFS(시군구_병원급!$F$5:$F$3668,시군구_병원급!$A$5:$A$3668,$A784,시군구_병원급!$D$5:$D$3668,$D784)</f>
        <v>1</v>
      </c>
      <c r="BA784" s="14" t="n">
        <f aca="false">SUMIFS(시군구_병원급!$G$5:$G$3668,시군구_병원급!$A$5:$A$3668,$A784,시군구_병원급!$D$5:$D$3668,$D784)</f>
        <v>13</v>
      </c>
      <c r="BB784" s="14" t="n">
        <f aca="false">SUMIFS(시군구_병원급!$H$5:$H$3668,시군구_병원급!$A$5:$A$3668,$A784,시군구_병원급!$D$5:$D$3668,$D784)</f>
        <v>34</v>
      </c>
      <c r="BC784" s="16" t="n">
        <f aca="false">K784+AY784</f>
        <v>33</v>
      </c>
      <c r="BD784" s="17" t="n">
        <f aca="false">IF(E784=0,"",(K784+AY784)/E784*1000)</f>
        <v>1.33624878522838</v>
      </c>
      <c r="BE784" s="16" t="n">
        <f aca="false">AY784-SUMIFS(시군구_병원급!$E$5:$E$3668,시군구_병원급!$A$5:$A$3668,$A784,시군구_병원급!$D$5:$D$3668,$D784-3)</f>
        <v>4</v>
      </c>
      <c r="BF784" s="16" t="n">
        <f aca="false">IF(AY784=0,1,0)</f>
        <v>0</v>
      </c>
      <c r="BG784" s="16" t="n">
        <f aca="false">IF(K784+AY784=0,1,0)</f>
        <v>0</v>
      </c>
      <c r="BH784" s="16" t="n">
        <f aca="false">AF784+AG784+AH784</f>
        <v>21</v>
      </c>
      <c r="BI784" s="18" t="n">
        <f aca="false">IF(H784=0,"",BH784/H784)</f>
        <v>0.0479452054794521</v>
      </c>
      <c r="BJ784" s="16" t="n">
        <f aca="false">IF(AP784="","",AP784+AN784)</f>
        <v>43</v>
      </c>
    </row>
    <row r="785" customFormat="false" ht="15" hidden="false" customHeight="true" outlineLevel="0" collapsed="false">
      <c r="A785" s="9" t="s">
        <v>242</v>
      </c>
      <c r="B785" s="10" t="s">
        <v>202</v>
      </c>
      <c r="C785" s="10" t="s">
        <v>243</v>
      </c>
      <c r="D785" s="9" t="n">
        <v>2019</v>
      </c>
      <c r="E785" s="11" t="n">
        <v>11033</v>
      </c>
      <c r="F785" s="11" t="n">
        <v>1334</v>
      </c>
      <c r="G785" s="11" t="n">
        <v>1359</v>
      </c>
      <c r="H785" s="11" t="n">
        <v>166</v>
      </c>
      <c r="I785" s="11" t="n">
        <v>10062</v>
      </c>
      <c r="J785" s="11" t="n">
        <v>7630</v>
      </c>
      <c r="K785" s="11" t="n">
        <v>7</v>
      </c>
      <c r="L785" s="12" t="n">
        <v>15.0457717755823</v>
      </c>
      <c r="M785" s="12" t="n">
        <v>0.634460255596846</v>
      </c>
      <c r="N785" s="13" t="n">
        <v>0.758298548996223</v>
      </c>
      <c r="O785" s="13" t="n">
        <v>0.91199129883078</v>
      </c>
      <c r="P785" s="13" t="n">
        <v>0.123175926765159</v>
      </c>
      <c r="Q785" s="13" t="n">
        <v>-0.152220685415706</v>
      </c>
      <c r="R785" s="13" t="n">
        <v>-0.276742948376796</v>
      </c>
      <c r="S785" s="11" t="n">
        <v>1</v>
      </c>
      <c r="T785" s="13" t="n">
        <v>-0.0514285714285714</v>
      </c>
      <c r="U785" s="13" t="n">
        <v>-0.0405263659769238</v>
      </c>
      <c r="V785" s="11" t="n">
        <v>0</v>
      </c>
      <c r="W785" s="13" t="n">
        <v>-0.132530120481928</v>
      </c>
      <c r="X785" s="11" t="n">
        <v>0</v>
      </c>
      <c r="Y785" s="11" t="n">
        <v>1</v>
      </c>
      <c r="Z785" s="11" t="n">
        <v>1</v>
      </c>
      <c r="AA785" s="11" t="n">
        <v>0</v>
      </c>
      <c r="AB785" s="10" t="s">
        <v>65</v>
      </c>
      <c r="AC785" s="11" t="n">
        <v>13</v>
      </c>
      <c r="AD785" s="11" t="n">
        <v>88</v>
      </c>
      <c r="AE785" s="11" t="n">
        <v>53</v>
      </c>
      <c r="AF785" s="11" t="n">
        <v>8</v>
      </c>
      <c r="AG785" s="11" t="n">
        <v>3</v>
      </c>
      <c r="AH785" s="11" t="n">
        <v>1</v>
      </c>
      <c r="AI785" s="13" t="n">
        <v>0.0783132530120482</v>
      </c>
      <c r="AJ785" s="13" t="n">
        <v>0.530120481927711</v>
      </c>
      <c r="AK785" s="13" t="n">
        <v>0.319277108433735</v>
      </c>
      <c r="AL785" s="13" t="n">
        <v>0.0481927710843374</v>
      </c>
      <c r="AM785" s="13" t="n">
        <v>0.0180722891566265</v>
      </c>
      <c r="AN785" s="11" t="n">
        <v>5</v>
      </c>
      <c r="AO785" s="13" t="n">
        <v>0.0292397660818713</v>
      </c>
      <c r="AP785" s="11" t="n">
        <v>13</v>
      </c>
      <c r="AQ785" s="11" t="n">
        <v>5</v>
      </c>
      <c r="AR785" s="13" t="n">
        <v>0.0726256983240224</v>
      </c>
      <c r="AS785" s="13" t="n">
        <v>0.0279329608938548</v>
      </c>
      <c r="AT785" s="14" t="n">
        <f aca="false">SUMIFS(시도_소아과개폐업!$C$5:$C$293,시도_소아과개폐업!$A$5:$A$293,$D785,시도_소아과개폐업!$B$5:$B$293,$B785)</f>
        <v>221</v>
      </c>
      <c r="AU785" s="14" t="n">
        <f aca="false">SUMIFS(시도_소아과개폐업!$D$5:$D$293,시도_소아과개폐업!$A$5:$A$293,$D785,시도_소아과개폐업!$B$5:$B$293,$B785)</f>
        <v>100</v>
      </c>
      <c r="AV785" s="14" t="n">
        <f aca="false">SUMIFS(시도_소아과개폐업!$F$5:$F$293,시도_소아과개폐업!$A$5:$A$293,$D785,시도_소아과개폐업!$B$5:$B$293,$B785)</f>
        <v>121</v>
      </c>
      <c r="AW785" s="15" t="n">
        <f aca="false">SUMIFS(시도_소아과개폐업!$G$5:$G$293,시도_소아과개폐업!$A$5:$A$293,$D785,시도_소아과개폐업!$B$5:$B$293,$B785)</f>
        <v>0.148148148148148</v>
      </c>
      <c r="AX785" s="14" t="n">
        <f aca="false">SUMIFS(시도_소아과개폐업!$H$5:$H$293,시도_소아과개폐업!$A$5:$A$293,$D785,시도_소아과개폐업!$B$5:$B$293,$B785)</f>
        <v>349</v>
      </c>
      <c r="AY785" s="14" t="n">
        <f aca="false">SUMIFS(시군구_병원급!$E$5:$E$3668,시군구_병원급!$A$5:$A$3668,$A785,시군구_병원급!$D$5:$D$3668,$D785)</f>
        <v>2</v>
      </c>
      <c r="AZ785" s="14" t="n">
        <f aca="false">SUMIFS(시군구_병원급!$F$5:$F$3668,시군구_병원급!$A$5:$A$3668,$A785,시군구_병원급!$D$5:$D$3668,$D785)</f>
        <v>1</v>
      </c>
      <c r="BA785" s="14" t="n">
        <f aca="false">SUMIFS(시군구_병원급!$G$5:$G$3668,시군구_병원급!$A$5:$A$3668,$A785,시군구_병원급!$D$5:$D$3668,$D785)</f>
        <v>5</v>
      </c>
      <c r="BB785" s="14" t="n">
        <f aca="false">SUMIFS(시군구_병원급!$H$5:$H$3668,시군구_병원급!$A$5:$A$3668,$A785,시군구_병원급!$D$5:$D$3668,$D785)</f>
        <v>14</v>
      </c>
      <c r="BC785" s="16" t="n">
        <f aca="false">K785+AY785</f>
        <v>9</v>
      </c>
      <c r="BD785" s="17" t="n">
        <f aca="false">IF(E785=0,"",(K785+AY785)/E785*1000)</f>
        <v>0.815734614338802</v>
      </c>
      <c r="BE785" s="16" t="n">
        <f aca="false">AY785-SUMIFS(시군구_병원급!$E$5:$E$3668,시군구_병원급!$A$5:$A$3668,$A785,시군구_병원급!$D$5:$D$3668,$D785-3)</f>
        <v>0</v>
      </c>
      <c r="BF785" s="16" t="n">
        <f aca="false">IF(AY785=0,1,0)</f>
        <v>0</v>
      </c>
      <c r="BG785" s="16" t="n">
        <f aca="false">IF(K785+AY785=0,1,0)</f>
        <v>0</v>
      </c>
      <c r="BH785" s="16" t="n">
        <f aca="false">AF785+AG785+AH785</f>
        <v>12</v>
      </c>
      <c r="BI785" s="18" t="n">
        <f aca="false">IF(H785=0,"",BH785/H785)</f>
        <v>0.072289156626506</v>
      </c>
      <c r="BJ785" s="16" t="n">
        <f aca="false">IF(AP785="","",AP785+AN785)</f>
        <v>18</v>
      </c>
    </row>
    <row r="786" customFormat="false" ht="15" hidden="false" customHeight="true" outlineLevel="0" collapsed="false">
      <c r="A786" s="9" t="s">
        <v>244</v>
      </c>
      <c r="B786" s="10" t="s">
        <v>202</v>
      </c>
      <c r="C786" s="10" t="s">
        <v>245</v>
      </c>
      <c r="D786" s="9" t="n">
        <v>2019</v>
      </c>
      <c r="E786" s="11" t="n">
        <v>7883</v>
      </c>
      <c r="F786" s="11" t="n">
        <v>983</v>
      </c>
      <c r="G786" s="11" t="n">
        <v>1001</v>
      </c>
      <c r="H786" s="11" t="n">
        <v>180</v>
      </c>
      <c r="I786" s="11" t="n">
        <v>8777</v>
      </c>
      <c r="J786" s="11" t="n">
        <v>6556</v>
      </c>
      <c r="K786" s="11" t="n">
        <v>10</v>
      </c>
      <c r="L786" s="12" t="n">
        <v>22.8339464670811</v>
      </c>
      <c r="M786" s="12" t="n">
        <v>1.2685525815045</v>
      </c>
      <c r="N786" s="13" t="n">
        <v>0.746952261592799</v>
      </c>
      <c r="O786" s="13" t="n">
        <v>1.1134086007865</v>
      </c>
      <c r="P786" s="13" t="n">
        <v>0.126982113408601</v>
      </c>
      <c r="Q786" s="13" t="n">
        <v>-0.225486343092946</v>
      </c>
      <c r="R786" s="13" t="n">
        <v>-0.285</v>
      </c>
      <c r="S786" s="11" t="n">
        <v>0</v>
      </c>
      <c r="T786" s="13" t="n">
        <v>-0.0673575129533679</v>
      </c>
      <c r="U786" s="13" t="n">
        <v>-0.00712669683257916</v>
      </c>
      <c r="V786" s="11" t="n">
        <v>0</v>
      </c>
      <c r="W786" s="13" t="n">
        <v>-0.183333333333333</v>
      </c>
      <c r="X786" s="11" t="n">
        <v>0</v>
      </c>
      <c r="Y786" s="11" t="n">
        <v>0</v>
      </c>
      <c r="Z786" s="11" t="n">
        <v>0</v>
      </c>
      <c r="AA786" s="11" t="n">
        <v>0</v>
      </c>
      <c r="AB786" s="10" t="s">
        <v>65</v>
      </c>
      <c r="AC786" s="11" t="n">
        <v>14</v>
      </c>
      <c r="AD786" s="11" t="n">
        <v>63</v>
      </c>
      <c r="AE786" s="11" t="n">
        <v>94</v>
      </c>
      <c r="AF786" s="11" t="n">
        <v>2</v>
      </c>
      <c r="AG786" s="11" t="n">
        <v>7</v>
      </c>
      <c r="AH786" s="11" t="n">
        <v>0</v>
      </c>
      <c r="AI786" s="13" t="n">
        <v>0.0777777777777778</v>
      </c>
      <c r="AJ786" s="13" t="n">
        <v>0.35</v>
      </c>
      <c r="AK786" s="13" t="n">
        <v>0.522222222222222</v>
      </c>
      <c r="AL786" s="13" t="n">
        <v>0.0111111111111111</v>
      </c>
      <c r="AM786" s="13" t="n">
        <v>0.0388888888888889</v>
      </c>
      <c r="AN786" s="11" t="n">
        <v>11</v>
      </c>
      <c r="AO786" s="13" t="n">
        <v>0.0575916230366492</v>
      </c>
      <c r="AP786" s="11" t="n">
        <v>17</v>
      </c>
      <c r="AQ786" s="11" t="n">
        <v>8</v>
      </c>
      <c r="AR786" s="13" t="n">
        <v>0.085</v>
      </c>
      <c r="AS786" s="13" t="n">
        <v>0.04</v>
      </c>
      <c r="AT786" s="14" t="n">
        <f aca="false">SUMIFS(시도_소아과개폐업!$C$5:$C$293,시도_소아과개폐업!$A$5:$A$293,$D786,시도_소아과개폐업!$B$5:$B$293,$B786)</f>
        <v>221</v>
      </c>
      <c r="AU786" s="14" t="n">
        <f aca="false">SUMIFS(시도_소아과개폐업!$D$5:$D$293,시도_소아과개폐업!$A$5:$A$293,$D786,시도_소아과개폐업!$B$5:$B$293,$B786)</f>
        <v>100</v>
      </c>
      <c r="AV786" s="14" t="n">
        <f aca="false">SUMIFS(시도_소아과개폐업!$F$5:$F$293,시도_소아과개폐업!$A$5:$A$293,$D786,시도_소아과개폐업!$B$5:$B$293,$B786)</f>
        <v>121</v>
      </c>
      <c r="AW786" s="15" t="n">
        <f aca="false">SUMIFS(시도_소아과개폐업!$G$5:$G$293,시도_소아과개폐업!$A$5:$A$293,$D786,시도_소아과개폐업!$B$5:$B$293,$B786)</f>
        <v>0.148148148148148</v>
      </c>
      <c r="AX786" s="14" t="n">
        <f aca="false">SUMIFS(시도_소아과개폐업!$H$5:$H$293,시도_소아과개폐업!$A$5:$A$293,$D786,시도_소아과개폐업!$B$5:$B$293,$B786)</f>
        <v>349</v>
      </c>
      <c r="AY786" s="14" t="n">
        <f aca="false">SUMIFS(시군구_병원급!$E$5:$E$3668,시군구_병원급!$A$5:$A$3668,$A786,시군구_병원급!$D$5:$D$3668,$D786)</f>
        <v>3</v>
      </c>
      <c r="AZ786" s="14" t="n">
        <f aca="false">SUMIFS(시군구_병원급!$F$5:$F$3668,시군구_병원급!$A$5:$A$3668,$A786,시군구_병원급!$D$5:$D$3668,$D786)</f>
        <v>2</v>
      </c>
      <c r="BA786" s="14" t="n">
        <f aca="false">SUMIFS(시군구_병원급!$G$5:$G$3668,시군구_병원급!$A$5:$A$3668,$A786,시군구_병원급!$D$5:$D$3668,$D786)</f>
        <v>4</v>
      </c>
      <c r="BB786" s="14" t="n">
        <f aca="false">SUMIFS(시군구_병원급!$H$5:$H$3668,시군구_병원급!$A$5:$A$3668,$A786,시군구_병원급!$D$5:$D$3668,$D786)</f>
        <v>15</v>
      </c>
      <c r="BC786" s="16" t="n">
        <f aca="false">K786+AY786</f>
        <v>13</v>
      </c>
      <c r="BD786" s="17" t="n">
        <f aca="false">IF(E786=0,"",(K786+AY786)/E786*1000)</f>
        <v>1.64911835595585</v>
      </c>
      <c r="BE786" s="16" t="n">
        <f aca="false">AY786-SUMIFS(시군구_병원급!$E$5:$E$3668,시군구_병원급!$A$5:$A$3668,$A786,시군구_병원급!$D$5:$D$3668,$D786-3)</f>
        <v>0</v>
      </c>
      <c r="BF786" s="16" t="n">
        <f aca="false">IF(AY786=0,1,0)</f>
        <v>0</v>
      </c>
      <c r="BG786" s="16" t="n">
        <f aca="false">IF(K786+AY786=0,1,0)</f>
        <v>0</v>
      </c>
      <c r="BH786" s="16" t="n">
        <f aca="false">AF786+AG786+AH786</f>
        <v>9</v>
      </c>
      <c r="BI786" s="18" t="n">
        <f aca="false">IF(H786=0,"",BH786/H786)</f>
        <v>0.05</v>
      </c>
      <c r="BJ786" s="16" t="n">
        <f aca="false">IF(AP786="","",AP786+AN786)</f>
        <v>28</v>
      </c>
    </row>
    <row r="787" customFormat="false" ht="15" hidden="false" customHeight="true" outlineLevel="0" collapsed="false">
      <c r="A787" s="9" t="s">
        <v>246</v>
      </c>
      <c r="B787" s="10" t="s">
        <v>202</v>
      </c>
      <c r="C787" s="10" t="s">
        <v>247</v>
      </c>
      <c r="D787" s="9" t="n">
        <v>2019</v>
      </c>
      <c r="E787" s="11" t="n">
        <v>28933</v>
      </c>
      <c r="F787" s="11" t="n">
        <v>3309</v>
      </c>
      <c r="G787" s="11" t="n">
        <v>3160</v>
      </c>
      <c r="H787" s="11" t="n">
        <v>444</v>
      </c>
      <c r="I787" s="11" t="n">
        <v>16413</v>
      </c>
      <c r="J787" s="11" t="n">
        <v>14621</v>
      </c>
      <c r="K787" s="11" t="n">
        <v>25</v>
      </c>
      <c r="L787" s="12" t="n">
        <v>15.345798914734</v>
      </c>
      <c r="M787" s="12" t="n">
        <v>0.864065254207998</v>
      </c>
      <c r="N787" s="13" t="n">
        <v>0.890818253823189</v>
      </c>
      <c r="O787" s="13" t="n">
        <v>0.567276120692635</v>
      </c>
      <c r="P787" s="13" t="n">
        <v>0.109217848131891</v>
      </c>
      <c r="Q787" s="13" t="n">
        <v>0.0930487344163204</v>
      </c>
      <c r="R787" s="13" t="n">
        <v>-0.0555887627017334</v>
      </c>
      <c r="S787" s="11" t="n">
        <v>-2</v>
      </c>
      <c r="T787" s="13" t="n">
        <v>-0.00671140939597315</v>
      </c>
      <c r="U787" s="13" t="n">
        <v>0.0300615037027741</v>
      </c>
      <c r="V787" s="11" t="n">
        <v>0</v>
      </c>
      <c r="W787" s="13" t="n">
        <v>-0.0788288288288288</v>
      </c>
      <c r="X787" s="11" t="n">
        <v>0</v>
      </c>
      <c r="Y787" s="11" t="n">
        <v>0</v>
      </c>
      <c r="Z787" s="11" t="n">
        <v>0</v>
      </c>
      <c r="AA787" s="11" t="n">
        <v>0</v>
      </c>
      <c r="AB787" s="10" t="s">
        <v>65</v>
      </c>
      <c r="AC787" s="11" t="n">
        <v>34</v>
      </c>
      <c r="AD787" s="11" t="n">
        <v>111</v>
      </c>
      <c r="AE787" s="11" t="n">
        <v>288</v>
      </c>
      <c r="AF787" s="11" t="n">
        <v>3</v>
      </c>
      <c r="AG787" s="11" t="n">
        <v>7</v>
      </c>
      <c r="AH787" s="11" t="n">
        <v>1</v>
      </c>
      <c r="AI787" s="13" t="n">
        <v>0.0765765765765766</v>
      </c>
      <c r="AJ787" s="13" t="n">
        <v>0.25</v>
      </c>
      <c r="AK787" s="13" t="n">
        <v>0.648648648648649</v>
      </c>
      <c r="AL787" s="13" t="n">
        <v>0.00675675675675676</v>
      </c>
      <c r="AM787" s="13" t="n">
        <v>0.0157657657657658</v>
      </c>
      <c r="AN787" s="11" t="n">
        <v>2</v>
      </c>
      <c r="AO787" s="13" t="n">
        <v>0.00448430493273543</v>
      </c>
      <c r="AP787" s="11" t="n">
        <v>22</v>
      </c>
      <c r="AQ787" s="11" t="n">
        <v>19</v>
      </c>
      <c r="AR787" s="13" t="n">
        <v>0.0489977728285078</v>
      </c>
      <c r="AS787" s="13" t="n">
        <v>0.0423162583518931</v>
      </c>
      <c r="AT787" s="14" t="n">
        <f aca="false">SUMIFS(시도_소아과개폐업!$C$5:$C$293,시도_소아과개폐업!$A$5:$A$293,$D787,시도_소아과개폐업!$B$5:$B$293,$B787)</f>
        <v>221</v>
      </c>
      <c r="AU787" s="14" t="n">
        <f aca="false">SUMIFS(시도_소아과개폐업!$D$5:$D$293,시도_소아과개폐업!$A$5:$A$293,$D787,시도_소아과개폐업!$B$5:$B$293,$B787)</f>
        <v>100</v>
      </c>
      <c r="AV787" s="14" t="n">
        <f aca="false">SUMIFS(시도_소아과개폐업!$F$5:$F$293,시도_소아과개폐업!$A$5:$A$293,$D787,시도_소아과개폐업!$B$5:$B$293,$B787)</f>
        <v>121</v>
      </c>
      <c r="AW787" s="15" t="n">
        <f aca="false">SUMIFS(시도_소아과개폐업!$G$5:$G$293,시도_소아과개폐업!$A$5:$A$293,$D787,시도_소아과개폐업!$B$5:$B$293,$B787)</f>
        <v>0.148148148148148</v>
      </c>
      <c r="AX787" s="14" t="n">
        <f aca="false">SUMIFS(시도_소아과개폐업!$H$5:$H$293,시도_소아과개폐업!$A$5:$A$293,$D787,시도_소아과개폐업!$B$5:$B$293,$B787)</f>
        <v>349</v>
      </c>
      <c r="AY787" s="14" t="n">
        <f aca="false">SUMIFS(시군구_병원급!$E$5:$E$3668,시군구_병원급!$A$5:$A$3668,$A787,시군구_병원급!$D$5:$D$3668,$D787)</f>
        <v>9</v>
      </c>
      <c r="AZ787" s="14" t="n">
        <f aca="false">SUMIFS(시군구_병원급!$F$5:$F$3668,시군구_병원급!$A$5:$A$3668,$A787,시군구_병원급!$D$5:$D$3668,$D787)</f>
        <v>2</v>
      </c>
      <c r="BA787" s="14" t="n">
        <f aca="false">SUMIFS(시군구_병원급!$G$5:$G$3668,시군구_병원급!$A$5:$A$3668,$A787,시군구_병원급!$D$5:$D$3668,$D787)</f>
        <v>13</v>
      </c>
      <c r="BB787" s="14" t="n">
        <f aca="false">SUMIFS(시군구_병원급!$H$5:$H$3668,시군구_병원급!$A$5:$A$3668,$A787,시군구_병원급!$D$5:$D$3668,$D787)</f>
        <v>30</v>
      </c>
      <c r="BC787" s="16" t="n">
        <f aca="false">K787+AY787</f>
        <v>34</v>
      </c>
      <c r="BD787" s="17" t="n">
        <f aca="false">IF(E787=0,"",(K787+AY787)/E787*1000)</f>
        <v>1.17512874572288</v>
      </c>
      <c r="BE787" s="16" t="n">
        <f aca="false">AY787-SUMIFS(시군구_병원급!$E$5:$E$3668,시군구_병원급!$A$5:$A$3668,$A787,시군구_병원급!$D$5:$D$3668,$D787-3)</f>
        <v>2</v>
      </c>
      <c r="BF787" s="16" t="n">
        <f aca="false">IF(AY787=0,1,0)</f>
        <v>0</v>
      </c>
      <c r="BG787" s="16" t="n">
        <f aca="false">IF(K787+AY787=0,1,0)</f>
        <v>0</v>
      </c>
      <c r="BH787" s="16" t="n">
        <f aca="false">AF787+AG787+AH787</f>
        <v>11</v>
      </c>
      <c r="BI787" s="18" t="n">
        <f aca="false">IF(H787=0,"",BH787/H787)</f>
        <v>0.0247747747747748</v>
      </c>
      <c r="BJ787" s="16" t="n">
        <f aca="false">IF(AP787="","",AP787+AN787)</f>
        <v>24</v>
      </c>
    </row>
    <row r="788" customFormat="false" ht="15" hidden="false" customHeight="true" outlineLevel="0" collapsed="false">
      <c r="A788" s="9" t="s">
        <v>248</v>
      </c>
      <c r="B788" s="10" t="s">
        <v>202</v>
      </c>
      <c r="C788" s="10" t="s">
        <v>249</v>
      </c>
      <c r="D788" s="9" t="n">
        <v>2019</v>
      </c>
      <c r="E788" s="11" t="n">
        <v>59323</v>
      </c>
      <c r="F788" s="11" t="n">
        <v>7470</v>
      </c>
      <c r="G788" s="11" t="n">
        <v>7158</v>
      </c>
      <c r="H788" s="11" t="n">
        <v>896</v>
      </c>
      <c r="I788" s="11" t="n">
        <v>34749</v>
      </c>
      <c r="J788" s="11" t="n">
        <v>28535</v>
      </c>
      <c r="K788" s="11" t="n">
        <v>50</v>
      </c>
      <c r="L788" s="12" t="n">
        <v>15.1037540245773</v>
      </c>
      <c r="M788" s="12" t="n">
        <v>0.842843416550073</v>
      </c>
      <c r="N788" s="13" t="n">
        <v>0.821174710063599</v>
      </c>
      <c r="O788" s="13" t="n">
        <v>0.58575931763397</v>
      </c>
      <c r="P788" s="13" t="n">
        <v>0.120661463513309</v>
      </c>
      <c r="Q788" s="13" t="n">
        <v>0.117762327360428</v>
      </c>
      <c r="R788" s="13" t="n">
        <v>-0.0143211236573947</v>
      </c>
      <c r="S788" s="11" t="n">
        <v>11</v>
      </c>
      <c r="T788" s="13" t="n">
        <v>0.0743405275779376</v>
      </c>
      <c r="U788" s="13" t="n">
        <v>0.0973945997157746</v>
      </c>
      <c r="V788" s="11" t="n">
        <v>0</v>
      </c>
      <c r="W788" s="13" t="n">
        <v>-0.138392857142857</v>
      </c>
      <c r="X788" s="11" t="n">
        <v>0</v>
      </c>
      <c r="Y788" s="11" t="n">
        <v>0</v>
      </c>
      <c r="Z788" s="11" t="n">
        <v>0</v>
      </c>
      <c r="AA788" s="11" t="n">
        <v>0</v>
      </c>
      <c r="AB788" s="10" t="s">
        <v>65</v>
      </c>
      <c r="AC788" s="11" t="n">
        <v>77</v>
      </c>
      <c r="AD788" s="11" t="n">
        <v>252</v>
      </c>
      <c r="AE788" s="11" t="n">
        <v>545</v>
      </c>
      <c r="AF788" s="11" t="n">
        <v>9</v>
      </c>
      <c r="AG788" s="11" t="n">
        <v>13</v>
      </c>
      <c r="AH788" s="11" t="n">
        <v>0</v>
      </c>
      <c r="AI788" s="13" t="n">
        <v>0.0859375</v>
      </c>
      <c r="AJ788" s="13" t="n">
        <v>0.28125</v>
      </c>
      <c r="AK788" s="13" t="n">
        <v>0.608258928571429</v>
      </c>
      <c r="AL788" s="13" t="n">
        <v>0.0100446428571429</v>
      </c>
      <c r="AM788" s="13" t="n">
        <v>0.0145089285714286</v>
      </c>
      <c r="AN788" s="11" t="n">
        <v>9</v>
      </c>
      <c r="AO788" s="13" t="n">
        <v>0.00994475138121547</v>
      </c>
      <c r="AP788" s="11" t="n">
        <v>42</v>
      </c>
      <c r="AQ788" s="11" t="n">
        <v>102</v>
      </c>
      <c r="AR788" s="13" t="n">
        <v>0.0497041420118343</v>
      </c>
      <c r="AS788" s="13" t="n">
        <v>0.120710059171598</v>
      </c>
      <c r="AT788" s="14" t="n">
        <f aca="false">SUMIFS(시도_소아과개폐업!$C$5:$C$293,시도_소아과개폐업!$A$5:$A$293,$D788,시도_소아과개폐업!$B$5:$B$293,$B788)</f>
        <v>221</v>
      </c>
      <c r="AU788" s="14" t="n">
        <f aca="false">SUMIFS(시도_소아과개폐업!$D$5:$D$293,시도_소아과개폐업!$A$5:$A$293,$D788,시도_소아과개폐업!$B$5:$B$293,$B788)</f>
        <v>100</v>
      </c>
      <c r="AV788" s="14" t="n">
        <f aca="false">SUMIFS(시도_소아과개폐업!$F$5:$F$293,시도_소아과개폐업!$A$5:$A$293,$D788,시도_소아과개폐업!$B$5:$B$293,$B788)</f>
        <v>121</v>
      </c>
      <c r="AW788" s="15" t="n">
        <f aca="false">SUMIFS(시도_소아과개폐업!$G$5:$G$293,시도_소아과개폐업!$A$5:$A$293,$D788,시도_소아과개폐업!$B$5:$B$293,$B788)</f>
        <v>0.148148148148148</v>
      </c>
      <c r="AX788" s="14" t="n">
        <f aca="false">SUMIFS(시도_소아과개폐업!$H$5:$H$293,시도_소아과개폐업!$A$5:$A$293,$D788,시도_소아과개폐업!$B$5:$B$293,$B788)</f>
        <v>349</v>
      </c>
      <c r="AY788" s="14" t="n">
        <f aca="false">SUMIFS(시군구_병원급!$E$5:$E$3668,시군구_병원급!$A$5:$A$3668,$A788,시군구_병원급!$D$5:$D$3668,$D788)</f>
        <v>12</v>
      </c>
      <c r="AZ788" s="14" t="n">
        <f aca="false">SUMIFS(시군구_병원급!$F$5:$F$3668,시군구_병원급!$A$5:$A$3668,$A788,시군구_병원급!$D$5:$D$3668,$D788)</f>
        <v>4</v>
      </c>
      <c r="BA788" s="14" t="n">
        <f aca="false">SUMIFS(시군구_병원급!$G$5:$G$3668,시군구_병원급!$A$5:$A$3668,$A788,시군구_병원급!$D$5:$D$3668,$D788)</f>
        <v>14</v>
      </c>
      <c r="BB788" s="14" t="n">
        <f aca="false">SUMIFS(시군구_병원급!$H$5:$H$3668,시군구_병원급!$A$5:$A$3668,$A788,시군구_병원급!$D$5:$D$3668,$D788)</f>
        <v>31</v>
      </c>
      <c r="BC788" s="16" t="n">
        <f aca="false">K788+AY788</f>
        <v>62</v>
      </c>
      <c r="BD788" s="17" t="n">
        <f aca="false">IF(E788=0,"",(K788+AY788)/E788*1000)</f>
        <v>1.04512583652209</v>
      </c>
      <c r="BE788" s="16" t="n">
        <f aca="false">AY788-SUMIFS(시군구_병원급!$E$5:$E$3668,시군구_병원급!$A$5:$A$3668,$A788,시군구_병원급!$D$5:$D$3668,$D788-3)</f>
        <v>2</v>
      </c>
      <c r="BF788" s="16" t="n">
        <f aca="false">IF(AY788=0,1,0)</f>
        <v>0</v>
      </c>
      <c r="BG788" s="16" t="n">
        <f aca="false">IF(K788+AY788=0,1,0)</f>
        <v>0</v>
      </c>
      <c r="BH788" s="16" t="n">
        <f aca="false">AF788+AG788+AH788</f>
        <v>22</v>
      </c>
      <c r="BI788" s="18" t="n">
        <f aca="false">IF(H788=0,"",BH788/H788)</f>
        <v>0.0245535714285714</v>
      </c>
      <c r="BJ788" s="16" t="n">
        <f aca="false">IF(AP788="","",AP788+AN788)</f>
        <v>51</v>
      </c>
    </row>
    <row r="789" customFormat="false" ht="15" hidden="false" customHeight="true" outlineLevel="0" collapsed="false">
      <c r="A789" s="9" t="s">
        <v>250</v>
      </c>
      <c r="B789" s="10" t="s">
        <v>202</v>
      </c>
      <c r="C789" s="10" t="s">
        <v>251</v>
      </c>
      <c r="D789" s="9" t="n">
        <v>2019</v>
      </c>
      <c r="E789" s="11" t="n">
        <v>21318</v>
      </c>
      <c r="F789" s="11" t="n">
        <v>2738</v>
      </c>
      <c r="G789" s="11" t="n">
        <v>2662</v>
      </c>
      <c r="H789" s="11" t="n">
        <v>346</v>
      </c>
      <c r="I789" s="11" t="n">
        <v>17805</v>
      </c>
      <c r="J789" s="11" t="n">
        <v>15216</v>
      </c>
      <c r="K789" s="11" t="n">
        <v>19</v>
      </c>
      <c r="L789" s="12" t="n">
        <v>16.2304156112206</v>
      </c>
      <c r="M789" s="12" t="n">
        <v>0.89126559714795</v>
      </c>
      <c r="N789" s="13" t="n">
        <v>0.854591406908172</v>
      </c>
      <c r="O789" s="13" t="n">
        <v>0.835209681958908</v>
      </c>
      <c r="P789" s="13" t="n">
        <v>0.124871001031992</v>
      </c>
      <c r="Q789" s="13" t="n">
        <v>0.00206825232678387</v>
      </c>
      <c r="R789" s="13" t="n">
        <v>-0.125492772667543</v>
      </c>
      <c r="S789" s="11" t="n">
        <v>7</v>
      </c>
      <c r="T789" s="13" t="n">
        <v>0.00289855072463774</v>
      </c>
      <c r="U789" s="13" t="n">
        <v>0.0174285714285714</v>
      </c>
      <c r="V789" s="11" t="n">
        <v>0</v>
      </c>
      <c r="W789" s="13" t="n">
        <v>-0.150289017341041</v>
      </c>
      <c r="X789" s="11" t="n">
        <v>0</v>
      </c>
      <c r="Y789" s="11" t="n">
        <v>0</v>
      </c>
      <c r="Z789" s="11" t="n">
        <v>0</v>
      </c>
      <c r="AA789" s="11" t="n">
        <v>0</v>
      </c>
      <c r="AB789" s="10" t="s">
        <v>65</v>
      </c>
      <c r="AC789" s="11" t="n">
        <v>22</v>
      </c>
      <c r="AD789" s="11" t="n">
        <v>141</v>
      </c>
      <c r="AE789" s="11" t="n">
        <v>173</v>
      </c>
      <c r="AF789" s="11" t="n">
        <v>2</v>
      </c>
      <c r="AG789" s="11" t="n">
        <v>6</v>
      </c>
      <c r="AH789" s="11" t="n">
        <v>2</v>
      </c>
      <c r="AI789" s="13" t="n">
        <v>0.0635838150289017</v>
      </c>
      <c r="AJ789" s="13" t="n">
        <v>0.407514450867052</v>
      </c>
      <c r="AK789" s="13" t="n">
        <v>0.5</v>
      </c>
      <c r="AL789" s="13" t="n">
        <v>0.00578034682080925</v>
      </c>
      <c r="AM789" s="13" t="n">
        <v>0.0173410404624277</v>
      </c>
      <c r="AN789" s="11" t="n">
        <v>5</v>
      </c>
      <c r="AO789" s="13" t="n">
        <v>0.0142450142450143</v>
      </c>
      <c r="AP789" s="11" t="n">
        <v>25</v>
      </c>
      <c r="AQ789" s="11" t="n">
        <v>18</v>
      </c>
      <c r="AR789" s="13" t="n">
        <v>0.0696378830083566</v>
      </c>
      <c r="AS789" s="13" t="n">
        <v>0.0501392757660167</v>
      </c>
      <c r="AT789" s="14" t="n">
        <f aca="false">SUMIFS(시도_소아과개폐업!$C$5:$C$293,시도_소아과개폐업!$A$5:$A$293,$D789,시도_소아과개폐업!$B$5:$B$293,$B789)</f>
        <v>221</v>
      </c>
      <c r="AU789" s="14" t="n">
        <f aca="false">SUMIFS(시도_소아과개폐업!$D$5:$D$293,시도_소아과개폐업!$A$5:$A$293,$D789,시도_소아과개폐업!$B$5:$B$293,$B789)</f>
        <v>100</v>
      </c>
      <c r="AV789" s="14" t="n">
        <f aca="false">SUMIFS(시도_소아과개폐업!$F$5:$F$293,시도_소아과개폐업!$A$5:$A$293,$D789,시도_소아과개폐업!$B$5:$B$293,$B789)</f>
        <v>121</v>
      </c>
      <c r="AW789" s="15" t="n">
        <f aca="false">SUMIFS(시도_소아과개폐업!$G$5:$G$293,시도_소아과개폐업!$A$5:$A$293,$D789,시도_소아과개폐업!$B$5:$B$293,$B789)</f>
        <v>0.148148148148148</v>
      </c>
      <c r="AX789" s="14" t="n">
        <f aca="false">SUMIFS(시도_소아과개폐업!$H$5:$H$293,시도_소아과개폐업!$A$5:$A$293,$D789,시도_소아과개폐업!$B$5:$B$293,$B789)</f>
        <v>349</v>
      </c>
      <c r="AY789" s="14" t="n">
        <f aca="false">SUMIFS(시군구_병원급!$E$5:$E$3668,시군구_병원급!$A$5:$A$3668,$A789,시군구_병원급!$D$5:$D$3668,$D789)</f>
        <v>3</v>
      </c>
      <c r="AZ789" s="14" t="n">
        <f aca="false">SUMIFS(시군구_병원급!$F$5:$F$3668,시군구_병원급!$A$5:$A$3668,$A789,시군구_병원급!$D$5:$D$3668,$D789)</f>
        <v>1</v>
      </c>
      <c r="BA789" s="14" t="n">
        <f aca="false">SUMIFS(시군구_병원급!$G$5:$G$3668,시군구_병원급!$A$5:$A$3668,$A789,시군구_병원급!$D$5:$D$3668,$D789)</f>
        <v>3</v>
      </c>
      <c r="BB789" s="14" t="n">
        <f aca="false">SUMIFS(시군구_병원급!$H$5:$H$3668,시군구_병원급!$A$5:$A$3668,$A789,시군구_병원급!$D$5:$D$3668,$D789)</f>
        <v>11</v>
      </c>
      <c r="BC789" s="16" t="n">
        <f aca="false">K789+AY789</f>
        <v>22</v>
      </c>
      <c r="BD789" s="17" t="n">
        <f aca="false">IF(E789=0,"",(K789+AY789)/E789*1000)</f>
        <v>1.03199174406605</v>
      </c>
      <c r="BE789" s="16" t="n">
        <f aca="false">AY789-SUMIFS(시군구_병원급!$E$5:$E$3668,시군구_병원급!$A$5:$A$3668,$A789,시군구_병원급!$D$5:$D$3668,$D789-3)</f>
        <v>0</v>
      </c>
      <c r="BF789" s="16" t="n">
        <f aca="false">IF(AY789=0,1,0)</f>
        <v>0</v>
      </c>
      <c r="BG789" s="16" t="n">
        <f aca="false">IF(K789+AY789=0,1,0)</f>
        <v>0</v>
      </c>
      <c r="BH789" s="16" t="n">
        <f aca="false">AF789+AG789+AH789</f>
        <v>10</v>
      </c>
      <c r="BI789" s="18" t="n">
        <f aca="false">IF(H789=0,"",BH789/H789)</f>
        <v>0.0289017341040462</v>
      </c>
      <c r="BJ789" s="16" t="n">
        <f aca="false">IF(AP789="","",AP789+AN789)</f>
        <v>30</v>
      </c>
    </row>
    <row r="790" customFormat="false" ht="15" hidden="false" customHeight="true" outlineLevel="0" collapsed="false">
      <c r="A790" s="9" t="s">
        <v>252</v>
      </c>
      <c r="B790" s="10" t="s">
        <v>202</v>
      </c>
      <c r="C790" s="10" t="s">
        <v>253</v>
      </c>
      <c r="D790" s="9" t="n">
        <v>2019</v>
      </c>
      <c r="E790" s="11" t="n">
        <v>10564</v>
      </c>
      <c r="F790" s="11" t="n">
        <v>1277</v>
      </c>
      <c r="G790" s="11" t="n">
        <v>1256</v>
      </c>
      <c r="H790" s="11" t="n">
        <v>235</v>
      </c>
      <c r="I790" s="11" t="n">
        <v>10334</v>
      </c>
      <c r="J790" s="11" t="n">
        <v>7356</v>
      </c>
      <c r="K790" s="11" t="n">
        <v>12</v>
      </c>
      <c r="L790" s="12" t="n">
        <v>22.2453616054525</v>
      </c>
      <c r="M790" s="12" t="n">
        <v>1.1359333585763</v>
      </c>
      <c r="N790" s="13" t="n">
        <v>0.711825043545578</v>
      </c>
      <c r="O790" s="13" t="n">
        <v>0.978227943960621</v>
      </c>
      <c r="P790" s="13" t="n">
        <v>0.118894358197652</v>
      </c>
      <c r="Q790" s="13" t="n">
        <v>-0.082906502300547</v>
      </c>
      <c r="R790" s="13" t="n">
        <v>-0.176393442622951</v>
      </c>
      <c r="S790" s="11" t="n">
        <v>2</v>
      </c>
      <c r="T790" s="13" t="n">
        <v>-0.048582995951417</v>
      </c>
      <c r="U790" s="13" t="n">
        <v>-0.0253701782514383</v>
      </c>
      <c r="V790" s="11" t="n">
        <v>0</v>
      </c>
      <c r="W790" s="13" t="n">
        <v>-0.106382978723404</v>
      </c>
      <c r="X790" s="11" t="n">
        <v>0</v>
      </c>
      <c r="Y790" s="11" t="n">
        <v>0</v>
      </c>
      <c r="Z790" s="11" t="n">
        <v>0</v>
      </c>
      <c r="AA790" s="11" t="n">
        <v>0</v>
      </c>
      <c r="AB790" s="10" t="s">
        <v>65</v>
      </c>
      <c r="AC790" s="11" t="n">
        <v>18</v>
      </c>
      <c r="AD790" s="11" t="n">
        <v>78</v>
      </c>
      <c r="AE790" s="11" t="n">
        <v>131</v>
      </c>
      <c r="AF790" s="11" t="n">
        <v>6</v>
      </c>
      <c r="AG790" s="11" t="n">
        <v>2</v>
      </c>
      <c r="AH790" s="11" t="n">
        <v>0</v>
      </c>
      <c r="AI790" s="13" t="n">
        <v>0.0765957446808511</v>
      </c>
      <c r="AJ790" s="13" t="n">
        <v>0.331914893617021</v>
      </c>
      <c r="AK790" s="13" t="n">
        <v>0.557446808510638</v>
      </c>
      <c r="AL790" s="13" t="n">
        <v>0.025531914893617</v>
      </c>
      <c r="AM790" s="13" t="n">
        <v>0.00851063829787234</v>
      </c>
      <c r="AN790" s="11" t="n">
        <v>12</v>
      </c>
      <c r="AO790" s="13" t="n">
        <v>0.048582995951417</v>
      </c>
      <c r="AP790" s="11" t="n">
        <v>22</v>
      </c>
      <c r="AQ790" s="11" t="n">
        <v>3</v>
      </c>
      <c r="AR790" s="13" t="n">
        <v>0.0827067669172932</v>
      </c>
      <c r="AS790" s="13" t="n">
        <v>0.0112781954887218</v>
      </c>
      <c r="AT790" s="14" t="n">
        <f aca="false">SUMIFS(시도_소아과개폐업!$C$5:$C$293,시도_소아과개폐업!$A$5:$A$293,$D790,시도_소아과개폐업!$B$5:$B$293,$B790)</f>
        <v>221</v>
      </c>
      <c r="AU790" s="14" t="n">
        <f aca="false">SUMIFS(시도_소아과개폐업!$D$5:$D$293,시도_소아과개폐업!$A$5:$A$293,$D790,시도_소아과개폐업!$B$5:$B$293,$B790)</f>
        <v>100</v>
      </c>
      <c r="AV790" s="14" t="n">
        <f aca="false">SUMIFS(시도_소아과개폐업!$F$5:$F$293,시도_소아과개폐업!$A$5:$A$293,$D790,시도_소아과개폐업!$B$5:$B$293,$B790)</f>
        <v>121</v>
      </c>
      <c r="AW790" s="15" t="n">
        <f aca="false">SUMIFS(시도_소아과개폐업!$G$5:$G$293,시도_소아과개폐업!$A$5:$A$293,$D790,시도_소아과개폐업!$B$5:$B$293,$B790)</f>
        <v>0.148148148148148</v>
      </c>
      <c r="AX790" s="14" t="n">
        <f aca="false">SUMIFS(시도_소아과개폐업!$H$5:$H$293,시도_소아과개폐업!$A$5:$A$293,$D790,시도_소아과개폐업!$B$5:$B$293,$B790)</f>
        <v>349</v>
      </c>
      <c r="AY790" s="14" t="n">
        <f aca="false">SUMIFS(시군구_병원급!$E$5:$E$3668,시군구_병원급!$A$5:$A$3668,$A790,시군구_병원급!$D$5:$D$3668,$D790)</f>
        <v>2</v>
      </c>
      <c r="AZ790" s="14" t="n">
        <f aca="false">SUMIFS(시군구_병원급!$F$5:$F$3668,시군구_병원급!$A$5:$A$3668,$A790,시군구_병원급!$D$5:$D$3668,$D790)</f>
        <v>0</v>
      </c>
      <c r="BA790" s="14" t="n">
        <f aca="false">SUMIFS(시군구_병원급!$G$5:$G$3668,시군구_병원급!$A$5:$A$3668,$A790,시군구_병원급!$D$5:$D$3668,$D790)</f>
        <v>4</v>
      </c>
      <c r="BB790" s="14" t="n">
        <f aca="false">SUMIFS(시군구_병원급!$H$5:$H$3668,시군구_병원급!$A$5:$A$3668,$A790,시군구_병원급!$D$5:$D$3668,$D790)</f>
        <v>17</v>
      </c>
      <c r="BC790" s="16" t="n">
        <f aca="false">K790+AY790</f>
        <v>14</v>
      </c>
      <c r="BD790" s="17" t="n">
        <f aca="false">IF(E790=0,"",(K790+AY790)/E790*1000)</f>
        <v>1.32525558500568</v>
      </c>
      <c r="BE790" s="16" t="n">
        <f aca="false">AY790-SUMIFS(시군구_병원급!$E$5:$E$3668,시군구_병원급!$A$5:$A$3668,$A790,시군구_병원급!$D$5:$D$3668,$D790-3)</f>
        <v>1</v>
      </c>
      <c r="BF790" s="16" t="n">
        <f aca="false">IF(AY790=0,1,0)</f>
        <v>0</v>
      </c>
      <c r="BG790" s="16" t="n">
        <f aca="false">IF(K790+AY790=0,1,0)</f>
        <v>0</v>
      </c>
      <c r="BH790" s="16" t="n">
        <f aca="false">AF790+AG790+AH790</f>
        <v>8</v>
      </c>
      <c r="BI790" s="18" t="n">
        <f aca="false">IF(H790=0,"",BH790/H790)</f>
        <v>0.0340425531914894</v>
      </c>
      <c r="BJ790" s="16" t="n">
        <f aca="false">IF(AP790="","",AP790+AN790)</f>
        <v>34</v>
      </c>
    </row>
    <row r="791" customFormat="false" ht="15" hidden="false" customHeight="true" outlineLevel="0" collapsed="false">
      <c r="A791" s="9" t="s">
        <v>254</v>
      </c>
      <c r="B791" s="10" t="s">
        <v>202</v>
      </c>
      <c r="C791" s="10" t="s">
        <v>255</v>
      </c>
      <c r="D791" s="9" t="n">
        <v>2019</v>
      </c>
      <c r="E791" s="11" t="n">
        <v>5027</v>
      </c>
      <c r="F791" s="11" t="n">
        <v>610</v>
      </c>
      <c r="G791" s="11" t="n">
        <v>617</v>
      </c>
      <c r="H791" s="11" t="n">
        <v>104</v>
      </c>
      <c r="I791" s="11" t="n">
        <v>5496</v>
      </c>
      <c r="J791" s="11" t="n">
        <v>4136</v>
      </c>
      <c r="K791" s="11" t="n">
        <v>6</v>
      </c>
      <c r="L791" s="12" t="n">
        <v>20.6882832703402</v>
      </c>
      <c r="M791" s="12" t="n">
        <v>1.19355480405809</v>
      </c>
      <c r="N791" s="13" t="n">
        <v>0.75254730713246</v>
      </c>
      <c r="O791" s="13" t="n">
        <v>1.09329620051721</v>
      </c>
      <c r="P791" s="13" t="n">
        <v>0.122737219017307</v>
      </c>
      <c r="Q791" s="13" t="n">
        <v>-0.243035687396476</v>
      </c>
      <c r="R791" s="13" t="n">
        <v>-0.372329603255341</v>
      </c>
      <c r="S791" s="11" t="n">
        <v>1</v>
      </c>
      <c r="T791" s="13" t="n">
        <v>-0.0545454545454546</v>
      </c>
      <c r="U791" s="13" t="n">
        <v>-0.019796682718031</v>
      </c>
      <c r="V791" s="11" t="n">
        <v>0</v>
      </c>
      <c r="W791" s="13" t="n">
        <v>-0.134615384615385</v>
      </c>
      <c r="X791" s="11" t="n">
        <v>0</v>
      </c>
      <c r="Y791" s="11" t="n">
        <v>0</v>
      </c>
      <c r="Z791" s="11" t="n">
        <v>0</v>
      </c>
      <c r="AA791" s="11" t="n">
        <v>0</v>
      </c>
      <c r="AB791" s="10" t="s">
        <v>65</v>
      </c>
      <c r="AC791" s="11" t="n">
        <v>17</v>
      </c>
      <c r="AD791" s="11" t="n">
        <v>43</v>
      </c>
      <c r="AE791" s="11" t="n">
        <v>33</v>
      </c>
      <c r="AF791" s="11" t="n">
        <v>6</v>
      </c>
      <c r="AG791" s="11" t="n">
        <v>4</v>
      </c>
      <c r="AH791" s="11" t="n">
        <v>1</v>
      </c>
      <c r="AI791" s="13" t="n">
        <v>0.163461538461539</v>
      </c>
      <c r="AJ791" s="13" t="n">
        <v>0.413461538461538</v>
      </c>
      <c r="AK791" s="13" t="n">
        <v>0.317307692307692</v>
      </c>
      <c r="AL791" s="13" t="n">
        <v>0.0576923076923077</v>
      </c>
      <c r="AM791" s="13" t="n">
        <v>0.0384615384615385</v>
      </c>
      <c r="AN791" s="11" t="n">
        <v>4</v>
      </c>
      <c r="AO791" s="13" t="n">
        <v>0.037037037037037</v>
      </c>
      <c r="AP791" s="11" t="n">
        <v>8</v>
      </c>
      <c r="AQ791" s="11" t="n">
        <v>2</v>
      </c>
      <c r="AR791" s="13" t="n">
        <v>0.0701754385964912</v>
      </c>
      <c r="AS791" s="13" t="n">
        <v>0.0175438596491228</v>
      </c>
      <c r="AT791" s="14" t="n">
        <f aca="false">SUMIFS(시도_소아과개폐업!$C$5:$C$293,시도_소아과개폐업!$A$5:$A$293,$D791,시도_소아과개폐업!$B$5:$B$293,$B791)</f>
        <v>221</v>
      </c>
      <c r="AU791" s="14" t="n">
        <f aca="false">SUMIFS(시도_소아과개폐업!$D$5:$D$293,시도_소아과개폐업!$A$5:$A$293,$D791,시도_소아과개폐업!$B$5:$B$293,$B791)</f>
        <v>100</v>
      </c>
      <c r="AV791" s="14" t="n">
        <f aca="false">SUMIFS(시도_소아과개폐업!$F$5:$F$293,시도_소아과개폐업!$A$5:$A$293,$D791,시도_소아과개폐업!$B$5:$B$293,$B791)</f>
        <v>121</v>
      </c>
      <c r="AW791" s="15" t="n">
        <f aca="false">SUMIFS(시도_소아과개폐업!$G$5:$G$293,시도_소아과개폐업!$A$5:$A$293,$D791,시도_소아과개폐업!$B$5:$B$293,$B791)</f>
        <v>0.148148148148148</v>
      </c>
      <c r="AX791" s="14" t="n">
        <f aca="false">SUMIFS(시도_소아과개폐업!$H$5:$H$293,시도_소아과개폐업!$A$5:$A$293,$D791,시도_소아과개폐업!$B$5:$B$293,$B791)</f>
        <v>349</v>
      </c>
      <c r="AY791" s="14" t="n">
        <f aca="false">SUMIFS(시군구_병원급!$E$5:$E$3668,시군구_병원급!$A$5:$A$3668,$A791,시군구_병원급!$D$5:$D$3668,$D791)</f>
        <v>3</v>
      </c>
      <c r="AZ791" s="14" t="n">
        <f aca="false">SUMIFS(시군구_병원급!$F$5:$F$3668,시군구_병원급!$A$5:$A$3668,$A791,시군구_병원급!$D$5:$D$3668,$D791)</f>
        <v>2</v>
      </c>
      <c r="BA791" s="14" t="n">
        <f aca="false">SUMIFS(시군구_병원급!$G$5:$G$3668,시군구_병원급!$A$5:$A$3668,$A791,시군구_병원급!$D$5:$D$3668,$D791)</f>
        <v>4</v>
      </c>
      <c r="BB791" s="14" t="n">
        <f aca="false">SUMIFS(시군구_병원급!$H$5:$H$3668,시군구_병원급!$A$5:$A$3668,$A791,시군구_병원급!$D$5:$D$3668,$D791)</f>
        <v>10</v>
      </c>
      <c r="BC791" s="16" t="n">
        <f aca="false">K791+AY791</f>
        <v>9</v>
      </c>
      <c r="BD791" s="17" t="n">
        <f aca="false">IF(E791=0,"",(K791+AY791)/E791*1000)</f>
        <v>1.79033220608713</v>
      </c>
      <c r="BE791" s="16" t="n">
        <f aca="false">AY791-SUMIFS(시군구_병원급!$E$5:$E$3668,시군구_병원급!$A$5:$A$3668,$A791,시군구_병원급!$D$5:$D$3668,$D791-3)</f>
        <v>0</v>
      </c>
      <c r="BF791" s="16" t="n">
        <f aca="false">IF(AY791=0,1,0)</f>
        <v>0</v>
      </c>
      <c r="BG791" s="16" t="n">
        <f aca="false">IF(K791+AY791=0,1,0)</f>
        <v>0</v>
      </c>
      <c r="BH791" s="16" t="n">
        <f aca="false">AF791+AG791+AH791</f>
        <v>11</v>
      </c>
      <c r="BI791" s="18" t="n">
        <f aca="false">IF(H791=0,"",BH791/H791)</f>
        <v>0.105769230769231</v>
      </c>
      <c r="BJ791" s="16" t="n">
        <f aca="false">IF(AP791="","",AP791+AN791)</f>
        <v>12</v>
      </c>
    </row>
    <row r="792" customFormat="false" ht="15" hidden="false" customHeight="true" outlineLevel="0" collapsed="false">
      <c r="A792" s="9" t="s">
        <v>256</v>
      </c>
      <c r="B792" s="10" t="s">
        <v>202</v>
      </c>
      <c r="C792" s="10" t="s">
        <v>257</v>
      </c>
      <c r="D792" s="9" t="n">
        <v>2019</v>
      </c>
      <c r="E792" s="11" t="n">
        <v>4114</v>
      </c>
      <c r="F792" s="11" t="n">
        <v>567</v>
      </c>
      <c r="G792" s="11" t="n">
        <v>591</v>
      </c>
      <c r="H792" s="11" t="n">
        <v>70</v>
      </c>
      <c r="I792" s="11" t="n">
        <v>3628</v>
      </c>
      <c r="J792" s="11" t="n">
        <v>2744</v>
      </c>
      <c r="K792" s="11" t="n">
        <v>4</v>
      </c>
      <c r="L792" s="12" t="n">
        <v>17.0150704910063</v>
      </c>
      <c r="M792" s="12" t="n">
        <v>0.972289742343218</v>
      </c>
      <c r="N792" s="13" t="n">
        <v>0.756339581036384</v>
      </c>
      <c r="O792" s="13" t="n">
        <v>0.881866796305299</v>
      </c>
      <c r="P792" s="13" t="n">
        <v>0.143655809431211</v>
      </c>
      <c r="Q792" s="13" t="n">
        <v>-0.20945426594927</v>
      </c>
      <c r="R792" s="13" t="n">
        <v>-0.243277848911652</v>
      </c>
      <c r="S792" s="11" t="n">
        <v>1</v>
      </c>
      <c r="T792" s="13" t="n">
        <v>-0.041095890410959</v>
      </c>
      <c r="U792" s="13" t="n">
        <v>-0.00792999726551813</v>
      </c>
      <c r="V792" s="11" t="n">
        <v>0</v>
      </c>
      <c r="W792" s="13" t="n">
        <v>-0.142857142857143</v>
      </c>
      <c r="X792" s="11" t="n">
        <v>0</v>
      </c>
      <c r="Y792" s="11" t="n">
        <v>0</v>
      </c>
      <c r="Z792" s="11" t="n">
        <v>0</v>
      </c>
      <c r="AA792" s="11" t="n">
        <v>0</v>
      </c>
      <c r="AB792" s="10" t="s">
        <v>65</v>
      </c>
      <c r="AC792" s="11" t="n">
        <v>2</v>
      </c>
      <c r="AD792" s="11" t="n">
        <v>44</v>
      </c>
      <c r="AE792" s="11" t="n">
        <v>19</v>
      </c>
      <c r="AF792" s="11" t="n">
        <v>1</v>
      </c>
      <c r="AG792" s="11" t="n">
        <v>4</v>
      </c>
      <c r="AH792" s="11" t="n">
        <v>0</v>
      </c>
      <c r="AI792" s="13" t="n">
        <v>0.0285714285714286</v>
      </c>
      <c r="AJ792" s="13" t="n">
        <v>0.628571428571429</v>
      </c>
      <c r="AK792" s="13" t="n">
        <v>0.271428571428571</v>
      </c>
      <c r="AL792" s="13" t="n">
        <v>0.0142857142857143</v>
      </c>
      <c r="AM792" s="13" t="n">
        <v>0.0571428571428571</v>
      </c>
      <c r="AN792" s="11" t="n">
        <v>5</v>
      </c>
      <c r="AO792" s="13" t="n">
        <v>0.0666666666666667</v>
      </c>
      <c r="AP792" s="11" t="n">
        <v>3</v>
      </c>
      <c r="AQ792" s="11" t="n">
        <v>3</v>
      </c>
      <c r="AR792" s="13" t="n">
        <v>0.04</v>
      </c>
      <c r="AS792" s="13" t="n">
        <v>0.04</v>
      </c>
      <c r="AT792" s="14" t="n">
        <f aca="false">SUMIFS(시도_소아과개폐업!$C$5:$C$293,시도_소아과개폐업!$A$5:$A$293,$D792,시도_소아과개폐업!$B$5:$B$293,$B792)</f>
        <v>221</v>
      </c>
      <c r="AU792" s="14" t="n">
        <f aca="false">SUMIFS(시도_소아과개폐업!$D$5:$D$293,시도_소아과개폐업!$A$5:$A$293,$D792,시도_소아과개폐업!$B$5:$B$293,$B792)</f>
        <v>100</v>
      </c>
      <c r="AV792" s="14" t="n">
        <f aca="false">SUMIFS(시도_소아과개폐업!$F$5:$F$293,시도_소아과개폐업!$A$5:$A$293,$D792,시도_소아과개폐업!$B$5:$B$293,$B792)</f>
        <v>121</v>
      </c>
      <c r="AW792" s="15" t="n">
        <f aca="false">SUMIFS(시도_소아과개폐업!$G$5:$G$293,시도_소아과개폐업!$A$5:$A$293,$D792,시도_소아과개폐업!$B$5:$B$293,$B792)</f>
        <v>0.148148148148148</v>
      </c>
      <c r="AX792" s="14" t="n">
        <f aca="false">SUMIFS(시도_소아과개폐업!$H$5:$H$293,시도_소아과개폐업!$A$5:$A$293,$D792,시도_소아과개폐업!$B$5:$B$293,$B792)</f>
        <v>349</v>
      </c>
      <c r="AY792" s="14" t="n">
        <f aca="false">SUMIFS(시군구_병원급!$E$5:$E$3668,시군구_병원급!$A$5:$A$3668,$A792,시군구_병원급!$D$5:$D$3668,$D792)</f>
        <v>2</v>
      </c>
      <c r="AZ792" s="14" t="n">
        <f aca="false">SUMIFS(시군구_병원급!$F$5:$F$3668,시군구_병원급!$A$5:$A$3668,$A792,시군구_병원급!$D$5:$D$3668,$D792)</f>
        <v>1</v>
      </c>
      <c r="BA792" s="14" t="n">
        <f aca="false">SUMIFS(시군구_병원급!$G$5:$G$3668,시군구_병원급!$A$5:$A$3668,$A792,시군구_병원급!$D$5:$D$3668,$D792)</f>
        <v>2</v>
      </c>
      <c r="BB792" s="14" t="n">
        <f aca="false">SUMIFS(시군구_병원급!$H$5:$H$3668,시군구_병원급!$A$5:$A$3668,$A792,시군구_병원급!$D$5:$D$3668,$D792)</f>
        <v>10</v>
      </c>
      <c r="BC792" s="16" t="n">
        <f aca="false">K792+AY792</f>
        <v>6</v>
      </c>
      <c r="BD792" s="17" t="n">
        <f aca="false">IF(E792=0,"",(K792+AY792)/E792*1000)</f>
        <v>1.45843461351483</v>
      </c>
      <c r="BE792" s="16" t="n">
        <f aca="false">AY792-SUMIFS(시군구_병원급!$E$5:$E$3668,시군구_병원급!$A$5:$A$3668,$A792,시군구_병원급!$D$5:$D$3668,$D792-3)</f>
        <v>0</v>
      </c>
      <c r="BF792" s="16" t="n">
        <f aca="false">IF(AY792=0,1,0)</f>
        <v>0</v>
      </c>
      <c r="BG792" s="16" t="n">
        <f aca="false">IF(K792+AY792=0,1,0)</f>
        <v>0</v>
      </c>
      <c r="BH792" s="16" t="n">
        <f aca="false">AF792+AG792+AH792</f>
        <v>5</v>
      </c>
      <c r="BI792" s="18" t="n">
        <f aca="false">IF(H792=0,"",BH792/H792)</f>
        <v>0.0714285714285714</v>
      </c>
      <c r="BJ792" s="16" t="n">
        <f aca="false">IF(AP792="","",AP792+AN792)</f>
        <v>8</v>
      </c>
    </row>
    <row r="793" customFormat="false" ht="15" hidden="false" customHeight="true" outlineLevel="0" collapsed="false">
      <c r="A793" s="9" t="s">
        <v>258</v>
      </c>
      <c r="B793" s="10" t="s">
        <v>202</v>
      </c>
      <c r="C793" s="10" t="s">
        <v>259</v>
      </c>
      <c r="D793" s="9" t="n">
        <v>2019</v>
      </c>
      <c r="E793" s="11" t="n">
        <v>1731</v>
      </c>
      <c r="F793" s="11" t="n">
        <v>257</v>
      </c>
      <c r="G793" s="11" t="n">
        <v>275</v>
      </c>
      <c r="H793" s="11" t="n">
        <v>32</v>
      </c>
      <c r="I793" s="11" t="n">
        <v>1258</v>
      </c>
      <c r="J793" s="11" t="n">
        <v>998</v>
      </c>
      <c r="K793" s="11" t="n">
        <v>0</v>
      </c>
      <c r="L793" s="12" t="n">
        <v>18.4864240323512</v>
      </c>
      <c r="M793" s="12" t="n">
        <v>0</v>
      </c>
      <c r="N793" s="13" t="n">
        <v>0.793322734499205</v>
      </c>
      <c r="O793" s="13" t="n">
        <v>0.726747544771808</v>
      </c>
      <c r="P793" s="13" t="n">
        <v>0.158867706528019</v>
      </c>
      <c r="Q793" s="13" t="n">
        <v>-0.231349911190053</v>
      </c>
      <c r="R793" s="13" t="n">
        <v>-0.317617866004963</v>
      </c>
      <c r="S793" s="11" t="n">
        <v>0</v>
      </c>
      <c r="T793" s="13" t="n">
        <v>-0.0857142857142857</v>
      </c>
      <c r="U793" s="13" t="n">
        <v>-0.0639880952380952</v>
      </c>
      <c r="V793" s="11" t="n">
        <v>1</v>
      </c>
      <c r="W793" s="13" t="n">
        <v>-0.21875</v>
      </c>
      <c r="X793" s="11" t="n">
        <v>0</v>
      </c>
      <c r="Y793" s="11" t="n">
        <v>0</v>
      </c>
      <c r="Z793" s="11" t="n">
        <v>0</v>
      </c>
      <c r="AA793" s="11" t="n">
        <v>0</v>
      </c>
      <c r="AB793" s="10" t="s">
        <v>65</v>
      </c>
      <c r="AC793" s="11" t="n">
        <v>7</v>
      </c>
      <c r="AD793" s="11" t="n">
        <v>8</v>
      </c>
      <c r="AE793" s="11" t="n">
        <v>9</v>
      </c>
      <c r="AF793" s="11" t="n">
        <v>4</v>
      </c>
      <c r="AG793" s="11" t="n">
        <v>4</v>
      </c>
      <c r="AH793" s="11" t="n">
        <v>0</v>
      </c>
      <c r="AI793" s="13" t="n">
        <v>0.21875</v>
      </c>
      <c r="AJ793" s="13" t="n">
        <v>0.25</v>
      </c>
      <c r="AK793" s="13" t="n">
        <v>0.28125</v>
      </c>
      <c r="AL793" s="13" t="n">
        <v>0.125</v>
      </c>
      <c r="AM793" s="13" t="n">
        <v>0.125</v>
      </c>
      <c r="AN793" s="11" t="n">
        <v>1</v>
      </c>
      <c r="AO793" s="13" t="n">
        <v>0.0303030303030303</v>
      </c>
      <c r="AP793" s="11" t="n">
        <v>6</v>
      </c>
      <c r="AQ793" s="11" t="n">
        <v>3</v>
      </c>
      <c r="AR793" s="13" t="n">
        <v>0.166666666666667</v>
      </c>
      <c r="AS793" s="13" t="n">
        <v>0.0833333333333333</v>
      </c>
      <c r="AT793" s="14" t="n">
        <f aca="false">SUMIFS(시도_소아과개폐업!$C$5:$C$293,시도_소아과개폐업!$A$5:$A$293,$D793,시도_소아과개폐업!$B$5:$B$293,$B793)</f>
        <v>221</v>
      </c>
      <c r="AU793" s="14" t="n">
        <f aca="false">SUMIFS(시도_소아과개폐업!$D$5:$D$293,시도_소아과개폐업!$A$5:$A$293,$D793,시도_소아과개폐업!$B$5:$B$293,$B793)</f>
        <v>100</v>
      </c>
      <c r="AV793" s="14" t="n">
        <f aca="false">SUMIFS(시도_소아과개폐업!$F$5:$F$293,시도_소아과개폐업!$A$5:$A$293,$D793,시도_소아과개폐업!$B$5:$B$293,$B793)</f>
        <v>121</v>
      </c>
      <c r="AW793" s="15" t="n">
        <f aca="false">SUMIFS(시도_소아과개폐업!$G$5:$G$293,시도_소아과개폐업!$A$5:$A$293,$D793,시도_소아과개폐업!$B$5:$B$293,$B793)</f>
        <v>0.148148148148148</v>
      </c>
      <c r="AX793" s="14" t="n">
        <f aca="false">SUMIFS(시도_소아과개폐업!$H$5:$H$293,시도_소아과개폐업!$A$5:$A$293,$D793,시도_소아과개폐업!$B$5:$B$293,$B793)</f>
        <v>349</v>
      </c>
      <c r="AY793" s="14" t="n">
        <f aca="false">SUMIFS(시군구_병원급!$E$5:$E$3668,시군구_병원급!$A$5:$A$3668,$A793,시군구_병원급!$D$5:$D$3668,$D793)</f>
        <v>0</v>
      </c>
      <c r="AZ793" s="14" t="n">
        <f aca="false">SUMIFS(시군구_병원급!$F$5:$F$3668,시군구_병원급!$A$5:$A$3668,$A793,시군구_병원급!$D$5:$D$3668,$D793)</f>
        <v>0</v>
      </c>
      <c r="BA793" s="14" t="n">
        <f aca="false">SUMIFS(시군구_병원급!$G$5:$G$3668,시군구_병원급!$A$5:$A$3668,$A793,시군구_병원급!$D$5:$D$3668,$D793)</f>
        <v>0</v>
      </c>
      <c r="BB793" s="14" t="n">
        <f aca="false">SUMIFS(시군구_병원급!$H$5:$H$3668,시군구_병원급!$A$5:$A$3668,$A793,시군구_병원급!$D$5:$D$3668,$D793)</f>
        <v>1</v>
      </c>
      <c r="BC793" s="16" t="n">
        <f aca="false">K793+AY793</f>
        <v>0</v>
      </c>
      <c r="BD793" s="17" t="n">
        <f aca="false">IF(E793=0,"",(K793+AY793)/E793*1000)</f>
        <v>0</v>
      </c>
      <c r="BE793" s="16" t="n">
        <f aca="false">AY793-SUMIFS(시군구_병원급!$E$5:$E$3668,시군구_병원급!$A$5:$A$3668,$A793,시군구_병원급!$D$5:$D$3668,$D793-3)</f>
        <v>0</v>
      </c>
      <c r="BF793" s="16" t="n">
        <f aca="false">IF(AY793=0,1,0)</f>
        <v>1</v>
      </c>
      <c r="BG793" s="16" t="n">
        <f aca="false">IF(K793+AY793=0,1,0)</f>
        <v>1</v>
      </c>
      <c r="BH793" s="16" t="n">
        <f aca="false">AF793+AG793+AH793</f>
        <v>8</v>
      </c>
      <c r="BI793" s="18" t="n">
        <f aca="false">IF(H793=0,"",BH793/H793)</f>
        <v>0.25</v>
      </c>
      <c r="BJ793" s="16" t="n">
        <f aca="false">IF(AP793="","",AP793+AN793)</f>
        <v>7</v>
      </c>
    </row>
    <row r="794" customFormat="false" ht="15" hidden="false" customHeight="true" outlineLevel="0" collapsed="false">
      <c r="A794" s="9" t="s">
        <v>260</v>
      </c>
      <c r="B794" s="10" t="s">
        <v>202</v>
      </c>
      <c r="C794" s="10" t="s">
        <v>261</v>
      </c>
      <c r="D794" s="9" t="n">
        <v>2019</v>
      </c>
      <c r="E794" s="11" t="n">
        <v>1943</v>
      </c>
      <c r="F794" s="11" t="n">
        <v>250</v>
      </c>
      <c r="G794" s="11" t="n">
        <v>261</v>
      </c>
      <c r="H794" s="11" t="n">
        <v>36</v>
      </c>
      <c r="I794" s="11" t="n">
        <v>1796</v>
      </c>
      <c r="J794" s="11" t="n">
        <v>1370</v>
      </c>
      <c r="K794" s="11" t="n">
        <v>1</v>
      </c>
      <c r="L794" s="12" t="n">
        <v>18.5280494081318</v>
      </c>
      <c r="M794" s="12" t="n">
        <v>0.514668039114771</v>
      </c>
      <c r="N794" s="13" t="n">
        <v>0.762806236080178</v>
      </c>
      <c r="O794" s="13" t="n">
        <v>0.924343798250129</v>
      </c>
      <c r="P794" s="13" t="n">
        <v>0.134328358208955</v>
      </c>
      <c r="Q794" s="13" t="n">
        <v>-0.183270281630937</v>
      </c>
      <c r="R794" s="13" t="n">
        <v>-0.28099173553719</v>
      </c>
      <c r="S794" s="11" t="n">
        <v>0</v>
      </c>
      <c r="T794" s="13" t="n">
        <v>0</v>
      </c>
      <c r="U794" s="13" t="n">
        <v>-0.0270855904658721</v>
      </c>
      <c r="V794" s="11" t="n">
        <v>0</v>
      </c>
      <c r="W794" s="13" t="n">
        <v>-0.0555555555555556</v>
      </c>
      <c r="X794" s="11" t="n">
        <v>0</v>
      </c>
      <c r="Y794" s="11" t="n">
        <v>1</v>
      </c>
      <c r="Z794" s="11" t="n">
        <v>1</v>
      </c>
      <c r="AA794" s="11" t="n">
        <v>0</v>
      </c>
      <c r="AB794" s="10" t="s">
        <v>65</v>
      </c>
      <c r="AC794" s="11" t="n">
        <v>5</v>
      </c>
      <c r="AD794" s="11" t="n">
        <v>14</v>
      </c>
      <c r="AE794" s="11" t="n">
        <v>12</v>
      </c>
      <c r="AF794" s="11" t="n">
        <v>2</v>
      </c>
      <c r="AG794" s="11" t="n">
        <v>3</v>
      </c>
      <c r="AH794" s="11" t="n">
        <v>0</v>
      </c>
      <c r="AI794" s="13" t="n">
        <v>0.138888888888889</v>
      </c>
      <c r="AJ794" s="13" t="n">
        <v>0.388888888888889</v>
      </c>
      <c r="AK794" s="13" t="n">
        <v>0.333333333333333</v>
      </c>
      <c r="AL794" s="13" t="n">
        <v>0.0555555555555556</v>
      </c>
      <c r="AM794" s="13" t="n">
        <v>0.0833333333333333</v>
      </c>
      <c r="AN794" s="11" t="n">
        <v>0</v>
      </c>
      <c r="AO794" s="13" t="n">
        <v>0</v>
      </c>
      <c r="AP794" s="11" t="n">
        <v>1</v>
      </c>
      <c r="AQ794" s="11" t="n">
        <v>1</v>
      </c>
      <c r="AR794" s="13" t="n">
        <v>0.0277777777777778</v>
      </c>
      <c r="AS794" s="13" t="n">
        <v>0.0277777777777778</v>
      </c>
      <c r="AT794" s="14" t="n">
        <f aca="false">SUMIFS(시도_소아과개폐업!$C$5:$C$293,시도_소아과개폐업!$A$5:$A$293,$D794,시도_소아과개폐업!$B$5:$B$293,$B794)</f>
        <v>221</v>
      </c>
      <c r="AU794" s="14" t="n">
        <f aca="false">SUMIFS(시도_소아과개폐업!$D$5:$D$293,시도_소아과개폐업!$A$5:$A$293,$D794,시도_소아과개폐업!$B$5:$B$293,$B794)</f>
        <v>100</v>
      </c>
      <c r="AV794" s="14" t="n">
        <f aca="false">SUMIFS(시도_소아과개폐업!$F$5:$F$293,시도_소아과개폐업!$A$5:$A$293,$D794,시도_소아과개폐업!$B$5:$B$293,$B794)</f>
        <v>121</v>
      </c>
      <c r="AW794" s="15" t="n">
        <f aca="false">SUMIFS(시도_소아과개폐업!$G$5:$G$293,시도_소아과개폐업!$A$5:$A$293,$D794,시도_소아과개폐업!$B$5:$B$293,$B794)</f>
        <v>0.148148148148148</v>
      </c>
      <c r="AX794" s="14" t="n">
        <f aca="false">SUMIFS(시도_소아과개폐업!$H$5:$H$293,시도_소아과개폐업!$A$5:$A$293,$D794,시도_소아과개폐업!$B$5:$B$293,$B794)</f>
        <v>349</v>
      </c>
      <c r="AY794" s="14" t="n">
        <f aca="false">SUMIFS(시군구_병원급!$E$5:$E$3668,시군구_병원급!$A$5:$A$3668,$A794,시군구_병원급!$D$5:$D$3668,$D794)</f>
        <v>1</v>
      </c>
      <c r="AZ794" s="14" t="n">
        <f aca="false">SUMIFS(시군구_병원급!$F$5:$F$3668,시군구_병원급!$A$5:$A$3668,$A794,시군구_병원급!$D$5:$D$3668,$D794)</f>
        <v>0</v>
      </c>
      <c r="BA794" s="14" t="n">
        <f aca="false">SUMIFS(시군구_병원급!$G$5:$G$3668,시군구_병원급!$A$5:$A$3668,$A794,시군구_병원급!$D$5:$D$3668,$D794)</f>
        <v>2</v>
      </c>
      <c r="BB794" s="14" t="n">
        <f aca="false">SUMIFS(시군구_병원급!$H$5:$H$3668,시군구_병원급!$A$5:$A$3668,$A794,시군구_병원급!$D$5:$D$3668,$D794)</f>
        <v>7</v>
      </c>
      <c r="BC794" s="16" t="n">
        <f aca="false">K794+AY794</f>
        <v>2</v>
      </c>
      <c r="BD794" s="17" t="n">
        <f aca="false">IF(E794=0,"",(K794+AY794)/E794*1000)</f>
        <v>1.02933607822954</v>
      </c>
      <c r="BE794" s="16" t="n">
        <f aca="false">AY794-SUMIFS(시군구_병원급!$E$5:$E$3668,시군구_병원급!$A$5:$A$3668,$A794,시군구_병원급!$D$5:$D$3668,$D794-3)</f>
        <v>1</v>
      </c>
      <c r="BF794" s="16" t="n">
        <f aca="false">IF(AY794=0,1,0)</f>
        <v>0</v>
      </c>
      <c r="BG794" s="16" t="n">
        <f aca="false">IF(K794+AY794=0,1,0)</f>
        <v>0</v>
      </c>
      <c r="BH794" s="16" t="n">
        <f aca="false">AF794+AG794+AH794</f>
        <v>5</v>
      </c>
      <c r="BI794" s="18" t="n">
        <f aca="false">IF(H794=0,"",BH794/H794)</f>
        <v>0.138888888888889</v>
      </c>
      <c r="BJ794" s="16" t="n">
        <f aca="false">IF(AP794="","",AP794+AN794)</f>
        <v>1</v>
      </c>
    </row>
    <row r="795" customFormat="false" ht="15" hidden="false" customHeight="true" outlineLevel="0" collapsed="false">
      <c r="A795" s="9" t="s">
        <v>262</v>
      </c>
      <c r="B795" s="10" t="s">
        <v>202</v>
      </c>
      <c r="C795" s="10" t="s">
        <v>263</v>
      </c>
      <c r="D795" s="9" t="n">
        <v>2019</v>
      </c>
      <c r="E795" s="11" t="n">
        <v>3975</v>
      </c>
      <c r="F795" s="11" t="n">
        <v>497</v>
      </c>
      <c r="G795" s="11" t="n">
        <v>530</v>
      </c>
      <c r="H795" s="11" t="n">
        <v>51</v>
      </c>
      <c r="I795" s="11" t="n">
        <v>3219</v>
      </c>
      <c r="J795" s="11" t="n">
        <v>2714</v>
      </c>
      <c r="K795" s="11" t="n">
        <v>3</v>
      </c>
      <c r="L795" s="12" t="n">
        <v>12.8301886792453</v>
      </c>
      <c r="M795" s="12" t="n">
        <v>0.754716981132075</v>
      </c>
      <c r="N795" s="13" t="n">
        <v>0.843118981050016</v>
      </c>
      <c r="O795" s="13" t="n">
        <v>0.809811320754717</v>
      </c>
      <c r="P795" s="13" t="n">
        <v>0.133333333333333</v>
      </c>
      <c r="Q795" s="13" t="n">
        <v>-0.139796580826661</v>
      </c>
      <c r="R795" s="13" t="n">
        <v>-0.157392686804452</v>
      </c>
      <c r="S795" s="11" t="n">
        <v>0</v>
      </c>
      <c r="T795" s="13" t="n">
        <v>-0.0727272727272728</v>
      </c>
      <c r="U795" s="13" t="n">
        <v>-0.0487588652482269</v>
      </c>
      <c r="V795" s="11" t="n">
        <v>0</v>
      </c>
      <c r="W795" s="13" t="n">
        <v>-0.117647058823529</v>
      </c>
      <c r="X795" s="11" t="n">
        <v>0</v>
      </c>
      <c r="Y795" s="11" t="n">
        <v>0</v>
      </c>
      <c r="Z795" s="11" t="n">
        <v>0</v>
      </c>
      <c r="AA795" s="11" t="n">
        <v>0</v>
      </c>
      <c r="AB795" s="10" t="s">
        <v>65</v>
      </c>
      <c r="AC795" s="11" t="n">
        <v>10</v>
      </c>
      <c r="AD795" s="11" t="n">
        <v>28</v>
      </c>
      <c r="AE795" s="11" t="n">
        <v>10</v>
      </c>
      <c r="AF795" s="11" t="n">
        <v>1</v>
      </c>
      <c r="AG795" s="11" t="n">
        <v>2</v>
      </c>
      <c r="AH795" s="11" t="n">
        <v>0</v>
      </c>
      <c r="AI795" s="13" t="n">
        <v>0.196078431372549</v>
      </c>
      <c r="AJ795" s="13" t="n">
        <v>0.549019607843137</v>
      </c>
      <c r="AK795" s="13" t="n">
        <v>0.196078431372549</v>
      </c>
      <c r="AL795" s="13" t="n">
        <v>0.0196078431372549</v>
      </c>
      <c r="AM795" s="13" t="n">
        <v>0.0392156862745098</v>
      </c>
      <c r="AN795" s="11" t="n">
        <v>3</v>
      </c>
      <c r="AO795" s="13" t="n">
        <v>0.0555555555555556</v>
      </c>
      <c r="AP795" s="11" t="n">
        <v>5</v>
      </c>
      <c r="AQ795" s="11" t="n">
        <v>2</v>
      </c>
      <c r="AR795" s="13" t="n">
        <v>0.087719298245614</v>
      </c>
      <c r="AS795" s="13" t="n">
        <v>0.0350877192982456</v>
      </c>
      <c r="AT795" s="14" t="n">
        <f aca="false">SUMIFS(시도_소아과개폐업!$C$5:$C$293,시도_소아과개폐업!$A$5:$A$293,$D795,시도_소아과개폐업!$B$5:$B$293,$B795)</f>
        <v>221</v>
      </c>
      <c r="AU795" s="14" t="n">
        <f aca="false">SUMIFS(시도_소아과개폐업!$D$5:$D$293,시도_소아과개폐업!$A$5:$A$293,$D795,시도_소아과개폐업!$B$5:$B$293,$B795)</f>
        <v>100</v>
      </c>
      <c r="AV795" s="14" t="n">
        <f aca="false">SUMIFS(시도_소아과개폐업!$F$5:$F$293,시도_소아과개폐업!$A$5:$A$293,$D795,시도_소아과개폐업!$B$5:$B$293,$B795)</f>
        <v>121</v>
      </c>
      <c r="AW795" s="15" t="n">
        <f aca="false">SUMIFS(시도_소아과개폐업!$G$5:$G$293,시도_소아과개폐업!$A$5:$A$293,$D795,시도_소아과개폐업!$B$5:$B$293,$B795)</f>
        <v>0.148148148148148</v>
      </c>
      <c r="AX795" s="14" t="n">
        <f aca="false">SUMIFS(시도_소아과개폐업!$H$5:$H$293,시도_소아과개폐업!$A$5:$A$293,$D795,시도_소아과개폐업!$B$5:$B$293,$B795)</f>
        <v>349</v>
      </c>
      <c r="AY795" s="14" t="n">
        <f aca="false">SUMIFS(시군구_병원급!$E$5:$E$3668,시군구_병원급!$A$5:$A$3668,$A795,시군구_병원급!$D$5:$D$3668,$D795)</f>
        <v>1</v>
      </c>
      <c r="AZ795" s="14" t="n">
        <f aca="false">SUMIFS(시군구_병원급!$F$5:$F$3668,시군구_병원급!$A$5:$A$3668,$A795,시군구_병원급!$D$5:$D$3668,$D795)</f>
        <v>0</v>
      </c>
      <c r="BA795" s="14" t="n">
        <f aca="false">SUMIFS(시군구_병원급!$G$5:$G$3668,시군구_병원급!$A$5:$A$3668,$A795,시군구_병원급!$D$5:$D$3668,$D795)</f>
        <v>2</v>
      </c>
      <c r="BB795" s="14" t="n">
        <f aca="false">SUMIFS(시군구_병원급!$H$5:$H$3668,시군구_병원급!$A$5:$A$3668,$A795,시군구_병원급!$D$5:$D$3668,$D795)</f>
        <v>11</v>
      </c>
      <c r="BC795" s="16" t="n">
        <f aca="false">K795+AY795</f>
        <v>4</v>
      </c>
      <c r="BD795" s="17" t="n">
        <f aca="false">IF(E795=0,"",(K795+AY795)/E795*1000)</f>
        <v>1.0062893081761</v>
      </c>
      <c r="BE795" s="16" t="n">
        <f aca="false">AY795-SUMIFS(시군구_병원급!$E$5:$E$3668,시군구_병원급!$A$5:$A$3668,$A795,시군구_병원급!$D$5:$D$3668,$D795-3)</f>
        <v>0</v>
      </c>
      <c r="BF795" s="16" t="n">
        <f aca="false">IF(AY795=0,1,0)</f>
        <v>0</v>
      </c>
      <c r="BG795" s="16" t="n">
        <f aca="false">IF(K795+AY795=0,1,0)</f>
        <v>0</v>
      </c>
      <c r="BH795" s="16" t="n">
        <f aca="false">AF795+AG795+AH795</f>
        <v>3</v>
      </c>
      <c r="BI795" s="18" t="n">
        <f aca="false">IF(H795=0,"",BH795/H795)</f>
        <v>0.0588235294117647</v>
      </c>
      <c r="BJ795" s="16" t="n">
        <f aca="false">IF(AP795="","",AP795+AN795)</f>
        <v>8</v>
      </c>
    </row>
    <row r="796" customFormat="false" ht="15" hidden="false" customHeight="true" outlineLevel="0" collapsed="false">
      <c r="A796" s="9" t="s">
        <v>264</v>
      </c>
      <c r="B796" s="10" t="s">
        <v>265</v>
      </c>
      <c r="C796" s="10" t="s">
        <v>266</v>
      </c>
      <c r="D796" s="9" t="n">
        <v>2019</v>
      </c>
      <c r="E796" s="11" t="n">
        <v>42544</v>
      </c>
      <c r="F796" s="11" t="n">
        <v>5283</v>
      </c>
      <c r="G796" s="11" t="n">
        <v>5460</v>
      </c>
      <c r="H796" s="11" t="n">
        <v>710</v>
      </c>
      <c r="I796" s="11" t="n">
        <v>35195</v>
      </c>
      <c r="J796" s="11" t="n">
        <v>28775</v>
      </c>
      <c r="K796" s="11" t="n">
        <v>32</v>
      </c>
      <c r="L796" s="12" t="n">
        <v>16.6886047386235</v>
      </c>
      <c r="M796" s="12" t="n">
        <v>0.752162467092892</v>
      </c>
      <c r="N796" s="13" t="n">
        <v>0.817587725529195</v>
      </c>
      <c r="O796" s="13" t="n">
        <v>0.827261188416698</v>
      </c>
      <c r="P796" s="13" t="n">
        <v>0.128337720947725</v>
      </c>
      <c r="Q796" s="13" t="n">
        <v>-0.15092004949507</v>
      </c>
      <c r="R796" s="13" t="n">
        <v>-0.299730665640631</v>
      </c>
      <c r="S796" s="11" t="n">
        <v>-3</v>
      </c>
      <c r="T796" s="13" t="n">
        <v>-0.0260631001371742</v>
      </c>
      <c r="U796" s="13" t="n">
        <v>-0.0149182713837887</v>
      </c>
      <c r="V796" s="11" t="n">
        <v>0</v>
      </c>
      <c r="W796" s="13" t="n">
        <v>-0.150704225352113</v>
      </c>
      <c r="X796" s="11" t="n">
        <v>0</v>
      </c>
      <c r="Y796" s="11" t="n">
        <v>0</v>
      </c>
      <c r="Z796" s="11" t="n">
        <v>0</v>
      </c>
      <c r="AA796" s="11" t="n">
        <v>0</v>
      </c>
      <c r="AB796" s="10" t="s">
        <v>65</v>
      </c>
      <c r="AC796" s="11" t="n">
        <v>31</v>
      </c>
      <c r="AD796" s="11" t="n">
        <v>258</v>
      </c>
      <c r="AE796" s="11" t="n">
        <v>350</v>
      </c>
      <c r="AF796" s="11" t="n">
        <v>22</v>
      </c>
      <c r="AG796" s="11" t="n">
        <v>49</v>
      </c>
      <c r="AH796" s="11" t="n">
        <v>0</v>
      </c>
      <c r="AI796" s="13" t="n">
        <v>0.0436619718309859</v>
      </c>
      <c r="AJ796" s="13" t="n">
        <v>0.363380281690141</v>
      </c>
      <c r="AK796" s="13" t="n">
        <v>0.492957746478873</v>
      </c>
      <c r="AL796" s="13" t="n">
        <v>0.0309859154929578</v>
      </c>
      <c r="AM796" s="13" t="n">
        <v>0.0690140845070423</v>
      </c>
      <c r="AN796" s="11" t="n">
        <v>19</v>
      </c>
      <c r="AO796" s="13" t="n">
        <v>0.0260631001371742</v>
      </c>
      <c r="AP796" s="11" t="n">
        <v>63</v>
      </c>
      <c r="AQ796" s="11" t="n">
        <v>39</v>
      </c>
      <c r="AR796" s="13" t="n">
        <v>0.0836653386454183</v>
      </c>
      <c r="AS796" s="13" t="n">
        <v>0.051792828685259</v>
      </c>
      <c r="AT796" s="14" t="n">
        <f aca="false">SUMIFS(시도_소아과개폐업!$C$5:$C$293,시도_소아과개폐업!$A$5:$A$293,$D796,시도_소아과개폐업!$B$5:$B$293,$B796)</f>
        <v>20</v>
      </c>
      <c r="AU796" s="14" t="n">
        <f aca="false">SUMIFS(시도_소아과개폐업!$D$5:$D$293,시도_소아과개폐업!$A$5:$A$293,$D796,시도_소아과개폐업!$B$5:$B$293,$B796)</f>
        <v>6</v>
      </c>
      <c r="AV796" s="14" t="n">
        <f aca="false">SUMIFS(시도_소아과개폐업!$F$5:$F$293,시도_소아과개폐업!$A$5:$A$293,$D796,시도_소아과개폐업!$B$5:$B$293,$B796)</f>
        <v>14</v>
      </c>
      <c r="AW796" s="15" t="n">
        <f aca="false">SUMIFS(시도_소아과개폐업!$G$5:$G$293,시도_소아과개폐업!$A$5:$A$293,$D796,시도_소아과개폐업!$B$5:$B$293,$B796)</f>
        <v>0.12</v>
      </c>
      <c r="AX796" s="14" t="n">
        <f aca="false">SUMIFS(시도_소아과개폐업!$H$5:$H$293,시도_소아과개폐업!$A$5:$A$293,$D796,시도_소아과개폐업!$B$5:$B$293,$B796)</f>
        <v>39</v>
      </c>
      <c r="AY796" s="14" t="n">
        <f aca="false">SUMIFS(시군구_병원급!$E$5:$E$3668,시군구_병원급!$A$5:$A$3668,$A796,시군구_병원급!$D$5:$D$3668,$D796)</f>
        <v>5</v>
      </c>
      <c r="AZ796" s="14" t="n">
        <f aca="false">SUMIFS(시군구_병원급!$F$5:$F$3668,시군구_병원급!$A$5:$A$3668,$A796,시군구_병원급!$D$5:$D$3668,$D796)</f>
        <v>7</v>
      </c>
      <c r="BA796" s="14" t="n">
        <f aca="false">SUMIFS(시군구_병원급!$G$5:$G$3668,시군구_병원급!$A$5:$A$3668,$A796,시군구_병원급!$D$5:$D$3668,$D796)</f>
        <v>32</v>
      </c>
      <c r="BB796" s="14" t="n">
        <f aca="false">SUMIFS(시군구_병원급!$H$5:$H$3668,시군구_병원급!$A$5:$A$3668,$A796,시군구_병원급!$D$5:$D$3668,$D796)</f>
        <v>57</v>
      </c>
      <c r="BC796" s="16" t="n">
        <f aca="false">K796+AY796</f>
        <v>37</v>
      </c>
      <c r="BD796" s="17" t="n">
        <f aca="false">IF(E796=0,"",(K796+AY796)/E796*1000)</f>
        <v>0.869687852576156</v>
      </c>
      <c r="BE796" s="16" t="n">
        <f aca="false">AY796-SUMIFS(시군구_병원급!$E$5:$E$3668,시군구_병원급!$A$5:$A$3668,$A796,시군구_병원급!$D$5:$D$3668,$D796-3)</f>
        <v>0</v>
      </c>
      <c r="BF796" s="16" t="n">
        <f aca="false">IF(AY796=0,1,0)</f>
        <v>0</v>
      </c>
      <c r="BG796" s="16" t="n">
        <f aca="false">IF(K796+AY796=0,1,0)</f>
        <v>0</v>
      </c>
      <c r="BH796" s="16" t="n">
        <f aca="false">AF796+AG796+AH796</f>
        <v>71</v>
      </c>
      <c r="BI796" s="18" t="n">
        <f aca="false">IF(H796=0,"",BH796/H796)</f>
        <v>0.1</v>
      </c>
      <c r="BJ796" s="16" t="n">
        <f aca="false">IF(AP796="","",AP796+AN796)</f>
        <v>82</v>
      </c>
    </row>
    <row r="797" customFormat="false" ht="15" hidden="false" customHeight="true" outlineLevel="0" collapsed="false">
      <c r="A797" s="9" t="s">
        <v>267</v>
      </c>
      <c r="B797" s="10" t="s">
        <v>265</v>
      </c>
      <c r="C797" s="10" t="s">
        <v>268</v>
      </c>
      <c r="D797" s="9" t="n">
        <v>2019</v>
      </c>
      <c r="E797" s="11" t="n">
        <v>8285</v>
      </c>
      <c r="F797" s="11" t="n">
        <v>1078</v>
      </c>
      <c r="G797" s="11" t="n">
        <v>1100</v>
      </c>
      <c r="H797" s="11" t="n">
        <v>131</v>
      </c>
      <c r="I797" s="11" t="n">
        <v>7225</v>
      </c>
      <c r="J797" s="11" t="n">
        <v>5326</v>
      </c>
      <c r="K797" s="11" t="n">
        <v>7</v>
      </c>
      <c r="L797" s="12" t="n">
        <v>15.811707905854</v>
      </c>
      <c r="M797" s="12" t="n">
        <v>0.844900422450211</v>
      </c>
      <c r="N797" s="13" t="n">
        <v>0.737162629757786</v>
      </c>
      <c r="O797" s="13" t="n">
        <v>0.872057936028968</v>
      </c>
      <c r="P797" s="13" t="n">
        <v>0.132770066385033</v>
      </c>
      <c r="Q797" s="13" t="n">
        <v>-0.102091687439038</v>
      </c>
      <c r="R797" s="13" t="n">
        <v>-0.2296918767507</v>
      </c>
      <c r="S797" s="11" t="n">
        <v>1</v>
      </c>
      <c r="T797" s="13" t="n">
        <v>-0.00757575757575757</v>
      </c>
      <c r="U797" s="13" t="n">
        <v>-0.0315013404825737</v>
      </c>
      <c r="V797" s="11" t="n">
        <v>0</v>
      </c>
      <c r="W797" s="13" t="n">
        <v>-0.16793893129771</v>
      </c>
      <c r="X797" s="11" t="n">
        <v>0</v>
      </c>
      <c r="Y797" s="11" t="n">
        <v>1</v>
      </c>
      <c r="Z797" s="11" t="n">
        <v>1</v>
      </c>
      <c r="AA797" s="11" t="n">
        <v>0</v>
      </c>
      <c r="AB797" s="10" t="s">
        <v>65</v>
      </c>
      <c r="AC797" s="11" t="n">
        <v>9</v>
      </c>
      <c r="AD797" s="11" t="n">
        <v>69</v>
      </c>
      <c r="AE797" s="11" t="n">
        <v>34</v>
      </c>
      <c r="AF797" s="11" t="n">
        <v>1</v>
      </c>
      <c r="AG797" s="11" t="n">
        <v>17</v>
      </c>
      <c r="AH797" s="11" t="n">
        <v>1</v>
      </c>
      <c r="AI797" s="13" t="n">
        <v>0.0687022900763359</v>
      </c>
      <c r="AJ797" s="13" t="n">
        <v>0.526717557251908</v>
      </c>
      <c r="AK797" s="13" t="n">
        <v>0.259541984732824</v>
      </c>
      <c r="AL797" s="13" t="n">
        <v>0.00763358778625954</v>
      </c>
      <c r="AM797" s="13" t="n">
        <v>0.129770992366412</v>
      </c>
      <c r="AN797" s="11" t="n">
        <v>9</v>
      </c>
      <c r="AO797" s="13" t="n">
        <v>0.0642857142857143</v>
      </c>
      <c r="AP797" s="11" t="n">
        <v>4</v>
      </c>
      <c r="AQ797" s="11" t="n">
        <v>8</v>
      </c>
      <c r="AR797" s="13" t="n">
        <v>0.0294117647058824</v>
      </c>
      <c r="AS797" s="13" t="n">
        <v>0.0588235294117647</v>
      </c>
      <c r="AT797" s="14" t="n">
        <f aca="false">SUMIFS(시도_소아과개폐업!$C$5:$C$293,시도_소아과개폐업!$A$5:$A$293,$D797,시도_소아과개폐업!$B$5:$B$293,$B797)</f>
        <v>20</v>
      </c>
      <c r="AU797" s="14" t="n">
        <f aca="false">SUMIFS(시도_소아과개폐업!$D$5:$D$293,시도_소아과개폐업!$A$5:$A$293,$D797,시도_소아과개폐업!$B$5:$B$293,$B797)</f>
        <v>6</v>
      </c>
      <c r="AV797" s="14" t="n">
        <f aca="false">SUMIFS(시도_소아과개폐업!$F$5:$F$293,시도_소아과개폐업!$A$5:$A$293,$D797,시도_소아과개폐업!$B$5:$B$293,$B797)</f>
        <v>14</v>
      </c>
      <c r="AW797" s="15" t="n">
        <f aca="false">SUMIFS(시도_소아과개폐업!$G$5:$G$293,시도_소아과개폐업!$A$5:$A$293,$D797,시도_소아과개폐업!$B$5:$B$293,$B797)</f>
        <v>0.12</v>
      </c>
      <c r="AX797" s="14" t="n">
        <f aca="false">SUMIFS(시도_소아과개폐업!$H$5:$H$293,시도_소아과개폐업!$A$5:$A$293,$D797,시도_소아과개폐업!$B$5:$B$293,$B797)</f>
        <v>39</v>
      </c>
      <c r="AY797" s="14" t="n">
        <f aca="false">SUMIFS(시군구_병원급!$E$5:$E$3668,시군구_병원급!$A$5:$A$3668,$A797,시군구_병원급!$D$5:$D$3668,$D797)</f>
        <v>1</v>
      </c>
      <c r="AZ797" s="14" t="n">
        <f aca="false">SUMIFS(시군구_병원급!$F$5:$F$3668,시군구_병원급!$A$5:$A$3668,$A797,시군구_병원급!$D$5:$D$3668,$D797)</f>
        <v>2</v>
      </c>
      <c r="BA797" s="14" t="n">
        <f aca="false">SUMIFS(시군구_병원급!$G$5:$G$3668,시군구_병원급!$A$5:$A$3668,$A797,시군구_병원급!$D$5:$D$3668,$D797)</f>
        <v>5</v>
      </c>
      <c r="BB797" s="14" t="n">
        <f aca="false">SUMIFS(시군구_병원급!$H$5:$H$3668,시군구_병원급!$A$5:$A$3668,$A797,시군구_병원급!$D$5:$D$3668,$D797)</f>
        <v>15</v>
      </c>
      <c r="BC797" s="16" t="n">
        <f aca="false">K797+AY797</f>
        <v>8</v>
      </c>
      <c r="BD797" s="17" t="n">
        <f aca="false">IF(E797=0,"",(K797+AY797)/E797*1000)</f>
        <v>0.965600482800241</v>
      </c>
      <c r="BE797" s="16" t="n">
        <f aca="false">AY797-SUMIFS(시군구_병원급!$E$5:$E$3668,시군구_병원급!$A$5:$A$3668,$A797,시군구_병원급!$D$5:$D$3668,$D797-3)</f>
        <v>0</v>
      </c>
      <c r="BF797" s="16" t="n">
        <f aca="false">IF(AY797=0,1,0)</f>
        <v>0</v>
      </c>
      <c r="BG797" s="16" t="n">
        <f aca="false">IF(K797+AY797=0,1,0)</f>
        <v>0</v>
      </c>
      <c r="BH797" s="16" t="n">
        <f aca="false">AF797+AG797+AH797</f>
        <v>19</v>
      </c>
      <c r="BI797" s="18" t="n">
        <f aca="false">IF(H797=0,"",BH797/H797)</f>
        <v>0.145038167938931</v>
      </c>
      <c r="BJ797" s="16" t="n">
        <f aca="false">IF(AP797="","",AP797+AN797)</f>
        <v>13</v>
      </c>
    </row>
    <row r="798" customFormat="false" ht="15" hidden="false" customHeight="true" outlineLevel="0" collapsed="false">
      <c r="A798" s="9" t="s">
        <v>269</v>
      </c>
      <c r="B798" s="10" t="s">
        <v>265</v>
      </c>
      <c r="C798" s="10" t="s">
        <v>270</v>
      </c>
      <c r="D798" s="9" t="n">
        <v>2019</v>
      </c>
      <c r="E798" s="11" t="n">
        <v>5041</v>
      </c>
      <c r="F798" s="11" t="n">
        <v>651</v>
      </c>
      <c r="G798" s="11" t="n">
        <v>675</v>
      </c>
      <c r="H798" s="11" t="n">
        <v>69</v>
      </c>
      <c r="I798" s="11" t="n">
        <v>3827</v>
      </c>
      <c r="J798" s="11" t="n">
        <v>2882</v>
      </c>
      <c r="K798" s="11" t="n">
        <v>5</v>
      </c>
      <c r="L798" s="12" t="n">
        <v>13.6877603650069</v>
      </c>
      <c r="M798" s="12" t="n">
        <v>0.991866693116445</v>
      </c>
      <c r="N798" s="13" t="n">
        <v>0.753070290044421</v>
      </c>
      <c r="O798" s="13" t="n">
        <v>0.759174766911327</v>
      </c>
      <c r="P798" s="13" t="n">
        <v>0.13390200357072</v>
      </c>
      <c r="Q798" s="13" t="n">
        <v>-0.152203161789438</v>
      </c>
      <c r="R798" s="13" t="n">
        <v>-0.242424242424242</v>
      </c>
      <c r="S798" s="11" t="n">
        <v>0</v>
      </c>
      <c r="T798" s="13" t="n">
        <v>-0.0142857142857142</v>
      </c>
      <c r="U798" s="13" t="n">
        <v>-0.0174582798459564</v>
      </c>
      <c r="V798" s="11" t="n">
        <v>0</v>
      </c>
      <c r="W798" s="13" t="n">
        <v>-0.144927536231884</v>
      </c>
      <c r="X798" s="11" t="n">
        <v>0</v>
      </c>
      <c r="Y798" s="11" t="n">
        <v>0</v>
      </c>
      <c r="Z798" s="11" t="n">
        <v>0</v>
      </c>
      <c r="AA798" s="11" t="n">
        <v>0</v>
      </c>
      <c r="AB798" s="10" t="s">
        <v>65</v>
      </c>
      <c r="AC798" s="11" t="n">
        <v>7</v>
      </c>
      <c r="AD798" s="11" t="n">
        <v>31</v>
      </c>
      <c r="AE798" s="11" t="n">
        <v>12</v>
      </c>
      <c r="AF798" s="11" t="n">
        <v>4</v>
      </c>
      <c r="AG798" s="11" t="n">
        <v>15</v>
      </c>
      <c r="AH798" s="11" t="n">
        <v>0</v>
      </c>
      <c r="AI798" s="13" t="n">
        <v>0.101449275362319</v>
      </c>
      <c r="AJ798" s="13" t="n">
        <v>0.449275362318841</v>
      </c>
      <c r="AK798" s="13" t="n">
        <v>0.173913043478261</v>
      </c>
      <c r="AL798" s="13" t="n">
        <v>0.0579710144927536</v>
      </c>
      <c r="AM798" s="13" t="n">
        <v>0.217391304347826</v>
      </c>
      <c r="AN798" s="11" t="n">
        <v>0</v>
      </c>
      <c r="AO798" s="13" t="n">
        <v>0</v>
      </c>
      <c r="AP798" s="11" t="n">
        <v>5</v>
      </c>
      <c r="AQ798" s="11" t="n">
        <v>3</v>
      </c>
      <c r="AR798" s="13" t="n">
        <v>0.0704225352112676</v>
      </c>
      <c r="AS798" s="13" t="n">
        <v>0.0422535211267606</v>
      </c>
      <c r="AT798" s="14" t="n">
        <f aca="false">SUMIFS(시도_소아과개폐업!$C$5:$C$293,시도_소아과개폐업!$A$5:$A$293,$D798,시도_소아과개폐업!$B$5:$B$293,$B798)</f>
        <v>20</v>
      </c>
      <c r="AU798" s="14" t="n">
        <f aca="false">SUMIFS(시도_소아과개폐업!$D$5:$D$293,시도_소아과개폐업!$A$5:$A$293,$D798,시도_소아과개폐업!$B$5:$B$293,$B798)</f>
        <v>6</v>
      </c>
      <c r="AV798" s="14" t="n">
        <f aca="false">SUMIFS(시도_소아과개폐업!$F$5:$F$293,시도_소아과개폐업!$A$5:$A$293,$D798,시도_소아과개폐업!$B$5:$B$293,$B798)</f>
        <v>14</v>
      </c>
      <c r="AW798" s="15" t="n">
        <f aca="false">SUMIFS(시도_소아과개폐업!$G$5:$G$293,시도_소아과개폐업!$A$5:$A$293,$D798,시도_소아과개폐업!$B$5:$B$293,$B798)</f>
        <v>0.12</v>
      </c>
      <c r="AX798" s="14" t="n">
        <f aca="false">SUMIFS(시도_소아과개폐업!$H$5:$H$293,시도_소아과개폐업!$A$5:$A$293,$D798,시도_소아과개폐업!$B$5:$B$293,$B798)</f>
        <v>39</v>
      </c>
      <c r="AY798" s="14" t="n">
        <f aca="false">SUMIFS(시군구_병원급!$E$5:$E$3668,시군구_병원급!$A$5:$A$3668,$A798,시군구_병원급!$D$5:$D$3668,$D798)</f>
        <v>3</v>
      </c>
      <c r="AZ798" s="14" t="n">
        <f aca="false">SUMIFS(시군구_병원급!$F$5:$F$3668,시군구_병원급!$A$5:$A$3668,$A798,시군구_병원급!$D$5:$D$3668,$D798)</f>
        <v>2</v>
      </c>
      <c r="BA798" s="14" t="n">
        <f aca="false">SUMIFS(시군구_병원급!$G$5:$G$3668,시군구_병원급!$A$5:$A$3668,$A798,시군구_병원급!$D$5:$D$3668,$D798)</f>
        <v>3</v>
      </c>
      <c r="BB798" s="14" t="n">
        <f aca="false">SUMIFS(시군구_병원급!$H$5:$H$3668,시군구_병원급!$A$5:$A$3668,$A798,시군구_병원급!$D$5:$D$3668,$D798)</f>
        <v>11</v>
      </c>
      <c r="BC798" s="16" t="n">
        <f aca="false">K798+AY798</f>
        <v>8</v>
      </c>
      <c r="BD798" s="17" t="n">
        <f aca="false">IF(E798=0,"",(K798+AY798)/E798*1000)</f>
        <v>1.58698670898631</v>
      </c>
      <c r="BE798" s="16" t="n">
        <f aca="false">AY798-SUMIFS(시군구_병원급!$E$5:$E$3668,시군구_병원급!$A$5:$A$3668,$A798,시군구_병원급!$D$5:$D$3668,$D798-3)</f>
        <v>0</v>
      </c>
      <c r="BF798" s="16" t="n">
        <f aca="false">IF(AY798=0,1,0)</f>
        <v>0</v>
      </c>
      <c r="BG798" s="16" t="n">
        <f aca="false">IF(K798+AY798=0,1,0)</f>
        <v>0</v>
      </c>
      <c r="BH798" s="16" t="n">
        <f aca="false">AF798+AG798+AH798</f>
        <v>19</v>
      </c>
      <c r="BI798" s="18" t="n">
        <f aca="false">IF(H798=0,"",BH798/H798)</f>
        <v>0.27536231884058</v>
      </c>
      <c r="BJ798" s="16" t="n">
        <f aca="false">IF(AP798="","",AP798+AN798)</f>
        <v>5</v>
      </c>
    </row>
    <row r="799" customFormat="false" ht="15" hidden="false" customHeight="true" outlineLevel="0" collapsed="false">
      <c r="A799" s="9" t="s">
        <v>271</v>
      </c>
      <c r="B799" s="10" t="s">
        <v>265</v>
      </c>
      <c r="C799" s="10" t="s">
        <v>272</v>
      </c>
      <c r="D799" s="9" t="n">
        <v>2019</v>
      </c>
      <c r="E799" s="11" t="n">
        <v>858</v>
      </c>
      <c r="F799" s="11" t="n">
        <v>99</v>
      </c>
      <c r="G799" s="11" t="n">
        <v>102</v>
      </c>
      <c r="H799" s="11" t="n">
        <v>9</v>
      </c>
      <c r="I799" s="11" t="n">
        <v>574</v>
      </c>
      <c r="J799" s="11" t="n">
        <v>454</v>
      </c>
      <c r="K799" s="11" t="n">
        <v>0</v>
      </c>
      <c r="L799" s="12" t="n">
        <v>10.4895104895105</v>
      </c>
      <c r="M799" s="12" t="n">
        <v>0</v>
      </c>
      <c r="N799" s="13" t="n">
        <v>0.790940766550523</v>
      </c>
      <c r="O799" s="13" t="n">
        <v>0.668997668997669</v>
      </c>
      <c r="P799" s="13" t="n">
        <v>0.118881118881119</v>
      </c>
      <c r="Q799" s="13" t="n">
        <v>-0.215004574565416</v>
      </c>
      <c r="R799" s="13" t="n">
        <v>-0.448648648648649</v>
      </c>
      <c r="S799" s="11" t="n">
        <v>0</v>
      </c>
      <c r="T799" s="13" t="n">
        <v>0</v>
      </c>
      <c r="U799" s="13" t="n">
        <v>-0.0271186440677966</v>
      </c>
      <c r="V799" s="11" t="n">
        <v>1</v>
      </c>
      <c r="W799" s="13" t="n">
        <v>-0.111111111111111</v>
      </c>
      <c r="X799" s="11" t="n">
        <v>0</v>
      </c>
      <c r="Y799" s="11" t="n">
        <v>0</v>
      </c>
      <c r="Z799" s="11" t="n">
        <v>0</v>
      </c>
      <c r="AA799" s="11" t="n">
        <v>0</v>
      </c>
      <c r="AB799" s="10" t="s">
        <v>65</v>
      </c>
      <c r="AC799" s="11" t="n">
        <v>1</v>
      </c>
      <c r="AD799" s="11" t="n">
        <v>3</v>
      </c>
      <c r="AE799" s="11" t="n">
        <v>2</v>
      </c>
      <c r="AF799" s="11" t="n">
        <v>1</v>
      </c>
      <c r="AG799" s="11" t="n">
        <v>2</v>
      </c>
      <c r="AH799" s="11" t="n">
        <v>0</v>
      </c>
      <c r="AI799" s="13" t="n">
        <v>0.111111111111111</v>
      </c>
      <c r="AJ799" s="13" t="n">
        <v>0.333333333333333</v>
      </c>
      <c r="AK799" s="13" t="n">
        <v>0.222222222222222</v>
      </c>
      <c r="AL799" s="13" t="n">
        <v>0.111111111111111</v>
      </c>
      <c r="AM799" s="13" t="n">
        <v>0.222222222222222</v>
      </c>
      <c r="AN799" s="11" t="n">
        <v>1</v>
      </c>
      <c r="AO799" s="13" t="n">
        <v>0.1</v>
      </c>
      <c r="AP799" s="11" t="n">
        <v>1</v>
      </c>
      <c r="AQ799" s="11" t="n">
        <v>1</v>
      </c>
      <c r="AR799" s="13" t="n">
        <v>0.1</v>
      </c>
      <c r="AS799" s="13" t="n">
        <v>0.1</v>
      </c>
      <c r="AT799" s="14" t="n">
        <f aca="false">SUMIFS(시도_소아과개폐업!$C$5:$C$293,시도_소아과개폐업!$A$5:$A$293,$D799,시도_소아과개폐업!$B$5:$B$293,$B799)</f>
        <v>20</v>
      </c>
      <c r="AU799" s="14" t="n">
        <f aca="false">SUMIFS(시도_소아과개폐업!$D$5:$D$293,시도_소아과개폐업!$A$5:$A$293,$D799,시도_소아과개폐업!$B$5:$B$293,$B799)</f>
        <v>6</v>
      </c>
      <c r="AV799" s="14" t="n">
        <f aca="false">SUMIFS(시도_소아과개폐업!$F$5:$F$293,시도_소아과개폐업!$A$5:$A$293,$D799,시도_소아과개폐업!$B$5:$B$293,$B799)</f>
        <v>14</v>
      </c>
      <c r="AW799" s="15" t="n">
        <f aca="false">SUMIFS(시도_소아과개폐업!$G$5:$G$293,시도_소아과개폐업!$A$5:$A$293,$D799,시도_소아과개폐업!$B$5:$B$293,$B799)</f>
        <v>0.12</v>
      </c>
      <c r="AX799" s="14" t="n">
        <f aca="false">SUMIFS(시도_소아과개폐업!$H$5:$H$293,시도_소아과개폐업!$A$5:$A$293,$D799,시도_소아과개폐업!$B$5:$B$293,$B799)</f>
        <v>39</v>
      </c>
      <c r="AY799" s="14" t="n">
        <f aca="false">SUMIFS(시군구_병원급!$E$5:$E$3668,시군구_병원급!$A$5:$A$3668,$A799,시군구_병원급!$D$5:$D$3668,$D799)</f>
        <v>0</v>
      </c>
      <c r="AZ799" s="14" t="n">
        <f aca="false">SUMIFS(시군구_병원급!$F$5:$F$3668,시군구_병원급!$A$5:$A$3668,$A799,시군구_병원급!$D$5:$D$3668,$D799)</f>
        <v>0</v>
      </c>
      <c r="BA799" s="14" t="n">
        <f aca="false">SUMIFS(시군구_병원급!$G$5:$G$3668,시군구_병원급!$A$5:$A$3668,$A799,시군구_병원급!$D$5:$D$3668,$D799)</f>
        <v>1</v>
      </c>
      <c r="BB799" s="14" t="n">
        <f aca="false">SUMIFS(시군구_병원급!$H$5:$H$3668,시군구_병원급!$A$5:$A$3668,$A799,시군구_병원급!$D$5:$D$3668,$D799)</f>
        <v>4</v>
      </c>
      <c r="BC799" s="16" t="n">
        <f aca="false">K799+AY799</f>
        <v>0</v>
      </c>
      <c r="BD799" s="17" t="n">
        <f aca="false">IF(E799=0,"",(K799+AY799)/E799*1000)</f>
        <v>0</v>
      </c>
      <c r="BE799" s="16" t="n">
        <f aca="false">AY799-SUMIFS(시군구_병원급!$E$5:$E$3668,시군구_병원급!$A$5:$A$3668,$A799,시군구_병원급!$D$5:$D$3668,$D799-3)</f>
        <v>0</v>
      </c>
      <c r="BF799" s="16" t="n">
        <f aca="false">IF(AY799=0,1,0)</f>
        <v>1</v>
      </c>
      <c r="BG799" s="16" t="n">
        <f aca="false">IF(K799+AY799=0,1,0)</f>
        <v>1</v>
      </c>
      <c r="BH799" s="16" t="n">
        <f aca="false">AF799+AG799+AH799</f>
        <v>3</v>
      </c>
      <c r="BI799" s="18" t="n">
        <f aca="false">IF(H799=0,"",BH799/H799)</f>
        <v>0.333333333333333</v>
      </c>
      <c r="BJ799" s="16" t="n">
        <f aca="false">IF(AP799="","",AP799+AN799)</f>
        <v>2</v>
      </c>
    </row>
    <row r="800" customFormat="false" ht="15" hidden="false" customHeight="true" outlineLevel="0" collapsed="false">
      <c r="A800" s="9" t="s">
        <v>273</v>
      </c>
      <c r="B800" s="10" t="s">
        <v>265</v>
      </c>
      <c r="C800" s="10" t="s">
        <v>274</v>
      </c>
      <c r="D800" s="9" t="n">
        <v>2019</v>
      </c>
      <c r="E800" s="11" t="n">
        <v>1401</v>
      </c>
      <c r="F800" s="11" t="n">
        <v>174</v>
      </c>
      <c r="G800" s="11" t="n">
        <v>178</v>
      </c>
      <c r="H800" s="11" t="n">
        <v>19</v>
      </c>
      <c r="I800" s="11" t="n">
        <v>1060</v>
      </c>
      <c r="J800" s="11" t="n">
        <v>815</v>
      </c>
      <c r="K800" s="11" t="n">
        <v>1</v>
      </c>
      <c r="L800" s="12" t="n">
        <v>13.5617416131335</v>
      </c>
      <c r="M800" s="12" t="n">
        <v>0.713775874375446</v>
      </c>
      <c r="N800" s="13" t="n">
        <v>0.768867924528302</v>
      </c>
      <c r="O800" s="13" t="n">
        <v>0.756602426837973</v>
      </c>
      <c r="P800" s="13" t="n">
        <v>0.127052105638829</v>
      </c>
      <c r="Q800" s="13" t="n">
        <v>-0.244336569579288</v>
      </c>
      <c r="R800" s="13" t="n">
        <v>-0.35036496350365</v>
      </c>
      <c r="S800" s="11" t="n">
        <v>0</v>
      </c>
      <c r="T800" s="13" t="n">
        <v>-0.208333333333333</v>
      </c>
      <c r="U800" s="13" t="n">
        <v>-0.122516556291391</v>
      </c>
      <c r="V800" s="11" t="n">
        <v>0</v>
      </c>
      <c r="W800" s="13" t="n">
        <v>-0.105263157894737</v>
      </c>
      <c r="X800" s="11" t="n">
        <v>0</v>
      </c>
      <c r="Y800" s="11" t="n">
        <v>0</v>
      </c>
      <c r="Z800" s="11" t="n">
        <v>0</v>
      </c>
      <c r="AA800" s="11" t="n">
        <v>0</v>
      </c>
      <c r="AB800" s="10" t="s">
        <v>65</v>
      </c>
      <c r="AC800" s="11" t="n">
        <v>2</v>
      </c>
      <c r="AD800" s="11" t="n">
        <v>9</v>
      </c>
      <c r="AE800" s="11" t="n">
        <v>2</v>
      </c>
      <c r="AF800" s="11" t="n">
        <v>1</v>
      </c>
      <c r="AG800" s="11" t="n">
        <v>4</v>
      </c>
      <c r="AH800" s="11" t="n">
        <v>1</v>
      </c>
      <c r="AI800" s="13" t="n">
        <v>0.105263157894737</v>
      </c>
      <c r="AJ800" s="13" t="n">
        <v>0.473684210526316</v>
      </c>
      <c r="AK800" s="13" t="n">
        <v>0.105263157894737</v>
      </c>
      <c r="AL800" s="13" t="n">
        <v>0.0526315789473684</v>
      </c>
      <c r="AM800" s="13" t="n">
        <v>0.210526315789474</v>
      </c>
      <c r="AN800" s="11" t="n">
        <v>3</v>
      </c>
      <c r="AO800" s="13" t="n">
        <v>0.136363636363636</v>
      </c>
      <c r="AP800" s="11" t="n">
        <v>3</v>
      </c>
      <c r="AQ800" s="11" t="n">
        <v>0</v>
      </c>
      <c r="AR800" s="13" t="n">
        <v>0.12</v>
      </c>
      <c r="AS800" s="13" t="n">
        <v>0</v>
      </c>
      <c r="AT800" s="14" t="n">
        <f aca="false">SUMIFS(시도_소아과개폐업!$C$5:$C$293,시도_소아과개폐업!$A$5:$A$293,$D800,시도_소아과개폐업!$B$5:$B$293,$B800)</f>
        <v>20</v>
      </c>
      <c r="AU800" s="14" t="n">
        <f aca="false">SUMIFS(시도_소아과개폐업!$D$5:$D$293,시도_소아과개폐업!$A$5:$A$293,$D800,시도_소아과개폐업!$B$5:$B$293,$B800)</f>
        <v>6</v>
      </c>
      <c r="AV800" s="14" t="n">
        <f aca="false">SUMIFS(시도_소아과개폐업!$F$5:$F$293,시도_소아과개폐업!$A$5:$A$293,$D800,시도_소아과개폐업!$B$5:$B$293,$B800)</f>
        <v>14</v>
      </c>
      <c r="AW800" s="15" t="n">
        <f aca="false">SUMIFS(시도_소아과개폐업!$G$5:$G$293,시도_소아과개폐업!$A$5:$A$293,$D800,시도_소아과개폐업!$B$5:$B$293,$B800)</f>
        <v>0.12</v>
      </c>
      <c r="AX800" s="14" t="n">
        <f aca="false">SUMIFS(시도_소아과개폐업!$H$5:$H$293,시도_소아과개폐업!$A$5:$A$293,$D800,시도_소아과개폐업!$B$5:$B$293,$B800)</f>
        <v>39</v>
      </c>
      <c r="AY800" s="14" t="n">
        <f aca="false">SUMIFS(시군구_병원급!$E$5:$E$3668,시군구_병원급!$A$5:$A$3668,$A800,시군구_병원급!$D$5:$D$3668,$D800)</f>
        <v>0</v>
      </c>
      <c r="AZ800" s="14" t="n">
        <f aca="false">SUMIFS(시군구_병원급!$F$5:$F$3668,시군구_병원급!$A$5:$A$3668,$A800,시군구_병원급!$D$5:$D$3668,$D800)</f>
        <v>1</v>
      </c>
      <c r="BA800" s="14" t="n">
        <f aca="false">SUMIFS(시군구_병원급!$G$5:$G$3668,시군구_병원급!$A$5:$A$3668,$A800,시군구_병원급!$D$5:$D$3668,$D800)</f>
        <v>1</v>
      </c>
      <c r="BB800" s="14" t="n">
        <f aca="false">SUMIFS(시군구_병원급!$H$5:$H$3668,시군구_병원급!$A$5:$A$3668,$A800,시군구_병원급!$D$5:$D$3668,$D800)</f>
        <v>5</v>
      </c>
      <c r="BC800" s="16" t="n">
        <f aca="false">K800+AY800</f>
        <v>1</v>
      </c>
      <c r="BD800" s="17" t="n">
        <f aca="false">IF(E800=0,"",(K800+AY800)/E800*1000)</f>
        <v>0.713775874375446</v>
      </c>
      <c r="BE800" s="16" t="n">
        <f aca="false">AY800-SUMIFS(시군구_병원급!$E$5:$E$3668,시군구_병원급!$A$5:$A$3668,$A800,시군구_병원급!$D$5:$D$3668,$D800-3)</f>
        <v>0</v>
      </c>
      <c r="BF800" s="16" t="n">
        <f aca="false">IF(AY800=0,1,0)</f>
        <v>1</v>
      </c>
      <c r="BG800" s="16" t="n">
        <f aca="false">IF(K800+AY800=0,1,0)</f>
        <v>0</v>
      </c>
      <c r="BH800" s="16" t="n">
        <f aca="false">AF800+AG800+AH800</f>
        <v>6</v>
      </c>
      <c r="BI800" s="18" t="n">
        <f aca="false">IF(H800=0,"",BH800/H800)</f>
        <v>0.315789473684211</v>
      </c>
      <c r="BJ800" s="16" t="n">
        <f aca="false">IF(AP800="","",AP800+AN800)</f>
        <v>6</v>
      </c>
    </row>
    <row r="801" customFormat="false" ht="15" hidden="false" customHeight="true" outlineLevel="0" collapsed="false">
      <c r="A801" s="9" t="s">
        <v>275</v>
      </c>
      <c r="B801" s="10" t="s">
        <v>265</v>
      </c>
      <c r="C801" s="10" t="s">
        <v>276</v>
      </c>
      <c r="D801" s="9" t="n">
        <v>2019</v>
      </c>
      <c r="E801" s="11" t="n">
        <v>1453</v>
      </c>
      <c r="F801" s="11" t="n">
        <v>208</v>
      </c>
      <c r="G801" s="11" t="n">
        <v>221</v>
      </c>
      <c r="H801" s="11" t="n">
        <v>16</v>
      </c>
      <c r="I801" s="11" t="n">
        <v>1054</v>
      </c>
      <c r="J801" s="11" t="n">
        <v>777</v>
      </c>
      <c r="K801" s="11" t="n">
        <v>0</v>
      </c>
      <c r="L801" s="12" t="n">
        <v>11.0116999311769</v>
      </c>
      <c r="M801" s="12" t="n">
        <v>0</v>
      </c>
      <c r="N801" s="13" t="n">
        <v>0.73719165085389</v>
      </c>
      <c r="O801" s="13" t="n">
        <v>0.725395732966277</v>
      </c>
      <c r="P801" s="13" t="n">
        <v>0.152099105299381</v>
      </c>
      <c r="Q801" s="13" t="n">
        <v>-0.106945298094653</v>
      </c>
      <c r="R801" s="13" t="n">
        <v>-0.0307017543859649</v>
      </c>
      <c r="S801" s="11" t="n">
        <v>-1</v>
      </c>
      <c r="T801" s="13" t="n">
        <v>0</v>
      </c>
      <c r="U801" s="13" t="n">
        <v>-0.0444242973708069</v>
      </c>
      <c r="V801" s="11" t="n">
        <v>1</v>
      </c>
      <c r="W801" s="13" t="n">
        <v>0</v>
      </c>
      <c r="X801" s="11" t="n">
        <v>0</v>
      </c>
      <c r="Y801" s="11" t="n">
        <v>0</v>
      </c>
      <c r="Z801" s="11" t="n">
        <v>0</v>
      </c>
      <c r="AA801" s="11" t="n">
        <v>0</v>
      </c>
      <c r="AB801" s="10" t="s">
        <v>65</v>
      </c>
      <c r="AC801" s="11" t="n">
        <v>4</v>
      </c>
      <c r="AD801" s="11" t="n">
        <v>4</v>
      </c>
      <c r="AE801" s="11" t="n">
        <v>0</v>
      </c>
      <c r="AF801" s="11" t="n">
        <v>1</v>
      </c>
      <c r="AG801" s="11" t="n">
        <v>6</v>
      </c>
      <c r="AH801" s="11" t="n">
        <v>1</v>
      </c>
      <c r="AI801" s="13" t="n">
        <v>0.25</v>
      </c>
      <c r="AJ801" s="13" t="n">
        <v>0.25</v>
      </c>
      <c r="AK801" s="13" t="n">
        <v>0</v>
      </c>
      <c r="AL801" s="13" t="n">
        <v>0.0625</v>
      </c>
      <c r="AM801" s="13" t="n">
        <v>0.375</v>
      </c>
      <c r="AN801" s="11" t="n">
        <v>0</v>
      </c>
      <c r="AO801" s="13" t="n">
        <v>0</v>
      </c>
      <c r="AP801" s="11" t="n">
        <v>2</v>
      </c>
      <c r="AQ801" s="11" t="n">
        <v>2</v>
      </c>
      <c r="AR801" s="13" t="n">
        <v>0.125</v>
      </c>
      <c r="AS801" s="13" t="n">
        <v>0.125</v>
      </c>
      <c r="AT801" s="14" t="n">
        <f aca="false">SUMIFS(시도_소아과개폐업!$C$5:$C$293,시도_소아과개폐업!$A$5:$A$293,$D801,시도_소아과개폐업!$B$5:$B$293,$B801)</f>
        <v>20</v>
      </c>
      <c r="AU801" s="14" t="n">
        <f aca="false">SUMIFS(시도_소아과개폐업!$D$5:$D$293,시도_소아과개폐업!$A$5:$A$293,$D801,시도_소아과개폐업!$B$5:$B$293,$B801)</f>
        <v>6</v>
      </c>
      <c r="AV801" s="14" t="n">
        <f aca="false">SUMIFS(시도_소아과개폐업!$F$5:$F$293,시도_소아과개폐업!$A$5:$A$293,$D801,시도_소아과개폐업!$B$5:$B$293,$B801)</f>
        <v>14</v>
      </c>
      <c r="AW801" s="15" t="n">
        <f aca="false">SUMIFS(시도_소아과개폐업!$G$5:$G$293,시도_소아과개폐업!$A$5:$A$293,$D801,시도_소아과개폐업!$B$5:$B$293,$B801)</f>
        <v>0.12</v>
      </c>
      <c r="AX801" s="14" t="n">
        <f aca="false">SUMIFS(시도_소아과개폐업!$H$5:$H$293,시도_소아과개폐업!$A$5:$A$293,$D801,시도_소아과개폐업!$B$5:$B$293,$B801)</f>
        <v>39</v>
      </c>
      <c r="AY801" s="14" t="n">
        <f aca="false">SUMIFS(시군구_병원급!$E$5:$E$3668,시군구_병원급!$A$5:$A$3668,$A801,시군구_병원급!$D$5:$D$3668,$D801)</f>
        <v>1</v>
      </c>
      <c r="AZ801" s="14" t="n">
        <f aca="false">SUMIFS(시군구_병원급!$F$5:$F$3668,시군구_병원급!$A$5:$A$3668,$A801,시군구_병원급!$D$5:$D$3668,$D801)</f>
        <v>0</v>
      </c>
      <c r="BA801" s="14" t="n">
        <f aca="false">SUMIFS(시군구_병원급!$G$5:$G$3668,시군구_병원급!$A$5:$A$3668,$A801,시군구_병원급!$D$5:$D$3668,$D801)</f>
        <v>1</v>
      </c>
      <c r="BB801" s="14" t="n">
        <f aca="false">SUMIFS(시군구_병원급!$H$5:$H$3668,시군구_병원급!$A$5:$A$3668,$A801,시군구_병원급!$D$5:$D$3668,$D801)</f>
        <v>4</v>
      </c>
      <c r="BC801" s="16" t="n">
        <f aca="false">K801+AY801</f>
        <v>1</v>
      </c>
      <c r="BD801" s="17" t="n">
        <f aca="false">IF(E801=0,"",(K801+AY801)/E801*1000)</f>
        <v>0.688231245698555</v>
      </c>
      <c r="BE801" s="16" t="n">
        <f aca="false">AY801-SUMIFS(시군구_병원급!$E$5:$E$3668,시군구_병원급!$A$5:$A$3668,$A801,시군구_병원급!$D$5:$D$3668,$D801-3)</f>
        <v>0</v>
      </c>
      <c r="BF801" s="16" t="n">
        <f aca="false">IF(AY801=0,1,0)</f>
        <v>0</v>
      </c>
      <c r="BG801" s="16" t="n">
        <f aca="false">IF(K801+AY801=0,1,0)</f>
        <v>0</v>
      </c>
      <c r="BH801" s="16" t="n">
        <f aca="false">AF801+AG801+AH801</f>
        <v>8</v>
      </c>
      <c r="BI801" s="18" t="n">
        <f aca="false">IF(H801=0,"",BH801/H801)</f>
        <v>0.5</v>
      </c>
      <c r="BJ801" s="16" t="n">
        <f aca="false">IF(AP801="","",AP801+AN801)</f>
        <v>2</v>
      </c>
    </row>
    <row r="802" customFormat="false" ht="15" hidden="false" customHeight="true" outlineLevel="0" collapsed="false">
      <c r="A802" s="9" t="s">
        <v>277</v>
      </c>
      <c r="B802" s="10" t="s">
        <v>265</v>
      </c>
      <c r="C802" s="10" t="s">
        <v>278</v>
      </c>
      <c r="D802" s="9" t="n">
        <v>2019</v>
      </c>
      <c r="E802" s="11" t="n">
        <v>2008</v>
      </c>
      <c r="F802" s="11" t="n">
        <v>266</v>
      </c>
      <c r="G802" s="11" t="n">
        <v>268</v>
      </c>
      <c r="H802" s="11" t="n">
        <v>24</v>
      </c>
      <c r="I802" s="11" t="n">
        <v>1765</v>
      </c>
      <c r="J802" s="11" t="n">
        <v>1484</v>
      </c>
      <c r="K802" s="11" t="n">
        <v>1</v>
      </c>
      <c r="L802" s="12" t="n">
        <v>11.9521912350598</v>
      </c>
      <c r="M802" s="12" t="n">
        <v>0.49800796812749</v>
      </c>
      <c r="N802" s="13" t="n">
        <v>0.840793201133145</v>
      </c>
      <c r="O802" s="13" t="n">
        <v>0.87898406374502</v>
      </c>
      <c r="P802" s="13" t="n">
        <v>0.133466135458167</v>
      </c>
      <c r="Q802" s="13" t="n">
        <v>-0.183407889385929</v>
      </c>
      <c r="R802" s="13" t="n">
        <v>-0.333333333333333</v>
      </c>
      <c r="S802" s="11" t="n">
        <v>-1</v>
      </c>
      <c r="T802" s="13" t="n">
        <v>0</v>
      </c>
      <c r="U802" s="13" t="n">
        <v>0.00914808461978267</v>
      </c>
      <c r="V802" s="11" t="n">
        <v>0</v>
      </c>
      <c r="W802" s="13" t="n">
        <v>0.0416666666666667</v>
      </c>
      <c r="X802" s="11" t="n">
        <v>0</v>
      </c>
      <c r="Y802" s="11" t="n">
        <v>0</v>
      </c>
      <c r="Z802" s="11" t="n">
        <v>0</v>
      </c>
      <c r="AA802" s="11" t="n">
        <v>0</v>
      </c>
      <c r="AB802" s="10" t="s">
        <v>65</v>
      </c>
      <c r="AC802" s="11" t="n">
        <v>2</v>
      </c>
      <c r="AD802" s="11" t="n">
        <v>15</v>
      </c>
      <c r="AE802" s="11" t="n">
        <v>2</v>
      </c>
      <c r="AF802" s="11" t="n">
        <v>1</v>
      </c>
      <c r="AG802" s="11" t="n">
        <v>4</v>
      </c>
      <c r="AH802" s="11" t="n">
        <v>0</v>
      </c>
      <c r="AI802" s="13" t="n">
        <v>0.0833333333333333</v>
      </c>
      <c r="AJ802" s="13" t="n">
        <v>0.625</v>
      </c>
      <c r="AK802" s="13" t="n">
        <v>0.0833333333333333</v>
      </c>
      <c r="AL802" s="13" t="n">
        <v>0.0416666666666667</v>
      </c>
      <c r="AM802" s="13" t="n">
        <v>0.166666666666667</v>
      </c>
      <c r="AN802" s="11" t="n">
        <v>0</v>
      </c>
      <c r="AO802" s="13" t="n">
        <v>0</v>
      </c>
      <c r="AP802" s="11" t="n">
        <v>1</v>
      </c>
      <c r="AQ802" s="11" t="n">
        <v>1</v>
      </c>
      <c r="AR802" s="13" t="n">
        <v>0.0416666666666667</v>
      </c>
      <c r="AS802" s="13" t="n">
        <v>0.0416666666666667</v>
      </c>
      <c r="AT802" s="14" t="n">
        <f aca="false">SUMIFS(시도_소아과개폐업!$C$5:$C$293,시도_소아과개폐업!$A$5:$A$293,$D802,시도_소아과개폐업!$B$5:$B$293,$B802)</f>
        <v>20</v>
      </c>
      <c r="AU802" s="14" t="n">
        <f aca="false">SUMIFS(시도_소아과개폐업!$D$5:$D$293,시도_소아과개폐업!$A$5:$A$293,$D802,시도_소아과개폐업!$B$5:$B$293,$B802)</f>
        <v>6</v>
      </c>
      <c r="AV802" s="14" t="n">
        <f aca="false">SUMIFS(시도_소아과개폐업!$F$5:$F$293,시도_소아과개폐업!$A$5:$A$293,$D802,시도_소아과개폐업!$B$5:$B$293,$B802)</f>
        <v>14</v>
      </c>
      <c r="AW802" s="15" t="n">
        <f aca="false">SUMIFS(시도_소아과개폐업!$G$5:$G$293,시도_소아과개폐업!$A$5:$A$293,$D802,시도_소아과개폐업!$B$5:$B$293,$B802)</f>
        <v>0.12</v>
      </c>
      <c r="AX802" s="14" t="n">
        <f aca="false">SUMIFS(시도_소아과개폐업!$H$5:$H$293,시도_소아과개폐업!$A$5:$A$293,$D802,시도_소아과개폐업!$B$5:$B$293,$B802)</f>
        <v>39</v>
      </c>
      <c r="AY802" s="14" t="n">
        <f aca="false">SUMIFS(시군구_병원급!$E$5:$E$3668,시군구_병원급!$A$5:$A$3668,$A802,시군구_병원급!$D$5:$D$3668,$D802)</f>
        <v>0</v>
      </c>
      <c r="AZ802" s="14" t="n">
        <f aca="false">SUMIFS(시군구_병원급!$F$5:$F$3668,시군구_병원급!$A$5:$A$3668,$A802,시군구_병원급!$D$5:$D$3668,$D802)</f>
        <v>0</v>
      </c>
      <c r="BA802" s="14" t="n">
        <f aca="false">SUMIFS(시군구_병원급!$G$5:$G$3668,시군구_병원급!$A$5:$A$3668,$A802,시군구_병원급!$D$5:$D$3668,$D802)</f>
        <v>1</v>
      </c>
      <c r="BB802" s="14" t="n">
        <f aca="false">SUMIFS(시군구_병원급!$H$5:$H$3668,시군구_병원급!$A$5:$A$3668,$A802,시군구_병원급!$D$5:$D$3668,$D802)</f>
        <v>1</v>
      </c>
      <c r="BC802" s="16" t="n">
        <f aca="false">K802+AY802</f>
        <v>1</v>
      </c>
      <c r="BD802" s="17" t="n">
        <f aca="false">IF(E802=0,"",(K802+AY802)/E802*1000)</f>
        <v>0.49800796812749</v>
      </c>
      <c r="BE802" s="16" t="n">
        <f aca="false">AY802-SUMIFS(시군구_병원급!$E$5:$E$3668,시군구_병원급!$A$5:$A$3668,$A802,시군구_병원급!$D$5:$D$3668,$D802-3)</f>
        <v>0</v>
      </c>
      <c r="BF802" s="16" t="n">
        <f aca="false">IF(AY802=0,1,0)</f>
        <v>1</v>
      </c>
      <c r="BG802" s="16" t="n">
        <f aca="false">IF(K802+AY802=0,1,0)</f>
        <v>0</v>
      </c>
      <c r="BH802" s="16" t="n">
        <f aca="false">AF802+AG802+AH802</f>
        <v>5</v>
      </c>
      <c r="BI802" s="18" t="n">
        <f aca="false">IF(H802=0,"",BH802/H802)</f>
        <v>0.208333333333333</v>
      </c>
      <c r="BJ802" s="16" t="n">
        <f aca="false">IF(AP802="","",AP802+AN802)</f>
        <v>1</v>
      </c>
    </row>
    <row r="803" customFormat="false" ht="15" hidden="false" customHeight="true" outlineLevel="0" collapsed="false">
      <c r="A803" s="9" t="s">
        <v>279</v>
      </c>
      <c r="B803" s="10" t="s">
        <v>265</v>
      </c>
      <c r="C803" s="10" t="s">
        <v>280</v>
      </c>
      <c r="D803" s="9" t="n">
        <v>2019</v>
      </c>
      <c r="E803" s="11" t="n">
        <v>4348</v>
      </c>
      <c r="F803" s="11" t="n">
        <v>603</v>
      </c>
      <c r="G803" s="11" t="n">
        <v>619</v>
      </c>
      <c r="H803" s="11" t="n">
        <v>61</v>
      </c>
      <c r="I803" s="11" t="n">
        <v>3973</v>
      </c>
      <c r="J803" s="11" t="n">
        <v>2988</v>
      </c>
      <c r="K803" s="11" t="n">
        <v>2</v>
      </c>
      <c r="L803" s="12" t="n">
        <v>14.0294388224471</v>
      </c>
      <c r="M803" s="12" t="n">
        <v>0.459981600735971</v>
      </c>
      <c r="N803" s="13" t="n">
        <v>0.752076516486282</v>
      </c>
      <c r="O803" s="13" t="n">
        <v>0.913753449862006</v>
      </c>
      <c r="P803" s="13" t="n">
        <v>0.142364305427783</v>
      </c>
      <c r="Q803" s="13" t="n">
        <v>0.110600255427842</v>
      </c>
      <c r="R803" s="13" t="n">
        <v>0.161350844277674</v>
      </c>
      <c r="S803" s="11" t="n">
        <v>1</v>
      </c>
      <c r="T803" s="13" t="n">
        <v>0.0701754385964912</v>
      </c>
      <c r="U803" s="13" t="n">
        <v>0.0338277387457715</v>
      </c>
      <c r="V803" s="11" t="n">
        <v>0</v>
      </c>
      <c r="W803" s="13" t="n">
        <v>-0.0983606557377049</v>
      </c>
      <c r="X803" s="11" t="n">
        <v>0</v>
      </c>
      <c r="Y803" s="11" t="n">
        <v>0</v>
      </c>
      <c r="Z803" s="11" t="n">
        <v>0</v>
      </c>
      <c r="AA803" s="11" t="n">
        <v>0</v>
      </c>
      <c r="AB803" s="10" t="s">
        <v>65</v>
      </c>
      <c r="AC803" s="11" t="n">
        <v>11</v>
      </c>
      <c r="AD803" s="11" t="n">
        <v>21</v>
      </c>
      <c r="AE803" s="11" t="n">
        <v>17</v>
      </c>
      <c r="AF803" s="11" t="n">
        <v>2</v>
      </c>
      <c r="AG803" s="11" t="n">
        <v>10</v>
      </c>
      <c r="AH803" s="11" t="n">
        <v>0</v>
      </c>
      <c r="AI803" s="13" t="n">
        <v>0.180327868852459</v>
      </c>
      <c r="AJ803" s="13" t="n">
        <v>0.344262295081967</v>
      </c>
      <c r="AK803" s="13" t="n">
        <v>0.278688524590164</v>
      </c>
      <c r="AL803" s="13" t="n">
        <v>0.0327868852459016</v>
      </c>
      <c r="AM803" s="13" t="n">
        <v>0.163934426229508</v>
      </c>
      <c r="AN803" s="11" t="n">
        <v>0</v>
      </c>
      <c r="AO803" s="13" t="n">
        <v>0</v>
      </c>
      <c r="AP803" s="11" t="n">
        <v>4</v>
      </c>
      <c r="AQ803" s="11" t="n">
        <v>8</v>
      </c>
      <c r="AR803" s="13" t="n">
        <v>0.0701754385964912</v>
      </c>
      <c r="AS803" s="13" t="n">
        <v>0.140350877192982</v>
      </c>
      <c r="AT803" s="14" t="n">
        <f aca="false">SUMIFS(시도_소아과개폐업!$C$5:$C$293,시도_소아과개폐업!$A$5:$A$293,$D803,시도_소아과개폐업!$B$5:$B$293,$B803)</f>
        <v>20</v>
      </c>
      <c r="AU803" s="14" t="n">
        <f aca="false">SUMIFS(시도_소아과개폐업!$D$5:$D$293,시도_소아과개폐업!$A$5:$A$293,$D803,시도_소아과개폐업!$B$5:$B$293,$B803)</f>
        <v>6</v>
      </c>
      <c r="AV803" s="14" t="n">
        <f aca="false">SUMIFS(시도_소아과개폐업!$F$5:$F$293,시도_소아과개폐업!$A$5:$A$293,$D803,시도_소아과개폐업!$B$5:$B$293,$B803)</f>
        <v>14</v>
      </c>
      <c r="AW803" s="15" t="n">
        <f aca="false">SUMIFS(시도_소아과개폐업!$G$5:$G$293,시도_소아과개폐업!$A$5:$A$293,$D803,시도_소아과개폐업!$B$5:$B$293,$B803)</f>
        <v>0.12</v>
      </c>
      <c r="AX803" s="14" t="n">
        <f aca="false">SUMIFS(시도_소아과개폐업!$H$5:$H$293,시도_소아과개폐업!$A$5:$A$293,$D803,시도_소아과개폐업!$B$5:$B$293,$B803)</f>
        <v>39</v>
      </c>
      <c r="AY803" s="14" t="n">
        <f aca="false">SUMIFS(시군구_병원급!$E$5:$E$3668,시군구_병원급!$A$5:$A$3668,$A803,시군구_병원급!$D$5:$D$3668,$D803)</f>
        <v>0</v>
      </c>
      <c r="AZ803" s="14" t="n">
        <f aca="false">SUMIFS(시군구_병원급!$F$5:$F$3668,시군구_병원급!$A$5:$A$3668,$A803,시군구_병원급!$D$5:$D$3668,$D803)</f>
        <v>1</v>
      </c>
      <c r="BA803" s="14" t="n">
        <f aca="false">SUMIFS(시군구_병원급!$G$5:$G$3668,시군구_병원급!$A$5:$A$3668,$A803,시군구_병원급!$D$5:$D$3668,$D803)</f>
        <v>1</v>
      </c>
      <c r="BB803" s="14" t="n">
        <f aca="false">SUMIFS(시군구_병원급!$H$5:$H$3668,시군구_병원급!$A$5:$A$3668,$A803,시군구_병원급!$D$5:$D$3668,$D803)</f>
        <v>3</v>
      </c>
      <c r="BC803" s="16" t="n">
        <f aca="false">K803+AY803</f>
        <v>2</v>
      </c>
      <c r="BD803" s="17" t="n">
        <f aca="false">IF(E803=0,"",(K803+AY803)/E803*1000)</f>
        <v>0.459981600735971</v>
      </c>
      <c r="BE803" s="16" t="n">
        <f aca="false">AY803-SUMIFS(시군구_병원급!$E$5:$E$3668,시군구_병원급!$A$5:$A$3668,$A803,시군구_병원급!$D$5:$D$3668,$D803-3)</f>
        <v>0</v>
      </c>
      <c r="BF803" s="16" t="n">
        <f aca="false">IF(AY803=0,1,0)</f>
        <v>1</v>
      </c>
      <c r="BG803" s="16" t="n">
        <f aca="false">IF(K803+AY803=0,1,0)</f>
        <v>0</v>
      </c>
      <c r="BH803" s="16" t="n">
        <f aca="false">AF803+AG803+AH803</f>
        <v>12</v>
      </c>
      <c r="BI803" s="18" t="n">
        <f aca="false">IF(H803=0,"",BH803/H803)</f>
        <v>0.19672131147541</v>
      </c>
      <c r="BJ803" s="16" t="n">
        <f aca="false">IF(AP803="","",AP803+AN803)</f>
        <v>4</v>
      </c>
    </row>
    <row r="804" customFormat="false" ht="15" hidden="false" customHeight="true" outlineLevel="0" collapsed="false">
      <c r="A804" s="9" t="s">
        <v>281</v>
      </c>
      <c r="B804" s="10" t="s">
        <v>265</v>
      </c>
      <c r="C804" s="10" t="s">
        <v>282</v>
      </c>
      <c r="D804" s="9" t="n">
        <v>2019</v>
      </c>
      <c r="E804" s="11" t="n">
        <v>760</v>
      </c>
      <c r="F804" s="11" t="n">
        <v>106</v>
      </c>
      <c r="G804" s="11" t="n">
        <v>112</v>
      </c>
      <c r="H804" s="11" t="n">
        <v>11</v>
      </c>
      <c r="I804" s="11" t="n">
        <v>778</v>
      </c>
      <c r="J804" s="11" t="n">
        <v>457</v>
      </c>
      <c r="K804" s="11" t="n">
        <v>0</v>
      </c>
      <c r="L804" s="12" t="n">
        <v>14.4736842105263</v>
      </c>
      <c r="M804" s="12" t="n">
        <v>0</v>
      </c>
      <c r="N804" s="13" t="n">
        <v>0.587403598971722</v>
      </c>
      <c r="O804" s="13" t="n">
        <v>1.02368421052632</v>
      </c>
      <c r="P804" s="13" t="n">
        <v>0.147368421052632</v>
      </c>
      <c r="Q804" s="13" t="n">
        <v>-0.165751920965972</v>
      </c>
      <c r="R804" s="13" t="n">
        <v>-0.0666666666666667</v>
      </c>
      <c r="S804" s="11" t="n">
        <v>0</v>
      </c>
      <c r="T804" s="13" t="n">
        <v>-0.153846153846154</v>
      </c>
      <c r="U804" s="13" t="n">
        <v>-0.0442260442260443</v>
      </c>
      <c r="V804" s="11" t="n">
        <v>1</v>
      </c>
      <c r="W804" s="13" t="n">
        <v>0</v>
      </c>
      <c r="X804" s="11" t="n">
        <v>0</v>
      </c>
      <c r="Y804" s="11" t="n">
        <v>0</v>
      </c>
      <c r="Z804" s="11" t="n">
        <v>0</v>
      </c>
      <c r="AA804" s="11" t="n">
        <v>0</v>
      </c>
      <c r="AB804" s="10" t="s">
        <v>65</v>
      </c>
      <c r="AC804" s="11" t="n">
        <v>2</v>
      </c>
      <c r="AD804" s="11" t="n">
        <v>0</v>
      </c>
      <c r="AE804" s="11" t="n">
        <v>1</v>
      </c>
      <c r="AF804" s="11" t="n">
        <v>1</v>
      </c>
      <c r="AG804" s="11" t="n">
        <v>7</v>
      </c>
      <c r="AH804" s="11" t="n">
        <v>0</v>
      </c>
      <c r="AI804" s="13" t="n">
        <v>0.181818181818182</v>
      </c>
      <c r="AJ804" s="13" t="n">
        <v>0</v>
      </c>
      <c r="AK804" s="13" t="n">
        <v>0.0909090909090909</v>
      </c>
      <c r="AL804" s="13" t="n">
        <v>0.0909090909090909</v>
      </c>
      <c r="AM804" s="13" t="n">
        <v>0.636363636363636</v>
      </c>
      <c r="AN804" s="11" t="n">
        <v>1</v>
      </c>
      <c r="AO804" s="13" t="n">
        <v>0.0833333333333333</v>
      </c>
      <c r="AP804" s="11" t="n">
        <v>1</v>
      </c>
      <c r="AQ804" s="11" t="n">
        <v>0</v>
      </c>
      <c r="AR804" s="13" t="n">
        <v>0.0769230769230769</v>
      </c>
      <c r="AS804" s="13" t="n">
        <v>0</v>
      </c>
      <c r="AT804" s="14" t="n">
        <f aca="false">SUMIFS(시도_소아과개폐업!$C$5:$C$293,시도_소아과개폐업!$A$5:$A$293,$D804,시도_소아과개폐업!$B$5:$B$293,$B804)</f>
        <v>20</v>
      </c>
      <c r="AU804" s="14" t="n">
        <f aca="false">SUMIFS(시도_소아과개폐업!$D$5:$D$293,시도_소아과개폐업!$A$5:$A$293,$D804,시도_소아과개폐업!$B$5:$B$293,$B804)</f>
        <v>6</v>
      </c>
      <c r="AV804" s="14" t="n">
        <f aca="false">SUMIFS(시도_소아과개폐업!$F$5:$F$293,시도_소아과개폐업!$A$5:$A$293,$D804,시도_소아과개폐업!$B$5:$B$293,$B804)</f>
        <v>14</v>
      </c>
      <c r="AW804" s="15" t="n">
        <f aca="false">SUMIFS(시도_소아과개폐업!$G$5:$G$293,시도_소아과개폐업!$A$5:$A$293,$D804,시도_소아과개폐업!$B$5:$B$293,$B804)</f>
        <v>0.12</v>
      </c>
      <c r="AX804" s="14" t="n">
        <f aca="false">SUMIFS(시도_소아과개폐업!$H$5:$H$293,시도_소아과개폐업!$A$5:$A$293,$D804,시도_소아과개폐업!$B$5:$B$293,$B804)</f>
        <v>39</v>
      </c>
      <c r="AY804" s="14" t="n">
        <f aca="false">SUMIFS(시군구_병원급!$E$5:$E$3668,시군구_병원급!$A$5:$A$3668,$A804,시군구_병원급!$D$5:$D$3668,$D804)</f>
        <v>0</v>
      </c>
      <c r="AZ804" s="14" t="n">
        <f aca="false">SUMIFS(시군구_병원급!$F$5:$F$3668,시군구_병원급!$A$5:$A$3668,$A804,시군구_병원급!$D$5:$D$3668,$D804)</f>
        <v>0</v>
      </c>
      <c r="BA804" s="14" t="n">
        <f aca="false">SUMIFS(시군구_병원급!$G$5:$G$3668,시군구_병원급!$A$5:$A$3668,$A804,시군구_병원급!$D$5:$D$3668,$D804)</f>
        <v>2</v>
      </c>
      <c r="BB804" s="14" t="n">
        <f aca="false">SUMIFS(시군구_병원급!$H$5:$H$3668,시군구_병원급!$A$5:$A$3668,$A804,시군구_병원급!$D$5:$D$3668,$D804)</f>
        <v>3</v>
      </c>
      <c r="BC804" s="16" t="n">
        <f aca="false">K804+AY804</f>
        <v>0</v>
      </c>
      <c r="BD804" s="17" t="n">
        <f aca="false">IF(E804=0,"",(K804+AY804)/E804*1000)</f>
        <v>0</v>
      </c>
      <c r="BE804" s="16" t="n">
        <f aca="false">AY804-SUMIFS(시군구_병원급!$E$5:$E$3668,시군구_병원급!$A$5:$A$3668,$A804,시군구_병원급!$D$5:$D$3668,$D804-3)</f>
        <v>0</v>
      </c>
      <c r="BF804" s="16" t="n">
        <f aca="false">IF(AY804=0,1,0)</f>
        <v>1</v>
      </c>
      <c r="BG804" s="16" t="n">
        <f aca="false">IF(K804+AY804=0,1,0)</f>
        <v>1</v>
      </c>
      <c r="BH804" s="16" t="n">
        <f aca="false">AF804+AG804+AH804</f>
        <v>8</v>
      </c>
      <c r="BI804" s="18" t="n">
        <f aca="false">IF(H804=0,"",BH804/H804)</f>
        <v>0.727272727272727</v>
      </c>
      <c r="BJ804" s="16" t="n">
        <f aca="false">IF(AP804="","",AP804+AN804)</f>
        <v>2</v>
      </c>
    </row>
    <row r="805" customFormat="false" ht="15" hidden="false" customHeight="true" outlineLevel="0" collapsed="false">
      <c r="A805" s="9" t="s">
        <v>283</v>
      </c>
      <c r="B805" s="10" t="s">
        <v>265</v>
      </c>
      <c r="C805" s="10" t="s">
        <v>284</v>
      </c>
      <c r="D805" s="9" t="n">
        <v>2019</v>
      </c>
      <c r="E805" s="11" t="n">
        <v>3552</v>
      </c>
      <c r="F805" s="11" t="n">
        <v>493</v>
      </c>
      <c r="G805" s="11" t="n">
        <v>503</v>
      </c>
      <c r="H805" s="11" t="n">
        <v>66</v>
      </c>
      <c r="I805" s="11" t="n">
        <v>3737</v>
      </c>
      <c r="J805" s="11" t="n">
        <v>2804</v>
      </c>
      <c r="K805" s="11" t="n">
        <v>3</v>
      </c>
      <c r="L805" s="12" t="n">
        <v>18.5810810810811</v>
      </c>
      <c r="M805" s="12" t="n">
        <v>0.844594594594595</v>
      </c>
      <c r="N805" s="13" t="n">
        <v>0.75033449290875</v>
      </c>
      <c r="O805" s="13" t="n">
        <v>1.05208333333333</v>
      </c>
      <c r="P805" s="13" t="n">
        <v>0.14161036036036</v>
      </c>
      <c r="Q805" s="13" t="n">
        <v>-0.270336894001643</v>
      </c>
      <c r="R805" s="13" t="n">
        <v>-0.348445595854922</v>
      </c>
      <c r="S805" s="11" t="n">
        <v>0</v>
      </c>
      <c r="T805" s="13" t="n">
        <v>-0.0434782608695652</v>
      </c>
      <c r="U805" s="13" t="n">
        <v>-0.0321160321160321</v>
      </c>
      <c r="V805" s="11" t="n">
        <v>0</v>
      </c>
      <c r="W805" s="13" t="n">
        <v>-0.136363636363636</v>
      </c>
      <c r="X805" s="11" t="n">
        <v>0</v>
      </c>
      <c r="Y805" s="11" t="n">
        <v>1</v>
      </c>
      <c r="Z805" s="11" t="n">
        <v>1</v>
      </c>
      <c r="AA805" s="11" t="n">
        <v>0</v>
      </c>
      <c r="AB805" s="10" t="s">
        <v>65</v>
      </c>
      <c r="AC805" s="11" t="n">
        <v>7</v>
      </c>
      <c r="AD805" s="11" t="n">
        <v>25</v>
      </c>
      <c r="AE805" s="11" t="n">
        <v>20</v>
      </c>
      <c r="AF805" s="11" t="n">
        <v>1</v>
      </c>
      <c r="AG805" s="11" t="n">
        <v>12</v>
      </c>
      <c r="AH805" s="11" t="n">
        <v>1</v>
      </c>
      <c r="AI805" s="13" t="n">
        <v>0.106060606060606</v>
      </c>
      <c r="AJ805" s="13" t="n">
        <v>0.378787878787879</v>
      </c>
      <c r="AK805" s="13" t="n">
        <v>0.303030303030303</v>
      </c>
      <c r="AL805" s="13" t="n">
        <v>0.0151515151515152</v>
      </c>
      <c r="AM805" s="13" t="n">
        <v>0.181818181818182</v>
      </c>
      <c r="AN805" s="11" t="n">
        <v>0</v>
      </c>
      <c r="AO805" s="13" t="n">
        <v>0</v>
      </c>
      <c r="AP805" s="11" t="n">
        <v>6</v>
      </c>
      <c r="AQ805" s="11" t="n">
        <v>1</v>
      </c>
      <c r="AR805" s="13" t="n">
        <v>0.0845070422535211</v>
      </c>
      <c r="AS805" s="13" t="n">
        <v>0.0140845070422535</v>
      </c>
      <c r="AT805" s="14" t="n">
        <f aca="false">SUMIFS(시도_소아과개폐업!$C$5:$C$293,시도_소아과개폐업!$A$5:$A$293,$D805,시도_소아과개폐업!$B$5:$B$293,$B805)</f>
        <v>20</v>
      </c>
      <c r="AU805" s="14" t="n">
        <f aca="false">SUMIFS(시도_소아과개폐업!$D$5:$D$293,시도_소아과개폐업!$A$5:$A$293,$D805,시도_소아과개폐업!$B$5:$B$293,$B805)</f>
        <v>6</v>
      </c>
      <c r="AV805" s="14" t="n">
        <f aca="false">SUMIFS(시도_소아과개폐업!$F$5:$F$293,시도_소아과개폐업!$A$5:$A$293,$D805,시도_소아과개폐업!$B$5:$B$293,$B805)</f>
        <v>14</v>
      </c>
      <c r="AW805" s="15" t="n">
        <f aca="false">SUMIFS(시도_소아과개폐업!$G$5:$G$293,시도_소아과개폐업!$A$5:$A$293,$D805,시도_소아과개폐업!$B$5:$B$293,$B805)</f>
        <v>0.12</v>
      </c>
      <c r="AX805" s="14" t="n">
        <f aca="false">SUMIFS(시도_소아과개폐업!$H$5:$H$293,시도_소아과개폐업!$A$5:$A$293,$D805,시도_소아과개폐업!$B$5:$B$293,$B805)</f>
        <v>39</v>
      </c>
      <c r="AY805" s="14" t="n">
        <f aca="false">SUMIFS(시군구_병원급!$E$5:$E$3668,시군구_병원급!$A$5:$A$3668,$A805,시군구_병원급!$D$5:$D$3668,$D805)</f>
        <v>0</v>
      </c>
      <c r="AZ805" s="14" t="n">
        <f aca="false">SUMIFS(시군구_병원급!$F$5:$F$3668,시군구_병원급!$A$5:$A$3668,$A805,시군구_병원급!$D$5:$D$3668,$D805)</f>
        <v>0</v>
      </c>
      <c r="BA805" s="14" t="n">
        <f aca="false">SUMIFS(시군구_병원급!$G$5:$G$3668,시군구_병원급!$A$5:$A$3668,$A805,시군구_병원급!$D$5:$D$3668,$D805)</f>
        <v>4</v>
      </c>
      <c r="BB805" s="14" t="n">
        <f aca="false">SUMIFS(시군구_병원급!$H$5:$H$3668,시군구_병원급!$A$5:$A$3668,$A805,시군구_병원급!$D$5:$D$3668,$D805)</f>
        <v>9</v>
      </c>
      <c r="BC805" s="16" t="n">
        <f aca="false">K805+AY805</f>
        <v>3</v>
      </c>
      <c r="BD805" s="17" t="n">
        <f aca="false">IF(E805=0,"",(K805+AY805)/E805*1000)</f>
        <v>0.844594594594595</v>
      </c>
      <c r="BE805" s="16" t="n">
        <f aca="false">AY805-SUMIFS(시군구_병원급!$E$5:$E$3668,시군구_병원급!$A$5:$A$3668,$A805,시군구_병원급!$D$5:$D$3668,$D805-3)</f>
        <v>0</v>
      </c>
      <c r="BF805" s="16" t="n">
        <f aca="false">IF(AY805=0,1,0)</f>
        <v>1</v>
      </c>
      <c r="BG805" s="16" t="n">
        <f aca="false">IF(K805+AY805=0,1,0)</f>
        <v>0</v>
      </c>
      <c r="BH805" s="16" t="n">
        <f aca="false">AF805+AG805+AH805</f>
        <v>14</v>
      </c>
      <c r="BI805" s="18" t="n">
        <f aca="false">IF(H805=0,"",BH805/H805)</f>
        <v>0.212121212121212</v>
      </c>
      <c r="BJ805" s="16" t="n">
        <f aca="false">IF(AP805="","",AP805+AN805)</f>
        <v>6</v>
      </c>
    </row>
    <row r="806" customFormat="false" ht="15" hidden="false" customHeight="true" outlineLevel="0" collapsed="false">
      <c r="A806" s="9" t="s">
        <v>285</v>
      </c>
      <c r="B806" s="10" t="s">
        <v>265</v>
      </c>
      <c r="C806" s="10" t="s">
        <v>286</v>
      </c>
      <c r="D806" s="9" t="n">
        <v>2019</v>
      </c>
      <c r="E806" s="11" t="n">
        <v>688</v>
      </c>
      <c r="F806" s="11" t="n">
        <v>90</v>
      </c>
      <c r="G806" s="11" t="n">
        <v>95</v>
      </c>
      <c r="H806" s="11" t="n">
        <v>14</v>
      </c>
      <c r="I806" s="11" t="n">
        <v>925</v>
      </c>
      <c r="J806" s="11" t="n">
        <v>504</v>
      </c>
      <c r="K806" s="11" t="n">
        <v>0</v>
      </c>
      <c r="L806" s="12" t="n">
        <v>20.3488372093023</v>
      </c>
      <c r="M806" s="12" t="n">
        <v>0</v>
      </c>
      <c r="N806" s="13" t="n">
        <v>0.544864864864865</v>
      </c>
      <c r="O806" s="13" t="n">
        <v>1.34447674418605</v>
      </c>
      <c r="P806" s="13" t="n">
        <v>0.138081395348837</v>
      </c>
      <c r="Q806" s="13" t="n">
        <v>-0.195321637426901</v>
      </c>
      <c r="R806" s="13" t="n">
        <v>-0.151785714285714</v>
      </c>
      <c r="S806" s="11" t="n">
        <v>0</v>
      </c>
      <c r="T806" s="13" t="n">
        <v>0</v>
      </c>
      <c r="U806" s="13" t="n">
        <v>-0.0364583333333334</v>
      </c>
      <c r="V806" s="11" t="n">
        <v>1</v>
      </c>
      <c r="W806" s="13" t="n">
        <v>-0.142857142857143</v>
      </c>
      <c r="X806" s="11" t="n">
        <v>0</v>
      </c>
      <c r="Y806" s="11" t="n">
        <v>0</v>
      </c>
      <c r="Z806" s="11" t="n">
        <v>0</v>
      </c>
      <c r="AA806" s="11" t="n">
        <v>0</v>
      </c>
      <c r="AB806" s="10" t="s">
        <v>65</v>
      </c>
      <c r="AC806" s="11" t="n">
        <v>5</v>
      </c>
      <c r="AD806" s="11" t="n">
        <v>0</v>
      </c>
      <c r="AE806" s="11" t="n">
        <v>0</v>
      </c>
      <c r="AF806" s="11" t="n">
        <v>0</v>
      </c>
      <c r="AG806" s="11" t="n">
        <v>9</v>
      </c>
      <c r="AH806" s="11" t="n">
        <v>0</v>
      </c>
      <c r="AI806" s="13" t="n">
        <v>0.357142857142857</v>
      </c>
      <c r="AJ806" s="13" t="n">
        <v>0</v>
      </c>
      <c r="AK806" s="13" t="n">
        <v>0</v>
      </c>
      <c r="AL806" s="13" t="n">
        <v>0</v>
      </c>
      <c r="AM806" s="13" t="n">
        <v>0.642857142857143</v>
      </c>
      <c r="AN806" s="11" t="n">
        <v>0</v>
      </c>
      <c r="AO806" s="13" t="n">
        <v>0</v>
      </c>
      <c r="AP806" s="11" t="n">
        <v>0</v>
      </c>
      <c r="AQ806" s="11" t="n">
        <v>0</v>
      </c>
      <c r="AR806" s="13" t="n">
        <v>0</v>
      </c>
      <c r="AS806" s="13" t="n">
        <v>0</v>
      </c>
      <c r="AT806" s="14" t="n">
        <f aca="false">SUMIFS(시도_소아과개폐업!$C$5:$C$293,시도_소아과개폐업!$A$5:$A$293,$D806,시도_소아과개폐업!$B$5:$B$293,$B806)</f>
        <v>20</v>
      </c>
      <c r="AU806" s="14" t="n">
        <f aca="false">SUMIFS(시도_소아과개폐업!$D$5:$D$293,시도_소아과개폐업!$A$5:$A$293,$D806,시도_소아과개폐업!$B$5:$B$293,$B806)</f>
        <v>6</v>
      </c>
      <c r="AV806" s="14" t="n">
        <f aca="false">SUMIFS(시도_소아과개폐업!$F$5:$F$293,시도_소아과개폐업!$A$5:$A$293,$D806,시도_소아과개폐업!$B$5:$B$293,$B806)</f>
        <v>14</v>
      </c>
      <c r="AW806" s="15" t="n">
        <f aca="false">SUMIFS(시도_소아과개폐업!$G$5:$G$293,시도_소아과개폐업!$A$5:$A$293,$D806,시도_소아과개폐업!$B$5:$B$293,$B806)</f>
        <v>0.12</v>
      </c>
      <c r="AX806" s="14" t="n">
        <f aca="false">SUMIFS(시도_소아과개폐업!$H$5:$H$293,시도_소아과개폐업!$A$5:$A$293,$D806,시도_소아과개폐업!$B$5:$B$293,$B806)</f>
        <v>39</v>
      </c>
      <c r="AY806" s="14" t="n">
        <f aca="false">SUMIFS(시군구_병원급!$E$5:$E$3668,시군구_병원급!$A$5:$A$3668,$A806,시군구_병원급!$D$5:$D$3668,$D806)</f>
        <v>0</v>
      </c>
      <c r="AZ806" s="14" t="n">
        <f aca="false">SUMIFS(시군구_병원급!$F$5:$F$3668,시군구_병원급!$A$5:$A$3668,$A806,시군구_병원급!$D$5:$D$3668,$D806)</f>
        <v>0</v>
      </c>
      <c r="BA806" s="14" t="n">
        <f aca="false">SUMIFS(시군구_병원급!$G$5:$G$3668,시군구_병원급!$A$5:$A$3668,$A806,시군구_병원급!$D$5:$D$3668,$D806)</f>
        <v>1</v>
      </c>
      <c r="BB806" s="14" t="n">
        <f aca="false">SUMIFS(시군구_병원급!$H$5:$H$3668,시군구_병원급!$A$5:$A$3668,$A806,시군구_병원급!$D$5:$D$3668,$D806)</f>
        <v>2</v>
      </c>
      <c r="BC806" s="16" t="n">
        <f aca="false">K806+AY806</f>
        <v>0</v>
      </c>
      <c r="BD806" s="17" t="n">
        <f aca="false">IF(E806=0,"",(K806+AY806)/E806*1000)</f>
        <v>0</v>
      </c>
      <c r="BE806" s="16" t="n">
        <f aca="false">AY806-SUMIFS(시군구_병원급!$E$5:$E$3668,시군구_병원급!$A$5:$A$3668,$A806,시군구_병원급!$D$5:$D$3668,$D806-3)</f>
        <v>0</v>
      </c>
      <c r="BF806" s="16" t="n">
        <f aca="false">IF(AY806=0,1,0)</f>
        <v>1</v>
      </c>
      <c r="BG806" s="16" t="n">
        <f aca="false">IF(K806+AY806=0,1,0)</f>
        <v>1</v>
      </c>
      <c r="BH806" s="16" t="n">
        <f aca="false">AF806+AG806+AH806</f>
        <v>9</v>
      </c>
      <c r="BI806" s="18" t="n">
        <f aca="false">IF(H806=0,"",BH806/H806)</f>
        <v>0.642857142857143</v>
      </c>
      <c r="BJ806" s="16" t="n">
        <f aca="false">IF(AP806="","",AP806+AN806)</f>
        <v>0</v>
      </c>
    </row>
    <row r="807" customFormat="false" ht="15" hidden="false" customHeight="true" outlineLevel="0" collapsed="false">
      <c r="A807" s="9" t="s">
        <v>287</v>
      </c>
      <c r="B807" s="10" t="s">
        <v>288</v>
      </c>
      <c r="C807" s="10" t="s">
        <v>289</v>
      </c>
      <c r="D807" s="9" t="n">
        <v>2019</v>
      </c>
      <c r="E807" s="11" t="n">
        <v>36157</v>
      </c>
      <c r="F807" s="11" t="n">
        <v>4833</v>
      </c>
      <c r="G807" s="11" t="n">
        <v>4834</v>
      </c>
      <c r="H807" s="11" t="n">
        <v>659</v>
      </c>
      <c r="I807" s="11" t="n">
        <v>24880</v>
      </c>
      <c r="J807" s="11" t="n">
        <v>20857</v>
      </c>
      <c r="K807" s="11" t="n">
        <v>21</v>
      </c>
      <c r="L807" s="12" t="n">
        <v>18.2260696407335</v>
      </c>
      <c r="M807" s="12" t="n">
        <v>0.58080039826313</v>
      </c>
      <c r="N807" s="13" t="n">
        <v>0.8383038585209</v>
      </c>
      <c r="O807" s="13" t="n">
        <v>0.688110186132699</v>
      </c>
      <c r="P807" s="13" t="n">
        <v>0.133694720247808</v>
      </c>
      <c r="Q807" s="13" t="n">
        <v>-0.0818668901246794</v>
      </c>
      <c r="R807" s="13" t="n">
        <v>-0.19714333167248</v>
      </c>
      <c r="S807" s="11" t="n">
        <v>2</v>
      </c>
      <c r="T807" s="13" t="n">
        <v>-0.0393586005830904</v>
      </c>
      <c r="U807" s="13" t="n">
        <v>-0.0393451484613305</v>
      </c>
      <c r="V807" s="11" t="n">
        <v>0</v>
      </c>
      <c r="W807" s="13" t="n">
        <v>-0.179059180576631</v>
      </c>
      <c r="X807" s="11" t="n">
        <v>0</v>
      </c>
      <c r="Y807" s="11" t="n">
        <v>0</v>
      </c>
      <c r="Z807" s="11" t="n">
        <v>0</v>
      </c>
      <c r="AA807" s="11" t="n">
        <v>0</v>
      </c>
      <c r="AB807" s="10" t="s">
        <v>65</v>
      </c>
      <c r="AC807" s="11" t="n">
        <v>39</v>
      </c>
      <c r="AD807" s="11" t="n">
        <v>190</v>
      </c>
      <c r="AE807" s="11" t="n">
        <v>399</v>
      </c>
      <c r="AF807" s="11" t="n">
        <v>12</v>
      </c>
      <c r="AG807" s="11" t="n">
        <v>17</v>
      </c>
      <c r="AH807" s="11" t="n">
        <v>2</v>
      </c>
      <c r="AI807" s="13" t="n">
        <v>0.0591805766312595</v>
      </c>
      <c r="AJ807" s="13" t="n">
        <v>0.288315629742033</v>
      </c>
      <c r="AK807" s="13" t="n">
        <v>0.60546282245827</v>
      </c>
      <c r="AL807" s="13" t="n">
        <v>0.0182094081942337</v>
      </c>
      <c r="AM807" s="13" t="n">
        <v>0.0257966616084977</v>
      </c>
      <c r="AN807" s="11" t="n">
        <v>18</v>
      </c>
      <c r="AO807" s="13" t="n">
        <v>0.0265878877400295</v>
      </c>
      <c r="AP807" s="11" t="n">
        <v>58</v>
      </c>
      <c r="AQ807" s="11" t="n">
        <v>27</v>
      </c>
      <c r="AR807" s="13" t="n">
        <v>0.0819209039548023</v>
      </c>
      <c r="AS807" s="13" t="n">
        <v>0.038135593220339</v>
      </c>
      <c r="AT807" s="14" t="n">
        <f aca="false">SUMIFS(시도_소아과개폐업!$C$5:$C$293,시도_소아과개폐업!$A$5:$A$293,$D807,시도_소아과개폐업!$B$5:$B$293,$B807)</f>
        <v>21</v>
      </c>
      <c r="AU807" s="14" t="n">
        <f aca="false">SUMIFS(시도_소아과개폐업!$D$5:$D$293,시도_소아과개폐업!$A$5:$A$293,$D807,시도_소아과개폐업!$B$5:$B$293,$B807)</f>
        <v>28</v>
      </c>
      <c r="AV807" s="14" t="n">
        <f aca="false">SUMIFS(시도_소아과개폐업!$F$5:$F$293,시도_소아과개폐업!$A$5:$A$293,$D807,시도_소아과개폐업!$B$5:$B$293,$B807)</f>
        <v>-7</v>
      </c>
      <c r="AW807" s="15" t="n">
        <f aca="false">SUMIFS(시도_소아과개폐업!$G$5:$G$293,시도_소아과개폐업!$A$5:$A$293,$D807,시도_소아과개폐업!$B$5:$B$293,$B807)</f>
        <v>0.451612903225806</v>
      </c>
      <c r="AX807" s="14" t="n">
        <f aca="false">SUMIFS(시도_소아과개폐업!$H$5:$H$293,시도_소아과개폐업!$A$5:$A$293,$D807,시도_소아과개폐업!$B$5:$B$293,$B807)</f>
        <v>66</v>
      </c>
      <c r="AY807" s="14" t="n">
        <f aca="false">SUMIFS(시군구_병원급!$E$5:$E$3668,시군구_병원급!$A$5:$A$3668,$A807,시군구_병원급!$D$5:$D$3668,$D807)</f>
        <v>9</v>
      </c>
      <c r="AZ807" s="14" t="n">
        <f aca="false">SUMIFS(시군구_병원급!$F$5:$F$3668,시군구_병원급!$A$5:$A$3668,$A807,시군구_병원급!$D$5:$D$3668,$D807)</f>
        <v>4</v>
      </c>
      <c r="BA807" s="14" t="n">
        <f aca="false">SUMIFS(시군구_병원급!$G$5:$G$3668,시군구_병원급!$A$5:$A$3668,$A807,시군구_병원급!$D$5:$D$3668,$D807)</f>
        <v>27</v>
      </c>
      <c r="BB807" s="14" t="n">
        <f aca="false">SUMIFS(시군구_병원급!$H$5:$H$3668,시군구_병원급!$A$5:$A$3668,$A807,시군구_병원급!$D$5:$D$3668,$D807)</f>
        <v>71</v>
      </c>
      <c r="BC807" s="16" t="n">
        <f aca="false">K807+AY807</f>
        <v>30</v>
      </c>
      <c r="BD807" s="17" t="n">
        <f aca="false">IF(E807=0,"",(K807+AY807)/E807*1000)</f>
        <v>0.829714854661615</v>
      </c>
      <c r="BE807" s="16" t="n">
        <f aca="false">AY807-SUMIFS(시군구_병원급!$E$5:$E$3668,시군구_병원급!$A$5:$A$3668,$A807,시군구_병원급!$D$5:$D$3668,$D807-3)</f>
        <v>1</v>
      </c>
      <c r="BF807" s="16" t="n">
        <f aca="false">IF(AY807=0,1,0)</f>
        <v>0</v>
      </c>
      <c r="BG807" s="16" t="n">
        <f aca="false">IF(K807+AY807=0,1,0)</f>
        <v>0</v>
      </c>
      <c r="BH807" s="16" t="n">
        <f aca="false">AF807+AG807+AH807</f>
        <v>31</v>
      </c>
      <c r="BI807" s="18" t="n">
        <f aca="false">IF(H807=0,"",BH807/H807)</f>
        <v>0.047040971168437</v>
      </c>
      <c r="BJ807" s="16" t="n">
        <f aca="false">IF(AP807="","",AP807+AN807)</f>
        <v>76</v>
      </c>
    </row>
    <row r="808" customFormat="false" ht="15" hidden="false" customHeight="true" outlineLevel="0" collapsed="false">
      <c r="A808" s="9" t="s">
        <v>290</v>
      </c>
      <c r="B808" s="10" t="s">
        <v>288</v>
      </c>
      <c r="C808" s="10" t="s">
        <v>291</v>
      </c>
      <c r="D808" s="9" t="n">
        <v>2019</v>
      </c>
      <c r="E808" s="11" t="n">
        <v>3226</v>
      </c>
      <c r="F808" s="11" t="n">
        <v>521</v>
      </c>
      <c r="G808" s="11" t="n">
        <v>548</v>
      </c>
      <c r="H808" s="11" t="n">
        <v>67</v>
      </c>
      <c r="I808" s="11" t="n">
        <v>3057</v>
      </c>
      <c r="J808" s="11" t="n">
        <v>2104</v>
      </c>
      <c r="K808" s="11" t="n">
        <v>4</v>
      </c>
      <c r="L808" s="12" t="n">
        <v>20.7687538747675</v>
      </c>
      <c r="M808" s="12" t="n">
        <v>1.23992560446373</v>
      </c>
      <c r="N808" s="13" t="n">
        <v>0.68825646058227</v>
      </c>
      <c r="O808" s="13" t="n">
        <v>0.947613143211407</v>
      </c>
      <c r="P808" s="13" t="n">
        <v>0.169869807811531</v>
      </c>
      <c r="Q808" s="13" t="n">
        <v>-0.188223452440866</v>
      </c>
      <c r="R808" s="13" t="n">
        <v>0.0018281535648994</v>
      </c>
      <c r="S808" s="11" t="n">
        <v>0</v>
      </c>
      <c r="T808" s="13" t="n">
        <v>-0.106666666666667</v>
      </c>
      <c r="U808" s="13" t="n">
        <v>-0.0705381574946793</v>
      </c>
      <c r="V808" s="11" t="n">
        <v>0</v>
      </c>
      <c r="W808" s="13" t="n">
        <v>-0.253731343283582</v>
      </c>
      <c r="X808" s="11" t="n">
        <v>1</v>
      </c>
      <c r="Y808" s="11" t="n">
        <v>0</v>
      </c>
      <c r="Z808" s="11" t="n">
        <v>1</v>
      </c>
      <c r="AA808" s="11" t="n">
        <v>0</v>
      </c>
      <c r="AB808" s="10" t="s">
        <v>65</v>
      </c>
      <c r="AC808" s="11" t="n">
        <v>9</v>
      </c>
      <c r="AD808" s="11" t="n">
        <v>25</v>
      </c>
      <c r="AE808" s="11" t="n">
        <v>22</v>
      </c>
      <c r="AF808" s="11" t="n">
        <v>0</v>
      </c>
      <c r="AG808" s="11" t="n">
        <v>11</v>
      </c>
      <c r="AH808" s="11" t="n">
        <v>0</v>
      </c>
      <c r="AI808" s="13" t="n">
        <v>0.134328358208955</v>
      </c>
      <c r="AJ808" s="13" t="n">
        <v>0.373134328358209</v>
      </c>
      <c r="AK808" s="13" t="n">
        <v>0.328358208955224</v>
      </c>
      <c r="AL808" s="13" t="n">
        <v>0</v>
      </c>
      <c r="AM808" s="13" t="n">
        <v>0.164179104477612</v>
      </c>
      <c r="AN808" s="11" t="n">
        <v>6</v>
      </c>
      <c r="AO808" s="13" t="n">
        <v>0.0821917808219178</v>
      </c>
      <c r="AP808" s="11" t="n">
        <v>11</v>
      </c>
      <c r="AQ808" s="11" t="n">
        <v>4</v>
      </c>
      <c r="AR808" s="13" t="n">
        <v>0.1375</v>
      </c>
      <c r="AS808" s="13" t="n">
        <v>0.05</v>
      </c>
      <c r="AT808" s="14" t="n">
        <f aca="false">SUMIFS(시도_소아과개폐업!$C$5:$C$293,시도_소아과개폐업!$A$5:$A$293,$D808,시도_소아과개폐업!$B$5:$B$293,$B808)</f>
        <v>21</v>
      </c>
      <c r="AU808" s="14" t="n">
        <f aca="false">SUMIFS(시도_소아과개폐업!$D$5:$D$293,시도_소아과개폐업!$A$5:$A$293,$D808,시도_소아과개폐업!$B$5:$B$293,$B808)</f>
        <v>28</v>
      </c>
      <c r="AV808" s="14" t="n">
        <f aca="false">SUMIFS(시도_소아과개폐업!$F$5:$F$293,시도_소아과개폐업!$A$5:$A$293,$D808,시도_소아과개폐업!$B$5:$B$293,$B808)</f>
        <v>-7</v>
      </c>
      <c r="AW808" s="15" t="n">
        <f aca="false">SUMIFS(시도_소아과개폐업!$G$5:$G$293,시도_소아과개폐업!$A$5:$A$293,$D808,시도_소아과개폐업!$B$5:$B$293,$B808)</f>
        <v>0.451612903225806</v>
      </c>
      <c r="AX808" s="14" t="n">
        <f aca="false">SUMIFS(시도_소아과개폐업!$H$5:$H$293,시도_소아과개폐업!$A$5:$A$293,$D808,시도_소아과개폐업!$B$5:$B$293,$B808)</f>
        <v>66</v>
      </c>
      <c r="AY808" s="14" t="n">
        <f aca="false">SUMIFS(시군구_병원급!$E$5:$E$3668,시군구_병원급!$A$5:$A$3668,$A808,시군구_병원급!$D$5:$D$3668,$D808)</f>
        <v>2</v>
      </c>
      <c r="AZ808" s="14" t="n">
        <f aca="false">SUMIFS(시군구_병원급!$F$5:$F$3668,시군구_병원급!$A$5:$A$3668,$A808,시군구_병원급!$D$5:$D$3668,$D808)</f>
        <v>1</v>
      </c>
      <c r="BA808" s="14" t="n">
        <f aca="false">SUMIFS(시군구_병원급!$G$5:$G$3668,시군구_병원급!$A$5:$A$3668,$A808,시군구_병원급!$D$5:$D$3668,$D808)</f>
        <v>2</v>
      </c>
      <c r="BB808" s="14" t="n">
        <f aca="false">SUMIFS(시군구_병원급!$H$5:$H$3668,시군구_병원급!$A$5:$A$3668,$A808,시군구_병원급!$D$5:$D$3668,$D808)</f>
        <v>16</v>
      </c>
      <c r="BC808" s="16" t="n">
        <f aca="false">K808+AY808</f>
        <v>6</v>
      </c>
      <c r="BD808" s="17" t="n">
        <f aca="false">IF(E808=0,"",(K808+AY808)/E808*1000)</f>
        <v>1.8598884066956</v>
      </c>
      <c r="BE808" s="16" t="n">
        <f aca="false">AY808-SUMIFS(시군구_병원급!$E$5:$E$3668,시군구_병원급!$A$5:$A$3668,$A808,시군구_병원급!$D$5:$D$3668,$D808-3)</f>
        <v>0</v>
      </c>
      <c r="BF808" s="16" t="n">
        <f aca="false">IF(AY808=0,1,0)</f>
        <v>0</v>
      </c>
      <c r="BG808" s="16" t="n">
        <f aca="false">IF(K808+AY808=0,1,0)</f>
        <v>0</v>
      </c>
      <c r="BH808" s="16" t="n">
        <f aca="false">AF808+AG808+AH808</f>
        <v>11</v>
      </c>
      <c r="BI808" s="18" t="n">
        <f aca="false">IF(H808=0,"",BH808/H808)</f>
        <v>0.164179104477612</v>
      </c>
      <c r="BJ808" s="16" t="n">
        <f aca="false">IF(AP808="","",AP808+AN808)</f>
        <v>17</v>
      </c>
    </row>
    <row r="809" customFormat="false" ht="15" hidden="false" customHeight="true" outlineLevel="0" collapsed="false">
      <c r="A809" s="9" t="s">
        <v>292</v>
      </c>
      <c r="B809" s="10" t="s">
        <v>288</v>
      </c>
      <c r="C809" s="10" t="s">
        <v>293</v>
      </c>
      <c r="D809" s="9" t="n">
        <v>2019</v>
      </c>
      <c r="E809" s="11" t="n">
        <v>3458</v>
      </c>
      <c r="F809" s="11" t="n">
        <v>445</v>
      </c>
      <c r="G809" s="11" t="n">
        <v>461</v>
      </c>
      <c r="H809" s="11" t="n">
        <v>57</v>
      </c>
      <c r="I809" s="11" t="n">
        <v>2915</v>
      </c>
      <c r="J809" s="11" t="n">
        <v>2181</v>
      </c>
      <c r="K809" s="11" t="n">
        <v>4</v>
      </c>
      <c r="L809" s="12" t="n">
        <v>16.4835164835165</v>
      </c>
      <c r="M809" s="12" t="n">
        <v>1.15673799884326</v>
      </c>
      <c r="N809" s="13" t="n">
        <v>0.74819897084048</v>
      </c>
      <c r="O809" s="13" t="n">
        <v>0.842972816657027</v>
      </c>
      <c r="P809" s="13" t="n">
        <v>0.133314054366686</v>
      </c>
      <c r="Q809" s="13" t="n">
        <v>-0.18115084063462</v>
      </c>
      <c r="R809" s="13" t="n">
        <v>-0.264752791068581</v>
      </c>
      <c r="S809" s="11" t="n">
        <v>0</v>
      </c>
      <c r="T809" s="13" t="n">
        <v>-0.0806451612903226</v>
      </c>
      <c r="U809" s="13" t="n">
        <v>-0.0958436724565757</v>
      </c>
      <c r="V809" s="11" t="n">
        <v>0</v>
      </c>
      <c r="W809" s="13" t="n">
        <v>-0.12280701754386</v>
      </c>
      <c r="X809" s="11" t="n">
        <v>0</v>
      </c>
      <c r="Y809" s="11" t="n">
        <v>0</v>
      </c>
      <c r="Z809" s="11" t="n">
        <v>0</v>
      </c>
      <c r="AA809" s="11" t="n">
        <v>0</v>
      </c>
      <c r="AB809" s="10" t="s">
        <v>65</v>
      </c>
      <c r="AC809" s="11" t="n">
        <v>5</v>
      </c>
      <c r="AD809" s="11" t="n">
        <v>24</v>
      </c>
      <c r="AE809" s="11" t="n">
        <v>17</v>
      </c>
      <c r="AF809" s="11" t="n">
        <v>1</v>
      </c>
      <c r="AG809" s="11" t="n">
        <v>10</v>
      </c>
      <c r="AH809" s="11" t="n">
        <v>0</v>
      </c>
      <c r="AI809" s="13" t="n">
        <v>0.087719298245614</v>
      </c>
      <c r="AJ809" s="13" t="n">
        <v>0.421052631578947</v>
      </c>
      <c r="AK809" s="13" t="n">
        <v>0.298245614035088</v>
      </c>
      <c r="AL809" s="13" t="n">
        <v>0.0175438596491228</v>
      </c>
      <c r="AM809" s="13" t="n">
        <v>0.175438596491228</v>
      </c>
      <c r="AN809" s="11" t="n">
        <v>7</v>
      </c>
      <c r="AO809" s="13" t="n">
        <v>0.109375</v>
      </c>
      <c r="AP809" s="11" t="n">
        <v>5</v>
      </c>
      <c r="AQ809" s="11" t="n">
        <v>1</v>
      </c>
      <c r="AR809" s="13" t="n">
        <v>0.0735294117647059</v>
      </c>
      <c r="AS809" s="13" t="n">
        <v>0.0147058823529412</v>
      </c>
      <c r="AT809" s="14" t="n">
        <f aca="false">SUMIFS(시도_소아과개폐업!$C$5:$C$293,시도_소아과개폐업!$A$5:$A$293,$D809,시도_소아과개폐업!$B$5:$B$293,$B809)</f>
        <v>21</v>
      </c>
      <c r="AU809" s="14" t="n">
        <f aca="false">SUMIFS(시도_소아과개폐업!$D$5:$D$293,시도_소아과개폐업!$A$5:$A$293,$D809,시도_소아과개폐업!$B$5:$B$293,$B809)</f>
        <v>28</v>
      </c>
      <c r="AV809" s="14" t="n">
        <f aca="false">SUMIFS(시도_소아과개폐업!$F$5:$F$293,시도_소아과개폐업!$A$5:$A$293,$D809,시도_소아과개폐업!$B$5:$B$293,$B809)</f>
        <v>-7</v>
      </c>
      <c r="AW809" s="15" t="n">
        <f aca="false">SUMIFS(시도_소아과개폐업!$G$5:$G$293,시도_소아과개폐업!$A$5:$A$293,$D809,시도_소아과개폐업!$B$5:$B$293,$B809)</f>
        <v>0.451612903225806</v>
      </c>
      <c r="AX809" s="14" t="n">
        <f aca="false">SUMIFS(시도_소아과개폐업!$H$5:$H$293,시도_소아과개폐업!$A$5:$A$293,$D809,시도_소아과개폐업!$B$5:$B$293,$B809)</f>
        <v>66</v>
      </c>
      <c r="AY809" s="14" t="n">
        <f aca="false">SUMIFS(시군구_병원급!$E$5:$E$3668,시군구_병원급!$A$5:$A$3668,$A809,시군구_병원급!$D$5:$D$3668,$D809)</f>
        <v>1</v>
      </c>
      <c r="AZ809" s="14" t="n">
        <f aca="false">SUMIFS(시군구_병원급!$F$5:$F$3668,시군구_병원급!$A$5:$A$3668,$A809,시군구_병원급!$D$5:$D$3668,$D809)</f>
        <v>1</v>
      </c>
      <c r="BA809" s="14" t="n">
        <f aca="false">SUMIFS(시군구_병원급!$G$5:$G$3668,시군구_병원급!$A$5:$A$3668,$A809,시군구_병원급!$D$5:$D$3668,$D809)</f>
        <v>3</v>
      </c>
      <c r="BB809" s="14" t="n">
        <f aca="false">SUMIFS(시군구_병원급!$H$5:$H$3668,시군구_병원급!$A$5:$A$3668,$A809,시군구_병원급!$D$5:$D$3668,$D809)</f>
        <v>8</v>
      </c>
      <c r="BC809" s="16" t="n">
        <f aca="false">K809+AY809</f>
        <v>5</v>
      </c>
      <c r="BD809" s="17" t="n">
        <f aca="false">IF(E809=0,"",(K809+AY809)/E809*1000)</f>
        <v>1.44592249855408</v>
      </c>
      <c r="BE809" s="16" t="n">
        <f aca="false">AY809-SUMIFS(시군구_병원급!$E$5:$E$3668,시군구_병원급!$A$5:$A$3668,$A809,시군구_병원급!$D$5:$D$3668,$D809-3)</f>
        <v>-1</v>
      </c>
      <c r="BF809" s="16" t="n">
        <f aca="false">IF(AY809=0,1,0)</f>
        <v>0</v>
      </c>
      <c r="BG809" s="16" t="n">
        <f aca="false">IF(K809+AY809=0,1,0)</f>
        <v>0</v>
      </c>
      <c r="BH809" s="16" t="n">
        <f aca="false">AF809+AG809+AH809</f>
        <v>11</v>
      </c>
      <c r="BI809" s="18" t="n">
        <f aca="false">IF(H809=0,"",BH809/H809)</f>
        <v>0.192982456140351</v>
      </c>
      <c r="BJ809" s="16" t="n">
        <f aca="false">IF(AP809="","",AP809+AN809)</f>
        <v>12</v>
      </c>
    </row>
    <row r="810" customFormat="false" ht="15" hidden="false" customHeight="true" outlineLevel="0" collapsed="false">
      <c r="A810" s="9" t="s">
        <v>294</v>
      </c>
      <c r="B810" s="10" t="s">
        <v>288</v>
      </c>
      <c r="C810" s="10" t="s">
        <v>295</v>
      </c>
      <c r="D810" s="9" t="n">
        <v>2019</v>
      </c>
      <c r="E810" s="11" t="n">
        <v>19181</v>
      </c>
      <c r="F810" s="11" t="n">
        <v>2350</v>
      </c>
      <c r="G810" s="11" t="n">
        <v>2362</v>
      </c>
      <c r="H810" s="11" t="n">
        <v>411</v>
      </c>
      <c r="I810" s="11" t="n">
        <v>18280</v>
      </c>
      <c r="J810" s="11" t="n">
        <v>14315</v>
      </c>
      <c r="K810" s="11" t="n">
        <v>11</v>
      </c>
      <c r="L810" s="12" t="n">
        <v>21.4274542516032</v>
      </c>
      <c r="M810" s="12" t="n">
        <v>0.573484177050206</v>
      </c>
      <c r="N810" s="13" t="n">
        <v>0.783096280087527</v>
      </c>
      <c r="O810" s="13" t="n">
        <v>0.95302643240707</v>
      </c>
      <c r="P810" s="13" t="n">
        <v>0.123142693290235</v>
      </c>
      <c r="Q810" s="13" t="n">
        <v>-0.172519413287317</v>
      </c>
      <c r="R810" s="13" t="n">
        <v>-0.313571636152281</v>
      </c>
      <c r="S810" s="11" t="n">
        <v>1</v>
      </c>
      <c r="T810" s="13" t="n">
        <v>-0.0659090909090909</v>
      </c>
      <c r="U810" s="13" t="n">
        <v>-0.0341839699899614</v>
      </c>
      <c r="V810" s="11" t="n">
        <v>0</v>
      </c>
      <c r="W810" s="13" t="n">
        <v>-0.206812652068127</v>
      </c>
      <c r="X810" s="11" t="n">
        <v>0</v>
      </c>
      <c r="Y810" s="11" t="n">
        <v>0</v>
      </c>
      <c r="Z810" s="11" t="n">
        <v>0</v>
      </c>
      <c r="AA810" s="11" t="n">
        <v>0</v>
      </c>
      <c r="AB810" s="10" t="s">
        <v>65</v>
      </c>
      <c r="AC810" s="11" t="n">
        <v>23</v>
      </c>
      <c r="AD810" s="11" t="n">
        <v>109</v>
      </c>
      <c r="AE810" s="11" t="n">
        <v>254</v>
      </c>
      <c r="AF810" s="11" t="n">
        <v>11</v>
      </c>
      <c r="AG810" s="11" t="n">
        <v>14</v>
      </c>
      <c r="AH810" s="11" t="n">
        <v>0</v>
      </c>
      <c r="AI810" s="13" t="n">
        <v>0.0559610705596107</v>
      </c>
      <c r="AJ810" s="13" t="n">
        <v>0.265206812652068</v>
      </c>
      <c r="AK810" s="13" t="n">
        <v>0.618004866180049</v>
      </c>
      <c r="AL810" s="13" t="n">
        <v>0.0267639902676399</v>
      </c>
      <c r="AM810" s="13" t="n">
        <v>0.0340632603406326</v>
      </c>
      <c r="AN810" s="11" t="n">
        <v>22</v>
      </c>
      <c r="AO810" s="13" t="n">
        <v>0.0508083140877598</v>
      </c>
      <c r="AP810" s="11" t="n">
        <v>39</v>
      </c>
      <c r="AQ810" s="11" t="n">
        <v>7</v>
      </c>
      <c r="AR810" s="13" t="n">
        <v>0.0836909871244635</v>
      </c>
      <c r="AS810" s="13" t="n">
        <v>0.0150214592274678</v>
      </c>
      <c r="AT810" s="14" t="n">
        <f aca="false">SUMIFS(시도_소아과개폐업!$C$5:$C$293,시도_소아과개폐업!$A$5:$A$293,$D810,시도_소아과개폐업!$B$5:$B$293,$B810)</f>
        <v>21</v>
      </c>
      <c r="AU810" s="14" t="n">
        <f aca="false">SUMIFS(시도_소아과개폐업!$D$5:$D$293,시도_소아과개폐업!$A$5:$A$293,$D810,시도_소아과개폐업!$B$5:$B$293,$B810)</f>
        <v>28</v>
      </c>
      <c r="AV810" s="14" t="n">
        <f aca="false">SUMIFS(시도_소아과개폐업!$F$5:$F$293,시도_소아과개폐업!$A$5:$A$293,$D810,시도_소아과개폐업!$B$5:$B$293,$B810)</f>
        <v>-7</v>
      </c>
      <c r="AW810" s="15" t="n">
        <f aca="false">SUMIFS(시도_소아과개폐업!$G$5:$G$293,시도_소아과개폐업!$A$5:$A$293,$D810,시도_소아과개폐업!$B$5:$B$293,$B810)</f>
        <v>0.451612903225806</v>
      </c>
      <c r="AX810" s="14" t="n">
        <f aca="false">SUMIFS(시도_소아과개폐업!$H$5:$H$293,시도_소아과개폐업!$A$5:$A$293,$D810,시도_소아과개폐업!$B$5:$B$293,$B810)</f>
        <v>66</v>
      </c>
      <c r="AY810" s="14" t="n">
        <f aca="false">SUMIFS(시군구_병원급!$E$5:$E$3668,시군구_병원급!$A$5:$A$3668,$A810,시군구_병원급!$D$5:$D$3668,$D810)</f>
        <v>3</v>
      </c>
      <c r="AZ810" s="14" t="n">
        <f aca="false">SUMIFS(시군구_병원급!$F$5:$F$3668,시군구_병원급!$A$5:$A$3668,$A810,시군구_병원급!$D$5:$D$3668,$D810)</f>
        <v>1</v>
      </c>
      <c r="BA810" s="14" t="n">
        <f aca="false">SUMIFS(시군구_병원급!$G$5:$G$3668,시군구_병원급!$A$5:$A$3668,$A810,시군구_병원급!$D$5:$D$3668,$D810)</f>
        <v>10</v>
      </c>
      <c r="BB810" s="14" t="n">
        <f aca="false">SUMIFS(시군구_병원급!$H$5:$H$3668,시군구_병원급!$A$5:$A$3668,$A810,시군구_병원급!$D$5:$D$3668,$D810)</f>
        <v>26</v>
      </c>
      <c r="BC810" s="16" t="n">
        <f aca="false">K810+AY810</f>
        <v>14</v>
      </c>
      <c r="BD810" s="17" t="n">
        <f aca="false">IF(E810=0,"",(K810+AY810)/E810*1000)</f>
        <v>0.729888952609353</v>
      </c>
      <c r="BE810" s="16" t="n">
        <f aca="false">AY810-SUMIFS(시군구_병원급!$E$5:$E$3668,시군구_병원급!$A$5:$A$3668,$A810,시군구_병원급!$D$5:$D$3668,$D810-3)</f>
        <v>0</v>
      </c>
      <c r="BF810" s="16" t="n">
        <f aca="false">IF(AY810=0,1,0)</f>
        <v>0</v>
      </c>
      <c r="BG810" s="16" t="n">
        <f aca="false">IF(K810+AY810=0,1,0)</f>
        <v>0</v>
      </c>
      <c r="BH810" s="16" t="n">
        <f aca="false">AF810+AG810+AH810</f>
        <v>25</v>
      </c>
      <c r="BI810" s="18" t="n">
        <f aca="false">IF(H810=0,"",BH810/H810)</f>
        <v>0.0608272506082725</v>
      </c>
      <c r="BJ810" s="16" t="n">
        <f aca="false">IF(AP810="","",AP810+AN810)</f>
        <v>61</v>
      </c>
    </row>
    <row r="811" customFormat="false" ht="15" hidden="false" customHeight="true" outlineLevel="0" collapsed="false">
      <c r="A811" s="9" t="s">
        <v>296</v>
      </c>
      <c r="B811" s="10" t="s">
        <v>288</v>
      </c>
      <c r="C811" s="10" t="s">
        <v>297</v>
      </c>
      <c r="D811" s="9" t="n">
        <v>2019</v>
      </c>
      <c r="E811" s="11" t="n">
        <v>8972</v>
      </c>
      <c r="F811" s="11" t="n">
        <v>1179</v>
      </c>
      <c r="G811" s="11" t="n">
        <v>1193</v>
      </c>
      <c r="H811" s="11" t="n">
        <v>148</v>
      </c>
      <c r="I811" s="11" t="n">
        <v>7674</v>
      </c>
      <c r="J811" s="11" t="n">
        <v>6011</v>
      </c>
      <c r="K811" s="11" t="n">
        <v>4</v>
      </c>
      <c r="L811" s="12" t="n">
        <v>16.4957646009808</v>
      </c>
      <c r="M811" s="12" t="n">
        <v>0.445831475702185</v>
      </c>
      <c r="N811" s="13" t="n">
        <v>0.783294240291895</v>
      </c>
      <c r="O811" s="13" t="n">
        <v>0.855327686134641</v>
      </c>
      <c r="P811" s="13" t="n">
        <v>0.132969237628177</v>
      </c>
      <c r="Q811" s="13" t="n">
        <v>-0.11483820047356</v>
      </c>
      <c r="R811" s="13" t="n">
        <v>-0.237212276214834</v>
      </c>
      <c r="S811" s="11" t="n">
        <v>1</v>
      </c>
      <c r="T811" s="13" t="n">
        <v>-0.0198675496688742</v>
      </c>
      <c r="U811" s="13" t="n">
        <v>-0.00518537723619394</v>
      </c>
      <c r="V811" s="11" t="n">
        <v>0</v>
      </c>
      <c r="W811" s="13" t="n">
        <v>-0.128378378378378</v>
      </c>
      <c r="X811" s="11" t="n">
        <v>0</v>
      </c>
      <c r="Y811" s="11" t="n">
        <v>0</v>
      </c>
      <c r="Z811" s="11" t="n">
        <v>0</v>
      </c>
      <c r="AA811" s="11" t="n">
        <v>0</v>
      </c>
      <c r="AB811" s="10" t="s">
        <v>65</v>
      </c>
      <c r="AC811" s="11" t="n">
        <v>8</v>
      </c>
      <c r="AD811" s="11" t="n">
        <v>60</v>
      </c>
      <c r="AE811" s="11" t="n">
        <v>54</v>
      </c>
      <c r="AF811" s="11" t="n">
        <v>6</v>
      </c>
      <c r="AG811" s="11" t="n">
        <v>20</v>
      </c>
      <c r="AH811" s="11" t="n">
        <v>0</v>
      </c>
      <c r="AI811" s="13" t="n">
        <v>0.0540540540540541</v>
      </c>
      <c r="AJ811" s="13" t="n">
        <v>0.405405405405405</v>
      </c>
      <c r="AK811" s="13" t="n">
        <v>0.364864864864865</v>
      </c>
      <c r="AL811" s="13" t="n">
        <v>0.0405405405405405</v>
      </c>
      <c r="AM811" s="13" t="n">
        <v>0.135135135135135</v>
      </c>
      <c r="AN811" s="11" t="n">
        <v>6</v>
      </c>
      <c r="AO811" s="13" t="n">
        <v>0.038961038961039</v>
      </c>
      <c r="AP811" s="11" t="n">
        <v>14</v>
      </c>
      <c r="AQ811" s="11" t="n">
        <v>9</v>
      </c>
      <c r="AR811" s="13" t="n">
        <v>0.0880503144654088</v>
      </c>
      <c r="AS811" s="13" t="n">
        <v>0.0566037735849057</v>
      </c>
      <c r="AT811" s="14" t="n">
        <f aca="false">SUMIFS(시도_소아과개폐업!$C$5:$C$293,시도_소아과개폐업!$A$5:$A$293,$D811,시도_소아과개폐업!$B$5:$B$293,$B811)</f>
        <v>21</v>
      </c>
      <c r="AU811" s="14" t="n">
        <f aca="false">SUMIFS(시도_소아과개폐업!$D$5:$D$293,시도_소아과개폐업!$A$5:$A$293,$D811,시도_소아과개폐업!$B$5:$B$293,$B811)</f>
        <v>28</v>
      </c>
      <c r="AV811" s="14" t="n">
        <f aca="false">SUMIFS(시도_소아과개폐업!$F$5:$F$293,시도_소아과개폐업!$A$5:$A$293,$D811,시도_소아과개폐업!$B$5:$B$293,$B811)</f>
        <v>-7</v>
      </c>
      <c r="AW811" s="15" t="n">
        <f aca="false">SUMIFS(시도_소아과개폐업!$G$5:$G$293,시도_소아과개폐업!$A$5:$A$293,$D811,시도_소아과개폐업!$B$5:$B$293,$B811)</f>
        <v>0.451612903225806</v>
      </c>
      <c r="AX811" s="14" t="n">
        <f aca="false">SUMIFS(시도_소아과개폐업!$H$5:$H$293,시도_소아과개폐업!$A$5:$A$293,$D811,시도_소아과개폐업!$B$5:$B$293,$B811)</f>
        <v>66</v>
      </c>
      <c r="AY811" s="14" t="n">
        <f aca="false">SUMIFS(시군구_병원급!$E$5:$E$3668,시군구_병원급!$A$5:$A$3668,$A811,시군구_병원급!$D$5:$D$3668,$D811)</f>
        <v>2</v>
      </c>
      <c r="AZ811" s="14" t="n">
        <f aca="false">SUMIFS(시군구_병원급!$F$5:$F$3668,시군구_병원급!$A$5:$A$3668,$A811,시군구_병원급!$D$5:$D$3668,$D811)</f>
        <v>2</v>
      </c>
      <c r="BA811" s="14" t="n">
        <f aca="false">SUMIFS(시군구_병원급!$G$5:$G$3668,시군구_병원급!$A$5:$A$3668,$A811,시군구_병원급!$D$5:$D$3668,$D811)</f>
        <v>2</v>
      </c>
      <c r="BB811" s="14" t="n">
        <f aca="false">SUMIFS(시군구_병원급!$H$5:$H$3668,시군구_병원급!$A$5:$A$3668,$A811,시군구_병원급!$D$5:$D$3668,$D811)</f>
        <v>4</v>
      </c>
      <c r="BC811" s="16" t="n">
        <f aca="false">K811+AY811</f>
        <v>6</v>
      </c>
      <c r="BD811" s="17" t="n">
        <f aca="false">IF(E811=0,"",(K811+AY811)/E811*1000)</f>
        <v>0.668747213553277</v>
      </c>
      <c r="BE811" s="16" t="n">
        <f aca="false">AY811-SUMIFS(시군구_병원급!$E$5:$E$3668,시군구_병원급!$A$5:$A$3668,$A811,시군구_병원급!$D$5:$D$3668,$D811-3)</f>
        <v>0</v>
      </c>
      <c r="BF811" s="16" t="n">
        <f aca="false">IF(AY811=0,1,0)</f>
        <v>0</v>
      </c>
      <c r="BG811" s="16" t="n">
        <f aca="false">IF(K811+AY811=0,1,0)</f>
        <v>0</v>
      </c>
      <c r="BH811" s="16" t="n">
        <f aca="false">AF811+AG811+AH811</f>
        <v>26</v>
      </c>
      <c r="BI811" s="18" t="n">
        <f aca="false">IF(H811=0,"",BH811/H811)</f>
        <v>0.175675675675676</v>
      </c>
      <c r="BJ811" s="16" t="n">
        <f aca="false">IF(AP811="","",AP811+AN811)</f>
        <v>20</v>
      </c>
    </row>
    <row r="812" customFormat="false" ht="15" hidden="false" customHeight="true" outlineLevel="0" collapsed="false">
      <c r="A812" s="9" t="s">
        <v>298</v>
      </c>
      <c r="B812" s="10" t="s">
        <v>288</v>
      </c>
      <c r="C812" s="10" t="s">
        <v>299</v>
      </c>
      <c r="D812" s="9" t="n">
        <v>2019</v>
      </c>
      <c r="E812" s="11" t="n">
        <v>4215</v>
      </c>
      <c r="F812" s="11" t="n">
        <v>574</v>
      </c>
      <c r="G812" s="11" t="n">
        <v>607</v>
      </c>
      <c r="H812" s="11" t="n">
        <v>79</v>
      </c>
      <c r="I812" s="11" t="n">
        <v>4298</v>
      </c>
      <c r="J812" s="11" t="n">
        <v>3319</v>
      </c>
      <c r="K812" s="11" t="n">
        <v>3</v>
      </c>
      <c r="L812" s="12" t="n">
        <v>18.7425860023725</v>
      </c>
      <c r="M812" s="12" t="n">
        <v>0.711743772241993</v>
      </c>
      <c r="N812" s="13" t="n">
        <v>0.772219637040484</v>
      </c>
      <c r="O812" s="13" t="n">
        <v>1.0196915776987</v>
      </c>
      <c r="P812" s="13" t="n">
        <v>0.144009489916963</v>
      </c>
      <c r="Q812" s="13" t="n">
        <v>-0.140322251682643</v>
      </c>
      <c r="R812" s="13" t="n">
        <v>-0.14866760168303</v>
      </c>
      <c r="S812" s="11" t="n">
        <v>0</v>
      </c>
      <c r="T812" s="13" t="n">
        <v>-0.102272727272727</v>
      </c>
      <c r="U812" s="13" t="n">
        <v>-0.0812312954253954</v>
      </c>
      <c r="V812" s="11" t="n">
        <v>0</v>
      </c>
      <c r="W812" s="13" t="n">
        <v>-0.139240506329114</v>
      </c>
      <c r="X812" s="11" t="n">
        <v>0</v>
      </c>
      <c r="Y812" s="11" t="n">
        <v>0</v>
      </c>
      <c r="Z812" s="11" t="n">
        <v>0</v>
      </c>
      <c r="AA812" s="11" t="n">
        <v>0</v>
      </c>
      <c r="AB812" s="10" t="s">
        <v>65</v>
      </c>
      <c r="AC812" s="11" t="n">
        <v>4</v>
      </c>
      <c r="AD812" s="11" t="n">
        <v>28</v>
      </c>
      <c r="AE812" s="11" t="n">
        <v>26</v>
      </c>
      <c r="AF812" s="11" t="n">
        <v>6</v>
      </c>
      <c r="AG812" s="11" t="n">
        <v>15</v>
      </c>
      <c r="AH812" s="11" t="n">
        <v>0</v>
      </c>
      <c r="AI812" s="13" t="n">
        <v>0.0506329113924051</v>
      </c>
      <c r="AJ812" s="13" t="n">
        <v>0.354430379746835</v>
      </c>
      <c r="AK812" s="13" t="n">
        <v>0.329113924050633</v>
      </c>
      <c r="AL812" s="13" t="n">
        <v>0.0759493670886076</v>
      </c>
      <c r="AM812" s="13" t="n">
        <v>0.189873417721519</v>
      </c>
      <c r="AN812" s="11" t="n">
        <v>1</v>
      </c>
      <c r="AO812" s="13" t="n">
        <v>0.0125</v>
      </c>
      <c r="AP812" s="11" t="n">
        <v>13</v>
      </c>
      <c r="AQ812" s="11" t="n">
        <v>2</v>
      </c>
      <c r="AR812" s="13" t="n">
        <v>0.142857142857143</v>
      </c>
      <c r="AS812" s="13" t="n">
        <v>0.021978021978022</v>
      </c>
      <c r="AT812" s="14" t="n">
        <f aca="false">SUMIFS(시도_소아과개폐업!$C$5:$C$293,시도_소아과개폐업!$A$5:$A$293,$D812,시도_소아과개폐업!$B$5:$B$293,$B812)</f>
        <v>21</v>
      </c>
      <c r="AU812" s="14" t="n">
        <f aca="false">SUMIFS(시도_소아과개폐업!$D$5:$D$293,시도_소아과개폐업!$A$5:$A$293,$D812,시도_소아과개폐업!$B$5:$B$293,$B812)</f>
        <v>28</v>
      </c>
      <c r="AV812" s="14" t="n">
        <f aca="false">SUMIFS(시도_소아과개폐업!$F$5:$F$293,시도_소아과개폐업!$A$5:$A$293,$D812,시도_소아과개폐업!$B$5:$B$293,$B812)</f>
        <v>-7</v>
      </c>
      <c r="AW812" s="15" t="n">
        <f aca="false">SUMIFS(시도_소아과개폐업!$G$5:$G$293,시도_소아과개폐업!$A$5:$A$293,$D812,시도_소아과개폐업!$B$5:$B$293,$B812)</f>
        <v>0.451612903225806</v>
      </c>
      <c r="AX812" s="14" t="n">
        <f aca="false">SUMIFS(시도_소아과개폐업!$H$5:$H$293,시도_소아과개폐업!$A$5:$A$293,$D812,시도_소아과개폐업!$B$5:$B$293,$B812)</f>
        <v>66</v>
      </c>
      <c r="AY812" s="14" t="n">
        <f aca="false">SUMIFS(시군구_병원급!$E$5:$E$3668,시군구_병원급!$A$5:$A$3668,$A812,시군구_병원급!$D$5:$D$3668,$D812)</f>
        <v>3</v>
      </c>
      <c r="AZ812" s="14" t="n">
        <f aca="false">SUMIFS(시군구_병원급!$F$5:$F$3668,시군구_병원급!$A$5:$A$3668,$A812,시군구_병원급!$D$5:$D$3668,$D812)</f>
        <v>1</v>
      </c>
      <c r="BA812" s="14" t="n">
        <f aca="false">SUMIFS(시군구_병원급!$G$5:$G$3668,시군구_병원급!$A$5:$A$3668,$A812,시군구_병원급!$D$5:$D$3668,$D812)</f>
        <v>3</v>
      </c>
      <c r="BB812" s="14" t="n">
        <f aca="false">SUMIFS(시군구_병원급!$H$5:$H$3668,시군구_병원급!$A$5:$A$3668,$A812,시군구_병원급!$D$5:$D$3668,$D812)</f>
        <v>14</v>
      </c>
      <c r="BC812" s="16" t="n">
        <f aca="false">K812+AY812</f>
        <v>6</v>
      </c>
      <c r="BD812" s="17" t="n">
        <f aca="false">IF(E812=0,"",(K812+AY812)/E812*1000)</f>
        <v>1.42348754448399</v>
      </c>
      <c r="BE812" s="16" t="n">
        <f aca="false">AY812-SUMIFS(시군구_병원급!$E$5:$E$3668,시군구_병원급!$A$5:$A$3668,$A812,시군구_병원급!$D$5:$D$3668,$D812-3)</f>
        <v>0</v>
      </c>
      <c r="BF812" s="16" t="n">
        <f aca="false">IF(AY812=0,1,0)</f>
        <v>0</v>
      </c>
      <c r="BG812" s="16" t="n">
        <f aca="false">IF(K812+AY812=0,1,0)</f>
        <v>0</v>
      </c>
      <c r="BH812" s="16" t="n">
        <f aca="false">AF812+AG812+AH812</f>
        <v>21</v>
      </c>
      <c r="BI812" s="18" t="n">
        <f aca="false">IF(H812=0,"",BH812/H812)</f>
        <v>0.265822784810127</v>
      </c>
      <c r="BJ812" s="16" t="n">
        <f aca="false">IF(AP812="","",AP812+AN812)</f>
        <v>14</v>
      </c>
    </row>
    <row r="813" customFormat="false" ht="15" hidden="false" customHeight="true" outlineLevel="0" collapsed="false">
      <c r="A813" s="9" t="s">
        <v>300</v>
      </c>
      <c r="B813" s="10" t="s">
        <v>288</v>
      </c>
      <c r="C813" s="10" t="s">
        <v>301</v>
      </c>
      <c r="D813" s="9" t="n">
        <v>2019</v>
      </c>
      <c r="E813" s="11" t="n">
        <v>2094</v>
      </c>
      <c r="F813" s="11" t="n">
        <v>224</v>
      </c>
      <c r="G813" s="11" t="n">
        <v>223</v>
      </c>
      <c r="H813" s="11" t="n">
        <v>37</v>
      </c>
      <c r="I813" s="11" t="n">
        <v>1509</v>
      </c>
      <c r="J813" s="11" t="n">
        <v>1262</v>
      </c>
      <c r="K813" s="11" t="n">
        <v>2</v>
      </c>
      <c r="L813" s="12" t="n">
        <v>17.6695319961796</v>
      </c>
      <c r="M813" s="12" t="n">
        <v>0.955109837631328</v>
      </c>
      <c r="N813" s="13" t="n">
        <v>0.836315440689198</v>
      </c>
      <c r="O813" s="13" t="n">
        <v>0.720630372492837</v>
      </c>
      <c r="P813" s="13" t="n">
        <v>0.106494746895893</v>
      </c>
      <c r="Q813" s="13" t="n">
        <v>-0.171677215189873</v>
      </c>
      <c r="R813" s="13" t="n">
        <v>-0.398921832884097</v>
      </c>
      <c r="S813" s="11" t="n">
        <v>0</v>
      </c>
      <c r="T813" s="13" t="n">
        <v>-0.177777777777778</v>
      </c>
      <c r="U813" s="13" t="n">
        <v>-0.124709976798144</v>
      </c>
      <c r="V813" s="11" t="n">
        <v>0</v>
      </c>
      <c r="W813" s="13" t="n">
        <v>-0.0540540540540541</v>
      </c>
      <c r="X813" s="11" t="n">
        <v>0</v>
      </c>
      <c r="Y813" s="11" t="n">
        <v>0</v>
      </c>
      <c r="Z813" s="11" t="n">
        <v>0</v>
      </c>
      <c r="AA813" s="11" t="n">
        <v>0</v>
      </c>
      <c r="AB813" s="10" t="s">
        <v>65</v>
      </c>
      <c r="AC813" s="11" t="n">
        <v>1</v>
      </c>
      <c r="AD813" s="11" t="n">
        <v>12</v>
      </c>
      <c r="AE813" s="11" t="n">
        <v>21</v>
      </c>
      <c r="AF813" s="11" t="n">
        <v>1</v>
      </c>
      <c r="AG813" s="11" t="n">
        <v>2</v>
      </c>
      <c r="AH813" s="11" t="n">
        <v>0</v>
      </c>
      <c r="AI813" s="13" t="n">
        <v>0.027027027027027</v>
      </c>
      <c r="AJ813" s="13" t="n">
        <v>0.324324324324324</v>
      </c>
      <c r="AK813" s="13" t="n">
        <v>0.567567567567568</v>
      </c>
      <c r="AL813" s="13" t="n">
        <v>0.027027027027027</v>
      </c>
      <c r="AM813" s="13" t="n">
        <v>0.0540540540540541</v>
      </c>
      <c r="AN813" s="11" t="n">
        <v>5</v>
      </c>
      <c r="AO813" s="13" t="n">
        <v>0.119047619047619</v>
      </c>
      <c r="AP813" s="11" t="n">
        <v>4</v>
      </c>
      <c r="AQ813" s="11" t="n">
        <v>0</v>
      </c>
      <c r="AR813" s="13" t="n">
        <v>0.0869565217391304</v>
      </c>
      <c r="AS813" s="13" t="n">
        <v>0</v>
      </c>
      <c r="AT813" s="14" t="n">
        <f aca="false">SUMIFS(시도_소아과개폐업!$C$5:$C$293,시도_소아과개폐업!$A$5:$A$293,$D813,시도_소아과개폐업!$B$5:$B$293,$B813)</f>
        <v>21</v>
      </c>
      <c r="AU813" s="14" t="n">
        <f aca="false">SUMIFS(시도_소아과개폐업!$D$5:$D$293,시도_소아과개폐업!$A$5:$A$293,$D813,시도_소아과개폐업!$B$5:$B$293,$B813)</f>
        <v>28</v>
      </c>
      <c r="AV813" s="14" t="n">
        <f aca="false">SUMIFS(시도_소아과개폐업!$F$5:$F$293,시도_소아과개폐업!$A$5:$A$293,$D813,시도_소아과개폐업!$B$5:$B$293,$B813)</f>
        <v>-7</v>
      </c>
      <c r="AW813" s="15" t="n">
        <f aca="false">SUMIFS(시도_소아과개폐업!$G$5:$G$293,시도_소아과개폐업!$A$5:$A$293,$D813,시도_소아과개폐업!$B$5:$B$293,$B813)</f>
        <v>0.451612903225806</v>
      </c>
      <c r="AX813" s="14" t="n">
        <f aca="false">SUMIFS(시도_소아과개폐업!$H$5:$H$293,시도_소아과개폐업!$A$5:$A$293,$D813,시도_소아과개폐업!$B$5:$B$293,$B813)</f>
        <v>66</v>
      </c>
      <c r="AY813" s="14" t="n">
        <f aca="false">SUMIFS(시군구_병원급!$E$5:$E$3668,시군구_병원급!$A$5:$A$3668,$A813,시군구_병원급!$D$5:$D$3668,$D813)</f>
        <v>0</v>
      </c>
      <c r="AZ813" s="14" t="n">
        <f aca="false">SUMIFS(시군구_병원급!$F$5:$F$3668,시군구_병원급!$A$5:$A$3668,$A813,시군구_병원급!$D$5:$D$3668,$D813)</f>
        <v>0</v>
      </c>
      <c r="BA813" s="14" t="n">
        <f aca="false">SUMIFS(시군구_병원급!$G$5:$G$3668,시군구_병원급!$A$5:$A$3668,$A813,시군구_병원급!$D$5:$D$3668,$D813)</f>
        <v>1</v>
      </c>
      <c r="BB813" s="14" t="n">
        <f aca="false">SUMIFS(시군구_병원급!$H$5:$H$3668,시군구_병원급!$A$5:$A$3668,$A813,시군구_병원급!$D$5:$D$3668,$D813)</f>
        <v>2</v>
      </c>
      <c r="BC813" s="16" t="n">
        <f aca="false">K813+AY813</f>
        <v>2</v>
      </c>
      <c r="BD813" s="17" t="n">
        <f aca="false">IF(E813=0,"",(K813+AY813)/E813*1000)</f>
        <v>0.955109837631328</v>
      </c>
      <c r="BE813" s="16" t="n">
        <f aca="false">AY813-SUMIFS(시군구_병원급!$E$5:$E$3668,시군구_병원급!$A$5:$A$3668,$A813,시군구_병원급!$D$5:$D$3668,$D813-3)</f>
        <v>0</v>
      </c>
      <c r="BF813" s="16" t="n">
        <f aca="false">IF(AY813=0,1,0)</f>
        <v>1</v>
      </c>
      <c r="BG813" s="16" t="n">
        <f aca="false">IF(K813+AY813=0,1,0)</f>
        <v>0</v>
      </c>
      <c r="BH813" s="16" t="n">
        <f aca="false">AF813+AG813+AH813</f>
        <v>3</v>
      </c>
      <c r="BI813" s="18" t="n">
        <f aca="false">IF(H813=0,"",BH813/H813)</f>
        <v>0.0810810810810811</v>
      </c>
      <c r="BJ813" s="16" t="n">
        <f aca="false">IF(AP813="","",AP813+AN813)</f>
        <v>9</v>
      </c>
    </row>
    <row r="814" customFormat="false" ht="15" hidden="false" customHeight="true" outlineLevel="0" collapsed="false">
      <c r="A814" s="9" t="s">
        <v>302</v>
      </c>
      <c r="B814" s="10" t="s">
        <v>288</v>
      </c>
      <c r="C814" s="10" t="s">
        <v>303</v>
      </c>
      <c r="D814" s="9" t="n">
        <v>2019</v>
      </c>
      <c r="E814" s="11" t="n">
        <v>9292</v>
      </c>
      <c r="F814" s="11" t="n">
        <v>1224</v>
      </c>
      <c r="G814" s="11" t="n">
        <v>1247</v>
      </c>
      <c r="H814" s="11" t="n">
        <v>146</v>
      </c>
      <c r="I814" s="11" t="n">
        <v>8675</v>
      </c>
      <c r="J814" s="11" t="n">
        <v>7026</v>
      </c>
      <c r="K814" s="11" t="n">
        <v>5</v>
      </c>
      <c r="L814" s="12" t="n">
        <v>15.7124408092983</v>
      </c>
      <c r="M814" s="12" t="n">
        <v>0.538097287989669</v>
      </c>
      <c r="N814" s="13" t="n">
        <v>0.809913544668588</v>
      </c>
      <c r="O814" s="13" t="n">
        <v>0.933598794662075</v>
      </c>
      <c r="P814" s="13" t="n">
        <v>0.134201463624623</v>
      </c>
      <c r="Q814" s="13" t="n">
        <v>-0.167084976694156</v>
      </c>
      <c r="R814" s="13" t="n">
        <v>-0.273733255678509</v>
      </c>
      <c r="S814" s="11" t="n">
        <v>1</v>
      </c>
      <c r="T814" s="13" t="n">
        <v>-0.0394736842105263</v>
      </c>
      <c r="U814" s="13" t="n">
        <v>-0.0262655741385116</v>
      </c>
      <c r="V814" s="11" t="n">
        <v>0</v>
      </c>
      <c r="W814" s="13" t="n">
        <v>-0.116438356164384</v>
      </c>
      <c r="X814" s="11" t="n">
        <v>0</v>
      </c>
      <c r="Y814" s="11" t="n">
        <v>0</v>
      </c>
      <c r="Z814" s="11" t="n">
        <v>0</v>
      </c>
      <c r="AA814" s="11" t="n">
        <v>0</v>
      </c>
      <c r="AB814" s="10" t="s">
        <v>65</v>
      </c>
      <c r="AC814" s="11" t="n">
        <v>12</v>
      </c>
      <c r="AD814" s="11" t="n">
        <v>61</v>
      </c>
      <c r="AE814" s="11" t="n">
        <v>55</v>
      </c>
      <c r="AF814" s="11" t="n">
        <v>5</v>
      </c>
      <c r="AG814" s="11" t="n">
        <v>13</v>
      </c>
      <c r="AH814" s="11" t="n">
        <v>0</v>
      </c>
      <c r="AI814" s="13" t="n">
        <v>0.0821917808219178</v>
      </c>
      <c r="AJ814" s="13" t="n">
        <v>0.417808219178082</v>
      </c>
      <c r="AK814" s="13" t="n">
        <v>0.376712328767123</v>
      </c>
      <c r="AL814" s="13" t="n">
        <v>0.0342465753424658</v>
      </c>
      <c r="AM814" s="13" t="n">
        <v>0.089041095890411</v>
      </c>
      <c r="AN814" s="11" t="n">
        <v>3</v>
      </c>
      <c r="AO814" s="13" t="n">
        <v>0.0201342281879195</v>
      </c>
      <c r="AP814" s="11" t="n">
        <v>8</v>
      </c>
      <c r="AQ814" s="11" t="n">
        <v>2</v>
      </c>
      <c r="AR814" s="13" t="n">
        <v>0.0516129032258065</v>
      </c>
      <c r="AS814" s="13" t="n">
        <v>0.0129032258064516</v>
      </c>
      <c r="AT814" s="14" t="n">
        <f aca="false">SUMIFS(시도_소아과개폐업!$C$5:$C$293,시도_소아과개폐업!$A$5:$A$293,$D814,시도_소아과개폐업!$B$5:$B$293,$B814)</f>
        <v>21</v>
      </c>
      <c r="AU814" s="14" t="n">
        <f aca="false">SUMIFS(시도_소아과개폐업!$D$5:$D$293,시도_소아과개폐업!$A$5:$A$293,$D814,시도_소아과개폐업!$B$5:$B$293,$B814)</f>
        <v>28</v>
      </c>
      <c r="AV814" s="14" t="n">
        <f aca="false">SUMIFS(시도_소아과개폐업!$F$5:$F$293,시도_소아과개폐업!$A$5:$A$293,$D814,시도_소아과개폐업!$B$5:$B$293,$B814)</f>
        <v>-7</v>
      </c>
      <c r="AW814" s="15" t="n">
        <f aca="false">SUMIFS(시도_소아과개폐업!$G$5:$G$293,시도_소아과개폐업!$A$5:$A$293,$D814,시도_소아과개폐업!$B$5:$B$293,$B814)</f>
        <v>0.451612903225806</v>
      </c>
      <c r="AX814" s="14" t="n">
        <f aca="false">SUMIFS(시도_소아과개폐업!$H$5:$H$293,시도_소아과개폐업!$A$5:$A$293,$D814,시도_소아과개폐업!$B$5:$B$293,$B814)</f>
        <v>66</v>
      </c>
      <c r="AY814" s="14" t="n">
        <f aca="false">SUMIFS(시군구_병원급!$E$5:$E$3668,시군구_병원급!$A$5:$A$3668,$A814,시군구_병원급!$D$5:$D$3668,$D814)</f>
        <v>2</v>
      </c>
      <c r="AZ814" s="14" t="n">
        <f aca="false">SUMIFS(시군구_병원급!$F$5:$F$3668,시군구_병원급!$A$5:$A$3668,$A814,시군구_병원급!$D$5:$D$3668,$D814)</f>
        <v>1</v>
      </c>
      <c r="BA814" s="14" t="n">
        <f aca="false">SUMIFS(시군구_병원급!$G$5:$G$3668,시군구_병원급!$A$5:$A$3668,$A814,시군구_병원급!$D$5:$D$3668,$D814)</f>
        <v>4</v>
      </c>
      <c r="BB814" s="14" t="n">
        <f aca="false">SUMIFS(시군구_병원급!$H$5:$H$3668,시군구_병원급!$A$5:$A$3668,$A814,시군구_병원급!$D$5:$D$3668,$D814)</f>
        <v>10</v>
      </c>
      <c r="BC814" s="16" t="n">
        <f aca="false">K814+AY814</f>
        <v>7</v>
      </c>
      <c r="BD814" s="17" t="n">
        <f aca="false">IF(E814=0,"",(K814+AY814)/E814*1000)</f>
        <v>0.753336203185536</v>
      </c>
      <c r="BE814" s="16" t="n">
        <f aca="false">AY814-SUMIFS(시군구_병원급!$E$5:$E$3668,시군구_병원급!$A$5:$A$3668,$A814,시군구_병원급!$D$5:$D$3668,$D814-3)</f>
        <v>-1</v>
      </c>
      <c r="BF814" s="16" t="n">
        <f aca="false">IF(AY814=0,1,0)</f>
        <v>0</v>
      </c>
      <c r="BG814" s="16" t="n">
        <f aca="false">IF(K814+AY814=0,1,0)</f>
        <v>0</v>
      </c>
      <c r="BH814" s="16" t="n">
        <f aca="false">AF814+AG814+AH814</f>
        <v>18</v>
      </c>
      <c r="BI814" s="18" t="n">
        <f aca="false">IF(H814=0,"",BH814/H814)</f>
        <v>0.123287671232877</v>
      </c>
      <c r="BJ814" s="16" t="n">
        <f aca="false">IF(AP814="","",AP814+AN814)</f>
        <v>11</v>
      </c>
    </row>
    <row r="815" customFormat="false" ht="15" hidden="false" customHeight="true" outlineLevel="0" collapsed="false">
      <c r="A815" s="9" t="s">
        <v>304</v>
      </c>
      <c r="B815" s="10" t="s">
        <v>288</v>
      </c>
      <c r="C815" s="10" t="s">
        <v>305</v>
      </c>
      <c r="D815" s="9" t="n">
        <v>2019</v>
      </c>
      <c r="E815" s="11" t="n">
        <v>1366</v>
      </c>
      <c r="F815" s="11" t="n">
        <v>195</v>
      </c>
      <c r="G815" s="11" t="n">
        <v>207</v>
      </c>
      <c r="H815" s="11" t="n">
        <v>29</v>
      </c>
      <c r="I815" s="11" t="n">
        <v>1382</v>
      </c>
      <c r="J815" s="11" t="n">
        <v>934</v>
      </c>
      <c r="K815" s="11" t="n">
        <v>1</v>
      </c>
      <c r="L815" s="12" t="n">
        <v>21.2298682284041</v>
      </c>
      <c r="M815" s="12" t="n">
        <v>0.732064421669107</v>
      </c>
      <c r="N815" s="13" t="n">
        <v>0.675832127351664</v>
      </c>
      <c r="O815" s="13" t="n">
        <v>1.01171303074671</v>
      </c>
      <c r="P815" s="13" t="n">
        <v>0.151537335285505</v>
      </c>
      <c r="Q815" s="13" t="n">
        <v>-0.287799791449427</v>
      </c>
      <c r="R815" s="13" t="n">
        <v>-0.283737024221453</v>
      </c>
      <c r="S815" s="11" t="n">
        <v>-1</v>
      </c>
      <c r="T815" s="13" t="n">
        <v>-0.121212121212121</v>
      </c>
      <c r="U815" s="13" t="n">
        <v>-0.111825192802057</v>
      </c>
      <c r="V815" s="11" t="n">
        <v>0</v>
      </c>
      <c r="W815" s="13" t="n">
        <v>-0.103448275862069</v>
      </c>
      <c r="X815" s="11" t="n">
        <v>0</v>
      </c>
      <c r="Y815" s="11" t="n">
        <v>0</v>
      </c>
      <c r="Z815" s="11" t="n">
        <v>0</v>
      </c>
      <c r="AA815" s="11" t="n">
        <v>0</v>
      </c>
      <c r="AB815" s="10" t="s">
        <v>65</v>
      </c>
      <c r="AC815" s="11" t="n">
        <v>7</v>
      </c>
      <c r="AD815" s="11" t="n">
        <v>12</v>
      </c>
      <c r="AE815" s="11" t="n">
        <v>1</v>
      </c>
      <c r="AF815" s="11" t="n">
        <v>3</v>
      </c>
      <c r="AG815" s="11" t="n">
        <v>6</v>
      </c>
      <c r="AH815" s="11" t="n">
        <v>0</v>
      </c>
      <c r="AI815" s="13" t="n">
        <v>0.241379310344828</v>
      </c>
      <c r="AJ815" s="13" t="n">
        <v>0.413793103448276</v>
      </c>
      <c r="AK815" s="13" t="n">
        <v>0.0344827586206897</v>
      </c>
      <c r="AL815" s="13" t="n">
        <v>0.103448275862069</v>
      </c>
      <c r="AM815" s="13" t="n">
        <v>0.206896551724138</v>
      </c>
      <c r="AN815" s="11" t="n">
        <v>3</v>
      </c>
      <c r="AO815" s="13" t="n">
        <v>0.09375</v>
      </c>
      <c r="AP815" s="11" t="n">
        <v>5</v>
      </c>
      <c r="AQ815" s="11" t="n">
        <v>2</v>
      </c>
      <c r="AR815" s="13" t="n">
        <v>0.142857142857143</v>
      </c>
      <c r="AS815" s="13" t="n">
        <v>0.0571428571428571</v>
      </c>
      <c r="AT815" s="14" t="n">
        <f aca="false">SUMIFS(시도_소아과개폐업!$C$5:$C$293,시도_소아과개폐업!$A$5:$A$293,$D815,시도_소아과개폐업!$B$5:$B$293,$B815)</f>
        <v>21</v>
      </c>
      <c r="AU815" s="14" t="n">
        <f aca="false">SUMIFS(시도_소아과개폐업!$D$5:$D$293,시도_소아과개폐업!$A$5:$A$293,$D815,시도_소아과개폐업!$B$5:$B$293,$B815)</f>
        <v>28</v>
      </c>
      <c r="AV815" s="14" t="n">
        <f aca="false">SUMIFS(시도_소아과개폐업!$F$5:$F$293,시도_소아과개폐업!$A$5:$A$293,$D815,시도_소아과개폐업!$B$5:$B$293,$B815)</f>
        <v>-7</v>
      </c>
      <c r="AW815" s="15" t="n">
        <f aca="false">SUMIFS(시도_소아과개폐업!$G$5:$G$293,시도_소아과개폐업!$A$5:$A$293,$D815,시도_소아과개폐업!$B$5:$B$293,$B815)</f>
        <v>0.451612903225806</v>
      </c>
      <c r="AX815" s="14" t="n">
        <f aca="false">SUMIFS(시도_소아과개폐업!$H$5:$H$293,시도_소아과개폐업!$A$5:$A$293,$D815,시도_소아과개폐업!$B$5:$B$293,$B815)</f>
        <v>66</v>
      </c>
      <c r="AY815" s="14" t="n">
        <f aca="false">SUMIFS(시군구_병원급!$E$5:$E$3668,시군구_병원급!$A$5:$A$3668,$A815,시군구_병원급!$D$5:$D$3668,$D815)</f>
        <v>2</v>
      </c>
      <c r="AZ815" s="14" t="n">
        <f aca="false">SUMIFS(시군구_병원급!$F$5:$F$3668,시군구_병원급!$A$5:$A$3668,$A815,시군구_병원급!$D$5:$D$3668,$D815)</f>
        <v>0</v>
      </c>
      <c r="BA815" s="14" t="n">
        <f aca="false">SUMIFS(시군구_병원급!$G$5:$G$3668,시군구_병원급!$A$5:$A$3668,$A815,시군구_병원급!$D$5:$D$3668,$D815)</f>
        <v>1</v>
      </c>
      <c r="BB815" s="14" t="n">
        <f aca="false">SUMIFS(시군구_병원급!$H$5:$H$3668,시군구_병원급!$A$5:$A$3668,$A815,시군구_병원급!$D$5:$D$3668,$D815)</f>
        <v>4</v>
      </c>
      <c r="BC815" s="16" t="n">
        <f aca="false">K815+AY815</f>
        <v>3</v>
      </c>
      <c r="BD815" s="17" t="n">
        <f aca="false">IF(E815=0,"",(K815+AY815)/E815*1000)</f>
        <v>2.19619326500732</v>
      </c>
      <c r="BE815" s="16" t="n">
        <f aca="false">AY815-SUMIFS(시군구_병원급!$E$5:$E$3668,시군구_병원급!$A$5:$A$3668,$A815,시군구_병원급!$D$5:$D$3668,$D815-3)</f>
        <v>-1</v>
      </c>
      <c r="BF815" s="16" t="n">
        <f aca="false">IF(AY815=0,1,0)</f>
        <v>0</v>
      </c>
      <c r="BG815" s="16" t="n">
        <f aca="false">IF(K815+AY815=0,1,0)</f>
        <v>0</v>
      </c>
      <c r="BH815" s="16" t="n">
        <f aca="false">AF815+AG815+AH815</f>
        <v>9</v>
      </c>
      <c r="BI815" s="18" t="n">
        <f aca="false">IF(H815=0,"",BH815/H815)</f>
        <v>0.310344827586207</v>
      </c>
      <c r="BJ815" s="16" t="n">
        <f aca="false">IF(AP815="","",AP815+AN815)</f>
        <v>8</v>
      </c>
    </row>
    <row r="816" customFormat="false" ht="15" hidden="false" customHeight="true" outlineLevel="0" collapsed="false">
      <c r="A816" s="9" t="s">
        <v>306</v>
      </c>
      <c r="B816" s="10" t="s">
        <v>288</v>
      </c>
      <c r="C816" s="10" t="s">
        <v>307</v>
      </c>
      <c r="D816" s="9" t="n">
        <v>2019</v>
      </c>
      <c r="E816" s="11" t="n">
        <v>1631</v>
      </c>
      <c r="F816" s="11" t="n">
        <v>183</v>
      </c>
      <c r="G816" s="11" t="n">
        <v>186</v>
      </c>
      <c r="H816" s="11" t="n">
        <v>25</v>
      </c>
      <c r="I816" s="11" t="n">
        <v>1477</v>
      </c>
      <c r="J816" s="11" t="n">
        <v>994</v>
      </c>
      <c r="K816" s="11" t="n">
        <v>1</v>
      </c>
      <c r="L816" s="12" t="n">
        <v>15.3280196198651</v>
      </c>
      <c r="M816" s="12" t="n">
        <v>0.613120784794605</v>
      </c>
      <c r="N816" s="13" t="n">
        <v>0.672985781990521</v>
      </c>
      <c r="O816" s="13" t="n">
        <v>0.905579399141631</v>
      </c>
      <c r="P816" s="13" t="n">
        <v>0.114040465971796</v>
      </c>
      <c r="Q816" s="13" t="n">
        <v>-0.215865384615385</v>
      </c>
      <c r="R816" s="13" t="n">
        <v>-0.363013698630137</v>
      </c>
      <c r="S816" s="11" t="n">
        <v>0</v>
      </c>
      <c r="T816" s="13" t="n">
        <v>-0.0384615384615384</v>
      </c>
      <c r="U816" s="13" t="n">
        <v>-0.0257255936675461</v>
      </c>
      <c r="V816" s="11" t="n">
        <v>0</v>
      </c>
      <c r="W816" s="13" t="n">
        <v>-0.16</v>
      </c>
      <c r="X816" s="11" t="n">
        <v>0</v>
      </c>
      <c r="Y816" s="11" t="n">
        <v>0</v>
      </c>
      <c r="Z816" s="11" t="n">
        <v>0</v>
      </c>
      <c r="AA816" s="11" t="n">
        <v>0</v>
      </c>
      <c r="AB816" s="10" t="s">
        <v>65</v>
      </c>
      <c r="AC816" s="11" t="n">
        <v>5</v>
      </c>
      <c r="AD816" s="11" t="n">
        <v>4</v>
      </c>
      <c r="AE816" s="11" t="n">
        <v>7</v>
      </c>
      <c r="AF816" s="11" t="n">
        <v>0</v>
      </c>
      <c r="AG816" s="11" t="n">
        <v>9</v>
      </c>
      <c r="AH816" s="11" t="n">
        <v>0</v>
      </c>
      <c r="AI816" s="13" t="n">
        <v>0.2</v>
      </c>
      <c r="AJ816" s="13" t="n">
        <v>0.16</v>
      </c>
      <c r="AK816" s="13" t="n">
        <v>0.28</v>
      </c>
      <c r="AL816" s="13" t="n">
        <v>0</v>
      </c>
      <c r="AM816" s="13" t="n">
        <v>0.36</v>
      </c>
      <c r="AN816" s="11" t="n">
        <v>4</v>
      </c>
      <c r="AO816" s="13" t="n">
        <v>0.137931034482759</v>
      </c>
      <c r="AP816" s="11" t="n">
        <v>4</v>
      </c>
      <c r="AQ816" s="11" t="n">
        <v>4</v>
      </c>
      <c r="AR816" s="13" t="n">
        <v>0.137931034482759</v>
      </c>
      <c r="AS816" s="13" t="n">
        <v>0.137931034482759</v>
      </c>
      <c r="AT816" s="14" t="n">
        <f aca="false">SUMIFS(시도_소아과개폐업!$C$5:$C$293,시도_소아과개폐업!$A$5:$A$293,$D816,시도_소아과개폐업!$B$5:$B$293,$B816)</f>
        <v>21</v>
      </c>
      <c r="AU816" s="14" t="n">
        <f aca="false">SUMIFS(시도_소아과개폐업!$D$5:$D$293,시도_소아과개폐업!$A$5:$A$293,$D816,시도_소아과개폐업!$B$5:$B$293,$B816)</f>
        <v>28</v>
      </c>
      <c r="AV816" s="14" t="n">
        <f aca="false">SUMIFS(시도_소아과개폐업!$F$5:$F$293,시도_소아과개폐업!$A$5:$A$293,$D816,시도_소아과개폐업!$B$5:$B$293,$B816)</f>
        <v>-7</v>
      </c>
      <c r="AW816" s="15" t="n">
        <f aca="false">SUMIFS(시도_소아과개폐업!$G$5:$G$293,시도_소아과개폐업!$A$5:$A$293,$D816,시도_소아과개폐업!$B$5:$B$293,$B816)</f>
        <v>0.451612903225806</v>
      </c>
      <c r="AX816" s="14" t="n">
        <f aca="false">SUMIFS(시도_소아과개폐업!$H$5:$H$293,시도_소아과개폐업!$A$5:$A$293,$D816,시도_소아과개폐업!$B$5:$B$293,$B816)</f>
        <v>66</v>
      </c>
      <c r="AY816" s="14" t="n">
        <f aca="false">SUMIFS(시군구_병원급!$E$5:$E$3668,시군구_병원급!$A$5:$A$3668,$A816,시군구_병원급!$D$5:$D$3668,$D816)</f>
        <v>2</v>
      </c>
      <c r="AZ816" s="14" t="n">
        <f aca="false">SUMIFS(시군구_병원급!$F$5:$F$3668,시군구_병원급!$A$5:$A$3668,$A816,시군구_병원급!$D$5:$D$3668,$D816)</f>
        <v>0</v>
      </c>
      <c r="BA816" s="14" t="n">
        <f aca="false">SUMIFS(시군구_병원급!$G$5:$G$3668,시군구_병원급!$A$5:$A$3668,$A816,시군구_병원급!$D$5:$D$3668,$D816)</f>
        <v>1</v>
      </c>
      <c r="BB816" s="14" t="n">
        <f aca="false">SUMIFS(시군구_병원급!$H$5:$H$3668,시군구_병원급!$A$5:$A$3668,$A816,시군구_병원급!$D$5:$D$3668,$D816)</f>
        <v>7</v>
      </c>
      <c r="BC816" s="16" t="n">
        <f aca="false">K816+AY816</f>
        <v>3</v>
      </c>
      <c r="BD816" s="17" t="n">
        <f aca="false">IF(E816=0,"",(K816+AY816)/E816*1000)</f>
        <v>1.83936235438381</v>
      </c>
      <c r="BE816" s="16" t="n">
        <f aca="false">AY816-SUMIFS(시군구_병원급!$E$5:$E$3668,시군구_병원급!$A$5:$A$3668,$A816,시군구_병원급!$D$5:$D$3668,$D816-3)</f>
        <v>0</v>
      </c>
      <c r="BF816" s="16" t="n">
        <f aca="false">IF(AY816=0,1,0)</f>
        <v>0</v>
      </c>
      <c r="BG816" s="16" t="n">
        <f aca="false">IF(K816+AY816=0,1,0)</f>
        <v>0</v>
      </c>
      <c r="BH816" s="16" t="n">
        <f aca="false">AF816+AG816+AH816</f>
        <v>9</v>
      </c>
      <c r="BI816" s="18" t="n">
        <f aca="false">IF(H816=0,"",BH816/H816)</f>
        <v>0.36</v>
      </c>
      <c r="BJ816" s="16" t="n">
        <f aca="false">IF(AP816="","",AP816+AN816)</f>
        <v>8</v>
      </c>
    </row>
    <row r="817" customFormat="false" ht="15" hidden="false" customHeight="true" outlineLevel="0" collapsed="false">
      <c r="A817" s="9" t="s">
        <v>308</v>
      </c>
      <c r="B817" s="10" t="s">
        <v>288</v>
      </c>
      <c r="C817" s="10" t="s">
        <v>309</v>
      </c>
      <c r="D817" s="9" t="n">
        <v>2019</v>
      </c>
      <c r="E817" s="11" t="n">
        <v>1274</v>
      </c>
      <c r="F817" s="11" t="n">
        <v>166</v>
      </c>
      <c r="G817" s="11" t="n">
        <v>169</v>
      </c>
      <c r="H817" s="11" t="n">
        <v>24</v>
      </c>
      <c r="I817" s="11" t="n">
        <v>1530</v>
      </c>
      <c r="J817" s="11" t="n">
        <v>944</v>
      </c>
      <c r="K817" s="11" t="n">
        <v>1</v>
      </c>
      <c r="L817" s="12" t="n">
        <v>18.8383045525903</v>
      </c>
      <c r="M817" s="12" t="n">
        <v>0.784929356357928</v>
      </c>
      <c r="N817" s="13" t="n">
        <v>0.616993464052288</v>
      </c>
      <c r="O817" s="13" t="n">
        <v>1.20094191522763</v>
      </c>
      <c r="P817" s="13" t="n">
        <v>0.13265306122449</v>
      </c>
      <c r="Q817" s="13" t="n">
        <v>-0.227410551849606</v>
      </c>
      <c r="R817" s="13" t="n">
        <v>-0.252212389380531</v>
      </c>
      <c r="S817" s="11" t="n">
        <v>0</v>
      </c>
      <c r="T817" s="13" t="n">
        <v>0</v>
      </c>
      <c r="U817" s="13" t="n">
        <v>-0.0198590647021141</v>
      </c>
      <c r="V817" s="11" t="n">
        <v>0</v>
      </c>
      <c r="W817" s="13" t="n">
        <v>-0.0833333333333334</v>
      </c>
      <c r="X817" s="11" t="n">
        <v>0</v>
      </c>
      <c r="Y817" s="11" t="n">
        <v>0</v>
      </c>
      <c r="Z817" s="11" t="n">
        <v>0</v>
      </c>
      <c r="AA817" s="11" t="n">
        <v>0</v>
      </c>
      <c r="AB817" s="10" t="s">
        <v>65</v>
      </c>
      <c r="AC817" s="11" t="n">
        <v>3</v>
      </c>
      <c r="AD817" s="11" t="n">
        <v>5</v>
      </c>
      <c r="AE817" s="11" t="n">
        <v>2</v>
      </c>
      <c r="AF817" s="11" t="n">
        <v>0</v>
      </c>
      <c r="AG817" s="11" t="n">
        <v>14</v>
      </c>
      <c r="AH817" s="11" t="n">
        <v>0</v>
      </c>
      <c r="AI817" s="13" t="n">
        <v>0.125</v>
      </c>
      <c r="AJ817" s="13" t="n">
        <v>0.208333333333333</v>
      </c>
      <c r="AK817" s="13" t="n">
        <v>0.0833333333333333</v>
      </c>
      <c r="AL817" s="13" t="n">
        <v>0</v>
      </c>
      <c r="AM817" s="13" t="n">
        <v>0.583333333333333</v>
      </c>
      <c r="AN817" s="11" t="n">
        <v>0</v>
      </c>
      <c r="AO817" s="13" t="n">
        <v>0</v>
      </c>
      <c r="AP817" s="11" t="n">
        <v>1</v>
      </c>
      <c r="AQ817" s="11" t="n">
        <v>0</v>
      </c>
      <c r="AR817" s="13" t="n">
        <v>0.04</v>
      </c>
      <c r="AS817" s="13" t="n">
        <v>0</v>
      </c>
      <c r="AT817" s="14" t="n">
        <f aca="false">SUMIFS(시도_소아과개폐업!$C$5:$C$293,시도_소아과개폐업!$A$5:$A$293,$D817,시도_소아과개폐업!$B$5:$B$293,$B817)</f>
        <v>21</v>
      </c>
      <c r="AU817" s="14" t="n">
        <f aca="false">SUMIFS(시도_소아과개폐업!$D$5:$D$293,시도_소아과개폐업!$A$5:$A$293,$D817,시도_소아과개폐업!$B$5:$B$293,$B817)</f>
        <v>28</v>
      </c>
      <c r="AV817" s="14" t="n">
        <f aca="false">SUMIFS(시도_소아과개폐업!$F$5:$F$293,시도_소아과개폐업!$A$5:$A$293,$D817,시도_소아과개폐업!$B$5:$B$293,$B817)</f>
        <v>-7</v>
      </c>
      <c r="AW817" s="15" t="n">
        <f aca="false">SUMIFS(시도_소아과개폐업!$G$5:$G$293,시도_소아과개폐업!$A$5:$A$293,$D817,시도_소아과개폐업!$B$5:$B$293,$B817)</f>
        <v>0.451612903225806</v>
      </c>
      <c r="AX817" s="14" t="n">
        <f aca="false">SUMIFS(시도_소아과개폐업!$H$5:$H$293,시도_소아과개폐업!$A$5:$A$293,$D817,시도_소아과개폐업!$B$5:$B$293,$B817)</f>
        <v>66</v>
      </c>
      <c r="AY817" s="14" t="n">
        <f aca="false">SUMIFS(시군구_병원급!$E$5:$E$3668,시군구_병원급!$A$5:$A$3668,$A817,시군구_병원급!$D$5:$D$3668,$D817)</f>
        <v>1</v>
      </c>
      <c r="AZ817" s="14" t="n">
        <f aca="false">SUMIFS(시군구_병원급!$F$5:$F$3668,시군구_병원급!$A$5:$A$3668,$A817,시군구_병원급!$D$5:$D$3668,$D817)</f>
        <v>0</v>
      </c>
      <c r="BA817" s="14" t="n">
        <f aca="false">SUMIFS(시군구_병원급!$G$5:$G$3668,시군구_병원급!$A$5:$A$3668,$A817,시군구_병원급!$D$5:$D$3668,$D817)</f>
        <v>1</v>
      </c>
      <c r="BB817" s="14" t="n">
        <f aca="false">SUMIFS(시군구_병원급!$H$5:$H$3668,시군구_병원급!$A$5:$A$3668,$A817,시군구_병원급!$D$5:$D$3668,$D817)</f>
        <v>6</v>
      </c>
      <c r="BC817" s="16" t="n">
        <f aca="false">K817+AY817</f>
        <v>2</v>
      </c>
      <c r="BD817" s="17" t="n">
        <f aca="false">IF(E817=0,"",(K817+AY817)/E817*1000)</f>
        <v>1.56985871271586</v>
      </c>
      <c r="BE817" s="16" t="n">
        <f aca="false">AY817-SUMIFS(시군구_병원급!$E$5:$E$3668,시군구_병원급!$A$5:$A$3668,$A817,시군구_병원급!$D$5:$D$3668,$D817-3)</f>
        <v>0</v>
      </c>
      <c r="BF817" s="16" t="n">
        <f aca="false">IF(AY817=0,1,0)</f>
        <v>0</v>
      </c>
      <c r="BG817" s="16" t="n">
        <f aca="false">IF(K817+AY817=0,1,0)</f>
        <v>0</v>
      </c>
      <c r="BH817" s="16" t="n">
        <f aca="false">AF817+AG817+AH817</f>
        <v>14</v>
      </c>
      <c r="BI817" s="18" t="n">
        <f aca="false">IF(H817=0,"",BH817/H817)</f>
        <v>0.583333333333333</v>
      </c>
      <c r="BJ817" s="16" t="n">
        <f aca="false">IF(AP817="","",AP817+AN817)</f>
        <v>1</v>
      </c>
    </row>
    <row r="818" customFormat="false" ht="15" hidden="false" customHeight="true" outlineLevel="0" collapsed="false">
      <c r="A818" s="9" t="s">
        <v>310</v>
      </c>
      <c r="B818" s="10" t="s">
        <v>288</v>
      </c>
      <c r="C818" s="10" t="s">
        <v>311</v>
      </c>
      <c r="D818" s="9" t="n">
        <v>2019</v>
      </c>
      <c r="E818" s="11" t="n">
        <v>696</v>
      </c>
      <c r="F818" s="11" t="n">
        <v>98</v>
      </c>
      <c r="G818" s="11" t="n">
        <v>104</v>
      </c>
      <c r="H818" s="11" t="n">
        <v>14</v>
      </c>
      <c r="I818" s="11" t="n">
        <v>597</v>
      </c>
      <c r="J818" s="11" t="n">
        <v>399</v>
      </c>
      <c r="K818" s="11" t="n">
        <v>0</v>
      </c>
      <c r="L818" s="12" t="n">
        <v>20.1149425287356</v>
      </c>
      <c r="M818" s="12" t="n">
        <v>0</v>
      </c>
      <c r="N818" s="13" t="n">
        <v>0.668341708542714</v>
      </c>
      <c r="O818" s="13" t="n">
        <v>0.857758620689655</v>
      </c>
      <c r="P818" s="13" t="n">
        <v>0.149425287356322</v>
      </c>
      <c r="Q818" s="13" t="n">
        <v>-0.296969696969697</v>
      </c>
      <c r="R818" s="13" t="n">
        <v>-0.22962962962963</v>
      </c>
      <c r="S818" s="11" t="n">
        <v>0</v>
      </c>
      <c r="T818" s="13" t="n">
        <v>-0.0666666666666667</v>
      </c>
      <c r="U818" s="13" t="n">
        <v>-0.0715396578538102</v>
      </c>
      <c r="V818" s="11" t="n">
        <v>1</v>
      </c>
      <c r="W818" s="13" t="n">
        <v>-0.0714285714285714</v>
      </c>
      <c r="X818" s="11" t="n">
        <v>0</v>
      </c>
      <c r="Y818" s="11" t="n">
        <v>0</v>
      </c>
      <c r="Z818" s="11" t="n">
        <v>0</v>
      </c>
      <c r="AA818" s="11" t="n">
        <v>0</v>
      </c>
      <c r="AB818" s="10" t="s">
        <v>65</v>
      </c>
      <c r="AC818" s="11" t="n">
        <v>3</v>
      </c>
      <c r="AD818" s="11" t="n">
        <v>5</v>
      </c>
      <c r="AE818" s="11" t="n">
        <v>4</v>
      </c>
      <c r="AF818" s="11" t="n">
        <v>0</v>
      </c>
      <c r="AG818" s="11" t="n">
        <v>2</v>
      </c>
      <c r="AH818" s="11" t="n">
        <v>0</v>
      </c>
      <c r="AI818" s="13" t="n">
        <v>0.214285714285714</v>
      </c>
      <c r="AJ818" s="13" t="n">
        <v>0.357142857142857</v>
      </c>
      <c r="AK818" s="13" t="n">
        <v>0.285714285714286</v>
      </c>
      <c r="AL818" s="13" t="n">
        <v>0</v>
      </c>
      <c r="AM818" s="13" t="n">
        <v>0.142857142857143</v>
      </c>
      <c r="AN818" s="11" t="n">
        <v>1</v>
      </c>
      <c r="AO818" s="13" t="n">
        <v>0.0666666666666667</v>
      </c>
      <c r="AP818" s="11" t="n">
        <v>0</v>
      </c>
      <c r="AQ818" s="11" t="n">
        <v>0</v>
      </c>
      <c r="AR818" s="13" t="n">
        <v>0</v>
      </c>
      <c r="AS818" s="13" t="n">
        <v>0</v>
      </c>
      <c r="AT818" s="14" t="n">
        <f aca="false">SUMIFS(시도_소아과개폐업!$C$5:$C$293,시도_소아과개폐업!$A$5:$A$293,$D818,시도_소아과개폐업!$B$5:$B$293,$B818)</f>
        <v>21</v>
      </c>
      <c r="AU818" s="14" t="n">
        <f aca="false">SUMIFS(시도_소아과개폐업!$D$5:$D$293,시도_소아과개폐업!$A$5:$A$293,$D818,시도_소아과개폐업!$B$5:$B$293,$B818)</f>
        <v>28</v>
      </c>
      <c r="AV818" s="14" t="n">
        <f aca="false">SUMIFS(시도_소아과개폐업!$F$5:$F$293,시도_소아과개폐업!$A$5:$A$293,$D818,시도_소아과개폐업!$B$5:$B$293,$B818)</f>
        <v>-7</v>
      </c>
      <c r="AW818" s="15" t="n">
        <f aca="false">SUMIFS(시도_소아과개폐업!$G$5:$G$293,시도_소아과개폐업!$A$5:$A$293,$D818,시도_소아과개폐업!$B$5:$B$293,$B818)</f>
        <v>0.451612903225806</v>
      </c>
      <c r="AX818" s="14" t="n">
        <f aca="false">SUMIFS(시도_소아과개폐업!$H$5:$H$293,시도_소아과개폐업!$A$5:$A$293,$D818,시도_소아과개폐업!$B$5:$B$293,$B818)</f>
        <v>66</v>
      </c>
      <c r="AY818" s="14" t="n">
        <f aca="false">SUMIFS(시군구_병원급!$E$5:$E$3668,시군구_병원급!$A$5:$A$3668,$A818,시군구_병원급!$D$5:$D$3668,$D818)</f>
        <v>1</v>
      </c>
      <c r="AZ818" s="14" t="n">
        <f aca="false">SUMIFS(시군구_병원급!$F$5:$F$3668,시군구_병원급!$A$5:$A$3668,$A818,시군구_병원급!$D$5:$D$3668,$D818)</f>
        <v>0</v>
      </c>
      <c r="BA818" s="14" t="n">
        <f aca="false">SUMIFS(시군구_병원급!$G$5:$G$3668,시군구_병원급!$A$5:$A$3668,$A818,시군구_병원급!$D$5:$D$3668,$D818)</f>
        <v>1</v>
      </c>
      <c r="BB818" s="14" t="n">
        <f aca="false">SUMIFS(시군구_병원급!$H$5:$H$3668,시군구_병원급!$A$5:$A$3668,$A818,시군구_병원급!$D$5:$D$3668,$D818)</f>
        <v>3</v>
      </c>
      <c r="BC818" s="16" t="n">
        <f aca="false">K818+AY818</f>
        <v>1</v>
      </c>
      <c r="BD818" s="17" t="n">
        <f aca="false">IF(E818=0,"",(K818+AY818)/E818*1000)</f>
        <v>1.4367816091954</v>
      </c>
      <c r="BE818" s="16" t="n">
        <f aca="false">AY818-SUMIFS(시군구_병원급!$E$5:$E$3668,시군구_병원급!$A$5:$A$3668,$A818,시군구_병원급!$D$5:$D$3668,$D818-3)</f>
        <v>0</v>
      </c>
      <c r="BF818" s="16" t="n">
        <f aca="false">IF(AY818=0,1,0)</f>
        <v>0</v>
      </c>
      <c r="BG818" s="16" t="n">
        <f aca="false">IF(K818+AY818=0,1,0)</f>
        <v>0</v>
      </c>
      <c r="BH818" s="16" t="n">
        <f aca="false">AF818+AG818+AH818</f>
        <v>2</v>
      </c>
      <c r="BI818" s="18" t="n">
        <f aca="false">IF(H818=0,"",BH818/H818)</f>
        <v>0.142857142857143</v>
      </c>
      <c r="BJ818" s="16" t="n">
        <f aca="false">IF(AP818="","",AP818+AN818)</f>
        <v>1</v>
      </c>
    </row>
    <row r="819" customFormat="false" ht="15" hidden="false" customHeight="true" outlineLevel="0" collapsed="false">
      <c r="A819" s="9" t="s">
        <v>312</v>
      </c>
      <c r="B819" s="10" t="s">
        <v>288</v>
      </c>
      <c r="C819" s="10" t="s">
        <v>313</v>
      </c>
      <c r="D819" s="9" t="n">
        <v>2019</v>
      </c>
      <c r="E819" s="11" t="n">
        <v>4351</v>
      </c>
      <c r="F819" s="11" t="n">
        <v>576</v>
      </c>
      <c r="G819" s="11" t="n">
        <v>574</v>
      </c>
      <c r="H819" s="11" t="n">
        <v>62</v>
      </c>
      <c r="I819" s="11" t="n">
        <v>2979</v>
      </c>
      <c r="J819" s="11" t="n">
        <v>2450</v>
      </c>
      <c r="K819" s="11" t="n">
        <v>5</v>
      </c>
      <c r="L819" s="12" t="n">
        <v>14.2495977936107</v>
      </c>
      <c r="M819" s="12" t="n">
        <v>1.14916111238796</v>
      </c>
      <c r="N819" s="13" t="n">
        <v>0.822423632091306</v>
      </c>
      <c r="O819" s="13" t="n">
        <v>0.684670190760745</v>
      </c>
      <c r="P819" s="13" t="n">
        <v>0.131923695702137</v>
      </c>
      <c r="Q819" s="13" t="n">
        <v>-0.130321806915851</v>
      </c>
      <c r="R819" s="13" t="n">
        <v>-0.16931982633864</v>
      </c>
      <c r="S819" s="11" t="n">
        <v>1</v>
      </c>
      <c r="T819" s="13" t="n">
        <v>-0.03125</v>
      </c>
      <c r="U819" s="13" t="n">
        <v>-0.0197433366238894</v>
      </c>
      <c r="V819" s="11" t="n">
        <v>0</v>
      </c>
      <c r="W819" s="13" t="n">
        <v>-0.0645161290322581</v>
      </c>
      <c r="X819" s="11" t="n">
        <v>0</v>
      </c>
      <c r="Y819" s="11" t="n">
        <v>0</v>
      </c>
      <c r="Z819" s="11" t="n">
        <v>0</v>
      </c>
      <c r="AA819" s="11" t="n">
        <v>0</v>
      </c>
      <c r="AB819" s="10" t="s">
        <v>65</v>
      </c>
      <c r="AC819" s="11" t="n">
        <v>6</v>
      </c>
      <c r="AD819" s="11" t="n">
        <v>27</v>
      </c>
      <c r="AE819" s="11" t="n">
        <v>17</v>
      </c>
      <c r="AF819" s="11" t="n">
        <v>2</v>
      </c>
      <c r="AG819" s="11" t="n">
        <v>10</v>
      </c>
      <c r="AH819" s="11" t="n">
        <v>0</v>
      </c>
      <c r="AI819" s="13" t="n">
        <v>0.0967741935483871</v>
      </c>
      <c r="AJ819" s="13" t="n">
        <v>0.435483870967742</v>
      </c>
      <c r="AK819" s="13" t="n">
        <v>0.274193548387097</v>
      </c>
      <c r="AL819" s="13" t="n">
        <v>0.032258064516129</v>
      </c>
      <c r="AM819" s="13" t="n">
        <v>0.161290322580645</v>
      </c>
      <c r="AN819" s="11" t="n">
        <v>1</v>
      </c>
      <c r="AO819" s="13" t="n">
        <v>0.0158730158730159</v>
      </c>
      <c r="AP819" s="11" t="n">
        <v>2</v>
      </c>
      <c r="AQ819" s="11" t="n">
        <v>1</v>
      </c>
      <c r="AR819" s="13" t="n">
        <v>0.03125</v>
      </c>
      <c r="AS819" s="13" t="n">
        <v>0.015625</v>
      </c>
      <c r="AT819" s="14" t="n">
        <f aca="false">SUMIFS(시도_소아과개폐업!$C$5:$C$293,시도_소아과개폐업!$A$5:$A$293,$D819,시도_소아과개폐업!$B$5:$B$293,$B819)</f>
        <v>21</v>
      </c>
      <c r="AU819" s="14" t="n">
        <f aca="false">SUMIFS(시도_소아과개폐업!$D$5:$D$293,시도_소아과개폐업!$A$5:$A$293,$D819,시도_소아과개폐업!$B$5:$B$293,$B819)</f>
        <v>28</v>
      </c>
      <c r="AV819" s="14" t="n">
        <f aca="false">SUMIFS(시도_소아과개폐업!$F$5:$F$293,시도_소아과개폐업!$A$5:$A$293,$D819,시도_소아과개폐업!$B$5:$B$293,$B819)</f>
        <v>-7</v>
      </c>
      <c r="AW819" s="15" t="n">
        <f aca="false">SUMIFS(시도_소아과개폐업!$G$5:$G$293,시도_소아과개폐업!$A$5:$A$293,$D819,시도_소아과개폐업!$B$5:$B$293,$B819)</f>
        <v>0.451612903225806</v>
      </c>
      <c r="AX819" s="14" t="n">
        <f aca="false">SUMIFS(시도_소아과개폐업!$H$5:$H$293,시도_소아과개폐업!$A$5:$A$293,$D819,시도_소아과개폐업!$B$5:$B$293,$B819)</f>
        <v>66</v>
      </c>
      <c r="AY819" s="14" t="n">
        <f aca="false">SUMIFS(시군구_병원급!$E$5:$E$3668,시군구_병원급!$A$5:$A$3668,$A819,시군구_병원급!$D$5:$D$3668,$D819)</f>
        <v>1</v>
      </c>
      <c r="AZ819" s="14" t="n">
        <f aca="false">SUMIFS(시군구_병원급!$F$5:$F$3668,시군구_병원급!$A$5:$A$3668,$A819,시군구_병원급!$D$5:$D$3668,$D819)</f>
        <v>1</v>
      </c>
      <c r="BA819" s="14" t="n">
        <f aca="false">SUMIFS(시군구_병원급!$G$5:$G$3668,시군구_병원급!$A$5:$A$3668,$A819,시군구_병원급!$D$5:$D$3668,$D819)</f>
        <v>2</v>
      </c>
      <c r="BB819" s="14" t="n">
        <f aca="false">SUMIFS(시군구_병원급!$H$5:$H$3668,시군구_병원급!$A$5:$A$3668,$A819,시군구_병원급!$D$5:$D$3668,$D819)</f>
        <v>10</v>
      </c>
      <c r="BC819" s="16" t="n">
        <f aca="false">K819+AY819</f>
        <v>6</v>
      </c>
      <c r="BD819" s="17" t="n">
        <f aca="false">IF(E819=0,"",(K819+AY819)/E819*1000)</f>
        <v>1.37899333486555</v>
      </c>
      <c r="BE819" s="16" t="n">
        <f aca="false">AY819-SUMIFS(시군구_병원급!$E$5:$E$3668,시군구_병원급!$A$5:$A$3668,$A819,시군구_병원급!$D$5:$D$3668,$D819-3)</f>
        <v>0</v>
      </c>
      <c r="BF819" s="16" t="n">
        <f aca="false">IF(AY819=0,1,0)</f>
        <v>0</v>
      </c>
      <c r="BG819" s="16" t="n">
        <f aca="false">IF(K819+AY819=0,1,0)</f>
        <v>0</v>
      </c>
      <c r="BH819" s="16" t="n">
        <f aca="false">AF819+AG819+AH819</f>
        <v>12</v>
      </c>
      <c r="BI819" s="18" t="n">
        <f aca="false">IF(H819=0,"",BH819/H819)</f>
        <v>0.193548387096774</v>
      </c>
      <c r="BJ819" s="16" t="n">
        <f aca="false">IF(AP819="","",AP819+AN819)</f>
        <v>3</v>
      </c>
    </row>
    <row r="820" customFormat="false" ht="15" hidden="false" customHeight="true" outlineLevel="0" collapsed="false">
      <c r="A820" s="9" t="s">
        <v>314</v>
      </c>
      <c r="B820" s="10" t="s">
        <v>288</v>
      </c>
      <c r="C820" s="10" t="s">
        <v>315</v>
      </c>
      <c r="D820" s="9" t="n">
        <v>2019</v>
      </c>
      <c r="E820" s="11" t="n">
        <v>1980</v>
      </c>
      <c r="F820" s="11" t="n">
        <v>286</v>
      </c>
      <c r="G820" s="11" t="n">
        <v>296</v>
      </c>
      <c r="H820" s="11" t="n">
        <v>30</v>
      </c>
      <c r="I820" s="11" t="n">
        <v>1795</v>
      </c>
      <c r="J820" s="11" t="n">
        <v>1244</v>
      </c>
      <c r="K820" s="11" t="n">
        <v>0</v>
      </c>
      <c r="L820" s="12" t="n">
        <v>15.1515151515152</v>
      </c>
      <c r="M820" s="12" t="n">
        <v>0</v>
      </c>
      <c r="N820" s="13" t="n">
        <v>0.693036211699164</v>
      </c>
      <c r="O820" s="13" t="n">
        <v>0.906565656565657</v>
      </c>
      <c r="P820" s="13" t="n">
        <v>0.14949494949495</v>
      </c>
      <c r="Q820" s="13" t="n">
        <v>-0.19773095623987</v>
      </c>
      <c r="R820" s="13" t="n">
        <v>-0.0632911392405063</v>
      </c>
      <c r="S820" s="11" t="n">
        <v>-1</v>
      </c>
      <c r="T820" s="13" t="n">
        <v>0.0344827586206897</v>
      </c>
      <c r="U820" s="13" t="n">
        <v>0.0222095671981777</v>
      </c>
      <c r="V820" s="11" t="n">
        <v>1</v>
      </c>
      <c r="W820" s="13" t="n">
        <v>-0.166666666666667</v>
      </c>
      <c r="X820" s="11" t="n">
        <v>0</v>
      </c>
      <c r="Y820" s="11" t="n">
        <v>0</v>
      </c>
      <c r="Z820" s="11" t="n">
        <v>0</v>
      </c>
      <c r="AA820" s="11" t="n">
        <v>0</v>
      </c>
      <c r="AB820" s="10" t="s">
        <v>65</v>
      </c>
      <c r="AC820" s="11" t="n">
        <v>2</v>
      </c>
      <c r="AD820" s="11" t="n">
        <v>9</v>
      </c>
      <c r="AE820" s="11" t="n">
        <v>6</v>
      </c>
      <c r="AF820" s="11" t="n">
        <v>2</v>
      </c>
      <c r="AG820" s="11" t="n">
        <v>11</v>
      </c>
      <c r="AH820" s="11" t="n">
        <v>0</v>
      </c>
      <c r="AI820" s="13" t="n">
        <v>0.0666666666666667</v>
      </c>
      <c r="AJ820" s="13" t="n">
        <v>0.3</v>
      </c>
      <c r="AK820" s="13" t="n">
        <v>0.2</v>
      </c>
      <c r="AL820" s="13" t="n">
        <v>0.0666666666666667</v>
      </c>
      <c r="AM820" s="13" t="n">
        <v>0.366666666666667</v>
      </c>
      <c r="AN820" s="11" t="n">
        <v>0</v>
      </c>
      <c r="AO820" s="13" t="n">
        <v>0</v>
      </c>
      <c r="AP820" s="11" t="n">
        <v>1</v>
      </c>
      <c r="AQ820" s="11" t="n">
        <v>2</v>
      </c>
      <c r="AR820" s="13" t="n">
        <v>0.0344827586206897</v>
      </c>
      <c r="AS820" s="13" t="n">
        <v>0.0689655172413793</v>
      </c>
      <c r="AT820" s="14" t="n">
        <f aca="false">SUMIFS(시도_소아과개폐업!$C$5:$C$293,시도_소아과개폐업!$A$5:$A$293,$D820,시도_소아과개폐업!$B$5:$B$293,$B820)</f>
        <v>21</v>
      </c>
      <c r="AU820" s="14" t="n">
        <f aca="false">SUMIFS(시도_소아과개폐업!$D$5:$D$293,시도_소아과개폐업!$A$5:$A$293,$D820,시도_소아과개폐업!$B$5:$B$293,$B820)</f>
        <v>28</v>
      </c>
      <c r="AV820" s="14" t="n">
        <f aca="false">SUMIFS(시도_소아과개폐업!$F$5:$F$293,시도_소아과개폐업!$A$5:$A$293,$D820,시도_소아과개폐업!$B$5:$B$293,$B820)</f>
        <v>-7</v>
      </c>
      <c r="AW820" s="15" t="n">
        <f aca="false">SUMIFS(시도_소아과개폐업!$G$5:$G$293,시도_소아과개폐업!$A$5:$A$293,$D820,시도_소아과개폐업!$B$5:$B$293,$B820)</f>
        <v>0.451612903225806</v>
      </c>
      <c r="AX820" s="14" t="n">
        <f aca="false">SUMIFS(시도_소아과개폐업!$H$5:$H$293,시도_소아과개폐업!$A$5:$A$293,$D820,시도_소아과개폐업!$B$5:$B$293,$B820)</f>
        <v>66</v>
      </c>
      <c r="AY820" s="14" t="n">
        <f aca="false">SUMIFS(시군구_병원급!$E$5:$E$3668,시군구_병원급!$A$5:$A$3668,$A820,시군구_병원급!$D$5:$D$3668,$D820)</f>
        <v>0</v>
      </c>
      <c r="AZ820" s="14" t="n">
        <f aca="false">SUMIFS(시군구_병원급!$F$5:$F$3668,시군구_병원급!$A$5:$A$3668,$A820,시군구_병원급!$D$5:$D$3668,$D820)</f>
        <v>1</v>
      </c>
      <c r="BA820" s="14" t="n">
        <f aca="false">SUMIFS(시군구_병원급!$G$5:$G$3668,시군구_병원급!$A$5:$A$3668,$A820,시군구_병원급!$D$5:$D$3668,$D820)</f>
        <v>2</v>
      </c>
      <c r="BB820" s="14" t="n">
        <f aca="false">SUMIFS(시군구_병원급!$H$5:$H$3668,시군구_병원급!$A$5:$A$3668,$A820,시군구_병원급!$D$5:$D$3668,$D820)</f>
        <v>2</v>
      </c>
      <c r="BC820" s="16" t="n">
        <f aca="false">K820+AY820</f>
        <v>0</v>
      </c>
      <c r="BD820" s="17" t="n">
        <f aca="false">IF(E820=0,"",(K820+AY820)/E820*1000)</f>
        <v>0</v>
      </c>
      <c r="BE820" s="16" t="n">
        <f aca="false">AY820-SUMIFS(시군구_병원급!$E$5:$E$3668,시군구_병원급!$A$5:$A$3668,$A820,시군구_병원급!$D$5:$D$3668,$D820-3)</f>
        <v>0</v>
      </c>
      <c r="BF820" s="16" t="n">
        <f aca="false">IF(AY820=0,1,0)</f>
        <v>1</v>
      </c>
      <c r="BG820" s="16" t="n">
        <f aca="false">IF(K820+AY820=0,1,0)</f>
        <v>1</v>
      </c>
      <c r="BH820" s="16" t="n">
        <f aca="false">AF820+AG820+AH820</f>
        <v>13</v>
      </c>
      <c r="BI820" s="18" t="n">
        <f aca="false">IF(H820=0,"",BH820/H820)</f>
        <v>0.433333333333333</v>
      </c>
      <c r="BJ820" s="16" t="n">
        <f aca="false">IF(AP820="","",AP820+AN820)</f>
        <v>1</v>
      </c>
    </row>
    <row r="821" customFormat="false" ht="15" hidden="false" customHeight="true" outlineLevel="0" collapsed="false">
      <c r="A821" s="9" t="s">
        <v>316</v>
      </c>
      <c r="B821" s="10" t="s">
        <v>288</v>
      </c>
      <c r="C821" s="10" t="s">
        <v>317</v>
      </c>
      <c r="D821" s="9" t="n">
        <v>2019</v>
      </c>
      <c r="E821" s="11" t="n">
        <v>1724</v>
      </c>
      <c r="F821" s="11" t="n">
        <v>210</v>
      </c>
      <c r="G821" s="11" t="n">
        <v>217</v>
      </c>
      <c r="H821" s="11" t="n">
        <v>24</v>
      </c>
      <c r="I821" s="11" t="n">
        <v>1649</v>
      </c>
      <c r="J821" s="11" t="n">
        <v>1265</v>
      </c>
      <c r="K821" s="11" t="n">
        <v>0</v>
      </c>
      <c r="L821" s="12" t="n">
        <v>13.9211136890951</v>
      </c>
      <c r="M821" s="12" t="n">
        <v>0</v>
      </c>
      <c r="N821" s="13" t="n">
        <v>0.767131594906004</v>
      </c>
      <c r="O821" s="13" t="n">
        <v>0.956496519721578</v>
      </c>
      <c r="P821" s="13" t="n">
        <v>0.125870069605569</v>
      </c>
      <c r="Q821" s="13" t="n">
        <v>-0.226905829596413</v>
      </c>
      <c r="R821" s="13" t="n">
        <v>-0.383522727272727</v>
      </c>
      <c r="S821" s="11" t="n">
        <v>0</v>
      </c>
      <c r="T821" s="13" t="n">
        <v>-0.0769230769230769</v>
      </c>
      <c r="U821" s="13" t="n">
        <v>-0.0379229871645275</v>
      </c>
      <c r="V821" s="11" t="n">
        <v>1</v>
      </c>
      <c r="W821" s="13" t="n">
        <v>-0.0416666666666666</v>
      </c>
      <c r="X821" s="11" t="n">
        <v>0</v>
      </c>
      <c r="Y821" s="11" t="n">
        <v>0</v>
      </c>
      <c r="Z821" s="11" t="n">
        <v>0</v>
      </c>
      <c r="AA821" s="11" t="n">
        <v>0</v>
      </c>
      <c r="AB821" s="10" t="s">
        <v>65</v>
      </c>
      <c r="AC821" s="11" t="n">
        <v>1</v>
      </c>
      <c r="AD821" s="11" t="n">
        <v>11</v>
      </c>
      <c r="AE821" s="11" t="n">
        <v>2</v>
      </c>
      <c r="AF821" s="11" t="n">
        <v>3</v>
      </c>
      <c r="AG821" s="11" t="n">
        <v>7</v>
      </c>
      <c r="AH821" s="11" t="n">
        <v>0</v>
      </c>
      <c r="AI821" s="13" t="n">
        <v>0.0416666666666667</v>
      </c>
      <c r="AJ821" s="13" t="n">
        <v>0.458333333333333</v>
      </c>
      <c r="AK821" s="13" t="n">
        <v>0.0833333333333333</v>
      </c>
      <c r="AL821" s="13" t="n">
        <v>0.125</v>
      </c>
      <c r="AM821" s="13" t="n">
        <v>0.291666666666667</v>
      </c>
      <c r="AN821" s="11" t="n">
        <v>0</v>
      </c>
      <c r="AO821" s="13" t="n">
        <v>0</v>
      </c>
      <c r="AP821" s="11" t="n">
        <v>2</v>
      </c>
      <c r="AQ821" s="11" t="n">
        <v>0</v>
      </c>
      <c r="AR821" s="13" t="n">
        <v>0.0769230769230769</v>
      </c>
      <c r="AS821" s="13" t="n">
        <v>0</v>
      </c>
      <c r="AT821" s="14" t="n">
        <f aca="false">SUMIFS(시도_소아과개폐업!$C$5:$C$293,시도_소아과개폐업!$A$5:$A$293,$D821,시도_소아과개폐업!$B$5:$B$293,$B821)</f>
        <v>21</v>
      </c>
      <c r="AU821" s="14" t="n">
        <f aca="false">SUMIFS(시도_소아과개폐업!$D$5:$D$293,시도_소아과개폐업!$A$5:$A$293,$D821,시도_소아과개폐업!$B$5:$B$293,$B821)</f>
        <v>28</v>
      </c>
      <c r="AV821" s="14" t="n">
        <f aca="false">SUMIFS(시도_소아과개폐업!$F$5:$F$293,시도_소아과개폐업!$A$5:$A$293,$D821,시도_소아과개폐업!$B$5:$B$293,$B821)</f>
        <v>-7</v>
      </c>
      <c r="AW821" s="15" t="n">
        <f aca="false">SUMIFS(시도_소아과개폐업!$G$5:$G$293,시도_소아과개폐업!$A$5:$A$293,$D821,시도_소아과개폐업!$B$5:$B$293,$B821)</f>
        <v>0.451612903225806</v>
      </c>
      <c r="AX821" s="14" t="n">
        <f aca="false">SUMIFS(시도_소아과개폐업!$H$5:$H$293,시도_소아과개폐업!$A$5:$A$293,$D821,시도_소아과개폐업!$B$5:$B$293,$B821)</f>
        <v>66</v>
      </c>
      <c r="AY821" s="14" t="n">
        <f aca="false">SUMIFS(시군구_병원급!$E$5:$E$3668,시군구_병원급!$A$5:$A$3668,$A821,시군구_병원급!$D$5:$D$3668,$D821)</f>
        <v>0</v>
      </c>
      <c r="AZ821" s="14" t="n">
        <f aca="false">SUMIFS(시군구_병원급!$F$5:$F$3668,시군구_병원급!$A$5:$A$3668,$A821,시군구_병원급!$D$5:$D$3668,$D821)</f>
        <v>0</v>
      </c>
      <c r="BA821" s="14" t="n">
        <f aca="false">SUMIFS(시군구_병원급!$G$5:$G$3668,시군구_병원급!$A$5:$A$3668,$A821,시군구_병원급!$D$5:$D$3668,$D821)</f>
        <v>0</v>
      </c>
      <c r="BB821" s="14" t="n">
        <f aca="false">SUMIFS(시군구_병원급!$H$5:$H$3668,시군구_병원급!$A$5:$A$3668,$A821,시군구_병원급!$D$5:$D$3668,$D821)</f>
        <v>3</v>
      </c>
      <c r="BC821" s="16" t="n">
        <f aca="false">K821+AY821</f>
        <v>0</v>
      </c>
      <c r="BD821" s="17" t="n">
        <f aca="false">IF(E821=0,"",(K821+AY821)/E821*1000)</f>
        <v>0</v>
      </c>
      <c r="BE821" s="16" t="n">
        <f aca="false">AY821-SUMIFS(시군구_병원급!$E$5:$E$3668,시군구_병원급!$A$5:$A$3668,$A821,시군구_병원급!$D$5:$D$3668,$D821-3)</f>
        <v>-2</v>
      </c>
      <c r="BF821" s="16" t="n">
        <f aca="false">IF(AY821=0,1,0)</f>
        <v>1</v>
      </c>
      <c r="BG821" s="16" t="n">
        <f aca="false">IF(K821+AY821=0,1,0)</f>
        <v>1</v>
      </c>
      <c r="BH821" s="16" t="n">
        <f aca="false">AF821+AG821+AH821</f>
        <v>10</v>
      </c>
      <c r="BI821" s="18" t="n">
        <f aca="false">IF(H821=0,"",BH821/H821)</f>
        <v>0.416666666666667</v>
      </c>
      <c r="BJ821" s="16" t="n">
        <f aca="false">IF(AP821="","",AP821+AN821)</f>
        <v>2</v>
      </c>
    </row>
    <row r="822" customFormat="false" ht="15" hidden="false" customHeight="true" outlineLevel="0" collapsed="false">
      <c r="A822" s="9" t="s">
        <v>318</v>
      </c>
      <c r="B822" s="10" t="s">
        <v>319</v>
      </c>
      <c r="C822" s="10" t="s">
        <v>320</v>
      </c>
      <c r="D822" s="9" t="n">
        <v>2019</v>
      </c>
      <c r="E822" s="11" t="n">
        <v>10137</v>
      </c>
      <c r="F822" s="11" t="n">
        <v>1189</v>
      </c>
      <c r="G822" s="11" t="n">
        <v>1208</v>
      </c>
      <c r="H822" s="11" t="n">
        <v>202</v>
      </c>
      <c r="I822" s="11" t="n">
        <v>11488</v>
      </c>
      <c r="J822" s="11" t="n">
        <v>8296</v>
      </c>
      <c r="K822" s="11" t="n">
        <v>3</v>
      </c>
      <c r="L822" s="12" t="n">
        <v>19.9270000986485</v>
      </c>
      <c r="M822" s="12" t="n">
        <v>0.295945546019532</v>
      </c>
      <c r="N822" s="13" t="n">
        <v>0.722144846796657</v>
      </c>
      <c r="O822" s="13" t="n">
        <v>1.13327414422413</v>
      </c>
      <c r="P822" s="13" t="n">
        <v>0.119167406530532</v>
      </c>
      <c r="Q822" s="13" t="n">
        <v>-0.235578010708091</v>
      </c>
      <c r="R822" s="13" t="n">
        <v>-0.337356006582556</v>
      </c>
      <c r="S822" s="11" t="n">
        <v>-1</v>
      </c>
      <c r="T822" s="13" t="n">
        <v>-0.0288461538461539</v>
      </c>
      <c r="U822" s="13" t="n">
        <v>-0.0260279779567614</v>
      </c>
      <c r="V822" s="11" t="n">
        <v>0</v>
      </c>
      <c r="W822" s="13" t="n">
        <v>-0.237623762376238</v>
      </c>
      <c r="X822" s="11" t="n">
        <v>1</v>
      </c>
      <c r="Y822" s="11" t="n">
        <v>0</v>
      </c>
      <c r="Z822" s="11" t="n">
        <v>1</v>
      </c>
      <c r="AA822" s="11" t="n">
        <v>0</v>
      </c>
      <c r="AB822" s="10" t="s">
        <v>65</v>
      </c>
      <c r="AC822" s="11" t="n">
        <v>7</v>
      </c>
      <c r="AD822" s="11" t="n">
        <v>69</v>
      </c>
      <c r="AE822" s="11" t="n">
        <v>104</v>
      </c>
      <c r="AF822" s="11" t="n">
        <v>1</v>
      </c>
      <c r="AG822" s="11" t="n">
        <v>20</v>
      </c>
      <c r="AH822" s="11" t="n">
        <v>1</v>
      </c>
      <c r="AI822" s="13" t="n">
        <v>0.0346534653465347</v>
      </c>
      <c r="AJ822" s="13" t="n">
        <v>0.341584158415842</v>
      </c>
      <c r="AK822" s="13" t="n">
        <v>0.514851485148515</v>
      </c>
      <c r="AL822" s="13" t="n">
        <v>0.00495049504950495</v>
      </c>
      <c r="AM822" s="13" t="n">
        <v>0.099009900990099</v>
      </c>
      <c r="AN822" s="11" t="n">
        <v>4</v>
      </c>
      <c r="AO822" s="13" t="n">
        <v>0.0194174757281553</v>
      </c>
      <c r="AP822" s="11" t="n">
        <v>15</v>
      </c>
      <c r="AQ822" s="11" t="n">
        <v>6</v>
      </c>
      <c r="AR822" s="13" t="n">
        <v>0.0697674418604651</v>
      </c>
      <c r="AS822" s="13" t="n">
        <v>0.0279069767441861</v>
      </c>
      <c r="AT822" s="14" t="n">
        <f aca="false">SUMIFS(시도_소아과개폐업!$C$5:$C$293,시도_소아과개폐업!$A$5:$A$293,$D822,시도_소아과개폐업!$B$5:$B$293,$B822)</f>
        <v>12</v>
      </c>
      <c r="AU822" s="14" t="n">
        <f aca="false">SUMIFS(시도_소아과개폐업!$D$5:$D$293,시도_소아과개폐업!$A$5:$A$293,$D822,시도_소아과개폐업!$B$5:$B$293,$B822)</f>
        <v>20</v>
      </c>
      <c r="AV822" s="14" t="n">
        <f aca="false">SUMIFS(시도_소아과개폐업!$F$5:$F$293,시도_소아과개폐업!$A$5:$A$293,$D822,시도_소아과개폐업!$B$5:$B$293,$B822)</f>
        <v>-8</v>
      </c>
      <c r="AW822" s="15" t="n">
        <f aca="false">SUMIFS(시도_소아과개폐업!$G$5:$G$293,시도_소아과개폐업!$A$5:$A$293,$D822,시도_소아과개폐업!$B$5:$B$293,$B822)</f>
        <v>0.740740740740741</v>
      </c>
      <c r="AX822" s="14" t="n">
        <f aca="false">SUMIFS(시도_소아과개폐업!$H$5:$H$293,시도_소아과개폐업!$A$5:$A$293,$D822,시도_소아과개폐업!$B$5:$B$293,$B822)</f>
        <v>70</v>
      </c>
      <c r="AY822" s="14" t="n">
        <f aca="false">SUMIFS(시군구_병원급!$E$5:$E$3668,시군구_병원급!$A$5:$A$3668,$A822,시군구_병원급!$D$5:$D$3668,$D822)</f>
        <v>8</v>
      </c>
      <c r="AZ822" s="14" t="n">
        <f aca="false">SUMIFS(시군구_병원급!$F$5:$F$3668,시군구_병원급!$A$5:$A$3668,$A822,시군구_병원급!$D$5:$D$3668,$D822)</f>
        <v>5</v>
      </c>
      <c r="BA822" s="14" t="n">
        <f aca="false">SUMIFS(시군구_병원급!$G$5:$G$3668,시군구_병원급!$A$5:$A$3668,$A822,시군구_병원급!$D$5:$D$3668,$D822)</f>
        <v>21</v>
      </c>
      <c r="BB822" s="14" t="n">
        <f aca="false">SUMIFS(시군구_병원급!$H$5:$H$3668,시군구_병원급!$A$5:$A$3668,$A822,시군구_병원급!$D$5:$D$3668,$D822)</f>
        <v>41</v>
      </c>
      <c r="BC822" s="16" t="n">
        <f aca="false">K822+AY822</f>
        <v>11</v>
      </c>
      <c r="BD822" s="17" t="n">
        <f aca="false">IF(E822=0,"",(K822+AY822)/E822*1000)</f>
        <v>1.08513366873829</v>
      </c>
      <c r="BE822" s="16" t="n">
        <f aca="false">AY822-SUMIFS(시군구_병원급!$E$5:$E$3668,시군구_병원급!$A$5:$A$3668,$A822,시군구_병원급!$D$5:$D$3668,$D822-3)</f>
        <v>0</v>
      </c>
      <c r="BF822" s="16" t="n">
        <f aca="false">IF(AY822=0,1,0)</f>
        <v>0</v>
      </c>
      <c r="BG822" s="16" t="n">
        <f aca="false">IF(K822+AY822=0,1,0)</f>
        <v>0</v>
      </c>
      <c r="BH822" s="16" t="n">
        <f aca="false">AF822+AG822+AH822</f>
        <v>22</v>
      </c>
      <c r="BI822" s="18" t="n">
        <f aca="false">IF(H822=0,"",BH822/H822)</f>
        <v>0.108910891089109</v>
      </c>
      <c r="BJ822" s="16" t="n">
        <f aca="false">IF(AP822="","",AP822+AN822)</f>
        <v>19</v>
      </c>
    </row>
    <row r="823" customFormat="false" ht="15" hidden="false" customHeight="true" outlineLevel="0" collapsed="false">
      <c r="A823" s="9" t="s">
        <v>321</v>
      </c>
      <c r="B823" s="10" t="s">
        <v>319</v>
      </c>
      <c r="C823" s="10" t="s">
        <v>322</v>
      </c>
      <c r="D823" s="9" t="n">
        <v>2019</v>
      </c>
      <c r="E823" s="11" t="n">
        <v>12007</v>
      </c>
      <c r="F823" s="11" t="n">
        <v>1523</v>
      </c>
      <c r="G823" s="11" t="n">
        <v>1572</v>
      </c>
      <c r="H823" s="11" t="n">
        <v>149</v>
      </c>
      <c r="I823" s="11" t="n">
        <v>9754</v>
      </c>
      <c r="J823" s="11" t="n">
        <v>7507</v>
      </c>
      <c r="K823" s="11" t="n">
        <v>6</v>
      </c>
      <c r="L823" s="12" t="n">
        <v>12.4094278337636</v>
      </c>
      <c r="M823" s="12" t="n">
        <v>0.499708503373032</v>
      </c>
      <c r="N823" s="13" t="n">
        <v>0.769632971088784</v>
      </c>
      <c r="O823" s="13" t="n">
        <v>0.812359456983426</v>
      </c>
      <c r="P823" s="13" t="n">
        <v>0.130923627883735</v>
      </c>
      <c r="Q823" s="13" t="n">
        <v>-0.18314171032043</v>
      </c>
      <c r="R823" s="13" t="n">
        <v>-0.312335958005249</v>
      </c>
      <c r="S823" s="11" t="n">
        <v>0</v>
      </c>
      <c r="T823" s="13" t="n">
        <v>-0.0132450331125827</v>
      </c>
      <c r="U823" s="13" t="n">
        <v>-0.0364516447693372</v>
      </c>
      <c r="V823" s="11" t="n">
        <v>0</v>
      </c>
      <c r="W823" s="13" t="n">
        <v>-0.10738255033557</v>
      </c>
      <c r="X823" s="11" t="n">
        <v>0</v>
      </c>
      <c r="Y823" s="11" t="n">
        <v>0</v>
      </c>
      <c r="Z823" s="11" t="n">
        <v>0</v>
      </c>
      <c r="AA823" s="11" t="n">
        <v>0</v>
      </c>
      <c r="AB823" s="10" t="s">
        <v>65</v>
      </c>
      <c r="AC823" s="11" t="n">
        <v>20</v>
      </c>
      <c r="AD823" s="11" t="n">
        <v>66</v>
      </c>
      <c r="AE823" s="11" t="n">
        <v>34</v>
      </c>
      <c r="AF823" s="11" t="n">
        <v>7</v>
      </c>
      <c r="AG823" s="11" t="n">
        <v>22</v>
      </c>
      <c r="AH823" s="11" t="n">
        <v>0</v>
      </c>
      <c r="AI823" s="13" t="n">
        <v>0.134228187919463</v>
      </c>
      <c r="AJ823" s="13" t="n">
        <v>0.442953020134228</v>
      </c>
      <c r="AK823" s="13" t="n">
        <v>0.228187919463087</v>
      </c>
      <c r="AL823" s="13" t="n">
        <v>0.0469798657718121</v>
      </c>
      <c r="AM823" s="13" t="n">
        <v>0.147651006711409</v>
      </c>
      <c r="AN823" s="11" t="n">
        <v>5</v>
      </c>
      <c r="AO823" s="13" t="n">
        <v>0.0324675324675325</v>
      </c>
      <c r="AP823" s="11" t="n">
        <v>12</v>
      </c>
      <c r="AQ823" s="11" t="n">
        <v>9</v>
      </c>
      <c r="AR823" s="13" t="n">
        <v>0.0764331210191083</v>
      </c>
      <c r="AS823" s="13" t="n">
        <v>0.0573248407643312</v>
      </c>
      <c r="AT823" s="14" t="n">
        <f aca="false">SUMIFS(시도_소아과개폐업!$C$5:$C$293,시도_소아과개폐업!$A$5:$A$293,$D823,시도_소아과개폐업!$B$5:$B$293,$B823)</f>
        <v>12</v>
      </c>
      <c r="AU823" s="14" t="n">
        <f aca="false">SUMIFS(시도_소아과개폐업!$D$5:$D$293,시도_소아과개폐업!$A$5:$A$293,$D823,시도_소아과개폐업!$B$5:$B$293,$B823)</f>
        <v>20</v>
      </c>
      <c r="AV823" s="14" t="n">
        <f aca="false">SUMIFS(시도_소아과개폐업!$F$5:$F$293,시도_소아과개폐업!$A$5:$A$293,$D823,시도_소아과개폐업!$B$5:$B$293,$B823)</f>
        <v>-8</v>
      </c>
      <c r="AW823" s="15" t="n">
        <f aca="false">SUMIFS(시도_소아과개폐업!$G$5:$G$293,시도_소아과개폐업!$A$5:$A$293,$D823,시도_소아과개폐업!$B$5:$B$293,$B823)</f>
        <v>0.740740740740741</v>
      </c>
      <c r="AX823" s="14" t="n">
        <f aca="false">SUMIFS(시도_소아과개폐업!$H$5:$H$293,시도_소아과개폐업!$A$5:$A$293,$D823,시도_소아과개폐업!$B$5:$B$293,$B823)</f>
        <v>70</v>
      </c>
      <c r="AY823" s="14" t="n">
        <f aca="false">SUMIFS(시군구_병원급!$E$5:$E$3668,시군구_병원급!$A$5:$A$3668,$A823,시군구_병원급!$D$5:$D$3668,$D823)</f>
        <v>3</v>
      </c>
      <c r="AZ823" s="14" t="n">
        <f aca="false">SUMIFS(시군구_병원급!$F$5:$F$3668,시군구_병원급!$A$5:$A$3668,$A823,시군구_병원급!$D$5:$D$3668,$D823)</f>
        <v>4</v>
      </c>
      <c r="BA823" s="14" t="n">
        <f aca="false">SUMIFS(시군구_병원급!$G$5:$G$3668,시군구_병원급!$A$5:$A$3668,$A823,시군구_병원급!$D$5:$D$3668,$D823)</f>
        <v>10</v>
      </c>
      <c r="BB823" s="14" t="n">
        <f aca="false">SUMIFS(시군구_병원급!$H$5:$H$3668,시군구_병원급!$A$5:$A$3668,$A823,시군구_병원급!$D$5:$D$3668,$D823)</f>
        <v>25</v>
      </c>
      <c r="BC823" s="16" t="n">
        <f aca="false">K823+AY823</f>
        <v>9</v>
      </c>
      <c r="BD823" s="17" t="n">
        <f aca="false">IF(E823=0,"",(K823+AY823)/E823*1000)</f>
        <v>0.749562755059549</v>
      </c>
      <c r="BE823" s="16" t="n">
        <f aca="false">AY823-SUMIFS(시군구_병원급!$E$5:$E$3668,시군구_병원급!$A$5:$A$3668,$A823,시군구_병원급!$D$5:$D$3668,$D823-3)</f>
        <v>-1</v>
      </c>
      <c r="BF823" s="16" t="n">
        <f aca="false">IF(AY823=0,1,0)</f>
        <v>0</v>
      </c>
      <c r="BG823" s="16" t="n">
        <f aca="false">IF(K823+AY823=0,1,0)</f>
        <v>0</v>
      </c>
      <c r="BH823" s="16" t="n">
        <f aca="false">AF823+AG823+AH823</f>
        <v>29</v>
      </c>
      <c r="BI823" s="18" t="n">
        <f aca="false">IF(H823=0,"",BH823/H823)</f>
        <v>0.194630872483221</v>
      </c>
      <c r="BJ823" s="16" t="n">
        <f aca="false">IF(AP823="","",AP823+AN823)</f>
        <v>17</v>
      </c>
    </row>
    <row r="824" customFormat="false" ht="15" hidden="false" customHeight="true" outlineLevel="0" collapsed="false">
      <c r="A824" s="9" t="s">
        <v>323</v>
      </c>
      <c r="B824" s="10" t="s">
        <v>319</v>
      </c>
      <c r="C824" s="10" t="s">
        <v>324</v>
      </c>
      <c r="D824" s="9" t="n">
        <v>2019</v>
      </c>
      <c r="E824" s="11" t="n">
        <v>13036</v>
      </c>
      <c r="F824" s="11" t="n">
        <v>1788</v>
      </c>
      <c r="G824" s="11" t="n">
        <v>1792</v>
      </c>
      <c r="H824" s="11" t="n">
        <v>222</v>
      </c>
      <c r="I824" s="11" t="n">
        <v>10559</v>
      </c>
      <c r="J824" s="11" t="n">
        <v>8544</v>
      </c>
      <c r="K824" s="11" t="n">
        <v>5</v>
      </c>
      <c r="L824" s="12" t="n">
        <v>17.0297637312059</v>
      </c>
      <c r="M824" s="12" t="n">
        <v>0.383553237189322</v>
      </c>
      <c r="N824" s="13" t="n">
        <v>0.809167534804432</v>
      </c>
      <c r="O824" s="13" t="n">
        <v>0.80998772629641</v>
      </c>
      <c r="P824" s="13" t="n">
        <v>0.137465480208653</v>
      </c>
      <c r="Q824" s="13" t="n">
        <v>-0.0915679442508711</v>
      </c>
      <c r="R824" s="13" t="n">
        <v>-0.0861805201427843</v>
      </c>
      <c r="S824" s="11" t="n">
        <v>0</v>
      </c>
      <c r="T824" s="13" t="n">
        <v>-0.108433734939759</v>
      </c>
      <c r="U824" s="13" t="n">
        <v>-0.0442614047791455</v>
      </c>
      <c r="V824" s="11" t="n">
        <v>0</v>
      </c>
      <c r="W824" s="13" t="n">
        <v>-0.171171171171171</v>
      </c>
      <c r="X824" s="11" t="n">
        <v>0</v>
      </c>
      <c r="Y824" s="11" t="n">
        <v>0</v>
      </c>
      <c r="Z824" s="11" t="n">
        <v>0</v>
      </c>
      <c r="AA824" s="11" t="n">
        <v>0</v>
      </c>
      <c r="AB824" s="10" t="s">
        <v>65</v>
      </c>
      <c r="AC824" s="11" t="n">
        <v>18</v>
      </c>
      <c r="AD824" s="11" t="n">
        <v>73</v>
      </c>
      <c r="AE824" s="11" t="n">
        <v>111</v>
      </c>
      <c r="AF824" s="11" t="n">
        <v>5</v>
      </c>
      <c r="AG824" s="11" t="n">
        <v>15</v>
      </c>
      <c r="AH824" s="11" t="n">
        <v>0</v>
      </c>
      <c r="AI824" s="13" t="n">
        <v>0.0810810810810811</v>
      </c>
      <c r="AJ824" s="13" t="n">
        <v>0.328828828828829</v>
      </c>
      <c r="AK824" s="13" t="n">
        <v>0.5</v>
      </c>
      <c r="AL824" s="13" t="n">
        <v>0.0225225225225225</v>
      </c>
      <c r="AM824" s="13" t="n">
        <v>0.0675675675675676</v>
      </c>
      <c r="AN824" s="11" t="n">
        <v>6</v>
      </c>
      <c r="AO824" s="13" t="n">
        <v>0.0263157894736842</v>
      </c>
      <c r="AP824" s="11" t="n">
        <v>29</v>
      </c>
      <c r="AQ824" s="11" t="n">
        <v>5</v>
      </c>
      <c r="AR824" s="13" t="n">
        <v>0.114624505928854</v>
      </c>
      <c r="AS824" s="13" t="n">
        <v>0.0197628458498024</v>
      </c>
      <c r="AT824" s="14" t="n">
        <f aca="false">SUMIFS(시도_소아과개폐업!$C$5:$C$293,시도_소아과개폐업!$A$5:$A$293,$D824,시도_소아과개폐업!$B$5:$B$293,$B824)</f>
        <v>12</v>
      </c>
      <c r="AU824" s="14" t="n">
        <f aca="false">SUMIFS(시도_소아과개폐업!$D$5:$D$293,시도_소아과개폐업!$A$5:$A$293,$D824,시도_소아과개폐업!$B$5:$B$293,$B824)</f>
        <v>20</v>
      </c>
      <c r="AV824" s="14" t="n">
        <f aca="false">SUMIFS(시도_소아과개폐업!$F$5:$F$293,시도_소아과개폐업!$A$5:$A$293,$D824,시도_소아과개폐업!$B$5:$B$293,$B824)</f>
        <v>-8</v>
      </c>
      <c r="AW824" s="15" t="n">
        <f aca="false">SUMIFS(시도_소아과개폐업!$G$5:$G$293,시도_소아과개폐업!$A$5:$A$293,$D824,시도_소아과개폐업!$B$5:$B$293,$B824)</f>
        <v>0.740740740740741</v>
      </c>
      <c r="AX824" s="14" t="n">
        <f aca="false">SUMIFS(시도_소아과개폐업!$H$5:$H$293,시도_소아과개폐업!$A$5:$A$293,$D824,시도_소아과개폐업!$B$5:$B$293,$B824)</f>
        <v>70</v>
      </c>
      <c r="AY824" s="14" t="n">
        <f aca="false">SUMIFS(시군구_병원급!$E$5:$E$3668,시군구_병원급!$A$5:$A$3668,$A824,시군구_병원급!$D$5:$D$3668,$D824)</f>
        <v>9</v>
      </c>
      <c r="AZ824" s="14" t="n">
        <f aca="false">SUMIFS(시군구_병원급!$F$5:$F$3668,시군구_병원급!$A$5:$A$3668,$A824,시군구_병원급!$D$5:$D$3668,$D824)</f>
        <v>8</v>
      </c>
      <c r="BA824" s="14" t="n">
        <f aca="false">SUMIFS(시군구_병원급!$G$5:$G$3668,시군구_병원급!$A$5:$A$3668,$A824,시군구_병원급!$D$5:$D$3668,$D824)</f>
        <v>26</v>
      </c>
      <c r="BB824" s="14" t="n">
        <f aca="false">SUMIFS(시군구_병원급!$H$5:$H$3668,시군구_병원급!$A$5:$A$3668,$A824,시군구_병원급!$D$5:$D$3668,$D824)</f>
        <v>40</v>
      </c>
      <c r="BC824" s="16" t="n">
        <f aca="false">K824+AY824</f>
        <v>14</v>
      </c>
      <c r="BD824" s="17" t="n">
        <f aca="false">IF(E824=0,"",(K824+AY824)/E824*1000)</f>
        <v>1.0739490641301</v>
      </c>
      <c r="BE824" s="16" t="n">
        <f aca="false">AY824-SUMIFS(시군구_병원급!$E$5:$E$3668,시군구_병원급!$A$5:$A$3668,$A824,시군구_병원급!$D$5:$D$3668,$D824-3)</f>
        <v>-1</v>
      </c>
      <c r="BF824" s="16" t="n">
        <f aca="false">IF(AY824=0,1,0)</f>
        <v>0</v>
      </c>
      <c r="BG824" s="16" t="n">
        <f aca="false">IF(K824+AY824=0,1,0)</f>
        <v>0</v>
      </c>
      <c r="BH824" s="16" t="n">
        <f aca="false">AF824+AG824+AH824</f>
        <v>20</v>
      </c>
      <c r="BI824" s="18" t="n">
        <f aca="false">IF(H824=0,"",BH824/H824)</f>
        <v>0.0900900900900901</v>
      </c>
      <c r="BJ824" s="16" t="n">
        <f aca="false">IF(AP824="","",AP824+AN824)</f>
        <v>35</v>
      </c>
    </row>
    <row r="825" customFormat="false" ht="15" hidden="false" customHeight="true" outlineLevel="0" collapsed="false">
      <c r="A825" s="9" t="s">
        <v>325</v>
      </c>
      <c r="B825" s="10" t="s">
        <v>319</v>
      </c>
      <c r="C825" s="10" t="s">
        <v>326</v>
      </c>
      <c r="D825" s="9" t="n">
        <v>2019</v>
      </c>
      <c r="E825" s="11" t="n">
        <v>6022</v>
      </c>
      <c r="F825" s="11" t="n">
        <v>806</v>
      </c>
      <c r="G825" s="11" t="n">
        <v>820</v>
      </c>
      <c r="H825" s="11" t="n">
        <v>90</v>
      </c>
      <c r="I825" s="11" t="n">
        <v>4661</v>
      </c>
      <c r="J825" s="11" t="n">
        <v>3560</v>
      </c>
      <c r="K825" s="11" t="n">
        <v>4</v>
      </c>
      <c r="L825" s="12" t="n">
        <v>14.9452009299236</v>
      </c>
      <c r="M825" s="12" t="n">
        <v>0.66423115244105</v>
      </c>
      <c r="N825" s="13" t="n">
        <v>0.763784595580348</v>
      </c>
      <c r="O825" s="13" t="n">
        <v>0.773995350381933</v>
      </c>
      <c r="P825" s="13" t="n">
        <v>0.136167386250415</v>
      </c>
      <c r="Q825" s="13" t="n">
        <v>0.0151719487525286</v>
      </c>
      <c r="R825" s="13" t="n">
        <v>-0.0909090909090909</v>
      </c>
      <c r="S825" s="11" t="n">
        <v>1</v>
      </c>
      <c r="T825" s="13" t="n">
        <v>0.0227272727272727</v>
      </c>
      <c r="U825" s="13" t="n">
        <v>0.0307386112339674</v>
      </c>
      <c r="V825" s="11" t="n">
        <v>0</v>
      </c>
      <c r="W825" s="13" t="n">
        <v>-0.0666666666666667</v>
      </c>
      <c r="X825" s="11" t="n">
        <v>0</v>
      </c>
      <c r="Y825" s="11" t="n">
        <v>1</v>
      </c>
      <c r="Z825" s="11" t="n">
        <v>1</v>
      </c>
      <c r="AA825" s="11" t="n">
        <v>0</v>
      </c>
      <c r="AB825" s="10" t="s">
        <v>65</v>
      </c>
      <c r="AC825" s="11" t="n">
        <v>13</v>
      </c>
      <c r="AD825" s="11" t="n">
        <v>30</v>
      </c>
      <c r="AE825" s="11" t="n">
        <v>30</v>
      </c>
      <c r="AF825" s="11" t="n">
        <v>9</v>
      </c>
      <c r="AG825" s="11" t="n">
        <v>8</v>
      </c>
      <c r="AH825" s="11" t="n">
        <v>0</v>
      </c>
      <c r="AI825" s="13" t="n">
        <v>0.144444444444444</v>
      </c>
      <c r="AJ825" s="13" t="n">
        <v>0.333333333333333</v>
      </c>
      <c r="AK825" s="13" t="n">
        <v>0.333333333333333</v>
      </c>
      <c r="AL825" s="13" t="n">
        <v>0.1</v>
      </c>
      <c r="AM825" s="13" t="n">
        <v>0.0888888888888889</v>
      </c>
      <c r="AN825" s="11" t="n">
        <v>2</v>
      </c>
      <c r="AO825" s="13" t="n">
        <v>0.0217391304347826</v>
      </c>
      <c r="AP825" s="11" t="n">
        <v>7</v>
      </c>
      <c r="AQ825" s="11" t="n">
        <v>11</v>
      </c>
      <c r="AR825" s="13" t="n">
        <v>0.0795454545454545</v>
      </c>
      <c r="AS825" s="13" t="n">
        <v>0.125</v>
      </c>
      <c r="AT825" s="14" t="n">
        <f aca="false">SUMIFS(시도_소아과개폐업!$C$5:$C$293,시도_소아과개폐업!$A$5:$A$293,$D825,시도_소아과개폐업!$B$5:$B$293,$B825)</f>
        <v>12</v>
      </c>
      <c r="AU825" s="14" t="n">
        <f aca="false">SUMIFS(시도_소아과개폐업!$D$5:$D$293,시도_소아과개폐업!$A$5:$A$293,$D825,시도_소아과개폐업!$B$5:$B$293,$B825)</f>
        <v>20</v>
      </c>
      <c r="AV825" s="14" t="n">
        <f aca="false">SUMIFS(시도_소아과개폐업!$F$5:$F$293,시도_소아과개폐업!$A$5:$A$293,$D825,시도_소아과개폐업!$B$5:$B$293,$B825)</f>
        <v>-8</v>
      </c>
      <c r="AW825" s="15" t="n">
        <f aca="false">SUMIFS(시도_소아과개폐업!$G$5:$G$293,시도_소아과개폐업!$A$5:$A$293,$D825,시도_소아과개폐업!$B$5:$B$293,$B825)</f>
        <v>0.740740740740741</v>
      </c>
      <c r="AX825" s="14" t="n">
        <f aca="false">SUMIFS(시도_소아과개폐업!$H$5:$H$293,시도_소아과개폐업!$A$5:$A$293,$D825,시도_소아과개폐업!$B$5:$B$293,$B825)</f>
        <v>70</v>
      </c>
      <c r="AY825" s="14" t="n">
        <f aca="false">SUMIFS(시군구_병원급!$E$5:$E$3668,시군구_병원급!$A$5:$A$3668,$A825,시군구_병원급!$D$5:$D$3668,$D825)</f>
        <v>0</v>
      </c>
      <c r="AZ825" s="14" t="n">
        <f aca="false">SUMIFS(시군구_병원급!$F$5:$F$3668,시군구_병원급!$A$5:$A$3668,$A825,시군구_병원급!$D$5:$D$3668,$D825)</f>
        <v>1</v>
      </c>
      <c r="BA825" s="14" t="n">
        <f aca="false">SUMIFS(시군구_병원급!$G$5:$G$3668,시군구_병원급!$A$5:$A$3668,$A825,시군구_병원급!$D$5:$D$3668,$D825)</f>
        <v>3</v>
      </c>
      <c r="BB825" s="14" t="n">
        <f aca="false">SUMIFS(시군구_병원급!$H$5:$H$3668,시군구_병원급!$A$5:$A$3668,$A825,시군구_병원급!$D$5:$D$3668,$D825)</f>
        <v>18</v>
      </c>
      <c r="BC825" s="16" t="n">
        <f aca="false">K825+AY825</f>
        <v>4</v>
      </c>
      <c r="BD825" s="17" t="n">
        <f aca="false">IF(E825=0,"",(K825+AY825)/E825*1000)</f>
        <v>0.66423115244105</v>
      </c>
      <c r="BE825" s="16" t="n">
        <f aca="false">AY825-SUMIFS(시군구_병원급!$E$5:$E$3668,시군구_병원급!$A$5:$A$3668,$A825,시군구_병원급!$D$5:$D$3668,$D825-3)</f>
        <v>0</v>
      </c>
      <c r="BF825" s="16" t="n">
        <f aca="false">IF(AY825=0,1,0)</f>
        <v>1</v>
      </c>
      <c r="BG825" s="16" t="n">
        <f aca="false">IF(K825+AY825=0,1,0)</f>
        <v>0</v>
      </c>
      <c r="BH825" s="16" t="n">
        <f aca="false">AF825+AG825+AH825</f>
        <v>17</v>
      </c>
      <c r="BI825" s="18" t="n">
        <f aca="false">IF(H825=0,"",BH825/H825)</f>
        <v>0.188888888888889</v>
      </c>
      <c r="BJ825" s="16" t="n">
        <f aca="false">IF(AP825="","",AP825+AN825)</f>
        <v>9</v>
      </c>
    </row>
    <row r="826" customFormat="false" ht="15" hidden="false" customHeight="true" outlineLevel="0" collapsed="false">
      <c r="A826" s="9" t="s">
        <v>327</v>
      </c>
      <c r="B826" s="10" t="s">
        <v>319</v>
      </c>
      <c r="C826" s="10" t="s">
        <v>328</v>
      </c>
      <c r="D826" s="9" t="n">
        <v>2019</v>
      </c>
      <c r="E826" s="11" t="n">
        <v>7854</v>
      </c>
      <c r="F826" s="11" t="n">
        <v>1098</v>
      </c>
      <c r="G826" s="11" t="n">
        <v>1111</v>
      </c>
      <c r="H826" s="11" t="n">
        <v>129</v>
      </c>
      <c r="I826" s="11" t="n">
        <v>7732</v>
      </c>
      <c r="J826" s="11" t="n">
        <v>5831</v>
      </c>
      <c r="K826" s="11" t="n">
        <v>4</v>
      </c>
      <c r="L826" s="12" t="n">
        <v>16.4247517188694</v>
      </c>
      <c r="M826" s="12" t="n">
        <v>0.509294626941686</v>
      </c>
      <c r="N826" s="13" t="n">
        <v>0.754138644593896</v>
      </c>
      <c r="O826" s="13" t="n">
        <v>0.984466513878279</v>
      </c>
      <c r="P826" s="13" t="n">
        <v>0.141456582633053</v>
      </c>
      <c r="Q826" s="13" t="n">
        <v>-0.192307692307692</v>
      </c>
      <c r="R826" s="13" t="n">
        <v>-0.232204561161023</v>
      </c>
      <c r="S826" s="11" t="n">
        <v>0</v>
      </c>
      <c r="T826" s="13" t="n">
        <v>-0.0514705882352942</v>
      </c>
      <c r="U826" s="13" t="n">
        <v>-0.0398609213957532</v>
      </c>
      <c r="V826" s="11" t="n">
        <v>0</v>
      </c>
      <c r="W826" s="13" t="n">
        <v>-0.131782945736434</v>
      </c>
      <c r="X826" s="11" t="n">
        <v>0</v>
      </c>
      <c r="Y826" s="11" t="n">
        <v>0</v>
      </c>
      <c r="Z826" s="11" t="n">
        <v>0</v>
      </c>
      <c r="AA826" s="11" t="n">
        <v>0</v>
      </c>
      <c r="AB826" s="10" t="s">
        <v>65</v>
      </c>
      <c r="AC826" s="11" t="n">
        <v>25</v>
      </c>
      <c r="AD826" s="11" t="n">
        <v>51</v>
      </c>
      <c r="AE826" s="11" t="n">
        <v>41</v>
      </c>
      <c r="AF826" s="11" t="n">
        <v>1</v>
      </c>
      <c r="AG826" s="11" t="n">
        <v>11</v>
      </c>
      <c r="AH826" s="11" t="n">
        <v>0</v>
      </c>
      <c r="AI826" s="13" t="n">
        <v>0.193798449612403</v>
      </c>
      <c r="AJ826" s="13" t="n">
        <v>0.395348837209302</v>
      </c>
      <c r="AK826" s="13" t="n">
        <v>0.317829457364341</v>
      </c>
      <c r="AL826" s="13" t="n">
        <v>0.00775193798449612</v>
      </c>
      <c r="AM826" s="13" t="n">
        <v>0.0852713178294574</v>
      </c>
      <c r="AN826" s="11" t="n">
        <v>0</v>
      </c>
      <c r="AO826" s="13" t="n">
        <v>0</v>
      </c>
      <c r="AP826" s="11" t="n">
        <v>15</v>
      </c>
      <c r="AQ826" s="11" t="n">
        <v>6</v>
      </c>
      <c r="AR826" s="13" t="n">
        <v>0.108695652173913</v>
      </c>
      <c r="AS826" s="13" t="n">
        <v>0.0434782608695652</v>
      </c>
      <c r="AT826" s="14" t="n">
        <f aca="false">SUMIFS(시도_소아과개폐업!$C$5:$C$293,시도_소아과개폐업!$A$5:$A$293,$D826,시도_소아과개폐업!$B$5:$B$293,$B826)</f>
        <v>12</v>
      </c>
      <c r="AU826" s="14" t="n">
        <f aca="false">SUMIFS(시도_소아과개폐업!$D$5:$D$293,시도_소아과개폐업!$A$5:$A$293,$D826,시도_소아과개폐업!$B$5:$B$293,$B826)</f>
        <v>20</v>
      </c>
      <c r="AV826" s="14" t="n">
        <f aca="false">SUMIFS(시도_소아과개폐업!$F$5:$F$293,시도_소아과개폐업!$A$5:$A$293,$D826,시도_소아과개폐업!$B$5:$B$293,$B826)</f>
        <v>-8</v>
      </c>
      <c r="AW826" s="15" t="n">
        <f aca="false">SUMIFS(시도_소아과개폐업!$G$5:$G$293,시도_소아과개폐업!$A$5:$A$293,$D826,시도_소아과개폐업!$B$5:$B$293,$B826)</f>
        <v>0.740740740740741</v>
      </c>
      <c r="AX826" s="14" t="n">
        <f aca="false">SUMIFS(시도_소아과개폐업!$H$5:$H$293,시도_소아과개폐업!$A$5:$A$293,$D826,시도_소아과개폐업!$B$5:$B$293,$B826)</f>
        <v>70</v>
      </c>
      <c r="AY826" s="14" t="n">
        <f aca="false">SUMIFS(시군구_병원급!$E$5:$E$3668,시군구_병원급!$A$5:$A$3668,$A826,시군구_병원급!$D$5:$D$3668,$D826)</f>
        <v>1</v>
      </c>
      <c r="AZ826" s="14" t="n">
        <f aca="false">SUMIFS(시군구_병원급!$F$5:$F$3668,시군구_병원급!$A$5:$A$3668,$A826,시군구_병원급!$D$5:$D$3668,$D826)</f>
        <v>2</v>
      </c>
      <c r="BA826" s="14" t="n">
        <f aca="false">SUMIFS(시군구_병원급!$G$5:$G$3668,시군구_병원급!$A$5:$A$3668,$A826,시군구_병원급!$D$5:$D$3668,$D826)</f>
        <v>5</v>
      </c>
      <c r="BB826" s="14" t="n">
        <f aca="false">SUMIFS(시군구_병원급!$H$5:$H$3668,시군구_병원급!$A$5:$A$3668,$A826,시군구_병원급!$D$5:$D$3668,$D826)</f>
        <v>11</v>
      </c>
      <c r="BC826" s="16" t="n">
        <f aca="false">K826+AY826</f>
        <v>5</v>
      </c>
      <c r="BD826" s="17" t="n">
        <f aca="false">IF(E826=0,"",(K826+AY826)/E826*1000)</f>
        <v>0.636618283677107</v>
      </c>
      <c r="BE826" s="16" t="n">
        <f aca="false">AY826-SUMIFS(시군구_병원급!$E$5:$E$3668,시군구_병원급!$A$5:$A$3668,$A826,시군구_병원급!$D$5:$D$3668,$D826-3)</f>
        <v>0</v>
      </c>
      <c r="BF826" s="16" t="n">
        <f aca="false">IF(AY826=0,1,0)</f>
        <v>0</v>
      </c>
      <c r="BG826" s="16" t="n">
        <f aca="false">IF(K826+AY826=0,1,0)</f>
        <v>0</v>
      </c>
      <c r="BH826" s="16" t="n">
        <f aca="false">AF826+AG826+AH826</f>
        <v>12</v>
      </c>
      <c r="BI826" s="18" t="n">
        <f aca="false">IF(H826=0,"",BH826/H826)</f>
        <v>0.0930232558139535</v>
      </c>
      <c r="BJ826" s="16" t="n">
        <f aca="false">IF(AP826="","",AP826+AN826)</f>
        <v>15</v>
      </c>
    </row>
    <row r="827" customFormat="false" ht="15" hidden="false" customHeight="true" outlineLevel="0" collapsed="false">
      <c r="A827" s="9" t="s">
        <v>329</v>
      </c>
      <c r="B827" s="10" t="s">
        <v>319</v>
      </c>
      <c r="C827" s="10" t="s">
        <v>330</v>
      </c>
      <c r="D827" s="9" t="n">
        <v>2019</v>
      </c>
      <c r="E827" s="11" t="n">
        <v>1413</v>
      </c>
      <c r="F827" s="11" t="n">
        <v>235</v>
      </c>
      <c r="G827" s="11" t="n">
        <v>238</v>
      </c>
      <c r="H827" s="11" t="n">
        <v>14</v>
      </c>
      <c r="I827" s="11" t="n">
        <v>883</v>
      </c>
      <c r="J827" s="11" t="n">
        <v>579</v>
      </c>
      <c r="K827" s="11" t="n">
        <v>0</v>
      </c>
      <c r="L827" s="12" t="n">
        <v>9.90799716914367</v>
      </c>
      <c r="M827" s="12" t="n">
        <v>0</v>
      </c>
      <c r="N827" s="13" t="n">
        <v>0.655719139297848</v>
      </c>
      <c r="O827" s="13" t="n">
        <v>0.624911535739561</v>
      </c>
      <c r="P827" s="13" t="n">
        <v>0.168435951875442</v>
      </c>
      <c r="Q827" s="13" t="n">
        <v>-0.172231985940246</v>
      </c>
      <c r="R827" s="13" t="n">
        <v>-0.24203821656051</v>
      </c>
      <c r="S827" s="11" t="n">
        <v>0</v>
      </c>
      <c r="T827" s="13" t="n">
        <v>0</v>
      </c>
      <c r="U827" s="13" t="n">
        <v>-0.0100896860986547</v>
      </c>
      <c r="V827" s="11" t="n">
        <v>1</v>
      </c>
      <c r="W827" s="13" t="n">
        <v>0.0714285714285714</v>
      </c>
      <c r="X827" s="11" t="n">
        <v>0</v>
      </c>
      <c r="Y827" s="11" t="n">
        <v>0</v>
      </c>
      <c r="Z827" s="11" t="n">
        <v>0</v>
      </c>
      <c r="AA827" s="11" t="n">
        <v>0</v>
      </c>
      <c r="AB827" s="10" t="s">
        <v>65</v>
      </c>
      <c r="AC827" s="11" t="n">
        <v>1</v>
      </c>
      <c r="AD827" s="11" t="n">
        <v>8</v>
      </c>
      <c r="AE827" s="11" t="n">
        <v>1</v>
      </c>
      <c r="AF827" s="11" t="n">
        <v>1</v>
      </c>
      <c r="AG827" s="11" t="n">
        <v>3</v>
      </c>
      <c r="AH827" s="11" t="n">
        <v>0</v>
      </c>
      <c r="AI827" s="13" t="n">
        <v>0.0714285714285714</v>
      </c>
      <c r="AJ827" s="13" t="n">
        <v>0.571428571428571</v>
      </c>
      <c r="AK827" s="13" t="n">
        <v>0.0714285714285714</v>
      </c>
      <c r="AL827" s="13" t="n">
        <v>0.0714285714285714</v>
      </c>
      <c r="AM827" s="13" t="n">
        <v>0.214285714285714</v>
      </c>
      <c r="AN827" s="11" t="n">
        <v>0</v>
      </c>
      <c r="AO827" s="13" t="n">
        <v>0</v>
      </c>
      <c r="AP827" s="11" t="n">
        <v>0</v>
      </c>
      <c r="AQ827" s="11" t="n">
        <v>0</v>
      </c>
      <c r="AR827" s="13" t="n">
        <v>0</v>
      </c>
      <c r="AS827" s="13" t="n">
        <v>0</v>
      </c>
      <c r="AT827" s="14" t="n">
        <f aca="false">SUMIFS(시도_소아과개폐업!$C$5:$C$293,시도_소아과개폐업!$A$5:$A$293,$D827,시도_소아과개폐업!$B$5:$B$293,$B827)</f>
        <v>12</v>
      </c>
      <c r="AU827" s="14" t="n">
        <f aca="false">SUMIFS(시도_소아과개폐업!$D$5:$D$293,시도_소아과개폐업!$A$5:$A$293,$D827,시도_소아과개폐업!$B$5:$B$293,$B827)</f>
        <v>20</v>
      </c>
      <c r="AV827" s="14" t="n">
        <f aca="false">SUMIFS(시도_소아과개폐업!$F$5:$F$293,시도_소아과개폐업!$A$5:$A$293,$D827,시도_소아과개폐업!$B$5:$B$293,$B827)</f>
        <v>-8</v>
      </c>
      <c r="AW827" s="15" t="n">
        <f aca="false">SUMIFS(시도_소아과개폐업!$G$5:$G$293,시도_소아과개폐업!$A$5:$A$293,$D827,시도_소아과개폐업!$B$5:$B$293,$B827)</f>
        <v>0.740740740740741</v>
      </c>
      <c r="AX827" s="14" t="n">
        <f aca="false">SUMIFS(시도_소아과개폐업!$H$5:$H$293,시도_소아과개폐업!$A$5:$A$293,$D827,시도_소아과개폐업!$B$5:$B$293,$B827)</f>
        <v>70</v>
      </c>
      <c r="AY827" s="14" t="n">
        <f aca="false">SUMIFS(시군구_병원급!$E$5:$E$3668,시군구_병원급!$A$5:$A$3668,$A827,시군구_병원급!$D$5:$D$3668,$D827)</f>
        <v>0</v>
      </c>
      <c r="AZ827" s="14" t="n">
        <f aca="false">SUMIFS(시군구_병원급!$F$5:$F$3668,시군구_병원급!$A$5:$A$3668,$A827,시군구_병원급!$D$5:$D$3668,$D827)</f>
        <v>0</v>
      </c>
      <c r="BA827" s="14" t="n">
        <f aca="false">SUMIFS(시군구_병원급!$G$5:$G$3668,시군구_병원급!$A$5:$A$3668,$A827,시군구_병원급!$D$5:$D$3668,$D827)</f>
        <v>2</v>
      </c>
      <c r="BB827" s="14" t="n">
        <f aca="false">SUMIFS(시군구_병원급!$H$5:$H$3668,시군구_병원급!$A$5:$A$3668,$A827,시군구_병원급!$D$5:$D$3668,$D827)</f>
        <v>10</v>
      </c>
      <c r="BC827" s="16" t="n">
        <f aca="false">K827+AY827</f>
        <v>0</v>
      </c>
      <c r="BD827" s="17" t="n">
        <f aca="false">IF(E827=0,"",(K827+AY827)/E827*1000)</f>
        <v>0</v>
      </c>
      <c r="BE827" s="16" t="n">
        <f aca="false">AY827-SUMIFS(시군구_병원급!$E$5:$E$3668,시군구_병원급!$A$5:$A$3668,$A827,시군구_병원급!$D$5:$D$3668,$D827-3)</f>
        <v>0</v>
      </c>
      <c r="BF827" s="16" t="n">
        <f aca="false">IF(AY827=0,1,0)</f>
        <v>1</v>
      </c>
      <c r="BG827" s="16" t="n">
        <f aca="false">IF(K827+AY827=0,1,0)</f>
        <v>1</v>
      </c>
      <c r="BH827" s="16" t="n">
        <f aca="false">AF827+AG827+AH827</f>
        <v>4</v>
      </c>
      <c r="BI827" s="18" t="n">
        <f aca="false">IF(H827=0,"",BH827/H827)</f>
        <v>0.285714285714286</v>
      </c>
      <c r="BJ827" s="16" t="n">
        <f aca="false">IF(AP827="","",AP827+AN827)</f>
        <v>0</v>
      </c>
    </row>
    <row r="828" customFormat="false" ht="15" hidden="false" customHeight="true" outlineLevel="0" collapsed="false">
      <c r="A828" s="9" t="s">
        <v>331</v>
      </c>
      <c r="B828" s="10" t="s">
        <v>319</v>
      </c>
      <c r="C828" s="10" t="s">
        <v>332</v>
      </c>
      <c r="D828" s="9" t="n">
        <v>2019</v>
      </c>
      <c r="E828" s="11" t="n">
        <v>635</v>
      </c>
      <c r="F828" s="11" t="n">
        <v>80</v>
      </c>
      <c r="G828" s="11" t="n">
        <v>88</v>
      </c>
      <c r="H828" s="11" t="n">
        <v>11</v>
      </c>
      <c r="I828" s="11" t="n">
        <v>674</v>
      </c>
      <c r="J828" s="11" t="n">
        <v>415</v>
      </c>
      <c r="K828" s="11" t="n">
        <v>0</v>
      </c>
      <c r="L828" s="12" t="n">
        <v>17.3228346456693</v>
      </c>
      <c r="M828" s="12" t="n">
        <v>0</v>
      </c>
      <c r="N828" s="13" t="n">
        <v>0.615727002967359</v>
      </c>
      <c r="O828" s="13" t="n">
        <v>1.06141732283465</v>
      </c>
      <c r="P828" s="13" t="n">
        <v>0.138582677165354</v>
      </c>
      <c r="Q828" s="13" t="n">
        <v>-0.301430143014301</v>
      </c>
      <c r="R828" s="13" t="n">
        <v>-0.388888888888889</v>
      </c>
      <c r="S828" s="11" t="n">
        <v>0</v>
      </c>
      <c r="T828" s="13" t="n">
        <v>0</v>
      </c>
      <c r="U828" s="13" t="n">
        <v>-0.0741758241758241</v>
      </c>
      <c r="V828" s="11" t="n">
        <v>1</v>
      </c>
      <c r="W828" s="13" t="n">
        <v>-0.181818181818182</v>
      </c>
      <c r="X828" s="11" t="n">
        <v>0</v>
      </c>
      <c r="Y828" s="11" t="n">
        <v>0</v>
      </c>
      <c r="Z828" s="11" t="n">
        <v>0</v>
      </c>
      <c r="AA828" s="11" t="n">
        <v>0</v>
      </c>
      <c r="AB828" s="10" t="s">
        <v>65</v>
      </c>
      <c r="AC828" s="11" t="n">
        <v>5</v>
      </c>
      <c r="AD828" s="11" t="n">
        <v>0</v>
      </c>
      <c r="AE828" s="11" t="n">
        <v>0</v>
      </c>
      <c r="AF828" s="11" t="n">
        <v>0</v>
      </c>
      <c r="AG828" s="11" t="n">
        <v>6</v>
      </c>
      <c r="AH828" s="11" t="n">
        <v>0</v>
      </c>
      <c r="AI828" s="13" t="n">
        <v>0.454545454545455</v>
      </c>
      <c r="AJ828" s="13" t="n">
        <v>0</v>
      </c>
      <c r="AK828" s="13" t="n">
        <v>0</v>
      </c>
      <c r="AL828" s="13" t="n">
        <v>0</v>
      </c>
      <c r="AM828" s="13" t="n">
        <v>0.545454545454545</v>
      </c>
      <c r="AN828" s="11" t="n">
        <v>0</v>
      </c>
      <c r="AO828" s="13" t="n">
        <v>0</v>
      </c>
      <c r="AP828" s="11" t="n">
        <v>2</v>
      </c>
      <c r="AQ828" s="11" t="n">
        <v>2</v>
      </c>
      <c r="AR828" s="13" t="n">
        <v>0.181818181818182</v>
      </c>
      <c r="AS828" s="13" t="n">
        <v>0.181818181818182</v>
      </c>
      <c r="AT828" s="14" t="n">
        <f aca="false">SUMIFS(시도_소아과개폐업!$C$5:$C$293,시도_소아과개폐업!$A$5:$A$293,$D828,시도_소아과개폐업!$B$5:$B$293,$B828)</f>
        <v>12</v>
      </c>
      <c r="AU828" s="14" t="n">
        <f aca="false">SUMIFS(시도_소아과개폐업!$D$5:$D$293,시도_소아과개폐업!$A$5:$A$293,$D828,시도_소아과개폐업!$B$5:$B$293,$B828)</f>
        <v>20</v>
      </c>
      <c r="AV828" s="14" t="n">
        <f aca="false">SUMIFS(시도_소아과개폐업!$F$5:$F$293,시도_소아과개폐업!$A$5:$A$293,$D828,시도_소아과개폐업!$B$5:$B$293,$B828)</f>
        <v>-8</v>
      </c>
      <c r="AW828" s="15" t="n">
        <f aca="false">SUMIFS(시도_소아과개폐업!$G$5:$G$293,시도_소아과개폐업!$A$5:$A$293,$D828,시도_소아과개폐업!$B$5:$B$293,$B828)</f>
        <v>0.740740740740741</v>
      </c>
      <c r="AX828" s="14" t="n">
        <f aca="false">SUMIFS(시도_소아과개폐업!$H$5:$H$293,시도_소아과개폐업!$A$5:$A$293,$D828,시도_소아과개폐업!$B$5:$B$293,$B828)</f>
        <v>70</v>
      </c>
      <c r="AY828" s="14" t="n">
        <f aca="false">SUMIFS(시군구_병원급!$E$5:$E$3668,시군구_병원급!$A$5:$A$3668,$A828,시군구_병원급!$D$5:$D$3668,$D828)</f>
        <v>0</v>
      </c>
      <c r="AZ828" s="14" t="n">
        <f aca="false">SUMIFS(시군구_병원급!$F$5:$F$3668,시군구_병원급!$A$5:$A$3668,$A828,시군구_병원급!$D$5:$D$3668,$D828)</f>
        <v>0</v>
      </c>
      <c r="BA828" s="14" t="n">
        <f aca="false">SUMIFS(시군구_병원급!$G$5:$G$3668,시군구_병원급!$A$5:$A$3668,$A828,시군구_병원급!$D$5:$D$3668,$D828)</f>
        <v>1</v>
      </c>
      <c r="BB828" s="14" t="n">
        <f aca="false">SUMIFS(시군구_병원급!$H$5:$H$3668,시군구_병원급!$A$5:$A$3668,$A828,시군구_병원급!$D$5:$D$3668,$D828)</f>
        <v>3</v>
      </c>
      <c r="BC828" s="16" t="n">
        <f aca="false">K828+AY828</f>
        <v>0</v>
      </c>
      <c r="BD828" s="17" t="n">
        <f aca="false">IF(E828=0,"",(K828+AY828)/E828*1000)</f>
        <v>0</v>
      </c>
      <c r="BE828" s="16" t="n">
        <f aca="false">AY828-SUMIFS(시군구_병원급!$E$5:$E$3668,시군구_병원급!$A$5:$A$3668,$A828,시군구_병원급!$D$5:$D$3668,$D828-3)</f>
        <v>0</v>
      </c>
      <c r="BF828" s="16" t="n">
        <f aca="false">IF(AY828=0,1,0)</f>
        <v>1</v>
      </c>
      <c r="BG828" s="16" t="n">
        <f aca="false">IF(K828+AY828=0,1,0)</f>
        <v>1</v>
      </c>
      <c r="BH828" s="16" t="n">
        <f aca="false">AF828+AG828+AH828</f>
        <v>6</v>
      </c>
      <c r="BI828" s="18" t="n">
        <f aca="false">IF(H828=0,"",BH828/H828)</f>
        <v>0.545454545454545</v>
      </c>
      <c r="BJ828" s="16" t="n">
        <f aca="false">IF(AP828="","",AP828+AN828)</f>
        <v>2</v>
      </c>
    </row>
    <row r="829" customFormat="false" ht="15" hidden="false" customHeight="true" outlineLevel="0" collapsed="false">
      <c r="A829" s="9" t="s">
        <v>333</v>
      </c>
      <c r="B829" s="10" t="s">
        <v>319</v>
      </c>
      <c r="C829" s="10" t="s">
        <v>334</v>
      </c>
      <c r="D829" s="9" t="n">
        <v>2019</v>
      </c>
      <c r="E829" s="11" t="n">
        <v>623</v>
      </c>
      <c r="F829" s="11" t="n">
        <v>106</v>
      </c>
      <c r="G829" s="11" t="n">
        <v>105</v>
      </c>
      <c r="H829" s="11" t="n">
        <v>8</v>
      </c>
      <c r="I829" s="11" t="n">
        <v>540</v>
      </c>
      <c r="J829" s="11" t="n">
        <v>373</v>
      </c>
      <c r="K829" s="11" t="n">
        <v>0</v>
      </c>
      <c r="L829" s="12" t="n">
        <v>12.8410914927769</v>
      </c>
      <c r="M829" s="12" t="n">
        <v>0</v>
      </c>
      <c r="N829" s="13" t="n">
        <v>0.690740740740741</v>
      </c>
      <c r="O829" s="13" t="n">
        <v>0.86677367576244</v>
      </c>
      <c r="P829" s="13" t="n">
        <v>0.168539325842697</v>
      </c>
      <c r="Q829" s="13" t="n">
        <v>-0.3046875</v>
      </c>
      <c r="R829" s="13" t="n">
        <v>-0.275862068965517</v>
      </c>
      <c r="S829" s="11" t="n">
        <v>0</v>
      </c>
      <c r="T829" s="13" t="n">
        <v>-0.111111111111111</v>
      </c>
      <c r="U829" s="13" t="n">
        <v>-0.0984974958263774</v>
      </c>
      <c r="V829" s="11" t="n">
        <v>1</v>
      </c>
      <c r="W829" s="13" t="n">
        <v>-0.125</v>
      </c>
      <c r="X829" s="11" t="n">
        <v>0</v>
      </c>
      <c r="Y829" s="11" t="n">
        <v>0</v>
      </c>
      <c r="Z829" s="11" t="n">
        <v>0</v>
      </c>
      <c r="AA829" s="11" t="n">
        <v>0</v>
      </c>
      <c r="AB829" s="10" t="s">
        <v>65</v>
      </c>
      <c r="AC829" s="11" t="n">
        <v>3</v>
      </c>
      <c r="AD829" s="11" t="n">
        <v>1</v>
      </c>
      <c r="AE829" s="11" t="n">
        <v>2</v>
      </c>
      <c r="AF829" s="11" t="n">
        <v>0</v>
      </c>
      <c r="AG829" s="11" t="n">
        <v>2</v>
      </c>
      <c r="AH829" s="11" t="n">
        <v>0</v>
      </c>
      <c r="AI829" s="13" t="n">
        <v>0.375</v>
      </c>
      <c r="AJ829" s="13" t="n">
        <v>0.125</v>
      </c>
      <c r="AK829" s="13" t="n">
        <v>0.25</v>
      </c>
      <c r="AL829" s="13" t="n">
        <v>0</v>
      </c>
      <c r="AM829" s="13" t="n">
        <v>0.25</v>
      </c>
      <c r="AN829" s="11" t="n">
        <v>1</v>
      </c>
      <c r="AO829" s="13" t="n">
        <v>0.111111111111111</v>
      </c>
      <c r="AP829" s="11" t="n">
        <v>2</v>
      </c>
      <c r="AQ829" s="11" t="n">
        <v>1</v>
      </c>
      <c r="AR829" s="13" t="n">
        <v>0.2</v>
      </c>
      <c r="AS829" s="13" t="n">
        <v>0.1</v>
      </c>
      <c r="AT829" s="14" t="n">
        <f aca="false">SUMIFS(시도_소아과개폐업!$C$5:$C$293,시도_소아과개폐업!$A$5:$A$293,$D829,시도_소아과개폐업!$B$5:$B$293,$B829)</f>
        <v>12</v>
      </c>
      <c r="AU829" s="14" t="n">
        <f aca="false">SUMIFS(시도_소아과개폐업!$D$5:$D$293,시도_소아과개폐업!$A$5:$A$293,$D829,시도_소아과개폐업!$B$5:$B$293,$B829)</f>
        <v>20</v>
      </c>
      <c r="AV829" s="14" t="n">
        <f aca="false">SUMIFS(시도_소아과개폐업!$F$5:$F$293,시도_소아과개폐업!$A$5:$A$293,$D829,시도_소아과개폐업!$B$5:$B$293,$B829)</f>
        <v>-8</v>
      </c>
      <c r="AW829" s="15" t="n">
        <f aca="false">SUMIFS(시도_소아과개폐업!$G$5:$G$293,시도_소아과개폐업!$A$5:$A$293,$D829,시도_소아과개폐업!$B$5:$B$293,$B829)</f>
        <v>0.740740740740741</v>
      </c>
      <c r="AX829" s="14" t="n">
        <f aca="false">SUMIFS(시도_소아과개폐업!$H$5:$H$293,시도_소아과개폐업!$A$5:$A$293,$D829,시도_소아과개폐업!$B$5:$B$293,$B829)</f>
        <v>70</v>
      </c>
      <c r="AY829" s="14" t="n">
        <f aca="false">SUMIFS(시군구_병원급!$E$5:$E$3668,시군구_병원급!$A$5:$A$3668,$A829,시군구_병원급!$D$5:$D$3668,$D829)</f>
        <v>0</v>
      </c>
      <c r="AZ829" s="14" t="n">
        <f aca="false">SUMIFS(시군구_병원급!$F$5:$F$3668,시군구_병원급!$A$5:$A$3668,$A829,시군구_병원급!$D$5:$D$3668,$D829)</f>
        <v>0</v>
      </c>
      <c r="BA829" s="14" t="n">
        <f aca="false">SUMIFS(시군구_병원급!$G$5:$G$3668,시군구_병원급!$A$5:$A$3668,$A829,시군구_병원급!$D$5:$D$3668,$D829)</f>
        <v>1</v>
      </c>
      <c r="BB829" s="14" t="n">
        <f aca="false">SUMIFS(시군구_병원급!$H$5:$H$3668,시군구_병원급!$A$5:$A$3668,$A829,시군구_병원급!$D$5:$D$3668,$D829)</f>
        <v>4</v>
      </c>
      <c r="BC829" s="16" t="n">
        <f aca="false">K829+AY829</f>
        <v>0</v>
      </c>
      <c r="BD829" s="17" t="n">
        <f aca="false">IF(E829=0,"",(K829+AY829)/E829*1000)</f>
        <v>0</v>
      </c>
      <c r="BE829" s="16" t="n">
        <f aca="false">AY829-SUMIFS(시군구_병원급!$E$5:$E$3668,시군구_병원급!$A$5:$A$3668,$A829,시군구_병원급!$D$5:$D$3668,$D829-3)</f>
        <v>0</v>
      </c>
      <c r="BF829" s="16" t="n">
        <f aca="false">IF(AY829=0,1,0)</f>
        <v>1</v>
      </c>
      <c r="BG829" s="16" t="n">
        <f aca="false">IF(K829+AY829=0,1,0)</f>
        <v>1</v>
      </c>
      <c r="BH829" s="16" t="n">
        <f aca="false">AF829+AG829+AH829</f>
        <v>2</v>
      </c>
      <c r="BI829" s="18" t="n">
        <f aca="false">IF(H829=0,"",BH829/H829)</f>
        <v>0.25</v>
      </c>
      <c r="BJ829" s="16" t="n">
        <f aca="false">IF(AP829="","",AP829+AN829)</f>
        <v>3</v>
      </c>
    </row>
    <row r="830" customFormat="false" ht="15" hidden="false" customHeight="true" outlineLevel="0" collapsed="false">
      <c r="A830" s="9" t="s">
        <v>335</v>
      </c>
      <c r="B830" s="10" t="s">
        <v>319</v>
      </c>
      <c r="C830" s="10" t="s">
        <v>336</v>
      </c>
      <c r="D830" s="9" t="n">
        <v>2019</v>
      </c>
      <c r="E830" s="11" t="n">
        <v>1449</v>
      </c>
      <c r="F830" s="11" t="n">
        <v>241</v>
      </c>
      <c r="G830" s="11" t="n">
        <v>252</v>
      </c>
      <c r="H830" s="11" t="n">
        <v>20</v>
      </c>
      <c r="I830" s="11" t="n">
        <v>1444</v>
      </c>
      <c r="J830" s="11" t="n">
        <v>835</v>
      </c>
      <c r="K830" s="11" t="n">
        <v>0</v>
      </c>
      <c r="L830" s="12" t="n">
        <v>13.8026224982747</v>
      </c>
      <c r="M830" s="12" t="n">
        <v>0</v>
      </c>
      <c r="N830" s="13" t="n">
        <v>0.578254847645429</v>
      </c>
      <c r="O830" s="13" t="n">
        <v>0.996549344375431</v>
      </c>
      <c r="P830" s="13" t="n">
        <v>0.173913043478261</v>
      </c>
      <c r="Q830" s="13" t="n">
        <v>-0.130773845230954</v>
      </c>
      <c r="R830" s="13" t="n">
        <v>-0.0666666666666667</v>
      </c>
      <c r="S830" s="11" t="n">
        <v>0</v>
      </c>
      <c r="T830" s="13" t="n">
        <v>-0.0476190476190477</v>
      </c>
      <c r="U830" s="13" t="n">
        <v>-0.0629461388708631</v>
      </c>
      <c r="V830" s="11" t="n">
        <v>1</v>
      </c>
      <c r="W830" s="13" t="n">
        <v>0</v>
      </c>
      <c r="X830" s="11" t="n">
        <v>0</v>
      </c>
      <c r="Y830" s="11" t="n">
        <v>0</v>
      </c>
      <c r="Z830" s="11" t="n">
        <v>0</v>
      </c>
      <c r="AA830" s="11" t="n">
        <v>0</v>
      </c>
      <c r="AB830" s="10" t="s">
        <v>65</v>
      </c>
      <c r="AC830" s="11" t="n">
        <v>4</v>
      </c>
      <c r="AD830" s="11" t="n">
        <v>4</v>
      </c>
      <c r="AE830" s="11" t="n">
        <v>1</v>
      </c>
      <c r="AF830" s="11" t="n">
        <v>0</v>
      </c>
      <c r="AG830" s="11" t="n">
        <v>11</v>
      </c>
      <c r="AH830" s="11" t="n">
        <v>0</v>
      </c>
      <c r="AI830" s="13" t="n">
        <v>0.2</v>
      </c>
      <c r="AJ830" s="13" t="n">
        <v>0.2</v>
      </c>
      <c r="AK830" s="13" t="n">
        <v>0.05</v>
      </c>
      <c r="AL830" s="13" t="n">
        <v>0</v>
      </c>
      <c r="AM830" s="13" t="n">
        <v>0.55</v>
      </c>
      <c r="AN830" s="11" t="n">
        <v>0</v>
      </c>
      <c r="AO830" s="13" t="n">
        <v>0</v>
      </c>
      <c r="AP830" s="11" t="n">
        <v>3</v>
      </c>
      <c r="AQ830" s="11" t="n">
        <v>2</v>
      </c>
      <c r="AR830" s="13" t="n">
        <v>0.142857142857143</v>
      </c>
      <c r="AS830" s="13" t="n">
        <v>0.0952380952380952</v>
      </c>
      <c r="AT830" s="14" t="n">
        <f aca="false">SUMIFS(시도_소아과개폐업!$C$5:$C$293,시도_소아과개폐업!$A$5:$A$293,$D830,시도_소아과개폐업!$B$5:$B$293,$B830)</f>
        <v>12</v>
      </c>
      <c r="AU830" s="14" t="n">
        <f aca="false">SUMIFS(시도_소아과개폐업!$D$5:$D$293,시도_소아과개폐업!$A$5:$A$293,$D830,시도_소아과개폐업!$B$5:$B$293,$B830)</f>
        <v>20</v>
      </c>
      <c r="AV830" s="14" t="n">
        <f aca="false">SUMIFS(시도_소아과개폐업!$F$5:$F$293,시도_소아과개폐업!$A$5:$A$293,$D830,시도_소아과개폐업!$B$5:$B$293,$B830)</f>
        <v>-8</v>
      </c>
      <c r="AW830" s="15" t="n">
        <f aca="false">SUMIFS(시도_소아과개폐업!$G$5:$G$293,시도_소아과개폐업!$A$5:$A$293,$D830,시도_소아과개폐업!$B$5:$B$293,$B830)</f>
        <v>0.740740740740741</v>
      </c>
      <c r="AX830" s="14" t="n">
        <f aca="false">SUMIFS(시도_소아과개폐업!$H$5:$H$293,시도_소아과개폐업!$A$5:$A$293,$D830,시도_소아과개폐업!$B$5:$B$293,$B830)</f>
        <v>70</v>
      </c>
      <c r="AY830" s="14" t="n">
        <f aca="false">SUMIFS(시군구_병원급!$E$5:$E$3668,시군구_병원급!$A$5:$A$3668,$A830,시군구_병원급!$D$5:$D$3668,$D830)</f>
        <v>0</v>
      </c>
      <c r="AZ830" s="14" t="n">
        <f aca="false">SUMIFS(시군구_병원급!$F$5:$F$3668,시군구_병원급!$A$5:$A$3668,$A830,시군구_병원급!$D$5:$D$3668,$D830)</f>
        <v>1</v>
      </c>
      <c r="BA830" s="14" t="n">
        <f aca="false">SUMIFS(시군구_병원급!$G$5:$G$3668,시군구_병원급!$A$5:$A$3668,$A830,시군구_병원급!$D$5:$D$3668,$D830)</f>
        <v>4</v>
      </c>
      <c r="BB830" s="14" t="n">
        <f aca="false">SUMIFS(시군구_병원급!$H$5:$H$3668,시군구_병원급!$A$5:$A$3668,$A830,시군구_병원급!$D$5:$D$3668,$D830)</f>
        <v>5</v>
      </c>
      <c r="BC830" s="16" t="n">
        <f aca="false">K830+AY830</f>
        <v>0</v>
      </c>
      <c r="BD830" s="17" t="n">
        <f aca="false">IF(E830=0,"",(K830+AY830)/E830*1000)</f>
        <v>0</v>
      </c>
      <c r="BE830" s="16" t="n">
        <f aca="false">AY830-SUMIFS(시군구_병원급!$E$5:$E$3668,시군구_병원급!$A$5:$A$3668,$A830,시군구_병원급!$D$5:$D$3668,$D830-3)</f>
        <v>0</v>
      </c>
      <c r="BF830" s="16" t="n">
        <f aca="false">IF(AY830=0,1,0)</f>
        <v>1</v>
      </c>
      <c r="BG830" s="16" t="n">
        <f aca="false">IF(K830+AY830=0,1,0)</f>
        <v>1</v>
      </c>
      <c r="BH830" s="16" t="n">
        <f aca="false">AF830+AG830+AH830</f>
        <v>11</v>
      </c>
      <c r="BI830" s="18" t="n">
        <f aca="false">IF(H830=0,"",BH830/H830)</f>
        <v>0.55</v>
      </c>
      <c r="BJ830" s="16" t="n">
        <f aca="false">IF(AP830="","",AP830+AN830)</f>
        <v>3</v>
      </c>
    </row>
    <row r="831" customFormat="false" ht="15" hidden="false" customHeight="true" outlineLevel="0" collapsed="false">
      <c r="A831" s="9" t="s">
        <v>337</v>
      </c>
      <c r="B831" s="10" t="s">
        <v>319</v>
      </c>
      <c r="C831" s="10" t="s">
        <v>338</v>
      </c>
      <c r="D831" s="9" t="n">
        <v>2019</v>
      </c>
      <c r="E831" s="11" t="n">
        <v>1082</v>
      </c>
      <c r="F831" s="11" t="n">
        <v>147</v>
      </c>
      <c r="G831" s="11" t="n">
        <v>154</v>
      </c>
      <c r="H831" s="11" t="n">
        <v>13</v>
      </c>
      <c r="I831" s="11" t="n">
        <v>890</v>
      </c>
      <c r="J831" s="11" t="n">
        <v>547</v>
      </c>
      <c r="K831" s="11" t="n">
        <v>0</v>
      </c>
      <c r="L831" s="12" t="n">
        <v>12.0147874306839</v>
      </c>
      <c r="M831" s="12" t="n">
        <v>0</v>
      </c>
      <c r="N831" s="13" t="n">
        <v>0.614606741573034</v>
      </c>
      <c r="O831" s="13" t="n">
        <v>0.822550831792976</v>
      </c>
      <c r="P831" s="13" t="n">
        <v>0.142329020332717</v>
      </c>
      <c r="Q831" s="13" t="n">
        <v>-0.33943833943834</v>
      </c>
      <c r="R831" s="13" t="n">
        <v>-0.368852459016393</v>
      </c>
      <c r="S831" s="11" t="n">
        <v>0</v>
      </c>
      <c r="T831" s="13" t="n">
        <v>0</v>
      </c>
      <c r="U831" s="13" t="n">
        <v>-0.0357529794149513</v>
      </c>
      <c r="V831" s="11" t="n">
        <v>1</v>
      </c>
      <c r="W831" s="13" t="n">
        <v>-0.0769230769230769</v>
      </c>
      <c r="X831" s="11" t="n">
        <v>0</v>
      </c>
      <c r="Y831" s="11" t="n">
        <v>0</v>
      </c>
      <c r="Z831" s="11" t="n">
        <v>0</v>
      </c>
      <c r="AA831" s="11" t="n">
        <v>0</v>
      </c>
      <c r="AB831" s="10" t="s">
        <v>65</v>
      </c>
      <c r="AC831" s="11" t="n">
        <v>4</v>
      </c>
      <c r="AD831" s="11" t="n">
        <v>4</v>
      </c>
      <c r="AE831" s="11" t="n">
        <v>1</v>
      </c>
      <c r="AF831" s="11" t="n">
        <v>0</v>
      </c>
      <c r="AG831" s="11" t="n">
        <v>4</v>
      </c>
      <c r="AH831" s="11" t="n">
        <v>0</v>
      </c>
      <c r="AI831" s="13" t="n">
        <v>0.307692307692308</v>
      </c>
      <c r="AJ831" s="13" t="n">
        <v>0.307692307692308</v>
      </c>
      <c r="AK831" s="13" t="n">
        <v>0.0769230769230769</v>
      </c>
      <c r="AL831" s="13" t="n">
        <v>0</v>
      </c>
      <c r="AM831" s="13" t="n">
        <v>0.307692307692308</v>
      </c>
      <c r="AN831" s="11" t="n">
        <v>0</v>
      </c>
      <c r="AO831" s="13" t="n">
        <v>0</v>
      </c>
      <c r="AP831" s="11" t="n">
        <v>0</v>
      </c>
      <c r="AQ831" s="11" t="n">
        <v>0</v>
      </c>
      <c r="AR831" s="13" t="n">
        <v>0</v>
      </c>
      <c r="AS831" s="13" t="n">
        <v>0</v>
      </c>
      <c r="AT831" s="14" t="n">
        <f aca="false">SUMIFS(시도_소아과개폐업!$C$5:$C$293,시도_소아과개폐업!$A$5:$A$293,$D831,시도_소아과개폐업!$B$5:$B$293,$B831)</f>
        <v>12</v>
      </c>
      <c r="AU831" s="14" t="n">
        <f aca="false">SUMIFS(시도_소아과개폐업!$D$5:$D$293,시도_소아과개폐업!$A$5:$A$293,$D831,시도_소아과개폐업!$B$5:$B$293,$B831)</f>
        <v>20</v>
      </c>
      <c r="AV831" s="14" t="n">
        <f aca="false">SUMIFS(시도_소아과개폐업!$F$5:$F$293,시도_소아과개폐업!$A$5:$A$293,$D831,시도_소아과개폐업!$B$5:$B$293,$B831)</f>
        <v>-8</v>
      </c>
      <c r="AW831" s="15" t="n">
        <f aca="false">SUMIFS(시도_소아과개폐업!$G$5:$G$293,시도_소아과개폐업!$A$5:$A$293,$D831,시도_소아과개폐업!$B$5:$B$293,$B831)</f>
        <v>0.740740740740741</v>
      </c>
      <c r="AX831" s="14" t="n">
        <f aca="false">SUMIFS(시도_소아과개폐업!$H$5:$H$293,시도_소아과개폐업!$A$5:$A$293,$D831,시도_소아과개폐업!$B$5:$B$293,$B831)</f>
        <v>70</v>
      </c>
      <c r="AY831" s="14" t="n">
        <f aca="false">SUMIFS(시군구_병원급!$E$5:$E$3668,시군구_병원급!$A$5:$A$3668,$A831,시군구_병원급!$D$5:$D$3668,$D831)</f>
        <v>0</v>
      </c>
      <c r="AZ831" s="14" t="n">
        <f aca="false">SUMIFS(시군구_병원급!$F$5:$F$3668,시군구_병원급!$A$5:$A$3668,$A831,시군구_병원급!$D$5:$D$3668,$D831)</f>
        <v>0</v>
      </c>
      <c r="BA831" s="14" t="n">
        <f aca="false">SUMIFS(시군구_병원급!$G$5:$G$3668,시군구_병원급!$A$5:$A$3668,$A831,시군구_병원급!$D$5:$D$3668,$D831)</f>
        <v>3</v>
      </c>
      <c r="BB831" s="14" t="n">
        <f aca="false">SUMIFS(시군구_병원급!$H$5:$H$3668,시군구_병원급!$A$5:$A$3668,$A831,시군구_병원급!$D$5:$D$3668,$D831)</f>
        <v>7</v>
      </c>
      <c r="BC831" s="16" t="n">
        <f aca="false">K831+AY831</f>
        <v>0</v>
      </c>
      <c r="BD831" s="17" t="n">
        <f aca="false">IF(E831=0,"",(K831+AY831)/E831*1000)</f>
        <v>0</v>
      </c>
      <c r="BE831" s="16" t="n">
        <f aca="false">AY831-SUMIFS(시군구_병원급!$E$5:$E$3668,시군구_병원급!$A$5:$A$3668,$A831,시군구_병원급!$D$5:$D$3668,$D831-3)</f>
        <v>0</v>
      </c>
      <c r="BF831" s="16" t="n">
        <f aca="false">IF(AY831=0,1,0)</f>
        <v>1</v>
      </c>
      <c r="BG831" s="16" t="n">
        <f aca="false">IF(K831+AY831=0,1,0)</f>
        <v>1</v>
      </c>
      <c r="BH831" s="16" t="n">
        <f aca="false">AF831+AG831+AH831</f>
        <v>4</v>
      </c>
      <c r="BI831" s="18" t="n">
        <f aca="false">IF(H831=0,"",BH831/H831)</f>
        <v>0.307692307692308</v>
      </c>
      <c r="BJ831" s="16" t="n">
        <f aca="false">IF(AP831="","",AP831+AN831)</f>
        <v>0</v>
      </c>
    </row>
    <row r="832" customFormat="false" ht="15" hidden="false" customHeight="true" outlineLevel="0" collapsed="false">
      <c r="A832" s="9" t="s">
        <v>339</v>
      </c>
      <c r="B832" s="10" t="s">
        <v>319</v>
      </c>
      <c r="C832" s="10" t="s">
        <v>340</v>
      </c>
      <c r="D832" s="9" t="n">
        <v>2019</v>
      </c>
      <c r="E832" s="11" t="n">
        <v>1883</v>
      </c>
      <c r="F832" s="11" t="n">
        <v>274</v>
      </c>
      <c r="G832" s="11" t="n">
        <v>281</v>
      </c>
      <c r="H832" s="11" t="n">
        <v>44</v>
      </c>
      <c r="I832" s="11" t="n">
        <v>2136</v>
      </c>
      <c r="J832" s="11" t="n">
        <v>1271</v>
      </c>
      <c r="K832" s="11" t="n">
        <v>3</v>
      </c>
      <c r="L832" s="12" t="n">
        <v>23.3669676048858</v>
      </c>
      <c r="M832" s="12" t="n">
        <v>1.59320233669676</v>
      </c>
      <c r="N832" s="13" t="n">
        <v>0.595037453183521</v>
      </c>
      <c r="O832" s="13" t="n">
        <v>1.13436006372809</v>
      </c>
      <c r="P832" s="13" t="n">
        <v>0.14922995220393</v>
      </c>
      <c r="Q832" s="13" t="n">
        <v>-0.232681336593317</v>
      </c>
      <c r="R832" s="13" t="n">
        <v>-0.153614457831325</v>
      </c>
      <c r="S832" s="11" t="n">
        <v>0</v>
      </c>
      <c r="T832" s="13" t="n">
        <v>-0.153846153846154</v>
      </c>
      <c r="U832" s="13" t="n">
        <v>-0.0717079530638852</v>
      </c>
      <c r="V832" s="11" t="n">
        <v>0</v>
      </c>
      <c r="W832" s="13" t="n">
        <v>-0.25</v>
      </c>
      <c r="X832" s="11" t="n">
        <v>1</v>
      </c>
      <c r="Y832" s="11" t="n">
        <v>0</v>
      </c>
      <c r="Z832" s="11" t="n">
        <v>1</v>
      </c>
      <c r="AA832" s="11" t="n">
        <v>0</v>
      </c>
      <c r="AB832" s="10" t="s">
        <v>65</v>
      </c>
      <c r="AC832" s="11" t="n">
        <v>2</v>
      </c>
      <c r="AD832" s="11" t="n">
        <v>13</v>
      </c>
      <c r="AE832" s="11" t="n">
        <v>23</v>
      </c>
      <c r="AF832" s="11" t="n">
        <v>0</v>
      </c>
      <c r="AG832" s="11" t="n">
        <v>6</v>
      </c>
      <c r="AH832" s="11" t="n">
        <v>0</v>
      </c>
      <c r="AI832" s="13" t="n">
        <v>0.0454545454545455</v>
      </c>
      <c r="AJ832" s="13" t="n">
        <v>0.295454545454546</v>
      </c>
      <c r="AK832" s="13" t="n">
        <v>0.522727272727273</v>
      </c>
      <c r="AL832" s="13" t="n">
        <v>0</v>
      </c>
      <c r="AM832" s="13" t="n">
        <v>0.136363636363636</v>
      </c>
      <c r="AN832" s="11" t="n">
        <v>2</v>
      </c>
      <c r="AO832" s="13" t="n">
        <v>0.0434782608695652</v>
      </c>
      <c r="AP832" s="11" t="n">
        <v>11</v>
      </c>
      <c r="AQ832" s="11" t="n">
        <v>1</v>
      </c>
      <c r="AR832" s="13" t="n">
        <v>0.196428571428571</v>
      </c>
      <c r="AS832" s="13" t="n">
        <v>0.0178571428571429</v>
      </c>
      <c r="AT832" s="14" t="n">
        <f aca="false">SUMIFS(시도_소아과개폐업!$C$5:$C$293,시도_소아과개폐업!$A$5:$A$293,$D832,시도_소아과개폐업!$B$5:$B$293,$B832)</f>
        <v>12</v>
      </c>
      <c r="AU832" s="14" t="n">
        <f aca="false">SUMIFS(시도_소아과개폐업!$D$5:$D$293,시도_소아과개폐업!$A$5:$A$293,$D832,시도_소아과개폐업!$B$5:$B$293,$B832)</f>
        <v>20</v>
      </c>
      <c r="AV832" s="14" t="n">
        <f aca="false">SUMIFS(시도_소아과개폐업!$F$5:$F$293,시도_소아과개폐업!$A$5:$A$293,$D832,시도_소아과개폐업!$B$5:$B$293,$B832)</f>
        <v>-8</v>
      </c>
      <c r="AW832" s="15" t="n">
        <f aca="false">SUMIFS(시도_소아과개폐업!$G$5:$G$293,시도_소아과개폐업!$A$5:$A$293,$D832,시도_소아과개폐업!$B$5:$B$293,$B832)</f>
        <v>0.740740740740741</v>
      </c>
      <c r="AX832" s="14" t="n">
        <f aca="false">SUMIFS(시도_소아과개폐업!$H$5:$H$293,시도_소아과개폐업!$A$5:$A$293,$D832,시도_소아과개폐업!$B$5:$B$293,$B832)</f>
        <v>70</v>
      </c>
      <c r="AY832" s="14" t="n">
        <f aca="false">SUMIFS(시군구_병원급!$E$5:$E$3668,시군구_병원급!$A$5:$A$3668,$A832,시군구_병원급!$D$5:$D$3668,$D832)</f>
        <v>2</v>
      </c>
      <c r="AZ832" s="14" t="n">
        <f aca="false">SUMIFS(시군구_병원급!$F$5:$F$3668,시군구_병원급!$A$5:$A$3668,$A832,시군구_병원급!$D$5:$D$3668,$D832)</f>
        <v>1</v>
      </c>
      <c r="BA832" s="14" t="n">
        <f aca="false">SUMIFS(시군구_병원급!$G$5:$G$3668,시군구_병원급!$A$5:$A$3668,$A832,시군구_병원급!$D$5:$D$3668,$D832)</f>
        <v>5</v>
      </c>
      <c r="BB832" s="14" t="n">
        <f aca="false">SUMIFS(시군구_병원급!$H$5:$H$3668,시군구_병원급!$A$5:$A$3668,$A832,시군구_병원급!$D$5:$D$3668,$D832)</f>
        <v>19</v>
      </c>
      <c r="BC832" s="16" t="n">
        <f aca="false">K832+AY832</f>
        <v>5</v>
      </c>
      <c r="BD832" s="17" t="n">
        <f aca="false">IF(E832=0,"",(K832+AY832)/E832*1000)</f>
        <v>2.65533722782793</v>
      </c>
      <c r="BE832" s="16" t="n">
        <f aca="false">AY832-SUMIFS(시군구_병원급!$E$5:$E$3668,시군구_병원급!$A$5:$A$3668,$A832,시군구_병원급!$D$5:$D$3668,$D832-3)</f>
        <v>0</v>
      </c>
      <c r="BF832" s="16" t="n">
        <f aca="false">IF(AY832=0,1,0)</f>
        <v>0</v>
      </c>
      <c r="BG832" s="16" t="n">
        <f aca="false">IF(K832+AY832=0,1,0)</f>
        <v>0</v>
      </c>
      <c r="BH832" s="16" t="n">
        <f aca="false">AF832+AG832+AH832</f>
        <v>6</v>
      </c>
      <c r="BI832" s="18" t="n">
        <f aca="false">IF(H832=0,"",BH832/H832)</f>
        <v>0.136363636363636</v>
      </c>
      <c r="BJ832" s="16" t="n">
        <f aca="false">IF(AP832="","",AP832+AN832)</f>
        <v>13</v>
      </c>
    </row>
    <row r="833" customFormat="false" ht="15" hidden="false" customHeight="true" outlineLevel="0" collapsed="false">
      <c r="A833" s="9" t="s">
        <v>341</v>
      </c>
      <c r="B833" s="10" t="s">
        <v>319</v>
      </c>
      <c r="C833" s="10" t="s">
        <v>342</v>
      </c>
      <c r="D833" s="9" t="n">
        <v>2019</v>
      </c>
      <c r="E833" s="11" t="n">
        <v>1133</v>
      </c>
      <c r="F833" s="11" t="n">
        <v>198</v>
      </c>
      <c r="G833" s="11" t="n">
        <v>205</v>
      </c>
      <c r="H833" s="11" t="n">
        <v>16</v>
      </c>
      <c r="I833" s="11" t="n">
        <v>887</v>
      </c>
      <c r="J833" s="11" t="n">
        <v>662</v>
      </c>
      <c r="K833" s="11" t="n">
        <v>0</v>
      </c>
      <c r="L833" s="12" t="n">
        <v>14.1218005295675</v>
      </c>
      <c r="M833" s="12" t="n">
        <v>0</v>
      </c>
      <c r="N833" s="13" t="n">
        <v>0.746335963923337</v>
      </c>
      <c r="O833" s="13" t="n">
        <v>0.782877316857899</v>
      </c>
      <c r="P833" s="13" t="n">
        <v>0.180935569285084</v>
      </c>
      <c r="Q833" s="13" t="n">
        <v>-0.157620817843866</v>
      </c>
      <c r="R833" s="13" t="n">
        <v>0.257668711656442</v>
      </c>
      <c r="S833" s="11" t="n">
        <v>0</v>
      </c>
      <c r="T833" s="13" t="n">
        <v>0</v>
      </c>
      <c r="U833" s="13" t="n">
        <v>0</v>
      </c>
      <c r="V833" s="11" t="n">
        <v>1</v>
      </c>
      <c r="W833" s="13" t="n">
        <v>0</v>
      </c>
      <c r="X833" s="11" t="n">
        <v>0</v>
      </c>
      <c r="Y833" s="11" t="n">
        <v>0</v>
      </c>
      <c r="Z833" s="11" t="n">
        <v>0</v>
      </c>
      <c r="AA833" s="11" t="n">
        <v>0</v>
      </c>
      <c r="AB833" s="10" t="s">
        <v>65</v>
      </c>
      <c r="AC833" s="11" t="n">
        <v>6</v>
      </c>
      <c r="AD833" s="11" t="n">
        <v>0</v>
      </c>
      <c r="AE833" s="11" t="n">
        <v>3</v>
      </c>
      <c r="AF833" s="11" t="n">
        <v>0</v>
      </c>
      <c r="AG833" s="11" t="n">
        <v>6</v>
      </c>
      <c r="AH833" s="11" t="n">
        <v>1</v>
      </c>
      <c r="AI833" s="13" t="n">
        <v>0.375</v>
      </c>
      <c r="AJ833" s="13" t="n">
        <v>0</v>
      </c>
      <c r="AK833" s="13" t="n">
        <v>0.1875</v>
      </c>
      <c r="AL833" s="13" t="n">
        <v>0</v>
      </c>
      <c r="AM833" s="13" t="n">
        <v>0.375</v>
      </c>
      <c r="AN833" s="11" t="n">
        <v>1</v>
      </c>
      <c r="AO833" s="13" t="n">
        <v>0.0588235294117647</v>
      </c>
      <c r="AP833" s="11" t="n">
        <v>1</v>
      </c>
      <c r="AQ833" s="11" t="n">
        <v>1</v>
      </c>
      <c r="AR833" s="13" t="n">
        <v>0.0588235294117647</v>
      </c>
      <c r="AS833" s="13" t="n">
        <v>0.0588235294117647</v>
      </c>
      <c r="AT833" s="14" t="n">
        <f aca="false">SUMIFS(시도_소아과개폐업!$C$5:$C$293,시도_소아과개폐업!$A$5:$A$293,$D833,시도_소아과개폐업!$B$5:$B$293,$B833)</f>
        <v>12</v>
      </c>
      <c r="AU833" s="14" t="n">
        <f aca="false">SUMIFS(시도_소아과개폐업!$D$5:$D$293,시도_소아과개폐업!$A$5:$A$293,$D833,시도_소아과개폐업!$B$5:$B$293,$B833)</f>
        <v>20</v>
      </c>
      <c r="AV833" s="14" t="n">
        <f aca="false">SUMIFS(시도_소아과개폐업!$F$5:$F$293,시도_소아과개폐업!$A$5:$A$293,$D833,시도_소아과개폐업!$B$5:$B$293,$B833)</f>
        <v>-8</v>
      </c>
      <c r="AW833" s="15" t="n">
        <f aca="false">SUMIFS(시도_소아과개폐업!$G$5:$G$293,시도_소아과개폐업!$A$5:$A$293,$D833,시도_소아과개폐업!$B$5:$B$293,$B833)</f>
        <v>0.740740740740741</v>
      </c>
      <c r="AX833" s="14" t="n">
        <f aca="false">SUMIFS(시도_소아과개폐업!$H$5:$H$293,시도_소아과개폐업!$A$5:$A$293,$D833,시도_소아과개폐업!$B$5:$B$293,$B833)</f>
        <v>70</v>
      </c>
      <c r="AY833" s="14" t="n">
        <f aca="false">SUMIFS(시군구_병원급!$E$5:$E$3668,시군구_병원급!$A$5:$A$3668,$A833,시군구_병원급!$D$5:$D$3668,$D833)</f>
        <v>1</v>
      </c>
      <c r="AZ833" s="14" t="n">
        <f aca="false">SUMIFS(시군구_병원급!$F$5:$F$3668,시군구_병원급!$A$5:$A$3668,$A833,시군구_병원급!$D$5:$D$3668,$D833)</f>
        <v>1</v>
      </c>
      <c r="BA833" s="14" t="n">
        <f aca="false">SUMIFS(시군구_병원급!$G$5:$G$3668,시군구_병원급!$A$5:$A$3668,$A833,시군구_병원급!$D$5:$D$3668,$D833)</f>
        <v>3</v>
      </c>
      <c r="BB833" s="14" t="n">
        <f aca="false">SUMIFS(시군구_병원급!$H$5:$H$3668,시군구_병원급!$A$5:$A$3668,$A833,시군구_병원급!$D$5:$D$3668,$D833)</f>
        <v>4</v>
      </c>
      <c r="BC833" s="16" t="n">
        <f aca="false">K833+AY833</f>
        <v>1</v>
      </c>
      <c r="BD833" s="17" t="n">
        <f aca="false">IF(E833=0,"",(K833+AY833)/E833*1000)</f>
        <v>0.88261253309797</v>
      </c>
      <c r="BE833" s="16" t="n">
        <f aca="false">AY833-SUMIFS(시군구_병원급!$E$5:$E$3668,시군구_병원급!$A$5:$A$3668,$A833,시군구_병원급!$D$5:$D$3668,$D833-3)</f>
        <v>0</v>
      </c>
      <c r="BF833" s="16" t="n">
        <f aca="false">IF(AY833=0,1,0)</f>
        <v>0</v>
      </c>
      <c r="BG833" s="16" t="n">
        <f aca="false">IF(K833+AY833=0,1,0)</f>
        <v>0</v>
      </c>
      <c r="BH833" s="16" t="n">
        <f aca="false">AF833+AG833+AH833</f>
        <v>7</v>
      </c>
      <c r="BI833" s="18" t="n">
        <f aca="false">IF(H833=0,"",BH833/H833)</f>
        <v>0.4375</v>
      </c>
      <c r="BJ833" s="16" t="n">
        <f aca="false">IF(AP833="","",AP833+AN833)</f>
        <v>2</v>
      </c>
    </row>
    <row r="834" customFormat="false" ht="15" hidden="false" customHeight="true" outlineLevel="0" collapsed="false">
      <c r="A834" s="9" t="s">
        <v>343</v>
      </c>
      <c r="B834" s="10" t="s">
        <v>319</v>
      </c>
      <c r="C834" s="10" t="s">
        <v>344</v>
      </c>
      <c r="D834" s="9" t="n">
        <v>2019</v>
      </c>
      <c r="E834" s="11" t="n">
        <v>1076</v>
      </c>
      <c r="F834" s="11" t="n">
        <v>188</v>
      </c>
      <c r="G834" s="11" t="n">
        <v>189</v>
      </c>
      <c r="H834" s="11" t="n">
        <v>16</v>
      </c>
      <c r="I834" s="11" t="n">
        <v>1024</v>
      </c>
      <c r="J834" s="11" t="n">
        <v>682</v>
      </c>
      <c r="K834" s="11" t="n">
        <v>0</v>
      </c>
      <c r="L834" s="12" t="n">
        <v>14.8698884758364</v>
      </c>
      <c r="M834" s="12" t="n">
        <v>0</v>
      </c>
      <c r="N834" s="13" t="n">
        <v>0.666015625</v>
      </c>
      <c r="O834" s="13" t="n">
        <v>0.951672862453532</v>
      </c>
      <c r="P834" s="13" t="n">
        <v>0.175650557620818</v>
      </c>
      <c r="Q834" s="13" t="n">
        <v>-0.317691819911224</v>
      </c>
      <c r="R834" s="13" t="n">
        <v>-0.3</v>
      </c>
      <c r="S834" s="11" t="n">
        <v>0</v>
      </c>
      <c r="T834" s="13" t="n">
        <v>0.0666666666666667</v>
      </c>
      <c r="U834" s="13" t="n">
        <v>-0.056221198156682</v>
      </c>
      <c r="V834" s="11" t="n">
        <v>1</v>
      </c>
      <c r="W834" s="13" t="n">
        <v>-0.0625</v>
      </c>
      <c r="X834" s="11" t="n">
        <v>0</v>
      </c>
      <c r="Y834" s="11" t="n">
        <v>0</v>
      </c>
      <c r="Z834" s="11" t="n">
        <v>0</v>
      </c>
      <c r="AA834" s="11" t="n">
        <v>0</v>
      </c>
      <c r="AB834" s="10" t="s">
        <v>65</v>
      </c>
      <c r="AC834" s="11" t="n">
        <v>1</v>
      </c>
      <c r="AD834" s="11" t="n">
        <v>6</v>
      </c>
      <c r="AE834" s="11" t="n">
        <v>0</v>
      </c>
      <c r="AF834" s="11" t="n">
        <v>0</v>
      </c>
      <c r="AG834" s="11" t="n">
        <v>9</v>
      </c>
      <c r="AH834" s="11" t="n">
        <v>0</v>
      </c>
      <c r="AI834" s="13" t="n">
        <v>0.0625</v>
      </c>
      <c r="AJ834" s="13" t="n">
        <v>0.375</v>
      </c>
      <c r="AK834" s="13" t="n">
        <v>0</v>
      </c>
      <c r="AL834" s="13" t="n">
        <v>0</v>
      </c>
      <c r="AM834" s="13" t="n">
        <v>0.5625</v>
      </c>
      <c r="AN834" s="11" t="n">
        <v>0</v>
      </c>
      <c r="AO834" s="13" t="n">
        <v>0</v>
      </c>
      <c r="AP834" s="11" t="n">
        <v>3</v>
      </c>
      <c r="AQ834" s="11" t="n">
        <v>3</v>
      </c>
      <c r="AR834" s="13" t="n">
        <v>0.1875</v>
      </c>
      <c r="AS834" s="13" t="n">
        <v>0.1875</v>
      </c>
      <c r="AT834" s="14" t="n">
        <f aca="false">SUMIFS(시도_소아과개폐업!$C$5:$C$293,시도_소아과개폐업!$A$5:$A$293,$D834,시도_소아과개폐업!$B$5:$B$293,$B834)</f>
        <v>12</v>
      </c>
      <c r="AU834" s="14" t="n">
        <f aca="false">SUMIFS(시도_소아과개폐업!$D$5:$D$293,시도_소아과개폐업!$A$5:$A$293,$D834,시도_소아과개폐업!$B$5:$B$293,$B834)</f>
        <v>20</v>
      </c>
      <c r="AV834" s="14" t="n">
        <f aca="false">SUMIFS(시도_소아과개폐업!$F$5:$F$293,시도_소아과개폐업!$A$5:$A$293,$D834,시도_소아과개폐업!$B$5:$B$293,$B834)</f>
        <v>-8</v>
      </c>
      <c r="AW834" s="15" t="n">
        <f aca="false">SUMIFS(시도_소아과개폐업!$G$5:$G$293,시도_소아과개폐업!$A$5:$A$293,$D834,시도_소아과개폐업!$B$5:$B$293,$B834)</f>
        <v>0.740740740740741</v>
      </c>
      <c r="AX834" s="14" t="n">
        <f aca="false">SUMIFS(시도_소아과개폐업!$H$5:$H$293,시도_소아과개폐업!$A$5:$A$293,$D834,시도_소아과개폐업!$B$5:$B$293,$B834)</f>
        <v>70</v>
      </c>
      <c r="AY834" s="14" t="n">
        <f aca="false">SUMIFS(시군구_병원급!$E$5:$E$3668,시군구_병원급!$A$5:$A$3668,$A834,시군구_병원급!$D$5:$D$3668,$D834)</f>
        <v>1</v>
      </c>
      <c r="AZ834" s="14" t="n">
        <f aca="false">SUMIFS(시군구_병원급!$F$5:$F$3668,시군구_병원급!$A$5:$A$3668,$A834,시군구_병원급!$D$5:$D$3668,$D834)</f>
        <v>1</v>
      </c>
      <c r="BA834" s="14" t="n">
        <f aca="false">SUMIFS(시군구_병원급!$G$5:$G$3668,시군구_병원급!$A$5:$A$3668,$A834,시군구_병원급!$D$5:$D$3668,$D834)</f>
        <v>2</v>
      </c>
      <c r="BB834" s="14" t="n">
        <f aca="false">SUMIFS(시군구_병원급!$H$5:$H$3668,시군구_병원급!$A$5:$A$3668,$A834,시군구_병원급!$D$5:$D$3668,$D834)</f>
        <v>3</v>
      </c>
      <c r="BC834" s="16" t="n">
        <f aca="false">K834+AY834</f>
        <v>1</v>
      </c>
      <c r="BD834" s="17" t="n">
        <f aca="false">IF(E834=0,"",(K834+AY834)/E834*1000)</f>
        <v>0.929368029739777</v>
      </c>
      <c r="BE834" s="16" t="n">
        <f aca="false">AY834-SUMIFS(시군구_병원급!$E$5:$E$3668,시군구_병원급!$A$5:$A$3668,$A834,시군구_병원급!$D$5:$D$3668,$D834-3)</f>
        <v>-1</v>
      </c>
      <c r="BF834" s="16" t="n">
        <f aca="false">IF(AY834=0,1,0)</f>
        <v>0</v>
      </c>
      <c r="BG834" s="16" t="n">
        <f aca="false">IF(K834+AY834=0,1,0)</f>
        <v>0</v>
      </c>
      <c r="BH834" s="16" t="n">
        <f aca="false">AF834+AG834+AH834</f>
        <v>9</v>
      </c>
      <c r="BI834" s="18" t="n">
        <f aca="false">IF(H834=0,"",BH834/H834)</f>
        <v>0.5625</v>
      </c>
      <c r="BJ834" s="16" t="n">
        <f aca="false">IF(AP834="","",AP834+AN834)</f>
        <v>3</v>
      </c>
    </row>
    <row r="835" customFormat="false" ht="15" hidden="false" customHeight="true" outlineLevel="0" collapsed="false">
      <c r="A835" s="9" t="s">
        <v>345</v>
      </c>
      <c r="B835" s="10" t="s">
        <v>319</v>
      </c>
      <c r="C835" s="10" t="s">
        <v>346</v>
      </c>
      <c r="D835" s="9" t="n">
        <v>2019</v>
      </c>
      <c r="E835" s="11" t="n">
        <v>2626</v>
      </c>
      <c r="F835" s="11" t="n">
        <v>468</v>
      </c>
      <c r="G835" s="11" t="n">
        <v>490</v>
      </c>
      <c r="H835" s="11" t="n">
        <v>22</v>
      </c>
      <c r="I835" s="11" t="n">
        <v>1699</v>
      </c>
      <c r="J835" s="11" t="n">
        <v>1181</v>
      </c>
      <c r="K835" s="11" t="n">
        <v>0</v>
      </c>
      <c r="L835" s="12" t="n">
        <v>8.37776085300838</v>
      </c>
      <c r="M835" s="12" t="n">
        <v>0</v>
      </c>
      <c r="N835" s="13" t="n">
        <v>0.695114773396115</v>
      </c>
      <c r="O835" s="13" t="n">
        <v>0.646991622239147</v>
      </c>
      <c r="P835" s="13" t="n">
        <v>0.186595582635187</v>
      </c>
      <c r="Q835" s="13" t="n">
        <v>-0.256090651558074</v>
      </c>
      <c r="R835" s="13" t="n">
        <v>-0.376590330788804</v>
      </c>
      <c r="S835" s="11" t="n">
        <v>0</v>
      </c>
      <c r="T835" s="13" t="n">
        <v>-0.0833333333333334</v>
      </c>
      <c r="U835" s="13" t="n">
        <v>-0.057681641708264</v>
      </c>
      <c r="V835" s="11" t="n">
        <v>1</v>
      </c>
      <c r="W835" s="13" t="n">
        <v>0</v>
      </c>
      <c r="X835" s="11" t="n">
        <v>0</v>
      </c>
      <c r="Y835" s="11" t="n">
        <v>0</v>
      </c>
      <c r="Z835" s="11" t="n">
        <v>0</v>
      </c>
      <c r="AA835" s="11" t="n">
        <v>0</v>
      </c>
      <c r="AB835" s="10" t="s">
        <v>65</v>
      </c>
      <c r="AC835" s="11" t="n">
        <v>2</v>
      </c>
      <c r="AD835" s="11" t="n">
        <v>7</v>
      </c>
      <c r="AE835" s="11" t="n">
        <v>1</v>
      </c>
      <c r="AF835" s="11" t="n">
        <v>0</v>
      </c>
      <c r="AG835" s="11" t="n">
        <v>12</v>
      </c>
      <c r="AH835" s="11" t="n">
        <v>0</v>
      </c>
      <c r="AI835" s="13" t="n">
        <v>0.0909090909090909</v>
      </c>
      <c r="AJ835" s="13" t="n">
        <v>0.318181818181818</v>
      </c>
      <c r="AK835" s="13" t="n">
        <v>0.0454545454545455</v>
      </c>
      <c r="AL835" s="13" t="n">
        <v>0</v>
      </c>
      <c r="AM835" s="13" t="n">
        <v>0.545454545454545</v>
      </c>
      <c r="AN835" s="11" t="n">
        <v>1</v>
      </c>
      <c r="AO835" s="13" t="n">
        <v>0.0434782608695652</v>
      </c>
      <c r="AP835" s="11" t="n">
        <v>1</v>
      </c>
      <c r="AQ835" s="11" t="n">
        <v>0</v>
      </c>
      <c r="AR835" s="13" t="n">
        <v>0.0416666666666667</v>
      </c>
      <c r="AS835" s="13" t="n">
        <v>0</v>
      </c>
      <c r="AT835" s="14" t="n">
        <f aca="false">SUMIFS(시도_소아과개폐업!$C$5:$C$293,시도_소아과개폐업!$A$5:$A$293,$D835,시도_소아과개폐업!$B$5:$B$293,$B835)</f>
        <v>12</v>
      </c>
      <c r="AU835" s="14" t="n">
        <f aca="false">SUMIFS(시도_소아과개폐업!$D$5:$D$293,시도_소아과개폐업!$A$5:$A$293,$D835,시도_소아과개폐업!$B$5:$B$293,$B835)</f>
        <v>20</v>
      </c>
      <c r="AV835" s="14" t="n">
        <f aca="false">SUMIFS(시도_소아과개폐업!$F$5:$F$293,시도_소아과개폐업!$A$5:$A$293,$D835,시도_소아과개폐업!$B$5:$B$293,$B835)</f>
        <v>-8</v>
      </c>
      <c r="AW835" s="15" t="n">
        <f aca="false">SUMIFS(시도_소아과개폐업!$G$5:$G$293,시도_소아과개폐업!$A$5:$A$293,$D835,시도_소아과개폐업!$B$5:$B$293,$B835)</f>
        <v>0.740740740740741</v>
      </c>
      <c r="AX835" s="14" t="n">
        <f aca="false">SUMIFS(시도_소아과개폐업!$H$5:$H$293,시도_소아과개폐업!$A$5:$A$293,$D835,시도_소아과개폐업!$B$5:$B$293,$B835)</f>
        <v>70</v>
      </c>
      <c r="AY835" s="14" t="n">
        <f aca="false">SUMIFS(시군구_병원급!$E$5:$E$3668,시군구_병원급!$A$5:$A$3668,$A835,시군구_병원급!$D$5:$D$3668,$D835)</f>
        <v>2</v>
      </c>
      <c r="AZ835" s="14" t="n">
        <f aca="false">SUMIFS(시군구_병원급!$F$5:$F$3668,시군구_병원급!$A$5:$A$3668,$A835,시군구_병원급!$D$5:$D$3668,$D835)</f>
        <v>2</v>
      </c>
      <c r="BA835" s="14" t="n">
        <f aca="false">SUMIFS(시군구_병원급!$G$5:$G$3668,시군구_병원급!$A$5:$A$3668,$A835,시군구_병원급!$D$5:$D$3668,$D835)</f>
        <v>4</v>
      </c>
      <c r="BB835" s="14" t="n">
        <f aca="false">SUMIFS(시군구_병원급!$H$5:$H$3668,시군구_병원급!$A$5:$A$3668,$A835,시군구_병원급!$D$5:$D$3668,$D835)</f>
        <v>6</v>
      </c>
      <c r="BC835" s="16" t="n">
        <f aca="false">K835+AY835</f>
        <v>2</v>
      </c>
      <c r="BD835" s="17" t="n">
        <f aca="false">IF(E835=0,"",(K835+AY835)/E835*1000)</f>
        <v>0.761614623000762</v>
      </c>
      <c r="BE835" s="16" t="n">
        <f aca="false">AY835-SUMIFS(시군구_병원급!$E$5:$E$3668,시군구_병원급!$A$5:$A$3668,$A835,시군구_병원급!$D$5:$D$3668,$D835-3)</f>
        <v>0</v>
      </c>
      <c r="BF835" s="16" t="n">
        <f aca="false">IF(AY835=0,1,0)</f>
        <v>0</v>
      </c>
      <c r="BG835" s="16" t="n">
        <f aca="false">IF(K835+AY835=0,1,0)</f>
        <v>0</v>
      </c>
      <c r="BH835" s="16" t="n">
        <f aca="false">AF835+AG835+AH835</f>
        <v>12</v>
      </c>
      <c r="BI835" s="18" t="n">
        <f aca="false">IF(H835=0,"",BH835/H835)</f>
        <v>0.545454545454545</v>
      </c>
      <c r="BJ835" s="16" t="n">
        <f aca="false">IF(AP835="","",AP835+AN835)</f>
        <v>2</v>
      </c>
    </row>
    <row r="836" customFormat="false" ht="15" hidden="false" customHeight="true" outlineLevel="0" collapsed="false">
      <c r="A836" s="9" t="s">
        <v>347</v>
      </c>
      <c r="B836" s="10" t="s">
        <v>319</v>
      </c>
      <c r="C836" s="10" t="s">
        <v>348</v>
      </c>
      <c r="D836" s="9" t="n">
        <v>2019</v>
      </c>
      <c r="E836" s="11" t="n">
        <v>2233</v>
      </c>
      <c r="F836" s="11" t="n">
        <v>338</v>
      </c>
      <c r="G836" s="11" t="n">
        <v>342</v>
      </c>
      <c r="H836" s="11" t="n">
        <v>41</v>
      </c>
      <c r="I836" s="11" t="n">
        <v>2585</v>
      </c>
      <c r="J836" s="11" t="n">
        <v>1497</v>
      </c>
      <c r="K836" s="11" t="n">
        <v>0</v>
      </c>
      <c r="L836" s="12" t="n">
        <v>18.3609493954322</v>
      </c>
      <c r="M836" s="12" t="n">
        <v>0</v>
      </c>
      <c r="N836" s="13" t="n">
        <v>0.579110251450677</v>
      </c>
      <c r="O836" s="13" t="n">
        <v>1.1576354679803</v>
      </c>
      <c r="P836" s="13" t="n">
        <v>0.153157187639946</v>
      </c>
      <c r="Q836" s="13" t="n">
        <v>-0.26738845144357</v>
      </c>
      <c r="R836" s="13" t="n">
        <v>-0.321428571428571</v>
      </c>
      <c r="S836" s="11" t="n">
        <v>0</v>
      </c>
      <c r="T836" s="13" t="n">
        <v>0</v>
      </c>
      <c r="U836" s="13" t="n">
        <v>0.00466381655654868</v>
      </c>
      <c r="V836" s="11" t="n">
        <v>1</v>
      </c>
      <c r="W836" s="13" t="n">
        <v>-0.0975609756097561</v>
      </c>
      <c r="X836" s="11" t="n">
        <v>0</v>
      </c>
      <c r="Y836" s="11" t="n">
        <v>0</v>
      </c>
      <c r="Z836" s="11" t="n">
        <v>0</v>
      </c>
      <c r="AA836" s="11" t="n">
        <v>0</v>
      </c>
      <c r="AB836" s="10" t="s">
        <v>65</v>
      </c>
      <c r="AC836" s="11" t="n">
        <v>5</v>
      </c>
      <c r="AD836" s="11" t="n">
        <v>7</v>
      </c>
      <c r="AE836" s="11" t="n">
        <v>8</v>
      </c>
      <c r="AF836" s="11" t="n">
        <v>3</v>
      </c>
      <c r="AG836" s="11" t="n">
        <v>18</v>
      </c>
      <c r="AH836" s="11" t="n">
        <v>0</v>
      </c>
      <c r="AI836" s="13" t="n">
        <v>0.121951219512195</v>
      </c>
      <c r="AJ836" s="13" t="n">
        <v>0.170731707317073</v>
      </c>
      <c r="AK836" s="13" t="n">
        <v>0.195121951219512</v>
      </c>
      <c r="AL836" s="13" t="n">
        <v>0.0731707317073171</v>
      </c>
      <c r="AM836" s="13" t="n">
        <v>0.439024390243902</v>
      </c>
      <c r="AN836" s="11" t="n">
        <v>1</v>
      </c>
      <c r="AO836" s="13" t="n">
        <v>0.0238095238095238</v>
      </c>
      <c r="AP836" s="11" t="n">
        <v>2</v>
      </c>
      <c r="AQ836" s="11" t="n">
        <v>2</v>
      </c>
      <c r="AR836" s="13" t="n">
        <v>0.0476190476190476</v>
      </c>
      <c r="AS836" s="13" t="n">
        <v>0.0476190476190476</v>
      </c>
      <c r="AT836" s="14" t="n">
        <f aca="false">SUMIFS(시도_소아과개폐업!$C$5:$C$293,시도_소아과개폐업!$A$5:$A$293,$D836,시도_소아과개폐업!$B$5:$B$293,$B836)</f>
        <v>12</v>
      </c>
      <c r="AU836" s="14" t="n">
        <f aca="false">SUMIFS(시도_소아과개폐업!$D$5:$D$293,시도_소아과개폐업!$A$5:$A$293,$D836,시도_소아과개폐업!$B$5:$B$293,$B836)</f>
        <v>20</v>
      </c>
      <c r="AV836" s="14" t="n">
        <f aca="false">SUMIFS(시도_소아과개폐업!$F$5:$F$293,시도_소아과개폐업!$A$5:$A$293,$D836,시도_소아과개폐업!$B$5:$B$293,$B836)</f>
        <v>-8</v>
      </c>
      <c r="AW836" s="15" t="n">
        <f aca="false">SUMIFS(시도_소아과개폐업!$G$5:$G$293,시도_소아과개폐업!$A$5:$A$293,$D836,시도_소아과개폐업!$B$5:$B$293,$B836)</f>
        <v>0.740740740740741</v>
      </c>
      <c r="AX836" s="14" t="n">
        <f aca="false">SUMIFS(시도_소아과개폐업!$H$5:$H$293,시도_소아과개폐업!$A$5:$A$293,$D836,시도_소아과개폐업!$B$5:$B$293,$B836)</f>
        <v>70</v>
      </c>
      <c r="AY836" s="14" t="n">
        <f aca="false">SUMIFS(시군구_병원급!$E$5:$E$3668,시군구_병원급!$A$5:$A$3668,$A836,시군구_병원급!$D$5:$D$3668,$D836)</f>
        <v>1</v>
      </c>
      <c r="AZ836" s="14" t="n">
        <f aca="false">SUMIFS(시군구_병원급!$F$5:$F$3668,시군구_병원급!$A$5:$A$3668,$A836,시군구_병원급!$D$5:$D$3668,$D836)</f>
        <v>0</v>
      </c>
      <c r="BA836" s="14" t="n">
        <f aca="false">SUMIFS(시군구_병원급!$G$5:$G$3668,시군구_병원급!$A$5:$A$3668,$A836,시군구_병원급!$D$5:$D$3668,$D836)</f>
        <v>2</v>
      </c>
      <c r="BB836" s="14" t="n">
        <f aca="false">SUMIFS(시군구_병원급!$H$5:$H$3668,시군구_병원급!$A$5:$A$3668,$A836,시군구_병원급!$D$5:$D$3668,$D836)</f>
        <v>4</v>
      </c>
      <c r="BC836" s="16" t="n">
        <f aca="false">K836+AY836</f>
        <v>1</v>
      </c>
      <c r="BD836" s="17" t="n">
        <f aca="false">IF(E836=0,"",(K836+AY836)/E836*1000)</f>
        <v>0.447828034034931</v>
      </c>
      <c r="BE836" s="16" t="n">
        <f aca="false">AY836-SUMIFS(시군구_병원급!$E$5:$E$3668,시군구_병원급!$A$5:$A$3668,$A836,시군구_병원급!$D$5:$D$3668,$D836-3)</f>
        <v>0</v>
      </c>
      <c r="BF836" s="16" t="n">
        <f aca="false">IF(AY836=0,1,0)</f>
        <v>0</v>
      </c>
      <c r="BG836" s="16" t="n">
        <f aca="false">IF(K836+AY836=0,1,0)</f>
        <v>0</v>
      </c>
      <c r="BH836" s="16" t="n">
        <f aca="false">AF836+AG836+AH836</f>
        <v>21</v>
      </c>
      <c r="BI836" s="18" t="n">
        <f aca="false">IF(H836=0,"",BH836/H836)</f>
        <v>0.51219512195122</v>
      </c>
      <c r="BJ836" s="16" t="n">
        <f aca="false">IF(AP836="","",AP836+AN836)</f>
        <v>3</v>
      </c>
    </row>
    <row r="837" customFormat="false" ht="15" hidden="false" customHeight="true" outlineLevel="0" collapsed="false">
      <c r="A837" s="9" t="s">
        <v>349</v>
      </c>
      <c r="B837" s="10" t="s">
        <v>319</v>
      </c>
      <c r="C837" s="10" t="s">
        <v>350</v>
      </c>
      <c r="D837" s="9" t="n">
        <v>2019</v>
      </c>
      <c r="E837" s="11" t="n">
        <v>3584</v>
      </c>
      <c r="F837" s="11" t="n">
        <v>423</v>
      </c>
      <c r="G837" s="11" t="n">
        <v>414</v>
      </c>
      <c r="H837" s="11" t="n">
        <v>57</v>
      </c>
      <c r="I837" s="11" t="n">
        <v>2672</v>
      </c>
      <c r="J837" s="11" t="n">
        <v>1903</v>
      </c>
      <c r="K837" s="11" t="n">
        <v>1</v>
      </c>
      <c r="L837" s="12" t="n">
        <v>15.9040178571429</v>
      </c>
      <c r="M837" s="12" t="n">
        <v>0.279017857142857</v>
      </c>
      <c r="N837" s="13" t="n">
        <v>0.712200598802395</v>
      </c>
      <c r="O837" s="13" t="n">
        <v>0.745535714285714</v>
      </c>
      <c r="P837" s="13" t="n">
        <v>0.115513392857143</v>
      </c>
      <c r="Q837" s="13" t="n">
        <v>-0.228749731009253</v>
      </c>
      <c r="R837" s="13" t="n">
        <v>-0.323529411764706</v>
      </c>
      <c r="S837" s="11" t="n">
        <v>0</v>
      </c>
      <c r="T837" s="13" t="n">
        <v>-0.05</v>
      </c>
      <c r="U837" s="13" t="n">
        <v>-0.0581600281988015</v>
      </c>
      <c r="V837" s="11" t="n">
        <v>0</v>
      </c>
      <c r="W837" s="13" t="n">
        <v>-0.0350877192982456</v>
      </c>
      <c r="X837" s="11" t="n">
        <v>0</v>
      </c>
      <c r="Y837" s="11" t="n">
        <v>0</v>
      </c>
      <c r="Z837" s="11" t="n">
        <v>0</v>
      </c>
      <c r="AA837" s="11" t="n">
        <v>0</v>
      </c>
      <c r="AB837" s="10" t="s">
        <v>65</v>
      </c>
      <c r="AC837" s="11" t="n">
        <v>3</v>
      </c>
      <c r="AD837" s="11" t="n">
        <v>17</v>
      </c>
      <c r="AE837" s="11" t="n">
        <v>23</v>
      </c>
      <c r="AF837" s="11" t="n">
        <v>2</v>
      </c>
      <c r="AG837" s="11" t="n">
        <v>12</v>
      </c>
      <c r="AH837" s="11" t="n">
        <v>0</v>
      </c>
      <c r="AI837" s="13" t="n">
        <v>0.0526315789473684</v>
      </c>
      <c r="AJ837" s="13" t="n">
        <v>0.298245614035088</v>
      </c>
      <c r="AK837" s="13" t="n">
        <v>0.403508771929825</v>
      </c>
      <c r="AL837" s="13" t="n">
        <v>0.0350877192982456</v>
      </c>
      <c r="AM837" s="13" t="n">
        <v>0.210526315789474</v>
      </c>
      <c r="AN837" s="11" t="n">
        <v>0</v>
      </c>
      <c r="AO837" s="13" t="n">
        <v>0</v>
      </c>
      <c r="AP837" s="11" t="n">
        <v>4</v>
      </c>
      <c r="AQ837" s="11" t="n">
        <v>0</v>
      </c>
      <c r="AR837" s="13" t="n">
        <v>0.0655737704918033</v>
      </c>
      <c r="AS837" s="13" t="n">
        <v>0</v>
      </c>
      <c r="AT837" s="14" t="n">
        <f aca="false">SUMIFS(시도_소아과개폐업!$C$5:$C$293,시도_소아과개폐업!$A$5:$A$293,$D837,시도_소아과개폐업!$B$5:$B$293,$B837)</f>
        <v>12</v>
      </c>
      <c r="AU837" s="14" t="n">
        <f aca="false">SUMIFS(시도_소아과개폐업!$D$5:$D$293,시도_소아과개폐업!$A$5:$A$293,$D837,시도_소아과개폐업!$B$5:$B$293,$B837)</f>
        <v>20</v>
      </c>
      <c r="AV837" s="14" t="n">
        <f aca="false">SUMIFS(시도_소아과개폐업!$F$5:$F$293,시도_소아과개폐업!$A$5:$A$293,$D837,시도_소아과개폐업!$B$5:$B$293,$B837)</f>
        <v>-8</v>
      </c>
      <c r="AW837" s="15" t="n">
        <f aca="false">SUMIFS(시도_소아과개폐업!$G$5:$G$293,시도_소아과개폐업!$A$5:$A$293,$D837,시도_소아과개폐업!$B$5:$B$293,$B837)</f>
        <v>0.740740740740741</v>
      </c>
      <c r="AX837" s="14" t="n">
        <f aca="false">SUMIFS(시도_소아과개폐업!$H$5:$H$293,시도_소아과개폐업!$A$5:$A$293,$D837,시도_소아과개폐업!$B$5:$B$293,$B837)</f>
        <v>70</v>
      </c>
      <c r="AY837" s="14" t="n">
        <f aca="false">SUMIFS(시군구_병원급!$E$5:$E$3668,시군구_병원급!$A$5:$A$3668,$A837,시군구_병원급!$D$5:$D$3668,$D837)</f>
        <v>1</v>
      </c>
      <c r="AZ837" s="14" t="n">
        <f aca="false">SUMIFS(시군구_병원급!$F$5:$F$3668,시군구_병원급!$A$5:$A$3668,$A837,시군구_병원급!$D$5:$D$3668,$D837)</f>
        <v>1</v>
      </c>
      <c r="BA837" s="14" t="n">
        <f aca="false">SUMIFS(시군구_병원급!$G$5:$G$3668,시군구_병원급!$A$5:$A$3668,$A837,시군구_병원급!$D$5:$D$3668,$D837)</f>
        <v>3</v>
      </c>
      <c r="BB837" s="14" t="n">
        <f aca="false">SUMIFS(시군구_병원급!$H$5:$H$3668,시군구_병원급!$A$5:$A$3668,$A837,시군구_병원급!$D$5:$D$3668,$D837)</f>
        <v>9</v>
      </c>
      <c r="BC837" s="16" t="n">
        <f aca="false">K837+AY837</f>
        <v>2</v>
      </c>
      <c r="BD837" s="17" t="n">
        <f aca="false">IF(E837=0,"",(K837+AY837)/E837*1000)</f>
        <v>0.558035714285714</v>
      </c>
      <c r="BE837" s="16" t="n">
        <f aca="false">AY837-SUMIFS(시군구_병원급!$E$5:$E$3668,시군구_병원급!$A$5:$A$3668,$A837,시군구_병원급!$D$5:$D$3668,$D837-3)</f>
        <v>0</v>
      </c>
      <c r="BF837" s="16" t="n">
        <f aca="false">IF(AY837=0,1,0)</f>
        <v>0</v>
      </c>
      <c r="BG837" s="16" t="n">
        <f aca="false">IF(K837+AY837=0,1,0)</f>
        <v>0</v>
      </c>
      <c r="BH837" s="16" t="n">
        <f aca="false">AF837+AG837+AH837</f>
        <v>14</v>
      </c>
      <c r="BI837" s="18" t="n">
        <f aca="false">IF(H837=0,"",BH837/H837)</f>
        <v>0.245614035087719</v>
      </c>
      <c r="BJ837" s="16" t="n">
        <f aca="false">IF(AP837="","",AP837+AN837)</f>
        <v>4</v>
      </c>
    </row>
    <row r="838" customFormat="false" ht="15" hidden="false" customHeight="true" outlineLevel="0" collapsed="false">
      <c r="A838" s="9" t="s">
        <v>351</v>
      </c>
      <c r="B838" s="10" t="s">
        <v>319</v>
      </c>
      <c r="C838" s="10" t="s">
        <v>352</v>
      </c>
      <c r="D838" s="9" t="n">
        <v>2019</v>
      </c>
      <c r="E838" s="11" t="n">
        <v>806</v>
      </c>
      <c r="F838" s="11" t="n">
        <v>116</v>
      </c>
      <c r="G838" s="11" t="n">
        <v>123</v>
      </c>
      <c r="H838" s="11" t="n">
        <v>12</v>
      </c>
      <c r="I838" s="11" t="n">
        <v>922</v>
      </c>
      <c r="J838" s="11" t="n">
        <v>480</v>
      </c>
      <c r="K838" s="11" t="n">
        <v>0</v>
      </c>
      <c r="L838" s="12" t="n">
        <v>14.8883374689826</v>
      </c>
      <c r="M838" s="12" t="n">
        <v>0</v>
      </c>
      <c r="N838" s="13" t="n">
        <v>0.52060737527115</v>
      </c>
      <c r="O838" s="13" t="n">
        <v>1.1439205955335</v>
      </c>
      <c r="P838" s="13" t="n">
        <v>0.152605459057072</v>
      </c>
      <c r="Q838" s="13" t="n">
        <v>-0.320404721753794</v>
      </c>
      <c r="R838" s="13" t="n">
        <v>-0.4</v>
      </c>
      <c r="S838" s="11" t="n">
        <v>0</v>
      </c>
      <c r="T838" s="13" t="n">
        <v>-0.0769230769230769</v>
      </c>
      <c r="U838" s="13" t="n">
        <v>-0.0222693531283139</v>
      </c>
      <c r="V838" s="11" t="n">
        <v>1</v>
      </c>
      <c r="W838" s="13" t="n">
        <v>0</v>
      </c>
      <c r="X838" s="11" t="n">
        <v>0</v>
      </c>
      <c r="Y838" s="11" t="n">
        <v>0</v>
      </c>
      <c r="Z838" s="11" t="n">
        <v>0</v>
      </c>
      <c r="AA838" s="11" t="n">
        <v>0</v>
      </c>
      <c r="AB838" s="10" t="s">
        <v>65</v>
      </c>
      <c r="AC838" s="11" t="n">
        <v>3</v>
      </c>
      <c r="AD838" s="11" t="n">
        <v>0</v>
      </c>
      <c r="AE838" s="11" t="n">
        <v>1</v>
      </c>
      <c r="AF838" s="11" t="n">
        <v>0</v>
      </c>
      <c r="AG838" s="11" t="n">
        <v>8</v>
      </c>
      <c r="AH838" s="11" t="n">
        <v>0</v>
      </c>
      <c r="AI838" s="13" t="n">
        <v>0.25</v>
      </c>
      <c r="AJ838" s="13" t="n">
        <v>0</v>
      </c>
      <c r="AK838" s="13" t="n">
        <v>0.0833333333333333</v>
      </c>
      <c r="AL838" s="13" t="n">
        <v>0</v>
      </c>
      <c r="AM838" s="13" t="n">
        <v>0.666666666666667</v>
      </c>
      <c r="AN838" s="11" t="n">
        <v>0</v>
      </c>
      <c r="AO838" s="13" t="n">
        <v>0</v>
      </c>
      <c r="AP838" s="11" t="n">
        <v>3</v>
      </c>
      <c r="AQ838" s="11" t="n">
        <v>2</v>
      </c>
      <c r="AR838" s="13" t="n">
        <v>0.230769230769231</v>
      </c>
      <c r="AS838" s="13" t="n">
        <v>0.153846153846154</v>
      </c>
      <c r="AT838" s="14" t="n">
        <f aca="false">SUMIFS(시도_소아과개폐업!$C$5:$C$293,시도_소아과개폐업!$A$5:$A$293,$D838,시도_소아과개폐업!$B$5:$B$293,$B838)</f>
        <v>12</v>
      </c>
      <c r="AU838" s="14" t="n">
        <f aca="false">SUMIFS(시도_소아과개폐업!$D$5:$D$293,시도_소아과개폐업!$A$5:$A$293,$D838,시도_소아과개폐업!$B$5:$B$293,$B838)</f>
        <v>20</v>
      </c>
      <c r="AV838" s="14" t="n">
        <f aca="false">SUMIFS(시도_소아과개폐업!$F$5:$F$293,시도_소아과개폐업!$A$5:$A$293,$D838,시도_소아과개폐업!$B$5:$B$293,$B838)</f>
        <v>-8</v>
      </c>
      <c r="AW838" s="15" t="n">
        <f aca="false">SUMIFS(시도_소아과개폐업!$G$5:$G$293,시도_소아과개폐업!$A$5:$A$293,$D838,시도_소아과개폐업!$B$5:$B$293,$B838)</f>
        <v>0.740740740740741</v>
      </c>
      <c r="AX838" s="14" t="n">
        <f aca="false">SUMIFS(시도_소아과개폐업!$H$5:$H$293,시도_소아과개폐업!$A$5:$A$293,$D838,시도_소아과개폐업!$B$5:$B$293,$B838)</f>
        <v>70</v>
      </c>
      <c r="AY838" s="14" t="n">
        <f aca="false">SUMIFS(시군구_병원급!$E$5:$E$3668,시군구_병원급!$A$5:$A$3668,$A838,시군구_병원급!$D$5:$D$3668,$D838)</f>
        <v>0</v>
      </c>
      <c r="AZ838" s="14" t="n">
        <f aca="false">SUMIFS(시군구_병원급!$F$5:$F$3668,시군구_병원급!$A$5:$A$3668,$A838,시군구_병원급!$D$5:$D$3668,$D838)</f>
        <v>0</v>
      </c>
      <c r="BA838" s="14" t="n">
        <f aca="false">SUMIFS(시군구_병원급!$G$5:$G$3668,시군구_병원급!$A$5:$A$3668,$A838,시군구_병원급!$D$5:$D$3668,$D838)</f>
        <v>2</v>
      </c>
      <c r="BB838" s="14" t="n">
        <f aca="false">SUMIFS(시군구_병원급!$H$5:$H$3668,시군구_병원급!$A$5:$A$3668,$A838,시군구_병원급!$D$5:$D$3668,$D838)</f>
        <v>5</v>
      </c>
      <c r="BC838" s="16" t="n">
        <f aca="false">K838+AY838</f>
        <v>0</v>
      </c>
      <c r="BD838" s="17" t="n">
        <f aca="false">IF(E838=0,"",(K838+AY838)/E838*1000)</f>
        <v>0</v>
      </c>
      <c r="BE838" s="16" t="n">
        <f aca="false">AY838-SUMIFS(시군구_병원급!$E$5:$E$3668,시군구_병원급!$A$5:$A$3668,$A838,시군구_병원급!$D$5:$D$3668,$D838-3)</f>
        <v>0</v>
      </c>
      <c r="BF838" s="16" t="n">
        <f aca="false">IF(AY838=0,1,0)</f>
        <v>1</v>
      </c>
      <c r="BG838" s="16" t="n">
        <f aca="false">IF(K838+AY838=0,1,0)</f>
        <v>1</v>
      </c>
      <c r="BH838" s="16" t="n">
        <f aca="false">AF838+AG838+AH838</f>
        <v>8</v>
      </c>
      <c r="BI838" s="18" t="n">
        <f aca="false">IF(H838=0,"",BH838/H838)</f>
        <v>0.666666666666667</v>
      </c>
      <c r="BJ838" s="16" t="n">
        <f aca="false">IF(AP838="","",AP838+AN838)</f>
        <v>3</v>
      </c>
    </row>
    <row r="839" customFormat="false" ht="15" hidden="false" customHeight="true" outlineLevel="0" collapsed="false">
      <c r="A839" s="9" t="s">
        <v>353</v>
      </c>
      <c r="B839" s="10" t="s">
        <v>319</v>
      </c>
      <c r="C839" s="10" t="s">
        <v>354</v>
      </c>
      <c r="D839" s="9" t="n">
        <v>2019</v>
      </c>
      <c r="E839" s="11" t="n">
        <v>2303</v>
      </c>
      <c r="F839" s="11" t="n">
        <v>552</v>
      </c>
      <c r="G839" s="11" t="n">
        <v>570</v>
      </c>
      <c r="H839" s="11" t="n">
        <v>17</v>
      </c>
      <c r="I839" s="11" t="n">
        <v>1643</v>
      </c>
      <c r="J839" s="11" t="n">
        <v>1055</v>
      </c>
      <c r="K839" s="11" t="n">
        <v>1</v>
      </c>
      <c r="L839" s="12" t="n">
        <v>7.38167607468519</v>
      </c>
      <c r="M839" s="12" t="n">
        <v>0.434216239687364</v>
      </c>
      <c r="N839" s="13" t="n">
        <v>0.642118076688984</v>
      </c>
      <c r="O839" s="13" t="n">
        <v>0.71341728180634</v>
      </c>
      <c r="P839" s="13" t="n">
        <v>0.247503256621798</v>
      </c>
      <c r="Q839" s="13" t="n">
        <v>-0.0483471074380165</v>
      </c>
      <c r="R839" s="13" t="n">
        <v>0.41439205955335</v>
      </c>
      <c r="S839" s="11" t="n">
        <v>0</v>
      </c>
      <c r="T839" s="13" t="n">
        <v>-0.105263157894737</v>
      </c>
      <c r="U839" s="13" t="n">
        <v>-0.116191500806886</v>
      </c>
      <c r="V839" s="11" t="n">
        <v>0</v>
      </c>
      <c r="W839" s="13" t="n">
        <v>-0.0588235294117647</v>
      </c>
      <c r="X839" s="11" t="n">
        <v>0</v>
      </c>
      <c r="Y839" s="11" t="n">
        <v>1</v>
      </c>
      <c r="Z839" s="11" t="n">
        <v>1</v>
      </c>
      <c r="AA839" s="11" t="n">
        <v>0</v>
      </c>
      <c r="AB839" s="10" t="s">
        <v>65</v>
      </c>
      <c r="AC839" s="11" t="n">
        <v>5</v>
      </c>
      <c r="AD839" s="11" t="n">
        <v>1</v>
      </c>
      <c r="AE839" s="11" t="n">
        <v>3</v>
      </c>
      <c r="AF839" s="11" t="n">
        <v>1</v>
      </c>
      <c r="AG839" s="11" t="n">
        <v>7</v>
      </c>
      <c r="AH839" s="11" t="n">
        <v>0</v>
      </c>
      <c r="AI839" s="13" t="n">
        <v>0.294117647058824</v>
      </c>
      <c r="AJ839" s="13" t="n">
        <v>0.0588235294117647</v>
      </c>
      <c r="AK839" s="13" t="n">
        <v>0.176470588235294</v>
      </c>
      <c r="AL839" s="13" t="n">
        <v>0.0588235294117647</v>
      </c>
      <c r="AM839" s="13" t="n">
        <v>0.411764705882353</v>
      </c>
      <c r="AN839" s="11" t="n">
        <v>2</v>
      </c>
      <c r="AO839" s="13" t="n">
        <v>0.105263157894737</v>
      </c>
      <c r="AP839" s="11" t="n">
        <v>3</v>
      </c>
      <c r="AQ839" s="11" t="n">
        <v>4</v>
      </c>
      <c r="AR839" s="13" t="n">
        <v>0.157894736842105</v>
      </c>
      <c r="AS839" s="13" t="n">
        <v>0.210526315789474</v>
      </c>
      <c r="AT839" s="14" t="n">
        <f aca="false">SUMIFS(시도_소아과개폐업!$C$5:$C$293,시도_소아과개폐업!$A$5:$A$293,$D839,시도_소아과개폐업!$B$5:$B$293,$B839)</f>
        <v>12</v>
      </c>
      <c r="AU839" s="14" t="n">
        <f aca="false">SUMIFS(시도_소아과개폐업!$D$5:$D$293,시도_소아과개폐업!$A$5:$A$293,$D839,시도_소아과개폐업!$B$5:$B$293,$B839)</f>
        <v>20</v>
      </c>
      <c r="AV839" s="14" t="n">
        <f aca="false">SUMIFS(시도_소아과개폐업!$F$5:$F$293,시도_소아과개폐업!$A$5:$A$293,$D839,시도_소아과개폐업!$B$5:$B$293,$B839)</f>
        <v>-8</v>
      </c>
      <c r="AW839" s="15" t="n">
        <f aca="false">SUMIFS(시도_소아과개폐업!$G$5:$G$293,시도_소아과개폐업!$A$5:$A$293,$D839,시도_소아과개폐업!$B$5:$B$293,$B839)</f>
        <v>0.740740740740741</v>
      </c>
      <c r="AX839" s="14" t="n">
        <f aca="false">SUMIFS(시도_소아과개폐업!$H$5:$H$293,시도_소아과개폐업!$A$5:$A$293,$D839,시도_소아과개폐업!$B$5:$B$293,$B839)</f>
        <v>70</v>
      </c>
      <c r="AY839" s="14" t="n">
        <f aca="false">SUMIFS(시군구_병원급!$E$5:$E$3668,시군구_병원급!$A$5:$A$3668,$A839,시군구_병원급!$D$5:$D$3668,$D839)</f>
        <v>2</v>
      </c>
      <c r="AZ839" s="14" t="n">
        <f aca="false">SUMIFS(시군구_병원급!$F$5:$F$3668,시군구_병원급!$A$5:$A$3668,$A839,시군구_병원급!$D$5:$D$3668,$D839)</f>
        <v>2</v>
      </c>
      <c r="BA839" s="14" t="n">
        <f aca="false">SUMIFS(시군구_병원급!$G$5:$G$3668,시군구_병원급!$A$5:$A$3668,$A839,시군구_병원급!$D$5:$D$3668,$D839)</f>
        <v>2</v>
      </c>
      <c r="BB839" s="14" t="n">
        <f aca="false">SUMIFS(시군구_병원급!$H$5:$H$3668,시군구_병원급!$A$5:$A$3668,$A839,시군구_병원급!$D$5:$D$3668,$D839)</f>
        <v>4</v>
      </c>
      <c r="BC839" s="16" t="n">
        <f aca="false">K839+AY839</f>
        <v>3</v>
      </c>
      <c r="BD839" s="17" t="n">
        <f aca="false">IF(E839=0,"",(K839+AY839)/E839*1000)</f>
        <v>1.30264871906209</v>
      </c>
      <c r="BE839" s="16" t="n">
        <f aca="false">AY839-SUMIFS(시군구_병원급!$E$5:$E$3668,시군구_병원급!$A$5:$A$3668,$A839,시군구_병원급!$D$5:$D$3668,$D839-3)</f>
        <v>0</v>
      </c>
      <c r="BF839" s="16" t="n">
        <f aca="false">IF(AY839=0,1,0)</f>
        <v>0</v>
      </c>
      <c r="BG839" s="16" t="n">
        <f aca="false">IF(K839+AY839=0,1,0)</f>
        <v>0</v>
      </c>
      <c r="BH839" s="16" t="n">
        <f aca="false">AF839+AG839+AH839</f>
        <v>8</v>
      </c>
      <c r="BI839" s="18" t="n">
        <f aca="false">IF(H839=0,"",BH839/H839)</f>
        <v>0.470588235294118</v>
      </c>
      <c r="BJ839" s="16" t="n">
        <f aca="false">IF(AP839="","",AP839+AN839)</f>
        <v>5</v>
      </c>
    </row>
    <row r="840" customFormat="false" ht="15" hidden="false" customHeight="true" outlineLevel="0" collapsed="false">
      <c r="A840" s="9" t="s">
        <v>355</v>
      </c>
      <c r="B840" s="10" t="s">
        <v>319</v>
      </c>
      <c r="C840" s="10" t="s">
        <v>356</v>
      </c>
      <c r="D840" s="9" t="n">
        <v>2019</v>
      </c>
      <c r="E840" s="11" t="n">
        <v>1783</v>
      </c>
      <c r="F840" s="11" t="n">
        <v>268</v>
      </c>
      <c r="G840" s="11" t="n">
        <v>267</v>
      </c>
      <c r="H840" s="11" t="n">
        <v>14</v>
      </c>
      <c r="I840" s="11" t="n">
        <v>1038</v>
      </c>
      <c r="J840" s="11" t="n">
        <v>746</v>
      </c>
      <c r="K840" s="11" t="n">
        <v>0</v>
      </c>
      <c r="L840" s="12" t="n">
        <v>7.85193494111049</v>
      </c>
      <c r="M840" s="12" t="n">
        <v>0</v>
      </c>
      <c r="N840" s="13" t="n">
        <v>0.71868978805395</v>
      </c>
      <c r="O840" s="13" t="n">
        <v>0.582164890633763</v>
      </c>
      <c r="P840" s="13" t="n">
        <v>0.149747616376893</v>
      </c>
      <c r="Q840" s="13" t="n">
        <v>-0.177583025830258</v>
      </c>
      <c r="R840" s="13" t="n">
        <v>-0.306493506493507</v>
      </c>
      <c r="S840" s="11" t="n">
        <v>0</v>
      </c>
      <c r="T840" s="13" t="n">
        <v>0</v>
      </c>
      <c r="U840" s="13" t="n">
        <v>0</v>
      </c>
      <c r="V840" s="11" t="n">
        <v>1</v>
      </c>
      <c r="W840" s="13" t="n">
        <v>0</v>
      </c>
      <c r="X840" s="11" t="n">
        <v>0</v>
      </c>
      <c r="Y840" s="11" t="n">
        <v>0</v>
      </c>
      <c r="Z840" s="11" t="n">
        <v>0</v>
      </c>
      <c r="AA840" s="11" t="n">
        <v>0</v>
      </c>
      <c r="AB840" s="10" t="s">
        <v>65</v>
      </c>
      <c r="AC840" s="11" t="n">
        <v>4</v>
      </c>
      <c r="AD840" s="11" t="n">
        <v>1</v>
      </c>
      <c r="AE840" s="11" t="n">
        <v>2</v>
      </c>
      <c r="AF840" s="11" t="n">
        <v>1</v>
      </c>
      <c r="AG840" s="11" t="n">
        <v>6</v>
      </c>
      <c r="AH840" s="11" t="n">
        <v>0</v>
      </c>
      <c r="AI840" s="13" t="n">
        <v>0.285714285714286</v>
      </c>
      <c r="AJ840" s="13" t="n">
        <v>0.0714285714285714</v>
      </c>
      <c r="AK840" s="13" t="n">
        <v>0.142857142857143</v>
      </c>
      <c r="AL840" s="13" t="n">
        <v>0.0714285714285714</v>
      </c>
      <c r="AM840" s="13" t="n">
        <v>0.428571428571429</v>
      </c>
      <c r="AN840" s="11" t="n">
        <v>0</v>
      </c>
      <c r="AO840" s="13" t="n">
        <v>0</v>
      </c>
      <c r="AP840" s="11" t="n">
        <v>2</v>
      </c>
      <c r="AQ840" s="11" t="n">
        <v>2</v>
      </c>
      <c r="AR840" s="13" t="n">
        <v>0.142857142857143</v>
      </c>
      <c r="AS840" s="13" t="n">
        <v>0.142857142857143</v>
      </c>
      <c r="AT840" s="14" t="n">
        <f aca="false">SUMIFS(시도_소아과개폐업!$C$5:$C$293,시도_소아과개폐업!$A$5:$A$293,$D840,시도_소아과개폐업!$B$5:$B$293,$B840)</f>
        <v>12</v>
      </c>
      <c r="AU840" s="14" t="n">
        <f aca="false">SUMIFS(시도_소아과개폐업!$D$5:$D$293,시도_소아과개폐업!$A$5:$A$293,$D840,시도_소아과개폐업!$B$5:$B$293,$B840)</f>
        <v>20</v>
      </c>
      <c r="AV840" s="14" t="n">
        <f aca="false">SUMIFS(시도_소아과개폐업!$F$5:$F$293,시도_소아과개폐업!$A$5:$A$293,$D840,시도_소아과개폐업!$B$5:$B$293,$B840)</f>
        <v>-8</v>
      </c>
      <c r="AW840" s="15" t="n">
        <f aca="false">SUMIFS(시도_소아과개폐업!$G$5:$G$293,시도_소아과개폐업!$A$5:$A$293,$D840,시도_소아과개폐업!$B$5:$B$293,$B840)</f>
        <v>0.740740740740741</v>
      </c>
      <c r="AX840" s="14" t="n">
        <f aca="false">SUMIFS(시도_소아과개폐업!$H$5:$H$293,시도_소아과개폐업!$A$5:$A$293,$D840,시도_소아과개폐업!$B$5:$B$293,$B840)</f>
        <v>70</v>
      </c>
      <c r="AY840" s="14" t="n">
        <f aca="false">SUMIFS(시군구_병원급!$E$5:$E$3668,시군구_병원급!$A$5:$A$3668,$A840,시군구_병원급!$D$5:$D$3668,$D840)</f>
        <v>1</v>
      </c>
      <c r="AZ840" s="14" t="n">
        <f aca="false">SUMIFS(시군구_병원급!$F$5:$F$3668,시군구_병원급!$A$5:$A$3668,$A840,시군구_병원급!$D$5:$D$3668,$D840)</f>
        <v>0</v>
      </c>
      <c r="BA840" s="14" t="n">
        <f aca="false">SUMIFS(시군구_병원급!$G$5:$G$3668,시군구_병원급!$A$5:$A$3668,$A840,시군구_병원급!$D$5:$D$3668,$D840)</f>
        <v>2</v>
      </c>
      <c r="BB840" s="14" t="n">
        <f aca="false">SUMIFS(시군구_병원급!$H$5:$H$3668,시군구_병원급!$A$5:$A$3668,$A840,시군구_병원급!$D$5:$D$3668,$D840)</f>
        <v>4</v>
      </c>
      <c r="BC840" s="16" t="n">
        <f aca="false">K840+AY840</f>
        <v>1</v>
      </c>
      <c r="BD840" s="17" t="n">
        <f aca="false">IF(E840=0,"",(K840+AY840)/E840*1000)</f>
        <v>0.560852495793606</v>
      </c>
      <c r="BE840" s="16" t="n">
        <f aca="false">AY840-SUMIFS(시군구_병원급!$E$5:$E$3668,시군구_병원급!$A$5:$A$3668,$A840,시군구_병원급!$D$5:$D$3668,$D840-3)</f>
        <v>0</v>
      </c>
      <c r="BF840" s="16" t="n">
        <f aca="false">IF(AY840=0,1,0)</f>
        <v>0</v>
      </c>
      <c r="BG840" s="16" t="n">
        <f aca="false">IF(K840+AY840=0,1,0)</f>
        <v>0</v>
      </c>
      <c r="BH840" s="16" t="n">
        <f aca="false">AF840+AG840+AH840</f>
        <v>7</v>
      </c>
      <c r="BI840" s="18" t="n">
        <f aca="false">IF(H840=0,"",BH840/H840)</f>
        <v>0.5</v>
      </c>
      <c r="BJ840" s="16" t="n">
        <f aca="false">IF(AP840="","",AP840+AN840)</f>
        <v>2</v>
      </c>
    </row>
    <row r="841" customFormat="false" ht="15" hidden="false" customHeight="true" outlineLevel="0" collapsed="false">
      <c r="A841" s="9" t="s">
        <v>357</v>
      </c>
      <c r="B841" s="10" t="s">
        <v>319</v>
      </c>
      <c r="C841" s="10" t="s">
        <v>358</v>
      </c>
      <c r="D841" s="9" t="n">
        <v>2019</v>
      </c>
      <c r="E841" s="11" t="n">
        <v>1892</v>
      </c>
      <c r="F841" s="11" t="n">
        <v>270</v>
      </c>
      <c r="G841" s="11" t="n">
        <v>282</v>
      </c>
      <c r="H841" s="11" t="n">
        <v>25</v>
      </c>
      <c r="I841" s="11" t="n">
        <v>1282</v>
      </c>
      <c r="J841" s="11" t="n">
        <v>1008</v>
      </c>
      <c r="K841" s="11" t="n">
        <v>0</v>
      </c>
      <c r="L841" s="12" t="n">
        <v>13.2135306553911</v>
      </c>
      <c r="M841" s="12" t="n">
        <v>0</v>
      </c>
      <c r="N841" s="13" t="n">
        <v>0.786271450858034</v>
      </c>
      <c r="O841" s="13" t="n">
        <v>0.677589852008457</v>
      </c>
      <c r="P841" s="13" t="n">
        <v>0.149048625792812</v>
      </c>
      <c r="Q841" s="13" t="n">
        <v>-0.168351648351648</v>
      </c>
      <c r="R841" s="13" t="n">
        <v>-0.269430051813472</v>
      </c>
      <c r="S841" s="11" t="n">
        <v>0</v>
      </c>
      <c r="T841" s="13" t="n">
        <v>0</v>
      </c>
      <c r="U841" s="13" t="n">
        <v>0</v>
      </c>
      <c r="V841" s="11" t="n">
        <v>1</v>
      </c>
      <c r="W841" s="13" t="n">
        <v>-0.04</v>
      </c>
      <c r="X841" s="11" t="n">
        <v>0</v>
      </c>
      <c r="Y841" s="11" t="n">
        <v>0</v>
      </c>
      <c r="Z841" s="11" t="n">
        <v>0</v>
      </c>
      <c r="AA841" s="11" t="n">
        <v>0</v>
      </c>
      <c r="AB841" s="10" t="s">
        <v>65</v>
      </c>
      <c r="AC841" s="11" t="n">
        <v>6</v>
      </c>
      <c r="AD841" s="11" t="n">
        <v>5</v>
      </c>
      <c r="AE841" s="11" t="n">
        <v>3</v>
      </c>
      <c r="AF841" s="11" t="n">
        <v>0</v>
      </c>
      <c r="AG841" s="11" t="n">
        <v>11</v>
      </c>
      <c r="AH841" s="11" t="n">
        <v>0</v>
      </c>
      <c r="AI841" s="13" t="n">
        <v>0.24</v>
      </c>
      <c r="AJ841" s="13" t="n">
        <v>0.2</v>
      </c>
      <c r="AK841" s="13" t="n">
        <v>0.12</v>
      </c>
      <c r="AL841" s="13" t="n">
        <v>0</v>
      </c>
      <c r="AM841" s="13" t="n">
        <v>0.44</v>
      </c>
      <c r="AN841" s="11" t="n">
        <v>1</v>
      </c>
      <c r="AO841" s="13" t="n">
        <v>0.0384615384615385</v>
      </c>
      <c r="AP841" s="11" t="n">
        <v>1</v>
      </c>
      <c r="AQ841" s="11" t="n">
        <v>0</v>
      </c>
      <c r="AR841" s="13" t="n">
        <v>0.037037037037037</v>
      </c>
      <c r="AS841" s="13" t="n">
        <v>0</v>
      </c>
      <c r="AT841" s="14" t="n">
        <f aca="false">SUMIFS(시도_소아과개폐업!$C$5:$C$293,시도_소아과개폐업!$A$5:$A$293,$D841,시도_소아과개폐업!$B$5:$B$293,$B841)</f>
        <v>12</v>
      </c>
      <c r="AU841" s="14" t="n">
        <f aca="false">SUMIFS(시도_소아과개폐업!$D$5:$D$293,시도_소아과개폐업!$A$5:$A$293,$D841,시도_소아과개폐업!$B$5:$B$293,$B841)</f>
        <v>20</v>
      </c>
      <c r="AV841" s="14" t="n">
        <f aca="false">SUMIFS(시도_소아과개폐업!$F$5:$F$293,시도_소아과개폐업!$A$5:$A$293,$D841,시도_소아과개폐업!$B$5:$B$293,$B841)</f>
        <v>-8</v>
      </c>
      <c r="AW841" s="15" t="n">
        <f aca="false">SUMIFS(시도_소아과개폐업!$G$5:$G$293,시도_소아과개폐업!$A$5:$A$293,$D841,시도_소아과개폐업!$B$5:$B$293,$B841)</f>
        <v>0.740740740740741</v>
      </c>
      <c r="AX841" s="14" t="n">
        <f aca="false">SUMIFS(시도_소아과개폐업!$H$5:$H$293,시도_소아과개폐업!$A$5:$A$293,$D841,시도_소아과개폐업!$B$5:$B$293,$B841)</f>
        <v>70</v>
      </c>
      <c r="AY841" s="14" t="n">
        <f aca="false">SUMIFS(시군구_병원급!$E$5:$E$3668,시군구_병원급!$A$5:$A$3668,$A841,시군구_병원급!$D$5:$D$3668,$D841)</f>
        <v>0</v>
      </c>
      <c r="AZ841" s="14" t="n">
        <f aca="false">SUMIFS(시군구_병원급!$F$5:$F$3668,시군구_병원급!$A$5:$A$3668,$A841,시군구_병원급!$D$5:$D$3668,$D841)</f>
        <v>0</v>
      </c>
      <c r="BA841" s="14" t="n">
        <f aca="false">SUMIFS(시군구_병원급!$G$5:$G$3668,시군구_병원급!$A$5:$A$3668,$A841,시군구_병원급!$D$5:$D$3668,$D841)</f>
        <v>1</v>
      </c>
      <c r="BB841" s="14" t="n">
        <f aca="false">SUMIFS(시군구_병원급!$H$5:$H$3668,시군구_병원급!$A$5:$A$3668,$A841,시군구_병원급!$D$5:$D$3668,$D841)</f>
        <v>1</v>
      </c>
      <c r="BC841" s="16" t="n">
        <f aca="false">K841+AY841</f>
        <v>0</v>
      </c>
      <c r="BD841" s="17" t="n">
        <f aca="false">IF(E841=0,"",(K841+AY841)/E841*1000)</f>
        <v>0</v>
      </c>
      <c r="BE841" s="16" t="n">
        <f aca="false">AY841-SUMIFS(시군구_병원급!$E$5:$E$3668,시군구_병원급!$A$5:$A$3668,$A841,시군구_병원급!$D$5:$D$3668,$D841-3)</f>
        <v>0</v>
      </c>
      <c r="BF841" s="16" t="n">
        <f aca="false">IF(AY841=0,1,0)</f>
        <v>1</v>
      </c>
      <c r="BG841" s="16" t="n">
        <f aca="false">IF(K841+AY841=0,1,0)</f>
        <v>1</v>
      </c>
      <c r="BH841" s="16" t="n">
        <f aca="false">AF841+AG841+AH841</f>
        <v>11</v>
      </c>
      <c r="BI841" s="18" t="n">
        <f aca="false">IF(H841=0,"",BH841/H841)</f>
        <v>0.44</v>
      </c>
      <c r="BJ841" s="16" t="n">
        <f aca="false">IF(AP841="","",AP841+AN841)</f>
        <v>2</v>
      </c>
    </row>
    <row r="842" customFormat="false" ht="15" hidden="false" customHeight="true" outlineLevel="0" collapsed="false">
      <c r="A842" s="9" t="s">
        <v>359</v>
      </c>
      <c r="B842" s="10" t="s">
        <v>319</v>
      </c>
      <c r="C842" s="10" t="s">
        <v>360</v>
      </c>
      <c r="D842" s="9" t="n">
        <v>2019</v>
      </c>
      <c r="E842" s="11" t="n">
        <v>990</v>
      </c>
      <c r="F842" s="11" t="n">
        <v>157</v>
      </c>
      <c r="G842" s="11" t="n">
        <v>160</v>
      </c>
      <c r="H842" s="11" t="n">
        <v>12</v>
      </c>
      <c r="I842" s="11" t="n">
        <v>738</v>
      </c>
      <c r="J842" s="11" t="n">
        <v>490</v>
      </c>
      <c r="K842" s="11" t="n">
        <v>0</v>
      </c>
      <c r="L842" s="12" t="n">
        <v>12.1212121212121</v>
      </c>
      <c r="M842" s="12" t="n">
        <v>0</v>
      </c>
      <c r="N842" s="13" t="n">
        <v>0.663956639566396</v>
      </c>
      <c r="O842" s="13" t="n">
        <v>0.745454545454546</v>
      </c>
      <c r="P842" s="13" t="n">
        <v>0.161616161616162</v>
      </c>
      <c r="Q842" s="13" t="n">
        <v>-0.178423236514523</v>
      </c>
      <c r="R842" s="13" t="n">
        <v>-0.116022099447514</v>
      </c>
      <c r="S842" s="11" t="n">
        <v>0</v>
      </c>
      <c r="T842" s="13" t="n">
        <v>-0.0769230769230769</v>
      </c>
      <c r="U842" s="13" t="n">
        <v>-0.0501930501930502</v>
      </c>
      <c r="V842" s="11" t="n">
        <v>1</v>
      </c>
      <c r="W842" s="13" t="n">
        <v>-0.0833333333333334</v>
      </c>
      <c r="X842" s="11" t="n">
        <v>0</v>
      </c>
      <c r="Y842" s="11" t="n">
        <v>0</v>
      </c>
      <c r="Z842" s="11" t="n">
        <v>0</v>
      </c>
      <c r="AA842" s="11" t="n">
        <v>0</v>
      </c>
      <c r="AB842" s="10" t="s">
        <v>65</v>
      </c>
      <c r="AC842" s="11" t="n">
        <v>4</v>
      </c>
      <c r="AD842" s="11" t="n">
        <v>1</v>
      </c>
      <c r="AE842" s="11" t="n">
        <v>2</v>
      </c>
      <c r="AF842" s="11" t="n">
        <v>0</v>
      </c>
      <c r="AG842" s="11" t="n">
        <v>5</v>
      </c>
      <c r="AH842" s="11" t="n">
        <v>0</v>
      </c>
      <c r="AI842" s="13" t="n">
        <v>0.333333333333333</v>
      </c>
      <c r="AJ842" s="13" t="n">
        <v>0.0833333333333333</v>
      </c>
      <c r="AK842" s="13" t="n">
        <v>0.166666666666667</v>
      </c>
      <c r="AL842" s="13" t="n">
        <v>0</v>
      </c>
      <c r="AM842" s="13" t="n">
        <v>0.416666666666667</v>
      </c>
      <c r="AN842" s="11" t="n">
        <v>1</v>
      </c>
      <c r="AO842" s="13" t="n">
        <v>0.0769230769230769</v>
      </c>
      <c r="AP842" s="11" t="n">
        <v>0</v>
      </c>
      <c r="AQ842" s="11" t="n">
        <v>0</v>
      </c>
      <c r="AR842" s="13" t="n">
        <v>0</v>
      </c>
      <c r="AS842" s="13" t="n">
        <v>0</v>
      </c>
      <c r="AT842" s="14" t="n">
        <f aca="false">SUMIFS(시도_소아과개폐업!$C$5:$C$293,시도_소아과개폐업!$A$5:$A$293,$D842,시도_소아과개폐업!$B$5:$B$293,$B842)</f>
        <v>12</v>
      </c>
      <c r="AU842" s="14" t="n">
        <f aca="false">SUMIFS(시도_소아과개폐업!$D$5:$D$293,시도_소아과개폐업!$A$5:$A$293,$D842,시도_소아과개폐업!$B$5:$B$293,$B842)</f>
        <v>20</v>
      </c>
      <c r="AV842" s="14" t="n">
        <f aca="false">SUMIFS(시도_소아과개폐업!$F$5:$F$293,시도_소아과개폐업!$A$5:$A$293,$D842,시도_소아과개폐업!$B$5:$B$293,$B842)</f>
        <v>-8</v>
      </c>
      <c r="AW842" s="15" t="n">
        <f aca="false">SUMIFS(시도_소아과개폐업!$G$5:$G$293,시도_소아과개폐업!$A$5:$A$293,$D842,시도_소아과개폐업!$B$5:$B$293,$B842)</f>
        <v>0.740740740740741</v>
      </c>
      <c r="AX842" s="14" t="n">
        <f aca="false">SUMIFS(시도_소아과개폐업!$H$5:$H$293,시도_소아과개폐업!$A$5:$A$293,$D842,시도_소아과개폐업!$B$5:$B$293,$B842)</f>
        <v>70</v>
      </c>
      <c r="AY842" s="14" t="n">
        <f aca="false">SUMIFS(시군구_병원급!$E$5:$E$3668,시군구_병원급!$A$5:$A$3668,$A842,시군구_병원급!$D$5:$D$3668,$D842)</f>
        <v>0</v>
      </c>
      <c r="AZ842" s="14" t="n">
        <f aca="false">SUMIFS(시군구_병원급!$F$5:$F$3668,시군구_병원급!$A$5:$A$3668,$A842,시군구_병원급!$D$5:$D$3668,$D842)</f>
        <v>0</v>
      </c>
      <c r="BA842" s="14" t="n">
        <f aca="false">SUMIFS(시군구_병원급!$G$5:$G$3668,시군구_병원급!$A$5:$A$3668,$A842,시군구_병원급!$D$5:$D$3668,$D842)</f>
        <v>2</v>
      </c>
      <c r="BB842" s="14" t="n">
        <f aca="false">SUMIFS(시군구_병원급!$H$5:$H$3668,시군구_병원급!$A$5:$A$3668,$A842,시군구_병원급!$D$5:$D$3668,$D842)</f>
        <v>3</v>
      </c>
      <c r="BC842" s="16" t="n">
        <f aca="false">K842+AY842</f>
        <v>0</v>
      </c>
      <c r="BD842" s="17" t="n">
        <f aca="false">IF(E842=0,"",(K842+AY842)/E842*1000)</f>
        <v>0</v>
      </c>
      <c r="BE842" s="16" t="n">
        <f aca="false">AY842-SUMIFS(시군구_병원급!$E$5:$E$3668,시군구_병원급!$A$5:$A$3668,$A842,시군구_병원급!$D$5:$D$3668,$D842-3)</f>
        <v>0</v>
      </c>
      <c r="BF842" s="16" t="n">
        <f aca="false">IF(AY842=0,1,0)</f>
        <v>1</v>
      </c>
      <c r="BG842" s="16" t="n">
        <f aca="false">IF(K842+AY842=0,1,0)</f>
        <v>1</v>
      </c>
      <c r="BH842" s="16" t="n">
        <f aca="false">AF842+AG842+AH842</f>
        <v>5</v>
      </c>
      <c r="BI842" s="18" t="n">
        <f aca="false">IF(H842=0,"",BH842/H842)</f>
        <v>0.416666666666667</v>
      </c>
      <c r="BJ842" s="16" t="n">
        <f aca="false">IF(AP842="","",AP842+AN842)</f>
        <v>1</v>
      </c>
    </row>
    <row r="843" customFormat="false" ht="15" hidden="false" customHeight="true" outlineLevel="0" collapsed="false">
      <c r="A843" s="9" t="s">
        <v>361</v>
      </c>
      <c r="B843" s="10" t="s">
        <v>319</v>
      </c>
      <c r="C843" s="10" t="s">
        <v>362</v>
      </c>
      <c r="D843" s="9" t="n">
        <v>2019</v>
      </c>
      <c r="E843" s="11" t="n">
        <v>976</v>
      </c>
      <c r="F843" s="11" t="n">
        <v>149</v>
      </c>
      <c r="G843" s="11" t="n">
        <v>169</v>
      </c>
      <c r="H843" s="11" t="n">
        <v>13</v>
      </c>
      <c r="I843" s="11" t="n">
        <v>750</v>
      </c>
      <c r="J843" s="11" t="n">
        <v>334</v>
      </c>
      <c r="K843" s="11" t="n">
        <v>0</v>
      </c>
      <c r="L843" s="12" t="n">
        <v>13.3196721311475</v>
      </c>
      <c r="M843" s="12" t="n">
        <v>0</v>
      </c>
      <c r="N843" s="13" t="n">
        <v>0.445333333333333</v>
      </c>
      <c r="O843" s="13" t="n">
        <v>0.76844262295082</v>
      </c>
      <c r="P843" s="13" t="n">
        <v>0.173155737704918</v>
      </c>
      <c r="Q843" s="13" t="n">
        <v>-0.232704402515723</v>
      </c>
      <c r="R843" s="13" t="n">
        <v>-0.221198156682028</v>
      </c>
      <c r="S843" s="11" t="n">
        <v>0</v>
      </c>
      <c r="T843" s="13" t="n">
        <v>0</v>
      </c>
      <c r="U843" s="13" t="n">
        <v>-0.0808823529411765</v>
      </c>
      <c r="V843" s="11" t="n">
        <v>1</v>
      </c>
      <c r="W843" s="13" t="n">
        <v>0.0769230769230769</v>
      </c>
      <c r="X843" s="11" t="n">
        <v>0</v>
      </c>
      <c r="Y843" s="11" t="n">
        <v>0</v>
      </c>
      <c r="Z843" s="11" t="n">
        <v>0</v>
      </c>
      <c r="AA843" s="11" t="n">
        <v>0</v>
      </c>
      <c r="AB843" s="10" t="s">
        <v>65</v>
      </c>
      <c r="AC843" s="11" t="n">
        <v>6</v>
      </c>
      <c r="AD843" s="11" t="n">
        <v>0</v>
      </c>
      <c r="AE843" s="11" t="n">
        <v>0</v>
      </c>
      <c r="AF843" s="11" t="n">
        <v>0</v>
      </c>
      <c r="AG843" s="11" t="n">
        <v>7</v>
      </c>
      <c r="AH843" s="11" t="n">
        <v>0</v>
      </c>
      <c r="AI843" s="13" t="n">
        <v>0.461538461538462</v>
      </c>
      <c r="AJ843" s="13" t="n">
        <v>0</v>
      </c>
      <c r="AK843" s="13" t="n">
        <v>0</v>
      </c>
      <c r="AL843" s="13" t="n">
        <v>0</v>
      </c>
      <c r="AM843" s="13" t="n">
        <v>0.538461538461538</v>
      </c>
      <c r="AN843" s="11" t="n">
        <v>1</v>
      </c>
      <c r="AO843" s="13" t="n">
        <v>0.0714285714285714</v>
      </c>
      <c r="AP843" s="11" t="n">
        <v>0</v>
      </c>
      <c r="AQ843" s="11" t="n">
        <v>0</v>
      </c>
      <c r="AR843" s="13" t="n">
        <v>0</v>
      </c>
      <c r="AS843" s="13" t="n">
        <v>0</v>
      </c>
      <c r="AT843" s="14" t="n">
        <f aca="false">SUMIFS(시도_소아과개폐업!$C$5:$C$293,시도_소아과개폐업!$A$5:$A$293,$D843,시도_소아과개폐업!$B$5:$B$293,$B843)</f>
        <v>12</v>
      </c>
      <c r="AU843" s="14" t="n">
        <f aca="false">SUMIFS(시도_소아과개폐업!$D$5:$D$293,시도_소아과개폐업!$A$5:$A$293,$D843,시도_소아과개폐업!$B$5:$B$293,$B843)</f>
        <v>20</v>
      </c>
      <c r="AV843" s="14" t="n">
        <f aca="false">SUMIFS(시도_소아과개폐업!$F$5:$F$293,시도_소아과개폐업!$A$5:$A$293,$D843,시도_소아과개폐업!$B$5:$B$293,$B843)</f>
        <v>-8</v>
      </c>
      <c r="AW843" s="15" t="n">
        <f aca="false">SUMIFS(시도_소아과개폐업!$G$5:$G$293,시도_소아과개폐업!$A$5:$A$293,$D843,시도_소아과개폐업!$B$5:$B$293,$B843)</f>
        <v>0.740740740740741</v>
      </c>
      <c r="AX843" s="14" t="n">
        <f aca="false">SUMIFS(시도_소아과개폐업!$H$5:$H$293,시도_소아과개폐업!$A$5:$A$293,$D843,시도_소아과개폐업!$B$5:$B$293,$B843)</f>
        <v>70</v>
      </c>
      <c r="AY843" s="14" t="n">
        <f aca="false">SUMIFS(시군구_병원급!$E$5:$E$3668,시군구_병원급!$A$5:$A$3668,$A843,시군구_병원급!$D$5:$D$3668,$D843)</f>
        <v>1</v>
      </c>
      <c r="AZ843" s="14" t="n">
        <f aca="false">SUMIFS(시군구_병원급!$F$5:$F$3668,시군구_병원급!$A$5:$A$3668,$A843,시군구_병원급!$D$5:$D$3668,$D843)</f>
        <v>0</v>
      </c>
      <c r="BA843" s="14" t="n">
        <f aca="false">SUMIFS(시군구_병원급!$G$5:$G$3668,시군구_병원급!$A$5:$A$3668,$A843,시군구_병원급!$D$5:$D$3668,$D843)</f>
        <v>2</v>
      </c>
      <c r="BB843" s="14" t="n">
        <f aca="false">SUMIFS(시군구_병원급!$H$5:$H$3668,시군구_병원급!$A$5:$A$3668,$A843,시군구_병원급!$D$5:$D$3668,$D843)</f>
        <v>4</v>
      </c>
      <c r="BC843" s="16" t="n">
        <f aca="false">K843+AY843</f>
        <v>1</v>
      </c>
      <c r="BD843" s="17" t="n">
        <f aca="false">IF(E843=0,"",(K843+AY843)/E843*1000)</f>
        <v>1.02459016393443</v>
      </c>
      <c r="BE843" s="16" t="n">
        <f aca="false">AY843-SUMIFS(시군구_병원급!$E$5:$E$3668,시군구_병원급!$A$5:$A$3668,$A843,시군구_병원급!$D$5:$D$3668,$D843-3)</f>
        <v>0</v>
      </c>
      <c r="BF843" s="16" t="n">
        <f aca="false">IF(AY843=0,1,0)</f>
        <v>0</v>
      </c>
      <c r="BG843" s="16" t="n">
        <f aca="false">IF(K843+AY843=0,1,0)</f>
        <v>0</v>
      </c>
      <c r="BH843" s="16" t="n">
        <f aca="false">AF843+AG843+AH843</f>
        <v>7</v>
      </c>
      <c r="BI843" s="18" t="n">
        <f aca="false">IF(H843=0,"",BH843/H843)</f>
        <v>0.538461538461538</v>
      </c>
      <c r="BJ843" s="16" t="n">
        <f aca="false">IF(AP843="","",AP843+AN843)</f>
        <v>1</v>
      </c>
    </row>
    <row r="844" customFormat="false" ht="15" hidden="false" customHeight="true" outlineLevel="0" collapsed="false">
      <c r="A844" s="9" t="s">
        <v>363</v>
      </c>
      <c r="B844" s="10" t="s">
        <v>364</v>
      </c>
      <c r="C844" s="10" t="s">
        <v>365</v>
      </c>
      <c r="D844" s="9" t="n">
        <v>2019</v>
      </c>
      <c r="E844" s="11" t="n">
        <v>22536</v>
      </c>
      <c r="F844" s="11" t="n">
        <v>2670</v>
      </c>
      <c r="G844" s="11" t="n">
        <v>2701</v>
      </c>
      <c r="H844" s="11" t="n">
        <v>414</v>
      </c>
      <c r="I844" s="11" t="n">
        <v>18107</v>
      </c>
      <c r="J844" s="11" t="n">
        <v>13430</v>
      </c>
      <c r="K844" s="11" t="n">
        <v>19</v>
      </c>
      <c r="L844" s="12" t="n">
        <v>18.370607028754</v>
      </c>
      <c r="M844" s="12" t="n">
        <v>0.843095491657792</v>
      </c>
      <c r="N844" s="13" t="n">
        <v>0.741702104158613</v>
      </c>
      <c r="O844" s="13" t="n">
        <v>0.803470003549876</v>
      </c>
      <c r="P844" s="13" t="n">
        <v>0.119852680156195</v>
      </c>
      <c r="Q844" s="13" t="n">
        <v>-0.183300717547293</v>
      </c>
      <c r="R844" s="13" t="n">
        <v>-0.339285714285714</v>
      </c>
      <c r="S844" s="11" t="n">
        <v>-2</v>
      </c>
      <c r="T844" s="13" t="n">
        <v>-0.0860927152317881</v>
      </c>
      <c r="U844" s="13" t="n">
        <v>-0.0410443808918547</v>
      </c>
      <c r="V844" s="11" t="n">
        <v>0</v>
      </c>
      <c r="W844" s="13" t="n">
        <v>-0.27536231884058</v>
      </c>
      <c r="X844" s="11" t="n">
        <v>1</v>
      </c>
      <c r="Y844" s="11" t="n">
        <v>0</v>
      </c>
      <c r="Z844" s="11" t="n">
        <v>1</v>
      </c>
      <c r="AA844" s="11" t="n">
        <v>0</v>
      </c>
      <c r="AB844" s="10" t="s">
        <v>65</v>
      </c>
      <c r="AC844" s="11" t="n">
        <v>18</v>
      </c>
      <c r="AD844" s="11" t="n">
        <v>165</v>
      </c>
      <c r="AE844" s="11" t="n">
        <v>210</v>
      </c>
      <c r="AF844" s="11" t="n">
        <v>9</v>
      </c>
      <c r="AG844" s="11" t="n">
        <v>12</v>
      </c>
      <c r="AH844" s="11" t="n">
        <v>0</v>
      </c>
      <c r="AI844" s="13" t="n">
        <v>0.0434782608695652</v>
      </c>
      <c r="AJ844" s="13" t="n">
        <v>0.398550724637681</v>
      </c>
      <c r="AK844" s="13" t="n">
        <v>0.507246376811594</v>
      </c>
      <c r="AL844" s="13" t="n">
        <v>0.0217391304347826</v>
      </c>
      <c r="AM844" s="13" t="n">
        <v>0.0289855072463768</v>
      </c>
      <c r="AN844" s="11" t="n">
        <v>35</v>
      </c>
      <c r="AO844" s="13" t="n">
        <v>0.0779510022271715</v>
      </c>
      <c r="AP844" s="11" t="n">
        <v>43</v>
      </c>
      <c r="AQ844" s="11" t="n">
        <v>14</v>
      </c>
      <c r="AR844" s="13" t="n">
        <v>0.0899581589958159</v>
      </c>
      <c r="AS844" s="13" t="n">
        <v>0.0292887029288703</v>
      </c>
      <c r="AT844" s="14" t="n">
        <f aca="false">SUMIFS(시도_소아과개폐업!$C$5:$C$293,시도_소아과개폐업!$A$5:$A$293,$D844,시도_소아과개폐업!$B$5:$B$293,$B844)</f>
        <v>30</v>
      </c>
      <c r="AU844" s="14" t="n">
        <f aca="false">SUMIFS(시도_소아과개폐업!$D$5:$D$293,시도_소아과개폐업!$A$5:$A$293,$D844,시도_소아과개폐업!$B$5:$B$293,$B844)</f>
        <v>21</v>
      </c>
      <c r="AV844" s="14" t="n">
        <f aca="false">SUMIFS(시도_소아과개폐업!$F$5:$F$293,시도_소아과개폐업!$A$5:$A$293,$D844,시도_소아과개폐업!$B$5:$B$293,$B844)</f>
        <v>9</v>
      </c>
      <c r="AW844" s="15" t="n">
        <f aca="false">SUMIFS(시도_소아과개폐업!$G$5:$G$293,시도_소아과개폐업!$A$5:$A$293,$D844,시도_소아과개폐업!$B$5:$B$293,$B844)</f>
        <v>0.283783783783784</v>
      </c>
      <c r="AX844" s="14" t="n">
        <f aca="false">SUMIFS(시도_소아과개폐업!$H$5:$H$293,시도_소아과개폐업!$A$5:$A$293,$D844,시도_소아과개폐업!$B$5:$B$293,$B844)</f>
        <v>62</v>
      </c>
      <c r="AY844" s="14" t="n">
        <f aca="false">SUMIFS(시군구_병원급!$E$5:$E$3668,시군구_병원급!$A$5:$A$3668,$A844,시군구_병원급!$D$5:$D$3668,$D844)</f>
        <v>9</v>
      </c>
      <c r="AZ844" s="14" t="n">
        <f aca="false">SUMIFS(시군구_병원급!$F$5:$F$3668,시군구_병원급!$A$5:$A$3668,$A844,시군구_병원급!$D$5:$D$3668,$D844)</f>
        <v>5</v>
      </c>
      <c r="BA844" s="14" t="n">
        <f aca="false">SUMIFS(시군구_병원급!$G$5:$G$3668,시군구_병원급!$A$5:$A$3668,$A844,시군구_병원급!$D$5:$D$3668,$D844)</f>
        <v>16</v>
      </c>
      <c r="BB844" s="14" t="n">
        <f aca="false">SUMIFS(시군구_병원급!$H$5:$H$3668,시군구_병원급!$A$5:$A$3668,$A844,시군구_병원급!$D$5:$D$3668,$D844)</f>
        <v>51</v>
      </c>
      <c r="BC844" s="16" t="n">
        <f aca="false">K844+AY844</f>
        <v>28</v>
      </c>
      <c r="BD844" s="17" t="n">
        <f aca="false">IF(E844=0,"",(K844+AY844)/E844*1000)</f>
        <v>1.24245651402201</v>
      </c>
      <c r="BE844" s="16" t="n">
        <f aca="false">AY844-SUMIFS(시군구_병원급!$E$5:$E$3668,시군구_병원급!$A$5:$A$3668,$A844,시군구_병원급!$D$5:$D$3668,$D844-3)</f>
        <v>0</v>
      </c>
      <c r="BF844" s="16" t="n">
        <f aca="false">IF(AY844=0,1,0)</f>
        <v>0</v>
      </c>
      <c r="BG844" s="16" t="n">
        <f aca="false">IF(K844+AY844=0,1,0)</f>
        <v>0</v>
      </c>
      <c r="BH844" s="16" t="n">
        <f aca="false">AF844+AG844+AH844</f>
        <v>21</v>
      </c>
      <c r="BI844" s="18" t="n">
        <f aca="false">IF(H844=0,"",BH844/H844)</f>
        <v>0.0507246376811594</v>
      </c>
      <c r="BJ844" s="16" t="n">
        <f aca="false">IF(AP844="","",AP844+AN844)</f>
        <v>78</v>
      </c>
    </row>
    <row r="845" customFormat="false" ht="15" hidden="false" customHeight="true" outlineLevel="0" collapsed="false">
      <c r="A845" s="9" t="s">
        <v>366</v>
      </c>
      <c r="B845" s="10" t="s">
        <v>364</v>
      </c>
      <c r="C845" s="10" t="s">
        <v>367</v>
      </c>
      <c r="D845" s="9" t="n">
        <v>2019</v>
      </c>
      <c r="E845" s="11" t="n">
        <v>9172</v>
      </c>
      <c r="F845" s="11" t="n">
        <v>1099</v>
      </c>
      <c r="G845" s="11" t="n">
        <v>1112</v>
      </c>
      <c r="H845" s="11" t="n">
        <v>157</v>
      </c>
      <c r="I845" s="11" t="n">
        <v>7745</v>
      </c>
      <c r="J845" s="11" t="n">
        <v>5936</v>
      </c>
      <c r="K845" s="11" t="n">
        <v>3</v>
      </c>
      <c r="L845" s="12" t="n">
        <v>17.1173135630179</v>
      </c>
      <c r="M845" s="12" t="n">
        <v>0.327082424771042</v>
      </c>
      <c r="N845" s="13" t="n">
        <v>0.766429954809555</v>
      </c>
      <c r="O845" s="13" t="n">
        <v>0.844417793283908</v>
      </c>
      <c r="P845" s="13" t="n">
        <v>0.121238552115133</v>
      </c>
      <c r="Q845" s="13" t="n">
        <v>-0.160150169398407</v>
      </c>
      <c r="R845" s="13" t="n">
        <v>-0.316533497234173</v>
      </c>
      <c r="S845" s="11" t="n">
        <v>0</v>
      </c>
      <c r="T845" s="13" t="n">
        <v>-0.0710059171597633</v>
      </c>
      <c r="U845" s="13" t="n">
        <v>-0.0405104063429138</v>
      </c>
      <c r="V845" s="11" t="n">
        <v>0</v>
      </c>
      <c r="W845" s="13" t="n">
        <v>-0.229299363057325</v>
      </c>
      <c r="X845" s="11" t="n">
        <v>1</v>
      </c>
      <c r="Y845" s="11" t="n">
        <v>0</v>
      </c>
      <c r="Z845" s="11" t="n">
        <v>1</v>
      </c>
      <c r="AA845" s="11" t="n">
        <v>0</v>
      </c>
      <c r="AB845" s="10" t="s">
        <v>65</v>
      </c>
      <c r="AC845" s="11" t="n">
        <v>10</v>
      </c>
      <c r="AD845" s="11" t="n">
        <v>72</v>
      </c>
      <c r="AE845" s="11" t="n">
        <v>61</v>
      </c>
      <c r="AF845" s="11" t="n">
        <v>6</v>
      </c>
      <c r="AG845" s="11" t="n">
        <v>8</v>
      </c>
      <c r="AH845" s="11" t="n">
        <v>0</v>
      </c>
      <c r="AI845" s="13" t="n">
        <v>0.0636942675159236</v>
      </c>
      <c r="AJ845" s="13" t="n">
        <v>0.45859872611465</v>
      </c>
      <c r="AK845" s="13" t="n">
        <v>0.388535031847134</v>
      </c>
      <c r="AL845" s="13" t="n">
        <v>0.0382165605095541</v>
      </c>
      <c r="AM845" s="13" t="n">
        <v>0.0509554140127389</v>
      </c>
      <c r="AN845" s="11" t="n">
        <v>3</v>
      </c>
      <c r="AO845" s="13" t="n">
        <v>0.01875</v>
      </c>
      <c r="AP845" s="11" t="n">
        <v>25</v>
      </c>
      <c r="AQ845" s="11" t="n">
        <v>9</v>
      </c>
      <c r="AR845" s="13" t="n">
        <v>0.142045454545455</v>
      </c>
      <c r="AS845" s="13" t="n">
        <v>0.0511363636363636</v>
      </c>
      <c r="AT845" s="14" t="n">
        <f aca="false">SUMIFS(시도_소아과개폐업!$C$5:$C$293,시도_소아과개폐업!$A$5:$A$293,$D845,시도_소아과개폐업!$B$5:$B$293,$B845)</f>
        <v>30</v>
      </c>
      <c r="AU845" s="14" t="n">
        <f aca="false">SUMIFS(시도_소아과개폐업!$D$5:$D$293,시도_소아과개폐업!$A$5:$A$293,$D845,시도_소아과개폐업!$B$5:$B$293,$B845)</f>
        <v>21</v>
      </c>
      <c r="AV845" s="14" t="n">
        <f aca="false">SUMIFS(시도_소아과개폐업!$F$5:$F$293,시도_소아과개폐업!$A$5:$A$293,$D845,시도_소아과개폐업!$B$5:$B$293,$B845)</f>
        <v>9</v>
      </c>
      <c r="AW845" s="15" t="n">
        <f aca="false">SUMIFS(시도_소아과개폐업!$G$5:$G$293,시도_소아과개폐업!$A$5:$A$293,$D845,시도_소아과개폐업!$B$5:$B$293,$B845)</f>
        <v>0.283783783783784</v>
      </c>
      <c r="AX845" s="14" t="n">
        <f aca="false">SUMIFS(시도_소아과개폐업!$H$5:$H$293,시도_소아과개폐업!$A$5:$A$293,$D845,시도_소아과개폐업!$B$5:$B$293,$B845)</f>
        <v>62</v>
      </c>
      <c r="AY845" s="14" t="n">
        <f aca="false">SUMIFS(시군구_병원급!$E$5:$E$3668,시군구_병원급!$A$5:$A$3668,$A845,시군구_병원급!$D$5:$D$3668,$D845)</f>
        <v>4</v>
      </c>
      <c r="AZ845" s="14" t="n">
        <f aca="false">SUMIFS(시군구_병원급!$F$5:$F$3668,시군구_병원급!$A$5:$A$3668,$A845,시군구_병원급!$D$5:$D$3668,$D845)</f>
        <v>1</v>
      </c>
      <c r="BA845" s="14" t="n">
        <f aca="false">SUMIFS(시군구_병원급!$G$5:$G$3668,시군구_병원급!$A$5:$A$3668,$A845,시군구_병원급!$D$5:$D$3668,$D845)</f>
        <v>9</v>
      </c>
      <c r="BB845" s="14" t="n">
        <f aca="false">SUMIFS(시군구_병원급!$H$5:$H$3668,시군구_병원급!$A$5:$A$3668,$A845,시군구_병원급!$D$5:$D$3668,$D845)</f>
        <v>28</v>
      </c>
      <c r="BC845" s="16" t="n">
        <f aca="false">K845+AY845</f>
        <v>7</v>
      </c>
      <c r="BD845" s="17" t="n">
        <f aca="false">IF(E845=0,"",(K845+AY845)/E845*1000)</f>
        <v>0.763192324465765</v>
      </c>
      <c r="BE845" s="16" t="n">
        <f aca="false">AY845-SUMIFS(시군구_병원급!$E$5:$E$3668,시군구_병원급!$A$5:$A$3668,$A845,시군구_병원급!$D$5:$D$3668,$D845-3)</f>
        <v>0</v>
      </c>
      <c r="BF845" s="16" t="n">
        <f aca="false">IF(AY845=0,1,0)</f>
        <v>0</v>
      </c>
      <c r="BG845" s="16" t="n">
        <f aca="false">IF(K845+AY845=0,1,0)</f>
        <v>0</v>
      </c>
      <c r="BH845" s="16" t="n">
        <f aca="false">AF845+AG845+AH845</f>
        <v>14</v>
      </c>
      <c r="BI845" s="18" t="n">
        <f aca="false">IF(H845=0,"",BH845/H845)</f>
        <v>0.089171974522293</v>
      </c>
      <c r="BJ845" s="16" t="n">
        <f aca="false">IF(AP845="","",AP845+AN845)</f>
        <v>28</v>
      </c>
    </row>
    <row r="846" customFormat="false" ht="15" hidden="false" customHeight="true" outlineLevel="0" collapsed="false">
      <c r="A846" s="9" t="s">
        <v>368</v>
      </c>
      <c r="B846" s="10" t="s">
        <v>364</v>
      </c>
      <c r="C846" s="10" t="s">
        <v>369</v>
      </c>
      <c r="D846" s="9" t="n">
        <v>2019</v>
      </c>
      <c r="E846" s="11" t="n">
        <v>6268</v>
      </c>
      <c r="F846" s="11" t="n">
        <v>856</v>
      </c>
      <c r="G846" s="11" t="n">
        <v>878</v>
      </c>
      <c r="H846" s="11" t="n">
        <v>103</v>
      </c>
      <c r="I846" s="11" t="n">
        <v>4481</v>
      </c>
      <c r="J846" s="11" t="n">
        <v>3341</v>
      </c>
      <c r="K846" s="11" t="n">
        <v>4</v>
      </c>
      <c r="L846" s="12" t="n">
        <v>16.4326738991704</v>
      </c>
      <c r="M846" s="12" t="n">
        <v>0.638162093171666</v>
      </c>
      <c r="N846" s="13" t="n">
        <v>0.745592501673734</v>
      </c>
      <c r="O846" s="13" t="n">
        <v>0.714901084875558</v>
      </c>
      <c r="P846" s="13" t="n">
        <v>0.140076579451181</v>
      </c>
      <c r="Q846" s="13" t="n">
        <v>-0.11830074553383</v>
      </c>
      <c r="R846" s="13" t="n">
        <v>-0.218165627782725</v>
      </c>
      <c r="S846" s="11" t="n">
        <v>0</v>
      </c>
      <c r="T846" s="13" t="n">
        <v>-0.0636363636363636</v>
      </c>
      <c r="U846" s="13" t="n">
        <v>-0.0398542961217056</v>
      </c>
      <c r="V846" s="11" t="n">
        <v>0</v>
      </c>
      <c r="W846" s="13" t="n">
        <v>-0.233009708737864</v>
      </c>
      <c r="X846" s="11" t="n">
        <v>1</v>
      </c>
      <c r="Y846" s="11" t="n">
        <v>0</v>
      </c>
      <c r="Z846" s="11" t="n">
        <v>1</v>
      </c>
      <c r="AA846" s="11" t="n">
        <v>0</v>
      </c>
      <c r="AB846" s="10" t="s">
        <v>65</v>
      </c>
      <c r="AC846" s="11" t="n">
        <v>7</v>
      </c>
      <c r="AD846" s="11" t="n">
        <v>36</v>
      </c>
      <c r="AE846" s="11" t="n">
        <v>45</v>
      </c>
      <c r="AF846" s="11" t="n">
        <v>6</v>
      </c>
      <c r="AG846" s="11" t="n">
        <v>9</v>
      </c>
      <c r="AH846" s="11" t="n">
        <v>0</v>
      </c>
      <c r="AI846" s="13" t="n">
        <v>0.0679611650485437</v>
      </c>
      <c r="AJ846" s="13" t="n">
        <v>0.349514563106796</v>
      </c>
      <c r="AK846" s="13" t="n">
        <v>0.436893203883495</v>
      </c>
      <c r="AL846" s="13" t="n">
        <v>0.058252427184466</v>
      </c>
      <c r="AM846" s="13" t="n">
        <v>0.087378640776699</v>
      </c>
      <c r="AN846" s="11" t="n">
        <v>4</v>
      </c>
      <c r="AO846" s="13" t="n">
        <v>0.0373831775700935</v>
      </c>
      <c r="AP846" s="11" t="n">
        <v>12</v>
      </c>
      <c r="AQ846" s="11" t="n">
        <v>5</v>
      </c>
      <c r="AR846" s="13" t="n">
        <v>0.105263157894737</v>
      </c>
      <c r="AS846" s="13" t="n">
        <v>0.043859649122807</v>
      </c>
      <c r="AT846" s="14" t="n">
        <f aca="false">SUMIFS(시도_소아과개폐업!$C$5:$C$293,시도_소아과개폐업!$A$5:$A$293,$D846,시도_소아과개폐업!$B$5:$B$293,$B846)</f>
        <v>30</v>
      </c>
      <c r="AU846" s="14" t="n">
        <f aca="false">SUMIFS(시도_소아과개폐업!$D$5:$D$293,시도_소아과개폐업!$A$5:$A$293,$D846,시도_소아과개폐업!$B$5:$B$293,$B846)</f>
        <v>21</v>
      </c>
      <c r="AV846" s="14" t="n">
        <f aca="false">SUMIFS(시도_소아과개폐업!$F$5:$F$293,시도_소아과개폐업!$A$5:$A$293,$D846,시도_소아과개폐업!$B$5:$B$293,$B846)</f>
        <v>9</v>
      </c>
      <c r="AW846" s="15" t="n">
        <f aca="false">SUMIFS(시도_소아과개폐업!$G$5:$G$293,시도_소아과개폐업!$A$5:$A$293,$D846,시도_소아과개폐업!$B$5:$B$293,$B846)</f>
        <v>0.283783783783784</v>
      </c>
      <c r="AX846" s="14" t="n">
        <f aca="false">SUMIFS(시도_소아과개폐업!$H$5:$H$293,시도_소아과개폐업!$A$5:$A$293,$D846,시도_소아과개폐업!$B$5:$B$293,$B846)</f>
        <v>62</v>
      </c>
      <c r="AY846" s="14" t="n">
        <f aca="false">SUMIFS(시군구_병원급!$E$5:$E$3668,시군구_병원급!$A$5:$A$3668,$A846,시군구_병원급!$D$5:$D$3668,$D846)</f>
        <v>2</v>
      </c>
      <c r="AZ846" s="14" t="n">
        <f aca="false">SUMIFS(시군구_병원급!$F$5:$F$3668,시군구_병원급!$A$5:$A$3668,$A846,시군구_병원급!$D$5:$D$3668,$D846)</f>
        <v>2</v>
      </c>
      <c r="BA846" s="14" t="n">
        <f aca="false">SUMIFS(시군구_병원급!$G$5:$G$3668,시군구_병원급!$A$5:$A$3668,$A846,시군구_병원급!$D$5:$D$3668,$D846)</f>
        <v>2</v>
      </c>
      <c r="BB846" s="14" t="n">
        <f aca="false">SUMIFS(시군구_병원급!$H$5:$H$3668,시군구_병원급!$A$5:$A$3668,$A846,시군구_병원급!$D$5:$D$3668,$D846)</f>
        <v>7</v>
      </c>
      <c r="BC846" s="16" t="n">
        <f aca="false">K846+AY846</f>
        <v>6</v>
      </c>
      <c r="BD846" s="17" t="n">
        <f aca="false">IF(E846=0,"",(K846+AY846)/E846*1000)</f>
        <v>0.957243139757498</v>
      </c>
      <c r="BE846" s="16" t="n">
        <f aca="false">AY846-SUMIFS(시군구_병원급!$E$5:$E$3668,시군구_병원급!$A$5:$A$3668,$A846,시군구_병원급!$D$5:$D$3668,$D846-3)</f>
        <v>0</v>
      </c>
      <c r="BF846" s="16" t="n">
        <f aca="false">IF(AY846=0,1,0)</f>
        <v>0</v>
      </c>
      <c r="BG846" s="16" t="n">
        <f aca="false">IF(K846+AY846=0,1,0)</f>
        <v>0</v>
      </c>
      <c r="BH846" s="16" t="n">
        <f aca="false">AF846+AG846+AH846</f>
        <v>15</v>
      </c>
      <c r="BI846" s="18" t="n">
        <f aca="false">IF(H846=0,"",BH846/H846)</f>
        <v>0.145631067961165</v>
      </c>
      <c r="BJ846" s="16" t="n">
        <f aca="false">IF(AP846="","",AP846+AN846)</f>
        <v>16</v>
      </c>
    </row>
    <row r="847" customFormat="false" ht="15" hidden="false" customHeight="true" outlineLevel="0" collapsed="false">
      <c r="A847" s="9" t="s">
        <v>370</v>
      </c>
      <c r="B847" s="10" t="s">
        <v>364</v>
      </c>
      <c r="C847" s="10" t="s">
        <v>371</v>
      </c>
      <c r="D847" s="9" t="n">
        <v>2019</v>
      </c>
      <c r="E847" s="11" t="n">
        <v>6113</v>
      </c>
      <c r="F847" s="11" t="n">
        <v>843</v>
      </c>
      <c r="G847" s="11" t="n">
        <v>868</v>
      </c>
      <c r="H847" s="11" t="n">
        <v>97</v>
      </c>
      <c r="I847" s="11" t="n">
        <v>4746</v>
      </c>
      <c r="J847" s="11" t="n">
        <v>3614</v>
      </c>
      <c r="K847" s="11" t="n">
        <v>2</v>
      </c>
      <c r="L847" s="12" t="n">
        <v>15.867822672992</v>
      </c>
      <c r="M847" s="12" t="n">
        <v>0.327171601504989</v>
      </c>
      <c r="N847" s="13" t="n">
        <v>0.761483354403708</v>
      </c>
      <c r="O847" s="13" t="n">
        <v>0.77637821037134</v>
      </c>
      <c r="P847" s="13" t="n">
        <v>0.141992475053165</v>
      </c>
      <c r="Q847" s="13" t="n">
        <v>-0.255057275164514</v>
      </c>
      <c r="R847" s="13" t="n">
        <v>-0.347368421052632</v>
      </c>
      <c r="S847" s="11" t="n">
        <v>-1</v>
      </c>
      <c r="T847" s="13" t="n">
        <v>-0.03</v>
      </c>
      <c r="U847" s="13" t="n">
        <v>-0.0100125156445557</v>
      </c>
      <c r="V847" s="11" t="n">
        <v>0</v>
      </c>
      <c r="W847" s="13" t="n">
        <v>-0.11340206185567</v>
      </c>
      <c r="X847" s="11" t="n">
        <v>0</v>
      </c>
      <c r="Y847" s="11" t="n">
        <v>0</v>
      </c>
      <c r="Z847" s="11" t="n">
        <v>0</v>
      </c>
      <c r="AA847" s="11" t="n">
        <v>0</v>
      </c>
      <c r="AB847" s="10" t="s">
        <v>65</v>
      </c>
      <c r="AC847" s="11" t="n">
        <v>12</v>
      </c>
      <c r="AD847" s="11" t="n">
        <v>46</v>
      </c>
      <c r="AE847" s="11" t="n">
        <v>24</v>
      </c>
      <c r="AF847" s="11" t="n">
        <v>5</v>
      </c>
      <c r="AG847" s="11" t="n">
        <v>10</v>
      </c>
      <c r="AH847" s="11" t="n">
        <v>0</v>
      </c>
      <c r="AI847" s="13" t="n">
        <v>0.123711340206186</v>
      </c>
      <c r="AJ847" s="13" t="n">
        <v>0.474226804123711</v>
      </c>
      <c r="AK847" s="13" t="n">
        <v>0.247422680412371</v>
      </c>
      <c r="AL847" s="13" t="n">
        <v>0.0515463917525773</v>
      </c>
      <c r="AM847" s="13" t="n">
        <v>0.103092783505155</v>
      </c>
      <c r="AN847" s="11" t="n">
        <v>2</v>
      </c>
      <c r="AO847" s="13" t="n">
        <v>0.0202020202020202</v>
      </c>
      <c r="AP847" s="11" t="n">
        <v>4</v>
      </c>
      <c r="AQ847" s="11" t="n">
        <v>1</v>
      </c>
      <c r="AR847" s="13" t="n">
        <v>0.0392156862745098</v>
      </c>
      <c r="AS847" s="13" t="n">
        <v>0.00980392156862745</v>
      </c>
      <c r="AT847" s="14" t="n">
        <f aca="false">SUMIFS(시도_소아과개폐업!$C$5:$C$293,시도_소아과개폐업!$A$5:$A$293,$D847,시도_소아과개폐업!$B$5:$B$293,$B847)</f>
        <v>30</v>
      </c>
      <c r="AU847" s="14" t="n">
        <f aca="false">SUMIFS(시도_소아과개폐업!$D$5:$D$293,시도_소아과개폐업!$A$5:$A$293,$D847,시도_소아과개폐업!$B$5:$B$293,$B847)</f>
        <v>21</v>
      </c>
      <c r="AV847" s="14" t="n">
        <f aca="false">SUMIFS(시도_소아과개폐업!$F$5:$F$293,시도_소아과개폐업!$A$5:$A$293,$D847,시도_소아과개폐업!$B$5:$B$293,$B847)</f>
        <v>9</v>
      </c>
      <c r="AW847" s="15" t="n">
        <f aca="false">SUMIFS(시도_소아과개폐업!$G$5:$G$293,시도_소아과개폐업!$A$5:$A$293,$D847,시도_소아과개폐업!$B$5:$B$293,$B847)</f>
        <v>0.283783783783784</v>
      </c>
      <c r="AX847" s="14" t="n">
        <f aca="false">SUMIFS(시도_소아과개폐업!$H$5:$H$293,시도_소아과개폐업!$A$5:$A$293,$D847,시도_소아과개폐업!$B$5:$B$293,$B847)</f>
        <v>62</v>
      </c>
      <c r="AY847" s="14" t="n">
        <f aca="false">SUMIFS(시군구_병원급!$E$5:$E$3668,시군구_병원급!$A$5:$A$3668,$A847,시군구_병원급!$D$5:$D$3668,$D847)</f>
        <v>4</v>
      </c>
      <c r="AZ847" s="14" t="n">
        <f aca="false">SUMIFS(시군구_병원급!$F$5:$F$3668,시군구_병원급!$A$5:$A$3668,$A847,시군구_병원급!$D$5:$D$3668,$D847)</f>
        <v>3</v>
      </c>
      <c r="BA847" s="14" t="n">
        <f aca="false">SUMIFS(시군구_병원급!$G$5:$G$3668,시군구_병원급!$A$5:$A$3668,$A847,시군구_병원급!$D$5:$D$3668,$D847)</f>
        <v>5</v>
      </c>
      <c r="BB847" s="14" t="n">
        <f aca="false">SUMIFS(시군구_병원급!$H$5:$H$3668,시군구_병원급!$A$5:$A$3668,$A847,시군구_병원급!$D$5:$D$3668,$D847)</f>
        <v>18</v>
      </c>
      <c r="BC847" s="16" t="n">
        <f aca="false">K847+AY847</f>
        <v>6</v>
      </c>
      <c r="BD847" s="17" t="n">
        <f aca="false">IF(E847=0,"",(K847+AY847)/E847*1000)</f>
        <v>0.981514804514968</v>
      </c>
      <c r="BE847" s="16" t="n">
        <f aca="false">AY847-SUMIFS(시군구_병원급!$E$5:$E$3668,시군구_병원급!$A$5:$A$3668,$A847,시군구_병원급!$D$5:$D$3668,$D847-3)</f>
        <v>-1</v>
      </c>
      <c r="BF847" s="16" t="n">
        <f aca="false">IF(AY847=0,1,0)</f>
        <v>0</v>
      </c>
      <c r="BG847" s="16" t="n">
        <f aca="false">IF(K847+AY847=0,1,0)</f>
        <v>0</v>
      </c>
      <c r="BH847" s="16" t="n">
        <f aca="false">AF847+AG847+AH847</f>
        <v>15</v>
      </c>
      <c r="BI847" s="18" t="n">
        <f aca="false">IF(H847=0,"",BH847/H847)</f>
        <v>0.154639175257732</v>
      </c>
      <c r="BJ847" s="16" t="n">
        <f aca="false">IF(AP847="","",AP847+AN847)</f>
        <v>6</v>
      </c>
    </row>
    <row r="848" customFormat="false" ht="15" hidden="false" customHeight="true" outlineLevel="0" collapsed="false">
      <c r="A848" s="9" t="s">
        <v>372</v>
      </c>
      <c r="B848" s="10" t="s">
        <v>364</v>
      </c>
      <c r="C848" s="10" t="s">
        <v>373</v>
      </c>
      <c r="D848" s="9" t="n">
        <v>2019</v>
      </c>
      <c r="E848" s="11" t="n">
        <v>24187</v>
      </c>
      <c r="F848" s="11" t="n">
        <v>2848</v>
      </c>
      <c r="G848" s="11" t="n">
        <v>2891</v>
      </c>
      <c r="H848" s="11" t="n">
        <v>445</v>
      </c>
      <c r="I848" s="11" t="n">
        <v>18539</v>
      </c>
      <c r="J848" s="11" t="n">
        <v>13615</v>
      </c>
      <c r="K848" s="11" t="n">
        <v>17</v>
      </c>
      <c r="L848" s="12" t="n">
        <v>18.3983131434242</v>
      </c>
      <c r="M848" s="12" t="n">
        <v>0.702856906602721</v>
      </c>
      <c r="N848" s="13" t="n">
        <v>0.734397756081774</v>
      </c>
      <c r="O848" s="13" t="n">
        <v>0.766486128912226</v>
      </c>
      <c r="P848" s="13" t="n">
        <v>0.11952701864638</v>
      </c>
      <c r="Q848" s="13" t="n">
        <v>-0.149094107299912</v>
      </c>
      <c r="R848" s="13" t="n">
        <v>-0.32547830144657</v>
      </c>
      <c r="S848" s="11" t="n">
        <v>-2</v>
      </c>
      <c r="T848" s="13" t="n">
        <v>-0.0862422997946611</v>
      </c>
      <c r="U848" s="13" t="n">
        <v>-0.0575466422652636</v>
      </c>
      <c r="V848" s="11" t="n">
        <v>0</v>
      </c>
      <c r="W848" s="13" t="n">
        <v>-0.226966292134831</v>
      </c>
      <c r="X848" s="11" t="n">
        <v>1</v>
      </c>
      <c r="Y848" s="11" t="n">
        <v>1</v>
      </c>
      <c r="Z848" s="11" t="n">
        <v>1</v>
      </c>
      <c r="AA848" s="11" t="n">
        <v>1</v>
      </c>
      <c r="AB848" s="10" t="s">
        <v>65</v>
      </c>
      <c r="AC848" s="11" t="n">
        <v>10</v>
      </c>
      <c r="AD848" s="11" t="n">
        <v>168</v>
      </c>
      <c r="AE848" s="11" t="n">
        <v>236</v>
      </c>
      <c r="AF848" s="11" t="n">
        <v>14</v>
      </c>
      <c r="AG848" s="11" t="n">
        <v>16</v>
      </c>
      <c r="AH848" s="11" t="n">
        <v>1</v>
      </c>
      <c r="AI848" s="13" t="n">
        <v>0.0224719101123596</v>
      </c>
      <c r="AJ848" s="13" t="n">
        <v>0.377528089887641</v>
      </c>
      <c r="AK848" s="13" t="n">
        <v>0.530337078651685</v>
      </c>
      <c r="AL848" s="13" t="n">
        <v>0.0314606741573034</v>
      </c>
      <c r="AM848" s="13" t="n">
        <v>0.0359550561797753</v>
      </c>
      <c r="AN848" s="11" t="n">
        <v>20</v>
      </c>
      <c r="AO848" s="13" t="n">
        <v>0.0430107526881721</v>
      </c>
      <c r="AP848" s="11" t="n">
        <v>59</v>
      </c>
      <c r="AQ848" s="11" t="n">
        <v>21</v>
      </c>
      <c r="AR848" s="13" t="n">
        <v>0.117296222664016</v>
      </c>
      <c r="AS848" s="13" t="n">
        <v>0.0417495029821074</v>
      </c>
      <c r="AT848" s="14" t="n">
        <f aca="false">SUMIFS(시도_소아과개폐업!$C$5:$C$293,시도_소아과개폐업!$A$5:$A$293,$D848,시도_소아과개폐업!$B$5:$B$293,$B848)</f>
        <v>30</v>
      </c>
      <c r="AU848" s="14" t="n">
        <f aca="false">SUMIFS(시도_소아과개폐업!$D$5:$D$293,시도_소아과개폐업!$A$5:$A$293,$D848,시도_소아과개폐업!$B$5:$B$293,$B848)</f>
        <v>21</v>
      </c>
      <c r="AV848" s="14" t="n">
        <f aca="false">SUMIFS(시도_소아과개폐업!$F$5:$F$293,시도_소아과개폐업!$A$5:$A$293,$D848,시도_소아과개폐업!$B$5:$B$293,$B848)</f>
        <v>9</v>
      </c>
      <c r="AW848" s="15" t="n">
        <f aca="false">SUMIFS(시도_소아과개폐업!$G$5:$G$293,시도_소아과개폐업!$A$5:$A$293,$D848,시도_소아과개폐업!$B$5:$B$293,$B848)</f>
        <v>0.283783783783784</v>
      </c>
      <c r="AX848" s="14" t="n">
        <f aca="false">SUMIFS(시도_소아과개폐업!$H$5:$H$293,시도_소아과개폐업!$A$5:$A$293,$D848,시도_소아과개폐업!$B$5:$B$293,$B848)</f>
        <v>62</v>
      </c>
      <c r="AY848" s="14" t="n">
        <f aca="false">SUMIFS(시군구_병원급!$E$5:$E$3668,시군구_병원급!$A$5:$A$3668,$A848,시군구_병원급!$D$5:$D$3668,$D848)</f>
        <v>4</v>
      </c>
      <c r="AZ848" s="14" t="n">
        <f aca="false">SUMIFS(시군구_병원급!$F$5:$F$3668,시군구_병원급!$A$5:$A$3668,$A848,시군구_병원급!$D$5:$D$3668,$D848)</f>
        <v>3</v>
      </c>
      <c r="BA848" s="14" t="n">
        <f aca="false">SUMIFS(시군구_병원급!$G$5:$G$3668,시군구_병원급!$A$5:$A$3668,$A848,시군구_병원급!$D$5:$D$3668,$D848)</f>
        <v>10</v>
      </c>
      <c r="BB848" s="14" t="n">
        <f aca="false">SUMIFS(시군구_병원급!$H$5:$H$3668,시군구_병원급!$A$5:$A$3668,$A848,시군구_병원급!$D$5:$D$3668,$D848)</f>
        <v>25</v>
      </c>
      <c r="BC848" s="16" t="n">
        <f aca="false">K848+AY848</f>
        <v>21</v>
      </c>
      <c r="BD848" s="17" t="n">
        <f aca="false">IF(E848=0,"",(K848+AY848)/E848*1000)</f>
        <v>0.868235002273949</v>
      </c>
      <c r="BE848" s="16" t="n">
        <f aca="false">AY848-SUMIFS(시군구_병원급!$E$5:$E$3668,시군구_병원급!$A$5:$A$3668,$A848,시군구_병원급!$D$5:$D$3668,$D848-3)</f>
        <v>-1</v>
      </c>
      <c r="BF848" s="16" t="n">
        <f aca="false">IF(AY848=0,1,0)</f>
        <v>0</v>
      </c>
      <c r="BG848" s="16" t="n">
        <f aca="false">IF(K848+AY848=0,1,0)</f>
        <v>0</v>
      </c>
      <c r="BH848" s="16" t="n">
        <f aca="false">AF848+AG848+AH848</f>
        <v>31</v>
      </c>
      <c r="BI848" s="18" t="n">
        <f aca="false">IF(H848=0,"",BH848/H848)</f>
        <v>0.0696629213483146</v>
      </c>
      <c r="BJ848" s="16" t="n">
        <f aca="false">IF(AP848="","",AP848+AN848)</f>
        <v>79</v>
      </c>
    </row>
    <row r="849" customFormat="false" ht="15" hidden="false" customHeight="true" outlineLevel="0" collapsed="false">
      <c r="A849" s="9" t="s">
        <v>374</v>
      </c>
      <c r="B849" s="10" t="s">
        <v>364</v>
      </c>
      <c r="C849" s="10" t="s">
        <v>375</v>
      </c>
      <c r="D849" s="9" t="n">
        <v>2019</v>
      </c>
      <c r="E849" s="11" t="n">
        <v>3351</v>
      </c>
      <c r="F849" s="11" t="n">
        <v>375</v>
      </c>
      <c r="G849" s="11" t="n">
        <v>395</v>
      </c>
      <c r="H849" s="11" t="n">
        <v>48</v>
      </c>
      <c r="I849" s="11" t="n">
        <v>2897</v>
      </c>
      <c r="J849" s="11" t="n">
        <v>2237</v>
      </c>
      <c r="K849" s="11" t="n">
        <v>3</v>
      </c>
      <c r="L849" s="12" t="n">
        <v>14.3240823634736</v>
      </c>
      <c r="M849" s="12" t="n">
        <v>0.895255147717099</v>
      </c>
      <c r="N849" s="13" t="n">
        <v>0.772178115291681</v>
      </c>
      <c r="O849" s="13" t="n">
        <v>0.864518054312146</v>
      </c>
      <c r="P849" s="13" t="n">
        <v>0.117875261116085</v>
      </c>
      <c r="Q849" s="13" t="n">
        <v>-0.221602787456446</v>
      </c>
      <c r="R849" s="13" t="n">
        <v>-0.353518821603928</v>
      </c>
      <c r="S849" s="11" t="n">
        <v>0</v>
      </c>
      <c r="T849" s="13" t="n">
        <v>-0.0204081632653062</v>
      </c>
      <c r="U849" s="13" t="n">
        <v>-0.0268726906281491</v>
      </c>
      <c r="V849" s="11" t="n">
        <v>0</v>
      </c>
      <c r="W849" s="13" t="n">
        <v>-0.0833333333333334</v>
      </c>
      <c r="X849" s="11" t="n">
        <v>0</v>
      </c>
      <c r="Y849" s="11" t="n">
        <v>1</v>
      </c>
      <c r="Z849" s="11" t="n">
        <v>1</v>
      </c>
      <c r="AA849" s="11" t="n">
        <v>0</v>
      </c>
      <c r="AB849" s="10" t="s">
        <v>65</v>
      </c>
      <c r="AC849" s="11" t="n">
        <v>8</v>
      </c>
      <c r="AD849" s="11" t="n">
        <v>20</v>
      </c>
      <c r="AE849" s="11" t="n">
        <v>10</v>
      </c>
      <c r="AF849" s="11" t="n">
        <v>1</v>
      </c>
      <c r="AG849" s="11" t="n">
        <v>9</v>
      </c>
      <c r="AH849" s="11" t="n">
        <v>0</v>
      </c>
      <c r="AI849" s="13" t="n">
        <v>0.166666666666667</v>
      </c>
      <c r="AJ849" s="13" t="n">
        <v>0.416666666666667</v>
      </c>
      <c r="AK849" s="13" t="n">
        <v>0.208333333333333</v>
      </c>
      <c r="AL849" s="13" t="n">
        <v>0.0208333333333333</v>
      </c>
      <c r="AM849" s="13" t="n">
        <v>0.1875</v>
      </c>
      <c r="AN849" s="11" t="n">
        <v>1</v>
      </c>
      <c r="AO849" s="13" t="n">
        <v>0.0204081632653061</v>
      </c>
      <c r="AP849" s="11" t="n">
        <v>5</v>
      </c>
      <c r="AQ849" s="11" t="n">
        <v>3</v>
      </c>
      <c r="AR849" s="13" t="n">
        <v>0.0980392156862745</v>
      </c>
      <c r="AS849" s="13" t="n">
        <v>0.0588235294117647</v>
      </c>
      <c r="AT849" s="14" t="n">
        <f aca="false">SUMIFS(시도_소아과개폐업!$C$5:$C$293,시도_소아과개폐업!$A$5:$A$293,$D849,시도_소아과개폐업!$B$5:$B$293,$B849)</f>
        <v>30</v>
      </c>
      <c r="AU849" s="14" t="n">
        <f aca="false">SUMIFS(시도_소아과개폐업!$D$5:$D$293,시도_소아과개폐업!$A$5:$A$293,$D849,시도_소아과개폐업!$B$5:$B$293,$B849)</f>
        <v>21</v>
      </c>
      <c r="AV849" s="14" t="n">
        <f aca="false">SUMIFS(시도_소아과개폐업!$F$5:$F$293,시도_소아과개폐업!$A$5:$A$293,$D849,시도_소아과개폐업!$B$5:$B$293,$B849)</f>
        <v>9</v>
      </c>
      <c r="AW849" s="15" t="n">
        <f aca="false">SUMIFS(시도_소아과개폐업!$G$5:$G$293,시도_소아과개폐업!$A$5:$A$293,$D849,시도_소아과개폐업!$B$5:$B$293,$B849)</f>
        <v>0.283783783783784</v>
      </c>
      <c r="AX849" s="14" t="n">
        <f aca="false">SUMIFS(시도_소아과개폐업!$H$5:$H$293,시도_소아과개폐업!$A$5:$A$293,$D849,시도_소아과개폐업!$B$5:$B$293,$B849)</f>
        <v>62</v>
      </c>
      <c r="AY849" s="14" t="n">
        <f aca="false">SUMIFS(시군구_병원급!$E$5:$E$3668,시군구_병원급!$A$5:$A$3668,$A849,시군구_병원급!$D$5:$D$3668,$D849)</f>
        <v>1</v>
      </c>
      <c r="AZ849" s="14" t="n">
        <f aca="false">SUMIFS(시군구_병원급!$F$5:$F$3668,시군구_병원급!$A$5:$A$3668,$A849,시군구_병원급!$D$5:$D$3668,$D849)</f>
        <v>1</v>
      </c>
      <c r="BA849" s="14" t="n">
        <f aca="false">SUMIFS(시군구_병원급!$G$5:$G$3668,시군구_병원급!$A$5:$A$3668,$A849,시군구_병원급!$D$5:$D$3668,$D849)</f>
        <v>5</v>
      </c>
      <c r="BB849" s="14" t="n">
        <f aca="false">SUMIFS(시군구_병원급!$H$5:$H$3668,시군구_병원급!$A$5:$A$3668,$A849,시군구_병원급!$D$5:$D$3668,$D849)</f>
        <v>13</v>
      </c>
      <c r="BC849" s="16" t="n">
        <f aca="false">K849+AY849</f>
        <v>4</v>
      </c>
      <c r="BD849" s="17" t="n">
        <f aca="false">IF(E849=0,"",(K849+AY849)/E849*1000)</f>
        <v>1.19367353028947</v>
      </c>
      <c r="BE849" s="16" t="n">
        <f aca="false">AY849-SUMIFS(시군구_병원급!$E$5:$E$3668,시군구_병원급!$A$5:$A$3668,$A849,시군구_병원급!$D$5:$D$3668,$D849-3)</f>
        <v>0</v>
      </c>
      <c r="BF849" s="16" t="n">
        <f aca="false">IF(AY849=0,1,0)</f>
        <v>0</v>
      </c>
      <c r="BG849" s="16" t="n">
        <f aca="false">IF(K849+AY849=0,1,0)</f>
        <v>0</v>
      </c>
      <c r="BH849" s="16" t="n">
        <f aca="false">AF849+AG849+AH849</f>
        <v>10</v>
      </c>
      <c r="BI849" s="18" t="n">
        <f aca="false">IF(H849=0,"",BH849/H849)</f>
        <v>0.208333333333333</v>
      </c>
      <c r="BJ849" s="16" t="n">
        <f aca="false">IF(AP849="","",AP849+AN849)</f>
        <v>6</v>
      </c>
    </row>
    <row r="850" customFormat="false" ht="15" hidden="false" customHeight="true" outlineLevel="0" collapsed="false">
      <c r="A850" s="9" t="s">
        <v>376</v>
      </c>
      <c r="B850" s="10" t="s">
        <v>364</v>
      </c>
      <c r="C850" s="10" t="s">
        <v>377</v>
      </c>
      <c r="D850" s="9" t="n">
        <v>2019</v>
      </c>
      <c r="E850" s="11" t="n">
        <v>3478</v>
      </c>
      <c r="F850" s="11" t="n">
        <v>636</v>
      </c>
      <c r="G850" s="11" t="n">
        <v>654</v>
      </c>
      <c r="H850" s="11" t="n">
        <v>48</v>
      </c>
      <c r="I850" s="11" t="n">
        <v>2260</v>
      </c>
      <c r="J850" s="11" t="n">
        <v>1930</v>
      </c>
      <c r="K850" s="11" t="n">
        <v>2</v>
      </c>
      <c r="L850" s="12" t="n">
        <v>13.8010350776308</v>
      </c>
      <c r="M850" s="12" t="n">
        <v>0.575043128234618</v>
      </c>
      <c r="N850" s="13" t="n">
        <v>0.853982300884956</v>
      </c>
      <c r="O850" s="13" t="n">
        <v>0.649798734905118</v>
      </c>
      <c r="P850" s="13" t="n">
        <v>0.18803910293272</v>
      </c>
      <c r="Q850" s="13" t="n">
        <v>-0.0904811715481172</v>
      </c>
      <c r="R850" s="13" t="n">
        <v>0.0364500792393028</v>
      </c>
      <c r="S850" s="11" t="n">
        <v>1</v>
      </c>
      <c r="T850" s="13" t="n">
        <v>-0.0943396226415094</v>
      </c>
      <c r="U850" s="13" t="n">
        <v>-0.0916398713826366</v>
      </c>
      <c r="V850" s="11" t="n">
        <v>0</v>
      </c>
      <c r="W850" s="13" t="n">
        <v>-0.0416666666666666</v>
      </c>
      <c r="X850" s="11" t="n">
        <v>0</v>
      </c>
      <c r="Y850" s="11" t="n">
        <v>0</v>
      </c>
      <c r="Z850" s="11" t="n">
        <v>0</v>
      </c>
      <c r="AA850" s="11" t="n">
        <v>0</v>
      </c>
      <c r="AB850" s="10" t="s">
        <v>65</v>
      </c>
      <c r="AC850" s="11" t="n">
        <v>6</v>
      </c>
      <c r="AD850" s="11" t="n">
        <v>19</v>
      </c>
      <c r="AE850" s="11" t="n">
        <v>15</v>
      </c>
      <c r="AF850" s="11" t="n">
        <v>3</v>
      </c>
      <c r="AG850" s="11" t="n">
        <v>5</v>
      </c>
      <c r="AH850" s="11" t="n">
        <v>0</v>
      </c>
      <c r="AI850" s="13" t="n">
        <v>0.125</v>
      </c>
      <c r="AJ850" s="13" t="n">
        <v>0.395833333333333</v>
      </c>
      <c r="AK850" s="13" t="n">
        <v>0.3125</v>
      </c>
      <c r="AL850" s="13" t="n">
        <v>0.0625</v>
      </c>
      <c r="AM850" s="13" t="n">
        <v>0.104166666666667</v>
      </c>
      <c r="AN850" s="11" t="n">
        <v>2</v>
      </c>
      <c r="AO850" s="13" t="n">
        <v>0.04</v>
      </c>
      <c r="AP850" s="11" t="n">
        <v>7</v>
      </c>
      <c r="AQ850" s="11" t="n">
        <v>1</v>
      </c>
      <c r="AR850" s="13" t="n">
        <v>0.125</v>
      </c>
      <c r="AS850" s="13" t="n">
        <v>0.0178571428571429</v>
      </c>
      <c r="AT850" s="14" t="n">
        <f aca="false">SUMIFS(시도_소아과개폐업!$C$5:$C$293,시도_소아과개폐업!$A$5:$A$293,$D850,시도_소아과개폐업!$B$5:$B$293,$B850)</f>
        <v>30</v>
      </c>
      <c r="AU850" s="14" t="n">
        <f aca="false">SUMIFS(시도_소아과개폐업!$D$5:$D$293,시도_소아과개폐업!$A$5:$A$293,$D850,시도_소아과개폐업!$B$5:$B$293,$B850)</f>
        <v>21</v>
      </c>
      <c r="AV850" s="14" t="n">
        <f aca="false">SUMIFS(시도_소아과개폐업!$F$5:$F$293,시도_소아과개폐업!$A$5:$A$293,$D850,시도_소아과개폐업!$B$5:$B$293,$B850)</f>
        <v>9</v>
      </c>
      <c r="AW850" s="15" t="n">
        <f aca="false">SUMIFS(시도_소아과개폐업!$G$5:$G$293,시도_소아과개폐업!$A$5:$A$293,$D850,시도_소아과개폐업!$B$5:$B$293,$B850)</f>
        <v>0.283783783783784</v>
      </c>
      <c r="AX850" s="14" t="n">
        <f aca="false">SUMIFS(시도_소아과개폐업!$H$5:$H$293,시도_소아과개폐업!$A$5:$A$293,$D850,시도_소아과개폐업!$B$5:$B$293,$B850)</f>
        <v>62</v>
      </c>
      <c r="AY850" s="14" t="n">
        <f aca="false">SUMIFS(시군구_병원급!$E$5:$E$3668,시군구_병원급!$A$5:$A$3668,$A850,시군구_병원급!$D$5:$D$3668,$D850)</f>
        <v>1</v>
      </c>
      <c r="AZ850" s="14" t="n">
        <f aca="false">SUMIFS(시군구_병원급!$F$5:$F$3668,시군구_병원급!$A$5:$A$3668,$A850,시군구_병원급!$D$5:$D$3668,$D850)</f>
        <v>1</v>
      </c>
      <c r="BA850" s="14" t="n">
        <f aca="false">SUMIFS(시군구_병원급!$G$5:$G$3668,시군구_병원급!$A$5:$A$3668,$A850,시군구_병원급!$D$5:$D$3668,$D850)</f>
        <v>1</v>
      </c>
      <c r="BB850" s="14" t="n">
        <f aca="false">SUMIFS(시군구_병원급!$H$5:$H$3668,시군구_병원급!$A$5:$A$3668,$A850,시군구_병원급!$D$5:$D$3668,$D850)</f>
        <v>8</v>
      </c>
      <c r="BC850" s="16" t="n">
        <f aca="false">K850+AY850</f>
        <v>3</v>
      </c>
      <c r="BD850" s="17" t="n">
        <f aca="false">IF(E850=0,"",(K850+AY850)/E850*1000)</f>
        <v>0.862564692351926</v>
      </c>
      <c r="BE850" s="16" t="n">
        <f aca="false">AY850-SUMIFS(시군구_병원급!$E$5:$E$3668,시군구_병원급!$A$5:$A$3668,$A850,시군구_병원급!$D$5:$D$3668,$D850-3)</f>
        <v>0</v>
      </c>
      <c r="BF850" s="16" t="n">
        <f aca="false">IF(AY850=0,1,0)</f>
        <v>0</v>
      </c>
      <c r="BG850" s="16" t="n">
        <f aca="false">IF(K850+AY850=0,1,0)</f>
        <v>0</v>
      </c>
      <c r="BH850" s="16" t="n">
        <f aca="false">AF850+AG850+AH850</f>
        <v>8</v>
      </c>
      <c r="BI850" s="18" t="n">
        <f aca="false">IF(H850=0,"",BH850/H850)</f>
        <v>0.166666666666667</v>
      </c>
      <c r="BJ850" s="16" t="n">
        <f aca="false">IF(AP850="","",AP850+AN850)</f>
        <v>9</v>
      </c>
    </row>
    <row r="851" customFormat="false" ht="15" hidden="false" customHeight="true" outlineLevel="0" collapsed="false">
      <c r="A851" s="9" t="s">
        <v>378</v>
      </c>
      <c r="B851" s="10" t="s">
        <v>364</v>
      </c>
      <c r="C851" s="10" t="s">
        <v>379</v>
      </c>
      <c r="D851" s="9" t="n">
        <v>2019</v>
      </c>
      <c r="E851" s="11" t="n">
        <v>2915</v>
      </c>
      <c r="F851" s="11" t="n">
        <v>429</v>
      </c>
      <c r="G851" s="11" t="n">
        <v>437</v>
      </c>
      <c r="H851" s="11" t="n">
        <v>36</v>
      </c>
      <c r="I851" s="11" t="n">
        <v>1484</v>
      </c>
      <c r="J851" s="11" t="n">
        <v>1128</v>
      </c>
      <c r="K851" s="11" t="n">
        <v>3</v>
      </c>
      <c r="L851" s="12" t="n">
        <v>12.3499142367067</v>
      </c>
      <c r="M851" s="12" t="n">
        <v>1.02915951972556</v>
      </c>
      <c r="N851" s="13" t="n">
        <v>0.76010781671159</v>
      </c>
      <c r="O851" s="13" t="n">
        <v>0.509090909090909</v>
      </c>
      <c r="P851" s="13" t="n">
        <v>0.14991423670669</v>
      </c>
      <c r="Q851" s="13" t="n">
        <v>-0.15433710472875</v>
      </c>
      <c r="R851" s="13" t="n">
        <v>-0.143137254901961</v>
      </c>
      <c r="S851" s="11" t="n">
        <v>0</v>
      </c>
      <c r="T851" s="13" t="n">
        <v>-0.121951219512195</v>
      </c>
      <c r="U851" s="13" t="n">
        <v>-0.135701805474665</v>
      </c>
      <c r="V851" s="11" t="n">
        <v>0</v>
      </c>
      <c r="W851" s="13" t="n">
        <v>-0.111111111111111</v>
      </c>
      <c r="X851" s="11" t="n">
        <v>0</v>
      </c>
      <c r="Y851" s="11" t="n">
        <v>0</v>
      </c>
      <c r="Z851" s="11" t="n">
        <v>0</v>
      </c>
      <c r="AA851" s="11" t="n">
        <v>0</v>
      </c>
      <c r="AB851" s="10" t="s">
        <v>65</v>
      </c>
      <c r="AC851" s="11" t="n">
        <v>6</v>
      </c>
      <c r="AD851" s="11" t="n">
        <v>16</v>
      </c>
      <c r="AE851" s="11" t="n">
        <v>10</v>
      </c>
      <c r="AF851" s="11" t="n">
        <v>1</v>
      </c>
      <c r="AG851" s="11" t="n">
        <v>3</v>
      </c>
      <c r="AH851" s="11" t="n">
        <v>0</v>
      </c>
      <c r="AI851" s="13" t="n">
        <v>0.166666666666667</v>
      </c>
      <c r="AJ851" s="13" t="n">
        <v>0.444444444444444</v>
      </c>
      <c r="AK851" s="13" t="n">
        <v>0.277777777777778</v>
      </c>
      <c r="AL851" s="13" t="n">
        <v>0.0277777777777778</v>
      </c>
      <c r="AM851" s="13" t="n">
        <v>0.0833333333333333</v>
      </c>
      <c r="AN851" s="11" t="n">
        <v>2</v>
      </c>
      <c r="AO851" s="13" t="n">
        <v>0.0526315789473684</v>
      </c>
      <c r="AP851" s="11" t="n">
        <v>7</v>
      </c>
      <c r="AQ851" s="11" t="n">
        <v>3</v>
      </c>
      <c r="AR851" s="13" t="n">
        <v>0.166666666666667</v>
      </c>
      <c r="AS851" s="13" t="n">
        <v>0.0714285714285714</v>
      </c>
      <c r="AT851" s="14" t="n">
        <f aca="false">SUMIFS(시도_소아과개폐업!$C$5:$C$293,시도_소아과개폐업!$A$5:$A$293,$D851,시도_소아과개폐업!$B$5:$B$293,$B851)</f>
        <v>30</v>
      </c>
      <c r="AU851" s="14" t="n">
        <f aca="false">SUMIFS(시도_소아과개폐업!$D$5:$D$293,시도_소아과개폐업!$A$5:$A$293,$D851,시도_소아과개폐업!$B$5:$B$293,$B851)</f>
        <v>21</v>
      </c>
      <c r="AV851" s="14" t="n">
        <f aca="false">SUMIFS(시도_소아과개폐업!$F$5:$F$293,시도_소아과개폐업!$A$5:$A$293,$D851,시도_소아과개폐업!$B$5:$B$293,$B851)</f>
        <v>9</v>
      </c>
      <c r="AW851" s="15" t="n">
        <f aca="false">SUMIFS(시도_소아과개폐업!$G$5:$G$293,시도_소아과개폐업!$A$5:$A$293,$D851,시도_소아과개폐업!$B$5:$B$293,$B851)</f>
        <v>0.283783783783784</v>
      </c>
      <c r="AX851" s="14" t="n">
        <f aca="false">SUMIFS(시도_소아과개폐업!$H$5:$H$293,시도_소아과개폐업!$A$5:$A$293,$D851,시도_소아과개폐업!$B$5:$B$293,$B851)</f>
        <v>62</v>
      </c>
      <c r="AY851" s="14" t="n">
        <f aca="false">SUMIFS(시군구_병원급!$E$5:$E$3668,시군구_병원급!$A$5:$A$3668,$A851,시군구_병원급!$D$5:$D$3668,$D851)</f>
        <v>2</v>
      </c>
      <c r="AZ851" s="14" t="n">
        <f aca="false">SUMIFS(시군구_병원급!$F$5:$F$3668,시군구_병원급!$A$5:$A$3668,$A851,시군구_병원급!$D$5:$D$3668,$D851)</f>
        <v>2</v>
      </c>
      <c r="BA851" s="14" t="n">
        <f aca="false">SUMIFS(시군구_병원급!$G$5:$G$3668,시군구_병원급!$A$5:$A$3668,$A851,시군구_병원급!$D$5:$D$3668,$D851)</f>
        <v>3</v>
      </c>
      <c r="BB851" s="14" t="n">
        <f aca="false">SUMIFS(시군구_병원급!$H$5:$H$3668,시군구_병원급!$A$5:$A$3668,$A851,시군구_병원급!$D$5:$D$3668,$D851)</f>
        <v>6</v>
      </c>
      <c r="BC851" s="16" t="n">
        <f aca="false">K851+AY851</f>
        <v>5</v>
      </c>
      <c r="BD851" s="17" t="n">
        <f aca="false">IF(E851=0,"",(K851+AY851)/E851*1000)</f>
        <v>1.71526586620926</v>
      </c>
      <c r="BE851" s="16" t="n">
        <f aca="false">AY851-SUMIFS(시군구_병원급!$E$5:$E$3668,시군구_병원급!$A$5:$A$3668,$A851,시군구_병원급!$D$5:$D$3668,$D851-3)</f>
        <v>0</v>
      </c>
      <c r="BF851" s="16" t="n">
        <f aca="false">IF(AY851=0,1,0)</f>
        <v>0</v>
      </c>
      <c r="BG851" s="16" t="n">
        <f aca="false">IF(K851+AY851=0,1,0)</f>
        <v>0</v>
      </c>
      <c r="BH851" s="16" t="n">
        <f aca="false">AF851+AG851+AH851</f>
        <v>4</v>
      </c>
      <c r="BI851" s="18" t="n">
        <f aca="false">IF(H851=0,"",BH851/H851)</f>
        <v>0.111111111111111</v>
      </c>
      <c r="BJ851" s="16" t="n">
        <f aca="false">IF(AP851="","",AP851+AN851)</f>
        <v>9</v>
      </c>
    </row>
    <row r="852" customFormat="false" ht="15" hidden="false" customHeight="true" outlineLevel="0" collapsed="false">
      <c r="A852" s="9" t="s">
        <v>380</v>
      </c>
      <c r="B852" s="10" t="s">
        <v>364</v>
      </c>
      <c r="C852" s="10" t="s">
        <v>381</v>
      </c>
      <c r="D852" s="9" t="n">
        <v>2019</v>
      </c>
      <c r="E852" s="11" t="n">
        <v>2221</v>
      </c>
      <c r="F852" s="11" t="n">
        <v>312</v>
      </c>
      <c r="G852" s="11" t="n">
        <v>313</v>
      </c>
      <c r="H852" s="11" t="n">
        <v>39</v>
      </c>
      <c r="I852" s="11" t="n">
        <v>1521</v>
      </c>
      <c r="J852" s="11" t="n">
        <v>1198</v>
      </c>
      <c r="K852" s="11" t="n">
        <v>1</v>
      </c>
      <c r="L852" s="12" t="n">
        <v>17.5596578117965</v>
      </c>
      <c r="M852" s="12" t="n">
        <v>0.45024763619991</v>
      </c>
      <c r="N852" s="13" t="n">
        <v>0.787639710716634</v>
      </c>
      <c r="O852" s="13" t="n">
        <v>0.684826654660063</v>
      </c>
      <c r="P852" s="13" t="n">
        <v>0.140927510130572</v>
      </c>
      <c r="Q852" s="13" t="n">
        <v>-0.253445378151261</v>
      </c>
      <c r="R852" s="13" t="n">
        <v>-0.29185520361991</v>
      </c>
      <c r="S852" s="11" t="n">
        <v>0</v>
      </c>
      <c r="T852" s="13" t="n">
        <v>0</v>
      </c>
      <c r="U852" s="13" t="n">
        <v>-0.0243745991019885</v>
      </c>
      <c r="V852" s="11" t="n">
        <v>0</v>
      </c>
      <c r="W852" s="13" t="n">
        <v>-0.128205128205128</v>
      </c>
      <c r="X852" s="11" t="n">
        <v>0</v>
      </c>
      <c r="Y852" s="11" t="n">
        <v>0</v>
      </c>
      <c r="Z852" s="11" t="n">
        <v>0</v>
      </c>
      <c r="AA852" s="11" t="n">
        <v>0</v>
      </c>
      <c r="AB852" s="10" t="s">
        <v>65</v>
      </c>
      <c r="AC852" s="11" t="n">
        <v>5</v>
      </c>
      <c r="AD852" s="11" t="n">
        <v>16</v>
      </c>
      <c r="AE852" s="11" t="n">
        <v>12</v>
      </c>
      <c r="AF852" s="11" t="n">
        <v>1</v>
      </c>
      <c r="AG852" s="11" t="n">
        <v>5</v>
      </c>
      <c r="AH852" s="11" t="n">
        <v>0</v>
      </c>
      <c r="AI852" s="13" t="n">
        <v>0.128205128205128</v>
      </c>
      <c r="AJ852" s="13" t="n">
        <v>0.41025641025641</v>
      </c>
      <c r="AK852" s="13" t="n">
        <v>0.307692307692308</v>
      </c>
      <c r="AL852" s="13" t="n">
        <v>0.0256410256410256</v>
      </c>
      <c r="AM852" s="13" t="n">
        <v>0.128205128205128</v>
      </c>
      <c r="AN852" s="11" t="n">
        <v>0</v>
      </c>
      <c r="AO852" s="13" t="n">
        <v>0</v>
      </c>
      <c r="AP852" s="11" t="n">
        <v>0</v>
      </c>
      <c r="AQ852" s="11" t="n">
        <v>0</v>
      </c>
      <c r="AR852" s="13" t="n">
        <v>0</v>
      </c>
      <c r="AS852" s="13" t="n">
        <v>0</v>
      </c>
      <c r="AT852" s="14" t="n">
        <f aca="false">SUMIFS(시도_소아과개폐업!$C$5:$C$293,시도_소아과개폐업!$A$5:$A$293,$D852,시도_소아과개폐업!$B$5:$B$293,$B852)</f>
        <v>30</v>
      </c>
      <c r="AU852" s="14" t="n">
        <f aca="false">SUMIFS(시도_소아과개폐업!$D$5:$D$293,시도_소아과개폐업!$A$5:$A$293,$D852,시도_소아과개폐업!$B$5:$B$293,$B852)</f>
        <v>21</v>
      </c>
      <c r="AV852" s="14" t="n">
        <f aca="false">SUMIFS(시도_소아과개폐업!$F$5:$F$293,시도_소아과개폐업!$A$5:$A$293,$D852,시도_소아과개폐업!$B$5:$B$293,$B852)</f>
        <v>9</v>
      </c>
      <c r="AW852" s="15" t="n">
        <f aca="false">SUMIFS(시도_소아과개폐업!$G$5:$G$293,시도_소아과개폐업!$A$5:$A$293,$D852,시도_소아과개폐업!$B$5:$B$293,$B852)</f>
        <v>0.283783783783784</v>
      </c>
      <c r="AX852" s="14" t="n">
        <f aca="false">SUMIFS(시도_소아과개폐업!$H$5:$H$293,시도_소아과개폐업!$A$5:$A$293,$D852,시도_소아과개폐업!$B$5:$B$293,$B852)</f>
        <v>62</v>
      </c>
      <c r="AY852" s="14" t="n">
        <f aca="false">SUMIFS(시군구_병원급!$E$5:$E$3668,시군구_병원급!$A$5:$A$3668,$A852,시군구_병원급!$D$5:$D$3668,$D852)</f>
        <v>1</v>
      </c>
      <c r="AZ852" s="14" t="n">
        <f aca="false">SUMIFS(시군구_병원급!$F$5:$F$3668,시군구_병원급!$A$5:$A$3668,$A852,시군구_병원급!$D$5:$D$3668,$D852)</f>
        <v>1</v>
      </c>
      <c r="BA852" s="14" t="n">
        <f aca="false">SUMIFS(시군구_병원급!$G$5:$G$3668,시군구_병원급!$A$5:$A$3668,$A852,시군구_병원급!$D$5:$D$3668,$D852)</f>
        <v>3</v>
      </c>
      <c r="BB852" s="14" t="n">
        <f aca="false">SUMIFS(시군구_병원급!$H$5:$H$3668,시군구_병원급!$A$5:$A$3668,$A852,시군구_병원급!$D$5:$D$3668,$D852)</f>
        <v>4</v>
      </c>
      <c r="BC852" s="16" t="n">
        <f aca="false">K852+AY852</f>
        <v>2</v>
      </c>
      <c r="BD852" s="17" t="n">
        <f aca="false">IF(E852=0,"",(K852+AY852)/E852*1000)</f>
        <v>0.90049527239982</v>
      </c>
      <c r="BE852" s="16" t="n">
        <f aca="false">AY852-SUMIFS(시군구_병원급!$E$5:$E$3668,시군구_병원급!$A$5:$A$3668,$A852,시군구_병원급!$D$5:$D$3668,$D852-3)</f>
        <v>0</v>
      </c>
      <c r="BF852" s="16" t="n">
        <f aca="false">IF(AY852=0,1,0)</f>
        <v>0</v>
      </c>
      <c r="BG852" s="16" t="n">
        <f aca="false">IF(K852+AY852=0,1,0)</f>
        <v>0</v>
      </c>
      <c r="BH852" s="16" t="n">
        <f aca="false">AF852+AG852+AH852</f>
        <v>6</v>
      </c>
      <c r="BI852" s="18" t="n">
        <f aca="false">IF(H852=0,"",BH852/H852)</f>
        <v>0.153846153846154</v>
      </c>
      <c r="BJ852" s="16" t="n">
        <f aca="false">IF(AP852="","",AP852+AN852)</f>
        <v>0</v>
      </c>
    </row>
    <row r="853" customFormat="false" ht="15" hidden="false" customHeight="true" outlineLevel="0" collapsed="false">
      <c r="A853" s="9" t="s">
        <v>382</v>
      </c>
      <c r="B853" s="10" t="s">
        <v>364</v>
      </c>
      <c r="C853" s="10" t="s">
        <v>383</v>
      </c>
      <c r="D853" s="9" t="n">
        <v>2019</v>
      </c>
      <c r="E853" s="11" t="n">
        <v>12269</v>
      </c>
      <c r="F853" s="11" t="n">
        <v>1566</v>
      </c>
      <c r="G853" s="11" t="n">
        <v>1639</v>
      </c>
      <c r="H853" s="11" t="n">
        <v>183</v>
      </c>
      <c r="I853" s="11" t="n">
        <v>9622</v>
      </c>
      <c r="J853" s="11" t="n">
        <v>7273</v>
      </c>
      <c r="K853" s="11" t="n">
        <v>11</v>
      </c>
      <c r="L853" s="12" t="n">
        <v>14.9156410465401</v>
      </c>
      <c r="M853" s="12" t="n">
        <v>0.896568587496944</v>
      </c>
      <c r="N853" s="13" t="n">
        <v>0.755871960091457</v>
      </c>
      <c r="O853" s="13" t="n">
        <v>0.784252995354145</v>
      </c>
      <c r="P853" s="13" t="n">
        <v>0.133588719537045</v>
      </c>
      <c r="Q853" s="13" t="n">
        <v>-0.156305872644753</v>
      </c>
      <c r="R853" s="13" t="n">
        <v>-0.346751693901953</v>
      </c>
      <c r="S853" s="11" t="n">
        <v>0</v>
      </c>
      <c r="T853" s="13" t="n">
        <v>-0.0518134715025906</v>
      </c>
      <c r="U853" s="13" t="n">
        <v>-0.0316022544283414</v>
      </c>
      <c r="V853" s="11" t="n">
        <v>0</v>
      </c>
      <c r="W853" s="13" t="n">
        <v>-0.207650273224044</v>
      </c>
      <c r="X853" s="11" t="n">
        <v>0</v>
      </c>
      <c r="Y853" s="11" t="n">
        <v>0</v>
      </c>
      <c r="Z853" s="11" t="n">
        <v>0</v>
      </c>
      <c r="AA853" s="11" t="n">
        <v>0</v>
      </c>
      <c r="AB853" s="10" t="s">
        <v>65</v>
      </c>
      <c r="AC853" s="11" t="n">
        <v>11</v>
      </c>
      <c r="AD853" s="11" t="n">
        <v>99</v>
      </c>
      <c r="AE853" s="11" t="n">
        <v>57</v>
      </c>
      <c r="AF853" s="11" t="n">
        <v>4</v>
      </c>
      <c r="AG853" s="11" t="n">
        <v>12</v>
      </c>
      <c r="AH853" s="11" t="n">
        <v>0</v>
      </c>
      <c r="AI853" s="13" t="n">
        <v>0.0601092896174863</v>
      </c>
      <c r="AJ853" s="13" t="n">
        <v>0.540983606557377</v>
      </c>
      <c r="AK853" s="13" t="n">
        <v>0.311475409836066</v>
      </c>
      <c r="AL853" s="13" t="n">
        <v>0.0218579234972678</v>
      </c>
      <c r="AM853" s="13" t="n">
        <v>0.0655737704918033</v>
      </c>
      <c r="AN853" s="11" t="n">
        <v>3</v>
      </c>
      <c r="AO853" s="13" t="n">
        <v>0.0161290322580645</v>
      </c>
      <c r="AP853" s="11" t="n">
        <v>19</v>
      </c>
      <c r="AQ853" s="11" t="n">
        <v>8</v>
      </c>
      <c r="AR853" s="13" t="n">
        <v>0.0964467005076142</v>
      </c>
      <c r="AS853" s="13" t="n">
        <v>0.0406091370558376</v>
      </c>
      <c r="AT853" s="14" t="n">
        <f aca="false">SUMIFS(시도_소아과개폐업!$C$5:$C$293,시도_소아과개폐업!$A$5:$A$293,$D853,시도_소아과개폐업!$B$5:$B$293,$B853)</f>
        <v>30</v>
      </c>
      <c r="AU853" s="14" t="n">
        <f aca="false">SUMIFS(시도_소아과개폐업!$D$5:$D$293,시도_소아과개폐업!$A$5:$A$293,$D853,시도_소아과개폐업!$B$5:$B$293,$B853)</f>
        <v>21</v>
      </c>
      <c r="AV853" s="14" t="n">
        <f aca="false">SUMIFS(시도_소아과개폐업!$F$5:$F$293,시도_소아과개폐업!$A$5:$A$293,$D853,시도_소아과개폐업!$B$5:$B$293,$B853)</f>
        <v>9</v>
      </c>
      <c r="AW853" s="15" t="n">
        <f aca="false">SUMIFS(시도_소아과개폐업!$G$5:$G$293,시도_소아과개폐업!$A$5:$A$293,$D853,시도_소아과개폐업!$B$5:$B$293,$B853)</f>
        <v>0.283783783783784</v>
      </c>
      <c r="AX853" s="14" t="n">
        <f aca="false">SUMIFS(시도_소아과개폐업!$H$5:$H$293,시도_소아과개폐업!$A$5:$A$293,$D853,시도_소아과개폐업!$B$5:$B$293,$B853)</f>
        <v>62</v>
      </c>
      <c r="AY853" s="14" t="n">
        <f aca="false">SUMIFS(시군구_병원급!$E$5:$E$3668,시군구_병원급!$A$5:$A$3668,$A853,시군구_병원급!$D$5:$D$3668,$D853)</f>
        <v>4</v>
      </c>
      <c r="AZ853" s="14" t="n">
        <f aca="false">SUMIFS(시군구_병원급!$F$5:$F$3668,시군구_병원급!$A$5:$A$3668,$A853,시군구_병원급!$D$5:$D$3668,$D853)</f>
        <v>2</v>
      </c>
      <c r="BA853" s="14" t="n">
        <f aca="false">SUMIFS(시군구_병원급!$G$5:$G$3668,시군구_병원급!$A$5:$A$3668,$A853,시군구_병원급!$D$5:$D$3668,$D853)</f>
        <v>5</v>
      </c>
      <c r="BB853" s="14" t="n">
        <f aca="false">SUMIFS(시군구_병원급!$H$5:$H$3668,시군구_병원급!$A$5:$A$3668,$A853,시군구_병원급!$D$5:$D$3668,$D853)</f>
        <v>19</v>
      </c>
      <c r="BC853" s="16" t="n">
        <f aca="false">K853+AY853</f>
        <v>15</v>
      </c>
      <c r="BD853" s="17" t="n">
        <f aca="false">IF(E853=0,"",(K853+AY853)/E853*1000)</f>
        <v>1.22259352840492</v>
      </c>
      <c r="BE853" s="16" t="n">
        <f aca="false">AY853-SUMIFS(시군구_병원급!$E$5:$E$3668,시군구_병원급!$A$5:$A$3668,$A853,시군구_병원급!$D$5:$D$3668,$D853-3)</f>
        <v>0</v>
      </c>
      <c r="BF853" s="16" t="n">
        <f aca="false">IF(AY853=0,1,0)</f>
        <v>0</v>
      </c>
      <c r="BG853" s="16" t="n">
        <f aca="false">IF(K853+AY853=0,1,0)</f>
        <v>0</v>
      </c>
      <c r="BH853" s="16" t="n">
        <f aca="false">AF853+AG853+AH853</f>
        <v>16</v>
      </c>
      <c r="BI853" s="18" t="n">
        <f aca="false">IF(H853=0,"",BH853/H853)</f>
        <v>0.087431693989071</v>
      </c>
      <c r="BJ853" s="16" t="n">
        <f aca="false">IF(AP853="","",AP853+AN853)</f>
        <v>22</v>
      </c>
    </row>
    <row r="854" customFormat="false" ht="15" hidden="false" customHeight="true" outlineLevel="0" collapsed="false">
      <c r="A854" s="9" t="s">
        <v>384</v>
      </c>
      <c r="B854" s="10" t="s">
        <v>364</v>
      </c>
      <c r="C854" s="10" t="s">
        <v>385</v>
      </c>
      <c r="D854" s="9" t="n">
        <v>2019</v>
      </c>
      <c r="E854" s="11" t="n">
        <v>1277</v>
      </c>
      <c r="F854" s="11" t="n">
        <v>241</v>
      </c>
      <c r="G854" s="11" t="n">
        <v>255</v>
      </c>
      <c r="H854" s="11" t="n">
        <v>14</v>
      </c>
      <c r="I854" s="11" t="n">
        <v>903</v>
      </c>
      <c r="J854" s="11" t="n">
        <v>615</v>
      </c>
      <c r="K854" s="11" t="n">
        <v>0</v>
      </c>
      <c r="L854" s="12" t="n">
        <v>10.9631949882537</v>
      </c>
      <c r="M854" s="12" t="n">
        <v>0</v>
      </c>
      <c r="N854" s="13" t="n">
        <v>0.681063122923588</v>
      </c>
      <c r="O854" s="13" t="n">
        <v>0.707126076742365</v>
      </c>
      <c r="P854" s="13" t="n">
        <v>0.199686765857479</v>
      </c>
      <c r="Q854" s="13" t="n">
        <v>-0.0526706231454006</v>
      </c>
      <c r="R854" s="13" t="n">
        <v>-0.0377358490566038</v>
      </c>
      <c r="S854" s="11" t="n">
        <v>0</v>
      </c>
      <c r="T854" s="13" t="n">
        <v>0</v>
      </c>
      <c r="U854" s="13" t="n">
        <v>0</v>
      </c>
      <c r="V854" s="11" t="n">
        <v>1</v>
      </c>
      <c r="W854" s="13" t="n">
        <v>0</v>
      </c>
      <c r="X854" s="11" t="n">
        <v>0</v>
      </c>
      <c r="Y854" s="11" t="n">
        <v>0</v>
      </c>
      <c r="Z854" s="11" t="n">
        <v>0</v>
      </c>
      <c r="AA854" s="11" t="n">
        <v>0</v>
      </c>
      <c r="AB854" s="10" t="s">
        <v>65</v>
      </c>
      <c r="AC854" s="11" t="n">
        <v>6</v>
      </c>
      <c r="AD854" s="11" t="n">
        <v>0</v>
      </c>
      <c r="AE854" s="11" t="n">
        <v>1</v>
      </c>
      <c r="AF854" s="11" t="n">
        <v>0</v>
      </c>
      <c r="AG854" s="11" t="n">
        <v>7</v>
      </c>
      <c r="AH854" s="11" t="n">
        <v>0</v>
      </c>
      <c r="AI854" s="13" t="n">
        <v>0.428571428571429</v>
      </c>
      <c r="AJ854" s="13" t="n">
        <v>0</v>
      </c>
      <c r="AK854" s="13" t="n">
        <v>0.0714285714285714</v>
      </c>
      <c r="AL854" s="13" t="n">
        <v>0</v>
      </c>
      <c r="AM854" s="13" t="n">
        <v>0.5</v>
      </c>
      <c r="AN854" s="11" t="n">
        <v>0</v>
      </c>
      <c r="AO854" s="13" t="n">
        <v>0</v>
      </c>
      <c r="AP854" s="11" t="n">
        <v>4</v>
      </c>
      <c r="AQ854" s="11" t="n">
        <v>4</v>
      </c>
      <c r="AR854" s="13" t="n">
        <v>0.285714285714286</v>
      </c>
      <c r="AS854" s="13" t="n">
        <v>0.285714285714286</v>
      </c>
      <c r="AT854" s="14" t="n">
        <f aca="false">SUMIFS(시도_소아과개폐업!$C$5:$C$293,시도_소아과개폐업!$A$5:$A$293,$D854,시도_소아과개폐업!$B$5:$B$293,$B854)</f>
        <v>30</v>
      </c>
      <c r="AU854" s="14" t="n">
        <f aca="false">SUMIFS(시도_소아과개폐업!$D$5:$D$293,시도_소아과개폐업!$A$5:$A$293,$D854,시도_소아과개폐업!$B$5:$B$293,$B854)</f>
        <v>21</v>
      </c>
      <c r="AV854" s="14" t="n">
        <f aca="false">SUMIFS(시도_소아과개폐업!$F$5:$F$293,시도_소아과개폐업!$A$5:$A$293,$D854,시도_소아과개폐업!$B$5:$B$293,$B854)</f>
        <v>9</v>
      </c>
      <c r="AW854" s="15" t="n">
        <f aca="false">SUMIFS(시도_소아과개폐업!$G$5:$G$293,시도_소아과개폐업!$A$5:$A$293,$D854,시도_소아과개폐업!$B$5:$B$293,$B854)</f>
        <v>0.283783783783784</v>
      </c>
      <c r="AX854" s="14" t="n">
        <f aca="false">SUMIFS(시도_소아과개폐업!$H$5:$H$293,시도_소아과개폐업!$A$5:$A$293,$D854,시도_소아과개폐업!$B$5:$B$293,$B854)</f>
        <v>62</v>
      </c>
      <c r="AY854" s="14" t="n">
        <f aca="false">SUMIFS(시군구_병원급!$E$5:$E$3668,시군구_병원급!$A$5:$A$3668,$A854,시군구_병원급!$D$5:$D$3668,$D854)</f>
        <v>2</v>
      </c>
      <c r="AZ854" s="14" t="n">
        <f aca="false">SUMIFS(시군구_병원급!$F$5:$F$3668,시군구_병원급!$A$5:$A$3668,$A854,시군구_병원급!$D$5:$D$3668,$D854)</f>
        <v>0</v>
      </c>
      <c r="BA854" s="14" t="n">
        <f aca="false">SUMIFS(시군구_병원급!$G$5:$G$3668,시군구_병원급!$A$5:$A$3668,$A854,시군구_병원급!$D$5:$D$3668,$D854)</f>
        <v>4</v>
      </c>
      <c r="BB854" s="14" t="n">
        <f aca="false">SUMIFS(시군구_병원급!$H$5:$H$3668,시군구_병원급!$A$5:$A$3668,$A854,시군구_병원급!$D$5:$D$3668,$D854)</f>
        <v>11</v>
      </c>
      <c r="BC854" s="16" t="n">
        <f aca="false">K854+AY854</f>
        <v>2</v>
      </c>
      <c r="BD854" s="17" t="n">
        <f aca="false">IF(E854=0,"",(K854+AY854)/E854*1000)</f>
        <v>1.56617071260767</v>
      </c>
      <c r="BE854" s="16" t="n">
        <f aca="false">AY854-SUMIFS(시군구_병원급!$E$5:$E$3668,시군구_병원급!$A$5:$A$3668,$A854,시군구_병원급!$D$5:$D$3668,$D854-3)</f>
        <v>0</v>
      </c>
      <c r="BF854" s="16" t="n">
        <f aca="false">IF(AY854=0,1,0)</f>
        <v>0</v>
      </c>
      <c r="BG854" s="16" t="n">
        <f aca="false">IF(K854+AY854=0,1,0)</f>
        <v>0</v>
      </c>
      <c r="BH854" s="16" t="n">
        <f aca="false">AF854+AG854+AH854</f>
        <v>7</v>
      </c>
      <c r="BI854" s="18" t="n">
        <f aca="false">IF(H854=0,"",BH854/H854)</f>
        <v>0.5</v>
      </c>
      <c r="BJ854" s="16" t="n">
        <f aca="false">IF(AP854="","",AP854+AN854)</f>
        <v>4</v>
      </c>
    </row>
    <row r="855" customFormat="false" ht="15" hidden="false" customHeight="true" outlineLevel="0" collapsed="false">
      <c r="A855" s="9" t="s">
        <v>386</v>
      </c>
      <c r="B855" s="10" t="s">
        <v>364</v>
      </c>
      <c r="C855" s="10" t="s">
        <v>387</v>
      </c>
      <c r="D855" s="9" t="n">
        <v>2019</v>
      </c>
      <c r="E855" s="11" t="n">
        <v>595</v>
      </c>
      <c r="F855" s="11" t="n">
        <v>110</v>
      </c>
      <c r="G855" s="11" t="n">
        <v>116</v>
      </c>
      <c r="H855" s="11" t="n">
        <v>9</v>
      </c>
      <c r="I855" s="11" t="n">
        <v>382</v>
      </c>
      <c r="J855" s="11" t="n">
        <v>275</v>
      </c>
      <c r="K855" s="11" t="n">
        <v>0</v>
      </c>
      <c r="L855" s="12" t="n">
        <v>15.1260504201681</v>
      </c>
      <c r="M855" s="12" t="n">
        <v>0</v>
      </c>
      <c r="N855" s="13" t="n">
        <v>0.719895287958115</v>
      </c>
      <c r="O855" s="13" t="n">
        <v>0.642016806722689</v>
      </c>
      <c r="P855" s="13" t="n">
        <v>0.194957983193277</v>
      </c>
      <c r="Q855" s="13" t="n">
        <v>-0.210875331564987</v>
      </c>
      <c r="R855" s="13" t="n">
        <v>-0.0169491525423728</v>
      </c>
      <c r="S855" s="11" t="n">
        <v>0</v>
      </c>
      <c r="T855" s="13" t="n">
        <v>-0.1</v>
      </c>
      <c r="U855" s="13" t="n">
        <v>-0.152993348115299</v>
      </c>
      <c r="V855" s="11" t="n">
        <v>1</v>
      </c>
      <c r="W855" s="13" t="n">
        <v>0</v>
      </c>
      <c r="X855" s="11" t="n">
        <v>0</v>
      </c>
      <c r="Y855" s="11" t="n">
        <v>0</v>
      </c>
      <c r="Z855" s="11" t="n">
        <v>0</v>
      </c>
      <c r="AA855" s="11" t="n">
        <v>0</v>
      </c>
      <c r="AB855" s="10" t="s">
        <v>65</v>
      </c>
      <c r="AC855" s="11" t="n">
        <v>4</v>
      </c>
      <c r="AD855" s="11" t="n">
        <v>0</v>
      </c>
      <c r="AE855" s="11" t="n">
        <v>1</v>
      </c>
      <c r="AF855" s="11" t="n">
        <v>1</v>
      </c>
      <c r="AG855" s="11" t="n">
        <v>3</v>
      </c>
      <c r="AH855" s="11" t="n">
        <v>0</v>
      </c>
      <c r="AI855" s="13" t="n">
        <v>0.444444444444444</v>
      </c>
      <c r="AJ855" s="13" t="n">
        <v>0</v>
      </c>
      <c r="AK855" s="13" t="n">
        <v>0.111111111111111</v>
      </c>
      <c r="AL855" s="13" t="n">
        <v>0.111111111111111</v>
      </c>
      <c r="AM855" s="13" t="n">
        <v>0.333333333333333</v>
      </c>
      <c r="AN855" s="11" t="n">
        <v>0</v>
      </c>
      <c r="AO855" s="13" t="n">
        <v>0</v>
      </c>
      <c r="AP855" s="11" t="n">
        <v>2</v>
      </c>
      <c r="AQ855" s="11" t="n">
        <v>1</v>
      </c>
      <c r="AR855" s="13" t="n">
        <v>0.2</v>
      </c>
      <c r="AS855" s="13" t="n">
        <v>0.1</v>
      </c>
      <c r="AT855" s="14" t="n">
        <f aca="false">SUMIFS(시도_소아과개폐업!$C$5:$C$293,시도_소아과개폐업!$A$5:$A$293,$D855,시도_소아과개폐업!$B$5:$B$293,$B855)</f>
        <v>30</v>
      </c>
      <c r="AU855" s="14" t="n">
        <f aca="false">SUMIFS(시도_소아과개폐업!$D$5:$D$293,시도_소아과개폐업!$A$5:$A$293,$D855,시도_소아과개폐업!$B$5:$B$293,$B855)</f>
        <v>21</v>
      </c>
      <c r="AV855" s="14" t="n">
        <f aca="false">SUMIFS(시도_소아과개폐업!$F$5:$F$293,시도_소아과개폐업!$A$5:$A$293,$D855,시도_소아과개폐업!$B$5:$B$293,$B855)</f>
        <v>9</v>
      </c>
      <c r="AW855" s="15" t="n">
        <f aca="false">SUMIFS(시도_소아과개폐업!$G$5:$G$293,시도_소아과개폐업!$A$5:$A$293,$D855,시도_소아과개폐업!$B$5:$B$293,$B855)</f>
        <v>0.283783783783784</v>
      </c>
      <c r="AX855" s="14" t="n">
        <f aca="false">SUMIFS(시도_소아과개폐업!$H$5:$H$293,시도_소아과개폐업!$A$5:$A$293,$D855,시도_소아과개폐업!$B$5:$B$293,$B855)</f>
        <v>62</v>
      </c>
      <c r="AY855" s="14" t="n">
        <f aca="false">SUMIFS(시군구_병원급!$E$5:$E$3668,시군구_병원급!$A$5:$A$3668,$A855,시군구_병원급!$D$5:$D$3668,$D855)</f>
        <v>0</v>
      </c>
      <c r="AZ855" s="14" t="n">
        <f aca="false">SUMIFS(시군구_병원급!$F$5:$F$3668,시군구_병원급!$A$5:$A$3668,$A855,시군구_병원급!$D$5:$D$3668,$D855)</f>
        <v>0</v>
      </c>
      <c r="BA855" s="14" t="n">
        <f aca="false">SUMIFS(시군구_병원급!$G$5:$G$3668,시군구_병원급!$A$5:$A$3668,$A855,시군구_병원급!$D$5:$D$3668,$D855)</f>
        <v>0</v>
      </c>
      <c r="BB855" s="14" t="n">
        <f aca="false">SUMIFS(시군구_병원급!$H$5:$H$3668,시군구_병원급!$A$5:$A$3668,$A855,시군구_병원급!$D$5:$D$3668,$D855)</f>
        <v>1</v>
      </c>
      <c r="BC855" s="16" t="n">
        <f aca="false">K855+AY855</f>
        <v>0</v>
      </c>
      <c r="BD855" s="17" t="n">
        <f aca="false">IF(E855=0,"",(K855+AY855)/E855*1000)</f>
        <v>0</v>
      </c>
      <c r="BE855" s="16" t="n">
        <f aca="false">AY855-SUMIFS(시군구_병원급!$E$5:$E$3668,시군구_병원급!$A$5:$A$3668,$A855,시군구_병원급!$D$5:$D$3668,$D855-3)</f>
        <v>0</v>
      </c>
      <c r="BF855" s="16" t="n">
        <f aca="false">IF(AY855=0,1,0)</f>
        <v>1</v>
      </c>
      <c r="BG855" s="16" t="n">
        <f aca="false">IF(K855+AY855=0,1,0)</f>
        <v>1</v>
      </c>
      <c r="BH855" s="16" t="n">
        <f aca="false">AF855+AG855+AH855</f>
        <v>4</v>
      </c>
      <c r="BI855" s="18" t="n">
        <f aca="false">IF(H855=0,"",BH855/H855)</f>
        <v>0.444444444444444</v>
      </c>
      <c r="BJ855" s="16" t="n">
        <f aca="false">IF(AP855="","",AP855+AN855)</f>
        <v>2</v>
      </c>
    </row>
    <row r="856" customFormat="false" ht="15" hidden="false" customHeight="true" outlineLevel="0" collapsed="false">
      <c r="A856" s="9" t="s">
        <v>388</v>
      </c>
      <c r="B856" s="10" t="s">
        <v>364</v>
      </c>
      <c r="C856" s="10" t="s">
        <v>389</v>
      </c>
      <c r="D856" s="9" t="n">
        <v>2019</v>
      </c>
      <c r="E856" s="11" t="n">
        <v>469</v>
      </c>
      <c r="F856" s="11" t="n">
        <v>74</v>
      </c>
      <c r="G856" s="11" t="n">
        <v>74</v>
      </c>
      <c r="H856" s="11" t="n">
        <v>5</v>
      </c>
      <c r="I856" s="11" t="n">
        <v>234</v>
      </c>
      <c r="J856" s="11" t="n">
        <v>190</v>
      </c>
      <c r="K856" s="11" t="n">
        <v>0</v>
      </c>
      <c r="L856" s="12" t="n">
        <v>10.6609808102345</v>
      </c>
      <c r="M856" s="12" t="n">
        <v>0</v>
      </c>
      <c r="N856" s="13" t="n">
        <v>0.811965811965812</v>
      </c>
      <c r="O856" s="13" t="n">
        <v>0.498933901918977</v>
      </c>
      <c r="P856" s="13" t="n">
        <v>0.157782515991471</v>
      </c>
      <c r="Q856" s="13" t="n">
        <v>-0.16696269982238</v>
      </c>
      <c r="R856" s="13" t="n">
        <v>0</v>
      </c>
      <c r="S856" s="11" t="n">
        <v>0</v>
      </c>
      <c r="T856" s="13" t="n">
        <v>0</v>
      </c>
      <c r="U856" s="13" t="n">
        <v>-0.116981132075472</v>
      </c>
      <c r="V856" s="11" t="n">
        <v>1</v>
      </c>
      <c r="W856" s="13" t="n">
        <v>0</v>
      </c>
      <c r="X856" s="11" t="n">
        <v>0</v>
      </c>
      <c r="Y856" s="11" t="n">
        <v>0</v>
      </c>
      <c r="Z856" s="11" t="n">
        <v>0</v>
      </c>
      <c r="AA856" s="11" t="n">
        <v>0</v>
      </c>
      <c r="AB856" s="10" t="s">
        <v>65</v>
      </c>
      <c r="AC856" s="11" t="n">
        <v>4</v>
      </c>
      <c r="AD856" s="11" t="n">
        <v>0</v>
      </c>
      <c r="AE856" s="11" t="n">
        <v>0</v>
      </c>
      <c r="AF856" s="11" t="n">
        <v>0</v>
      </c>
      <c r="AG856" s="11" t="n">
        <v>1</v>
      </c>
      <c r="AH856" s="11" t="n">
        <v>0</v>
      </c>
      <c r="AI856" s="13" t="n">
        <v>0.8</v>
      </c>
      <c r="AJ856" s="13" t="n">
        <v>0</v>
      </c>
      <c r="AK856" s="13" t="n">
        <v>0</v>
      </c>
      <c r="AL856" s="13" t="n">
        <v>0</v>
      </c>
      <c r="AM856" s="13" t="n">
        <v>0.2</v>
      </c>
      <c r="AN856" s="11" t="n">
        <v>2</v>
      </c>
      <c r="AO856" s="13" t="n">
        <v>0.285714285714286</v>
      </c>
      <c r="AP856" s="11" t="n">
        <v>1</v>
      </c>
      <c r="AQ856" s="11" t="n">
        <v>2</v>
      </c>
      <c r="AR856" s="13" t="n">
        <v>0.166666666666667</v>
      </c>
      <c r="AS856" s="13" t="n">
        <v>0.333333333333333</v>
      </c>
      <c r="AT856" s="14" t="n">
        <f aca="false">SUMIFS(시도_소아과개폐업!$C$5:$C$293,시도_소아과개폐업!$A$5:$A$293,$D856,시도_소아과개폐업!$B$5:$B$293,$B856)</f>
        <v>30</v>
      </c>
      <c r="AU856" s="14" t="n">
        <f aca="false">SUMIFS(시도_소아과개폐업!$D$5:$D$293,시도_소아과개폐업!$A$5:$A$293,$D856,시도_소아과개폐업!$B$5:$B$293,$B856)</f>
        <v>21</v>
      </c>
      <c r="AV856" s="14" t="n">
        <f aca="false">SUMIFS(시도_소아과개폐업!$F$5:$F$293,시도_소아과개폐업!$A$5:$A$293,$D856,시도_소아과개폐업!$B$5:$B$293,$B856)</f>
        <v>9</v>
      </c>
      <c r="AW856" s="15" t="n">
        <f aca="false">SUMIFS(시도_소아과개폐업!$G$5:$G$293,시도_소아과개폐업!$A$5:$A$293,$D856,시도_소아과개폐업!$B$5:$B$293,$B856)</f>
        <v>0.283783783783784</v>
      </c>
      <c r="AX856" s="14" t="n">
        <f aca="false">SUMIFS(시도_소아과개폐업!$H$5:$H$293,시도_소아과개폐업!$A$5:$A$293,$D856,시도_소아과개폐업!$B$5:$B$293,$B856)</f>
        <v>62</v>
      </c>
      <c r="AY856" s="14" t="n">
        <f aca="false">SUMIFS(시군구_병원급!$E$5:$E$3668,시군구_병원급!$A$5:$A$3668,$A856,시군구_병원급!$D$5:$D$3668,$D856)</f>
        <v>0</v>
      </c>
      <c r="AZ856" s="14" t="n">
        <f aca="false">SUMIFS(시군구_병원급!$F$5:$F$3668,시군구_병원급!$A$5:$A$3668,$A856,시군구_병원급!$D$5:$D$3668,$D856)</f>
        <v>0</v>
      </c>
      <c r="BA856" s="14" t="n">
        <f aca="false">SUMIFS(시군구_병원급!$G$5:$G$3668,시군구_병원급!$A$5:$A$3668,$A856,시군구_병원급!$D$5:$D$3668,$D856)</f>
        <v>1</v>
      </c>
      <c r="BB856" s="14" t="n">
        <f aca="false">SUMIFS(시군구_병원급!$H$5:$H$3668,시군구_병원급!$A$5:$A$3668,$A856,시군구_병원급!$D$5:$D$3668,$D856)</f>
        <v>1</v>
      </c>
      <c r="BC856" s="16" t="n">
        <f aca="false">K856+AY856</f>
        <v>0</v>
      </c>
      <c r="BD856" s="17" t="n">
        <f aca="false">IF(E856=0,"",(K856+AY856)/E856*1000)</f>
        <v>0</v>
      </c>
      <c r="BE856" s="16" t="n">
        <f aca="false">AY856-SUMIFS(시군구_병원급!$E$5:$E$3668,시군구_병원급!$A$5:$A$3668,$A856,시군구_병원급!$D$5:$D$3668,$D856-3)</f>
        <v>0</v>
      </c>
      <c r="BF856" s="16" t="n">
        <f aca="false">IF(AY856=0,1,0)</f>
        <v>1</v>
      </c>
      <c r="BG856" s="16" t="n">
        <f aca="false">IF(K856+AY856=0,1,0)</f>
        <v>1</v>
      </c>
      <c r="BH856" s="16" t="n">
        <f aca="false">AF856+AG856+AH856</f>
        <v>1</v>
      </c>
      <c r="BI856" s="18" t="n">
        <f aca="false">IF(H856=0,"",BH856/H856)</f>
        <v>0.2</v>
      </c>
      <c r="BJ856" s="16" t="n">
        <f aca="false">IF(AP856="","",AP856+AN856)</f>
        <v>3</v>
      </c>
    </row>
    <row r="857" customFormat="false" ht="15" hidden="false" customHeight="true" outlineLevel="0" collapsed="false">
      <c r="A857" s="9" t="s">
        <v>390</v>
      </c>
      <c r="B857" s="10" t="s">
        <v>364</v>
      </c>
      <c r="C857" s="10" t="s">
        <v>391</v>
      </c>
      <c r="D857" s="9" t="n">
        <v>2019</v>
      </c>
      <c r="E857" s="11" t="n">
        <v>1090</v>
      </c>
      <c r="F857" s="11" t="n">
        <v>176</v>
      </c>
      <c r="G857" s="11" t="n">
        <v>180</v>
      </c>
      <c r="H857" s="11" t="n">
        <v>13</v>
      </c>
      <c r="I857" s="11" t="n">
        <v>822</v>
      </c>
      <c r="J857" s="11" t="n">
        <v>667</v>
      </c>
      <c r="K857" s="11" t="n">
        <v>0</v>
      </c>
      <c r="L857" s="12" t="n">
        <v>11.9266055045872</v>
      </c>
      <c r="M857" s="12" t="n">
        <v>0</v>
      </c>
      <c r="N857" s="13" t="n">
        <v>0.811435523114355</v>
      </c>
      <c r="O857" s="13" t="n">
        <v>0.754128440366973</v>
      </c>
      <c r="P857" s="13" t="n">
        <v>0.165137614678899</v>
      </c>
      <c r="Q857" s="13" t="n">
        <v>-0.0817186183656277</v>
      </c>
      <c r="R857" s="13" t="n">
        <v>0.104294478527607</v>
      </c>
      <c r="S857" s="11" t="n">
        <v>0</v>
      </c>
      <c r="T857" s="13" t="n">
        <v>0</v>
      </c>
      <c r="U857" s="13" t="n">
        <v>0</v>
      </c>
      <c r="V857" s="11" t="n">
        <v>1</v>
      </c>
      <c r="W857" s="13" t="n">
        <v>-0.153846153846154</v>
      </c>
      <c r="X857" s="11" t="n">
        <v>0</v>
      </c>
      <c r="Y857" s="11" t="n">
        <v>0</v>
      </c>
      <c r="Z857" s="11" t="n">
        <v>0</v>
      </c>
      <c r="AA857" s="11" t="n">
        <v>0</v>
      </c>
      <c r="AB857" s="10" t="s">
        <v>65</v>
      </c>
      <c r="AC857" s="11" t="n">
        <v>5</v>
      </c>
      <c r="AD857" s="11" t="n">
        <v>8</v>
      </c>
      <c r="AE857" s="11" t="n">
        <v>0</v>
      </c>
      <c r="AF857" s="11" t="n">
        <v>0</v>
      </c>
      <c r="AG857" s="11" t="n">
        <v>0</v>
      </c>
      <c r="AH857" s="11" t="n">
        <v>0</v>
      </c>
      <c r="AI857" s="13" t="n">
        <v>0.384615384615385</v>
      </c>
      <c r="AJ857" s="13" t="n">
        <v>0.615384615384615</v>
      </c>
      <c r="AK857" s="13" t="n">
        <v>0</v>
      </c>
      <c r="AL857" s="13" t="n">
        <v>0</v>
      </c>
      <c r="AM857" s="13" t="n">
        <v>0</v>
      </c>
      <c r="AN857" s="11" t="n">
        <v>0</v>
      </c>
      <c r="AO857" s="13" t="n">
        <v>0</v>
      </c>
      <c r="AP857" s="11" t="n">
        <v>1</v>
      </c>
      <c r="AQ857" s="11" t="n">
        <v>1</v>
      </c>
      <c r="AR857" s="13" t="n">
        <v>0.0769230769230769</v>
      </c>
      <c r="AS857" s="13" t="n">
        <v>0.0769230769230769</v>
      </c>
      <c r="AT857" s="14" t="n">
        <f aca="false">SUMIFS(시도_소아과개폐업!$C$5:$C$293,시도_소아과개폐업!$A$5:$A$293,$D857,시도_소아과개폐업!$B$5:$B$293,$B857)</f>
        <v>30</v>
      </c>
      <c r="AU857" s="14" t="n">
        <f aca="false">SUMIFS(시도_소아과개폐업!$D$5:$D$293,시도_소아과개폐업!$A$5:$A$293,$D857,시도_소아과개폐업!$B$5:$B$293,$B857)</f>
        <v>21</v>
      </c>
      <c r="AV857" s="14" t="n">
        <f aca="false">SUMIFS(시도_소아과개폐업!$F$5:$F$293,시도_소아과개폐업!$A$5:$A$293,$D857,시도_소아과개폐업!$B$5:$B$293,$B857)</f>
        <v>9</v>
      </c>
      <c r="AW857" s="15" t="n">
        <f aca="false">SUMIFS(시도_소아과개폐업!$G$5:$G$293,시도_소아과개폐업!$A$5:$A$293,$D857,시도_소아과개폐업!$B$5:$B$293,$B857)</f>
        <v>0.283783783783784</v>
      </c>
      <c r="AX857" s="14" t="n">
        <f aca="false">SUMIFS(시도_소아과개폐업!$H$5:$H$293,시도_소아과개폐업!$A$5:$A$293,$D857,시도_소아과개폐업!$B$5:$B$293,$B857)</f>
        <v>62</v>
      </c>
      <c r="AY857" s="14" t="n">
        <f aca="false">SUMIFS(시군구_병원급!$E$5:$E$3668,시군구_병원급!$A$5:$A$3668,$A857,시군구_병원급!$D$5:$D$3668,$D857)</f>
        <v>0</v>
      </c>
      <c r="AZ857" s="14" t="n">
        <f aca="false">SUMIFS(시군구_병원급!$F$5:$F$3668,시군구_병원급!$A$5:$A$3668,$A857,시군구_병원급!$D$5:$D$3668,$D857)</f>
        <v>0</v>
      </c>
      <c r="BA857" s="14" t="n">
        <f aca="false">SUMIFS(시군구_병원급!$G$5:$G$3668,시군구_병원급!$A$5:$A$3668,$A857,시군구_병원급!$D$5:$D$3668,$D857)</f>
        <v>1</v>
      </c>
      <c r="BB857" s="14" t="n">
        <f aca="false">SUMIFS(시군구_병원급!$H$5:$H$3668,시군구_병원급!$A$5:$A$3668,$A857,시군구_병원급!$D$5:$D$3668,$D857)</f>
        <v>3</v>
      </c>
      <c r="BC857" s="16" t="n">
        <f aca="false">K857+AY857</f>
        <v>0</v>
      </c>
      <c r="BD857" s="17" t="n">
        <f aca="false">IF(E857=0,"",(K857+AY857)/E857*1000)</f>
        <v>0</v>
      </c>
      <c r="BE857" s="16" t="n">
        <f aca="false">AY857-SUMIFS(시군구_병원급!$E$5:$E$3668,시군구_병원급!$A$5:$A$3668,$A857,시군구_병원급!$D$5:$D$3668,$D857-3)</f>
        <v>0</v>
      </c>
      <c r="BF857" s="16" t="n">
        <f aca="false">IF(AY857=0,1,0)</f>
        <v>1</v>
      </c>
      <c r="BG857" s="16" t="n">
        <f aca="false">IF(K857+AY857=0,1,0)</f>
        <v>1</v>
      </c>
      <c r="BH857" s="16" t="n">
        <f aca="false">AF857+AG857+AH857</f>
        <v>0</v>
      </c>
      <c r="BI857" s="18" t="n">
        <f aca="false">IF(H857=0,"",BH857/H857)</f>
        <v>0</v>
      </c>
      <c r="BJ857" s="16" t="n">
        <f aca="false">IF(AP857="","",AP857+AN857)</f>
        <v>1</v>
      </c>
    </row>
    <row r="858" customFormat="false" ht="15" hidden="false" customHeight="true" outlineLevel="0" collapsed="false">
      <c r="A858" s="9" t="s">
        <v>392</v>
      </c>
      <c r="B858" s="10" t="s">
        <v>364</v>
      </c>
      <c r="C858" s="10" t="s">
        <v>393</v>
      </c>
      <c r="D858" s="9" t="n">
        <v>2019</v>
      </c>
      <c r="E858" s="11" t="n">
        <v>874</v>
      </c>
      <c r="F858" s="11" t="n">
        <v>126</v>
      </c>
      <c r="G858" s="11" t="n">
        <v>134</v>
      </c>
      <c r="H858" s="11" t="n">
        <v>10</v>
      </c>
      <c r="I858" s="11" t="n">
        <v>462</v>
      </c>
      <c r="J858" s="11" t="n">
        <v>352</v>
      </c>
      <c r="K858" s="11" t="n">
        <v>0</v>
      </c>
      <c r="L858" s="12" t="n">
        <v>11.441647597254</v>
      </c>
      <c r="M858" s="12" t="n">
        <v>0</v>
      </c>
      <c r="N858" s="13" t="n">
        <v>0.761904761904762</v>
      </c>
      <c r="O858" s="13" t="n">
        <v>0.528604118993135</v>
      </c>
      <c r="P858" s="13" t="n">
        <v>0.153318077803204</v>
      </c>
      <c r="Q858" s="13" t="n">
        <v>-0.152279340446169</v>
      </c>
      <c r="R858" s="13" t="n">
        <v>-0.177914110429448</v>
      </c>
      <c r="S858" s="11" t="n">
        <v>0</v>
      </c>
      <c r="T858" s="13" t="n">
        <v>-0.0909090909090909</v>
      </c>
      <c r="U858" s="13" t="n">
        <v>-0.176470588235294</v>
      </c>
      <c r="V858" s="11" t="n">
        <v>1</v>
      </c>
      <c r="W858" s="13" t="n">
        <v>0</v>
      </c>
      <c r="X858" s="11" t="n">
        <v>0</v>
      </c>
      <c r="Y858" s="11" t="n">
        <v>0</v>
      </c>
      <c r="Z858" s="11" t="n">
        <v>0</v>
      </c>
      <c r="AA858" s="11" t="n">
        <v>0</v>
      </c>
      <c r="AB858" s="10" t="s">
        <v>65</v>
      </c>
      <c r="AC858" s="11" t="n">
        <v>4</v>
      </c>
      <c r="AD858" s="11" t="n">
        <v>4</v>
      </c>
      <c r="AE858" s="11" t="n">
        <v>1</v>
      </c>
      <c r="AF858" s="11" t="n">
        <v>0</v>
      </c>
      <c r="AG858" s="11" t="n">
        <v>1</v>
      </c>
      <c r="AH858" s="11" t="n">
        <v>0</v>
      </c>
      <c r="AI858" s="13" t="n">
        <v>0.4</v>
      </c>
      <c r="AJ858" s="13" t="n">
        <v>0.4</v>
      </c>
      <c r="AK858" s="13" t="n">
        <v>0.1</v>
      </c>
      <c r="AL858" s="13" t="n">
        <v>0</v>
      </c>
      <c r="AM858" s="13" t="n">
        <v>0.1</v>
      </c>
      <c r="AN858" s="11" t="n">
        <v>1</v>
      </c>
      <c r="AO858" s="13" t="n">
        <v>0.0909090909090909</v>
      </c>
      <c r="AP858" s="11" t="n">
        <v>1</v>
      </c>
      <c r="AQ858" s="11" t="n">
        <v>0</v>
      </c>
      <c r="AR858" s="13" t="n">
        <v>0.0833333333333333</v>
      </c>
      <c r="AS858" s="13" t="n">
        <v>0</v>
      </c>
      <c r="AT858" s="14" t="n">
        <f aca="false">SUMIFS(시도_소아과개폐업!$C$5:$C$293,시도_소아과개폐업!$A$5:$A$293,$D858,시도_소아과개폐업!$B$5:$B$293,$B858)</f>
        <v>30</v>
      </c>
      <c r="AU858" s="14" t="n">
        <f aca="false">SUMIFS(시도_소아과개폐업!$D$5:$D$293,시도_소아과개폐업!$A$5:$A$293,$D858,시도_소아과개폐업!$B$5:$B$293,$B858)</f>
        <v>21</v>
      </c>
      <c r="AV858" s="14" t="n">
        <f aca="false">SUMIFS(시도_소아과개폐업!$F$5:$F$293,시도_소아과개폐업!$A$5:$A$293,$D858,시도_소아과개폐업!$B$5:$B$293,$B858)</f>
        <v>9</v>
      </c>
      <c r="AW858" s="15" t="n">
        <f aca="false">SUMIFS(시도_소아과개폐업!$G$5:$G$293,시도_소아과개폐업!$A$5:$A$293,$D858,시도_소아과개폐업!$B$5:$B$293,$B858)</f>
        <v>0.283783783783784</v>
      </c>
      <c r="AX858" s="14" t="n">
        <f aca="false">SUMIFS(시도_소아과개폐업!$H$5:$H$293,시도_소아과개폐업!$A$5:$A$293,$D858,시도_소아과개폐업!$B$5:$B$293,$B858)</f>
        <v>62</v>
      </c>
      <c r="AY858" s="14" t="n">
        <f aca="false">SUMIFS(시군구_병원급!$E$5:$E$3668,시군구_병원급!$A$5:$A$3668,$A858,시군구_병원급!$D$5:$D$3668,$D858)</f>
        <v>0</v>
      </c>
      <c r="AZ858" s="14" t="n">
        <f aca="false">SUMIFS(시군구_병원급!$F$5:$F$3668,시군구_병원급!$A$5:$A$3668,$A858,시군구_병원급!$D$5:$D$3668,$D858)</f>
        <v>0</v>
      </c>
      <c r="BA858" s="14" t="n">
        <f aca="false">SUMIFS(시군구_병원급!$G$5:$G$3668,시군구_병원급!$A$5:$A$3668,$A858,시군구_병원급!$D$5:$D$3668,$D858)</f>
        <v>2</v>
      </c>
      <c r="BB858" s="14" t="n">
        <f aca="false">SUMIFS(시군구_병원급!$H$5:$H$3668,시군구_병원급!$A$5:$A$3668,$A858,시군구_병원급!$D$5:$D$3668,$D858)</f>
        <v>9</v>
      </c>
      <c r="BC858" s="16" t="n">
        <f aca="false">K858+AY858</f>
        <v>0</v>
      </c>
      <c r="BD858" s="17" t="n">
        <f aca="false">IF(E858=0,"",(K858+AY858)/E858*1000)</f>
        <v>0</v>
      </c>
      <c r="BE858" s="16" t="n">
        <f aca="false">AY858-SUMIFS(시군구_병원급!$E$5:$E$3668,시군구_병원급!$A$5:$A$3668,$A858,시군구_병원급!$D$5:$D$3668,$D858-3)</f>
        <v>0</v>
      </c>
      <c r="BF858" s="16" t="n">
        <f aca="false">IF(AY858=0,1,0)</f>
        <v>1</v>
      </c>
      <c r="BG858" s="16" t="n">
        <f aca="false">IF(K858+AY858=0,1,0)</f>
        <v>1</v>
      </c>
      <c r="BH858" s="16" t="n">
        <f aca="false">AF858+AG858+AH858</f>
        <v>1</v>
      </c>
      <c r="BI858" s="18" t="n">
        <f aca="false">IF(H858=0,"",BH858/H858)</f>
        <v>0.1</v>
      </c>
      <c r="BJ858" s="16" t="n">
        <f aca="false">IF(AP858="","",AP858+AN858)</f>
        <v>2</v>
      </c>
    </row>
    <row r="859" customFormat="false" ht="15" hidden="false" customHeight="true" outlineLevel="0" collapsed="false">
      <c r="A859" s="9" t="s">
        <v>394</v>
      </c>
      <c r="B859" s="10" t="s">
        <v>364</v>
      </c>
      <c r="C859" s="10" t="s">
        <v>395</v>
      </c>
      <c r="D859" s="9" t="n">
        <v>2019</v>
      </c>
      <c r="E859" s="11" t="n">
        <v>943</v>
      </c>
      <c r="F859" s="11" t="n">
        <v>110</v>
      </c>
      <c r="G859" s="11" t="n">
        <v>116</v>
      </c>
      <c r="H859" s="11" t="n">
        <v>16</v>
      </c>
      <c r="I859" s="11" t="n">
        <v>943</v>
      </c>
      <c r="J859" s="11" t="n">
        <v>609</v>
      </c>
      <c r="K859" s="11" t="n">
        <v>0</v>
      </c>
      <c r="L859" s="12" t="n">
        <v>16.9671261930011</v>
      </c>
      <c r="M859" s="12" t="n">
        <v>0</v>
      </c>
      <c r="N859" s="13" t="n">
        <v>0.645811240721103</v>
      </c>
      <c r="O859" s="13" t="n">
        <v>1</v>
      </c>
      <c r="P859" s="13" t="n">
        <v>0.123011664899258</v>
      </c>
      <c r="Q859" s="13" t="n">
        <v>-0.281797410510282</v>
      </c>
      <c r="R859" s="13" t="n">
        <v>-0.434146341463415</v>
      </c>
      <c r="S859" s="11" t="n">
        <v>0</v>
      </c>
      <c r="T859" s="13" t="n">
        <v>0</v>
      </c>
      <c r="U859" s="13" t="n">
        <v>0.0096359743040686</v>
      </c>
      <c r="V859" s="11" t="n">
        <v>1</v>
      </c>
      <c r="W859" s="13" t="n">
        <v>-0.1875</v>
      </c>
      <c r="X859" s="11" t="n">
        <v>0</v>
      </c>
      <c r="Y859" s="11" t="n">
        <v>0</v>
      </c>
      <c r="Z859" s="11" t="n">
        <v>0</v>
      </c>
      <c r="AA859" s="11" t="n">
        <v>0</v>
      </c>
      <c r="AB859" s="10" t="s">
        <v>65</v>
      </c>
      <c r="AC859" s="11" t="n">
        <v>6</v>
      </c>
      <c r="AD859" s="11" t="n">
        <v>8</v>
      </c>
      <c r="AE859" s="11" t="n">
        <v>0</v>
      </c>
      <c r="AF859" s="11" t="n">
        <v>0</v>
      </c>
      <c r="AG859" s="11" t="n">
        <v>2</v>
      </c>
      <c r="AH859" s="11" t="n">
        <v>0</v>
      </c>
      <c r="AI859" s="13" t="n">
        <v>0.375</v>
      </c>
      <c r="AJ859" s="13" t="n">
        <v>0.5</v>
      </c>
      <c r="AK859" s="13" t="n">
        <v>0</v>
      </c>
      <c r="AL859" s="13" t="n">
        <v>0</v>
      </c>
      <c r="AM859" s="13" t="n">
        <v>0.125</v>
      </c>
      <c r="AN859" s="11" t="n">
        <v>1</v>
      </c>
      <c r="AO859" s="13" t="n">
        <v>0.0588235294117647</v>
      </c>
      <c r="AP859" s="11" t="n">
        <v>1</v>
      </c>
      <c r="AQ859" s="11" t="n">
        <v>0</v>
      </c>
      <c r="AR859" s="13" t="n">
        <v>0.0555555555555556</v>
      </c>
      <c r="AS859" s="13" t="n">
        <v>0</v>
      </c>
      <c r="AT859" s="14" t="n">
        <f aca="false">SUMIFS(시도_소아과개폐업!$C$5:$C$293,시도_소아과개폐업!$A$5:$A$293,$D859,시도_소아과개폐업!$B$5:$B$293,$B859)</f>
        <v>30</v>
      </c>
      <c r="AU859" s="14" t="n">
        <f aca="false">SUMIFS(시도_소아과개폐업!$D$5:$D$293,시도_소아과개폐업!$A$5:$A$293,$D859,시도_소아과개폐업!$B$5:$B$293,$B859)</f>
        <v>21</v>
      </c>
      <c r="AV859" s="14" t="n">
        <f aca="false">SUMIFS(시도_소아과개폐업!$F$5:$F$293,시도_소아과개폐업!$A$5:$A$293,$D859,시도_소아과개폐업!$B$5:$B$293,$B859)</f>
        <v>9</v>
      </c>
      <c r="AW859" s="15" t="n">
        <f aca="false">SUMIFS(시도_소아과개폐업!$G$5:$G$293,시도_소아과개폐업!$A$5:$A$293,$D859,시도_소아과개폐업!$B$5:$B$293,$B859)</f>
        <v>0.283783783783784</v>
      </c>
      <c r="AX859" s="14" t="n">
        <f aca="false">SUMIFS(시도_소아과개폐업!$H$5:$H$293,시도_소아과개폐업!$A$5:$A$293,$D859,시도_소아과개폐업!$B$5:$B$293,$B859)</f>
        <v>62</v>
      </c>
      <c r="AY859" s="14" t="n">
        <f aca="false">SUMIFS(시군구_병원급!$E$5:$E$3668,시군구_병원급!$A$5:$A$3668,$A859,시군구_병원급!$D$5:$D$3668,$D859)</f>
        <v>1</v>
      </c>
      <c r="AZ859" s="14" t="n">
        <f aca="false">SUMIFS(시군구_병원급!$F$5:$F$3668,시군구_병원급!$A$5:$A$3668,$A859,시군구_병원급!$D$5:$D$3668,$D859)</f>
        <v>0</v>
      </c>
      <c r="BA859" s="14" t="n">
        <f aca="false">SUMIFS(시군구_병원급!$G$5:$G$3668,시군구_병원급!$A$5:$A$3668,$A859,시군구_병원급!$D$5:$D$3668,$D859)</f>
        <v>1</v>
      </c>
      <c r="BB859" s="14" t="n">
        <f aca="false">SUMIFS(시군구_병원급!$H$5:$H$3668,시군구_병원급!$A$5:$A$3668,$A859,시군구_병원급!$D$5:$D$3668,$D859)</f>
        <v>3</v>
      </c>
      <c r="BC859" s="16" t="n">
        <f aca="false">K859+AY859</f>
        <v>1</v>
      </c>
      <c r="BD859" s="17" t="n">
        <f aca="false">IF(E859=0,"",(K859+AY859)/E859*1000)</f>
        <v>1.06044538706257</v>
      </c>
      <c r="BE859" s="16" t="n">
        <f aca="false">AY859-SUMIFS(시군구_병원급!$E$5:$E$3668,시군구_병원급!$A$5:$A$3668,$A859,시군구_병원급!$D$5:$D$3668,$D859-3)</f>
        <v>0</v>
      </c>
      <c r="BF859" s="16" t="n">
        <f aca="false">IF(AY859=0,1,0)</f>
        <v>0</v>
      </c>
      <c r="BG859" s="16" t="n">
        <f aca="false">IF(K859+AY859=0,1,0)</f>
        <v>0</v>
      </c>
      <c r="BH859" s="16" t="n">
        <f aca="false">AF859+AG859+AH859</f>
        <v>2</v>
      </c>
      <c r="BI859" s="18" t="n">
        <f aca="false">IF(H859=0,"",BH859/H859)</f>
        <v>0.125</v>
      </c>
      <c r="BJ859" s="16" t="n">
        <f aca="false">IF(AP859="","",AP859+AN859)</f>
        <v>2</v>
      </c>
    </row>
    <row r="860" customFormat="false" ht="15" hidden="false" customHeight="true" outlineLevel="0" collapsed="false">
      <c r="A860" s="9" t="s">
        <v>396</v>
      </c>
      <c r="B860" s="10" t="s">
        <v>364</v>
      </c>
      <c r="C860" s="10" t="s">
        <v>397</v>
      </c>
      <c r="D860" s="9" t="n">
        <v>2019</v>
      </c>
      <c r="E860" s="11" t="n">
        <v>1241</v>
      </c>
      <c r="F860" s="11" t="n">
        <v>210</v>
      </c>
      <c r="G860" s="11" t="n">
        <v>211</v>
      </c>
      <c r="H860" s="11" t="n">
        <v>14</v>
      </c>
      <c r="I860" s="11" t="n">
        <v>596</v>
      </c>
      <c r="J860" s="11" t="n">
        <v>511</v>
      </c>
      <c r="K860" s="11" t="n">
        <v>0</v>
      </c>
      <c r="L860" s="12" t="n">
        <v>11.2812248186946</v>
      </c>
      <c r="M860" s="12" t="n">
        <v>0</v>
      </c>
      <c r="N860" s="13" t="n">
        <v>0.85738255033557</v>
      </c>
      <c r="O860" s="13" t="n">
        <v>0.480257856567284</v>
      </c>
      <c r="P860" s="13" t="n">
        <v>0.170024174053183</v>
      </c>
      <c r="Q860" s="13" t="n">
        <v>-0.20702875399361</v>
      </c>
      <c r="R860" s="13" t="n">
        <v>-0.303630363036304</v>
      </c>
      <c r="S860" s="11" t="n">
        <v>0</v>
      </c>
      <c r="T860" s="13" t="n">
        <v>-0.125</v>
      </c>
      <c r="U860" s="13" t="n">
        <v>-0.0900763358778626</v>
      </c>
      <c r="V860" s="11" t="n">
        <v>1</v>
      </c>
      <c r="W860" s="13" t="n">
        <v>-0.142857142857143</v>
      </c>
      <c r="X860" s="11" t="n">
        <v>0</v>
      </c>
      <c r="Y860" s="11" t="n">
        <v>0</v>
      </c>
      <c r="Z860" s="11" t="n">
        <v>0</v>
      </c>
      <c r="AA860" s="11" t="n">
        <v>0</v>
      </c>
      <c r="AB860" s="10" t="s">
        <v>65</v>
      </c>
      <c r="AC860" s="11" t="n">
        <v>5</v>
      </c>
      <c r="AD860" s="11" t="n">
        <v>4</v>
      </c>
      <c r="AE860" s="11" t="n">
        <v>5</v>
      </c>
      <c r="AF860" s="11" t="n">
        <v>0</v>
      </c>
      <c r="AG860" s="11" t="n">
        <v>0</v>
      </c>
      <c r="AH860" s="11" t="n">
        <v>0</v>
      </c>
      <c r="AI860" s="13" t="n">
        <v>0.357142857142857</v>
      </c>
      <c r="AJ860" s="13" t="n">
        <v>0.285714285714286</v>
      </c>
      <c r="AK860" s="13" t="n">
        <v>0.357142857142857</v>
      </c>
      <c r="AL860" s="13" t="n">
        <v>0</v>
      </c>
      <c r="AM860" s="13" t="n">
        <v>0</v>
      </c>
      <c r="AN860" s="11" t="n">
        <v>0</v>
      </c>
      <c r="AO860" s="13" t="n">
        <v>0</v>
      </c>
      <c r="AP860" s="11" t="n">
        <v>3</v>
      </c>
      <c r="AQ860" s="11" t="n">
        <v>0</v>
      </c>
      <c r="AR860" s="13" t="n">
        <v>0.176470588235294</v>
      </c>
      <c r="AS860" s="13" t="n">
        <v>0</v>
      </c>
      <c r="AT860" s="14" t="n">
        <f aca="false">SUMIFS(시도_소아과개폐업!$C$5:$C$293,시도_소아과개폐업!$A$5:$A$293,$D860,시도_소아과개폐업!$B$5:$B$293,$B860)</f>
        <v>30</v>
      </c>
      <c r="AU860" s="14" t="n">
        <f aca="false">SUMIFS(시도_소아과개폐업!$D$5:$D$293,시도_소아과개폐업!$A$5:$A$293,$D860,시도_소아과개폐업!$B$5:$B$293,$B860)</f>
        <v>21</v>
      </c>
      <c r="AV860" s="14" t="n">
        <f aca="false">SUMIFS(시도_소아과개폐업!$F$5:$F$293,시도_소아과개폐업!$A$5:$A$293,$D860,시도_소아과개폐업!$B$5:$B$293,$B860)</f>
        <v>9</v>
      </c>
      <c r="AW860" s="15" t="n">
        <f aca="false">SUMIFS(시도_소아과개폐업!$G$5:$G$293,시도_소아과개폐업!$A$5:$A$293,$D860,시도_소아과개폐업!$B$5:$B$293,$B860)</f>
        <v>0.283783783783784</v>
      </c>
      <c r="AX860" s="14" t="n">
        <f aca="false">SUMIFS(시도_소아과개폐업!$H$5:$H$293,시도_소아과개폐업!$A$5:$A$293,$D860,시도_소아과개폐업!$B$5:$B$293,$B860)</f>
        <v>62</v>
      </c>
      <c r="AY860" s="14" t="n">
        <f aca="false">SUMIFS(시군구_병원급!$E$5:$E$3668,시군구_병원급!$A$5:$A$3668,$A860,시군구_병원급!$D$5:$D$3668,$D860)</f>
        <v>2</v>
      </c>
      <c r="AZ860" s="14" t="n">
        <f aca="false">SUMIFS(시군구_병원급!$F$5:$F$3668,시군구_병원급!$A$5:$A$3668,$A860,시군구_병원급!$D$5:$D$3668,$D860)</f>
        <v>0</v>
      </c>
      <c r="BA860" s="14" t="n">
        <f aca="false">SUMIFS(시군구_병원급!$G$5:$G$3668,시군구_병원급!$A$5:$A$3668,$A860,시군구_병원급!$D$5:$D$3668,$D860)</f>
        <v>1</v>
      </c>
      <c r="BB860" s="14" t="n">
        <f aca="false">SUMIFS(시군구_병원급!$H$5:$H$3668,시군구_병원급!$A$5:$A$3668,$A860,시군구_병원급!$D$5:$D$3668,$D860)</f>
        <v>7</v>
      </c>
      <c r="BC860" s="16" t="n">
        <f aca="false">K860+AY860</f>
        <v>2</v>
      </c>
      <c r="BD860" s="17" t="n">
        <f aca="false">IF(E860=0,"",(K860+AY860)/E860*1000)</f>
        <v>1.6116035455278</v>
      </c>
      <c r="BE860" s="16" t="n">
        <f aca="false">AY860-SUMIFS(시군구_병원급!$E$5:$E$3668,시군구_병원급!$A$5:$A$3668,$A860,시군구_병원급!$D$5:$D$3668,$D860-3)</f>
        <v>0</v>
      </c>
      <c r="BF860" s="16" t="n">
        <f aca="false">IF(AY860=0,1,0)</f>
        <v>0</v>
      </c>
      <c r="BG860" s="16" t="n">
        <f aca="false">IF(K860+AY860=0,1,0)</f>
        <v>0</v>
      </c>
      <c r="BH860" s="16" t="n">
        <f aca="false">AF860+AG860+AH860</f>
        <v>0</v>
      </c>
      <c r="BI860" s="18" t="n">
        <f aca="false">IF(H860=0,"",BH860/H860)</f>
        <v>0</v>
      </c>
      <c r="BJ860" s="16" t="n">
        <f aca="false">IF(AP860="","",AP860+AN860)</f>
        <v>3</v>
      </c>
    </row>
    <row r="861" customFormat="false" ht="15" hidden="false" customHeight="true" outlineLevel="0" collapsed="false">
      <c r="A861" s="9" t="s">
        <v>398</v>
      </c>
      <c r="B861" s="10" t="s">
        <v>364</v>
      </c>
      <c r="C861" s="10" t="s">
        <v>399</v>
      </c>
      <c r="D861" s="9" t="n">
        <v>2019</v>
      </c>
      <c r="E861" s="11" t="n">
        <v>5661</v>
      </c>
      <c r="F861" s="11" t="n">
        <v>637</v>
      </c>
      <c r="G861" s="11" t="n">
        <v>662</v>
      </c>
      <c r="H861" s="11" t="n">
        <v>113</v>
      </c>
      <c r="I861" s="11" t="n">
        <v>5786</v>
      </c>
      <c r="J861" s="11" t="n">
        <v>4250</v>
      </c>
      <c r="K861" s="11" t="n">
        <v>6</v>
      </c>
      <c r="L861" s="12" t="n">
        <v>19.9611376081964</v>
      </c>
      <c r="M861" s="12" t="n">
        <v>1.05988341282459</v>
      </c>
      <c r="N861" s="13" t="n">
        <v>0.73453162806775</v>
      </c>
      <c r="O861" s="13" t="n">
        <v>1.02208090443385</v>
      </c>
      <c r="P861" s="13" t="n">
        <v>0.116940469881646</v>
      </c>
      <c r="Q861" s="13" t="n">
        <v>-0.285948536831483</v>
      </c>
      <c r="R861" s="13" t="n">
        <v>-0.493496557000765</v>
      </c>
      <c r="S861" s="11" t="n">
        <v>1</v>
      </c>
      <c r="T861" s="13" t="n">
        <v>-0.0583333333333334</v>
      </c>
      <c r="U861" s="13" t="n">
        <v>-0.0433201058201058</v>
      </c>
      <c r="V861" s="11" t="n">
        <v>0</v>
      </c>
      <c r="W861" s="13" t="n">
        <v>-0.238938053097345</v>
      </c>
      <c r="X861" s="11" t="n">
        <v>1</v>
      </c>
      <c r="Y861" s="11" t="n">
        <v>0</v>
      </c>
      <c r="Z861" s="11" t="n">
        <v>1</v>
      </c>
      <c r="AA861" s="11" t="n">
        <v>0</v>
      </c>
      <c r="AB861" s="10" t="s">
        <v>65</v>
      </c>
      <c r="AC861" s="11" t="n">
        <v>8</v>
      </c>
      <c r="AD861" s="11" t="n">
        <v>50</v>
      </c>
      <c r="AE861" s="11" t="n">
        <v>46</v>
      </c>
      <c r="AF861" s="11" t="n">
        <v>2</v>
      </c>
      <c r="AG861" s="11" t="n">
        <v>7</v>
      </c>
      <c r="AH861" s="11" t="n">
        <v>0</v>
      </c>
      <c r="AI861" s="13" t="n">
        <v>0.0707964601769912</v>
      </c>
      <c r="AJ861" s="13" t="n">
        <v>0.442477876106195</v>
      </c>
      <c r="AK861" s="13" t="n">
        <v>0.407079646017699</v>
      </c>
      <c r="AL861" s="13" t="n">
        <v>0.0176991150442478</v>
      </c>
      <c r="AM861" s="13" t="n">
        <v>0.0619469026548673</v>
      </c>
      <c r="AN861" s="11" t="n">
        <v>7</v>
      </c>
      <c r="AO861" s="13" t="n">
        <v>0.0583333333333333</v>
      </c>
      <c r="AP861" s="11" t="n">
        <v>6</v>
      </c>
      <c r="AQ861" s="11" t="n">
        <v>1</v>
      </c>
      <c r="AR861" s="13" t="n">
        <v>0.048</v>
      </c>
      <c r="AS861" s="13" t="n">
        <v>0.008</v>
      </c>
      <c r="AT861" s="14" t="n">
        <f aca="false">SUMIFS(시도_소아과개폐업!$C$5:$C$293,시도_소아과개폐업!$A$5:$A$293,$D861,시도_소아과개폐업!$B$5:$B$293,$B861)</f>
        <v>30</v>
      </c>
      <c r="AU861" s="14" t="n">
        <f aca="false">SUMIFS(시도_소아과개폐업!$D$5:$D$293,시도_소아과개폐업!$A$5:$A$293,$D861,시도_소아과개폐업!$B$5:$B$293,$B861)</f>
        <v>21</v>
      </c>
      <c r="AV861" s="14" t="n">
        <f aca="false">SUMIFS(시도_소아과개폐업!$F$5:$F$293,시도_소아과개폐업!$A$5:$A$293,$D861,시도_소아과개폐업!$B$5:$B$293,$B861)</f>
        <v>9</v>
      </c>
      <c r="AW861" s="15" t="n">
        <f aca="false">SUMIFS(시도_소아과개폐업!$G$5:$G$293,시도_소아과개폐업!$A$5:$A$293,$D861,시도_소아과개폐업!$B$5:$B$293,$B861)</f>
        <v>0.283783783783784</v>
      </c>
      <c r="AX861" s="14" t="n">
        <f aca="false">SUMIFS(시도_소아과개폐업!$H$5:$H$293,시도_소아과개폐업!$A$5:$A$293,$D861,시도_소아과개폐업!$B$5:$B$293,$B861)</f>
        <v>62</v>
      </c>
      <c r="AY861" s="14" t="n">
        <f aca="false">SUMIFS(시군구_병원급!$E$5:$E$3668,시군구_병원급!$A$5:$A$3668,$A861,시군구_병원급!$D$5:$D$3668,$D861)</f>
        <v>0</v>
      </c>
      <c r="AZ861" s="14" t="n">
        <f aca="false">SUMIFS(시군구_병원급!$F$5:$F$3668,시군구_병원급!$A$5:$A$3668,$A861,시군구_병원급!$D$5:$D$3668,$D861)</f>
        <v>0</v>
      </c>
      <c r="BA861" s="14" t="n">
        <f aca="false">SUMIFS(시군구_병원급!$G$5:$G$3668,시군구_병원급!$A$5:$A$3668,$A861,시군구_병원급!$D$5:$D$3668,$D861)</f>
        <v>1</v>
      </c>
      <c r="BB861" s="14" t="n">
        <f aca="false">SUMIFS(시군구_병원급!$H$5:$H$3668,시군구_병원급!$A$5:$A$3668,$A861,시군구_병원급!$D$5:$D$3668,$D861)</f>
        <v>8</v>
      </c>
      <c r="BC861" s="16" t="n">
        <f aca="false">K861+AY861</f>
        <v>6</v>
      </c>
      <c r="BD861" s="17" t="n">
        <f aca="false">IF(E861=0,"",(K861+AY861)/E861*1000)</f>
        <v>1.05988341282459</v>
      </c>
      <c r="BE861" s="16" t="n">
        <f aca="false">AY861-SUMIFS(시군구_병원급!$E$5:$E$3668,시군구_병원급!$A$5:$A$3668,$A861,시군구_병원급!$D$5:$D$3668,$D861-3)</f>
        <v>0</v>
      </c>
      <c r="BF861" s="16" t="n">
        <f aca="false">IF(AY861=0,1,0)</f>
        <v>1</v>
      </c>
      <c r="BG861" s="16" t="n">
        <f aca="false">IF(K861+AY861=0,1,0)</f>
        <v>0</v>
      </c>
      <c r="BH861" s="16" t="n">
        <f aca="false">AF861+AG861+AH861</f>
        <v>9</v>
      </c>
      <c r="BI861" s="18" t="n">
        <f aca="false">IF(H861=0,"",BH861/H861)</f>
        <v>0.079646017699115</v>
      </c>
      <c r="BJ861" s="16" t="n">
        <f aca="false">IF(AP861="","",AP861+AN861)</f>
        <v>13</v>
      </c>
    </row>
    <row r="862" customFormat="false" ht="15" hidden="false" customHeight="true" outlineLevel="0" collapsed="false">
      <c r="A862" s="9" t="s">
        <v>400</v>
      </c>
      <c r="B862" s="10" t="s">
        <v>364</v>
      </c>
      <c r="C862" s="10" t="s">
        <v>401</v>
      </c>
      <c r="D862" s="9" t="n">
        <v>2019</v>
      </c>
      <c r="E862" s="11" t="n">
        <v>2586</v>
      </c>
      <c r="F862" s="11" t="n">
        <v>346</v>
      </c>
      <c r="G862" s="11" t="n">
        <v>337</v>
      </c>
      <c r="H862" s="11" t="n">
        <v>43</v>
      </c>
      <c r="I862" s="11" t="n">
        <v>1750</v>
      </c>
      <c r="J862" s="11" t="n">
        <v>1218</v>
      </c>
      <c r="K862" s="11" t="n">
        <v>2</v>
      </c>
      <c r="L862" s="12" t="n">
        <v>16.6279969064192</v>
      </c>
      <c r="M862" s="12" t="n">
        <v>0.773395204949729</v>
      </c>
      <c r="N862" s="13" t="n">
        <v>0.696</v>
      </c>
      <c r="O862" s="13" t="n">
        <v>0.676720804331013</v>
      </c>
      <c r="P862" s="13" t="n">
        <v>0.130317092034029</v>
      </c>
      <c r="Q862" s="13" t="n">
        <v>0.415435139573071</v>
      </c>
      <c r="R862" s="13" t="n">
        <v>0.415966386554622</v>
      </c>
      <c r="S862" s="11" t="n">
        <v>2</v>
      </c>
      <c r="T862" s="13" t="n">
        <v>0.162162162162162</v>
      </c>
      <c r="U862" s="13" t="n">
        <v>0.143790849673203</v>
      </c>
      <c r="V862" s="11" t="n">
        <v>0</v>
      </c>
      <c r="W862" s="13" t="n">
        <v>-0.116279069767442</v>
      </c>
      <c r="X862" s="11" t="n">
        <v>0</v>
      </c>
      <c r="Y862" s="11" t="n">
        <v>1</v>
      </c>
      <c r="Z862" s="11" t="n">
        <v>1</v>
      </c>
      <c r="AA862" s="11" t="n">
        <v>0</v>
      </c>
      <c r="AB862" s="10" t="s">
        <v>65</v>
      </c>
      <c r="AC862" s="11" t="n">
        <v>8</v>
      </c>
      <c r="AD862" s="11" t="n">
        <v>10</v>
      </c>
      <c r="AE862" s="11" t="n">
        <v>20</v>
      </c>
      <c r="AF862" s="11" t="n">
        <v>1</v>
      </c>
      <c r="AG862" s="11" t="n">
        <v>4</v>
      </c>
      <c r="AH862" s="11" t="n">
        <v>0</v>
      </c>
      <c r="AI862" s="13" t="n">
        <v>0.186046511627907</v>
      </c>
      <c r="AJ862" s="13" t="n">
        <v>0.232558139534884</v>
      </c>
      <c r="AK862" s="13" t="n">
        <v>0.465116279069767</v>
      </c>
      <c r="AL862" s="13" t="n">
        <v>0.0232558139534884</v>
      </c>
      <c r="AM862" s="13" t="n">
        <v>0.0930232558139535</v>
      </c>
      <c r="AN862" s="11" t="n">
        <v>0</v>
      </c>
      <c r="AO862" s="13" t="n">
        <v>0</v>
      </c>
      <c r="AP862" s="11" t="n">
        <v>2</v>
      </c>
      <c r="AQ862" s="11" t="n">
        <v>8</v>
      </c>
      <c r="AR862" s="13" t="n">
        <v>0.0540540540540541</v>
      </c>
      <c r="AS862" s="13" t="n">
        <v>0.216216216216216</v>
      </c>
      <c r="AT862" s="14" t="n">
        <f aca="false">SUMIFS(시도_소아과개폐업!$C$5:$C$293,시도_소아과개폐업!$A$5:$A$293,$D862,시도_소아과개폐업!$B$5:$B$293,$B862)</f>
        <v>30</v>
      </c>
      <c r="AU862" s="14" t="n">
        <f aca="false">SUMIFS(시도_소아과개폐업!$D$5:$D$293,시도_소아과개폐업!$A$5:$A$293,$D862,시도_소아과개폐업!$B$5:$B$293,$B862)</f>
        <v>21</v>
      </c>
      <c r="AV862" s="14" t="n">
        <f aca="false">SUMIFS(시도_소아과개폐업!$F$5:$F$293,시도_소아과개폐업!$A$5:$A$293,$D862,시도_소아과개폐업!$B$5:$B$293,$B862)</f>
        <v>9</v>
      </c>
      <c r="AW862" s="15" t="n">
        <f aca="false">SUMIFS(시도_소아과개폐업!$G$5:$G$293,시도_소아과개폐업!$A$5:$A$293,$D862,시도_소아과개폐업!$B$5:$B$293,$B862)</f>
        <v>0.283783783783784</v>
      </c>
      <c r="AX862" s="14" t="n">
        <f aca="false">SUMIFS(시도_소아과개폐업!$H$5:$H$293,시도_소아과개폐업!$A$5:$A$293,$D862,시도_소아과개폐업!$B$5:$B$293,$B862)</f>
        <v>62</v>
      </c>
      <c r="AY862" s="14" t="n">
        <f aca="false">SUMIFS(시군구_병원급!$E$5:$E$3668,시군구_병원급!$A$5:$A$3668,$A862,시군구_병원급!$D$5:$D$3668,$D862)</f>
        <v>2</v>
      </c>
      <c r="AZ862" s="14" t="n">
        <f aca="false">SUMIFS(시군구_병원급!$F$5:$F$3668,시군구_병원급!$A$5:$A$3668,$A862,시군구_병원급!$D$5:$D$3668,$D862)</f>
        <v>0</v>
      </c>
      <c r="BA862" s="14" t="n">
        <f aca="false">SUMIFS(시군구_병원급!$G$5:$G$3668,시군구_병원급!$A$5:$A$3668,$A862,시군구_병원급!$D$5:$D$3668,$D862)</f>
        <v>1</v>
      </c>
      <c r="BB862" s="14" t="n">
        <f aca="false">SUMIFS(시군구_병원급!$H$5:$H$3668,시군구_병원급!$A$5:$A$3668,$A862,시군구_병원급!$D$5:$D$3668,$D862)</f>
        <v>4</v>
      </c>
      <c r="BC862" s="16" t="n">
        <f aca="false">K862+AY862</f>
        <v>4</v>
      </c>
      <c r="BD862" s="17" t="n">
        <f aca="false">IF(E862=0,"",(K862+AY862)/E862*1000)</f>
        <v>1.54679040989946</v>
      </c>
      <c r="BE862" s="16" t="n">
        <f aca="false">AY862-SUMIFS(시군구_병원급!$E$5:$E$3668,시군구_병원급!$A$5:$A$3668,$A862,시군구_병원급!$D$5:$D$3668,$D862-3)</f>
        <v>0</v>
      </c>
      <c r="BF862" s="16" t="n">
        <f aca="false">IF(AY862=0,1,0)</f>
        <v>0</v>
      </c>
      <c r="BG862" s="16" t="n">
        <f aca="false">IF(K862+AY862=0,1,0)</f>
        <v>0</v>
      </c>
      <c r="BH862" s="16" t="n">
        <f aca="false">AF862+AG862+AH862</f>
        <v>5</v>
      </c>
      <c r="BI862" s="18" t="n">
        <f aca="false">IF(H862=0,"",BH862/H862)</f>
        <v>0.116279069767442</v>
      </c>
      <c r="BJ862" s="16" t="n">
        <f aca="false">IF(AP862="","",AP862+AN862)</f>
        <v>2</v>
      </c>
    </row>
    <row r="863" customFormat="false" ht="15" hidden="false" customHeight="true" outlineLevel="0" collapsed="false">
      <c r="A863" s="9" t="s">
        <v>402</v>
      </c>
      <c r="B863" s="10" t="s">
        <v>364</v>
      </c>
      <c r="C863" s="10" t="s">
        <v>403</v>
      </c>
      <c r="D863" s="9" t="n">
        <v>2019</v>
      </c>
      <c r="E863" s="11" t="n">
        <v>893</v>
      </c>
      <c r="F863" s="11" t="n">
        <v>132</v>
      </c>
      <c r="G863" s="11" t="n">
        <v>141</v>
      </c>
      <c r="H863" s="11" t="n">
        <v>11</v>
      </c>
      <c r="I863" s="11" t="n">
        <v>530</v>
      </c>
      <c r="J863" s="11" t="n">
        <v>343</v>
      </c>
      <c r="K863" s="11" t="n">
        <v>0</v>
      </c>
      <c r="L863" s="12" t="n">
        <v>12.3180291153416</v>
      </c>
      <c r="M863" s="12" t="n">
        <v>0</v>
      </c>
      <c r="N863" s="13" t="n">
        <v>0.647169811320755</v>
      </c>
      <c r="O863" s="13" t="n">
        <v>0.593505039193729</v>
      </c>
      <c r="P863" s="13" t="n">
        <v>0.157894736842105</v>
      </c>
      <c r="Q863" s="13" t="n">
        <v>-0.217353198948291</v>
      </c>
      <c r="R863" s="13" t="n">
        <v>-0.220994475138122</v>
      </c>
      <c r="S863" s="11" t="n">
        <v>0</v>
      </c>
      <c r="T863" s="13" t="n">
        <v>0</v>
      </c>
      <c r="U863" s="13" t="n">
        <v>-0.0782608695652174</v>
      </c>
      <c r="V863" s="11" t="n">
        <v>1</v>
      </c>
      <c r="W863" s="13" t="n">
        <v>-0.0909090909090909</v>
      </c>
      <c r="X863" s="11" t="n">
        <v>0</v>
      </c>
      <c r="Y863" s="11" t="n">
        <v>0</v>
      </c>
      <c r="Z863" s="11" t="n">
        <v>0</v>
      </c>
      <c r="AA863" s="11" t="n">
        <v>0</v>
      </c>
      <c r="AB863" s="10" t="s">
        <v>65</v>
      </c>
      <c r="AC863" s="11" t="n">
        <v>5</v>
      </c>
      <c r="AD863" s="11" t="n">
        <v>2</v>
      </c>
      <c r="AE863" s="11" t="n">
        <v>2</v>
      </c>
      <c r="AF863" s="11" t="n">
        <v>0</v>
      </c>
      <c r="AG863" s="11" t="n">
        <v>2</v>
      </c>
      <c r="AH863" s="11" t="n">
        <v>0</v>
      </c>
      <c r="AI863" s="13" t="n">
        <v>0.454545454545455</v>
      </c>
      <c r="AJ863" s="13" t="n">
        <v>0.181818181818182</v>
      </c>
      <c r="AK863" s="13" t="n">
        <v>0.181818181818182</v>
      </c>
      <c r="AL863" s="13" t="n">
        <v>0</v>
      </c>
      <c r="AM863" s="13" t="n">
        <v>0.181818181818182</v>
      </c>
      <c r="AN863" s="11" t="n">
        <v>0</v>
      </c>
      <c r="AO863" s="13" t="n">
        <v>0</v>
      </c>
      <c r="AP863" s="11" t="n">
        <v>0</v>
      </c>
      <c r="AQ863" s="11" t="n">
        <v>0</v>
      </c>
      <c r="AR863" s="13" t="n">
        <v>0</v>
      </c>
      <c r="AS863" s="13" t="n">
        <v>0</v>
      </c>
      <c r="AT863" s="14" t="n">
        <f aca="false">SUMIFS(시도_소아과개폐업!$C$5:$C$293,시도_소아과개폐업!$A$5:$A$293,$D863,시도_소아과개폐업!$B$5:$B$293,$B863)</f>
        <v>30</v>
      </c>
      <c r="AU863" s="14" t="n">
        <f aca="false">SUMIFS(시도_소아과개폐업!$D$5:$D$293,시도_소아과개폐업!$A$5:$A$293,$D863,시도_소아과개폐업!$B$5:$B$293,$B863)</f>
        <v>21</v>
      </c>
      <c r="AV863" s="14" t="n">
        <f aca="false">SUMIFS(시도_소아과개폐업!$F$5:$F$293,시도_소아과개폐업!$A$5:$A$293,$D863,시도_소아과개폐업!$B$5:$B$293,$B863)</f>
        <v>9</v>
      </c>
      <c r="AW863" s="15" t="n">
        <f aca="false">SUMIFS(시도_소아과개폐업!$G$5:$G$293,시도_소아과개폐업!$A$5:$A$293,$D863,시도_소아과개폐업!$B$5:$B$293,$B863)</f>
        <v>0.283783783783784</v>
      </c>
      <c r="AX863" s="14" t="n">
        <f aca="false">SUMIFS(시도_소아과개폐업!$H$5:$H$293,시도_소아과개폐업!$A$5:$A$293,$D863,시도_소아과개폐업!$B$5:$B$293,$B863)</f>
        <v>62</v>
      </c>
      <c r="AY863" s="14" t="n">
        <f aca="false">SUMIFS(시군구_병원급!$E$5:$E$3668,시군구_병원급!$A$5:$A$3668,$A863,시군구_병원급!$D$5:$D$3668,$D863)</f>
        <v>0</v>
      </c>
      <c r="AZ863" s="14" t="n">
        <f aca="false">SUMIFS(시군구_병원급!$F$5:$F$3668,시군구_병원급!$A$5:$A$3668,$A863,시군구_병원급!$D$5:$D$3668,$D863)</f>
        <v>0</v>
      </c>
      <c r="BA863" s="14" t="n">
        <f aca="false">SUMIFS(시군구_병원급!$G$5:$G$3668,시군구_병원급!$A$5:$A$3668,$A863,시군구_병원급!$D$5:$D$3668,$D863)</f>
        <v>1</v>
      </c>
      <c r="BB863" s="14" t="n">
        <f aca="false">SUMIFS(시군구_병원급!$H$5:$H$3668,시군구_병원급!$A$5:$A$3668,$A863,시군구_병원급!$D$5:$D$3668,$D863)</f>
        <v>2</v>
      </c>
      <c r="BC863" s="16" t="n">
        <f aca="false">K863+AY863</f>
        <v>0</v>
      </c>
      <c r="BD863" s="17" t="n">
        <f aca="false">IF(E863=0,"",(K863+AY863)/E863*1000)</f>
        <v>0</v>
      </c>
      <c r="BE863" s="16" t="n">
        <f aca="false">AY863-SUMIFS(시군구_병원급!$E$5:$E$3668,시군구_병원급!$A$5:$A$3668,$A863,시군구_병원급!$D$5:$D$3668,$D863-3)</f>
        <v>0</v>
      </c>
      <c r="BF863" s="16" t="n">
        <f aca="false">IF(AY863=0,1,0)</f>
        <v>1</v>
      </c>
      <c r="BG863" s="16" t="n">
        <f aca="false">IF(K863+AY863=0,1,0)</f>
        <v>1</v>
      </c>
      <c r="BH863" s="16" t="n">
        <f aca="false">AF863+AG863+AH863</f>
        <v>2</v>
      </c>
      <c r="BI863" s="18" t="n">
        <f aca="false">IF(H863=0,"",BH863/H863)</f>
        <v>0.181818181818182</v>
      </c>
      <c r="BJ863" s="16" t="n">
        <f aca="false">IF(AP863="","",AP863+AN863)</f>
        <v>0</v>
      </c>
    </row>
    <row r="864" customFormat="false" ht="15" hidden="false" customHeight="true" outlineLevel="0" collapsed="false">
      <c r="A864" s="9" t="s">
        <v>404</v>
      </c>
      <c r="B864" s="10" t="s">
        <v>364</v>
      </c>
      <c r="C864" s="10" t="s">
        <v>405</v>
      </c>
      <c r="D864" s="9" t="n">
        <v>2019</v>
      </c>
      <c r="E864" s="11" t="n">
        <v>1731</v>
      </c>
      <c r="F864" s="11" t="n">
        <v>238</v>
      </c>
      <c r="G864" s="11" t="n">
        <v>235</v>
      </c>
      <c r="H864" s="11" t="n">
        <v>20</v>
      </c>
      <c r="I864" s="11" t="n">
        <v>1377</v>
      </c>
      <c r="J864" s="11" t="n">
        <v>1140</v>
      </c>
      <c r="K864" s="11" t="n">
        <v>0</v>
      </c>
      <c r="L864" s="12" t="n">
        <v>11.5540150202195</v>
      </c>
      <c r="M864" s="12" t="n">
        <v>0</v>
      </c>
      <c r="N864" s="13" t="n">
        <v>0.827886710239651</v>
      </c>
      <c r="O864" s="13" t="n">
        <v>0.795493934142114</v>
      </c>
      <c r="P864" s="13" t="n">
        <v>0.135759676487579</v>
      </c>
      <c r="Q864" s="13" t="n">
        <v>-0.218157181571816</v>
      </c>
      <c r="R864" s="13" t="n">
        <v>-0.224422442244225</v>
      </c>
      <c r="S864" s="11" t="n">
        <v>0</v>
      </c>
      <c r="T864" s="13" t="n">
        <v>-0.130434782608696</v>
      </c>
      <c r="U864" s="13" t="n">
        <v>-0.137218045112782</v>
      </c>
      <c r="V864" s="11" t="n">
        <v>1</v>
      </c>
      <c r="W864" s="13" t="n">
        <v>-0.1</v>
      </c>
      <c r="X864" s="11" t="n">
        <v>0</v>
      </c>
      <c r="Y864" s="11" t="n">
        <v>0</v>
      </c>
      <c r="Z864" s="11" t="n">
        <v>0</v>
      </c>
      <c r="AA864" s="11" t="n">
        <v>0</v>
      </c>
      <c r="AB864" s="10" t="s">
        <v>65</v>
      </c>
      <c r="AC864" s="11" t="n">
        <v>10</v>
      </c>
      <c r="AD864" s="11" t="n">
        <v>6</v>
      </c>
      <c r="AE864" s="11" t="n">
        <v>2</v>
      </c>
      <c r="AF864" s="11" t="n">
        <v>1</v>
      </c>
      <c r="AG864" s="11" t="n">
        <v>1</v>
      </c>
      <c r="AH864" s="11" t="n">
        <v>0</v>
      </c>
      <c r="AI864" s="13" t="n">
        <v>0.5</v>
      </c>
      <c r="AJ864" s="13" t="n">
        <v>0.3</v>
      </c>
      <c r="AK864" s="13" t="n">
        <v>0.1</v>
      </c>
      <c r="AL864" s="13" t="n">
        <v>0.05</v>
      </c>
      <c r="AM864" s="13" t="n">
        <v>0.05</v>
      </c>
      <c r="AN864" s="11" t="n">
        <v>2</v>
      </c>
      <c r="AO864" s="13" t="n">
        <v>0.0909090909090909</v>
      </c>
      <c r="AP864" s="11" t="n">
        <v>2</v>
      </c>
      <c r="AQ864" s="11" t="n">
        <v>0</v>
      </c>
      <c r="AR864" s="13" t="n">
        <v>0.0833333333333333</v>
      </c>
      <c r="AS864" s="13" t="n">
        <v>0</v>
      </c>
      <c r="AT864" s="14" t="n">
        <f aca="false">SUMIFS(시도_소아과개폐업!$C$5:$C$293,시도_소아과개폐업!$A$5:$A$293,$D864,시도_소아과개폐업!$B$5:$B$293,$B864)</f>
        <v>30</v>
      </c>
      <c r="AU864" s="14" t="n">
        <f aca="false">SUMIFS(시도_소아과개폐업!$D$5:$D$293,시도_소아과개폐업!$A$5:$A$293,$D864,시도_소아과개폐업!$B$5:$B$293,$B864)</f>
        <v>21</v>
      </c>
      <c r="AV864" s="14" t="n">
        <f aca="false">SUMIFS(시도_소아과개폐업!$F$5:$F$293,시도_소아과개폐업!$A$5:$A$293,$D864,시도_소아과개폐업!$B$5:$B$293,$B864)</f>
        <v>9</v>
      </c>
      <c r="AW864" s="15" t="n">
        <f aca="false">SUMIFS(시도_소아과개폐업!$G$5:$G$293,시도_소아과개폐업!$A$5:$A$293,$D864,시도_소아과개폐업!$B$5:$B$293,$B864)</f>
        <v>0.283783783783784</v>
      </c>
      <c r="AX864" s="14" t="n">
        <f aca="false">SUMIFS(시도_소아과개폐업!$H$5:$H$293,시도_소아과개폐업!$A$5:$A$293,$D864,시도_소아과개폐업!$B$5:$B$293,$B864)</f>
        <v>62</v>
      </c>
      <c r="AY864" s="14" t="n">
        <f aca="false">SUMIFS(시군구_병원급!$E$5:$E$3668,시군구_병원급!$A$5:$A$3668,$A864,시군구_병원급!$D$5:$D$3668,$D864)</f>
        <v>1</v>
      </c>
      <c r="AZ864" s="14" t="n">
        <f aca="false">SUMIFS(시군구_병원급!$F$5:$F$3668,시군구_병원급!$A$5:$A$3668,$A864,시군구_병원급!$D$5:$D$3668,$D864)</f>
        <v>0</v>
      </c>
      <c r="BA864" s="14" t="n">
        <f aca="false">SUMIFS(시군구_병원급!$G$5:$G$3668,시군구_병원급!$A$5:$A$3668,$A864,시군구_병원급!$D$5:$D$3668,$D864)</f>
        <v>1</v>
      </c>
      <c r="BB864" s="14" t="n">
        <f aca="false">SUMIFS(시군구_병원급!$H$5:$H$3668,시군구_병원급!$A$5:$A$3668,$A864,시군구_병원급!$D$5:$D$3668,$D864)</f>
        <v>3</v>
      </c>
      <c r="BC864" s="16" t="n">
        <f aca="false">K864+AY864</f>
        <v>1</v>
      </c>
      <c r="BD864" s="17" t="n">
        <f aca="false">IF(E864=0,"",(K864+AY864)/E864*1000)</f>
        <v>0.577700751010976</v>
      </c>
      <c r="BE864" s="16" t="n">
        <f aca="false">AY864-SUMIFS(시군구_병원급!$E$5:$E$3668,시군구_병원급!$A$5:$A$3668,$A864,시군구_병원급!$D$5:$D$3668,$D864-3)</f>
        <v>-1</v>
      </c>
      <c r="BF864" s="16" t="n">
        <f aca="false">IF(AY864=0,1,0)</f>
        <v>0</v>
      </c>
      <c r="BG864" s="16" t="n">
        <f aca="false">IF(K864+AY864=0,1,0)</f>
        <v>0</v>
      </c>
      <c r="BH864" s="16" t="n">
        <f aca="false">AF864+AG864+AH864</f>
        <v>2</v>
      </c>
      <c r="BI864" s="18" t="n">
        <f aca="false">IF(H864=0,"",BH864/H864)</f>
        <v>0.1</v>
      </c>
      <c r="BJ864" s="16" t="n">
        <f aca="false">IF(AP864="","",AP864+AN864)</f>
        <v>4</v>
      </c>
    </row>
    <row r="865" customFormat="false" ht="15" hidden="false" customHeight="true" outlineLevel="0" collapsed="false">
      <c r="A865" s="9" t="s">
        <v>406</v>
      </c>
      <c r="B865" s="10" t="s">
        <v>364</v>
      </c>
      <c r="C865" s="10" t="s">
        <v>407</v>
      </c>
      <c r="D865" s="9" t="n">
        <v>2019</v>
      </c>
      <c r="E865" s="11" t="n">
        <v>245</v>
      </c>
      <c r="F865" s="11" t="n">
        <v>40</v>
      </c>
      <c r="G865" s="11" t="n">
        <v>44</v>
      </c>
      <c r="H865" s="11" t="n">
        <v>1</v>
      </c>
      <c r="I865" s="11" t="n">
        <v>90</v>
      </c>
      <c r="J865" s="11" t="n">
        <v>64</v>
      </c>
      <c r="K865" s="11" t="n">
        <v>0</v>
      </c>
      <c r="L865" s="12" t="n">
        <v>4.08163265306123</v>
      </c>
      <c r="M865" s="12" t="n">
        <v>0</v>
      </c>
      <c r="N865" s="13" t="n">
        <v>0.711111111111111</v>
      </c>
      <c r="O865" s="13" t="n">
        <v>0.36734693877551</v>
      </c>
      <c r="P865" s="13" t="n">
        <v>0.179591836734694</v>
      </c>
      <c r="Q865" s="13" t="n">
        <v>-0.15807560137457</v>
      </c>
      <c r="R865" s="13" t="n">
        <v>0.157894736842105</v>
      </c>
      <c r="S865" s="11" t="n">
        <v>0</v>
      </c>
      <c r="T865" s="13" t="n">
        <v>0</v>
      </c>
      <c r="U865" s="13" t="n">
        <v>0</v>
      </c>
      <c r="V865" s="11" t="n">
        <v>1</v>
      </c>
      <c r="W865" s="13" t="n">
        <v>0</v>
      </c>
      <c r="X865" s="11" t="n">
        <v>0</v>
      </c>
      <c r="Y865" s="11" t="n">
        <v>0</v>
      </c>
      <c r="Z865" s="11" t="n">
        <v>0</v>
      </c>
      <c r="AA865" s="11" t="n">
        <v>0</v>
      </c>
      <c r="AB865" s="10" t="s">
        <v>65</v>
      </c>
      <c r="AC865" s="11" t="n">
        <v>1</v>
      </c>
      <c r="AD865" s="11" t="n">
        <v>0</v>
      </c>
      <c r="AE865" s="11" t="n">
        <v>0</v>
      </c>
      <c r="AF865" s="11" t="n">
        <v>0</v>
      </c>
      <c r="AG865" s="11" t="n">
        <v>0</v>
      </c>
      <c r="AH865" s="11" t="n">
        <v>0</v>
      </c>
      <c r="AI865" s="13" t="n">
        <v>1</v>
      </c>
      <c r="AJ865" s="13" t="n">
        <v>0</v>
      </c>
      <c r="AK865" s="13" t="n">
        <v>0</v>
      </c>
      <c r="AL865" s="13" t="n">
        <v>0</v>
      </c>
      <c r="AM865" s="13" t="n">
        <v>0</v>
      </c>
      <c r="AN865" s="11" t="n">
        <v>1</v>
      </c>
      <c r="AO865" s="13" t="n">
        <v>0.5</v>
      </c>
      <c r="AP865" s="11" t="n">
        <v>0</v>
      </c>
      <c r="AQ865" s="11" t="n">
        <v>0</v>
      </c>
      <c r="AR865" s="13" t="n">
        <v>0</v>
      </c>
      <c r="AS865" s="13" t="n">
        <v>0</v>
      </c>
      <c r="AT865" s="14" t="n">
        <f aca="false">SUMIFS(시도_소아과개폐업!$C$5:$C$293,시도_소아과개폐업!$A$5:$A$293,$D865,시도_소아과개폐업!$B$5:$B$293,$B865)</f>
        <v>30</v>
      </c>
      <c r="AU865" s="14" t="n">
        <f aca="false">SUMIFS(시도_소아과개폐업!$D$5:$D$293,시도_소아과개폐업!$A$5:$A$293,$D865,시도_소아과개폐업!$B$5:$B$293,$B865)</f>
        <v>21</v>
      </c>
      <c r="AV865" s="14" t="n">
        <f aca="false">SUMIFS(시도_소아과개폐업!$F$5:$F$293,시도_소아과개폐업!$A$5:$A$293,$D865,시도_소아과개폐업!$B$5:$B$293,$B865)</f>
        <v>9</v>
      </c>
      <c r="AW865" s="15" t="n">
        <f aca="false">SUMIFS(시도_소아과개폐업!$G$5:$G$293,시도_소아과개폐업!$A$5:$A$293,$D865,시도_소아과개폐업!$B$5:$B$293,$B865)</f>
        <v>0.283783783783784</v>
      </c>
      <c r="AX865" s="14" t="n">
        <f aca="false">SUMIFS(시도_소아과개폐업!$H$5:$H$293,시도_소아과개폐업!$A$5:$A$293,$D865,시도_소아과개폐업!$B$5:$B$293,$B865)</f>
        <v>62</v>
      </c>
      <c r="AY865" s="14" t="n">
        <f aca="false">SUMIFS(시군구_병원급!$E$5:$E$3668,시군구_병원급!$A$5:$A$3668,$A865,시군구_병원급!$D$5:$D$3668,$D865)</f>
        <v>0</v>
      </c>
      <c r="AZ865" s="14" t="n">
        <f aca="false">SUMIFS(시군구_병원급!$F$5:$F$3668,시군구_병원급!$A$5:$A$3668,$A865,시군구_병원급!$D$5:$D$3668,$D865)</f>
        <v>0</v>
      </c>
      <c r="BA865" s="14" t="n">
        <f aca="false">SUMIFS(시군구_병원급!$G$5:$G$3668,시군구_병원급!$A$5:$A$3668,$A865,시군구_병원급!$D$5:$D$3668,$D865)</f>
        <v>0</v>
      </c>
      <c r="BB865" s="14" t="n">
        <f aca="false">SUMIFS(시군구_병원급!$H$5:$H$3668,시군구_병원급!$A$5:$A$3668,$A865,시군구_병원급!$D$5:$D$3668,$D865)</f>
        <v>1</v>
      </c>
      <c r="BC865" s="16" t="n">
        <f aca="false">K865+AY865</f>
        <v>0</v>
      </c>
      <c r="BD865" s="17" t="n">
        <f aca="false">IF(E865=0,"",(K865+AY865)/E865*1000)</f>
        <v>0</v>
      </c>
      <c r="BE865" s="16" t="n">
        <f aca="false">AY865-SUMIFS(시군구_병원급!$E$5:$E$3668,시군구_병원급!$A$5:$A$3668,$A865,시군구_병원급!$D$5:$D$3668,$D865-3)</f>
        <v>0</v>
      </c>
      <c r="BF865" s="16" t="n">
        <f aca="false">IF(AY865=0,1,0)</f>
        <v>1</v>
      </c>
      <c r="BG865" s="16" t="n">
        <f aca="false">IF(K865+AY865=0,1,0)</f>
        <v>1</v>
      </c>
      <c r="BH865" s="16" t="n">
        <f aca="false">AF865+AG865+AH865</f>
        <v>0</v>
      </c>
      <c r="BI865" s="18" t="n">
        <f aca="false">IF(H865=0,"",BH865/H865)</f>
        <v>0</v>
      </c>
      <c r="BJ865" s="16" t="n">
        <f aca="false">IF(AP865="","",AP865+AN865)</f>
        <v>1</v>
      </c>
    </row>
    <row r="866" customFormat="false" ht="15" hidden="false" customHeight="true" outlineLevel="0" collapsed="false">
      <c r="A866" s="9" t="s">
        <v>408</v>
      </c>
      <c r="B866" s="10" t="s">
        <v>409</v>
      </c>
      <c r="C866" s="10" t="s">
        <v>410</v>
      </c>
      <c r="D866" s="9" t="n">
        <v>2019</v>
      </c>
      <c r="E866" s="11" t="n">
        <v>47641</v>
      </c>
      <c r="F866" s="11" t="n">
        <v>6061</v>
      </c>
      <c r="G866" s="11" t="n">
        <v>6249</v>
      </c>
      <c r="H866" s="11" t="n">
        <v>894</v>
      </c>
      <c r="I866" s="11" t="n">
        <v>36329</v>
      </c>
      <c r="J866" s="11" t="n">
        <v>28358</v>
      </c>
      <c r="K866" s="11" t="n">
        <v>29</v>
      </c>
      <c r="L866" s="12" t="n">
        <v>18.7653491740308</v>
      </c>
      <c r="M866" s="12" t="n">
        <v>0.608719380365651</v>
      </c>
      <c r="N866" s="13" t="n">
        <v>0.780588510556305</v>
      </c>
      <c r="O866" s="13" t="n">
        <v>0.762557461010474</v>
      </c>
      <c r="P866" s="13" t="n">
        <v>0.131168531307067</v>
      </c>
      <c r="Q866" s="13" t="n">
        <v>-0.172928023332523</v>
      </c>
      <c r="R866" s="13" t="n">
        <v>-0.271168649405179</v>
      </c>
      <c r="S866" s="11" t="n">
        <v>-1</v>
      </c>
      <c r="T866" s="13" t="n">
        <v>-0.0599369085173501</v>
      </c>
      <c r="U866" s="13" t="n">
        <v>-0.0280126284246576</v>
      </c>
      <c r="V866" s="11" t="n">
        <v>0</v>
      </c>
      <c r="W866" s="13" t="n">
        <v>-0.227069351230425</v>
      </c>
      <c r="X866" s="11" t="n">
        <v>1</v>
      </c>
      <c r="Y866" s="11" t="n">
        <v>1</v>
      </c>
      <c r="Z866" s="11" t="n">
        <v>1</v>
      </c>
      <c r="AA866" s="11" t="n">
        <v>1</v>
      </c>
      <c r="AB866" s="10" t="s">
        <v>65</v>
      </c>
      <c r="AC866" s="11" t="n">
        <v>57</v>
      </c>
      <c r="AD866" s="11" t="n">
        <v>289</v>
      </c>
      <c r="AE866" s="11" t="n">
        <v>479</v>
      </c>
      <c r="AF866" s="11" t="n">
        <v>30</v>
      </c>
      <c r="AG866" s="11" t="n">
        <v>39</v>
      </c>
      <c r="AH866" s="11" t="n">
        <v>0</v>
      </c>
      <c r="AI866" s="13" t="n">
        <v>0.063758389261745</v>
      </c>
      <c r="AJ866" s="13" t="n">
        <v>0.323266219239374</v>
      </c>
      <c r="AK866" s="13" t="n">
        <v>0.53579418344519</v>
      </c>
      <c r="AL866" s="13" t="n">
        <v>0.0335570469798658</v>
      </c>
      <c r="AM866" s="13" t="n">
        <v>0.0436241610738255</v>
      </c>
      <c r="AN866" s="11" t="n">
        <v>13</v>
      </c>
      <c r="AO866" s="13" t="n">
        <v>0.0143329658213892</v>
      </c>
      <c r="AP866" s="11" t="n">
        <v>99</v>
      </c>
      <c r="AQ866" s="11" t="n">
        <v>33</v>
      </c>
      <c r="AR866" s="13" t="n">
        <v>0.101642710472279</v>
      </c>
      <c r="AS866" s="13" t="n">
        <v>0.0338809034907598</v>
      </c>
      <c r="AT866" s="14" t="n">
        <f aca="false">SUMIFS(시도_소아과개폐업!$C$5:$C$293,시도_소아과개폐업!$A$5:$A$293,$D866,시도_소아과개폐업!$B$5:$B$293,$B866)</f>
        <v>36</v>
      </c>
      <c r="AU866" s="14" t="n">
        <f aca="false">SUMIFS(시도_소아과개폐업!$D$5:$D$293,시도_소아과개폐업!$A$5:$A$293,$D866,시도_소아과개폐업!$B$5:$B$293,$B866)</f>
        <v>20</v>
      </c>
      <c r="AV866" s="14" t="n">
        <f aca="false">SUMIFS(시도_소아과개폐업!$F$5:$F$293,시도_소아과개폐업!$A$5:$A$293,$D866,시도_소아과개폐업!$B$5:$B$293,$B866)</f>
        <v>16</v>
      </c>
      <c r="AW866" s="15" t="n">
        <f aca="false">SUMIFS(시도_소아과개폐업!$G$5:$G$293,시도_소아과개폐업!$A$5:$A$293,$D866,시도_소아과개폐업!$B$5:$B$293,$B866)</f>
        <v>0.19047619047619</v>
      </c>
      <c r="AX866" s="14" t="n">
        <f aca="false">SUMIFS(시도_소아과개폐업!$H$5:$H$293,시도_소아과개폐업!$A$5:$A$293,$D866,시도_소아과개폐업!$B$5:$B$293,$B866)</f>
        <v>70</v>
      </c>
      <c r="AY866" s="14" t="n">
        <f aca="false">SUMIFS(시군구_병원급!$E$5:$E$3668,시군구_병원급!$A$5:$A$3668,$A866,시군구_병원급!$D$5:$D$3668,$D866)</f>
        <v>40</v>
      </c>
      <c r="AZ866" s="14" t="n">
        <f aca="false">SUMIFS(시군구_병원급!$F$5:$F$3668,시군구_병원급!$A$5:$A$3668,$A866,시군구_병원급!$D$5:$D$3668,$D866)</f>
        <v>10</v>
      </c>
      <c r="BA866" s="14" t="n">
        <f aca="false">SUMIFS(시군구_병원급!$G$5:$G$3668,시군구_병원급!$A$5:$A$3668,$A866,시군구_병원급!$D$5:$D$3668,$D866)</f>
        <v>50</v>
      </c>
      <c r="BB866" s="14" t="n">
        <f aca="false">SUMIFS(시군구_병원급!$H$5:$H$3668,시군구_병원급!$A$5:$A$3668,$A866,시군구_병원급!$D$5:$D$3668,$D866)</f>
        <v>101</v>
      </c>
      <c r="BC866" s="16" t="n">
        <f aca="false">K866+AY866</f>
        <v>69</v>
      </c>
      <c r="BD866" s="17" t="n">
        <f aca="false">IF(E866=0,"",(K866+AY866)/E866*1000)</f>
        <v>1.44833231880103</v>
      </c>
      <c r="BE866" s="16" t="n">
        <f aca="false">AY866-SUMIFS(시군구_병원급!$E$5:$E$3668,시군구_병원급!$A$5:$A$3668,$A866,시군구_병원급!$D$5:$D$3668,$D866-3)</f>
        <v>1</v>
      </c>
      <c r="BF866" s="16" t="n">
        <f aca="false">IF(AY866=0,1,0)</f>
        <v>0</v>
      </c>
      <c r="BG866" s="16" t="n">
        <f aca="false">IF(K866+AY866=0,1,0)</f>
        <v>0</v>
      </c>
      <c r="BH866" s="16" t="n">
        <f aca="false">AF866+AG866+AH866</f>
        <v>69</v>
      </c>
      <c r="BI866" s="18" t="n">
        <f aca="false">IF(H866=0,"",BH866/H866)</f>
        <v>0.0771812080536913</v>
      </c>
      <c r="BJ866" s="16" t="n">
        <f aca="false">IF(AP866="","",AP866+AN866)</f>
        <v>112</v>
      </c>
    </row>
    <row r="867" customFormat="false" ht="15" hidden="false" customHeight="true" outlineLevel="0" collapsed="false">
      <c r="A867" s="9" t="s">
        <v>411</v>
      </c>
      <c r="B867" s="10" t="s">
        <v>409</v>
      </c>
      <c r="C867" s="10" t="s">
        <v>412</v>
      </c>
      <c r="D867" s="9" t="n">
        <v>2019</v>
      </c>
      <c r="E867" s="11" t="n">
        <v>15879</v>
      </c>
      <c r="F867" s="11" t="n">
        <v>1926</v>
      </c>
      <c r="G867" s="11" t="n">
        <v>1972</v>
      </c>
      <c r="H867" s="11" t="n">
        <v>265</v>
      </c>
      <c r="I867" s="11" t="n">
        <v>14033</v>
      </c>
      <c r="J867" s="11" t="n">
        <v>10818</v>
      </c>
      <c r="K867" s="11" t="n">
        <v>17</v>
      </c>
      <c r="L867" s="12" t="n">
        <v>16.6887083569494</v>
      </c>
      <c r="M867" s="12" t="n">
        <v>1.07059638516279</v>
      </c>
      <c r="N867" s="13" t="n">
        <v>0.770897170954179</v>
      </c>
      <c r="O867" s="13" t="n">
        <v>0.883745827822911</v>
      </c>
      <c r="P867" s="13" t="n">
        <v>0.124189180678884</v>
      </c>
      <c r="Q867" s="13" t="n">
        <v>-0.126086956521739</v>
      </c>
      <c r="R867" s="13" t="n">
        <v>-0.248475609756098</v>
      </c>
      <c r="S867" s="11" t="n">
        <v>-1</v>
      </c>
      <c r="T867" s="13" t="n">
        <v>-0.0669014084507043</v>
      </c>
      <c r="U867" s="13" t="n">
        <v>-0.0486746661243306</v>
      </c>
      <c r="V867" s="11" t="n">
        <v>0</v>
      </c>
      <c r="W867" s="13" t="n">
        <v>-0.181132075471698</v>
      </c>
      <c r="X867" s="11" t="n">
        <v>0</v>
      </c>
      <c r="Y867" s="11" t="n">
        <v>0</v>
      </c>
      <c r="Z867" s="11" t="n">
        <v>0</v>
      </c>
      <c r="AA867" s="11" t="n">
        <v>0</v>
      </c>
      <c r="AB867" s="10" t="s">
        <v>65</v>
      </c>
      <c r="AC867" s="11" t="n">
        <v>17</v>
      </c>
      <c r="AD867" s="11" t="n">
        <v>122</v>
      </c>
      <c r="AE867" s="11" t="n">
        <v>108</v>
      </c>
      <c r="AF867" s="11" t="n">
        <v>7</v>
      </c>
      <c r="AG867" s="11" t="n">
        <v>11</v>
      </c>
      <c r="AH867" s="11" t="n">
        <v>0</v>
      </c>
      <c r="AI867" s="13" t="n">
        <v>0.0641509433962264</v>
      </c>
      <c r="AJ867" s="13" t="n">
        <v>0.460377358490566</v>
      </c>
      <c r="AK867" s="13" t="n">
        <v>0.407547169811321</v>
      </c>
      <c r="AL867" s="13" t="n">
        <v>0.0264150943396226</v>
      </c>
      <c r="AM867" s="13" t="n">
        <v>0.0415094339622642</v>
      </c>
      <c r="AN867" s="11" t="n">
        <v>4</v>
      </c>
      <c r="AO867" s="13" t="n">
        <v>0.0148698884758364</v>
      </c>
      <c r="AP867" s="11" t="n">
        <v>35</v>
      </c>
      <c r="AQ867" s="11" t="n">
        <v>15</v>
      </c>
      <c r="AR867" s="13" t="n">
        <v>0.121107266435986</v>
      </c>
      <c r="AS867" s="13" t="n">
        <v>0.0519031141868512</v>
      </c>
      <c r="AT867" s="14" t="n">
        <f aca="false">SUMIFS(시도_소아과개폐업!$C$5:$C$293,시도_소아과개폐업!$A$5:$A$293,$D867,시도_소아과개폐업!$B$5:$B$293,$B867)</f>
        <v>36</v>
      </c>
      <c r="AU867" s="14" t="n">
        <f aca="false">SUMIFS(시도_소아과개폐업!$D$5:$D$293,시도_소아과개폐업!$A$5:$A$293,$D867,시도_소아과개폐업!$B$5:$B$293,$B867)</f>
        <v>20</v>
      </c>
      <c r="AV867" s="14" t="n">
        <f aca="false">SUMIFS(시도_소아과개폐업!$F$5:$F$293,시도_소아과개폐업!$A$5:$A$293,$D867,시도_소아과개폐업!$B$5:$B$293,$B867)</f>
        <v>16</v>
      </c>
      <c r="AW867" s="15" t="n">
        <f aca="false">SUMIFS(시도_소아과개폐업!$G$5:$G$293,시도_소아과개폐업!$A$5:$A$293,$D867,시도_소아과개폐업!$B$5:$B$293,$B867)</f>
        <v>0.19047619047619</v>
      </c>
      <c r="AX867" s="14" t="n">
        <f aca="false">SUMIFS(시도_소아과개폐업!$H$5:$H$293,시도_소아과개폐업!$A$5:$A$293,$D867,시도_소아과개폐업!$B$5:$B$293,$B867)</f>
        <v>70</v>
      </c>
      <c r="AY867" s="14" t="n">
        <f aca="false">SUMIFS(시군구_병원급!$E$5:$E$3668,시군구_병원급!$A$5:$A$3668,$A867,시군구_병원급!$D$5:$D$3668,$D867)</f>
        <v>12</v>
      </c>
      <c r="AZ867" s="14" t="n">
        <f aca="false">SUMIFS(시군구_병원급!$F$5:$F$3668,시군구_병원급!$A$5:$A$3668,$A867,시군구_병원급!$D$5:$D$3668,$D867)</f>
        <v>4</v>
      </c>
      <c r="BA867" s="14" t="n">
        <f aca="false">SUMIFS(시군구_병원급!$G$5:$G$3668,시군구_병원급!$A$5:$A$3668,$A867,시군구_병원급!$D$5:$D$3668,$D867)</f>
        <v>18</v>
      </c>
      <c r="BB867" s="14" t="n">
        <f aca="false">SUMIFS(시군구_병원급!$H$5:$H$3668,시군구_병원급!$A$5:$A$3668,$A867,시군구_병원급!$D$5:$D$3668,$D867)</f>
        <v>32</v>
      </c>
      <c r="BC867" s="16" t="n">
        <f aca="false">K867+AY867</f>
        <v>29</v>
      </c>
      <c r="BD867" s="17" t="n">
        <f aca="false">IF(E867=0,"",(K867+AY867)/E867*1000)</f>
        <v>1.82631148057182</v>
      </c>
      <c r="BE867" s="16" t="n">
        <f aca="false">AY867-SUMIFS(시군구_병원급!$E$5:$E$3668,시군구_병원급!$A$5:$A$3668,$A867,시군구_병원급!$D$5:$D$3668,$D867-3)</f>
        <v>1</v>
      </c>
      <c r="BF867" s="16" t="n">
        <f aca="false">IF(AY867=0,1,0)</f>
        <v>0</v>
      </c>
      <c r="BG867" s="16" t="n">
        <f aca="false">IF(K867+AY867=0,1,0)</f>
        <v>0</v>
      </c>
      <c r="BH867" s="16" t="n">
        <f aca="false">AF867+AG867+AH867</f>
        <v>18</v>
      </c>
      <c r="BI867" s="18" t="n">
        <f aca="false">IF(H867=0,"",BH867/H867)</f>
        <v>0.0679245283018868</v>
      </c>
      <c r="BJ867" s="16" t="n">
        <f aca="false">IF(AP867="","",AP867+AN867)</f>
        <v>39</v>
      </c>
    </row>
    <row r="868" customFormat="false" ht="15" hidden="false" customHeight="true" outlineLevel="0" collapsed="false">
      <c r="A868" s="9" t="s">
        <v>413</v>
      </c>
      <c r="B868" s="10" t="s">
        <v>409</v>
      </c>
      <c r="C868" s="10" t="s">
        <v>414</v>
      </c>
      <c r="D868" s="9" t="n">
        <v>2019</v>
      </c>
      <c r="E868" s="11" t="n">
        <v>5335</v>
      </c>
      <c r="F868" s="11" t="n">
        <v>537</v>
      </c>
      <c r="G868" s="11" t="n">
        <v>536</v>
      </c>
      <c r="H868" s="11" t="n">
        <v>93</v>
      </c>
      <c r="I868" s="11" t="n">
        <v>4713</v>
      </c>
      <c r="J868" s="11" t="n">
        <v>3707</v>
      </c>
      <c r="K868" s="11" t="n">
        <v>5</v>
      </c>
      <c r="L868" s="12" t="n">
        <v>17.4320524835989</v>
      </c>
      <c r="M868" s="12" t="n">
        <v>0.937207122774133</v>
      </c>
      <c r="N868" s="13" t="n">
        <v>0.786547846382347</v>
      </c>
      <c r="O868" s="13" t="n">
        <v>0.883411433926898</v>
      </c>
      <c r="P868" s="13" t="n">
        <v>0.100468603561387</v>
      </c>
      <c r="Q868" s="13" t="n">
        <v>-0.318385077296538</v>
      </c>
      <c r="R868" s="13" t="n">
        <v>-0.493862134088763</v>
      </c>
      <c r="S868" s="11" t="n">
        <v>0</v>
      </c>
      <c r="T868" s="13" t="n">
        <v>-0.138888888888889</v>
      </c>
      <c r="U868" s="13" t="n">
        <v>-0.117415730337079</v>
      </c>
      <c r="V868" s="11" t="n">
        <v>0</v>
      </c>
      <c r="W868" s="13" t="n">
        <v>-0.365591397849462</v>
      </c>
      <c r="X868" s="11" t="n">
        <v>1</v>
      </c>
      <c r="Y868" s="11" t="n">
        <v>0</v>
      </c>
      <c r="Z868" s="11" t="n">
        <v>1</v>
      </c>
      <c r="AA868" s="11" t="n">
        <v>0</v>
      </c>
      <c r="AB868" s="10" t="s">
        <v>65</v>
      </c>
      <c r="AC868" s="11" t="n">
        <v>12</v>
      </c>
      <c r="AD868" s="11" t="n">
        <v>45</v>
      </c>
      <c r="AE868" s="11" t="n">
        <v>29</v>
      </c>
      <c r="AF868" s="11" t="n">
        <v>3</v>
      </c>
      <c r="AG868" s="11" t="n">
        <v>4</v>
      </c>
      <c r="AH868" s="11" t="n">
        <v>0</v>
      </c>
      <c r="AI868" s="13" t="n">
        <v>0.129032258064516</v>
      </c>
      <c r="AJ868" s="13" t="n">
        <v>0.483870967741936</v>
      </c>
      <c r="AK868" s="13" t="n">
        <v>0.311827956989247</v>
      </c>
      <c r="AL868" s="13" t="n">
        <v>0.032258064516129</v>
      </c>
      <c r="AM868" s="13" t="n">
        <v>0.0430107526881721</v>
      </c>
      <c r="AN868" s="11" t="n">
        <v>5</v>
      </c>
      <c r="AO868" s="13" t="n">
        <v>0.0510204081632653</v>
      </c>
      <c r="AP868" s="11" t="n">
        <v>15</v>
      </c>
      <c r="AQ868" s="11" t="n">
        <v>4</v>
      </c>
      <c r="AR868" s="13" t="n">
        <v>0.137614678899083</v>
      </c>
      <c r="AS868" s="13" t="n">
        <v>0.036697247706422</v>
      </c>
      <c r="AT868" s="14" t="n">
        <f aca="false">SUMIFS(시도_소아과개폐업!$C$5:$C$293,시도_소아과개폐업!$A$5:$A$293,$D868,시도_소아과개폐업!$B$5:$B$293,$B868)</f>
        <v>36</v>
      </c>
      <c r="AU868" s="14" t="n">
        <f aca="false">SUMIFS(시도_소아과개폐업!$D$5:$D$293,시도_소아과개폐업!$A$5:$A$293,$D868,시도_소아과개폐업!$B$5:$B$293,$B868)</f>
        <v>20</v>
      </c>
      <c r="AV868" s="14" t="n">
        <f aca="false">SUMIFS(시도_소아과개폐업!$F$5:$F$293,시도_소아과개폐업!$A$5:$A$293,$D868,시도_소아과개폐업!$B$5:$B$293,$B868)</f>
        <v>16</v>
      </c>
      <c r="AW868" s="15" t="n">
        <f aca="false">SUMIFS(시도_소아과개폐업!$G$5:$G$293,시도_소아과개폐업!$A$5:$A$293,$D868,시도_소아과개폐업!$B$5:$B$293,$B868)</f>
        <v>0.19047619047619</v>
      </c>
      <c r="AX868" s="14" t="n">
        <f aca="false">SUMIFS(시도_소아과개폐업!$H$5:$H$293,시도_소아과개폐업!$A$5:$A$293,$D868,시도_소아과개폐업!$B$5:$B$293,$B868)</f>
        <v>70</v>
      </c>
      <c r="AY868" s="14" t="n">
        <f aca="false">SUMIFS(시군구_병원급!$E$5:$E$3668,시군구_병원급!$A$5:$A$3668,$A868,시군구_병원급!$D$5:$D$3668,$D868)</f>
        <v>2</v>
      </c>
      <c r="AZ868" s="14" t="n">
        <f aca="false">SUMIFS(시군구_병원급!$F$5:$F$3668,시군구_병원급!$A$5:$A$3668,$A868,시군구_병원급!$D$5:$D$3668,$D868)</f>
        <v>1</v>
      </c>
      <c r="BA868" s="14" t="n">
        <f aca="false">SUMIFS(시군구_병원급!$G$5:$G$3668,시군구_병원급!$A$5:$A$3668,$A868,시군구_병원급!$D$5:$D$3668,$D868)</f>
        <v>7</v>
      </c>
      <c r="BB868" s="14" t="n">
        <f aca="false">SUMIFS(시군구_병원급!$H$5:$H$3668,시군구_병원급!$A$5:$A$3668,$A868,시군구_병원급!$D$5:$D$3668,$D868)</f>
        <v>12</v>
      </c>
      <c r="BC868" s="16" t="n">
        <f aca="false">K868+AY868</f>
        <v>7</v>
      </c>
      <c r="BD868" s="17" t="n">
        <f aca="false">IF(E868=0,"",(K868+AY868)/E868*1000)</f>
        <v>1.31208997188379</v>
      </c>
      <c r="BE868" s="16" t="n">
        <f aca="false">AY868-SUMIFS(시군구_병원급!$E$5:$E$3668,시군구_병원급!$A$5:$A$3668,$A868,시군구_병원급!$D$5:$D$3668,$D868-3)</f>
        <v>0</v>
      </c>
      <c r="BF868" s="16" t="n">
        <f aca="false">IF(AY868=0,1,0)</f>
        <v>0</v>
      </c>
      <c r="BG868" s="16" t="n">
        <f aca="false">IF(K868+AY868=0,1,0)</f>
        <v>0</v>
      </c>
      <c r="BH868" s="16" t="n">
        <f aca="false">AF868+AG868+AH868</f>
        <v>7</v>
      </c>
      <c r="BI868" s="18" t="n">
        <f aca="false">IF(H868=0,"",BH868/H868)</f>
        <v>0.0752688172043011</v>
      </c>
      <c r="BJ868" s="16" t="n">
        <f aca="false">IF(AP868="","",AP868+AN868)</f>
        <v>20</v>
      </c>
    </row>
    <row r="869" customFormat="false" ht="15" hidden="false" customHeight="true" outlineLevel="0" collapsed="false">
      <c r="A869" s="9" t="s">
        <v>415</v>
      </c>
      <c r="B869" s="10" t="s">
        <v>409</v>
      </c>
      <c r="C869" s="10" t="s">
        <v>416</v>
      </c>
      <c r="D869" s="9" t="n">
        <v>2019</v>
      </c>
      <c r="E869" s="11" t="n">
        <v>4597</v>
      </c>
      <c r="F869" s="11" t="n">
        <v>484</v>
      </c>
      <c r="G869" s="11" t="n">
        <v>497</v>
      </c>
      <c r="H869" s="11" t="n">
        <v>92</v>
      </c>
      <c r="I869" s="11" t="n">
        <v>5438</v>
      </c>
      <c r="J869" s="11" t="n">
        <v>3938</v>
      </c>
      <c r="K869" s="11" t="n">
        <v>3</v>
      </c>
      <c r="L869" s="12" t="n">
        <v>20.0130519904285</v>
      </c>
      <c r="M869" s="12" t="n">
        <v>0.652599521427018</v>
      </c>
      <c r="N869" s="13" t="n">
        <v>0.724163295329165</v>
      </c>
      <c r="O869" s="13" t="n">
        <v>1.18294539917337</v>
      </c>
      <c r="P869" s="13" t="n">
        <v>0.108113987383076</v>
      </c>
      <c r="Q869" s="13" t="n">
        <v>-0.236505563859824</v>
      </c>
      <c r="R869" s="13" t="n">
        <v>-0.42939150401837</v>
      </c>
      <c r="S869" s="11" t="n">
        <v>1</v>
      </c>
      <c r="T869" s="13" t="n">
        <v>-0.0980392156862745</v>
      </c>
      <c r="U869" s="13" t="n">
        <v>-0.0516219044297175</v>
      </c>
      <c r="V869" s="11" t="n">
        <v>0</v>
      </c>
      <c r="W869" s="13" t="n">
        <v>-0.206521739130435</v>
      </c>
      <c r="X869" s="11" t="n">
        <v>0</v>
      </c>
      <c r="Y869" s="11" t="n">
        <v>0</v>
      </c>
      <c r="Z869" s="11" t="n">
        <v>0</v>
      </c>
      <c r="AA869" s="11" t="n">
        <v>0</v>
      </c>
      <c r="AB869" s="10" t="s">
        <v>65</v>
      </c>
      <c r="AC869" s="11" t="n">
        <v>9</v>
      </c>
      <c r="AD869" s="11" t="n">
        <v>42</v>
      </c>
      <c r="AE869" s="11" t="n">
        <v>26</v>
      </c>
      <c r="AF869" s="11" t="n">
        <v>5</v>
      </c>
      <c r="AG869" s="11" t="n">
        <v>10</v>
      </c>
      <c r="AH869" s="11" t="n">
        <v>0</v>
      </c>
      <c r="AI869" s="13" t="n">
        <v>0.0978260869565217</v>
      </c>
      <c r="AJ869" s="13" t="n">
        <v>0.456521739130435</v>
      </c>
      <c r="AK869" s="13" t="n">
        <v>0.282608695652174</v>
      </c>
      <c r="AL869" s="13" t="n">
        <v>0.0543478260869565</v>
      </c>
      <c r="AM869" s="13" t="n">
        <v>0.108695652173913</v>
      </c>
      <c r="AN869" s="11" t="n">
        <v>1</v>
      </c>
      <c r="AO869" s="13" t="n">
        <v>0.010752688172043</v>
      </c>
      <c r="AP869" s="11" t="n">
        <v>15</v>
      </c>
      <c r="AQ869" s="11" t="n">
        <v>4</v>
      </c>
      <c r="AR869" s="13" t="n">
        <v>0.144230769230769</v>
      </c>
      <c r="AS869" s="13" t="n">
        <v>0.0384615384615385</v>
      </c>
      <c r="AT869" s="14" t="n">
        <f aca="false">SUMIFS(시도_소아과개폐업!$C$5:$C$293,시도_소아과개폐업!$A$5:$A$293,$D869,시도_소아과개폐업!$B$5:$B$293,$B869)</f>
        <v>36</v>
      </c>
      <c r="AU869" s="14" t="n">
        <f aca="false">SUMIFS(시도_소아과개폐업!$D$5:$D$293,시도_소아과개폐업!$A$5:$A$293,$D869,시도_소아과개폐업!$B$5:$B$293,$B869)</f>
        <v>20</v>
      </c>
      <c r="AV869" s="14" t="n">
        <f aca="false">SUMIFS(시도_소아과개폐업!$F$5:$F$293,시도_소아과개폐업!$A$5:$A$293,$D869,시도_소아과개폐업!$B$5:$B$293,$B869)</f>
        <v>16</v>
      </c>
      <c r="AW869" s="15" t="n">
        <f aca="false">SUMIFS(시도_소아과개폐업!$G$5:$G$293,시도_소아과개폐업!$A$5:$A$293,$D869,시도_소아과개폐업!$B$5:$B$293,$B869)</f>
        <v>0.19047619047619</v>
      </c>
      <c r="AX869" s="14" t="n">
        <f aca="false">SUMIFS(시도_소아과개폐업!$H$5:$H$293,시도_소아과개폐업!$A$5:$A$293,$D869,시도_소아과개폐업!$B$5:$B$293,$B869)</f>
        <v>70</v>
      </c>
      <c r="AY869" s="14" t="n">
        <f aca="false">SUMIFS(시군구_병원급!$E$5:$E$3668,시군구_병원급!$A$5:$A$3668,$A869,시군구_병원급!$D$5:$D$3668,$D869)</f>
        <v>3</v>
      </c>
      <c r="AZ869" s="14" t="n">
        <f aca="false">SUMIFS(시군구_병원급!$F$5:$F$3668,시군구_병원급!$A$5:$A$3668,$A869,시군구_병원급!$D$5:$D$3668,$D869)</f>
        <v>0</v>
      </c>
      <c r="BA869" s="14" t="n">
        <f aca="false">SUMIFS(시군구_병원급!$G$5:$G$3668,시군구_병원급!$A$5:$A$3668,$A869,시군구_병원급!$D$5:$D$3668,$D869)</f>
        <v>3</v>
      </c>
      <c r="BB869" s="14" t="n">
        <f aca="false">SUMIFS(시군구_병원급!$H$5:$H$3668,시군구_병원급!$A$5:$A$3668,$A869,시군구_병원급!$D$5:$D$3668,$D869)</f>
        <v>12</v>
      </c>
      <c r="BC869" s="16" t="n">
        <f aca="false">K869+AY869</f>
        <v>6</v>
      </c>
      <c r="BD869" s="17" t="n">
        <f aca="false">IF(E869=0,"",(K869+AY869)/E869*1000)</f>
        <v>1.30519904285404</v>
      </c>
      <c r="BE869" s="16" t="n">
        <f aca="false">AY869-SUMIFS(시군구_병원급!$E$5:$E$3668,시군구_병원급!$A$5:$A$3668,$A869,시군구_병원급!$D$5:$D$3668,$D869-3)</f>
        <v>-1</v>
      </c>
      <c r="BF869" s="16" t="n">
        <f aca="false">IF(AY869=0,1,0)</f>
        <v>0</v>
      </c>
      <c r="BG869" s="16" t="n">
        <f aca="false">IF(K869+AY869=0,1,0)</f>
        <v>0</v>
      </c>
      <c r="BH869" s="16" t="n">
        <f aca="false">AF869+AG869+AH869</f>
        <v>15</v>
      </c>
      <c r="BI869" s="18" t="n">
        <f aca="false">IF(H869=0,"",BH869/H869)</f>
        <v>0.16304347826087</v>
      </c>
      <c r="BJ869" s="16" t="n">
        <f aca="false">IF(AP869="","",AP869+AN869)</f>
        <v>16</v>
      </c>
    </row>
    <row r="870" customFormat="false" ht="15" hidden="false" customHeight="true" outlineLevel="0" collapsed="false">
      <c r="A870" s="9" t="s">
        <v>417</v>
      </c>
      <c r="B870" s="10" t="s">
        <v>409</v>
      </c>
      <c r="C870" s="10" t="s">
        <v>418</v>
      </c>
      <c r="D870" s="9" t="n">
        <v>2019</v>
      </c>
      <c r="E870" s="11" t="n">
        <v>28122</v>
      </c>
      <c r="F870" s="11" t="n">
        <v>3431</v>
      </c>
      <c r="G870" s="11" t="n">
        <v>3431</v>
      </c>
      <c r="H870" s="11" t="n">
        <v>551</v>
      </c>
      <c r="I870" s="11" t="n">
        <v>20709</v>
      </c>
      <c r="J870" s="11" t="n">
        <v>16311</v>
      </c>
      <c r="K870" s="11" t="n">
        <v>16</v>
      </c>
      <c r="L870" s="12" t="n">
        <v>19.5932010525567</v>
      </c>
      <c r="M870" s="12" t="n">
        <v>0.568949576843752</v>
      </c>
      <c r="N870" s="13" t="n">
        <v>0.787628567289584</v>
      </c>
      <c r="O870" s="13" t="n">
        <v>0.736398549178579</v>
      </c>
      <c r="P870" s="13" t="n">
        <v>0.122004124884432</v>
      </c>
      <c r="Q870" s="13" t="n">
        <v>-0.138181483865036</v>
      </c>
      <c r="R870" s="13" t="n">
        <v>-0.27</v>
      </c>
      <c r="S870" s="11" t="n">
        <v>-6</v>
      </c>
      <c r="T870" s="13" t="n">
        <v>-0.0922570016474464</v>
      </c>
      <c r="U870" s="13" t="n">
        <v>-0.0494790471382017</v>
      </c>
      <c r="V870" s="11" t="n">
        <v>0</v>
      </c>
      <c r="W870" s="13" t="n">
        <v>-0.263157894736842</v>
      </c>
      <c r="X870" s="11" t="n">
        <v>1</v>
      </c>
      <c r="Y870" s="11" t="n">
        <v>0</v>
      </c>
      <c r="Z870" s="11" t="n">
        <v>1</v>
      </c>
      <c r="AA870" s="11" t="n">
        <v>0</v>
      </c>
      <c r="AB870" s="10" t="s">
        <v>65</v>
      </c>
      <c r="AC870" s="11" t="n">
        <v>34</v>
      </c>
      <c r="AD870" s="11" t="n">
        <v>175</v>
      </c>
      <c r="AE870" s="11" t="n">
        <v>326</v>
      </c>
      <c r="AF870" s="11" t="n">
        <v>1</v>
      </c>
      <c r="AG870" s="11" t="n">
        <v>15</v>
      </c>
      <c r="AH870" s="11" t="n">
        <v>0</v>
      </c>
      <c r="AI870" s="13" t="n">
        <v>0.0617059891107078</v>
      </c>
      <c r="AJ870" s="13" t="n">
        <v>0.317604355716878</v>
      </c>
      <c r="AK870" s="13" t="n">
        <v>0.591651542649728</v>
      </c>
      <c r="AL870" s="13" t="n">
        <v>0.00181488203266788</v>
      </c>
      <c r="AM870" s="13" t="n">
        <v>0.0272232304900182</v>
      </c>
      <c r="AN870" s="11" t="n">
        <v>9</v>
      </c>
      <c r="AO870" s="13" t="n">
        <v>0.0160714285714286</v>
      </c>
      <c r="AP870" s="11" t="n">
        <v>75</v>
      </c>
      <c r="AQ870" s="11" t="n">
        <v>16</v>
      </c>
      <c r="AR870" s="13" t="n">
        <v>0.121163166397415</v>
      </c>
      <c r="AS870" s="13" t="n">
        <v>0.0258481421647819</v>
      </c>
      <c r="AT870" s="14" t="n">
        <f aca="false">SUMIFS(시도_소아과개폐업!$C$5:$C$293,시도_소아과개폐업!$A$5:$A$293,$D870,시도_소아과개폐업!$B$5:$B$293,$B870)</f>
        <v>36</v>
      </c>
      <c r="AU870" s="14" t="n">
        <f aca="false">SUMIFS(시도_소아과개폐업!$D$5:$D$293,시도_소아과개폐업!$A$5:$A$293,$D870,시도_소아과개폐업!$B$5:$B$293,$B870)</f>
        <v>20</v>
      </c>
      <c r="AV870" s="14" t="n">
        <f aca="false">SUMIFS(시도_소아과개폐업!$F$5:$F$293,시도_소아과개폐업!$A$5:$A$293,$D870,시도_소아과개폐업!$B$5:$B$293,$B870)</f>
        <v>16</v>
      </c>
      <c r="AW870" s="15" t="n">
        <f aca="false">SUMIFS(시도_소아과개폐업!$G$5:$G$293,시도_소아과개폐업!$A$5:$A$293,$D870,시도_소아과개폐업!$B$5:$B$293,$B870)</f>
        <v>0.19047619047619</v>
      </c>
      <c r="AX870" s="14" t="n">
        <f aca="false">SUMIFS(시도_소아과개폐업!$H$5:$H$293,시도_소아과개폐업!$A$5:$A$293,$D870,시도_소아과개폐업!$B$5:$B$293,$B870)</f>
        <v>70</v>
      </c>
      <c r="AY870" s="14" t="n">
        <f aca="false">SUMIFS(시군구_병원급!$E$5:$E$3668,시군구_병원급!$A$5:$A$3668,$A870,시군구_병원급!$D$5:$D$3668,$D870)</f>
        <v>32</v>
      </c>
      <c r="AZ870" s="14" t="n">
        <f aca="false">SUMIFS(시군구_병원급!$F$5:$F$3668,시군구_병원급!$A$5:$A$3668,$A870,시군구_병원급!$D$5:$D$3668,$D870)</f>
        <v>5</v>
      </c>
      <c r="BA870" s="14" t="n">
        <f aca="false">SUMIFS(시군구_병원급!$G$5:$G$3668,시군구_병원급!$A$5:$A$3668,$A870,시군구_병원급!$D$5:$D$3668,$D870)</f>
        <v>30</v>
      </c>
      <c r="BB870" s="14" t="n">
        <f aca="false">SUMIFS(시군구_병원급!$H$5:$H$3668,시군구_병원급!$A$5:$A$3668,$A870,시군구_병원급!$D$5:$D$3668,$D870)</f>
        <v>73</v>
      </c>
      <c r="BC870" s="16" t="n">
        <f aca="false">K870+AY870</f>
        <v>48</v>
      </c>
      <c r="BD870" s="17" t="n">
        <f aca="false">IF(E870=0,"",(K870+AY870)/E870*1000)</f>
        <v>1.70684873053126</v>
      </c>
      <c r="BE870" s="16" t="n">
        <f aca="false">AY870-SUMIFS(시군구_병원급!$E$5:$E$3668,시군구_병원급!$A$5:$A$3668,$A870,시군구_병원급!$D$5:$D$3668,$D870-3)</f>
        <v>5</v>
      </c>
      <c r="BF870" s="16" t="n">
        <f aca="false">IF(AY870=0,1,0)</f>
        <v>0</v>
      </c>
      <c r="BG870" s="16" t="n">
        <f aca="false">IF(K870+AY870=0,1,0)</f>
        <v>0</v>
      </c>
      <c r="BH870" s="16" t="n">
        <f aca="false">AF870+AG870+AH870</f>
        <v>16</v>
      </c>
      <c r="BI870" s="18" t="n">
        <f aca="false">IF(H870=0,"",BH870/H870)</f>
        <v>0.029038112522686</v>
      </c>
      <c r="BJ870" s="16" t="n">
        <f aca="false">IF(AP870="","",AP870+AN870)</f>
        <v>84</v>
      </c>
    </row>
    <row r="871" customFormat="false" ht="15" hidden="false" customHeight="true" outlineLevel="0" collapsed="false">
      <c r="A871" s="9" t="s">
        <v>419</v>
      </c>
      <c r="B871" s="10" t="s">
        <v>409</v>
      </c>
      <c r="C871" s="10" t="s">
        <v>420</v>
      </c>
      <c r="D871" s="9" t="n">
        <v>2019</v>
      </c>
      <c r="E871" s="11" t="n">
        <v>3228</v>
      </c>
      <c r="F871" s="11" t="n">
        <v>439</v>
      </c>
      <c r="G871" s="11" t="n">
        <v>457</v>
      </c>
      <c r="H871" s="11" t="n">
        <v>52</v>
      </c>
      <c r="I871" s="11" t="n">
        <v>2534</v>
      </c>
      <c r="J871" s="11" t="n">
        <v>1997</v>
      </c>
      <c r="K871" s="11" t="n">
        <v>2</v>
      </c>
      <c r="L871" s="12" t="n">
        <v>16.1090458488228</v>
      </c>
      <c r="M871" s="12" t="n">
        <v>0.619578686493185</v>
      </c>
      <c r="N871" s="13" t="n">
        <v>0.788082083662194</v>
      </c>
      <c r="O871" s="13" t="n">
        <v>0.785006195786865</v>
      </c>
      <c r="P871" s="13" t="n">
        <v>0.141573729863693</v>
      </c>
      <c r="Q871" s="13" t="n">
        <v>-0.165460186142709</v>
      </c>
      <c r="R871" s="13" t="n">
        <v>-0.283699059561129</v>
      </c>
      <c r="S871" s="11" t="n">
        <v>-1</v>
      </c>
      <c r="T871" s="13" t="n">
        <v>-0.11864406779661</v>
      </c>
      <c r="U871" s="13" t="n">
        <v>-0.125302036589575</v>
      </c>
      <c r="V871" s="11" t="n">
        <v>0</v>
      </c>
      <c r="W871" s="13" t="n">
        <v>-0.0961538461538462</v>
      </c>
      <c r="X871" s="11" t="n">
        <v>0</v>
      </c>
      <c r="Y871" s="11" t="n">
        <v>0</v>
      </c>
      <c r="Z871" s="11" t="n">
        <v>0</v>
      </c>
      <c r="AA871" s="11" t="n">
        <v>0</v>
      </c>
      <c r="AB871" s="10" t="s">
        <v>65</v>
      </c>
      <c r="AC871" s="11" t="n">
        <v>5</v>
      </c>
      <c r="AD871" s="11" t="n">
        <v>19</v>
      </c>
      <c r="AE871" s="11" t="n">
        <v>17</v>
      </c>
      <c r="AF871" s="11" t="n">
        <v>1</v>
      </c>
      <c r="AG871" s="11" t="n">
        <v>10</v>
      </c>
      <c r="AH871" s="11" t="n">
        <v>0</v>
      </c>
      <c r="AI871" s="13" t="n">
        <v>0.0961538461538462</v>
      </c>
      <c r="AJ871" s="13" t="n">
        <v>0.365384615384615</v>
      </c>
      <c r="AK871" s="13" t="n">
        <v>0.326923076923077</v>
      </c>
      <c r="AL871" s="13" t="n">
        <v>0.0192307692307692</v>
      </c>
      <c r="AM871" s="13" t="n">
        <v>0.192307692307692</v>
      </c>
      <c r="AN871" s="11" t="n">
        <v>1</v>
      </c>
      <c r="AO871" s="13" t="n">
        <v>0.0188679245283019</v>
      </c>
      <c r="AP871" s="11" t="n">
        <v>11</v>
      </c>
      <c r="AQ871" s="11" t="n">
        <v>4</v>
      </c>
      <c r="AR871" s="13" t="n">
        <v>0.183333333333333</v>
      </c>
      <c r="AS871" s="13" t="n">
        <v>0.0666666666666667</v>
      </c>
      <c r="AT871" s="14" t="n">
        <f aca="false">SUMIFS(시도_소아과개폐업!$C$5:$C$293,시도_소아과개폐업!$A$5:$A$293,$D871,시도_소아과개폐업!$B$5:$B$293,$B871)</f>
        <v>36</v>
      </c>
      <c r="AU871" s="14" t="n">
        <f aca="false">SUMIFS(시도_소아과개폐업!$D$5:$D$293,시도_소아과개폐업!$A$5:$A$293,$D871,시도_소아과개폐업!$B$5:$B$293,$B871)</f>
        <v>20</v>
      </c>
      <c r="AV871" s="14" t="n">
        <f aca="false">SUMIFS(시도_소아과개폐업!$F$5:$F$293,시도_소아과개폐업!$A$5:$A$293,$D871,시도_소아과개폐업!$B$5:$B$293,$B871)</f>
        <v>16</v>
      </c>
      <c r="AW871" s="15" t="n">
        <f aca="false">SUMIFS(시도_소아과개폐업!$G$5:$G$293,시도_소아과개폐업!$A$5:$A$293,$D871,시도_소아과개폐업!$B$5:$B$293,$B871)</f>
        <v>0.19047619047619</v>
      </c>
      <c r="AX871" s="14" t="n">
        <f aca="false">SUMIFS(시도_소아과개폐업!$H$5:$H$293,시도_소아과개폐업!$A$5:$A$293,$D871,시도_소아과개폐업!$B$5:$B$293,$B871)</f>
        <v>70</v>
      </c>
      <c r="AY871" s="14" t="n">
        <f aca="false">SUMIFS(시군구_병원급!$E$5:$E$3668,시군구_병원급!$A$5:$A$3668,$A871,시군구_병원급!$D$5:$D$3668,$D871)</f>
        <v>5</v>
      </c>
      <c r="AZ871" s="14" t="n">
        <f aca="false">SUMIFS(시군구_병원급!$F$5:$F$3668,시군구_병원급!$A$5:$A$3668,$A871,시군구_병원급!$D$5:$D$3668,$D871)</f>
        <v>0</v>
      </c>
      <c r="BA871" s="14" t="n">
        <f aca="false">SUMIFS(시군구_병원급!$G$5:$G$3668,시군구_병원급!$A$5:$A$3668,$A871,시군구_병원급!$D$5:$D$3668,$D871)</f>
        <v>8</v>
      </c>
      <c r="BB871" s="14" t="n">
        <f aca="false">SUMIFS(시군구_병원급!$H$5:$H$3668,시군구_병원급!$A$5:$A$3668,$A871,시군구_병원급!$D$5:$D$3668,$D871)</f>
        <v>14</v>
      </c>
      <c r="BC871" s="16" t="n">
        <f aca="false">K871+AY871</f>
        <v>7</v>
      </c>
      <c r="BD871" s="17" t="n">
        <f aca="false">IF(E871=0,"",(K871+AY871)/E871*1000)</f>
        <v>2.16852540272615</v>
      </c>
      <c r="BE871" s="16" t="n">
        <f aca="false">AY871-SUMIFS(시군구_병원급!$E$5:$E$3668,시군구_병원급!$A$5:$A$3668,$A871,시군구_병원급!$D$5:$D$3668,$D871-3)</f>
        <v>-2</v>
      </c>
      <c r="BF871" s="16" t="n">
        <f aca="false">IF(AY871=0,1,0)</f>
        <v>0</v>
      </c>
      <c r="BG871" s="16" t="n">
        <f aca="false">IF(K871+AY871=0,1,0)</f>
        <v>0</v>
      </c>
      <c r="BH871" s="16" t="n">
        <f aca="false">AF871+AG871+AH871</f>
        <v>11</v>
      </c>
      <c r="BI871" s="18" t="n">
        <f aca="false">IF(H871=0,"",BH871/H871)</f>
        <v>0.211538461538462</v>
      </c>
      <c r="BJ871" s="16" t="n">
        <f aca="false">IF(AP871="","",AP871+AN871)</f>
        <v>12</v>
      </c>
    </row>
    <row r="872" customFormat="false" ht="15" hidden="false" customHeight="true" outlineLevel="0" collapsed="false">
      <c r="A872" s="9" t="s">
        <v>421</v>
      </c>
      <c r="B872" s="10" t="s">
        <v>409</v>
      </c>
      <c r="C872" s="10" t="s">
        <v>422</v>
      </c>
      <c r="D872" s="9" t="n">
        <v>2019</v>
      </c>
      <c r="E872" s="11" t="n">
        <v>15673</v>
      </c>
      <c r="F872" s="11" t="n">
        <v>1623</v>
      </c>
      <c r="G872" s="11" t="n">
        <v>1618</v>
      </c>
      <c r="H872" s="11" t="n">
        <v>253</v>
      </c>
      <c r="I872" s="11" t="n">
        <v>11064</v>
      </c>
      <c r="J872" s="11" t="n">
        <v>9250</v>
      </c>
      <c r="K872" s="11" t="n">
        <v>5</v>
      </c>
      <c r="L872" s="12" t="n">
        <v>16.1424105148982</v>
      </c>
      <c r="M872" s="12" t="n">
        <v>0.319019970650163</v>
      </c>
      <c r="N872" s="13" t="n">
        <v>0.836044830079537</v>
      </c>
      <c r="O872" s="13" t="n">
        <v>0.70592739105468</v>
      </c>
      <c r="P872" s="13" t="n">
        <v>0.103234862502393</v>
      </c>
      <c r="Q872" s="13" t="n">
        <v>-0.247683962943407</v>
      </c>
      <c r="R872" s="13" t="n">
        <v>-0.499536034642747</v>
      </c>
      <c r="S872" s="11" t="n">
        <v>1</v>
      </c>
      <c r="T872" s="13" t="n">
        <v>-0.052434456928839</v>
      </c>
      <c r="U872" s="13" t="n">
        <v>-0.0394165653759333</v>
      </c>
      <c r="V872" s="11" t="n">
        <v>0</v>
      </c>
      <c r="W872" s="13" t="n">
        <v>-0.304347826086957</v>
      </c>
      <c r="X872" s="11" t="n">
        <v>1</v>
      </c>
      <c r="Y872" s="11" t="n">
        <v>1</v>
      </c>
      <c r="Z872" s="11" t="n">
        <v>1</v>
      </c>
      <c r="AA872" s="11" t="n">
        <v>1</v>
      </c>
      <c r="AB872" s="10" t="s">
        <v>65</v>
      </c>
      <c r="AC872" s="11" t="n">
        <v>20</v>
      </c>
      <c r="AD872" s="11" t="n">
        <v>108</v>
      </c>
      <c r="AE872" s="11" t="n">
        <v>115</v>
      </c>
      <c r="AF872" s="11" t="n">
        <v>5</v>
      </c>
      <c r="AG872" s="11" t="n">
        <v>4</v>
      </c>
      <c r="AH872" s="11" t="n">
        <v>1</v>
      </c>
      <c r="AI872" s="13" t="n">
        <v>0.0790513833992095</v>
      </c>
      <c r="AJ872" s="13" t="n">
        <v>0.426877470355731</v>
      </c>
      <c r="AK872" s="13" t="n">
        <v>0.454545454545455</v>
      </c>
      <c r="AL872" s="13" t="n">
        <v>0.0197628458498024</v>
      </c>
      <c r="AM872" s="13" t="n">
        <v>0.0158102766798419</v>
      </c>
      <c r="AN872" s="11" t="n">
        <v>1</v>
      </c>
      <c r="AO872" s="13" t="n">
        <v>0.00393700787401575</v>
      </c>
      <c r="AP872" s="11" t="n">
        <v>24</v>
      </c>
      <c r="AQ872" s="11" t="n">
        <v>10</v>
      </c>
      <c r="AR872" s="13" t="n">
        <v>0.0895522388059701</v>
      </c>
      <c r="AS872" s="13" t="n">
        <v>0.0373134328358209</v>
      </c>
      <c r="AT872" s="14" t="n">
        <f aca="false">SUMIFS(시도_소아과개폐업!$C$5:$C$293,시도_소아과개폐업!$A$5:$A$293,$D872,시도_소아과개폐업!$B$5:$B$293,$B872)</f>
        <v>36</v>
      </c>
      <c r="AU872" s="14" t="n">
        <f aca="false">SUMIFS(시도_소아과개폐업!$D$5:$D$293,시도_소아과개폐업!$A$5:$A$293,$D872,시도_소아과개폐업!$B$5:$B$293,$B872)</f>
        <v>20</v>
      </c>
      <c r="AV872" s="14" t="n">
        <f aca="false">SUMIFS(시도_소아과개폐업!$F$5:$F$293,시도_소아과개폐업!$A$5:$A$293,$D872,시도_소아과개폐업!$B$5:$B$293,$B872)</f>
        <v>16</v>
      </c>
      <c r="AW872" s="15" t="n">
        <f aca="false">SUMIFS(시도_소아과개폐업!$G$5:$G$293,시도_소아과개폐업!$A$5:$A$293,$D872,시도_소아과개폐업!$B$5:$B$293,$B872)</f>
        <v>0.19047619047619</v>
      </c>
      <c r="AX872" s="14" t="n">
        <f aca="false">SUMIFS(시도_소아과개폐업!$H$5:$H$293,시도_소아과개폐업!$A$5:$A$293,$D872,시도_소아과개폐업!$B$5:$B$293,$B872)</f>
        <v>70</v>
      </c>
      <c r="AY872" s="14" t="n">
        <f aca="false">SUMIFS(시군구_병원급!$E$5:$E$3668,시군구_병원급!$A$5:$A$3668,$A872,시군구_병원급!$D$5:$D$3668,$D872)</f>
        <v>7</v>
      </c>
      <c r="AZ872" s="14" t="n">
        <f aca="false">SUMIFS(시군구_병원급!$F$5:$F$3668,시군구_병원급!$A$5:$A$3668,$A872,시군구_병원급!$D$5:$D$3668,$D872)</f>
        <v>3</v>
      </c>
      <c r="BA872" s="14" t="n">
        <f aca="false">SUMIFS(시군구_병원급!$G$5:$G$3668,시군구_병원급!$A$5:$A$3668,$A872,시군구_병원급!$D$5:$D$3668,$D872)</f>
        <v>9</v>
      </c>
      <c r="BB872" s="14" t="n">
        <f aca="false">SUMIFS(시군구_병원급!$H$5:$H$3668,시군구_병원급!$A$5:$A$3668,$A872,시군구_병원급!$D$5:$D$3668,$D872)</f>
        <v>15</v>
      </c>
      <c r="BC872" s="16" t="n">
        <f aca="false">K872+AY872</f>
        <v>12</v>
      </c>
      <c r="BD872" s="17" t="n">
        <f aca="false">IF(E872=0,"",(K872+AY872)/E872*1000)</f>
        <v>0.765647929560391</v>
      </c>
      <c r="BE872" s="16" t="n">
        <f aca="false">AY872-SUMIFS(시군구_병원급!$E$5:$E$3668,시군구_병원급!$A$5:$A$3668,$A872,시군구_병원급!$D$5:$D$3668,$D872-3)</f>
        <v>0</v>
      </c>
      <c r="BF872" s="16" t="n">
        <f aca="false">IF(AY872=0,1,0)</f>
        <v>0</v>
      </c>
      <c r="BG872" s="16" t="n">
        <f aca="false">IF(K872+AY872=0,1,0)</f>
        <v>0</v>
      </c>
      <c r="BH872" s="16" t="n">
        <f aca="false">AF872+AG872+AH872</f>
        <v>10</v>
      </c>
      <c r="BI872" s="18" t="n">
        <f aca="false">IF(H872=0,"",BH872/H872)</f>
        <v>0.0395256916996047</v>
      </c>
      <c r="BJ872" s="16" t="n">
        <f aca="false">IF(AP872="","",AP872+AN872)</f>
        <v>25</v>
      </c>
    </row>
    <row r="873" customFormat="false" ht="15" hidden="false" customHeight="true" outlineLevel="0" collapsed="false">
      <c r="A873" s="9" t="s">
        <v>423</v>
      </c>
      <c r="B873" s="10" t="s">
        <v>409</v>
      </c>
      <c r="C873" s="10" t="s">
        <v>424</v>
      </c>
      <c r="D873" s="9" t="n">
        <v>2019</v>
      </c>
      <c r="E873" s="11" t="n">
        <v>20712</v>
      </c>
      <c r="F873" s="11" t="n">
        <v>2615</v>
      </c>
      <c r="G873" s="11" t="n">
        <v>2678</v>
      </c>
      <c r="H873" s="11" t="n">
        <v>384</v>
      </c>
      <c r="I873" s="11" t="n">
        <v>14599</v>
      </c>
      <c r="J873" s="11" t="n">
        <v>11549</v>
      </c>
      <c r="K873" s="11" t="n">
        <v>18</v>
      </c>
      <c r="L873" s="12" t="n">
        <v>18.539976825029</v>
      </c>
      <c r="M873" s="12" t="n">
        <v>0.869061413673233</v>
      </c>
      <c r="N873" s="13" t="n">
        <v>0.791081580930201</v>
      </c>
      <c r="O873" s="13" t="n">
        <v>0.70485708767864</v>
      </c>
      <c r="P873" s="13" t="n">
        <v>0.129297025878718</v>
      </c>
      <c r="Q873" s="13" t="n">
        <v>-0.00159074475777299</v>
      </c>
      <c r="R873" s="13" t="n">
        <v>-0.0768700448121338</v>
      </c>
      <c r="S873" s="11" t="n">
        <v>3</v>
      </c>
      <c r="T873" s="13" t="n">
        <v>-0.012853470437018</v>
      </c>
      <c r="U873" s="13" t="n">
        <v>0.0154413299019267</v>
      </c>
      <c r="V873" s="11" t="n">
        <v>0</v>
      </c>
      <c r="W873" s="13" t="n">
        <v>-0.221354166666667</v>
      </c>
      <c r="X873" s="11" t="n">
        <v>1</v>
      </c>
      <c r="Y873" s="11" t="n">
        <v>0</v>
      </c>
      <c r="Z873" s="11" t="n">
        <v>1</v>
      </c>
      <c r="AA873" s="11" t="n">
        <v>0</v>
      </c>
      <c r="AB873" s="10" t="s">
        <v>65</v>
      </c>
      <c r="AC873" s="11" t="n">
        <v>15</v>
      </c>
      <c r="AD873" s="11" t="n">
        <v>128</v>
      </c>
      <c r="AE873" s="11" t="n">
        <v>223</v>
      </c>
      <c r="AF873" s="11" t="n">
        <v>3</v>
      </c>
      <c r="AG873" s="11" t="n">
        <v>12</v>
      </c>
      <c r="AH873" s="11" t="n">
        <v>3</v>
      </c>
      <c r="AI873" s="13" t="n">
        <v>0.0390625</v>
      </c>
      <c r="AJ873" s="13" t="n">
        <v>0.333333333333333</v>
      </c>
      <c r="AK873" s="13" t="n">
        <v>0.580729166666667</v>
      </c>
      <c r="AL873" s="13" t="n">
        <v>0.0078125</v>
      </c>
      <c r="AM873" s="13" t="n">
        <v>0.03125</v>
      </c>
      <c r="AN873" s="11" t="n">
        <v>5</v>
      </c>
      <c r="AO873" s="13" t="n">
        <v>0.012853470437018</v>
      </c>
      <c r="AP873" s="11" t="n">
        <v>19</v>
      </c>
      <c r="AQ873" s="11" t="n">
        <v>14</v>
      </c>
      <c r="AR873" s="13" t="n">
        <v>0.0482233502538071</v>
      </c>
      <c r="AS873" s="13" t="n">
        <v>0.0355329949238579</v>
      </c>
      <c r="AT873" s="14" t="n">
        <f aca="false">SUMIFS(시도_소아과개폐업!$C$5:$C$293,시도_소아과개폐업!$A$5:$A$293,$D873,시도_소아과개폐업!$B$5:$B$293,$B873)</f>
        <v>36</v>
      </c>
      <c r="AU873" s="14" t="n">
        <f aca="false">SUMIFS(시도_소아과개폐업!$D$5:$D$293,시도_소아과개폐업!$A$5:$A$293,$D873,시도_소아과개폐업!$B$5:$B$293,$B873)</f>
        <v>20</v>
      </c>
      <c r="AV873" s="14" t="n">
        <f aca="false">SUMIFS(시도_소아과개폐업!$F$5:$F$293,시도_소아과개폐업!$A$5:$A$293,$D873,시도_소아과개폐업!$B$5:$B$293,$B873)</f>
        <v>16</v>
      </c>
      <c r="AW873" s="15" t="n">
        <f aca="false">SUMIFS(시도_소아과개폐업!$G$5:$G$293,시도_소아과개폐업!$A$5:$A$293,$D873,시도_소아과개폐업!$B$5:$B$293,$B873)</f>
        <v>0.19047619047619</v>
      </c>
      <c r="AX873" s="14" t="n">
        <f aca="false">SUMIFS(시도_소아과개폐업!$H$5:$H$293,시도_소아과개폐업!$A$5:$A$293,$D873,시도_소아과개폐업!$B$5:$B$293,$B873)</f>
        <v>70</v>
      </c>
      <c r="AY873" s="14" t="n">
        <f aca="false">SUMIFS(시군구_병원급!$E$5:$E$3668,시군구_병원급!$A$5:$A$3668,$A873,시군구_병원급!$D$5:$D$3668,$D873)</f>
        <v>13</v>
      </c>
      <c r="AZ873" s="14" t="n">
        <f aca="false">SUMIFS(시군구_병원급!$F$5:$F$3668,시군구_병원급!$A$5:$A$3668,$A873,시군구_병원급!$D$5:$D$3668,$D873)</f>
        <v>3</v>
      </c>
      <c r="BA873" s="14" t="n">
        <f aca="false">SUMIFS(시군구_병원급!$G$5:$G$3668,시군구_병원급!$A$5:$A$3668,$A873,시군구_병원급!$D$5:$D$3668,$D873)</f>
        <v>13</v>
      </c>
      <c r="BB873" s="14" t="n">
        <f aca="false">SUMIFS(시군구_병원급!$H$5:$H$3668,시군구_병원급!$A$5:$A$3668,$A873,시군구_병원급!$D$5:$D$3668,$D873)</f>
        <v>35</v>
      </c>
      <c r="BC873" s="16" t="n">
        <f aca="false">K873+AY873</f>
        <v>31</v>
      </c>
      <c r="BD873" s="17" t="n">
        <f aca="false">IF(E873=0,"",(K873+AY873)/E873*1000)</f>
        <v>1.4967168791039</v>
      </c>
      <c r="BE873" s="16" t="n">
        <f aca="false">AY873-SUMIFS(시군구_병원급!$E$5:$E$3668,시군구_병원급!$A$5:$A$3668,$A873,시군구_병원급!$D$5:$D$3668,$D873-3)</f>
        <v>3</v>
      </c>
      <c r="BF873" s="16" t="n">
        <f aca="false">IF(AY873=0,1,0)</f>
        <v>0</v>
      </c>
      <c r="BG873" s="16" t="n">
        <f aca="false">IF(K873+AY873=0,1,0)</f>
        <v>0</v>
      </c>
      <c r="BH873" s="16" t="n">
        <f aca="false">AF873+AG873+AH873</f>
        <v>18</v>
      </c>
      <c r="BI873" s="18" t="n">
        <f aca="false">IF(H873=0,"",BH873/H873)</f>
        <v>0.046875</v>
      </c>
      <c r="BJ873" s="16" t="n">
        <f aca="false">IF(AP873="","",AP873+AN873)</f>
        <v>24</v>
      </c>
    </row>
    <row r="874" customFormat="false" ht="15" hidden="false" customHeight="true" outlineLevel="0" collapsed="false">
      <c r="A874" s="9" t="s">
        <v>425</v>
      </c>
      <c r="B874" s="10" t="s">
        <v>409</v>
      </c>
      <c r="C874" s="10" t="s">
        <v>426</v>
      </c>
      <c r="D874" s="9" t="n">
        <v>2019</v>
      </c>
      <c r="E874" s="11" t="n">
        <v>648</v>
      </c>
      <c r="F874" s="11" t="n">
        <v>84</v>
      </c>
      <c r="G874" s="11" t="n">
        <v>88</v>
      </c>
      <c r="H874" s="11" t="n">
        <v>9</v>
      </c>
      <c r="I874" s="11" t="n">
        <v>433</v>
      </c>
      <c r="J874" s="11" t="n">
        <v>301</v>
      </c>
      <c r="K874" s="11" t="n">
        <v>0</v>
      </c>
      <c r="L874" s="12" t="n">
        <v>13.8888888888889</v>
      </c>
      <c r="M874" s="12" t="n">
        <v>0</v>
      </c>
      <c r="N874" s="13" t="n">
        <v>0.695150115473441</v>
      </c>
      <c r="O874" s="13" t="n">
        <v>0.66820987654321</v>
      </c>
      <c r="P874" s="13" t="n">
        <v>0.135802469135803</v>
      </c>
      <c r="Q874" s="13" t="n">
        <v>-0.234946871310508</v>
      </c>
      <c r="R874" s="13" t="n">
        <v>-0.284552845528455</v>
      </c>
      <c r="S874" s="11" t="n">
        <v>0</v>
      </c>
      <c r="T874" s="13" t="n">
        <v>-0.1</v>
      </c>
      <c r="U874" s="13" t="n">
        <v>-0.0420353982300885</v>
      </c>
      <c r="V874" s="11" t="n">
        <v>1</v>
      </c>
      <c r="W874" s="13" t="n">
        <v>-0.333333333333333</v>
      </c>
      <c r="X874" s="11" t="n">
        <v>1</v>
      </c>
      <c r="Y874" s="11" t="n">
        <v>0</v>
      </c>
      <c r="Z874" s="11" t="n">
        <v>1</v>
      </c>
      <c r="AA874" s="11" t="n">
        <v>0</v>
      </c>
      <c r="AB874" s="10" t="s">
        <v>65</v>
      </c>
      <c r="AC874" s="11" t="n">
        <v>3</v>
      </c>
      <c r="AD874" s="11" t="n">
        <v>3</v>
      </c>
      <c r="AE874" s="11" t="n">
        <v>1</v>
      </c>
      <c r="AF874" s="11" t="n">
        <v>0</v>
      </c>
      <c r="AG874" s="11" t="n">
        <v>2</v>
      </c>
      <c r="AH874" s="11" t="n">
        <v>0</v>
      </c>
      <c r="AI874" s="13" t="n">
        <v>0.333333333333333</v>
      </c>
      <c r="AJ874" s="13" t="n">
        <v>0.333333333333333</v>
      </c>
      <c r="AK874" s="13" t="n">
        <v>0.111111111111111</v>
      </c>
      <c r="AL874" s="13" t="n">
        <v>0</v>
      </c>
      <c r="AM874" s="13" t="n">
        <v>0.222222222222222</v>
      </c>
      <c r="AN874" s="11" t="n">
        <v>0</v>
      </c>
      <c r="AO874" s="13" t="n">
        <v>0</v>
      </c>
      <c r="AP874" s="11" t="n">
        <v>2</v>
      </c>
      <c r="AQ874" s="11" t="n">
        <v>1</v>
      </c>
      <c r="AR874" s="13" t="n">
        <v>0.2</v>
      </c>
      <c r="AS874" s="13" t="n">
        <v>0.1</v>
      </c>
      <c r="AT874" s="14" t="n">
        <f aca="false">SUMIFS(시도_소아과개폐업!$C$5:$C$293,시도_소아과개폐업!$A$5:$A$293,$D874,시도_소아과개폐업!$B$5:$B$293,$B874)</f>
        <v>36</v>
      </c>
      <c r="AU874" s="14" t="n">
        <f aca="false">SUMIFS(시도_소아과개폐업!$D$5:$D$293,시도_소아과개폐업!$A$5:$A$293,$D874,시도_소아과개폐업!$B$5:$B$293,$B874)</f>
        <v>20</v>
      </c>
      <c r="AV874" s="14" t="n">
        <f aca="false">SUMIFS(시도_소아과개폐업!$F$5:$F$293,시도_소아과개폐업!$A$5:$A$293,$D874,시도_소아과개폐업!$B$5:$B$293,$B874)</f>
        <v>16</v>
      </c>
      <c r="AW874" s="15" t="n">
        <f aca="false">SUMIFS(시도_소아과개폐업!$G$5:$G$293,시도_소아과개폐업!$A$5:$A$293,$D874,시도_소아과개폐업!$B$5:$B$293,$B874)</f>
        <v>0.19047619047619</v>
      </c>
      <c r="AX874" s="14" t="n">
        <f aca="false">SUMIFS(시도_소아과개폐업!$H$5:$H$293,시도_소아과개폐업!$A$5:$A$293,$D874,시도_소아과개폐업!$B$5:$B$293,$B874)</f>
        <v>70</v>
      </c>
      <c r="AY874" s="14" t="n">
        <f aca="false">SUMIFS(시군구_병원급!$E$5:$E$3668,시군구_병원급!$A$5:$A$3668,$A874,시군구_병원급!$D$5:$D$3668,$D874)</f>
        <v>1</v>
      </c>
      <c r="AZ874" s="14" t="n">
        <f aca="false">SUMIFS(시군구_병원급!$F$5:$F$3668,시군구_병원급!$A$5:$A$3668,$A874,시군구_병원급!$D$5:$D$3668,$D874)</f>
        <v>0</v>
      </c>
      <c r="BA874" s="14" t="n">
        <f aca="false">SUMIFS(시군구_병원급!$G$5:$G$3668,시군구_병원급!$A$5:$A$3668,$A874,시군구_병원급!$D$5:$D$3668,$D874)</f>
        <v>1</v>
      </c>
      <c r="BB874" s="14" t="n">
        <f aca="false">SUMIFS(시군구_병원급!$H$5:$H$3668,시군구_병원급!$A$5:$A$3668,$A874,시군구_병원급!$D$5:$D$3668,$D874)</f>
        <v>4</v>
      </c>
      <c r="BC874" s="16" t="n">
        <f aca="false">K874+AY874</f>
        <v>1</v>
      </c>
      <c r="BD874" s="17" t="n">
        <f aca="false">IF(E874=0,"",(K874+AY874)/E874*1000)</f>
        <v>1.54320987654321</v>
      </c>
      <c r="BE874" s="16" t="n">
        <f aca="false">AY874-SUMIFS(시군구_병원급!$E$5:$E$3668,시군구_병원급!$A$5:$A$3668,$A874,시군구_병원급!$D$5:$D$3668,$D874-3)</f>
        <v>-1</v>
      </c>
      <c r="BF874" s="16" t="n">
        <f aca="false">IF(AY874=0,1,0)</f>
        <v>0</v>
      </c>
      <c r="BG874" s="16" t="n">
        <f aca="false">IF(K874+AY874=0,1,0)</f>
        <v>0</v>
      </c>
      <c r="BH874" s="16" t="n">
        <f aca="false">AF874+AG874+AH874</f>
        <v>2</v>
      </c>
      <c r="BI874" s="18" t="n">
        <f aca="false">IF(H874=0,"",BH874/H874)</f>
        <v>0.222222222222222</v>
      </c>
      <c r="BJ874" s="16" t="n">
        <f aca="false">IF(AP874="","",AP874+AN874)</f>
        <v>2</v>
      </c>
    </row>
    <row r="875" customFormat="false" ht="15" hidden="false" customHeight="true" outlineLevel="0" collapsed="false">
      <c r="A875" s="9" t="s">
        <v>427</v>
      </c>
      <c r="B875" s="10" t="s">
        <v>409</v>
      </c>
      <c r="C875" s="10" t="s">
        <v>428</v>
      </c>
      <c r="D875" s="9" t="n">
        <v>2019</v>
      </c>
      <c r="E875" s="11" t="n">
        <v>2331</v>
      </c>
      <c r="F875" s="11" t="n">
        <v>290</v>
      </c>
      <c r="G875" s="11" t="n">
        <v>291</v>
      </c>
      <c r="H875" s="11" t="n">
        <v>49</v>
      </c>
      <c r="I875" s="11" t="n">
        <v>1868</v>
      </c>
      <c r="J875" s="11" t="n">
        <v>1402</v>
      </c>
      <c r="K875" s="11" t="n">
        <v>0</v>
      </c>
      <c r="L875" s="12" t="n">
        <v>21.021021021021</v>
      </c>
      <c r="M875" s="12" t="n">
        <v>0</v>
      </c>
      <c r="N875" s="13" t="n">
        <v>0.750535331905782</v>
      </c>
      <c r="O875" s="13" t="n">
        <v>0.801372801372801</v>
      </c>
      <c r="P875" s="13" t="n">
        <v>0.124839124839125</v>
      </c>
      <c r="Q875" s="13" t="n">
        <v>-0.291273943447857</v>
      </c>
      <c r="R875" s="13" t="n">
        <v>-0.386075949367089</v>
      </c>
      <c r="S875" s="11" t="n">
        <v>0</v>
      </c>
      <c r="T875" s="13" t="n">
        <v>-0.140350877192982</v>
      </c>
      <c r="U875" s="13" t="n">
        <v>-0.0896686159844055</v>
      </c>
      <c r="V875" s="11" t="n">
        <v>1</v>
      </c>
      <c r="W875" s="13" t="n">
        <v>-0.244897959183674</v>
      </c>
      <c r="X875" s="11" t="n">
        <v>1</v>
      </c>
      <c r="Y875" s="11" t="n">
        <v>0</v>
      </c>
      <c r="Z875" s="11" t="n">
        <v>1</v>
      </c>
      <c r="AA875" s="11" t="n">
        <v>0</v>
      </c>
      <c r="AB875" s="10" t="s">
        <v>65</v>
      </c>
      <c r="AC875" s="11" t="n">
        <v>4</v>
      </c>
      <c r="AD875" s="11" t="n">
        <v>22</v>
      </c>
      <c r="AE875" s="11" t="n">
        <v>17</v>
      </c>
      <c r="AF875" s="11" t="n">
        <v>1</v>
      </c>
      <c r="AG875" s="11" t="n">
        <v>5</v>
      </c>
      <c r="AH875" s="11" t="n">
        <v>0</v>
      </c>
      <c r="AI875" s="13" t="n">
        <v>0.0816326530612245</v>
      </c>
      <c r="AJ875" s="13" t="n">
        <v>0.448979591836735</v>
      </c>
      <c r="AK875" s="13" t="n">
        <v>0.346938775510204</v>
      </c>
      <c r="AL875" s="13" t="n">
        <v>0.0204081632653061</v>
      </c>
      <c r="AM875" s="13" t="n">
        <v>0.102040816326531</v>
      </c>
      <c r="AN875" s="11" t="n">
        <v>3</v>
      </c>
      <c r="AO875" s="13" t="n">
        <v>0.0576923076923077</v>
      </c>
      <c r="AP875" s="11" t="n">
        <v>9</v>
      </c>
      <c r="AQ875" s="11" t="n">
        <v>2</v>
      </c>
      <c r="AR875" s="13" t="n">
        <v>0.152542372881356</v>
      </c>
      <c r="AS875" s="13" t="n">
        <v>0.0338983050847458</v>
      </c>
      <c r="AT875" s="14" t="n">
        <f aca="false">SUMIFS(시도_소아과개폐업!$C$5:$C$293,시도_소아과개폐업!$A$5:$A$293,$D875,시도_소아과개폐업!$B$5:$B$293,$B875)</f>
        <v>36</v>
      </c>
      <c r="AU875" s="14" t="n">
        <f aca="false">SUMIFS(시도_소아과개폐업!$D$5:$D$293,시도_소아과개폐업!$A$5:$A$293,$D875,시도_소아과개폐업!$B$5:$B$293,$B875)</f>
        <v>20</v>
      </c>
      <c r="AV875" s="14" t="n">
        <f aca="false">SUMIFS(시도_소아과개폐업!$F$5:$F$293,시도_소아과개폐업!$A$5:$A$293,$D875,시도_소아과개폐업!$B$5:$B$293,$B875)</f>
        <v>16</v>
      </c>
      <c r="AW875" s="15" t="n">
        <f aca="false">SUMIFS(시도_소아과개폐업!$G$5:$G$293,시도_소아과개폐업!$A$5:$A$293,$D875,시도_소아과개폐업!$B$5:$B$293,$B875)</f>
        <v>0.19047619047619</v>
      </c>
      <c r="AX875" s="14" t="n">
        <f aca="false">SUMIFS(시도_소아과개폐업!$H$5:$H$293,시도_소아과개폐업!$A$5:$A$293,$D875,시도_소아과개폐업!$B$5:$B$293,$B875)</f>
        <v>70</v>
      </c>
      <c r="AY875" s="14" t="n">
        <f aca="false">SUMIFS(시군구_병원급!$E$5:$E$3668,시군구_병원급!$A$5:$A$3668,$A875,시군구_병원급!$D$5:$D$3668,$D875)</f>
        <v>4</v>
      </c>
      <c r="AZ875" s="14" t="n">
        <f aca="false">SUMIFS(시군구_병원급!$F$5:$F$3668,시군구_병원급!$A$5:$A$3668,$A875,시군구_병원급!$D$5:$D$3668,$D875)</f>
        <v>0</v>
      </c>
      <c r="BA875" s="14" t="n">
        <f aca="false">SUMIFS(시군구_병원급!$G$5:$G$3668,시군구_병원급!$A$5:$A$3668,$A875,시군구_병원급!$D$5:$D$3668,$D875)</f>
        <v>2</v>
      </c>
      <c r="BB875" s="14" t="n">
        <f aca="false">SUMIFS(시군구_병원급!$H$5:$H$3668,시군구_병원급!$A$5:$A$3668,$A875,시군구_병원급!$D$5:$D$3668,$D875)</f>
        <v>7</v>
      </c>
      <c r="BC875" s="16" t="n">
        <f aca="false">K875+AY875</f>
        <v>4</v>
      </c>
      <c r="BD875" s="17" t="n">
        <f aca="false">IF(E875=0,"",(K875+AY875)/E875*1000)</f>
        <v>1.71600171600172</v>
      </c>
      <c r="BE875" s="16" t="n">
        <f aca="false">AY875-SUMIFS(시군구_병원급!$E$5:$E$3668,시군구_병원급!$A$5:$A$3668,$A875,시군구_병원급!$D$5:$D$3668,$D875-3)</f>
        <v>0</v>
      </c>
      <c r="BF875" s="16" t="n">
        <f aca="false">IF(AY875=0,1,0)</f>
        <v>0</v>
      </c>
      <c r="BG875" s="16" t="n">
        <f aca="false">IF(K875+AY875=0,1,0)</f>
        <v>0</v>
      </c>
      <c r="BH875" s="16" t="n">
        <f aca="false">AF875+AG875+AH875</f>
        <v>6</v>
      </c>
      <c r="BI875" s="18" t="n">
        <f aca="false">IF(H875=0,"",BH875/H875)</f>
        <v>0.122448979591837</v>
      </c>
      <c r="BJ875" s="16" t="n">
        <f aca="false">IF(AP875="","",AP875+AN875)</f>
        <v>12</v>
      </c>
    </row>
    <row r="876" customFormat="false" ht="15" hidden="false" customHeight="true" outlineLevel="0" collapsed="false">
      <c r="A876" s="9" t="s">
        <v>429</v>
      </c>
      <c r="B876" s="10" t="s">
        <v>409</v>
      </c>
      <c r="C876" s="10" t="s">
        <v>430</v>
      </c>
      <c r="D876" s="9" t="n">
        <v>2019</v>
      </c>
      <c r="E876" s="11" t="n">
        <v>2013</v>
      </c>
      <c r="F876" s="11" t="n">
        <v>301</v>
      </c>
      <c r="G876" s="11" t="n">
        <v>316</v>
      </c>
      <c r="H876" s="11" t="n">
        <v>23</v>
      </c>
      <c r="I876" s="11" t="n">
        <v>1298</v>
      </c>
      <c r="J876" s="11" t="n">
        <v>1097</v>
      </c>
      <c r="K876" s="11" t="n">
        <v>1</v>
      </c>
      <c r="L876" s="12" t="n">
        <v>11.4257327372082</v>
      </c>
      <c r="M876" s="12" t="n">
        <v>0.496770988574267</v>
      </c>
      <c r="N876" s="13" t="n">
        <v>0.845146379044684</v>
      </c>
      <c r="O876" s="13" t="n">
        <v>0.644808743169399</v>
      </c>
      <c r="P876" s="13" t="n">
        <v>0.156979632389469</v>
      </c>
      <c r="Q876" s="13" t="n">
        <v>-0.121344391095592</v>
      </c>
      <c r="R876" s="13" t="n">
        <v>-0.187660668380463</v>
      </c>
      <c r="S876" s="11" t="n">
        <v>0</v>
      </c>
      <c r="T876" s="13" t="n">
        <v>-0.08</v>
      </c>
      <c r="U876" s="13" t="n">
        <v>-0.106675843083276</v>
      </c>
      <c r="V876" s="11" t="n">
        <v>0</v>
      </c>
      <c r="W876" s="13" t="n">
        <v>-0.173913043478261</v>
      </c>
      <c r="X876" s="11" t="n">
        <v>0</v>
      </c>
      <c r="Y876" s="11" t="n">
        <v>0</v>
      </c>
      <c r="Z876" s="11" t="n">
        <v>0</v>
      </c>
      <c r="AA876" s="11" t="n">
        <v>0</v>
      </c>
      <c r="AB876" s="10" t="s">
        <v>65</v>
      </c>
      <c r="AC876" s="11" t="n">
        <v>3</v>
      </c>
      <c r="AD876" s="11" t="n">
        <v>13</v>
      </c>
      <c r="AE876" s="11" t="n">
        <v>1</v>
      </c>
      <c r="AF876" s="11" t="n">
        <v>1</v>
      </c>
      <c r="AG876" s="11" t="n">
        <v>5</v>
      </c>
      <c r="AH876" s="11" t="n">
        <v>0</v>
      </c>
      <c r="AI876" s="13" t="n">
        <v>0.130434782608696</v>
      </c>
      <c r="AJ876" s="13" t="n">
        <v>0.565217391304348</v>
      </c>
      <c r="AK876" s="13" t="n">
        <v>0.0434782608695652</v>
      </c>
      <c r="AL876" s="13" t="n">
        <v>0.0434782608695652</v>
      </c>
      <c r="AM876" s="13" t="n">
        <v>0.217391304347826</v>
      </c>
      <c r="AN876" s="11" t="n">
        <v>1</v>
      </c>
      <c r="AO876" s="13" t="n">
        <v>0.0416666666666667</v>
      </c>
      <c r="AP876" s="11" t="n">
        <v>2</v>
      </c>
      <c r="AQ876" s="11" t="n">
        <v>0</v>
      </c>
      <c r="AR876" s="13" t="n">
        <v>0.0769230769230769</v>
      </c>
      <c r="AS876" s="13" t="n">
        <v>0</v>
      </c>
      <c r="AT876" s="14" t="n">
        <f aca="false">SUMIFS(시도_소아과개폐업!$C$5:$C$293,시도_소아과개폐업!$A$5:$A$293,$D876,시도_소아과개폐업!$B$5:$B$293,$B876)</f>
        <v>36</v>
      </c>
      <c r="AU876" s="14" t="n">
        <f aca="false">SUMIFS(시도_소아과개폐업!$D$5:$D$293,시도_소아과개폐업!$A$5:$A$293,$D876,시도_소아과개폐업!$B$5:$B$293,$B876)</f>
        <v>20</v>
      </c>
      <c r="AV876" s="14" t="n">
        <f aca="false">SUMIFS(시도_소아과개폐업!$F$5:$F$293,시도_소아과개폐업!$A$5:$A$293,$D876,시도_소아과개폐업!$B$5:$B$293,$B876)</f>
        <v>16</v>
      </c>
      <c r="AW876" s="15" t="n">
        <f aca="false">SUMIFS(시도_소아과개폐업!$G$5:$G$293,시도_소아과개폐업!$A$5:$A$293,$D876,시도_소아과개폐업!$B$5:$B$293,$B876)</f>
        <v>0.19047619047619</v>
      </c>
      <c r="AX876" s="14" t="n">
        <f aca="false">SUMIFS(시도_소아과개폐업!$H$5:$H$293,시도_소아과개폐업!$A$5:$A$293,$D876,시도_소아과개폐업!$B$5:$B$293,$B876)</f>
        <v>70</v>
      </c>
      <c r="AY876" s="14" t="n">
        <f aca="false">SUMIFS(시군구_병원급!$E$5:$E$3668,시군구_병원급!$A$5:$A$3668,$A876,시군구_병원급!$D$5:$D$3668,$D876)</f>
        <v>1</v>
      </c>
      <c r="AZ876" s="14" t="n">
        <f aca="false">SUMIFS(시군구_병원급!$F$5:$F$3668,시군구_병원급!$A$5:$A$3668,$A876,시군구_병원급!$D$5:$D$3668,$D876)</f>
        <v>0</v>
      </c>
      <c r="BA876" s="14" t="n">
        <f aca="false">SUMIFS(시군구_병원급!$G$5:$G$3668,시군구_병원급!$A$5:$A$3668,$A876,시군구_병원급!$D$5:$D$3668,$D876)</f>
        <v>2</v>
      </c>
      <c r="BB876" s="14" t="n">
        <f aca="false">SUMIFS(시군구_병원급!$H$5:$H$3668,시군구_병원급!$A$5:$A$3668,$A876,시군구_병원급!$D$5:$D$3668,$D876)</f>
        <v>11</v>
      </c>
      <c r="BC876" s="16" t="n">
        <f aca="false">K876+AY876</f>
        <v>2</v>
      </c>
      <c r="BD876" s="17" t="n">
        <f aca="false">IF(E876=0,"",(K876+AY876)/E876*1000)</f>
        <v>0.993541977148535</v>
      </c>
      <c r="BE876" s="16" t="n">
        <f aca="false">AY876-SUMIFS(시군구_병원급!$E$5:$E$3668,시군구_병원급!$A$5:$A$3668,$A876,시군구_병원급!$D$5:$D$3668,$D876-3)</f>
        <v>0</v>
      </c>
      <c r="BF876" s="16" t="n">
        <f aca="false">IF(AY876=0,1,0)</f>
        <v>0</v>
      </c>
      <c r="BG876" s="16" t="n">
        <f aca="false">IF(K876+AY876=0,1,0)</f>
        <v>0</v>
      </c>
      <c r="BH876" s="16" t="n">
        <f aca="false">AF876+AG876+AH876</f>
        <v>6</v>
      </c>
      <c r="BI876" s="18" t="n">
        <f aca="false">IF(H876=0,"",BH876/H876)</f>
        <v>0.260869565217391</v>
      </c>
      <c r="BJ876" s="16" t="n">
        <f aca="false">IF(AP876="","",AP876+AN876)</f>
        <v>3</v>
      </c>
    </row>
    <row r="877" customFormat="false" ht="15" hidden="false" customHeight="true" outlineLevel="0" collapsed="false">
      <c r="A877" s="9" t="s">
        <v>431</v>
      </c>
      <c r="B877" s="10" t="s">
        <v>409</v>
      </c>
      <c r="C877" s="10" t="s">
        <v>432</v>
      </c>
      <c r="D877" s="9" t="n">
        <v>2019</v>
      </c>
      <c r="E877" s="11" t="n">
        <v>1398</v>
      </c>
      <c r="F877" s="11" t="n">
        <v>149</v>
      </c>
      <c r="G877" s="11" t="n">
        <v>158</v>
      </c>
      <c r="H877" s="11" t="n">
        <v>20</v>
      </c>
      <c r="I877" s="11" t="n">
        <v>1456</v>
      </c>
      <c r="J877" s="11" t="n">
        <v>1065</v>
      </c>
      <c r="K877" s="11" t="n">
        <v>1</v>
      </c>
      <c r="L877" s="12" t="n">
        <v>14.3061516452074</v>
      </c>
      <c r="M877" s="12" t="n">
        <v>0.715307582260372</v>
      </c>
      <c r="N877" s="13" t="n">
        <v>0.731456043956044</v>
      </c>
      <c r="O877" s="13" t="n">
        <v>1.0414878397711</v>
      </c>
      <c r="P877" s="13" t="n">
        <v>0.113018597997139</v>
      </c>
      <c r="Q877" s="13" t="n">
        <v>-0.335551330798479</v>
      </c>
      <c r="R877" s="13" t="n">
        <v>-0.421245421245421</v>
      </c>
      <c r="S877" s="11" t="n">
        <v>0</v>
      </c>
      <c r="T877" s="13" t="n">
        <v>-0.130434782608696</v>
      </c>
      <c r="U877" s="13" t="n">
        <v>-0.0911360799001248</v>
      </c>
      <c r="V877" s="11" t="n">
        <v>0</v>
      </c>
      <c r="W877" s="13" t="n">
        <v>-0.2</v>
      </c>
      <c r="X877" s="11" t="n">
        <v>0</v>
      </c>
      <c r="Y877" s="11" t="n">
        <v>1</v>
      </c>
      <c r="Z877" s="11" t="n">
        <v>1</v>
      </c>
      <c r="AA877" s="11" t="n">
        <v>0</v>
      </c>
      <c r="AB877" s="10" t="s">
        <v>65</v>
      </c>
      <c r="AC877" s="11" t="n">
        <v>3</v>
      </c>
      <c r="AD877" s="11" t="n">
        <v>8</v>
      </c>
      <c r="AE877" s="11" t="n">
        <v>4</v>
      </c>
      <c r="AF877" s="11" t="n">
        <v>0</v>
      </c>
      <c r="AG877" s="11" t="n">
        <v>5</v>
      </c>
      <c r="AH877" s="11" t="n">
        <v>0</v>
      </c>
      <c r="AI877" s="13" t="n">
        <v>0.15</v>
      </c>
      <c r="AJ877" s="13" t="n">
        <v>0.4</v>
      </c>
      <c r="AK877" s="13" t="n">
        <v>0.2</v>
      </c>
      <c r="AL877" s="13" t="n">
        <v>0</v>
      </c>
      <c r="AM877" s="13" t="n">
        <v>0.25</v>
      </c>
      <c r="AN877" s="11" t="n">
        <v>0</v>
      </c>
      <c r="AO877" s="13" t="n">
        <v>0</v>
      </c>
      <c r="AP877" s="11" t="n">
        <v>6</v>
      </c>
      <c r="AQ877" s="11" t="n">
        <v>2</v>
      </c>
      <c r="AR877" s="13" t="n">
        <v>0.25</v>
      </c>
      <c r="AS877" s="13" t="n">
        <v>0.0833333333333333</v>
      </c>
      <c r="AT877" s="14" t="n">
        <f aca="false">SUMIFS(시도_소아과개폐업!$C$5:$C$293,시도_소아과개폐업!$A$5:$A$293,$D877,시도_소아과개폐업!$B$5:$B$293,$B877)</f>
        <v>36</v>
      </c>
      <c r="AU877" s="14" t="n">
        <f aca="false">SUMIFS(시도_소아과개폐업!$D$5:$D$293,시도_소아과개폐업!$A$5:$A$293,$D877,시도_소아과개폐업!$B$5:$B$293,$B877)</f>
        <v>20</v>
      </c>
      <c r="AV877" s="14" t="n">
        <f aca="false">SUMIFS(시도_소아과개폐업!$F$5:$F$293,시도_소아과개폐업!$A$5:$A$293,$D877,시도_소아과개폐업!$B$5:$B$293,$B877)</f>
        <v>16</v>
      </c>
      <c r="AW877" s="15" t="n">
        <f aca="false">SUMIFS(시도_소아과개폐업!$G$5:$G$293,시도_소아과개폐업!$A$5:$A$293,$D877,시도_소아과개폐업!$B$5:$B$293,$B877)</f>
        <v>0.19047619047619</v>
      </c>
      <c r="AX877" s="14" t="n">
        <f aca="false">SUMIFS(시도_소아과개폐업!$H$5:$H$293,시도_소아과개폐업!$A$5:$A$293,$D877,시도_소아과개폐업!$B$5:$B$293,$B877)</f>
        <v>70</v>
      </c>
      <c r="AY877" s="14" t="n">
        <f aca="false">SUMIFS(시군구_병원급!$E$5:$E$3668,시군구_병원급!$A$5:$A$3668,$A877,시군구_병원급!$D$5:$D$3668,$D877)</f>
        <v>1</v>
      </c>
      <c r="AZ877" s="14" t="n">
        <f aca="false">SUMIFS(시군구_병원급!$F$5:$F$3668,시군구_병원급!$A$5:$A$3668,$A877,시군구_병원급!$D$5:$D$3668,$D877)</f>
        <v>0</v>
      </c>
      <c r="BA877" s="14" t="n">
        <f aca="false">SUMIFS(시군구_병원급!$G$5:$G$3668,시군구_병원급!$A$5:$A$3668,$A877,시군구_병원급!$D$5:$D$3668,$D877)</f>
        <v>2</v>
      </c>
      <c r="BB877" s="14" t="n">
        <f aca="false">SUMIFS(시군구_병원급!$H$5:$H$3668,시군구_병원급!$A$5:$A$3668,$A877,시군구_병원급!$D$5:$D$3668,$D877)</f>
        <v>5</v>
      </c>
      <c r="BC877" s="16" t="n">
        <f aca="false">K877+AY877</f>
        <v>2</v>
      </c>
      <c r="BD877" s="17" t="n">
        <f aca="false">IF(E877=0,"",(K877+AY877)/E877*1000)</f>
        <v>1.43061516452074</v>
      </c>
      <c r="BE877" s="16" t="n">
        <f aca="false">AY877-SUMIFS(시군구_병원급!$E$5:$E$3668,시군구_병원급!$A$5:$A$3668,$A877,시군구_병원급!$D$5:$D$3668,$D877-3)</f>
        <v>0</v>
      </c>
      <c r="BF877" s="16" t="n">
        <f aca="false">IF(AY877=0,1,0)</f>
        <v>0</v>
      </c>
      <c r="BG877" s="16" t="n">
        <f aca="false">IF(K877+AY877=0,1,0)</f>
        <v>0</v>
      </c>
      <c r="BH877" s="16" t="n">
        <f aca="false">AF877+AG877+AH877</f>
        <v>5</v>
      </c>
      <c r="BI877" s="18" t="n">
        <f aca="false">IF(H877=0,"",BH877/H877)</f>
        <v>0.25</v>
      </c>
      <c r="BJ877" s="16" t="n">
        <f aca="false">IF(AP877="","",AP877+AN877)</f>
        <v>6</v>
      </c>
    </row>
    <row r="878" customFormat="false" ht="15" hidden="false" customHeight="true" outlineLevel="0" collapsed="false">
      <c r="A878" s="9" t="s">
        <v>433</v>
      </c>
      <c r="B878" s="10" t="s">
        <v>409</v>
      </c>
      <c r="C878" s="10" t="s">
        <v>434</v>
      </c>
      <c r="D878" s="9" t="n">
        <v>2019</v>
      </c>
      <c r="E878" s="11" t="n">
        <v>863</v>
      </c>
      <c r="F878" s="11" t="n">
        <v>113</v>
      </c>
      <c r="G878" s="11" t="n">
        <v>118</v>
      </c>
      <c r="H878" s="11" t="n">
        <v>13</v>
      </c>
      <c r="I878" s="11" t="n">
        <v>713</v>
      </c>
      <c r="J878" s="11" t="n">
        <v>565</v>
      </c>
      <c r="K878" s="11" t="n">
        <v>0</v>
      </c>
      <c r="L878" s="12" t="n">
        <v>15.063731170336</v>
      </c>
      <c r="M878" s="12" t="n">
        <v>0</v>
      </c>
      <c r="N878" s="13" t="n">
        <v>0.792426367461431</v>
      </c>
      <c r="O878" s="13" t="n">
        <v>0.826187717265353</v>
      </c>
      <c r="P878" s="13" t="n">
        <v>0.136732329084589</v>
      </c>
      <c r="Q878" s="13" t="n">
        <v>-0.174162679425837</v>
      </c>
      <c r="R878" s="13" t="n">
        <v>-0.157142857142857</v>
      </c>
      <c r="S878" s="11" t="n">
        <v>0</v>
      </c>
      <c r="T878" s="13" t="n">
        <v>0</v>
      </c>
      <c r="U878" s="13" t="n">
        <v>-0.0338753387533876</v>
      </c>
      <c r="V878" s="11" t="n">
        <v>1</v>
      </c>
      <c r="W878" s="13" t="n">
        <v>-0.230769230769231</v>
      </c>
      <c r="X878" s="11" t="n">
        <v>1</v>
      </c>
      <c r="Y878" s="11" t="n">
        <v>0</v>
      </c>
      <c r="Z878" s="11" t="n">
        <v>1</v>
      </c>
      <c r="AA878" s="11" t="n">
        <v>0</v>
      </c>
      <c r="AB878" s="10" t="s">
        <v>65</v>
      </c>
      <c r="AC878" s="11" t="n">
        <v>2</v>
      </c>
      <c r="AD878" s="11" t="n">
        <v>4</v>
      </c>
      <c r="AE878" s="11" t="n">
        <v>2</v>
      </c>
      <c r="AF878" s="11" t="n">
        <v>0</v>
      </c>
      <c r="AG878" s="11" t="n">
        <v>5</v>
      </c>
      <c r="AH878" s="11" t="n">
        <v>0</v>
      </c>
      <c r="AI878" s="13" t="n">
        <v>0.153846153846154</v>
      </c>
      <c r="AJ878" s="13" t="n">
        <v>0.307692307692308</v>
      </c>
      <c r="AK878" s="13" t="n">
        <v>0.153846153846154</v>
      </c>
      <c r="AL878" s="13" t="n">
        <v>0</v>
      </c>
      <c r="AM878" s="13" t="n">
        <v>0.384615384615385</v>
      </c>
      <c r="AN878" s="11" t="n">
        <v>0</v>
      </c>
      <c r="AO878" s="13" t="n">
        <v>0</v>
      </c>
      <c r="AP878" s="11" t="n">
        <v>1</v>
      </c>
      <c r="AQ878" s="11" t="n">
        <v>0</v>
      </c>
      <c r="AR878" s="13" t="n">
        <v>0.0714285714285714</v>
      </c>
      <c r="AS878" s="13" t="n">
        <v>0</v>
      </c>
      <c r="AT878" s="14" t="n">
        <f aca="false">SUMIFS(시도_소아과개폐업!$C$5:$C$293,시도_소아과개폐업!$A$5:$A$293,$D878,시도_소아과개폐업!$B$5:$B$293,$B878)</f>
        <v>36</v>
      </c>
      <c r="AU878" s="14" t="n">
        <f aca="false">SUMIFS(시도_소아과개폐업!$D$5:$D$293,시도_소아과개폐업!$A$5:$A$293,$D878,시도_소아과개폐업!$B$5:$B$293,$B878)</f>
        <v>20</v>
      </c>
      <c r="AV878" s="14" t="n">
        <f aca="false">SUMIFS(시도_소아과개폐업!$F$5:$F$293,시도_소아과개폐업!$A$5:$A$293,$D878,시도_소아과개폐업!$B$5:$B$293,$B878)</f>
        <v>16</v>
      </c>
      <c r="AW878" s="15" t="n">
        <f aca="false">SUMIFS(시도_소아과개폐업!$G$5:$G$293,시도_소아과개폐업!$A$5:$A$293,$D878,시도_소아과개폐업!$B$5:$B$293,$B878)</f>
        <v>0.19047619047619</v>
      </c>
      <c r="AX878" s="14" t="n">
        <f aca="false">SUMIFS(시도_소아과개폐업!$H$5:$H$293,시도_소아과개폐업!$A$5:$A$293,$D878,시도_소아과개폐업!$B$5:$B$293,$B878)</f>
        <v>70</v>
      </c>
      <c r="AY878" s="14" t="n">
        <f aca="false">SUMIFS(시군구_병원급!$E$5:$E$3668,시군구_병원급!$A$5:$A$3668,$A878,시군구_병원급!$D$5:$D$3668,$D878)</f>
        <v>1</v>
      </c>
      <c r="AZ878" s="14" t="n">
        <f aca="false">SUMIFS(시군구_병원급!$F$5:$F$3668,시군구_병원급!$A$5:$A$3668,$A878,시군구_병원급!$D$5:$D$3668,$D878)</f>
        <v>0</v>
      </c>
      <c r="BA878" s="14" t="n">
        <f aca="false">SUMIFS(시군구_병원급!$G$5:$G$3668,시군구_병원급!$A$5:$A$3668,$A878,시군구_병원급!$D$5:$D$3668,$D878)</f>
        <v>1</v>
      </c>
      <c r="BB878" s="14" t="n">
        <f aca="false">SUMIFS(시군구_병원급!$H$5:$H$3668,시군구_병원급!$A$5:$A$3668,$A878,시군구_병원급!$D$5:$D$3668,$D878)</f>
        <v>2</v>
      </c>
      <c r="BC878" s="16" t="n">
        <f aca="false">K878+AY878</f>
        <v>1</v>
      </c>
      <c r="BD878" s="17" t="n">
        <f aca="false">IF(E878=0,"",(K878+AY878)/E878*1000)</f>
        <v>1.15874855156431</v>
      </c>
      <c r="BE878" s="16" t="n">
        <f aca="false">AY878-SUMIFS(시군구_병원급!$E$5:$E$3668,시군구_병원급!$A$5:$A$3668,$A878,시군구_병원급!$D$5:$D$3668,$D878-3)</f>
        <v>0</v>
      </c>
      <c r="BF878" s="16" t="n">
        <f aca="false">IF(AY878=0,1,0)</f>
        <v>0</v>
      </c>
      <c r="BG878" s="16" t="n">
        <f aca="false">IF(K878+AY878=0,1,0)</f>
        <v>0</v>
      </c>
      <c r="BH878" s="16" t="n">
        <f aca="false">AF878+AG878+AH878</f>
        <v>5</v>
      </c>
      <c r="BI878" s="18" t="n">
        <f aca="false">IF(H878=0,"",BH878/H878)</f>
        <v>0.384615384615385</v>
      </c>
      <c r="BJ878" s="16" t="n">
        <f aca="false">IF(AP878="","",AP878+AN878)</f>
        <v>1</v>
      </c>
    </row>
    <row r="879" customFormat="false" ht="15" hidden="false" customHeight="true" outlineLevel="0" collapsed="false">
      <c r="A879" s="9" t="s">
        <v>435</v>
      </c>
      <c r="B879" s="10" t="s">
        <v>409</v>
      </c>
      <c r="C879" s="10" t="s">
        <v>436</v>
      </c>
      <c r="D879" s="9" t="n">
        <v>2019</v>
      </c>
      <c r="E879" s="11" t="n">
        <v>1142</v>
      </c>
      <c r="F879" s="11" t="n">
        <v>177</v>
      </c>
      <c r="G879" s="11" t="n">
        <v>185</v>
      </c>
      <c r="H879" s="11" t="n">
        <v>15</v>
      </c>
      <c r="I879" s="11" t="n">
        <v>947</v>
      </c>
      <c r="J879" s="11" t="n">
        <v>650</v>
      </c>
      <c r="K879" s="11" t="n">
        <v>0</v>
      </c>
      <c r="L879" s="12" t="n">
        <v>13.1348511383538</v>
      </c>
      <c r="M879" s="12" t="n">
        <v>0</v>
      </c>
      <c r="N879" s="13" t="n">
        <v>0.686378035902851</v>
      </c>
      <c r="O879" s="13" t="n">
        <v>0.829246935201401</v>
      </c>
      <c r="P879" s="13" t="n">
        <v>0.16199649737303</v>
      </c>
      <c r="Q879" s="13" t="n">
        <v>-0.194071983062809</v>
      </c>
      <c r="R879" s="13" t="n">
        <v>-0.18859649122807</v>
      </c>
      <c r="S879" s="11" t="n">
        <v>0</v>
      </c>
      <c r="T879" s="13" t="n">
        <v>0</v>
      </c>
      <c r="U879" s="13" t="n">
        <v>-0.0859073359073359</v>
      </c>
      <c r="V879" s="11" t="n">
        <v>1</v>
      </c>
      <c r="W879" s="13" t="n">
        <v>-0.2</v>
      </c>
      <c r="X879" s="11" t="n">
        <v>0</v>
      </c>
      <c r="Y879" s="11" t="n">
        <v>0</v>
      </c>
      <c r="Z879" s="11" t="n">
        <v>0</v>
      </c>
      <c r="AA879" s="11" t="n">
        <v>0</v>
      </c>
      <c r="AB879" s="10" t="s">
        <v>65</v>
      </c>
      <c r="AC879" s="11" t="n">
        <v>3</v>
      </c>
      <c r="AD879" s="11" t="n">
        <v>6</v>
      </c>
      <c r="AE879" s="11" t="n">
        <v>0</v>
      </c>
      <c r="AF879" s="11" t="n">
        <v>1</v>
      </c>
      <c r="AG879" s="11" t="n">
        <v>5</v>
      </c>
      <c r="AH879" s="11" t="n">
        <v>0</v>
      </c>
      <c r="AI879" s="13" t="n">
        <v>0.2</v>
      </c>
      <c r="AJ879" s="13" t="n">
        <v>0.4</v>
      </c>
      <c r="AK879" s="13" t="n">
        <v>0</v>
      </c>
      <c r="AL879" s="13" t="n">
        <v>0.0666666666666667</v>
      </c>
      <c r="AM879" s="13" t="n">
        <v>0.333333333333333</v>
      </c>
      <c r="AN879" s="11" t="n">
        <v>0</v>
      </c>
      <c r="AO879" s="13" t="n">
        <v>0</v>
      </c>
      <c r="AP879" s="11" t="n">
        <v>2</v>
      </c>
      <c r="AQ879" s="11" t="n">
        <v>2</v>
      </c>
      <c r="AR879" s="13" t="n">
        <v>0.133333333333333</v>
      </c>
      <c r="AS879" s="13" t="n">
        <v>0.133333333333333</v>
      </c>
      <c r="AT879" s="14" t="n">
        <f aca="false">SUMIFS(시도_소아과개폐업!$C$5:$C$293,시도_소아과개폐업!$A$5:$A$293,$D879,시도_소아과개폐업!$B$5:$B$293,$B879)</f>
        <v>36</v>
      </c>
      <c r="AU879" s="14" t="n">
        <f aca="false">SUMIFS(시도_소아과개폐업!$D$5:$D$293,시도_소아과개폐업!$A$5:$A$293,$D879,시도_소아과개폐업!$B$5:$B$293,$B879)</f>
        <v>20</v>
      </c>
      <c r="AV879" s="14" t="n">
        <f aca="false">SUMIFS(시도_소아과개폐업!$F$5:$F$293,시도_소아과개폐업!$A$5:$A$293,$D879,시도_소아과개폐업!$B$5:$B$293,$B879)</f>
        <v>16</v>
      </c>
      <c r="AW879" s="15" t="n">
        <f aca="false">SUMIFS(시도_소아과개폐업!$G$5:$G$293,시도_소아과개폐업!$A$5:$A$293,$D879,시도_소아과개폐업!$B$5:$B$293,$B879)</f>
        <v>0.19047619047619</v>
      </c>
      <c r="AX879" s="14" t="n">
        <f aca="false">SUMIFS(시도_소아과개폐업!$H$5:$H$293,시도_소아과개폐업!$A$5:$A$293,$D879,시도_소아과개폐업!$B$5:$B$293,$B879)</f>
        <v>70</v>
      </c>
      <c r="AY879" s="14" t="n">
        <f aca="false">SUMIFS(시군구_병원급!$E$5:$E$3668,시군구_병원급!$A$5:$A$3668,$A879,시군구_병원급!$D$5:$D$3668,$D879)</f>
        <v>2</v>
      </c>
      <c r="AZ879" s="14" t="n">
        <f aca="false">SUMIFS(시군구_병원급!$F$5:$F$3668,시군구_병원급!$A$5:$A$3668,$A879,시군구_병원급!$D$5:$D$3668,$D879)</f>
        <v>0</v>
      </c>
      <c r="BA879" s="14" t="n">
        <f aca="false">SUMIFS(시군구_병원급!$G$5:$G$3668,시군구_병원급!$A$5:$A$3668,$A879,시군구_병원급!$D$5:$D$3668,$D879)</f>
        <v>2</v>
      </c>
      <c r="BB879" s="14" t="n">
        <f aca="false">SUMIFS(시군구_병원급!$H$5:$H$3668,시군구_병원급!$A$5:$A$3668,$A879,시군구_병원급!$D$5:$D$3668,$D879)</f>
        <v>5</v>
      </c>
      <c r="BC879" s="16" t="n">
        <f aca="false">K879+AY879</f>
        <v>2</v>
      </c>
      <c r="BD879" s="17" t="n">
        <f aca="false">IF(E879=0,"",(K879+AY879)/E879*1000)</f>
        <v>1.75131348511384</v>
      </c>
      <c r="BE879" s="16" t="n">
        <f aca="false">AY879-SUMIFS(시군구_병원급!$E$5:$E$3668,시군구_병원급!$A$5:$A$3668,$A879,시군구_병원급!$D$5:$D$3668,$D879-3)</f>
        <v>1</v>
      </c>
      <c r="BF879" s="16" t="n">
        <f aca="false">IF(AY879=0,1,0)</f>
        <v>0</v>
      </c>
      <c r="BG879" s="16" t="n">
        <f aca="false">IF(K879+AY879=0,1,0)</f>
        <v>0</v>
      </c>
      <c r="BH879" s="16" t="n">
        <f aca="false">AF879+AG879+AH879</f>
        <v>6</v>
      </c>
      <c r="BI879" s="18" t="n">
        <f aca="false">IF(H879=0,"",BH879/H879)</f>
        <v>0.4</v>
      </c>
      <c r="BJ879" s="16" t="n">
        <f aca="false">IF(AP879="","",AP879+AN879)</f>
        <v>2</v>
      </c>
    </row>
    <row r="880" customFormat="false" ht="15" hidden="false" customHeight="true" outlineLevel="0" collapsed="false">
      <c r="A880" s="9" t="s">
        <v>437</v>
      </c>
      <c r="B880" s="10" t="s">
        <v>409</v>
      </c>
      <c r="C880" s="10" t="s">
        <v>438</v>
      </c>
      <c r="D880" s="9" t="n">
        <v>2019</v>
      </c>
      <c r="E880" s="11" t="n">
        <v>839</v>
      </c>
      <c r="F880" s="11" t="n">
        <v>137</v>
      </c>
      <c r="G880" s="11" t="n">
        <v>145</v>
      </c>
      <c r="H880" s="11" t="n">
        <v>12</v>
      </c>
      <c r="I880" s="11" t="n">
        <v>591</v>
      </c>
      <c r="J880" s="11" t="n">
        <v>461</v>
      </c>
      <c r="K880" s="11" t="n">
        <v>0</v>
      </c>
      <c r="L880" s="12" t="n">
        <v>14.3027413587604</v>
      </c>
      <c r="M880" s="12" t="n">
        <v>0</v>
      </c>
      <c r="N880" s="13" t="n">
        <v>0.780033840947547</v>
      </c>
      <c r="O880" s="13" t="n">
        <v>0.704410011918951</v>
      </c>
      <c r="P880" s="13" t="n">
        <v>0.172824791418355</v>
      </c>
      <c r="Q880" s="13" t="n">
        <v>-0.244824482448245</v>
      </c>
      <c r="R880" s="13" t="n">
        <v>-0.29951690821256</v>
      </c>
      <c r="S880" s="11" t="n">
        <v>0</v>
      </c>
      <c r="T880" s="13" t="n">
        <v>0</v>
      </c>
      <c r="U880" s="13" t="n">
        <v>-0.078003120124805</v>
      </c>
      <c r="V880" s="11" t="n">
        <v>1</v>
      </c>
      <c r="W880" s="13" t="n">
        <v>-0.25</v>
      </c>
      <c r="X880" s="11" t="n">
        <v>1</v>
      </c>
      <c r="Y880" s="11" t="n">
        <v>0</v>
      </c>
      <c r="Z880" s="11" t="n">
        <v>1</v>
      </c>
      <c r="AA880" s="11" t="n">
        <v>0</v>
      </c>
      <c r="AB880" s="10" t="s">
        <v>65</v>
      </c>
      <c r="AC880" s="11" t="n">
        <v>7</v>
      </c>
      <c r="AD880" s="11" t="n">
        <v>2</v>
      </c>
      <c r="AE880" s="11" t="n">
        <v>0</v>
      </c>
      <c r="AF880" s="11" t="n">
        <v>0</v>
      </c>
      <c r="AG880" s="11" t="n">
        <v>3</v>
      </c>
      <c r="AH880" s="11" t="n">
        <v>0</v>
      </c>
      <c r="AI880" s="13" t="n">
        <v>0.583333333333333</v>
      </c>
      <c r="AJ880" s="13" t="n">
        <v>0.166666666666667</v>
      </c>
      <c r="AK880" s="13" t="n">
        <v>0</v>
      </c>
      <c r="AL880" s="13" t="n">
        <v>0</v>
      </c>
      <c r="AM880" s="13" t="n">
        <v>0.25</v>
      </c>
      <c r="AN880" s="11" t="n">
        <v>0</v>
      </c>
      <c r="AO880" s="13" t="n">
        <v>0</v>
      </c>
      <c r="AP880" s="11" t="n">
        <v>0</v>
      </c>
      <c r="AQ880" s="11" t="n">
        <v>0</v>
      </c>
      <c r="AR880" s="13" t="n">
        <v>0</v>
      </c>
      <c r="AS880" s="13" t="n">
        <v>0</v>
      </c>
      <c r="AT880" s="14" t="n">
        <f aca="false">SUMIFS(시도_소아과개폐업!$C$5:$C$293,시도_소아과개폐업!$A$5:$A$293,$D880,시도_소아과개폐업!$B$5:$B$293,$B880)</f>
        <v>36</v>
      </c>
      <c r="AU880" s="14" t="n">
        <f aca="false">SUMIFS(시도_소아과개폐업!$D$5:$D$293,시도_소아과개폐업!$A$5:$A$293,$D880,시도_소아과개폐업!$B$5:$B$293,$B880)</f>
        <v>20</v>
      </c>
      <c r="AV880" s="14" t="n">
        <f aca="false">SUMIFS(시도_소아과개폐업!$F$5:$F$293,시도_소아과개폐업!$A$5:$A$293,$D880,시도_소아과개폐업!$B$5:$B$293,$B880)</f>
        <v>16</v>
      </c>
      <c r="AW880" s="15" t="n">
        <f aca="false">SUMIFS(시도_소아과개폐업!$G$5:$G$293,시도_소아과개폐업!$A$5:$A$293,$D880,시도_소아과개폐업!$B$5:$B$293,$B880)</f>
        <v>0.19047619047619</v>
      </c>
      <c r="AX880" s="14" t="n">
        <f aca="false">SUMIFS(시도_소아과개폐업!$H$5:$H$293,시도_소아과개폐업!$A$5:$A$293,$D880,시도_소아과개폐업!$B$5:$B$293,$B880)</f>
        <v>70</v>
      </c>
      <c r="AY880" s="14" t="n">
        <f aca="false">SUMIFS(시군구_병원급!$E$5:$E$3668,시군구_병원급!$A$5:$A$3668,$A880,시군구_병원급!$D$5:$D$3668,$D880)</f>
        <v>0</v>
      </c>
      <c r="AZ880" s="14" t="n">
        <f aca="false">SUMIFS(시군구_병원급!$F$5:$F$3668,시군구_병원급!$A$5:$A$3668,$A880,시군구_병원급!$D$5:$D$3668,$D880)</f>
        <v>0</v>
      </c>
      <c r="BA880" s="14" t="n">
        <f aca="false">SUMIFS(시군구_병원급!$G$5:$G$3668,시군구_병원급!$A$5:$A$3668,$A880,시군구_병원급!$D$5:$D$3668,$D880)</f>
        <v>0</v>
      </c>
      <c r="BB880" s="14" t="n">
        <f aca="false">SUMIFS(시군구_병원급!$H$5:$H$3668,시군구_병원급!$A$5:$A$3668,$A880,시군구_병원급!$D$5:$D$3668,$D880)</f>
        <v>1</v>
      </c>
      <c r="BC880" s="16" t="n">
        <f aca="false">K880+AY880</f>
        <v>0</v>
      </c>
      <c r="BD880" s="17" t="n">
        <f aca="false">IF(E880=0,"",(K880+AY880)/E880*1000)</f>
        <v>0</v>
      </c>
      <c r="BE880" s="16" t="n">
        <f aca="false">AY880-SUMIFS(시군구_병원급!$E$5:$E$3668,시군구_병원급!$A$5:$A$3668,$A880,시군구_병원급!$D$5:$D$3668,$D880-3)</f>
        <v>0</v>
      </c>
      <c r="BF880" s="16" t="n">
        <f aca="false">IF(AY880=0,1,0)</f>
        <v>1</v>
      </c>
      <c r="BG880" s="16" t="n">
        <f aca="false">IF(K880+AY880=0,1,0)</f>
        <v>1</v>
      </c>
      <c r="BH880" s="16" t="n">
        <f aca="false">AF880+AG880+AH880</f>
        <v>3</v>
      </c>
      <c r="BI880" s="18" t="n">
        <f aca="false">IF(H880=0,"",BH880/H880)</f>
        <v>0.25</v>
      </c>
      <c r="BJ880" s="16" t="n">
        <f aca="false">IF(AP880="","",AP880+AN880)</f>
        <v>0</v>
      </c>
    </row>
    <row r="881" customFormat="false" ht="15" hidden="false" customHeight="true" outlineLevel="0" collapsed="false">
      <c r="A881" s="9" t="s">
        <v>439</v>
      </c>
      <c r="B881" s="10" t="s">
        <v>409</v>
      </c>
      <c r="C881" s="10" t="s">
        <v>440</v>
      </c>
      <c r="D881" s="9" t="n">
        <v>2019</v>
      </c>
      <c r="E881" s="11" t="n">
        <v>1007</v>
      </c>
      <c r="F881" s="11" t="n">
        <v>127</v>
      </c>
      <c r="G881" s="11" t="n">
        <v>136</v>
      </c>
      <c r="H881" s="11" t="n">
        <v>12</v>
      </c>
      <c r="I881" s="11" t="n">
        <v>660</v>
      </c>
      <c r="J881" s="11" t="n">
        <v>544</v>
      </c>
      <c r="K881" s="11" t="n">
        <v>1</v>
      </c>
      <c r="L881" s="12" t="n">
        <v>11.9165839126117</v>
      </c>
      <c r="M881" s="12" t="n">
        <v>0.99304865938431</v>
      </c>
      <c r="N881" s="13" t="n">
        <v>0.824242424242424</v>
      </c>
      <c r="O881" s="13" t="n">
        <v>0.655412115193645</v>
      </c>
      <c r="P881" s="13" t="n">
        <v>0.135054617676266</v>
      </c>
      <c r="Q881" s="13" t="n">
        <v>-0.209576138147567</v>
      </c>
      <c r="R881" s="13" t="n">
        <v>-0.235955056179775</v>
      </c>
      <c r="S881" s="11" t="n">
        <v>0</v>
      </c>
      <c r="T881" s="13" t="n">
        <v>-0.2</v>
      </c>
      <c r="U881" s="13" t="n">
        <v>-0.159235668789809</v>
      </c>
      <c r="V881" s="11" t="n">
        <v>0</v>
      </c>
      <c r="W881" s="13" t="n">
        <v>-0.166666666666667</v>
      </c>
      <c r="X881" s="11" t="n">
        <v>0</v>
      </c>
      <c r="Y881" s="11" t="n">
        <v>0</v>
      </c>
      <c r="Z881" s="11" t="n">
        <v>0</v>
      </c>
      <c r="AA881" s="11" t="n">
        <v>0</v>
      </c>
      <c r="AB881" s="10" t="s">
        <v>65</v>
      </c>
      <c r="AC881" s="11" t="n">
        <v>5</v>
      </c>
      <c r="AD881" s="11" t="n">
        <v>0</v>
      </c>
      <c r="AE881" s="11" t="n">
        <v>2</v>
      </c>
      <c r="AF881" s="11" t="n">
        <v>0</v>
      </c>
      <c r="AG881" s="11" t="n">
        <v>5</v>
      </c>
      <c r="AH881" s="11" t="n">
        <v>0</v>
      </c>
      <c r="AI881" s="13" t="n">
        <v>0.416666666666667</v>
      </c>
      <c r="AJ881" s="13" t="n">
        <v>0</v>
      </c>
      <c r="AK881" s="13" t="n">
        <v>0.166666666666667</v>
      </c>
      <c r="AL881" s="13" t="n">
        <v>0</v>
      </c>
      <c r="AM881" s="13" t="n">
        <v>0.416666666666667</v>
      </c>
      <c r="AN881" s="11" t="n">
        <v>0</v>
      </c>
      <c r="AO881" s="13" t="n">
        <v>0</v>
      </c>
      <c r="AP881" s="11" t="n">
        <v>3</v>
      </c>
      <c r="AQ881" s="11" t="n">
        <v>0</v>
      </c>
      <c r="AR881" s="13" t="n">
        <v>0.2</v>
      </c>
      <c r="AS881" s="13" t="n">
        <v>0</v>
      </c>
      <c r="AT881" s="14" t="n">
        <f aca="false">SUMIFS(시도_소아과개폐업!$C$5:$C$293,시도_소아과개폐업!$A$5:$A$293,$D881,시도_소아과개폐업!$B$5:$B$293,$B881)</f>
        <v>36</v>
      </c>
      <c r="AU881" s="14" t="n">
        <f aca="false">SUMIFS(시도_소아과개폐업!$D$5:$D$293,시도_소아과개폐업!$A$5:$A$293,$D881,시도_소아과개폐업!$B$5:$B$293,$B881)</f>
        <v>20</v>
      </c>
      <c r="AV881" s="14" t="n">
        <f aca="false">SUMIFS(시도_소아과개폐업!$F$5:$F$293,시도_소아과개폐업!$A$5:$A$293,$D881,시도_소아과개폐업!$B$5:$B$293,$B881)</f>
        <v>16</v>
      </c>
      <c r="AW881" s="15" t="n">
        <f aca="false">SUMIFS(시도_소아과개폐업!$G$5:$G$293,시도_소아과개폐업!$A$5:$A$293,$D881,시도_소아과개폐업!$B$5:$B$293,$B881)</f>
        <v>0.19047619047619</v>
      </c>
      <c r="AX881" s="14" t="n">
        <f aca="false">SUMIFS(시도_소아과개폐업!$H$5:$H$293,시도_소아과개폐업!$A$5:$A$293,$D881,시도_소아과개폐업!$B$5:$B$293,$B881)</f>
        <v>70</v>
      </c>
      <c r="AY881" s="14" t="n">
        <f aca="false">SUMIFS(시군구_병원급!$E$5:$E$3668,시군구_병원급!$A$5:$A$3668,$A881,시군구_병원급!$D$5:$D$3668,$D881)</f>
        <v>1</v>
      </c>
      <c r="AZ881" s="14" t="n">
        <f aca="false">SUMIFS(시군구_병원급!$F$5:$F$3668,시군구_병원급!$A$5:$A$3668,$A881,시군구_병원급!$D$5:$D$3668,$D881)</f>
        <v>0</v>
      </c>
      <c r="BA881" s="14" t="n">
        <f aca="false">SUMIFS(시군구_병원급!$G$5:$G$3668,시군구_병원급!$A$5:$A$3668,$A881,시군구_병원급!$D$5:$D$3668,$D881)</f>
        <v>1</v>
      </c>
      <c r="BB881" s="14" t="n">
        <f aca="false">SUMIFS(시군구_병원급!$H$5:$H$3668,시군구_병원급!$A$5:$A$3668,$A881,시군구_병원급!$D$5:$D$3668,$D881)</f>
        <v>1</v>
      </c>
      <c r="BC881" s="16" t="n">
        <f aca="false">K881+AY881</f>
        <v>2</v>
      </c>
      <c r="BD881" s="17" t="n">
        <f aca="false">IF(E881=0,"",(K881+AY881)/E881*1000)</f>
        <v>1.98609731876862</v>
      </c>
      <c r="BE881" s="16" t="n">
        <f aca="false">AY881-SUMIFS(시군구_병원급!$E$5:$E$3668,시군구_병원급!$A$5:$A$3668,$A881,시군구_병원급!$D$5:$D$3668,$D881-3)</f>
        <v>0</v>
      </c>
      <c r="BF881" s="16" t="n">
        <f aca="false">IF(AY881=0,1,0)</f>
        <v>0</v>
      </c>
      <c r="BG881" s="16" t="n">
        <f aca="false">IF(K881+AY881=0,1,0)</f>
        <v>0</v>
      </c>
      <c r="BH881" s="16" t="n">
        <f aca="false">AF881+AG881+AH881</f>
        <v>5</v>
      </c>
      <c r="BI881" s="18" t="n">
        <f aca="false">IF(H881=0,"",BH881/H881)</f>
        <v>0.416666666666667</v>
      </c>
      <c r="BJ881" s="16" t="n">
        <f aca="false">IF(AP881="","",AP881+AN881)</f>
        <v>3</v>
      </c>
    </row>
    <row r="882" customFormat="false" ht="15" hidden="false" customHeight="true" outlineLevel="0" collapsed="false">
      <c r="A882" s="9" t="s">
        <v>441</v>
      </c>
      <c r="B882" s="10" t="s">
        <v>409</v>
      </c>
      <c r="C882" s="10" t="s">
        <v>442</v>
      </c>
      <c r="D882" s="9" t="n">
        <v>2019</v>
      </c>
      <c r="E882" s="11" t="n">
        <v>2027</v>
      </c>
      <c r="F882" s="11" t="n">
        <v>229</v>
      </c>
      <c r="G882" s="11" t="n">
        <v>238</v>
      </c>
      <c r="H882" s="11" t="n">
        <v>30</v>
      </c>
      <c r="I882" s="11" t="n">
        <v>1563</v>
      </c>
      <c r="J882" s="11" t="n">
        <v>1292</v>
      </c>
      <c r="K882" s="11" t="n">
        <v>2</v>
      </c>
      <c r="L882" s="12" t="n">
        <v>14.8001973359645</v>
      </c>
      <c r="M882" s="12" t="n">
        <v>0.986679822397632</v>
      </c>
      <c r="N882" s="13" t="n">
        <v>0.826615483045425</v>
      </c>
      <c r="O882" s="13" t="n">
        <v>0.771090281203749</v>
      </c>
      <c r="P882" s="13" t="n">
        <v>0.117414898865318</v>
      </c>
      <c r="Q882" s="13" t="n">
        <v>-0.205098039215686</v>
      </c>
      <c r="R882" s="13" t="n">
        <v>-0.323863636363636</v>
      </c>
      <c r="S882" s="11" t="n">
        <v>0</v>
      </c>
      <c r="T882" s="13" t="n">
        <v>-0.0909090909090909</v>
      </c>
      <c r="U882" s="13" t="n">
        <v>-0.146368104860732</v>
      </c>
      <c r="V882" s="11" t="n">
        <v>0</v>
      </c>
      <c r="W882" s="13" t="n">
        <v>-0.133333333333333</v>
      </c>
      <c r="X882" s="11" t="n">
        <v>0</v>
      </c>
      <c r="Y882" s="11" t="n">
        <v>0</v>
      </c>
      <c r="Z882" s="11" t="n">
        <v>0</v>
      </c>
      <c r="AA882" s="11" t="n">
        <v>0</v>
      </c>
      <c r="AB882" s="10" t="s">
        <v>65</v>
      </c>
      <c r="AC882" s="11" t="n">
        <v>7</v>
      </c>
      <c r="AD882" s="11" t="n">
        <v>15</v>
      </c>
      <c r="AE882" s="11" t="n">
        <v>6</v>
      </c>
      <c r="AF882" s="11" t="n">
        <v>0</v>
      </c>
      <c r="AG882" s="11" t="n">
        <v>2</v>
      </c>
      <c r="AH882" s="11" t="n">
        <v>0</v>
      </c>
      <c r="AI882" s="13" t="n">
        <v>0.233333333333333</v>
      </c>
      <c r="AJ882" s="13" t="n">
        <v>0.5</v>
      </c>
      <c r="AK882" s="13" t="n">
        <v>0.2</v>
      </c>
      <c r="AL882" s="13" t="n">
        <v>0</v>
      </c>
      <c r="AM882" s="13" t="n">
        <v>0.0666666666666667</v>
      </c>
      <c r="AN882" s="11" t="n">
        <v>0</v>
      </c>
      <c r="AO882" s="13" t="n">
        <v>0</v>
      </c>
      <c r="AP882" s="11" t="n">
        <v>4</v>
      </c>
      <c r="AQ882" s="11" t="n">
        <v>1</v>
      </c>
      <c r="AR882" s="13" t="n">
        <v>0.121212121212121</v>
      </c>
      <c r="AS882" s="13" t="n">
        <v>0.0303030303030303</v>
      </c>
      <c r="AT882" s="14" t="n">
        <f aca="false">SUMIFS(시도_소아과개폐업!$C$5:$C$293,시도_소아과개폐업!$A$5:$A$293,$D882,시도_소아과개폐업!$B$5:$B$293,$B882)</f>
        <v>36</v>
      </c>
      <c r="AU882" s="14" t="n">
        <f aca="false">SUMIFS(시도_소아과개폐업!$D$5:$D$293,시도_소아과개폐업!$A$5:$A$293,$D882,시도_소아과개폐업!$B$5:$B$293,$B882)</f>
        <v>20</v>
      </c>
      <c r="AV882" s="14" t="n">
        <f aca="false">SUMIFS(시도_소아과개폐업!$F$5:$F$293,시도_소아과개폐업!$A$5:$A$293,$D882,시도_소아과개폐업!$B$5:$B$293,$B882)</f>
        <v>16</v>
      </c>
      <c r="AW882" s="15" t="n">
        <f aca="false">SUMIFS(시도_소아과개폐업!$G$5:$G$293,시도_소아과개폐업!$A$5:$A$293,$D882,시도_소아과개폐업!$B$5:$B$293,$B882)</f>
        <v>0.19047619047619</v>
      </c>
      <c r="AX882" s="14" t="n">
        <f aca="false">SUMIFS(시도_소아과개폐업!$H$5:$H$293,시도_소아과개폐업!$A$5:$A$293,$D882,시도_소아과개폐업!$B$5:$B$293,$B882)</f>
        <v>70</v>
      </c>
      <c r="AY882" s="14" t="n">
        <f aca="false">SUMIFS(시군구_병원급!$E$5:$E$3668,시군구_병원급!$A$5:$A$3668,$A882,시군구_병원급!$D$5:$D$3668,$D882)</f>
        <v>2</v>
      </c>
      <c r="AZ882" s="14" t="n">
        <f aca="false">SUMIFS(시군구_병원급!$F$5:$F$3668,시군구_병원급!$A$5:$A$3668,$A882,시군구_병원급!$D$5:$D$3668,$D882)</f>
        <v>0</v>
      </c>
      <c r="BA882" s="14" t="n">
        <f aca="false">SUMIFS(시군구_병원급!$G$5:$G$3668,시군구_병원급!$A$5:$A$3668,$A882,시군구_병원급!$D$5:$D$3668,$D882)</f>
        <v>2</v>
      </c>
      <c r="BB882" s="14" t="n">
        <f aca="false">SUMIFS(시군구_병원급!$H$5:$H$3668,시군구_병원급!$A$5:$A$3668,$A882,시군구_병원급!$D$5:$D$3668,$D882)</f>
        <v>5</v>
      </c>
      <c r="BC882" s="16" t="n">
        <f aca="false">K882+AY882</f>
        <v>4</v>
      </c>
      <c r="BD882" s="17" t="n">
        <f aca="false">IF(E882=0,"",(K882+AY882)/E882*1000)</f>
        <v>1.97335964479526</v>
      </c>
      <c r="BE882" s="16" t="n">
        <f aca="false">AY882-SUMIFS(시군구_병원급!$E$5:$E$3668,시군구_병원급!$A$5:$A$3668,$A882,시군구_병원급!$D$5:$D$3668,$D882-3)</f>
        <v>-1</v>
      </c>
      <c r="BF882" s="16" t="n">
        <f aca="false">IF(AY882=0,1,0)</f>
        <v>0</v>
      </c>
      <c r="BG882" s="16" t="n">
        <f aca="false">IF(K882+AY882=0,1,0)</f>
        <v>0</v>
      </c>
      <c r="BH882" s="16" t="n">
        <f aca="false">AF882+AG882+AH882</f>
        <v>2</v>
      </c>
      <c r="BI882" s="18" t="n">
        <f aca="false">IF(H882=0,"",BH882/H882)</f>
        <v>0.0666666666666667</v>
      </c>
      <c r="BJ882" s="16" t="n">
        <f aca="false">IF(AP882="","",AP882+AN882)</f>
        <v>4</v>
      </c>
    </row>
    <row r="883" customFormat="false" ht="15" hidden="false" customHeight="true" outlineLevel="0" collapsed="false">
      <c r="A883" s="9" t="s">
        <v>443</v>
      </c>
      <c r="B883" s="10" t="s">
        <v>409</v>
      </c>
      <c r="C883" s="10" t="s">
        <v>444</v>
      </c>
      <c r="D883" s="9" t="n">
        <v>2019</v>
      </c>
      <c r="E883" s="11" t="n">
        <v>893</v>
      </c>
      <c r="F883" s="11" t="n">
        <v>133</v>
      </c>
      <c r="G883" s="11" t="n">
        <v>137</v>
      </c>
      <c r="H883" s="11" t="n">
        <v>10</v>
      </c>
      <c r="I883" s="11" t="n">
        <v>586</v>
      </c>
      <c r="J883" s="11" t="n">
        <v>450</v>
      </c>
      <c r="K883" s="11" t="n">
        <v>0</v>
      </c>
      <c r="L883" s="12" t="n">
        <v>11.1982082866741</v>
      </c>
      <c r="M883" s="12" t="n">
        <v>0</v>
      </c>
      <c r="N883" s="13" t="n">
        <v>0.767918088737201</v>
      </c>
      <c r="O883" s="13" t="n">
        <v>0.656215005599104</v>
      </c>
      <c r="P883" s="13" t="n">
        <v>0.153415453527436</v>
      </c>
      <c r="Q883" s="13" t="n">
        <v>-0.279838709677419</v>
      </c>
      <c r="R883" s="13" t="n">
        <v>-0.21264367816092</v>
      </c>
      <c r="S883" s="11" t="n">
        <v>-1</v>
      </c>
      <c r="T883" s="13" t="n">
        <v>-0.166666666666667</v>
      </c>
      <c r="U883" s="13" t="n">
        <v>-0.0914728682170543</v>
      </c>
      <c r="V883" s="11" t="n">
        <v>1</v>
      </c>
      <c r="W883" s="13" t="n">
        <v>0</v>
      </c>
      <c r="X883" s="11" t="n">
        <v>0</v>
      </c>
      <c r="Y883" s="11" t="n">
        <v>0</v>
      </c>
      <c r="Z883" s="11" t="n">
        <v>0</v>
      </c>
      <c r="AA883" s="11" t="n">
        <v>0</v>
      </c>
      <c r="AB883" s="10" t="s">
        <v>65</v>
      </c>
      <c r="AC883" s="11" t="n">
        <v>3</v>
      </c>
      <c r="AD883" s="11" t="n">
        <v>2</v>
      </c>
      <c r="AE883" s="11" t="n">
        <v>2</v>
      </c>
      <c r="AF883" s="11" t="n">
        <v>0</v>
      </c>
      <c r="AG883" s="11" t="n">
        <v>3</v>
      </c>
      <c r="AH883" s="11" t="n">
        <v>0</v>
      </c>
      <c r="AI883" s="13" t="n">
        <v>0.3</v>
      </c>
      <c r="AJ883" s="13" t="n">
        <v>0.2</v>
      </c>
      <c r="AK883" s="13" t="n">
        <v>0.2</v>
      </c>
      <c r="AL883" s="13" t="n">
        <v>0</v>
      </c>
      <c r="AM883" s="13" t="n">
        <v>0.3</v>
      </c>
      <c r="AN883" s="11" t="n">
        <v>0</v>
      </c>
      <c r="AO883" s="13" t="n">
        <v>0</v>
      </c>
      <c r="AP883" s="11" t="n">
        <v>2</v>
      </c>
      <c r="AQ883" s="11" t="n">
        <v>0</v>
      </c>
      <c r="AR883" s="13" t="n">
        <v>0.166666666666667</v>
      </c>
      <c r="AS883" s="13" t="n">
        <v>0</v>
      </c>
      <c r="AT883" s="14" t="n">
        <f aca="false">SUMIFS(시도_소아과개폐업!$C$5:$C$293,시도_소아과개폐업!$A$5:$A$293,$D883,시도_소아과개폐업!$B$5:$B$293,$B883)</f>
        <v>36</v>
      </c>
      <c r="AU883" s="14" t="n">
        <f aca="false">SUMIFS(시도_소아과개폐업!$D$5:$D$293,시도_소아과개폐업!$A$5:$A$293,$D883,시도_소아과개폐업!$B$5:$B$293,$B883)</f>
        <v>20</v>
      </c>
      <c r="AV883" s="14" t="n">
        <f aca="false">SUMIFS(시도_소아과개폐업!$F$5:$F$293,시도_소아과개폐업!$A$5:$A$293,$D883,시도_소아과개폐업!$B$5:$B$293,$B883)</f>
        <v>16</v>
      </c>
      <c r="AW883" s="15" t="n">
        <f aca="false">SUMIFS(시도_소아과개폐업!$G$5:$G$293,시도_소아과개폐업!$A$5:$A$293,$D883,시도_소아과개폐업!$B$5:$B$293,$B883)</f>
        <v>0.19047619047619</v>
      </c>
      <c r="AX883" s="14" t="n">
        <f aca="false">SUMIFS(시도_소아과개폐업!$H$5:$H$293,시도_소아과개폐업!$A$5:$A$293,$D883,시도_소아과개폐업!$B$5:$B$293,$B883)</f>
        <v>70</v>
      </c>
      <c r="AY883" s="14" t="n">
        <f aca="false">SUMIFS(시군구_병원급!$E$5:$E$3668,시군구_병원급!$A$5:$A$3668,$A883,시군구_병원급!$D$5:$D$3668,$D883)</f>
        <v>3</v>
      </c>
      <c r="AZ883" s="14" t="n">
        <f aca="false">SUMIFS(시군구_병원급!$F$5:$F$3668,시군구_병원급!$A$5:$A$3668,$A883,시군구_병원급!$D$5:$D$3668,$D883)</f>
        <v>0</v>
      </c>
      <c r="BA883" s="14" t="n">
        <f aca="false">SUMIFS(시군구_병원급!$G$5:$G$3668,시군구_병원급!$A$5:$A$3668,$A883,시군구_병원급!$D$5:$D$3668,$D883)</f>
        <v>2</v>
      </c>
      <c r="BB883" s="14" t="n">
        <f aca="false">SUMIFS(시군구_병원급!$H$5:$H$3668,시군구_병원급!$A$5:$A$3668,$A883,시군구_병원급!$D$5:$D$3668,$D883)</f>
        <v>5</v>
      </c>
      <c r="BC883" s="16" t="n">
        <f aca="false">K883+AY883</f>
        <v>3</v>
      </c>
      <c r="BD883" s="17" t="n">
        <f aca="false">IF(E883=0,"",(K883+AY883)/E883*1000)</f>
        <v>3.35946248600224</v>
      </c>
      <c r="BE883" s="16" t="n">
        <f aca="false">AY883-SUMIFS(시군구_병원급!$E$5:$E$3668,시군구_병원급!$A$5:$A$3668,$A883,시군구_병원급!$D$5:$D$3668,$D883-3)</f>
        <v>1</v>
      </c>
      <c r="BF883" s="16" t="n">
        <f aca="false">IF(AY883=0,1,0)</f>
        <v>0</v>
      </c>
      <c r="BG883" s="16" t="n">
        <f aca="false">IF(K883+AY883=0,1,0)</f>
        <v>0</v>
      </c>
      <c r="BH883" s="16" t="n">
        <f aca="false">AF883+AG883+AH883</f>
        <v>3</v>
      </c>
      <c r="BI883" s="18" t="n">
        <f aca="false">IF(H883=0,"",BH883/H883)</f>
        <v>0.3</v>
      </c>
      <c r="BJ883" s="16" t="n">
        <f aca="false">IF(AP883="","",AP883+AN883)</f>
        <v>2</v>
      </c>
    </row>
    <row r="884" customFormat="false" ht="15" hidden="false" customHeight="true" outlineLevel="0" collapsed="false">
      <c r="A884" s="9" t="s">
        <v>445</v>
      </c>
      <c r="B884" s="10" t="s">
        <v>446</v>
      </c>
      <c r="C884" s="10" t="s">
        <v>447</v>
      </c>
      <c r="D884" s="9" t="n">
        <v>2019</v>
      </c>
      <c r="E884" s="11" t="n">
        <v>25661</v>
      </c>
      <c r="F884" s="11" t="n">
        <v>3369</v>
      </c>
      <c r="G884" s="11" t="n">
        <v>3419</v>
      </c>
      <c r="H884" s="11" t="n">
        <v>378</v>
      </c>
      <c r="I884" s="11" t="n">
        <v>21897</v>
      </c>
      <c r="J884" s="11" t="n">
        <v>19031</v>
      </c>
      <c r="K884" s="11" t="n">
        <v>27</v>
      </c>
      <c r="L884" s="12" t="n">
        <v>14.7305249210865</v>
      </c>
      <c r="M884" s="12" t="n">
        <v>1.05218035150618</v>
      </c>
      <c r="N884" s="13" t="n">
        <v>0.869114490569484</v>
      </c>
      <c r="O884" s="13" t="n">
        <v>0.853318265071509</v>
      </c>
      <c r="P884" s="13" t="n">
        <v>0.133237208214801</v>
      </c>
      <c r="Q884" s="13" t="n">
        <v>-0.1022914115795</v>
      </c>
      <c r="R884" s="13" t="n">
        <v>-0.191343424787133</v>
      </c>
      <c r="S884" s="11" t="n">
        <v>5</v>
      </c>
      <c r="T884" s="13" t="n">
        <v>-0.0332480818414322</v>
      </c>
      <c r="U884" s="13" t="n">
        <v>-0.0212756447503687</v>
      </c>
      <c r="V884" s="11" t="n">
        <v>0</v>
      </c>
      <c r="W884" s="13" t="n">
        <v>-0.119047619047619</v>
      </c>
      <c r="X884" s="11" t="n">
        <v>0</v>
      </c>
      <c r="Y884" s="11" t="n">
        <v>0</v>
      </c>
      <c r="Z884" s="11" t="n">
        <v>0</v>
      </c>
      <c r="AA884" s="11" t="n">
        <v>0</v>
      </c>
      <c r="AB884" s="10" t="s">
        <v>65</v>
      </c>
      <c r="AC884" s="11" t="n">
        <v>20</v>
      </c>
      <c r="AD884" s="11" t="n">
        <v>181</v>
      </c>
      <c r="AE884" s="11" t="n">
        <v>98</v>
      </c>
      <c r="AF884" s="11" t="n">
        <v>13</v>
      </c>
      <c r="AG884" s="11" t="n">
        <v>66</v>
      </c>
      <c r="AH884" s="11" t="n">
        <v>0</v>
      </c>
      <c r="AI884" s="13" t="n">
        <v>0.0529100529100529</v>
      </c>
      <c r="AJ884" s="13" t="n">
        <v>0.478835978835979</v>
      </c>
      <c r="AK884" s="13" t="n">
        <v>0.259259259259259</v>
      </c>
      <c r="AL884" s="13" t="n">
        <v>0.0343915343915344</v>
      </c>
      <c r="AM884" s="13" t="n">
        <v>0.174603174603175</v>
      </c>
      <c r="AN884" s="11" t="n">
        <v>3</v>
      </c>
      <c r="AO884" s="13" t="n">
        <v>0.0078740157480315</v>
      </c>
      <c r="AP884" s="11" t="n">
        <v>27</v>
      </c>
      <c r="AQ884" s="11" t="n">
        <v>12</v>
      </c>
      <c r="AR884" s="13" t="n">
        <v>0.0681818181818182</v>
      </c>
      <c r="AS884" s="13" t="n">
        <v>0.0303030303030303</v>
      </c>
      <c r="AT884" s="14" t="n">
        <f aca="false">SUMIFS(시도_소아과개폐업!$C$5:$C$293,시도_소아과개폐업!$A$5:$A$293,$D884,시도_소아과개폐업!$B$5:$B$293,$B884)</f>
        <v>12</v>
      </c>
      <c r="AU884" s="14" t="n">
        <f aca="false">SUMIFS(시도_소아과개폐업!$D$5:$D$293,시도_소아과개폐업!$A$5:$A$293,$D884,시도_소아과개폐업!$B$5:$B$293,$B884)</f>
        <v>5</v>
      </c>
      <c r="AV884" s="14" t="n">
        <f aca="false">SUMIFS(시도_소아과개폐업!$F$5:$F$293,시도_소아과개폐업!$A$5:$A$293,$D884,시도_소아과개폐업!$B$5:$B$293,$B884)</f>
        <v>7</v>
      </c>
      <c r="AW884" s="15" t="n">
        <f aca="false">SUMIFS(시도_소아과개폐업!$G$5:$G$293,시도_소아과개폐업!$A$5:$A$293,$D884,시도_소아과개폐업!$B$5:$B$293,$B884)</f>
        <v>0.178571428571429</v>
      </c>
      <c r="AX884" s="14" t="n">
        <f aca="false">SUMIFS(시도_소아과개폐업!$H$5:$H$293,시도_소아과개폐업!$A$5:$A$293,$D884,시도_소아과개폐업!$B$5:$B$293,$B884)</f>
        <v>11</v>
      </c>
      <c r="AY884" s="14" t="n">
        <f aca="false">SUMIFS(시군구_병원급!$E$5:$E$3668,시군구_병원급!$A$5:$A$3668,$A884,시군구_병원급!$D$5:$D$3668,$D884)</f>
        <v>3</v>
      </c>
      <c r="AZ884" s="14" t="n">
        <f aca="false">SUMIFS(시군구_병원급!$F$5:$F$3668,시군구_병원급!$A$5:$A$3668,$A884,시군구_병원급!$D$5:$D$3668,$D884)</f>
        <v>5</v>
      </c>
      <c r="BA884" s="14" t="n">
        <f aca="false">SUMIFS(시군구_병원급!$G$5:$G$3668,시군구_병원급!$A$5:$A$3668,$A884,시군구_병원급!$D$5:$D$3668,$D884)</f>
        <v>10</v>
      </c>
      <c r="BB884" s="14" t="n">
        <f aca="false">SUMIFS(시군구_병원급!$H$5:$H$3668,시군구_병원급!$A$5:$A$3668,$A884,시군구_병원급!$D$5:$D$3668,$D884)</f>
        <v>27</v>
      </c>
      <c r="BC884" s="16" t="n">
        <f aca="false">K884+AY884</f>
        <v>30</v>
      </c>
      <c r="BD884" s="17" t="n">
        <f aca="false">IF(E884=0,"",(K884+AY884)/E884*1000)</f>
        <v>1.16908927945131</v>
      </c>
      <c r="BE884" s="16" t="n">
        <f aca="false">AY884-SUMIFS(시군구_병원급!$E$5:$E$3668,시군구_병원급!$A$5:$A$3668,$A884,시군구_병원급!$D$5:$D$3668,$D884-3)</f>
        <v>0</v>
      </c>
      <c r="BF884" s="16" t="n">
        <f aca="false">IF(AY884=0,1,0)</f>
        <v>0</v>
      </c>
      <c r="BG884" s="16" t="n">
        <f aca="false">IF(K884+AY884=0,1,0)</f>
        <v>0</v>
      </c>
      <c r="BH884" s="16" t="n">
        <f aca="false">AF884+AG884+AH884</f>
        <v>79</v>
      </c>
      <c r="BI884" s="18" t="n">
        <f aca="false">IF(H884=0,"",BH884/H884)</f>
        <v>0.208994708994709</v>
      </c>
      <c r="BJ884" s="16" t="n">
        <f aca="false">IF(AP884="","",AP884+AN884)</f>
        <v>30</v>
      </c>
    </row>
    <row r="885" customFormat="false" ht="15" hidden="false" customHeight="true" outlineLevel="0" collapsed="false">
      <c r="A885" s="9" t="s">
        <v>448</v>
      </c>
      <c r="B885" s="10" t="s">
        <v>446</v>
      </c>
      <c r="C885" s="10" t="s">
        <v>449</v>
      </c>
      <c r="D885" s="9" t="n">
        <v>2019</v>
      </c>
      <c r="E885" s="11" t="n">
        <v>8049</v>
      </c>
      <c r="F885" s="11" t="n">
        <v>1032</v>
      </c>
      <c r="G885" s="11" t="n">
        <v>1081</v>
      </c>
      <c r="H885" s="11" t="n">
        <v>126</v>
      </c>
      <c r="I885" s="11" t="n">
        <v>7691</v>
      </c>
      <c r="J885" s="11" t="n">
        <v>6166</v>
      </c>
      <c r="K885" s="11" t="n">
        <v>5</v>
      </c>
      <c r="L885" s="12" t="n">
        <v>15.6541185240403</v>
      </c>
      <c r="M885" s="12" t="n">
        <v>0.621195179525407</v>
      </c>
      <c r="N885" s="13" t="n">
        <v>0.801716291769601</v>
      </c>
      <c r="O885" s="13" t="n">
        <v>0.955522425145981</v>
      </c>
      <c r="P885" s="13" t="n">
        <v>0.134302397813393</v>
      </c>
      <c r="Q885" s="13" t="n">
        <v>-0.0569420035149385</v>
      </c>
      <c r="R885" s="13" t="n">
        <v>-0.146129541864139</v>
      </c>
      <c r="S885" s="11" t="n">
        <v>1</v>
      </c>
      <c r="T885" s="13" t="n">
        <v>0.0327868852459017</v>
      </c>
      <c r="U885" s="13" t="n">
        <v>0.0150455325326646</v>
      </c>
      <c r="V885" s="11" t="n">
        <v>0</v>
      </c>
      <c r="W885" s="13" t="n">
        <v>-0.0634920634920635</v>
      </c>
      <c r="X885" s="11" t="n">
        <v>0</v>
      </c>
      <c r="Y885" s="11" t="n">
        <v>0</v>
      </c>
      <c r="Z885" s="11" t="n">
        <v>0</v>
      </c>
      <c r="AA885" s="11" t="n">
        <v>0</v>
      </c>
      <c r="AB885" s="10" t="s">
        <v>65</v>
      </c>
      <c r="AC885" s="11" t="n">
        <v>18</v>
      </c>
      <c r="AD885" s="11" t="n">
        <v>40</v>
      </c>
      <c r="AE885" s="11" t="n">
        <v>17</v>
      </c>
      <c r="AF885" s="11" t="n">
        <v>5</v>
      </c>
      <c r="AG885" s="11" t="n">
        <v>46</v>
      </c>
      <c r="AH885" s="11" t="n">
        <v>0</v>
      </c>
      <c r="AI885" s="13" t="n">
        <v>0.142857142857143</v>
      </c>
      <c r="AJ885" s="13" t="n">
        <v>0.317460317460317</v>
      </c>
      <c r="AK885" s="13" t="n">
        <v>0.134920634920635</v>
      </c>
      <c r="AL885" s="13" t="n">
        <v>0.0396825396825397</v>
      </c>
      <c r="AM885" s="13" t="n">
        <v>0.365079365079365</v>
      </c>
      <c r="AN885" s="11" t="n">
        <v>1</v>
      </c>
      <c r="AO885" s="13" t="n">
        <v>0.0078740157480315</v>
      </c>
      <c r="AP885" s="11" t="n">
        <v>1</v>
      </c>
      <c r="AQ885" s="11" t="n">
        <v>5</v>
      </c>
      <c r="AR885" s="13" t="n">
        <v>0.00813008130081301</v>
      </c>
      <c r="AS885" s="13" t="n">
        <v>0.040650406504065</v>
      </c>
      <c r="AT885" s="14" t="n">
        <f aca="false">SUMIFS(시도_소아과개폐업!$C$5:$C$293,시도_소아과개폐업!$A$5:$A$293,$D885,시도_소아과개폐업!$B$5:$B$293,$B885)</f>
        <v>12</v>
      </c>
      <c r="AU885" s="14" t="n">
        <f aca="false">SUMIFS(시도_소아과개폐업!$D$5:$D$293,시도_소아과개폐업!$A$5:$A$293,$D885,시도_소아과개폐업!$B$5:$B$293,$B885)</f>
        <v>5</v>
      </c>
      <c r="AV885" s="14" t="n">
        <f aca="false">SUMIFS(시도_소아과개폐업!$F$5:$F$293,시도_소아과개폐업!$A$5:$A$293,$D885,시도_소아과개폐업!$B$5:$B$293,$B885)</f>
        <v>7</v>
      </c>
      <c r="AW885" s="15" t="n">
        <f aca="false">SUMIFS(시도_소아과개폐업!$G$5:$G$293,시도_소아과개폐업!$A$5:$A$293,$D885,시도_소아과개폐업!$B$5:$B$293,$B885)</f>
        <v>0.178571428571429</v>
      </c>
      <c r="AX885" s="14" t="n">
        <f aca="false">SUMIFS(시도_소아과개폐업!$H$5:$H$293,시도_소아과개폐업!$A$5:$A$293,$D885,시도_소아과개폐업!$B$5:$B$293,$B885)</f>
        <v>11</v>
      </c>
      <c r="AY885" s="14" t="n">
        <f aca="false">SUMIFS(시군구_병원급!$E$5:$E$3668,시군구_병원급!$A$5:$A$3668,$A885,시군구_병원급!$D$5:$D$3668,$D885)</f>
        <v>1</v>
      </c>
      <c r="AZ885" s="14" t="n">
        <f aca="false">SUMIFS(시군구_병원급!$F$5:$F$3668,시군구_병원급!$A$5:$A$3668,$A885,시군구_병원급!$D$5:$D$3668,$D885)</f>
        <v>1</v>
      </c>
      <c r="BA885" s="14" t="n">
        <f aca="false">SUMIFS(시군구_병원급!$G$5:$G$3668,시군구_병원급!$A$5:$A$3668,$A885,시군구_병원급!$D$5:$D$3668,$D885)</f>
        <v>4</v>
      </c>
      <c r="BB885" s="14" t="n">
        <f aca="false">SUMIFS(시군구_병원급!$H$5:$H$3668,시군구_병원급!$A$5:$A$3668,$A885,시군구_병원급!$D$5:$D$3668,$D885)</f>
        <v>5</v>
      </c>
      <c r="BC885" s="16" t="n">
        <f aca="false">K885+AY885</f>
        <v>6</v>
      </c>
      <c r="BD885" s="17" t="n">
        <f aca="false">IF(E885=0,"",(K885+AY885)/E885*1000)</f>
        <v>0.745434215430488</v>
      </c>
      <c r="BE885" s="16" t="n">
        <f aca="false">AY885-SUMIFS(시군구_병원급!$E$5:$E$3668,시군구_병원급!$A$5:$A$3668,$A885,시군구_병원급!$D$5:$D$3668,$D885-3)</f>
        <v>-1</v>
      </c>
      <c r="BF885" s="16" t="n">
        <f aca="false">IF(AY885=0,1,0)</f>
        <v>0</v>
      </c>
      <c r="BG885" s="16" t="n">
        <f aca="false">IF(K885+AY885=0,1,0)</f>
        <v>0</v>
      </c>
      <c r="BH885" s="16" t="n">
        <f aca="false">AF885+AG885+AH885</f>
        <v>51</v>
      </c>
      <c r="BI885" s="18" t="n">
        <f aca="false">IF(H885=0,"",BH885/H885)</f>
        <v>0.404761904761905</v>
      </c>
      <c r="BJ885" s="16" t="n">
        <f aca="false">IF(AP885="","",AP885+AN885)</f>
        <v>2</v>
      </c>
    </row>
    <row r="886" customFormat="false" ht="15" hidden="false" customHeight="true" outlineLevel="0" collapsed="false">
      <c r="A886" s="9" t="s">
        <v>450</v>
      </c>
      <c r="B886" s="10" t="s">
        <v>451</v>
      </c>
      <c r="C886" s="10" t="s">
        <v>452</v>
      </c>
      <c r="D886" s="9" t="n">
        <v>2019</v>
      </c>
      <c r="E886" s="11" t="n">
        <v>11999</v>
      </c>
      <c r="F886" s="11" t="n">
        <v>1656</v>
      </c>
      <c r="G886" s="11" t="n">
        <v>1675</v>
      </c>
      <c r="H886" s="11" t="n">
        <v>225</v>
      </c>
      <c r="I886" s="11" t="n">
        <v>9799</v>
      </c>
      <c r="J886" s="11" t="n">
        <v>8026</v>
      </c>
      <c r="K886" s="11" t="n">
        <v>9</v>
      </c>
      <c r="L886" s="12" t="n">
        <v>18.7515626302192</v>
      </c>
      <c r="M886" s="12" t="n">
        <v>0.750062505208767</v>
      </c>
      <c r="N886" s="13" t="n">
        <v>0.819063169711195</v>
      </c>
      <c r="O886" s="13" t="n">
        <v>0.816651387615635</v>
      </c>
      <c r="P886" s="13" t="n">
        <v>0.139594966247187</v>
      </c>
      <c r="Q886" s="13" t="n">
        <v>-0.136514104778354</v>
      </c>
      <c r="R886" s="13" t="n">
        <v>-0.159558454591069</v>
      </c>
      <c r="S886" s="11" t="n">
        <v>2</v>
      </c>
      <c r="T886" s="13" t="n">
        <v>-0.0343347639484979</v>
      </c>
      <c r="U886" s="13" t="n">
        <v>-0.0214699420810864</v>
      </c>
      <c r="V886" s="11" t="n">
        <v>0</v>
      </c>
      <c r="W886" s="13" t="n">
        <v>-0.12</v>
      </c>
      <c r="X886" s="11" t="n">
        <v>0</v>
      </c>
      <c r="Y886" s="11" t="n">
        <v>0</v>
      </c>
      <c r="Z886" s="11" t="n">
        <v>0</v>
      </c>
      <c r="AA886" s="11" t="n">
        <v>0</v>
      </c>
      <c r="AB886" s="10" t="s">
        <v>65</v>
      </c>
      <c r="AC886" s="11" t="n">
        <v>15</v>
      </c>
      <c r="AD886" s="11" t="n">
        <v>67</v>
      </c>
      <c r="AE886" s="11" t="n">
        <v>111</v>
      </c>
      <c r="AF886" s="11" t="n">
        <v>7</v>
      </c>
      <c r="AG886" s="11" t="n">
        <v>23</v>
      </c>
      <c r="AH886" s="11" t="n">
        <v>2</v>
      </c>
      <c r="AI886" s="13" t="n">
        <v>0.0666666666666667</v>
      </c>
      <c r="AJ886" s="13" t="n">
        <v>0.297777777777778</v>
      </c>
      <c r="AK886" s="13" t="n">
        <v>0.493333333333333</v>
      </c>
      <c r="AL886" s="13" t="n">
        <v>0.0311111111111111</v>
      </c>
      <c r="AM886" s="13" t="n">
        <v>0.102222222222222</v>
      </c>
      <c r="AN886" s="11" t="n">
        <v>2</v>
      </c>
      <c r="AO886" s="13" t="n">
        <v>0.00881057268722467</v>
      </c>
      <c r="AP886" s="11" t="n">
        <v>11</v>
      </c>
      <c r="AQ886" s="11" t="n">
        <v>2</v>
      </c>
      <c r="AR886" s="13" t="n">
        <v>0.0466101694915254</v>
      </c>
      <c r="AS886" s="13" t="n">
        <v>0.00847457627118644</v>
      </c>
      <c r="AT886" s="14" t="n">
        <f aca="false">SUMIFS(시도_소아과개폐업!$C$5:$C$293,시도_소아과개폐업!$A$5:$A$293,$D886,시도_소아과개폐업!$B$5:$B$293,$B886)</f>
        <v>11</v>
      </c>
      <c r="AU886" s="14" t="n">
        <f aca="false">SUMIFS(시도_소아과개폐업!$D$5:$D$293,시도_소아과개폐업!$A$5:$A$293,$D886,시도_소아과개폐업!$B$5:$B$293,$B886)</f>
        <v>7</v>
      </c>
      <c r="AV886" s="14" t="n">
        <f aca="false">SUMIFS(시도_소아과개폐업!$F$5:$F$293,시도_소아과개폐업!$A$5:$A$293,$D886,시도_소아과개폐업!$B$5:$B$293,$B886)</f>
        <v>4</v>
      </c>
      <c r="AW886" s="15" t="n">
        <f aca="false">SUMIFS(시도_소아과개폐업!$G$5:$G$293,시도_소아과개폐업!$A$5:$A$293,$D886,시도_소아과개폐업!$B$5:$B$293,$B886)</f>
        <v>0.132075471698113</v>
      </c>
      <c r="AX886" s="14" t="n">
        <f aca="false">SUMIFS(시도_소아과개폐업!$H$5:$H$293,시도_소아과개폐업!$A$5:$A$293,$D886,시도_소아과개폐업!$B$5:$B$293,$B886)</f>
        <v>29</v>
      </c>
      <c r="AY886" s="14" t="n">
        <f aca="false">SUMIFS(시군구_병원급!$E$5:$E$3668,시군구_병원급!$A$5:$A$3668,$A886,시군구_병원급!$D$5:$D$3668,$D886)</f>
        <v>1</v>
      </c>
      <c r="AZ886" s="14" t="n">
        <f aca="false">SUMIFS(시군구_병원급!$F$5:$F$3668,시군구_병원급!$A$5:$A$3668,$A886,시군구_병원급!$D$5:$D$3668,$D886)</f>
        <v>2</v>
      </c>
      <c r="BA886" s="14" t="n">
        <f aca="false">SUMIFS(시군구_병원급!$G$5:$G$3668,시군구_병원급!$A$5:$A$3668,$A886,시군구_병원급!$D$5:$D$3668,$D886)</f>
        <v>6</v>
      </c>
      <c r="BB886" s="14" t="n">
        <f aca="false">SUMIFS(시군구_병원급!$H$5:$H$3668,시군구_병원급!$A$5:$A$3668,$A886,시군구_병원급!$D$5:$D$3668,$D886)</f>
        <v>18</v>
      </c>
      <c r="BC886" s="16" t="n">
        <f aca="false">K886+AY886</f>
        <v>10</v>
      </c>
      <c r="BD886" s="17" t="n">
        <f aca="false">IF(E886=0,"",(K886+AY886)/E886*1000)</f>
        <v>0.833402783565297</v>
      </c>
      <c r="BE886" s="16" t="n">
        <f aca="false">AY886-SUMIFS(시군구_병원급!$E$5:$E$3668,시군구_병원급!$A$5:$A$3668,$A886,시군구_병원급!$D$5:$D$3668,$D886-3)</f>
        <v>0</v>
      </c>
      <c r="BF886" s="16" t="n">
        <f aca="false">IF(AY886=0,1,0)</f>
        <v>0</v>
      </c>
      <c r="BG886" s="16" t="n">
        <f aca="false">IF(K886+AY886=0,1,0)</f>
        <v>0</v>
      </c>
      <c r="BH886" s="16" t="n">
        <f aca="false">AF886+AG886+AH886</f>
        <v>32</v>
      </c>
      <c r="BI886" s="18" t="n">
        <f aca="false">IF(H886=0,"",BH886/H886)</f>
        <v>0.142222222222222</v>
      </c>
      <c r="BJ886" s="16" t="n">
        <f aca="false">IF(AP886="","",AP886+AN886)</f>
        <v>13</v>
      </c>
    </row>
    <row r="887" customFormat="false" ht="15" hidden="false" customHeight="true" outlineLevel="0" collapsed="false">
      <c r="A887" s="9" t="s">
        <v>453</v>
      </c>
      <c r="B887" s="10" t="s">
        <v>451</v>
      </c>
      <c r="C887" s="10" t="s">
        <v>454</v>
      </c>
      <c r="D887" s="9" t="n">
        <v>2019</v>
      </c>
      <c r="E887" s="11" t="n">
        <v>15490</v>
      </c>
      <c r="F887" s="11" t="n">
        <v>2163</v>
      </c>
      <c r="G887" s="11" t="n">
        <v>2146</v>
      </c>
      <c r="H887" s="11" t="n">
        <v>288</v>
      </c>
      <c r="I887" s="11" t="n">
        <v>12824</v>
      </c>
      <c r="J887" s="11" t="n">
        <v>9403</v>
      </c>
      <c r="K887" s="11" t="n">
        <v>17</v>
      </c>
      <c r="L887" s="12" t="n">
        <v>18.5926404131698</v>
      </c>
      <c r="M887" s="12" t="n">
        <v>1.09748224661072</v>
      </c>
      <c r="N887" s="13" t="n">
        <v>0.733234560199626</v>
      </c>
      <c r="O887" s="13" t="n">
        <v>0.827888960619755</v>
      </c>
      <c r="P887" s="13" t="n">
        <v>0.1385409941898</v>
      </c>
      <c r="Q887" s="13" t="n">
        <v>-0.10275718257646</v>
      </c>
      <c r="R887" s="13" t="n">
        <v>-0.130470016207456</v>
      </c>
      <c r="S887" s="11" t="n">
        <v>3</v>
      </c>
      <c r="T887" s="13" t="n">
        <v>-0.0828025477707006</v>
      </c>
      <c r="U887" s="13" t="n">
        <v>-0.0270844397238449</v>
      </c>
      <c r="V887" s="11" t="n">
        <v>0</v>
      </c>
      <c r="W887" s="13" t="n">
        <v>-0.177083333333333</v>
      </c>
      <c r="X887" s="11" t="n">
        <v>0</v>
      </c>
      <c r="Y887" s="11" t="n">
        <v>0</v>
      </c>
      <c r="Z887" s="11" t="n">
        <v>0</v>
      </c>
      <c r="AA887" s="11" t="n">
        <v>0</v>
      </c>
      <c r="AB887" s="10" t="s">
        <v>65</v>
      </c>
      <c r="AC887" s="11" t="n">
        <v>16</v>
      </c>
      <c r="AD887" s="11" t="n">
        <v>98</v>
      </c>
      <c r="AE887" s="11" t="n">
        <v>144</v>
      </c>
      <c r="AF887" s="11" t="n">
        <v>9</v>
      </c>
      <c r="AG887" s="11" t="n">
        <v>20</v>
      </c>
      <c r="AH887" s="11" t="n">
        <v>1</v>
      </c>
      <c r="AI887" s="13" t="n">
        <v>0.0555555555555556</v>
      </c>
      <c r="AJ887" s="13" t="n">
        <v>0.340277777777778</v>
      </c>
      <c r="AK887" s="13" t="n">
        <v>0.5</v>
      </c>
      <c r="AL887" s="13" t="n">
        <v>0.03125</v>
      </c>
      <c r="AM887" s="13" t="n">
        <v>0.0694444444444445</v>
      </c>
      <c r="AN887" s="11" t="n">
        <v>5</v>
      </c>
      <c r="AO887" s="13" t="n">
        <v>0.0170648464163823</v>
      </c>
      <c r="AP887" s="11" t="n">
        <v>41</v>
      </c>
      <c r="AQ887" s="11" t="n">
        <v>16</v>
      </c>
      <c r="AR887" s="13" t="n">
        <v>0.128930817610063</v>
      </c>
      <c r="AS887" s="13" t="n">
        <v>0.050314465408805</v>
      </c>
      <c r="AT887" s="14" t="n">
        <f aca="false">SUMIFS(시도_소아과개폐업!$C$5:$C$293,시도_소아과개폐업!$A$5:$A$293,$D887,시도_소아과개폐업!$B$5:$B$293,$B887)</f>
        <v>11</v>
      </c>
      <c r="AU887" s="14" t="n">
        <f aca="false">SUMIFS(시도_소아과개폐업!$D$5:$D$293,시도_소아과개폐업!$A$5:$A$293,$D887,시도_소아과개폐업!$B$5:$B$293,$B887)</f>
        <v>7</v>
      </c>
      <c r="AV887" s="14" t="n">
        <f aca="false">SUMIFS(시도_소아과개폐업!$F$5:$F$293,시도_소아과개폐업!$A$5:$A$293,$D887,시도_소아과개폐업!$B$5:$B$293,$B887)</f>
        <v>4</v>
      </c>
      <c r="AW887" s="15" t="n">
        <f aca="false">SUMIFS(시도_소아과개폐업!$G$5:$G$293,시도_소아과개폐업!$A$5:$A$293,$D887,시도_소아과개폐업!$B$5:$B$293,$B887)</f>
        <v>0.132075471698113</v>
      </c>
      <c r="AX887" s="14" t="n">
        <f aca="false">SUMIFS(시도_소아과개폐업!$H$5:$H$293,시도_소아과개폐업!$A$5:$A$293,$D887,시도_소아과개폐업!$B$5:$B$293,$B887)</f>
        <v>29</v>
      </c>
      <c r="AY887" s="14" t="n">
        <f aca="false">SUMIFS(시군구_병원급!$E$5:$E$3668,시군구_병원급!$A$5:$A$3668,$A887,시군구_병원급!$D$5:$D$3668,$D887)</f>
        <v>0</v>
      </c>
      <c r="AZ887" s="14" t="n">
        <f aca="false">SUMIFS(시군구_병원급!$F$5:$F$3668,시군구_병원급!$A$5:$A$3668,$A887,시군구_병원급!$D$5:$D$3668,$D887)</f>
        <v>2</v>
      </c>
      <c r="BA887" s="14" t="n">
        <f aca="false">SUMIFS(시군구_병원급!$G$5:$G$3668,시군구_병원급!$A$5:$A$3668,$A887,시군구_병원급!$D$5:$D$3668,$D887)</f>
        <v>18</v>
      </c>
      <c r="BB887" s="14" t="n">
        <f aca="false">SUMIFS(시군구_병원급!$H$5:$H$3668,시군구_병원급!$A$5:$A$3668,$A887,시군구_병원급!$D$5:$D$3668,$D887)</f>
        <v>28</v>
      </c>
      <c r="BC887" s="16" t="n">
        <f aca="false">K887+AY887</f>
        <v>17</v>
      </c>
      <c r="BD887" s="17" t="n">
        <f aca="false">IF(E887=0,"",(K887+AY887)/E887*1000)</f>
        <v>1.09748224661072</v>
      </c>
      <c r="BE887" s="16" t="n">
        <f aca="false">AY887-SUMIFS(시군구_병원급!$E$5:$E$3668,시군구_병원급!$A$5:$A$3668,$A887,시군구_병원급!$D$5:$D$3668,$D887-3)</f>
        <v>-2</v>
      </c>
      <c r="BF887" s="16" t="n">
        <f aca="false">IF(AY887=0,1,0)</f>
        <v>1</v>
      </c>
      <c r="BG887" s="16" t="n">
        <f aca="false">IF(K887+AY887=0,1,0)</f>
        <v>0</v>
      </c>
      <c r="BH887" s="16" t="n">
        <f aca="false">AF887+AG887+AH887</f>
        <v>30</v>
      </c>
      <c r="BI887" s="18" t="n">
        <f aca="false">IF(H887=0,"",BH887/H887)</f>
        <v>0.104166666666667</v>
      </c>
      <c r="BJ887" s="16" t="n">
        <f aca="false">IF(AP887="","",AP887+AN887)</f>
        <v>46</v>
      </c>
    </row>
    <row r="888" customFormat="false" ht="15" hidden="false" customHeight="true" outlineLevel="0" collapsed="false">
      <c r="A888" s="9" t="s">
        <v>455</v>
      </c>
      <c r="B888" s="10" t="s">
        <v>451</v>
      </c>
      <c r="C888" s="10" t="s">
        <v>456</v>
      </c>
      <c r="D888" s="9" t="n">
        <v>2019</v>
      </c>
      <c r="E888" s="11" t="n">
        <v>7398</v>
      </c>
      <c r="F888" s="11" t="n">
        <v>970</v>
      </c>
      <c r="G888" s="11" t="n">
        <v>964</v>
      </c>
      <c r="H888" s="11" t="n">
        <v>124</v>
      </c>
      <c r="I888" s="11" t="n">
        <v>6298</v>
      </c>
      <c r="J888" s="11" t="n">
        <v>4992</v>
      </c>
      <c r="K888" s="11" t="n">
        <v>11</v>
      </c>
      <c r="L888" s="12" t="n">
        <v>16.7612868342795</v>
      </c>
      <c r="M888" s="12" t="n">
        <v>1.48688834820222</v>
      </c>
      <c r="N888" s="13" t="n">
        <v>0.792632581771991</v>
      </c>
      <c r="O888" s="13" t="n">
        <v>0.851311165179778</v>
      </c>
      <c r="P888" s="13" t="n">
        <v>0.130305487969722</v>
      </c>
      <c r="Q888" s="13" t="n">
        <v>-0.150241212956582</v>
      </c>
      <c r="R888" s="13" t="n">
        <v>-0.220064724919094</v>
      </c>
      <c r="S888" s="11" t="n">
        <v>1</v>
      </c>
      <c r="T888" s="13" t="n">
        <v>-0.0676691729323309</v>
      </c>
      <c r="U888" s="13" t="n">
        <v>-0.0477774417901421</v>
      </c>
      <c r="V888" s="11" t="n">
        <v>0</v>
      </c>
      <c r="W888" s="13" t="n">
        <v>-0.120967741935484</v>
      </c>
      <c r="X888" s="11" t="n">
        <v>0</v>
      </c>
      <c r="Y888" s="11" t="n">
        <v>0</v>
      </c>
      <c r="Z888" s="11" t="n">
        <v>0</v>
      </c>
      <c r="AA888" s="11" t="n">
        <v>0</v>
      </c>
      <c r="AB888" s="10" t="s">
        <v>65</v>
      </c>
      <c r="AC888" s="11" t="n">
        <v>8</v>
      </c>
      <c r="AD888" s="11" t="n">
        <v>53</v>
      </c>
      <c r="AE888" s="11" t="n">
        <v>37</v>
      </c>
      <c r="AF888" s="11" t="n">
        <v>4</v>
      </c>
      <c r="AG888" s="11" t="n">
        <v>21</v>
      </c>
      <c r="AH888" s="11" t="n">
        <v>1</v>
      </c>
      <c r="AI888" s="13" t="n">
        <v>0.0645161290322581</v>
      </c>
      <c r="AJ888" s="13" t="n">
        <v>0.42741935483871</v>
      </c>
      <c r="AK888" s="13" t="n">
        <v>0.298387096774194</v>
      </c>
      <c r="AL888" s="13" t="n">
        <v>0.032258064516129</v>
      </c>
      <c r="AM888" s="13" t="n">
        <v>0.169354838709677</v>
      </c>
      <c r="AN888" s="11" t="n">
        <v>5</v>
      </c>
      <c r="AO888" s="13" t="n">
        <v>0.0387596899224806</v>
      </c>
      <c r="AP888" s="11" t="n">
        <v>17</v>
      </c>
      <c r="AQ888" s="11" t="n">
        <v>8</v>
      </c>
      <c r="AR888" s="13" t="n">
        <v>0.123188405797102</v>
      </c>
      <c r="AS888" s="13" t="n">
        <v>0.0579710144927536</v>
      </c>
      <c r="AT888" s="14" t="n">
        <f aca="false">SUMIFS(시도_소아과개폐업!$C$5:$C$293,시도_소아과개폐업!$A$5:$A$293,$D888,시도_소아과개폐업!$B$5:$B$293,$B888)</f>
        <v>11</v>
      </c>
      <c r="AU888" s="14" t="n">
        <f aca="false">SUMIFS(시도_소아과개폐업!$D$5:$D$293,시도_소아과개폐업!$A$5:$A$293,$D888,시도_소아과개폐업!$B$5:$B$293,$B888)</f>
        <v>7</v>
      </c>
      <c r="AV888" s="14" t="n">
        <f aca="false">SUMIFS(시도_소아과개폐업!$F$5:$F$293,시도_소아과개폐업!$A$5:$A$293,$D888,시도_소아과개폐업!$B$5:$B$293,$B888)</f>
        <v>4</v>
      </c>
      <c r="AW888" s="15" t="n">
        <f aca="false">SUMIFS(시도_소아과개폐업!$G$5:$G$293,시도_소아과개폐업!$A$5:$A$293,$D888,시도_소아과개폐업!$B$5:$B$293,$B888)</f>
        <v>0.132075471698113</v>
      </c>
      <c r="AX888" s="14" t="n">
        <f aca="false">SUMIFS(시도_소아과개폐업!$H$5:$H$293,시도_소아과개폐업!$A$5:$A$293,$D888,시도_소아과개폐업!$B$5:$B$293,$B888)</f>
        <v>29</v>
      </c>
      <c r="AY888" s="14" t="n">
        <f aca="false">SUMIFS(시군구_병원급!$E$5:$E$3668,시군구_병원급!$A$5:$A$3668,$A888,시군구_병원급!$D$5:$D$3668,$D888)</f>
        <v>1</v>
      </c>
      <c r="AZ888" s="14" t="n">
        <f aca="false">SUMIFS(시군구_병원급!$F$5:$F$3668,시군구_병원급!$A$5:$A$3668,$A888,시군구_병원급!$D$5:$D$3668,$D888)</f>
        <v>4</v>
      </c>
      <c r="BA888" s="14" t="n">
        <f aca="false">SUMIFS(시군구_병원급!$G$5:$G$3668,시군구_병원급!$A$5:$A$3668,$A888,시군구_병원급!$D$5:$D$3668,$D888)</f>
        <v>5</v>
      </c>
      <c r="BB888" s="14" t="n">
        <f aca="false">SUMIFS(시군구_병원급!$H$5:$H$3668,시군구_병원급!$A$5:$A$3668,$A888,시군구_병원급!$D$5:$D$3668,$D888)</f>
        <v>12</v>
      </c>
      <c r="BC888" s="16" t="n">
        <f aca="false">K888+AY888</f>
        <v>12</v>
      </c>
      <c r="BD888" s="17" t="n">
        <f aca="false">IF(E888=0,"",(K888+AY888)/E888*1000)</f>
        <v>1.6220600162206</v>
      </c>
      <c r="BE888" s="16" t="n">
        <f aca="false">AY888-SUMIFS(시군구_병원급!$E$5:$E$3668,시군구_병원급!$A$5:$A$3668,$A888,시군구_병원급!$D$5:$D$3668,$D888-3)</f>
        <v>0</v>
      </c>
      <c r="BF888" s="16" t="n">
        <f aca="false">IF(AY888=0,1,0)</f>
        <v>0</v>
      </c>
      <c r="BG888" s="16" t="n">
        <f aca="false">IF(K888+AY888=0,1,0)</f>
        <v>0</v>
      </c>
      <c r="BH888" s="16" t="n">
        <f aca="false">AF888+AG888+AH888</f>
        <v>26</v>
      </c>
      <c r="BI888" s="18" t="n">
        <f aca="false">IF(H888=0,"",BH888/H888)</f>
        <v>0.209677419354839</v>
      </c>
      <c r="BJ888" s="16" t="n">
        <f aca="false">IF(AP888="","",AP888+AN888)</f>
        <v>22</v>
      </c>
    </row>
    <row r="889" customFormat="false" ht="15" hidden="false" customHeight="true" outlineLevel="0" collapsed="false">
      <c r="A889" s="9" t="s">
        <v>457</v>
      </c>
      <c r="B889" s="10" t="s">
        <v>451</v>
      </c>
      <c r="C889" s="10" t="s">
        <v>458</v>
      </c>
      <c r="D889" s="9" t="n">
        <v>2019</v>
      </c>
      <c r="E889" s="11" t="n">
        <v>3548</v>
      </c>
      <c r="F889" s="11" t="n">
        <v>417</v>
      </c>
      <c r="G889" s="11" t="n">
        <v>422</v>
      </c>
      <c r="H889" s="11" t="n">
        <v>66</v>
      </c>
      <c r="I889" s="11" t="n">
        <v>3089</v>
      </c>
      <c r="J889" s="11" t="n">
        <v>2374</v>
      </c>
      <c r="K889" s="11" t="n">
        <v>3</v>
      </c>
      <c r="L889" s="12" t="n">
        <v>18.6020293122886</v>
      </c>
      <c r="M889" s="12" t="n">
        <v>0.84554678692221</v>
      </c>
      <c r="N889" s="13" t="n">
        <v>0.768533505988993</v>
      </c>
      <c r="O889" s="13" t="n">
        <v>0.870631341600902</v>
      </c>
      <c r="P889" s="13" t="n">
        <v>0.118940248027058</v>
      </c>
      <c r="Q889" s="13" t="n">
        <v>-0.21833002864067</v>
      </c>
      <c r="R889" s="13" t="n">
        <v>-0.362537764350453</v>
      </c>
      <c r="S889" s="11" t="n">
        <v>-1</v>
      </c>
      <c r="T889" s="13" t="n">
        <v>-0.0294117647058824</v>
      </c>
      <c r="U889" s="13" t="n">
        <v>-0.0221589110478</v>
      </c>
      <c r="V889" s="11" t="n">
        <v>0</v>
      </c>
      <c r="W889" s="13" t="n">
        <v>-0.0757575757575758</v>
      </c>
      <c r="X889" s="11" t="n">
        <v>0</v>
      </c>
      <c r="Y889" s="11" t="n">
        <v>0</v>
      </c>
      <c r="Z889" s="11" t="n">
        <v>0</v>
      </c>
      <c r="AA889" s="11" t="n">
        <v>0</v>
      </c>
      <c r="AB889" s="10" t="s">
        <v>65</v>
      </c>
      <c r="AC889" s="11" t="n">
        <v>2</v>
      </c>
      <c r="AD889" s="11" t="n">
        <v>20</v>
      </c>
      <c r="AE889" s="11" t="n">
        <v>33</v>
      </c>
      <c r="AF889" s="11" t="n">
        <v>2</v>
      </c>
      <c r="AG889" s="11" t="n">
        <v>9</v>
      </c>
      <c r="AH889" s="11" t="n">
        <v>0</v>
      </c>
      <c r="AI889" s="13" t="n">
        <v>0.0303030303030303</v>
      </c>
      <c r="AJ889" s="13" t="n">
        <v>0.303030303030303</v>
      </c>
      <c r="AK889" s="13" t="n">
        <v>0.5</v>
      </c>
      <c r="AL889" s="13" t="n">
        <v>0.0303030303030303</v>
      </c>
      <c r="AM889" s="13" t="n">
        <v>0.136363636363636</v>
      </c>
      <c r="AN889" s="11" t="n">
        <v>0</v>
      </c>
      <c r="AO889" s="13" t="n">
        <v>0</v>
      </c>
      <c r="AP889" s="11" t="n">
        <v>2</v>
      </c>
      <c r="AQ889" s="11" t="n">
        <v>0</v>
      </c>
      <c r="AR889" s="13" t="n">
        <v>0.0294117647058824</v>
      </c>
      <c r="AS889" s="13" t="n">
        <v>0</v>
      </c>
      <c r="AT889" s="14" t="n">
        <f aca="false">SUMIFS(시도_소아과개폐업!$C$5:$C$293,시도_소아과개폐업!$A$5:$A$293,$D889,시도_소아과개폐업!$B$5:$B$293,$B889)</f>
        <v>11</v>
      </c>
      <c r="AU889" s="14" t="n">
        <f aca="false">SUMIFS(시도_소아과개폐업!$D$5:$D$293,시도_소아과개폐업!$A$5:$A$293,$D889,시도_소아과개폐업!$B$5:$B$293,$B889)</f>
        <v>7</v>
      </c>
      <c r="AV889" s="14" t="n">
        <f aca="false">SUMIFS(시도_소아과개폐업!$F$5:$F$293,시도_소아과개폐업!$A$5:$A$293,$D889,시도_소아과개폐업!$B$5:$B$293,$B889)</f>
        <v>4</v>
      </c>
      <c r="AW889" s="15" t="n">
        <f aca="false">SUMIFS(시도_소아과개폐업!$G$5:$G$293,시도_소아과개폐업!$A$5:$A$293,$D889,시도_소아과개폐업!$B$5:$B$293,$B889)</f>
        <v>0.132075471698113</v>
      </c>
      <c r="AX889" s="14" t="n">
        <f aca="false">SUMIFS(시도_소아과개폐업!$H$5:$H$293,시도_소아과개폐업!$A$5:$A$293,$D889,시도_소아과개폐업!$B$5:$B$293,$B889)</f>
        <v>29</v>
      </c>
      <c r="AY889" s="14" t="n">
        <f aca="false">SUMIFS(시군구_병원급!$E$5:$E$3668,시군구_병원급!$A$5:$A$3668,$A889,시군구_병원급!$D$5:$D$3668,$D889)</f>
        <v>0</v>
      </c>
      <c r="AZ889" s="14" t="n">
        <f aca="false">SUMIFS(시군구_병원급!$F$5:$F$3668,시군구_병원급!$A$5:$A$3668,$A889,시군구_병원급!$D$5:$D$3668,$D889)</f>
        <v>2</v>
      </c>
      <c r="BA889" s="14" t="n">
        <f aca="false">SUMIFS(시군구_병원급!$G$5:$G$3668,시군구_병원급!$A$5:$A$3668,$A889,시군구_병원급!$D$5:$D$3668,$D889)</f>
        <v>3</v>
      </c>
      <c r="BB889" s="14" t="n">
        <f aca="false">SUMIFS(시군구_병원급!$H$5:$H$3668,시군구_병원급!$A$5:$A$3668,$A889,시군구_병원급!$D$5:$D$3668,$D889)</f>
        <v>6</v>
      </c>
      <c r="BC889" s="16" t="n">
        <f aca="false">K889+AY889</f>
        <v>3</v>
      </c>
      <c r="BD889" s="17" t="n">
        <f aca="false">IF(E889=0,"",(K889+AY889)/E889*1000)</f>
        <v>0.84554678692221</v>
      </c>
      <c r="BE889" s="16" t="n">
        <f aca="false">AY889-SUMIFS(시군구_병원급!$E$5:$E$3668,시군구_병원급!$A$5:$A$3668,$A889,시군구_병원급!$D$5:$D$3668,$D889-3)</f>
        <v>0</v>
      </c>
      <c r="BF889" s="16" t="n">
        <f aca="false">IF(AY889=0,1,0)</f>
        <v>1</v>
      </c>
      <c r="BG889" s="16" t="n">
        <f aca="false">IF(K889+AY889=0,1,0)</f>
        <v>0</v>
      </c>
      <c r="BH889" s="16" t="n">
        <f aca="false">AF889+AG889+AH889</f>
        <v>11</v>
      </c>
      <c r="BI889" s="18" t="n">
        <f aca="false">IF(H889=0,"",BH889/H889)</f>
        <v>0.166666666666667</v>
      </c>
      <c r="BJ889" s="16" t="n">
        <f aca="false">IF(AP889="","",AP889+AN889)</f>
        <v>2</v>
      </c>
    </row>
    <row r="890" customFormat="false" ht="15" hidden="false" customHeight="true" outlineLevel="0" collapsed="false">
      <c r="A890" s="9" t="s">
        <v>459</v>
      </c>
      <c r="B890" s="10" t="s">
        <v>451</v>
      </c>
      <c r="C890" s="10" t="s">
        <v>460</v>
      </c>
      <c r="D890" s="9" t="n">
        <v>2019</v>
      </c>
      <c r="E890" s="11" t="n">
        <v>1430</v>
      </c>
      <c r="F890" s="11" t="n">
        <v>175</v>
      </c>
      <c r="G890" s="11" t="n">
        <v>176</v>
      </c>
      <c r="H890" s="11" t="n">
        <v>23</v>
      </c>
      <c r="I890" s="11" t="n">
        <v>1358</v>
      </c>
      <c r="J890" s="11" t="n">
        <v>1113</v>
      </c>
      <c r="K890" s="11" t="n">
        <v>3</v>
      </c>
      <c r="L890" s="12" t="n">
        <v>16.0839160839161</v>
      </c>
      <c r="M890" s="12" t="n">
        <v>2.0979020979021</v>
      </c>
      <c r="N890" s="13" t="n">
        <v>0.819587628865979</v>
      </c>
      <c r="O890" s="13" t="n">
        <v>0.94965034965035</v>
      </c>
      <c r="P890" s="13" t="n">
        <v>0.123076923076923</v>
      </c>
      <c r="Q890" s="13" t="n">
        <v>-0.274847870182556</v>
      </c>
      <c r="R890" s="13" t="n">
        <v>-0.278688524590164</v>
      </c>
      <c r="S890" s="11" t="n">
        <v>0</v>
      </c>
      <c r="T890" s="13" t="n">
        <v>-0.0416666666666666</v>
      </c>
      <c r="U890" s="13" t="n">
        <v>-0.027916964924839</v>
      </c>
      <c r="V890" s="11" t="n">
        <v>0</v>
      </c>
      <c r="W890" s="13" t="n">
        <v>-0.130434782608696</v>
      </c>
      <c r="X890" s="11" t="n">
        <v>0</v>
      </c>
      <c r="Y890" s="11" t="n">
        <v>0</v>
      </c>
      <c r="Z890" s="11" t="n">
        <v>0</v>
      </c>
      <c r="AA890" s="11" t="n">
        <v>0</v>
      </c>
      <c r="AB890" s="10" t="s">
        <v>65</v>
      </c>
      <c r="AC890" s="11" t="n">
        <v>10</v>
      </c>
      <c r="AD890" s="11" t="n">
        <v>4</v>
      </c>
      <c r="AE890" s="11" t="n">
        <v>5</v>
      </c>
      <c r="AF890" s="11" t="n">
        <v>1</v>
      </c>
      <c r="AG890" s="11" t="n">
        <v>3</v>
      </c>
      <c r="AH890" s="11" t="n">
        <v>0</v>
      </c>
      <c r="AI890" s="13" t="n">
        <v>0.434782608695652</v>
      </c>
      <c r="AJ890" s="13" t="n">
        <v>0.173913043478261</v>
      </c>
      <c r="AK890" s="13" t="n">
        <v>0.217391304347826</v>
      </c>
      <c r="AL890" s="13" t="n">
        <v>0.0434782608695652</v>
      </c>
      <c r="AM890" s="13" t="n">
        <v>0.130434782608696</v>
      </c>
      <c r="AN890" s="11" t="n">
        <v>1</v>
      </c>
      <c r="AO890" s="13" t="n">
        <v>0.0416666666666667</v>
      </c>
      <c r="AP890" s="11" t="n">
        <v>2</v>
      </c>
      <c r="AQ890" s="11" t="n">
        <v>0</v>
      </c>
      <c r="AR890" s="13" t="n">
        <v>0.0769230769230769</v>
      </c>
      <c r="AS890" s="13" t="n">
        <v>0</v>
      </c>
      <c r="AT890" s="14" t="n">
        <f aca="false">SUMIFS(시도_소아과개폐업!$C$5:$C$293,시도_소아과개폐업!$A$5:$A$293,$D890,시도_소아과개폐업!$B$5:$B$293,$B890)</f>
        <v>11</v>
      </c>
      <c r="AU890" s="14" t="n">
        <f aca="false">SUMIFS(시도_소아과개폐업!$D$5:$D$293,시도_소아과개폐업!$A$5:$A$293,$D890,시도_소아과개폐업!$B$5:$B$293,$B890)</f>
        <v>7</v>
      </c>
      <c r="AV890" s="14" t="n">
        <f aca="false">SUMIFS(시도_소아과개폐업!$F$5:$F$293,시도_소아과개폐업!$A$5:$A$293,$D890,시도_소아과개폐업!$B$5:$B$293,$B890)</f>
        <v>4</v>
      </c>
      <c r="AW890" s="15" t="n">
        <f aca="false">SUMIFS(시도_소아과개폐업!$G$5:$G$293,시도_소아과개폐업!$A$5:$A$293,$D890,시도_소아과개폐업!$B$5:$B$293,$B890)</f>
        <v>0.132075471698113</v>
      </c>
      <c r="AX890" s="14" t="n">
        <f aca="false">SUMIFS(시도_소아과개폐업!$H$5:$H$293,시도_소아과개폐업!$A$5:$A$293,$D890,시도_소아과개폐업!$B$5:$B$293,$B890)</f>
        <v>29</v>
      </c>
      <c r="AY890" s="14" t="n">
        <f aca="false">SUMIFS(시군구_병원급!$E$5:$E$3668,시군구_병원급!$A$5:$A$3668,$A890,시군구_병원급!$D$5:$D$3668,$D890)</f>
        <v>1</v>
      </c>
      <c r="AZ890" s="14" t="n">
        <f aca="false">SUMIFS(시군구_병원급!$F$5:$F$3668,시군구_병원급!$A$5:$A$3668,$A890,시군구_병원급!$D$5:$D$3668,$D890)</f>
        <v>1</v>
      </c>
      <c r="BA890" s="14" t="n">
        <f aca="false">SUMIFS(시군구_병원급!$G$5:$G$3668,시군구_병원급!$A$5:$A$3668,$A890,시군구_병원급!$D$5:$D$3668,$D890)</f>
        <v>2</v>
      </c>
      <c r="BB890" s="14" t="n">
        <f aca="false">SUMIFS(시군구_병원급!$H$5:$H$3668,시군구_병원급!$A$5:$A$3668,$A890,시군구_병원급!$D$5:$D$3668,$D890)</f>
        <v>2</v>
      </c>
      <c r="BC890" s="16" t="n">
        <f aca="false">K890+AY890</f>
        <v>4</v>
      </c>
      <c r="BD890" s="17" t="n">
        <f aca="false">IF(E890=0,"",(K890+AY890)/E890*1000)</f>
        <v>2.7972027972028</v>
      </c>
      <c r="BE890" s="16" t="n">
        <f aca="false">AY890-SUMIFS(시군구_병원급!$E$5:$E$3668,시군구_병원급!$A$5:$A$3668,$A890,시군구_병원급!$D$5:$D$3668,$D890-3)</f>
        <v>0</v>
      </c>
      <c r="BF890" s="16" t="n">
        <f aca="false">IF(AY890=0,1,0)</f>
        <v>0</v>
      </c>
      <c r="BG890" s="16" t="n">
        <f aca="false">IF(K890+AY890=0,1,0)</f>
        <v>0</v>
      </c>
      <c r="BH890" s="16" t="n">
        <f aca="false">AF890+AG890+AH890</f>
        <v>4</v>
      </c>
      <c r="BI890" s="18" t="n">
        <f aca="false">IF(H890=0,"",BH890/H890)</f>
        <v>0.173913043478261</v>
      </c>
      <c r="BJ890" s="16" t="n">
        <f aca="false">IF(AP890="","",AP890+AN890)</f>
        <v>3</v>
      </c>
    </row>
    <row r="891" customFormat="false" ht="15" hidden="false" customHeight="true" outlineLevel="0" collapsed="false">
      <c r="A891" s="9" t="s">
        <v>461</v>
      </c>
      <c r="B891" s="10" t="s">
        <v>451</v>
      </c>
      <c r="C891" s="10" t="s">
        <v>462</v>
      </c>
      <c r="D891" s="9" t="n">
        <v>2019</v>
      </c>
      <c r="E891" s="11" t="n">
        <v>3273</v>
      </c>
      <c r="F891" s="11" t="n">
        <v>409</v>
      </c>
      <c r="G891" s="11" t="n">
        <v>414</v>
      </c>
      <c r="H891" s="11" t="n">
        <v>56</v>
      </c>
      <c r="I891" s="11" t="n">
        <v>2831</v>
      </c>
      <c r="J891" s="11" t="n">
        <v>2412</v>
      </c>
      <c r="K891" s="11" t="n">
        <v>5</v>
      </c>
      <c r="L891" s="12" t="n">
        <v>17.1096853040024</v>
      </c>
      <c r="M891" s="12" t="n">
        <v>1.52765047357165</v>
      </c>
      <c r="N891" s="13" t="n">
        <v>0.851995761215118</v>
      </c>
      <c r="O891" s="13" t="n">
        <v>0.864955698136266</v>
      </c>
      <c r="P891" s="13" t="n">
        <v>0.126489459211732</v>
      </c>
      <c r="Q891" s="13" t="n">
        <v>-0.126268019220502</v>
      </c>
      <c r="R891" s="13" t="n">
        <v>-0.199226305609284</v>
      </c>
      <c r="S891" s="11" t="n">
        <v>0</v>
      </c>
      <c r="T891" s="13" t="n">
        <v>-0.0344827586206896</v>
      </c>
      <c r="U891" s="13" t="n">
        <v>-0.0374022441346481</v>
      </c>
      <c r="V891" s="11" t="n">
        <v>0</v>
      </c>
      <c r="W891" s="13" t="n">
        <v>-0.0892857142857143</v>
      </c>
      <c r="X891" s="11" t="n">
        <v>0</v>
      </c>
      <c r="Y891" s="11" t="n">
        <v>0</v>
      </c>
      <c r="Z891" s="11" t="n">
        <v>0</v>
      </c>
      <c r="AA891" s="11" t="n">
        <v>0</v>
      </c>
      <c r="AB891" s="10" t="s">
        <v>65</v>
      </c>
      <c r="AC891" s="11" t="n">
        <v>9</v>
      </c>
      <c r="AD891" s="11" t="n">
        <v>21</v>
      </c>
      <c r="AE891" s="11" t="n">
        <v>19</v>
      </c>
      <c r="AF891" s="11" t="n">
        <v>0</v>
      </c>
      <c r="AG891" s="11" t="n">
        <v>7</v>
      </c>
      <c r="AH891" s="11" t="n">
        <v>0</v>
      </c>
      <c r="AI891" s="13" t="n">
        <v>0.160714285714286</v>
      </c>
      <c r="AJ891" s="13" t="n">
        <v>0.375</v>
      </c>
      <c r="AK891" s="13" t="n">
        <v>0.339285714285714</v>
      </c>
      <c r="AL891" s="13" t="n">
        <v>0</v>
      </c>
      <c r="AM891" s="13" t="n">
        <v>0.125</v>
      </c>
      <c r="AN891" s="11" t="n">
        <v>2</v>
      </c>
      <c r="AO891" s="13" t="n">
        <v>0.0344827586206897</v>
      </c>
      <c r="AP891" s="11" t="n">
        <v>7</v>
      </c>
      <c r="AQ891" s="11" t="n">
        <v>6</v>
      </c>
      <c r="AR891" s="13" t="n">
        <v>0.11864406779661</v>
      </c>
      <c r="AS891" s="13" t="n">
        <v>0.101694915254237</v>
      </c>
      <c r="AT891" s="14" t="n">
        <f aca="false">SUMIFS(시도_소아과개폐업!$C$5:$C$293,시도_소아과개폐업!$A$5:$A$293,$D891,시도_소아과개폐업!$B$5:$B$293,$B891)</f>
        <v>11</v>
      </c>
      <c r="AU891" s="14" t="n">
        <f aca="false">SUMIFS(시도_소아과개폐업!$D$5:$D$293,시도_소아과개폐업!$A$5:$A$293,$D891,시도_소아과개폐업!$B$5:$B$293,$B891)</f>
        <v>7</v>
      </c>
      <c r="AV891" s="14" t="n">
        <f aca="false">SUMIFS(시도_소아과개폐업!$F$5:$F$293,시도_소아과개폐업!$A$5:$A$293,$D891,시도_소아과개폐업!$B$5:$B$293,$B891)</f>
        <v>4</v>
      </c>
      <c r="AW891" s="15" t="n">
        <f aca="false">SUMIFS(시도_소아과개폐업!$G$5:$G$293,시도_소아과개폐업!$A$5:$A$293,$D891,시도_소아과개폐업!$B$5:$B$293,$B891)</f>
        <v>0.132075471698113</v>
      </c>
      <c r="AX891" s="14" t="n">
        <f aca="false">SUMIFS(시도_소아과개폐업!$H$5:$H$293,시도_소아과개폐업!$A$5:$A$293,$D891,시도_소아과개폐업!$B$5:$B$293,$B891)</f>
        <v>29</v>
      </c>
      <c r="AY891" s="14" t="n">
        <f aca="false">SUMIFS(시군구_병원급!$E$5:$E$3668,시군구_병원급!$A$5:$A$3668,$A891,시군구_병원급!$D$5:$D$3668,$D891)</f>
        <v>1</v>
      </c>
      <c r="AZ891" s="14" t="n">
        <f aca="false">SUMIFS(시군구_병원급!$F$5:$F$3668,시군구_병원급!$A$5:$A$3668,$A891,시군구_병원급!$D$5:$D$3668,$D891)</f>
        <v>2</v>
      </c>
      <c r="BA891" s="14" t="n">
        <f aca="false">SUMIFS(시군구_병원급!$G$5:$G$3668,시군구_병원급!$A$5:$A$3668,$A891,시군구_병원급!$D$5:$D$3668,$D891)</f>
        <v>2</v>
      </c>
      <c r="BB891" s="14" t="n">
        <f aca="false">SUMIFS(시군구_병원급!$H$5:$H$3668,시군구_병원급!$A$5:$A$3668,$A891,시군구_병원급!$D$5:$D$3668,$D891)</f>
        <v>5</v>
      </c>
      <c r="BC891" s="16" t="n">
        <f aca="false">K891+AY891</f>
        <v>6</v>
      </c>
      <c r="BD891" s="17" t="n">
        <f aca="false">IF(E891=0,"",(K891+AY891)/E891*1000)</f>
        <v>1.83318056828598</v>
      </c>
      <c r="BE891" s="16" t="n">
        <f aca="false">AY891-SUMIFS(시군구_병원급!$E$5:$E$3668,시군구_병원급!$A$5:$A$3668,$A891,시군구_병원급!$D$5:$D$3668,$D891-3)</f>
        <v>0</v>
      </c>
      <c r="BF891" s="16" t="n">
        <f aca="false">IF(AY891=0,1,0)</f>
        <v>0</v>
      </c>
      <c r="BG891" s="16" t="n">
        <f aca="false">IF(K891+AY891=0,1,0)</f>
        <v>0</v>
      </c>
      <c r="BH891" s="16" t="n">
        <f aca="false">AF891+AG891+AH891</f>
        <v>7</v>
      </c>
      <c r="BI891" s="18" t="n">
        <f aca="false">IF(H891=0,"",BH891/H891)</f>
        <v>0.125</v>
      </c>
      <c r="BJ891" s="16" t="n">
        <f aca="false">IF(AP891="","",AP891+AN891)</f>
        <v>9</v>
      </c>
    </row>
    <row r="892" customFormat="false" ht="15" hidden="false" customHeight="true" outlineLevel="0" collapsed="false">
      <c r="A892" s="9" t="s">
        <v>463</v>
      </c>
      <c r="B892" s="10" t="s">
        <v>451</v>
      </c>
      <c r="C892" s="10" t="s">
        <v>464</v>
      </c>
      <c r="D892" s="9" t="n">
        <v>2019</v>
      </c>
      <c r="E892" s="11" t="n">
        <v>2257</v>
      </c>
      <c r="F892" s="11" t="n">
        <v>358</v>
      </c>
      <c r="G892" s="11" t="n">
        <v>366</v>
      </c>
      <c r="H892" s="11" t="n">
        <v>45</v>
      </c>
      <c r="I892" s="11" t="n">
        <v>1696</v>
      </c>
      <c r="J892" s="11" t="n">
        <v>1217</v>
      </c>
      <c r="K892" s="11" t="n">
        <v>3</v>
      </c>
      <c r="L892" s="12" t="n">
        <v>19.9379707576429</v>
      </c>
      <c r="M892" s="12" t="n">
        <v>1.32919805050953</v>
      </c>
      <c r="N892" s="13" t="n">
        <v>0.717570754716981</v>
      </c>
      <c r="O892" s="13" t="n">
        <v>0.751439964554719</v>
      </c>
      <c r="P892" s="13" t="n">
        <v>0.162162162162162</v>
      </c>
      <c r="Q892" s="13" t="n">
        <v>-0.142802886441322</v>
      </c>
      <c r="R892" s="13" t="n">
        <v>-0.0393700787401575</v>
      </c>
      <c r="S892" s="11" t="n">
        <v>0</v>
      </c>
      <c r="T892" s="13" t="n">
        <v>0.0714285714285714</v>
      </c>
      <c r="U892" s="13" t="n">
        <v>0.0482076637824476</v>
      </c>
      <c r="V892" s="11" t="n">
        <v>0</v>
      </c>
      <c r="W892" s="13" t="n">
        <v>-0.133333333333333</v>
      </c>
      <c r="X892" s="11" t="n">
        <v>0</v>
      </c>
      <c r="Y892" s="11" t="n">
        <v>0</v>
      </c>
      <c r="Z892" s="11" t="n">
        <v>0</v>
      </c>
      <c r="AA892" s="11" t="n">
        <v>0</v>
      </c>
      <c r="AB892" s="10" t="s">
        <v>65</v>
      </c>
      <c r="AC892" s="11" t="n">
        <v>10</v>
      </c>
      <c r="AD892" s="11" t="n">
        <v>15</v>
      </c>
      <c r="AE892" s="11" t="n">
        <v>17</v>
      </c>
      <c r="AF892" s="11" t="n">
        <v>1</v>
      </c>
      <c r="AG892" s="11" t="n">
        <v>2</v>
      </c>
      <c r="AH892" s="11" t="n">
        <v>0</v>
      </c>
      <c r="AI892" s="13" t="n">
        <v>0.222222222222222</v>
      </c>
      <c r="AJ892" s="13" t="n">
        <v>0.333333333333333</v>
      </c>
      <c r="AK892" s="13" t="n">
        <v>0.377777777777778</v>
      </c>
      <c r="AL892" s="13" t="n">
        <v>0.0222222222222222</v>
      </c>
      <c r="AM892" s="13" t="n">
        <v>0.0444444444444445</v>
      </c>
      <c r="AN892" s="11" t="n">
        <v>0</v>
      </c>
      <c r="AO892" s="13" t="n">
        <v>0</v>
      </c>
      <c r="AP892" s="11" t="n">
        <v>1</v>
      </c>
      <c r="AQ892" s="11" t="n">
        <v>4</v>
      </c>
      <c r="AR892" s="13" t="n">
        <v>0.0238095238095238</v>
      </c>
      <c r="AS892" s="13" t="n">
        <v>0.0952380952380952</v>
      </c>
      <c r="AT892" s="14" t="n">
        <f aca="false">SUMIFS(시도_소아과개폐업!$C$5:$C$293,시도_소아과개폐업!$A$5:$A$293,$D892,시도_소아과개폐업!$B$5:$B$293,$B892)</f>
        <v>11</v>
      </c>
      <c r="AU892" s="14" t="n">
        <f aca="false">SUMIFS(시도_소아과개폐업!$D$5:$D$293,시도_소아과개폐업!$A$5:$A$293,$D892,시도_소아과개폐업!$B$5:$B$293,$B892)</f>
        <v>7</v>
      </c>
      <c r="AV892" s="14" t="n">
        <f aca="false">SUMIFS(시도_소아과개폐업!$F$5:$F$293,시도_소아과개폐업!$A$5:$A$293,$D892,시도_소아과개폐업!$B$5:$B$293,$B892)</f>
        <v>4</v>
      </c>
      <c r="AW892" s="15" t="n">
        <f aca="false">SUMIFS(시도_소아과개폐업!$G$5:$G$293,시도_소아과개폐업!$A$5:$A$293,$D892,시도_소아과개폐업!$B$5:$B$293,$B892)</f>
        <v>0.132075471698113</v>
      </c>
      <c r="AX892" s="14" t="n">
        <f aca="false">SUMIFS(시도_소아과개폐업!$H$5:$H$293,시도_소아과개폐업!$A$5:$A$293,$D892,시도_소아과개폐업!$B$5:$B$293,$B892)</f>
        <v>29</v>
      </c>
      <c r="AY892" s="14" t="n">
        <f aca="false">SUMIFS(시군구_병원급!$E$5:$E$3668,시군구_병원급!$A$5:$A$3668,$A892,시군구_병원급!$D$5:$D$3668,$D892)</f>
        <v>1</v>
      </c>
      <c r="AZ892" s="14" t="n">
        <f aca="false">SUMIFS(시군구_병원급!$F$5:$F$3668,시군구_병원급!$A$5:$A$3668,$A892,시군구_병원급!$D$5:$D$3668,$D892)</f>
        <v>1</v>
      </c>
      <c r="BA892" s="14" t="n">
        <f aca="false">SUMIFS(시군구_병원급!$G$5:$G$3668,시군구_병원급!$A$5:$A$3668,$A892,시군구_병원급!$D$5:$D$3668,$D892)</f>
        <v>2</v>
      </c>
      <c r="BB892" s="14" t="n">
        <f aca="false">SUMIFS(시군구_병원급!$H$5:$H$3668,시군구_병원급!$A$5:$A$3668,$A892,시군구_병원급!$D$5:$D$3668,$D892)</f>
        <v>3</v>
      </c>
      <c r="BC892" s="16" t="n">
        <f aca="false">K892+AY892</f>
        <v>4</v>
      </c>
      <c r="BD892" s="17" t="n">
        <f aca="false">IF(E892=0,"",(K892+AY892)/E892*1000)</f>
        <v>1.77226406734603</v>
      </c>
      <c r="BE892" s="16" t="n">
        <f aca="false">AY892-SUMIFS(시군구_병원급!$E$5:$E$3668,시군구_병원급!$A$5:$A$3668,$A892,시군구_병원급!$D$5:$D$3668,$D892-3)</f>
        <v>0</v>
      </c>
      <c r="BF892" s="16" t="n">
        <f aca="false">IF(AY892=0,1,0)</f>
        <v>0</v>
      </c>
      <c r="BG892" s="16" t="n">
        <f aca="false">IF(K892+AY892=0,1,0)</f>
        <v>0</v>
      </c>
      <c r="BH892" s="16" t="n">
        <f aca="false">AF892+AG892+AH892</f>
        <v>3</v>
      </c>
      <c r="BI892" s="18" t="n">
        <f aca="false">IF(H892=0,"",BH892/H892)</f>
        <v>0.0666666666666667</v>
      </c>
      <c r="BJ892" s="16" t="n">
        <f aca="false">IF(AP892="","",AP892+AN892)</f>
        <v>1</v>
      </c>
    </row>
    <row r="893" customFormat="false" ht="15" hidden="false" customHeight="true" outlineLevel="0" collapsed="false">
      <c r="A893" s="9" t="s">
        <v>465</v>
      </c>
      <c r="B893" s="10" t="s">
        <v>451</v>
      </c>
      <c r="C893" s="10" t="s">
        <v>466</v>
      </c>
      <c r="D893" s="9" t="n">
        <v>2019</v>
      </c>
      <c r="E893" s="11" t="n">
        <v>2207</v>
      </c>
      <c r="F893" s="11" t="n">
        <v>304</v>
      </c>
      <c r="G893" s="11" t="n">
        <v>308</v>
      </c>
      <c r="H893" s="11" t="n">
        <v>42</v>
      </c>
      <c r="I893" s="11" t="n">
        <v>2154</v>
      </c>
      <c r="J893" s="11" t="n">
        <v>1401</v>
      </c>
      <c r="K893" s="11" t="n">
        <v>2</v>
      </c>
      <c r="L893" s="12" t="n">
        <v>19.030357951971</v>
      </c>
      <c r="M893" s="12" t="n">
        <v>0.906207521522429</v>
      </c>
      <c r="N893" s="13" t="n">
        <v>0.65041782729805</v>
      </c>
      <c r="O893" s="13" t="n">
        <v>0.975985500679656</v>
      </c>
      <c r="P893" s="13" t="n">
        <v>0.139555958314454</v>
      </c>
      <c r="Q893" s="13" t="n">
        <v>-0.169051204819277</v>
      </c>
      <c r="R893" s="13" t="n">
        <v>-0.235732009925558</v>
      </c>
      <c r="S893" s="11" t="n">
        <v>0</v>
      </c>
      <c r="T893" s="13" t="n">
        <v>0.0243902439024391</v>
      </c>
      <c r="U893" s="13" t="n">
        <v>0.00701262272089753</v>
      </c>
      <c r="V893" s="11" t="n">
        <v>0</v>
      </c>
      <c r="W893" s="13" t="n">
        <v>-0.0952380952380952</v>
      </c>
      <c r="X893" s="11" t="n">
        <v>0</v>
      </c>
      <c r="Y893" s="11" t="n">
        <v>1</v>
      </c>
      <c r="Z893" s="11" t="n">
        <v>1</v>
      </c>
      <c r="AA893" s="11" t="n">
        <v>0</v>
      </c>
      <c r="AB893" s="10" t="s">
        <v>65</v>
      </c>
      <c r="AC893" s="11" t="n">
        <v>4</v>
      </c>
      <c r="AD893" s="11" t="n">
        <v>19</v>
      </c>
      <c r="AE893" s="11" t="n">
        <v>6</v>
      </c>
      <c r="AF893" s="11" t="n">
        <v>4</v>
      </c>
      <c r="AG893" s="11" t="n">
        <v>9</v>
      </c>
      <c r="AH893" s="11" t="n">
        <v>0</v>
      </c>
      <c r="AI893" s="13" t="n">
        <v>0.0952380952380952</v>
      </c>
      <c r="AJ893" s="13" t="n">
        <v>0.452380952380952</v>
      </c>
      <c r="AK893" s="13" t="n">
        <v>0.142857142857143</v>
      </c>
      <c r="AL893" s="13" t="n">
        <v>0.0952380952380952</v>
      </c>
      <c r="AM893" s="13" t="n">
        <v>0.214285714285714</v>
      </c>
      <c r="AN893" s="11" t="n">
        <v>0</v>
      </c>
      <c r="AO893" s="13" t="n">
        <v>0</v>
      </c>
      <c r="AP893" s="11" t="n">
        <v>1</v>
      </c>
      <c r="AQ893" s="11" t="n">
        <v>2</v>
      </c>
      <c r="AR893" s="13" t="n">
        <v>0.024390243902439</v>
      </c>
      <c r="AS893" s="13" t="n">
        <v>0.0487804878048781</v>
      </c>
      <c r="AT893" s="14" t="n">
        <f aca="false">SUMIFS(시도_소아과개폐업!$C$5:$C$293,시도_소아과개폐업!$A$5:$A$293,$D893,시도_소아과개폐업!$B$5:$B$293,$B893)</f>
        <v>11</v>
      </c>
      <c r="AU893" s="14" t="n">
        <f aca="false">SUMIFS(시도_소아과개폐업!$D$5:$D$293,시도_소아과개폐업!$A$5:$A$293,$D893,시도_소아과개폐업!$B$5:$B$293,$B893)</f>
        <v>7</v>
      </c>
      <c r="AV893" s="14" t="n">
        <f aca="false">SUMIFS(시도_소아과개폐업!$F$5:$F$293,시도_소아과개폐업!$A$5:$A$293,$D893,시도_소아과개폐업!$B$5:$B$293,$B893)</f>
        <v>4</v>
      </c>
      <c r="AW893" s="15" t="n">
        <f aca="false">SUMIFS(시도_소아과개폐업!$G$5:$G$293,시도_소아과개폐업!$A$5:$A$293,$D893,시도_소아과개폐업!$B$5:$B$293,$B893)</f>
        <v>0.132075471698113</v>
      </c>
      <c r="AX893" s="14" t="n">
        <f aca="false">SUMIFS(시도_소아과개폐업!$H$5:$H$293,시도_소아과개폐업!$A$5:$A$293,$D893,시도_소아과개폐업!$B$5:$B$293,$B893)</f>
        <v>29</v>
      </c>
      <c r="AY893" s="14" t="n">
        <f aca="false">SUMIFS(시군구_병원급!$E$5:$E$3668,시군구_병원급!$A$5:$A$3668,$A893,시군구_병원급!$D$5:$D$3668,$D893)</f>
        <v>0</v>
      </c>
      <c r="AZ893" s="14" t="n">
        <f aca="false">SUMIFS(시군구_병원급!$F$5:$F$3668,시군구_병원급!$A$5:$A$3668,$A893,시군구_병원급!$D$5:$D$3668,$D893)</f>
        <v>1</v>
      </c>
      <c r="BA893" s="14" t="n">
        <f aca="false">SUMIFS(시군구_병원급!$G$5:$G$3668,시군구_병원급!$A$5:$A$3668,$A893,시군구_병원급!$D$5:$D$3668,$D893)</f>
        <v>3</v>
      </c>
      <c r="BB893" s="14" t="n">
        <f aca="false">SUMIFS(시군구_병원급!$H$5:$H$3668,시군구_병원급!$A$5:$A$3668,$A893,시군구_병원급!$D$5:$D$3668,$D893)</f>
        <v>6</v>
      </c>
      <c r="BC893" s="16" t="n">
        <f aca="false">K893+AY893</f>
        <v>2</v>
      </c>
      <c r="BD893" s="17" t="n">
        <f aca="false">IF(E893=0,"",(K893+AY893)/E893*1000)</f>
        <v>0.906207521522429</v>
      </c>
      <c r="BE893" s="16" t="n">
        <f aca="false">AY893-SUMIFS(시군구_병원급!$E$5:$E$3668,시군구_병원급!$A$5:$A$3668,$A893,시군구_병원급!$D$5:$D$3668,$D893-3)</f>
        <v>0</v>
      </c>
      <c r="BF893" s="16" t="n">
        <f aca="false">IF(AY893=0,1,0)</f>
        <v>1</v>
      </c>
      <c r="BG893" s="16" t="n">
        <f aca="false">IF(K893+AY893=0,1,0)</f>
        <v>0</v>
      </c>
      <c r="BH893" s="16" t="n">
        <f aca="false">AF893+AG893+AH893</f>
        <v>13</v>
      </c>
      <c r="BI893" s="18" t="n">
        <f aca="false">IF(H893=0,"",BH893/H893)</f>
        <v>0.30952380952381</v>
      </c>
      <c r="BJ893" s="16" t="n">
        <f aca="false">IF(AP893="","",AP893+AN893)</f>
        <v>1</v>
      </c>
    </row>
    <row r="894" customFormat="false" ht="15" hidden="false" customHeight="true" outlineLevel="0" collapsed="false">
      <c r="A894" s="9" t="s">
        <v>467</v>
      </c>
      <c r="B894" s="10" t="s">
        <v>451</v>
      </c>
      <c r="C894" s="10" t="s">
        <v>468</v>
      </c>
      <c r="D894" s="9" t="n">
        <v>2019</v>
      </c>
      <c r="E894" s="11" t="n">
        <v>1229</v>
      </c>
      <c r="F894" s="11" t="n">
        <v>179</v>
      </c>
      <c r="G894" s="11" t="n">
        <v>179</v>
      </c>
      <c r="H894" s="11" t="n">
        <v>25</v>
      </c>
      <c r="I894" s="11" t="n">
        <v>1367</v>
      </c>
      <c r="J894" s="11" t="n">
        <v>817</v>
      </c>
      <c r="K894" s="11" t="n">
        <v>1</v>
      </c>
      <c r="L894" s="12" t="n">
        <v>20.3417412530513</v>
      </c>
      <c r="M894" s="12" t="n">
        <v>0.81366965012205</v>
      </c>
      <c r="N894" s="13" t="n">
        <v>0.597659107534748</v>
      </c>
      <c r="O894" s="13" t="n">
        <v>1.11228641171684</v>
      </c>
      <c r="P894" s="13" t="n">
        <v>0.145646867371847</v>
      </c>
      <c r="Q894" s="13" t="n">
        <v>-0.117097701149425</v>
      </c>
      <c r="R894" s="13" t="n">
        <v>-0.139423076923077</v>
      </c>
      <c r="S894" s="11" t="n">
        <v>0</v>
      </c>
      <c r="T894" s="13" t="n">
        <v>0.0416666666666667</v>
      </c>
      <c r="U894" s="13" t="n">
        <v>0.0293674698795181</v>
      </c>
      <c r="V894" s="11" t="n">
        <v>0</v>
      </c>
      <c r="W894" s="13" t="n">
        <v>-0.16</v>
      </c>
      <c r="X894" s="11" t="n">
        <v>0</v>
      </c>
      <c r="Y894" s="11" t="n">
        <v>0</v>
      </c>
      <c r="Z894" s="11" t="n">
        <v>0</v>
      </c>
      <c r="AA894" s="11" t="n">
        <v>0</v>
      </c>
      <c r="AB894" s="10" t="s">
        <v>65</v>
      </c>
      <c r="AC894" s="11" t="n">
        <v>1</v>
      </c>
      <c r="AD894" s="11" t="n">
        <v>7</v>
      </c>
      <c r="AE894" s="11" t="n">
        <v>5</v>
      </c>
      <c r="AF894" s="11" t="n">
        <v>1</v>
      </c>
      <c r="AG894" s="11" t="n">
        <v>11</v>
      </c>
      <c r="AH894" s="11" t="n">
        <v>0</v>
      </c>
      <c r="AI894" s="13" t="n">
        <v>0.04</v>
      </c>
      <c r="AJ894" s="13" t="n">
        <v>0.28</v>
      </c>
      <c r="AK894" s="13" t="n">
        <v>0.2</v>
      </c>
      <c r="AL894" s="13" t="n">
        <v>0.04</v>
      </c>
      <c r="AM894" s="13" t="n">
        <v>0.44</v>
      </c>
      <c r="AN894" s="11" t="n">
        <v>1</v>
      </c>
      <c r="AO894" s="13" t="n">
        <v>0.0384615384615385</v>
      </c>
      <c r="AP894" s="11" t="n">
        <v>2</v>
      </c>
      <c r="AQ894" s="11" t="n">
        <v>2</v>
      </c>
      <c r="AR894" s="13" t="n">
        <v>0.0769230769230769</v>
      </c>
      <c r="AS894" s="13" t="n">
        <v>0.0769230769230769</v>
      </c>
      <c r="AT894" s="14" t="n">
        <f aca="false">SUMIFS(시도_소아과개폐업!$C$5:$C$293,시도_소아과개폐업!$A$5:$A$293,$D894,시도_소아과개폐업!$B$5:$B$293,$B894)</f>
        <v>11</v>
      </c>
      <c r="AU894" s="14" t="n">
        <f aca="false">SUMIFS(시도_소아과개폐업!$D$5:$D$293,시도_소아과개폐업!$A$5:$A$293,$D894,시도_소아과개폐업!$B$5:$B$293,$B894)</f>
        <v>7</v>
      </c>
      <c r="AV894" s="14" t="n">
        <f aca="false">SUMIFS(시도_소아과개폐업!$F$5:$F$293,시도_소아과개폐업!$A$5:$A$293,$D894,시도_소아과개폐업!$B$5:$B$293,$B894)</f>
        <v>4</v>
      </c>
      <c r="AW894" s="15" t="n">
        <f aca="false">SUMIFS(시도_소아과개폐업!$G$5:$G$293,시도_소아과개폐업!$A$5:$A$293,$D894,시도_소아과개폐업!$B$5:$B$293,$B894)</f>
        <v>0.132075471698113</v>
      </c>
      <c r="AX894" s="14" t="n">
        <f aca="false">SUMIFS(시도_소아과개폐업!$H$5:$H$293,시도_소아과개폐업!$A$5:$A$293,$D894,시도_소아과개폐업!$B$5:$B$293,$B894)</f>
        <v>29</v>
      </c>
      <c r="AY894" s="14" t="n">
        <f aca="false">SUMIFS(시군구_병원급!$E$5:$E$3668,시군구_병원급!$A$5:$A$3668,$A894,시군구_병원급!$D$5:$D$3668,$D894)</f>
        <v>0</v>
      </c>
      <c r="AZ894" s="14" t="n">
        <f aca="false">SUMIFS(시군구_병원급!$F$5:$F$3668,시군구_병원급!$A$5:$A$3668,$A894,시군구_병원급!$D$5:$D$3668,$D894)</f>
        <v>0</v>
      </c>
      <c r="BA894" s="14" t="n">
        <f aca="false">SUMIFS(시군구_병원급!$G$5:$G$3668,시군구_병원급!$A$5:$A$3668,$A894,시군구_병원급!$D$5:$D$3668,$D894)</f>
        <v>1</v>
      </c>
      <c r="BB894" s="14" t="n">
        <f aca="false">SUMIFS(시군구_병원급!$H$5:$H$3668,시군구_병원급!$A$5:$A$3668,$A894,시군구_병원급!$D$5:$D$3668,$D894)</f>
        <v>2</v>
      </c>
      <c r="BC894" s="16" t="n">
        <f aca="false">K894+AY894</f>
        <v>1</v>
      </c>
      <c r="BD894" s="17" t="n">
        <f aca="false">IF(E894=0,"",(K894+AY894)/E894*1000)</f>
        <v>0.81366965012205</v>
      </c>
      <c r="BE894" s="16" t="n">
        <f aca="false">AY894-SUMIFS(시군구_병원급!$E$5:$E$3668,시군구_병원급!$A$5:$A$3668,$A894,시군구_병원급!$D$5:$D$3668,$D894-3)</f>
        <v>0</v>
      </c>
      <c r="BF894" s="16" t="n">
        <f aca="false">IF(AY894=0,1,0)</f>
        <v>1</v>
      </c>
      <c r="BG894" s="16" t="n">
        <f aca="false">IF(K894+AY894=0,1,0)</f>
        <v>0</v>
      </c>
      <c r="BH894" s="16" t="n">
        <f aca="false">AF894+AG894+AH894</f>
        <v>12</v>
      </c>
      <c r="BI894" s="18" t="n">
        <f aca="false">IF(H894=0,"",BH894/H894)</f>
        <v>0.48</v>
      </c>
      <c r="BJ894" s="16" t="n">
        <f aca="false">IF(AP894="","",AP894+AN894)</f>
        <v>3</v>
      </c>
    </row>
    <row r="895" customFormat="false" ht="15" hidden="false" customHeight="true" outlineLevel="0" collapsed="false">
      <c r="A895" s="9" t="s">
        <v>469</v>
      </c>
      <c r="B895" s="10" t="s">
        <v>451</v>
      </c>
      <c r="C895" s="10" t="s">
        <v>470</v>
      </c>
      <c r="D895" s="9" t="n">
        <v>2019</v>
      </c>
      <c r="E895" s="11" t="n">
        <v>916</v>
      </c>
      <c r="F895" s="11" t="n">
        <v>119</v>
      </c>
      <c r="G895" s="11" t="n">
        <v>121</v>
      </c>
      <c r="H895" s="11" t="n">
        <v>14</v>
      </c>
      <c r="I895" s="11" t="n">
        <v>752</v>
      </c>
      <c r="J895" s="11" t="n">
        <v>515</v>
      </c>
      <c r="K895" s="11" t="n">
        <v>0</v>
      </c>
      <c r="L895" s="12" t="n">
        <v>15.2838427947598</v>
      </c>
      <c r="M895" s="12" t="n">
        <v>0</v>
      </c>
      <c r="N895" s="13" t="n">
        <v>0.684840425531915</v>
      </c>
      <c r="O895" s="13" t="n">
        <v>0.820960698689956</v>
      </c>
      <c r="P895" s="13" t="n">
        <v>0.132096069868996</v>
      </c>
      <c r="Q895" s="13" t="n">
        <v>-0.190097259062776</v>
      </c>
      <c r="R895" s="13" t="n">
        <v>-0.257668711656442</v>
      </c>
      <c r="S895" s="11" t="n">
        <v>0</v>
      </c>
      <c r="T895" s="13" t="n">
        <v>-0.0666666666666667</v>
      </c>
      <c r="U895" s="13" t="n">
        <v>-0.0493046776232617</v>
      </c>
      <c r="V895" s="11" t="n">
        <v>1</v>
      </c>
      <c r="W895" s="13" t="n">
        <v>-0.142857142857143</v>
      </c>
      <c r="X895" s="11" t="n">
        <v>0</v>
      </c>
      <c r="Y895" s="11" t="n">
        <v>0</v>
      </c>
      <c r="Z895" s="11" t="n">
        <v>0</v>
      </c>
      <c r="AA895" s="11" t="n">
        <v>0</v>
      </c>
      <c r="AB895" s="10" t="s">
        <v>65</v>
      </c>
      <c r="AC895" s="11" t="n">
        <v>1</v>
      </c>
      <c r="AD895" s="11" t="n">
        <v>3</v>
      </c>
      <c r="AE895" s="11" t="n">
        <v>2</v>
      </c>
      <c r="AF895" s="11" t="n">
        <v>0</v>
      </c>
      <c r="AG895" s="11" t="n">
        <v>8</v>
      </c>
      <c r="AH895" s="11" t="n">
        <v>0</v>
      </c>
      <c r="AI895" s="13" t="n">
        <v>0.0714285714285714</v>
      </c>
      <c r="AJ895" s="13" t="n">
        <v>0.214285714285714</v>
      </c>
      <c r="AK895" s="13" t="n">
        <v>0.142857142857143</v>
      </c>
      <c r="AL895" s="13" t="n">
        <v>0</v>
      </c>
      <c r="AM895" s="13" t="n">
        <v>0.571428571428571</v>
      </c>
      <c r="AN895" s="11" t="n">
        <v>0</v>
      </c>
      <c r="AO895" s="13" t="n">
        <v>0</v>
      </c>
      <c r="AP895" s="11" t="n">
        <v>1</v>
      </c>
      <c r="AQ895" s="11" t="n">
        <v>0</v>
      </c>
      <c r="AR895" s="13" t="n">
        <v>0.0666666666666667</v>
      </c>
      <c r="AS895" s="13" t="n">
        <v>0</v>
      </c>
      <c r="AT895" s="14" t="n">
        <f aca="false">SUMIFS(시도_소아과개폐업!$C$5:$C$293,시도_소아과개폐업!$A$5:$A$293,$D895,시도_소아과개폐업!$B$5:$B$293,$B895)</f>
        <v>11</v>
      </c>
      <c r="AU895" s="14" t="n">
        <f aca="false">SUMIFS(시도_소아과개폐업!$D$5:$D$293,시도_소아과개폐업!$A$5:$A$293,$D895,시도_소아과개폐업!$B$5:$B$293,$B895)</f>
        <v>7</v>
      </c>
      <c r="AV895" s="14" t="n">
        <f aca="false">SUMIFS(시도_소아과개폐업!$F$5:$F$293,시도_소아과개폐업!$A$5:$A$293,$D895,시도_소아과개폐업!$B$5:$B$293,$B895)</f>
        <v>4</v>
      </c>
      <c r="AW895" s="15" t="n">
        <f aca="false">SUMIFS(시도_소아과개폐업!$G$5:$G$293,시도_소아과개폐업!$A$5:$A$293,$D895,시도_소아과개폐업!$B$5:$B$293,$B895)</f>
        <v>0.132075471698113</v>
      </c>
      <c r="AX895" s="14" t="n">
        <f aca="false">SUMIFS(시도_소아과개폐업!$H$5:$H$293,시도_소아과개폐업!$A$5:$A$293,$D895,시도_소아과개폐업!$B$5:$B$293,$B895)</f>
        <v>29</v>
      </c>
      <c r="AY895" s="14" t="n">
        <f aca="false">SUMIFS(시군구_병원급!$E$5:$E$3668,시군구_병원급!$A$5:$A$3668,$A895,시군구_병원급!$D$5:$D$3668,$D895)</f>
        <v>0</v>
      </c>
      <c r="AZ895" s="14" t="n">
        <f aca="false">SUMIFS(시군구_병원급!$F$5:$F$3668,시군구_병원급!$A$5:$A$3668,$A895,시군구_병원급!$D$5:$D$3668,$D895)</f>
        <v>1</v>
      </c>
      <c r="BA895" s="14" t="n">
        <f aca="false">SUMIFS(시군구_병원급!$G$5:$G$3668,시군구_병원급!$A$5:$A$3668,$A895,시군구_병원급!$D$5:$D$3668,$D895)</f>
        <v>2</v>
      </c>
      <c r="BB895" s="14" t="n">
        <f aca="false">SUMIFS(시군구_병원급!$H$5:$H$3668,시군구_병원급!$A$5:$A$3668,$A895,시군구_병원급!$D$5:$D$3668,$D895)</f>
        <v>3</v>
      </c>
      <c r="BC895" s="16" t="n">
        <f aca="false">K895+AY895</f>
        <v>0</v>
      </c>
      <c r="BD895" s="17" t="n">
        <f aca="false">IF(E895=0,"",(K895+AY895)/E895*1000)</f>
        <v>0</v>
      </c>
      <c r="BE895" s="16" t="n">
        <f aca="false">AY895-SUMIFS(시군구_병원급!$E$5:$E$3668,시군구_병원급!$A$5:$A$3668,$A895,시군구_병원급!$D$5:$D$3668,$D895-3)</f>
        <v>0</v>
      </c>
      <c r="BF895" s="16" t="n">
        <f aca="false">IF(AY895=0,1,0)</f>
        <v>1</v>
      </c>
      <c r="BG895" s="16" t="n">
        <f aca="false">IF(K895+AY895=0,1,0)</f>
        <v>1</v>
      </c>
      <c r="BH895" s="16" t="n">
        <f aca="false">AF895+AG895+AH895</f>
        <v>8</v>
      </c>
      <c r="BI895" s="18" t="n">
        <f aca="false">IF(H895=0,"",BH895/H895)</f>
        <v>0.571428571428571</v>
      </c>
      <c r="BJ895" s="16" t="n">
        <f aca="false">IF(AP895="","",AP895+AN895)</f>
        <v>1</v>
      </c>
    </row>
    <row r="896" customFormat="false" ht="15" hidden="false" customHeight="true" outlineLevel="0" collapsed="false">
      <c r="A896" s="9" t="s">
        <v>471</v>
      </c>
      <c r="B896" s="10" t="s">
        <v>451</v>
      </c>
      <c r="C896" s="10" t="s">
        <v>472</v>
      </c>
      <c r="D896" s="9" t="n">
        <v>2019</v>
      </c>
      <c r="E896" s="11" t="n">
        <v>1037</v>
      </c>
      <c r="F896" s="11" t="n">
        <v>141</v>
      </c>
      <c r="G896" s="11" t="n">
        <v>144</v>
      </c>
      <c r="H896" s="11" t="n">
        <v>17</v>
      </c>
      <c r="I896" s="11" t="n">
        <v>927</v>
      </c>
      <c r="J896" s="11" t="n">
        <v>655</v>
      </c>
      <c r="K896" s="11" t="n">
        <v>0</v>
      </c>
      <c r="L896" s="12" t="n">
        <v>16.3934426229508</v>
      </c>
      <c r="M896" s="12" t="n">
        <v>0</v>
      </c>
      <c r="N896" s="13" t="n">
        <v>0.706580366774542</v>
      </c>
      <c r="O896" s="13" t="n">
        <v>0.893924783027965</v>
      </c>
      <c r="P896" s="13" t="n">
        <v>0.138862102217936</v>
      </c>
      <c r="Q896" s="13" t="n">
        <v>-0.227272727272727</v>
      </c>
      <c r="R896" s="13" t="n">
        <v>-0.225806451612903</v>
      </c>
      <c r="S896" s="11" t="n">
        <v>0</v>
      </c>
      <c r="T896" s="13" t="n">
        <v>0</v>
      </c>
      <c r="U896" s="13" t="n">
        <v>-0.0363825363825364</v>
      </c>
      <c r="V896" s="11" t="n">
        <v>1</v>
      </c>
      <c r="W896" s="13" t="n">
        <v>-0.235294117647059</v>
      </c>
      <c r="X896" s="11" t="n">
        <v>1</v>
      </c>
      <c r="Y896" s="11" t="n">
        <v>0</v>
      </c>
      <c r="Z896" s="11" t="n">
        <v>1</v>
      </c>
      <c r="AA896" s="11" t="n">
        <v>0</v>
      </c>
      <c r="AB896" s="10" t="s">
        <v>65</v>
      </c>
      <c r="AC896" s="11" t="n">
        <v>4</v>
      </c>
      <c r="AD896" s="11" t="n">
        <v>7</v>
      </c>
      <c r="AE896" s="11" t="n">
        <v>2</v>
      </c>
      <c r="AF896" s="11" t="n">
        <v>0</v>
      </c>
      <c r="AG896" s="11" t="n">
        <v>4</v>
      </c>
      <c r="AH896" s="11" t="n">
        <v>0</v>
      </c>
      <c r="AI896" s="13" t="n">
        <v>0.235294117647059</v>
      </c>
      <c r="AJ896" s="13" t="n">
        <v>0.411764705882353</v>
      </c>
      <c r="AK896" s="13" t="n">
        <v>0.117647058823529</v>
      </c>
      <c r="AL896" s="13" t="n">
        <v>0</v>
      </c>
      <c r="AM896" s="13" t="n">
        <v>0.235294117647059</v>
      </c>
      <c r="AN896" s="11" t="n">
        <v>0</v>
      </c>
      <c r="AO896" s="13" t="n">
        <v>0</v>
      </c>
      <c r="AP896" s="11" t="n">
        <v>0</v>
      </c>
      <c r="AQ896" s="11" t="n">
        <v>0</v>
      </c>
      <c r="AR896" s="13" t="n">
        <v>0</v>
      </c>
      <c r="AS896" s="13" t="n">
        <v>0</v>
      </c>
      <c r="AT896" s="14" t="n">
        <f aca="false">SUMIFS(시도_소아과개폐업!$C$5:$C$293,시도_소아과개폐업!$A$5:$A$293,$D896,시도_소아과개폐업!$B$5:$B$293,$B896)</f>
        <v>11</v>
      </c>
      <c r="AU896" s="14" t="n">
        <f aca="false">SUMIFS(시도_소아과개폐업!$D$5:$D$293,시도_소아과개폐업!$A$5:$A$293,$D896,시도_소아과개폐업!$B$5:$B$293,$B896)</f>
        <v>7</v>
      </c>
      <c r="AV896" s="14" t="n">
        <f aca="false">SUMIFS(시도_소아과개폐업!$F$5:$F$293,시도_소아과개폐업!$A$5:$A$293,$D896,시도_소아과개폐업!$B$5:$B$293,$B896)</f>
        <v>4</v>
      </c>
      <c r="AW896" s="15" t="n">
        <f aca="false">SUMIFS(시도_소아과개폐업!$G$5:$G$293,시도_소아과개폐업!$A$5:$A$293,$D896,시도_소아과개폐업!$B$5:$B$293,$B896)</f>
        <v>0.132075471698113</v>
      </c>
      <c r="AX896" s="14" t="n">
        <f aca="false">SUMIFS(시도_소아과개폐업!$H$5:$H$293,시도_소아과개폐업!$A$5:$A$293,$D896,시도_소아과개폐업!$B$5:$B$293,$B896)</f>
        <v>29</v>
      </c>
      <c r="AY896" s="14" t="n">
        <f aca="false">SUMIFS(시군구_병원급!$E$5:$E$3668,시군구_병원급!$A$5:$A$3668,$A896,시군구_병원급!$D$5:$D$3668,$D896)</f>
        <v>0</v>
      </c>
      <c r="AZ896" s="14" t="n">
        <f aca="false">SUMIFS(시군구_병원급!$F$5:$F$3668,시군구_병원급!$A$5:$A$3668,$A896,시군구_병원급!$D$5:$D$3668,$D896)</f>
        <v>0</v>
      </c>
      <c r="BA896" s="14" t="n">
        <f aca="false">SUMIFS(시군구_병원급!$G$5:$G$3668,시군구_병원급!$A$5:$A$3668,$A896,시군구_병원급!$D$5:$D$3668,$D896)</f>
        <v>0</v>
      </c>
      <c r="BB896" s="14" t="n">
        <f aca="false">SUMIFS(시군구_병원급!$H$5:$H$3668,시군구_병원급!$A$5:$A$3668,$A896,시군구_병원급!$D$5:$D$3668,$D896)</f>
        <v>2</v>
      </c>
      <c r="BC896" s="16" t="n">
        <f aca="false">K896+AY896</f>
        <v>0</v>
      </c>
      <c r="BD896" s="17" t="n">
        <f aca="false">IF(E896=0,"",(K896+AY896)/E896*1000)</f>
        <v>0</v>
      </c>
      <c r="BE896" s="16" t="n">
        <f aca="false">AY896-SUMIFS(시군구_병원급!$E$5:$E$3668,시군구_병원급!$A$5:$A$3668,$A896,시군구_병원급!$D$5:$D$3668,$D896-3)</f>
        <v>0</v>
      </c>
      <c r="BF896" s="16" t="n">
        <f aca="false">IF(AY896=0,1,0)</f>
        <v>1</v>
      </c>
      <c r="BG896" s="16" t="n">
        <f aca="false">IF(K896+AY896=0,1,0)</f>
        <v>1</v>
      </c>
      <c r="BH896" s="16" t="n">
        <f aca="false">AF896+AG896+AH896</f>
        <v>4</v>
      </c>
      <c r="BI896" s="18" t="n">
        <f aca="false">IF(H896=0,"",BH896/H896)</f>
        <v>0.235294117647059</v>
      </c>
      <c r="BJ896" s="16" t="n">
        <f aca="false">IF(AP896="","",AP896+AN896)</f>
        <v>0</v>
      </c>
    </row>
    <row r="897" customFormat="false" ht="15" hidden="false" customHeight="true" outlineLevel="0" collapsed="false">
      <c r="A897" s="9" t="s">
        <v>473</v>
      </c>
      <c r="B897" s="10" t="s">
        <v>451</v>
      </c>
      <c r="C897" s="10" t="s">
        <v>474</v>
      </c>
      <c r="D897" s="9" t="n">
        <v>2019</v>
      </c>
      <c r="E897" s="11" t="n">
        <v>967</v>
      </c>
      <c r="F897" s="11" t="n">
        <v>145</v>
      </c>
      <c r="G897" s="11" t="n">
        <v>154</v>
      </c>
      <c r="H897" s="11" t="n">
        <v>13</v>
      </c>
      <c r="I897" s="11" t="n">
        <v>999</v>
      </c>
      <c r="J897" s="11" t="n">
        <v>519</v>
      </c>
      <c r="K897" s="11" t="n">
        <v>0</v>
      </c>
      <c r="L897" s="12" t="n">
        <v>13.4436401240951</v>
      </c>
      <c r="M897" s="12" t="n">
        <v>0</v>
      </c>
      <c r="N897" s="13" t="n">
        <v>0.51951951951952</v>
      </c>
      <c r="O897" s="13" t="n">
        <v>1.03309203722854</v>
      </c>
      <c r="P897" s="13" t="n">
        <v>0.159255429162358</v>
      </c>
      <c r="Q897" s="13" t="n">
        <v>-0.24275646045419</v>
      </c>
      <c r="R897" s="13" t="n">
        <v>-0.125</v>
      </c>
      <c r="S897" s="11" t="n">
        <v>0</v>
      </c>
      <c r="T897" s="13" t="n">
        <v>0</v>
      </c>
      <c r="U897" s="13" t="n">
        <v>0</v>
      </c>
      <c r="V897" s="11" t="n">
        <v>1</v>
      </c>
      <c r="W897" s="13" t="n">
        <v>0</v>
      </c>
      <c r="X897" s="11" t="n">
        <v>0</v>
      </c>
      <c r="Y897" s="11" t="n">
        <v>0</v>
      </c>
      <c r="Z897" s="11" t="n">
        <v>0</v>
      </c>
      <c r="AA897" s="11" t="n">
        <v>0</v>
      </c>
      <c r="AB897" s="10" t="s">
        <v>65</v>
      </c>
      <c r="AC897" s="11" t="n">
        <v>4</v>
      </c>
      <c r="AD897" s="11" t="n">
        <v>0</v>
      </c>
      <c r="AE897" s="11" t="n">
        <v>1</v>
      </c>
      <c r="AF897" s="11" t="n">
        <v>0</v>
      </c>
      <c r="AG897" s="11" t="n">
        <v>8</v>
      </c>
      <c r="AH897" s="11" t="n">
        <v>0</v>
      </c>
      <c r="AI897" s="13" t="n">
        <v>0.307692307692308</v>
      </c>
      <c r="AJ897" s="13" t="n">
        <v>0</v>
      </c>
      <c r="AK897" s="13" t="n">
        <v>0.0769230769230769</v>
      </c>
      <c r="AL897" s="13" t="n">
        <v>0</v>
      </c>
      <c r="AM897" s="13" t="n">
        <v>0.615384615384615</v>
      </c>
      <c r="AN897" s="11" t="n">
        <v>0</v>
      </c>
      <c r="AO897" s="13" t="n">
        <v>0</v>
      </c>
      <c r="AP897" s="11" t="n">
        <v>0</v>
      </c>
      <c r="AQ897" s="11" t="n">
        <v>0</v>
      </c>
      <c r="AR897" s="13" t="n">
        <v>0</v>
      </c>
      <c r="AS897" s="13" t="n">
        <v>0</v>
      </c>
      <c r="AT897" s="14" t="n">
        <f aca="false">SUMIFS(시도_소아과개폐업!$C$5:$C$293,시도_소아과개폐업!$A$5:$A$293,$D897,시도_소아과개폐업!$B$5:$B$293,$B897)</f>
        <v>11</v>
      </c>
      <c r="AU897" s="14" t="n">
        <f aca="false">SUMIFS(시도_소아과개폐업!$D$5:$D$293,시도_소아과개폐업!$A$5:$A$293,$D897,시도_소아과개폐업!$B$5:$B$293,$B897)</f>
        <v>7</v>
      </c>
      <c r="AV897" s="14" t="n">
        <f aca="false">SUMIFS(시도_소아과개폐업!$F$5:$F$293,시도_소아과개폐업!$A$5:$A$293,$D897,시도_소아과개폐업!$B$5:$B$293,$B897)</f>
        <v>4</v>
      </c>
      <c r="AW897" s="15" t="n">
        <f aca="false">SUMIFS(시도_소아과개폐업!$G$5:$G$293,시도_소아과개폐업!$A$5:$A$293,$D897,시도_소아과개폐업!$B$5:$B$293,$B897)</f>
        <v>0.132075471698113</v>
      </c>
      <c r="AX897" s="14" t="n">
        <f aca="false">SUMIFS(시도_소아과개폐업!$H$5:$H$293,시도_소아과개폐업!$A$5:$A$293,$D897,시도_소아과개폐업!$B$5:$B$293,$B897)</f>
        <v>29</v>
      </c>
      <c r="AY897" s="14" t="n">
        <f aca="false">SUMIFS(시군구_병원급!$E$5:$E$3668,시군구_병원급!$A$5:$A$3668,$A897,시군구_병원급!$D$5:$D$3668,$D897)</f>
        <v>0</v>
      </c>
      <c r="AZ897" s="14" t="n">
        <f aca="false">SUMIFS(시군구_병원급!$F$5:$F$3668,시군구_병원급!$A$5:$A$3668,$A897,시군구_병원급!$D$5:$D$3668,$D897)</f>
        <v>0</v>
      </c>
      <c r="BA897" s="14" t="n">
        <f aca="false">SUMIFS(시군구_병원급!$G$5:$G$3668,시군구_병원급!$A$5:$A$3668,$A897,시군구_병원급!$D$5:$D$3668,$D897)</f>
        <v>2</v>
      </c>
      <c r="BB897" s="14" t="n">
        <f aca="false">SUMIFS(시군구_병원급!$H$5:$H$3668,시군구_병원급!$A$5:$A$3668,$A897,시군구_병원급!$D$5:$D$3668,$D897)</f>
        <v>2</v>
      </c>
      <c r="BC897" s="16" t="n">
        <f aca="false">K897+AY897</f>
        <v>0</v>
      </c>
      <c r="BD897" s="17" t="n">
        <f aca="false">IF(E897=0,"",(K897+AY897)/E897*1000)</f>
        <v>0</v>
      </c>
      <c r="BE897" s="16" t="n">
        <f aca="false">AY897-SUMIFS(시군구_병원급!$E$5:$E$3668,시군구_병원급!$A$5:$A$3668,$A897,시군구_병원급!$D$5:$D$3668,$D897-3)</f>
        <v>0</v>
      </c>
      <c r="BF897" s="16" t="n">
        <f aca="false">IF(AY897=0,1,0)</f>
        <v>1</v>
      </c>
      <c r="BG897" s="16" t="n">
        <f aca="false">IF(K897+AY897=0,1,0)</f>
        <v>1</v>
      </c>
      <c r="BH897" s="16" t="n">
        <f aca="false">AF897+AG897+AH897</f>
        <v>8</v>
      </c>
      <c r="BI897" s="18" t="n">
        <f aca="false">IF(H897=0,"",BH897/H897)</f>
        <v>0.615384615384615</v>
      </c>
      <c r="BJ897" s="16" t="n">
        <f aca="false">IF(AP897="","",AP897+AN897)</f>
        <v>0</v>
      </c>
    </row>
    <row r="898" customFormat="false" ht="15" hidden="false" customHeight="true" outlineLevel="0" collapsed="false">
      <c r="A898" s="9" t="s">
        <v>475</v>
      </c>
      <c r="B898" s="10" t="s">
        <v>451</v>
      </c>
      <c r="C898" s="10" t="s">
        <v>476</v>
      </c>
      <c r="D898" s="9" t="n">
        <v>2019</v>
      </c>
      <c r="E898" s="11" t="n">
        <v>2066</v>
      </c>
      <c r="F898" s="11" t="n">
        <v>337</v>
      </c>
      <c r="G898" s="11" t="n">
        <v>349</v>
      </c>
      <c r="H898" s="11" t="n">
        <v>24</v>
      </c>
      <c r="I898" s="11" t="n">
        <v>1683</v>
      </c>
      <c r="J898" s="11" t="n">
        <v>1339</v>
      </c>
      <c r="K898" s="11" t="n">
        <v>0</v>
      </c>
      <c r="L898" s="12" t="n">
        <v>11.6166505324298</v>
      </c>
      <c r="M898" s="12" t="n">
        <v>0</v>
      </c>
      <c r="N898" s="13" t="n">
        <v>0.795603089720737</v>
      </c>
      <c r="O898" s="13" t="n">
        <v>0.814617618586641</v>
      </c>
      <c r="P898" s="13" t="n">
        <v>0.16892545982575</v>
      </c>
      <c r="Q898" s="13" t="n">
        <v>-0.0756152125279642</v>
      </c>
      <c r="R898" s="13" t="n">
        <v>-0.0742705570291777</v>
      </c>
      <c r="S898" s="11" t="n">
        <v>0</v>
      </c>
      <c r="T898" s="13" t="n">
        <v>-0.111111111111111</v>
      </c>
      <c r="U898" s="13" t="n">
        <v>-0.0975871313672923</v>
      </c>
      <c r="V898" s="11" t="n">
        <v>1</v>
      </c>
      <c r="W898" s="13" t="n">
        <v>0</v>
      </c>
      <c r="X898" s="11" t="n">
        <v>0</v>
      </c>
      <c r="Y898" s="11" t="n">
        <v>0</v>
      </c>
      <c r="Z898" s="11" t="n">
        <v>0</v>
      </c>
      <c r="AA898" s="11" t="n">
        <v>0</v>
      </c>
      <c r="AB898" s="10" t="s">
        <v>65</v>
      </c>
      <c r="AC898" s="11" t="n">
        <v>2</v>
      </c>
      <c r="AD898" s="11" t="n">
        <v>14</v>
      </c>
      <c r="AE898" s="11" t="n">
        <v>2</v>
      </c>
      <c r="AF898" s="11" t="n">
        <v>3</v>
      </c>
      <c r="AG898" s="11" t="n">
        <v>3</v>
      </c>
      <c r="AH898" s="11" t="n">
        <v>0</v>
      </c>
      <c r="AI898" s="13" t="n">
        <v>0.0833333333333333</v>
      </c>
      <c r="AJ898" s="13" t="n">
        <v>0.583333333333333</v>
      </c>
      <c r="AK898" s="13" t="n">
        <v>0.0833333333333333</v>
      </c>
      <c r="AL898" s="13" t="n">
        <v>0.125</v>
      </c>
      <c r="AM898" s="13" t="n">
        <v>0.125</v>
      </c>
      <c r="AN898" s="11" t="n">
        <v>3</v>
      </c>
      <c r="AO898" s="13" t="n">
        <v>0.111111111111111</v>
      </c>
      <c r="AP898" s="11" t="n">
        <v>1</v>
      </c>
      <c r="AQ898" s="11" t="n">
        <v>0</v>
      </c>
      <c r="AR898" s="13" t="n">
        <v>0.0344827586206897</v>
      </c>
      <c r="AS898" s="13" t="n">
        <v>0</v>
      </c>
      <c r="AT898" s="14" t="n">
        <f aca="false">SUMIFS(시도_소아과개폐업!$C$5:$C$293,시도_소아과개폐업!$A$5:$A$293,$D898,시도_소아과개폐업!$B$5:$B$293,$B898)</f>
        <v>11</v>
      </c>
      <c r="AU898" s="14" t="n">
        <f aca="false">SUMIFS(시도_소아과개폐업!$D$5:$D$293,시도_소아과개폐업!$A$5:$A$293,$D898,시도_소아과개폐업!$B$5:$B$293,$B898)</f>
        <v>7</v>
      </c>
      <c r="AV898" s="14" t="n">
        <f aca="false">SUMIFS(시도_소아과개폐업!$F$5:$F$293,시도_소아과개폐업!$A$5:$A$293,$D898,시도_소아과개폐업!$B$5:$B$293,$B898)</f>
        <v>4</v>
      </c>
      <c r="AW898" s="15" t="n">
        <f aca="false">SUMIFS(시도_소아과개폐업!$G$5:$G$293,시도_소아과개폐업!$A$5:$A$293,$D898,시도_소아과개폐업!$B$5:$B$293,$B898)</f>
        <v>0.132075471698113</v>
      </c>
      <c r="AX898" s="14" t="n">
        <f aca="false">SUMIFS(시도_소아과개폐업!$H$5:$H$293,시도_소아과개폐업!$A$5:$A$293,$D898,시도_소아과개폐업!$B$5:$B$293,$B898)</f>
        <v>29</v>
      </c>
      <c r="AY898" s="14" t="n">
        <f aca="false">SUMIFS(시군구_병원급!$E$5:$E$3668,시군구_병원급!$A$5:$A$3668,$A898,시군구_병원급!$D$5:$D$3668,$D898)</f>
        <v>0</v>
      </c>
      <c r="AZ898" s="14" t="n">
        <f aca="false">SUMIFS(시군구_병원급!$F$5:$F$3668,시군구_병원급!$A$5:$A$3668,$A898,시군구_병원급!$D$5:$D$3668,$D898)</f>
        <v>0</v>
      </c>
      <c r="BA898" s="14" t="n">
        <f aca="false">SUMIFS(시군구_병원급!$G$5:$G$3668,시군구_병원급!$A$5:$A$3668,$A898,시군구_병원급!$D$5:$D$3668,$D898)</f>
        <v>1</v>
      </c>
      <c r="BB898" s="14" t="n">
        <f aca="false">SUMIFS(시군구_병원급!$H$5:$H$3668,시군구_병원급!$A$5:$A$3668,$A898,시군구_병원급!$D$5:$D$3668,$D898)</f>
        <v>2</v>
      </c>
      <c r="BC898" s="16" t="n">
        <f aca="false">K898+AY898</f>
        <v>0</v>
      </c>
      <c r="BD898" s="17" t="n">
        <f aca="false">IF(E898=0,"",(K898+AY898)/E898*1000)</f>
        <v>0</v>
      </c>
      <c r="BE898" s="16" t="n">
        <f aca="false">AY898-SUMIFS(시군구_병원급!$E$5:$E$3668,시군구_병원급!$A$5:$A$3668,$A898,시군구_병원급!$D$5:$D$3668,$D898-3)</f>
        <v>-1</v>
      </c>
      <c r="BF898" s="16" t="n">
        <f aca="false">IF(AY898=0,1,0)</f>
        <v>1</v>
      </c>
      <c r="BG898" s="16" t="n">
        <f aca="false">IF(K898+AY898=0,1,0)</f>
        <v>1</v>
      </c>
      <c r="BH898" s="16" t="n">
        <f aca="false">AF898+AG898+AH898</f>
        <v>6</v>
      </c>
      <c r="BI898" s="18" t="n">
        <f aca="false">IF(H898=0,"",BH898/H898)</f>
        <v>0.25</v>
      </c>
      <c r="BJ898" s="16" t="n">
        <f aca="false">IF(AP898="","",AP898+AN898)</f>
        <v>4</v>
      </c>
    </row>
    <row r="899" customFormat="false" ht="15" hidden="false" customHeight="true" outlineLevel="0" collapsed="false">
      <c r="A899" s="9" t="s">
        <v>477</v>
      </c>
      <c r="B899" s="10" t="s">
        <v>451</v>
      </c>
      <c r="C899" s="10" t="s">
        <v>478</v>
      </c>
      <c r="D899" s="9" t="n">
        <v>2019</v>
      </c>
      <c r="E899" s="11" t="n">
        <v>1158</v>
      </c>
      <c r="F899" s="11" t="n">
        <v>189</v>
      </c>
      <c r="G899" s="11" t="n">
        <v>195</v>
      </c>
      <c r="H899" s="11" t="n">
        <v>17</v>
      </c>
      <c r="I899" s="11" t="n">
        <v>859</v>
      </c>
      <c r="J899" s="11" t="n">
        <v>677</v>
      </c>
      <c r="K899" s="11" t="n">
        <v>0</v>
      </c>
      <c r="L899" s="12" t="n">
        <v>14.6804835924007</v>
      </c>
      <c r="M899" s="12" t="n">
        <v>0</v>
      </c>
      <c r="N899" s="13" t="n">
        <v>0.788125727590221</v>
      </c>
      <c r="O899" s="13" t="n">
        <v>0.741796200345423</v>
      </c>
      <c r="P899" s="13" t="n">
        <v>0.16839378238342</v>
      </c>
      <c r="Q899" s="13" t="n">
        <v>-0.178723404255319</v>
      </c>
      <c r="R899" s="13" t="n">
        <v>-0.117647058823529</v>
      </c>
      <c r="S899" s="11" t="n">
        <v>0</v>
      </c>
      <c r="T899" s="13" t="n">
        <v>-0.0555555555555556</v>
      </c>
      <c r="U899" s="13" t="n">
        <v>-0.0315670800450958</v>
      </c>
      <c r="V899" s="11" t="n">
        <v>1</v>
      </c>
      <c r="W899" s="13" t="n">
        <v>0.117647058823529</v>
      </c>
      <c r="X899" s="11" t="n">
        <v>0</v>
      </c>
      <c r="Y899" s="11" t="n">
        <v>0</v>
      </c>
      <c r="Z899" s="11" t="n">
        <v>0</v>
      </c>
      <c r="AA899" s="11" t="n">
        <v>0</v>
      </c>
      <c r="AB899" s="10" t="s">
        <v>65</v>
      </c>
      <c r="AC899" s="11" t="n">
        <v>6</v>
      </c>
      <c r="AD899" s="11" t="n">
        <v>5</v>
      </c>
      <c r="AE899" s="11" t="n">
        <v>2</v>
      </c>
      <c r="AF899" s="11" t="n">
        <v>2</v>
      </c>
      <c r="AG899" s="11" t="n">
        <v>2</v>
      </c>
      <c r="AH899" s="11" t="n">
        <v>0</v>
      </c>
      <c r="AI899" s="13" t="n">
        <v>0.352941176470588</v>
      </c>
      <c r="AJ899" s="13" t="n">
        <v>0.294117647058824</v>
      </c>
      <c r="AK899" s="13" t="n">
        <v>0.117647058823529</v>
      </c>
      <c r="AL899" s="13" t="n">
        <v>0.117647058823529</v>
      </c>
      <c r="AM899" s="13" t="n">
        <v>0.117647058823529</v>
      </c>
      <c r="AN899" s="11" t="n">
        <v>0</v>
      </c>
      <c r="AO899" s="13" t="n">
        <v>0</v>
      </c>
      <c r="AP899" s="11" t="n">
        <v>1</v>
      </c>
      <c r="AQ899" s="11" t="n">
        <v>0</v>
      </c>
      <c r="AR899" s="13" t="n">
        <v>0.0555555555555556</v>
      </c>
      <c r="AS899" s="13" t="n">
        <v>0</v>
      </c>
      <c r="AT899" s="14" t="n">
        <f aca="false">SUMIFS(시도_소아과개폐업!$C$5:$C$293,시도_소아과개폐업!$A$5:$A$293,$D899,시도_소아과개폐업!$B$5:$B$293,$B899)</f>
        <v>11</v>
      </c>
      <c r="AU899" s="14" t="n">
        <f aca="false">SUMIFS(시도_소아과개폐업!$D$5:$D$293,시도_소아과개폐업!$A$5:$A$293,$D899,시도_소아과개폐업!$B$5:$B$293,$B899)</f>
        <v>7</v>
      </c>
      <c r="AV899" s="14" t="n">
        <f aca="false">SUMIFS(시도_소아과개폐업!$F$5:$F$293,시도_소아과개폐업!$A$5:$A$293,$D899,시도_소아과개폐업!$B$5:$B$293,$B899)</f>
        <v>4</v>
      </c>
      <c r="AW899" s="15" t="n">
        <f aca="false">SUMIFS(시도_소아과개폐업!$G$5:$G$293,시도_소아과개폐업!$A$5:$A$293,$D899,시도_소아과개폐업!$B$5:$B$293,$B899)</f>
        <v>0.132075471698113</v>
      </c>
      <c r="AX899" s="14" t="n">
        <f aca="false">SUMIFS(시도_소아과개폐업!$H$5:$H$293,시도_소아과개폐업!$A$5:$A$293,$D899,시도_소아과개폐업!$B$5:$B$293,$B899)</f>
        <v>29</v>
      </c>
      <c r="AY899" s="14" t="n">
        <f aca="false">SUMIFS(시군구_병원급!$E$5:$E$3668,시군구_병원급!$A$5:$A$3668,$A899,시군구_병원급!$D$5:$D$3668,$D899)</f>
        <v>0</v>
      </c>
      <c r="AZ899" s="14" t="n">
        <f aca="false">SUMIFS(시군구_병원급!$F$5:$F$3668,시군구_병원급!$A$5:$A$3668,$A899,시군구_병원급!$D$5:$D$3668,$D899)</f>
        <v>0</v>
      </c>
      <c r="BA899" s="14" t="n">
        <f aca="false">SUMIFS(시군구_병원급!$G$5:$G$3668,시군구_병원급!$A$5:$A$3668,$A899,시군구_병원급!$D$5:$D$3668,$D899)</f>
        <v>0</v>
      </c>
      <c r="BB899" s="14" t="n">
        <f aca="false">SUMIFS(시군구_병원급!$H$5:$H$3668,시군구_병원급!$A$5:$A$3668,$A899,시군구_병원급!$D$5:$D$3668,$D899)</f>
        <v>0</v>
      </c>
      <c r="BC899" s="16" t="n">
        <f aca="false">K899+AY899</f>
        <v>0</v>
      </c>
      <c r="BD899" s="17" t="n">
        <f aca="false">IF(E899=0,"",(K899+AY899)/E899*1000)</f>
        <v>0</v>
      </c>
      <c r="BE899" s="16" t="n">
        <f aca="false">AY899-SUMIFS(시군구_병원급!$E$5:$E$3668,시군구_병원급!$A$5:$A$3668,$A899,시군구_병원급!$D$5:$D$3668,$D899-3)</f>
        <v>0</v>
      </c>
      <c r="BF899" s="16" t="n">
        <f aca="false">IF(AY899=0,1,0)</f>
        <v>1</v>
      </c>
      <c r="BG899" s="16" t="n">
        <f aca="false">IF(K899+AY899=0,1,0)</f>
        <v>1</v>
      </c>
      <c r="BH899" s="16" t="n">
        <f aca="false">AF899+AG899+AH899</f>
        <v>4</v>
      </c>
      <c r="BI899" s="18" t="n">
        <f aca="false">IF(H899=0,"",BH899/H899)</f>
        <v>0.235294117647059</v>
      </c>
      <c r="BJ899" s="16" t="n">
        <f aca="false">IF(AP899="","",AP899+AN899)</f>
        <v>1</v>
      </c>
    </row>
    <row r="900" customFormat="false" ht="15" hidden="false" customHeight="true" outlineLevel="0" collapsed="false">
      <c r="A900" s="9" t="s">
        <v>479</v>
      </c>
      <c r="B900" s="10" t="s">
        <v>451</v>
      </c>
      <c r="C900" s="10" t="s">
        <v>480</v>
      </c>
      <c r="D900" s="9" t="n">
        <v>2019</v>
      </c>
      <c r="E900" s="11" t="n">
        <v>1110</v>
      </c>
      <c r="F900" s="11" t="n">
        <v>171</v>
      </c>
      <c r="G900" s="11" t="n">
        <v>171</v>
      </c>
      <c r="H900" s="11" t="n">
        <v>15</v>
      </c>
      <c r="I900" s="11" t="n">
        <v>833</v>
      </c>
      <c r="J900" s="11" t="n">
        <v>703</v>
      </c>
      <c r="K900" s="11" t="n">
        <v>0</v>
      </c>
      <c r="L900" s="12" t="n">
        <v>13.5135135135135</v>
      </c>
      <c r="M900" s="12" t="n">
        <v>0</v>
      </c>
      <c r="N900" s="13" t="n">
        <v>0.843937575030012</v>
      </c>
      <c r="O900" s="13" t="n">
        <v>0.75045045045045</v>
      </c>
      <c r="P900" s="13" t="n">
        <v>0.154054054054054</v>
      </c>
      <c r="Q900" s="13" t="n">
        <v>-0.128043990573449</v>
      </c>
      <c r="R900" s="13" t="n">
        <v>-0.177884615384615</v>
      </c>
      <c r="S900" s="11" t="n">
        <v>0</v>
      </c>
      <c r="T900" s="13" t="n">
        <v>-0.0625</v>
      </c>
      <c r="U900" s="13" t="n">
        <v>-0.0775193798449613</v>
      </c>
      <c r="V900" s="11" t="n">
        <v>1</v>
      </c>
      <c r="W900" s="13" t="n">
        <v>-0.133333333333333</v>
      </c>
      <c r="X900" s="11" t="n">
        <v>0</v>
      </c>
      <c r="Y900" s="11" t="n">
        <v>0</v>
      </c>
      <c r="Z900" s="11" t="n">
        <v>0</v>
      </c>
      <c r="AA900" s="11" t="n">
        <v>0</v>
      </c>
      <c r="AB900" s="10" t="s">
        <v>65</v>
      </c>
      <c r="AC900" s="11" t="n">
        <v>3</v>
      </c>
      <c r="AD900" s="11" t="n">
        <v>1</v>
      </c>
      <c r="AE900" s="11" t="n">
        <v>1</v>
      </c>
      <c r="AF900" s="11" t="n">
        <v>2</v>
      </c>
      <c r="AG900" s="11" t="n">
        <v>8</v>
      </c>
      <c r="AH900" s="11" t="n">
        <v>0</v>
      </c>
      <c r="AI900" s="13" t="n">
        <v>0.2</v>
      </c>
      <c r="AJ900" s="13" t="n">
        <v>0.0666666666666667</v>
      </c>
      <c r="AK900" s="13" t="n">
        <v>0.0666666666666667</v>
      </c>
      <c r="AL900" s="13" t="n">
        <v>0.133333333333333</v>
      </c>
      <c r="AM900" s="13" t="n">
        <v>0.533333333333333</v>
      </c>
      <c r="AN900" s="11" t="n">
        <v>1</v>
      </c>
      <c r="AO900" s="13" t="n">
        <v>0.0625</v>
      </c>
      <c r="AP900" s="11" t="n">
        <v>1</v>
      </c>
      <c r="AQ900" s="11" t="n">
        <v>1</v>
      </c>
      <c r="AR900" s="13" t="n">
        <v>0.0625</v>
      </c>
      <c r="AS900" s="13" t="n">
        <v>0.0625</v>
      </c>
      <c r="AT900" s="14" t="n">
        <f aca="false">SUMIFS(시도_소아과개폐업!$C$5:$C$293,시도_소아과개폐업!$A$5:$A$293,$D900,시도_소아과개폐업!$B$5:$B$293,$B900)</f>
        <v>11</v>
      </c>
      <c r="AU900" s="14" t="n">
        <f aca="false">SUMIFS(시도_소아과개폐업!$D$5:$D$293,시도_소아과개폐업!$A$5:$A$293,$D900,시도_소아과개폐업!$B$5:$B$293,$B900)</f>
        <v>7</v>
      </c>
      <c r="AV900" s="14" t="n">
        <f aca="false">SUMIFS(시도_소아과개폐업!$F$5:$F$293,시도_소아과개폐업!$A$5:$A$293,$D900,시도_소아과개폐업!$B$5:$B$293,$B900)</f>
        <v>4</v>
      </c>
      <c r="AW900" s="15" t="n">
        <f aca="false">SUMIFS(시도_소아과개폐업!$G$5:$G$293,시도_소아과개폐업!$A$5:$A$293,$D900,시도_소아과개폐업!$B$5:$B$293,$B900)</f>
        <v>0.132075471698113</v>
      </c>
      <c r="AX900" s="14" t="n">
        <f aca="false">SUMIFS(시도_소아과개폐업!$H$5:$H$293,시도_소아과개폐업!$A$5:$A$293,$D900,시도_소아과개폐업!$B$5:$B$293,$B900)</f>
        <v>29</v>
      </c>
      <c r="AY900" s="14" t="n">
        <f aca="false">SUMIFS(시군구_병원급!$E$5:$E$3668,시군구_병원급!$A$5:$A$3668,$A900,시군구_병원급!$D$5:$D$3668,$D900)</f>
        <v>0</v>
      </c>
      <c r="AZ900" s="14" t="n">
        <f aca="false">SUMIFS(시군구_병원급!$F$5:$F$3668,시군구_병원급!$A$5:$A$3668,$A900,시군구_병원급!$D$5:$D$3668,$D900)</f>
        <v>0</v>
      </c>
      <c r="BA900" s="14" t="n">
        <f aca="false">SUMIFS(시군구_병원급!$G$5:$G$3668,시군구_병원급!$A$5:$A$3668,$A900,시군구_병원급!$D$5:$D$3668,$D900)</f>
        <v>3</v>
      </c>
      <c r="BB900" s="14" t="n">
        <f aca="false">SUMIFS(시군구_병원급!$H$5:$H$3668,시군구_병원급!$A$5:$A$3668,$A900,시군구_병원급!$D$5:$D$3668,$D900)</f>
        <v>3</v>
      </c>
      <c r="BC900" s="16" t="n">
        <f aca="false">K900+AY900</f>
        <v>0</v>
      </c>
      <c r="BD900" s="17" t="n">
        <f aca="false">IF(E900=0,"",(K900+AY900)/E900*1000)</f>
        <v>0</v>
      </c>
      <c r="BE900" s="16" t="n">
        <f aca="false">AY900-SUMIFS(시군구_병원급!$E$5:$E$3668,시군구_병원급!$A$5:$A$3668,$A900,시군구_병원급!$D$5:$D$3668,$D900-3)</f>
        <v>0</v>
      </c>
      <c r="BF900" s="16" t="n">
        <f aca="false">IF(AY900=0,1,0)</f>
        <v>1</v>
      </c>
      <c r="BG900" s="16" t="n">
        <f aca="false">IF(K900+AY900=0,1,0)</f>
        <v>1</v>
      </c>
      <c r="BH900" s="16" t="n">
        <f aca="false">AF900+AG900+AH900</f>
        <v>10</v>
      </c>
      <c r="BI900" s="18" t="n">
        <f aca="false">IF(H900=0,"",BH900/H900)</f>
        <v>0.666666666666667</v>
      </c>
      <c r="BJ900" s="16" t="n">
        <f aca="false">IF(AP900="","",AP900+AN900)</f>
        <v>2</v>
      </c>
    </row>
    <row r="901" customFormat="false" ht="15" hidden="false" customHeight="true" outlineLevel="0" collapsed="false">
      <c r="A901" s="9" t="s">
        <v>481</v>
      </c>
      <c r="B901" s="10" t="s">
        <v>451</v>
      </c>
      <c r="C901" s="10" t="s">
        <v>482</v>
      </c>
      <c r="D901" s="9" t="n">
        <v>2019</v>
      </c>
      <c r="E901" s="11" t="n">
        <v>1528</v>
      </c>
      <c r="F901" s="11" t="n">
        <v>252</v>
      </c>
      <c r="G901" s="11" t="n">
        <v>255</v>
      </c>
      <c r="H901" s="11" t="n">
        <v>22</v>
      </c>
      <c r="I901" s="11" t="n">
        <v>1238</v>
      </c>
      <c r="J901" s="11" t="n">
        <v>884</v>
      </c>
      <c r="K901" s="11" t="n">
        <v>0</v>
      </c>
      <c r="L901" s="12" t="n">
        <v>14.3979057591623</v>
      </c>
      <c r="M901" s="12" t="n">
        <v>0</v>
      </c>
      <c r="N901" s="13" t="n">
        <v>0.7140549273021</v>
      </c>
      <c r="O901" s="13" t="n">
        <v>0.81020942408377</v>
      </c>
      <c r="P901" s="13" t="n">
        <v>0.166884816753927</v>
      </c>
      <c r="Q901" s="13" t="n">
        <v>-0.150166852057842</v>
      </c>
      <c r="R901" s="13" t="n">
        <v>-0.238805970149254</v>
      </c>
      <c r="S901" s="11" t="n">
        <v>0</v>
      </c>
      <c r="T901" s="13" t="n">
        <v>-0.0434782608695652</v>
      </c>
      <c r="U901" s="13" t="n">
        <v>-0.0158982511923689</v>
      </c>
      <c r="V901" s="11" t="n">
        <v>1</v>
      </c>
      <c r="W901" s="13" t="n">
        <v>0</v>
      </c>
      <c r="X901" s="11" t="n">
        <v>0</v>
      </c>
      <c r="Y901" s="11" t="n">
        <v>0</v>
      </c>
      <c r="Z901" s="11" t="n">
        <v>0</v>
      </c>
      <c r="AA901" s="11" t="n">
        <v>0</v>
      </c>
      <c r="AB901" s="10" t="s">
        <v>65</v>
      </c>
      <c r="AC901" s="11" t="n">
        <v>5</v>
      </c>
      <c r="AD901" s="11" t="n">
        <v>3</v>
      </c>
      <c r="AE901" s="11" t="n">
        <v>4</v>
      </c>
      <c r="AF901" s="11" t="n">
        <v>5</v>
      </c>
      <c r="AG901" s="11" t="n">
        <v>5</v>
      </c>
      <c r="AH901" s="11" t="n">
        <v>0</v>
      </c>
      <c r="AI901" s="13" t="n">
        <v>0.227272727272727</v>
      </c>
      <c r="AJ901" s="13" t="n">
        <v>0.136363636363636</v>
      </c>
      <c r="AK901" s="13" t="n">
        <v>0.181818181818182</v>
      </c>
      <c r="AL901" s="13" t="n">
        <v>0.227272727272727</v>
      </c>
      <c r="AM901" s="13" t="n">
        <v>0.227272727272727</v>
      </c>
      <c r="AN901" s="11" t="n">
        <v>0</v>
      </c>
      <c r="AO901" s="13" t="n">
        <v>0</v>
      </c>
      <c r="AP901" s="11" t="n">
        <v>1</v>
      </c>
      <c r="AQ901" s="11" t="n">
        <v>0</v>
      </c>
      <c r="AR901" s="13" t="n">
        <v>0.0434782608695652</v>
      </c>
      <c r="AS901" s="13" t="n">
        <v>0</v>
      </c>
      <c r="AT901" s="14" t="n">
        <f aca="false">SUMIFS(시도_소아과개폐업!$C$5:$C$293,시도_소아과개폐업!$A$5:$A$293,$D901,시도_소아과개폐업!$B$5:$B$293,$B901)</f>
        <v>11</v>
      </c>
      <c r="AU901" s="14" t="n">
        <f aca="false">SUMIFS(시도_소아과개폐업!$D$5:$D$293,시도_소아과개폐업!$A$5:$A$293,$D901,시도_소아과개폐업!$B$5:$B$293,$B901)</f>
        <v>7</v>
      </c>
      <c r="AV901" s="14" t="n">
        <f aca="false">SUMIFS(시도_소아과개폐업!$F$5:$F$293,시도_소아과개폐업!$A$5:$A$293,$D901,시도_소아과개폐업!$B$5:$B$293,$B901)</f>
        <v>4</v>
      </c>
      <c r="AW901" s="15" t="n">
        <f aca="false">SUMIFS(시도_소아과개폐업!$G$5:$G$293,시도_소아과개폐업!$A$5:$A$293,$D901,시도_소아과개폐업!$B$5:$B$293,$B901)</f>
        <v>0.132075471698113</v>
      </c>
      <c r="AX901" s="14" t="n">
        <f aca="false">SUMIFS(시도_소아과개폐업!$H$5:$H$293,시도_소아과개폐업!$A$5:$A$293,$D901,시도_소아과개폐업!$B$5:$B$293,$B901)</f>
        <v>29</v>
      </c>
      <c r="AY901" s="14" t="n">
        <f aca="false">SUMIFS(시군구_병원급!$E$5:$E$3668,시군구_병원급!$A$5:$A$3668,$A901,시군구_병원급!$D$5:$D$3668,$D901)</f>
        <v>0</v>
      </c>
      <c r="AZ901" s="14" t="n">
        <f aca="false">SUMIFS(시군구_병원급!$F$5:$F$3668,시군구_병원급!$A$5:$A$3668,$A901,시군구_병원급!$D$5:$D$3668,$D901)</f>
        <v>0</v>
      </c>
      <c r="BA901" s="14" t="n">
        <f aca="false">SUMIFS(시군구_병원급!$G$5:$G$3668,시군구_병원급!$A$5:$A$3668,$A901,시군구_병원급!$D$5:$D$3668,$D901)</f>
        <v>1</v>
      </c>
      <c r="BB901" s="14" t="n">
        <f aca="false">SUMIFS(시군구_병원급!$H$5:$H$3668,시군구_병원급!$A$5:$A$3668,$A901,시군구_병원급!$D$5:$D$3668,$D901)</f>
        <v>2</v>
      </c>
      <c r="BC901" s="16" t="n">
        <f aca="false">K901+AY901</f>
        <v>0</v>
      </c>
      <c r="BD901" s="17" t="n">
        <f aca="false">IF(E901=0,"",(K901+AY901)/E901*1000)</f>
        <v>0</v>
      </c>
      <c r="BE901" s="16" t="n">
        <f aca="false">AY901-SUMIFS(시군구_병원급!$E$5:$E$3668,시군구_병원급!$A$5:$A$3668,$A901,시군구_병원급!$D$5:$D$3668,$D901-3)</f>
        <v>0</v>
      </c>
      <c r="BF901" s="16" t="n">
        <f aca="false">IF(AY901=0,1,0)</f>
        <v>1</v>
      </c>
      <c r="BG901" s="16" t="n">
        <f aca="false">IF(K901+AY901=0,1,0)</f>
        <v>1</v>
      </c>
      <c r="BH901" s="16" t="n">
        <f aca="false">AF901+AG901+AH901</f>
        <v>10</v>
      </c>
      <c r="BI901" s="18" t="n">
        <f aca="false">IF(H901=0,"",BH901/H901)</f>
        <v>0.454545454545455</v>
      </c>
      <c r="BJ901" s="16" t="n">
        <f aca="false">IF(AP901="","",AP901+AN901)</f>
        <v>1</v>
      </c>
    </row>
    <row r="902" customFormat="false" ht="15" hidden="false" customHeight="true" outlineLevel="0" collapsed="false">
      <c r="A902" s="9" t="s">
        <v>483</v>
      </c>
      <c r="B902" s="10" t="s">
        <v>451</v>
      </c>
      <c r="C902" s="10" t="s">
        <v>432</v>
      </c>
      <c r="D902" s="9" t="n">
        <v>2019</v>
      </c>
      <c r="E902" s="11" t="n">
        <v>750</v>
      </c>
      <c r="F902" s="11" t="n">
        <v>128</v>
      </c>
      <c r="G902" s="11" t="n">
        <v>127</v>
      </c>
      <c r="H902" s="11" t="n">
        <v>11</v>
      </c>
      <c r="I902" s="11" t="n">
        <v>684</v>
      </c>
      <c r="J902" s="11" t="n">
        <v>486</v>
      </c>
      <c r="K902" s="11" t="n">
        <v>0</v>
      </c>
      <c r="L902" s="12" t="n">
        <v>14.6666666666667</v>
      </c>
      <c r="M902" s="12" t="n">
        <v>0</v>
      </c>
      <c r="N902" s="13" t="n">
        <v>0.710526315789474</v>
      </c>
      <c r="O902" s="13" t="n">
        <v>0.912</v>
      </c>
      <c r="P902" s="13" t="n">
        <v>0.169333333333333</v>
      </c>
      <c r="Q902" s="13" t="n">
        <v>-0.176728869374314</v>
      </c>
      <c r="R902" s="13" t="n">
        <v>-0.136054421768708</v>
      </c>
      <c r="S902" s="11" t="n">
        <v>0</v>
      </c>
      <c r="T902" s="13" t="n">
        <v>0</v>
      </c>
      <c r="U902" s="13" t="n">
        <v>-0.0338983050847458</v>
      </c>
      <c r="V902" s="11" t="n">
        <v>1</v>
      </c>
      <c r="W902" s="13" t="n">
        <v>-0.181818181818182</v>
      </c>
      <c r="X902" s="11" t="n">
        <v>0</v>
      </c>
      <c r="Y902" s="11" t="n">
        <v>0</v>
      </c>
      <c r="Z902" s="11" t="n">
        <v>0</v>
      </c>
      <c r="AA902" s="11" t="n">
        <v>0</v>
      </c>
      <c r="AB902" s="10" t="s">
        <v>65</v>
      </c>
      <c r="AC902" s="11" t="n">
        <v>6</v>
      </c>
      <c r="AD902" s="11" t="n">
        <v>4</v>
      </c>
      <c r="AE902" s="11" t="n">
        <v>1</v>
      </c>
      <c r="AF902" s="11" t="n">
        <v>0</v>
      </c>
      <c r="AG902" s="11" t="n">
        <v>0</v>
      </c>
      <c r="AH902" s="11" t="n">
        <v>0</v>
      </c>
      <c r="AI902" s="13" t="n">
        <v>0.545454545454545</v>
      </c>
      <c r="AJ902" s="13" t="n">
        <v>0.363636363636364</v>
      </c>
      <c r="AK902" s="13" t="n">
        <v>0.0909090909090909</v>
      </c>
      <c r="AL902" s="13" t="n">
        <v>0</v>
      </c>
      <c r="AM902" s="13" t="n">
        <v>0</v>
      </c>
      <c r="AN902" s="11" t="n">
        <v>0</v>
      </c>
      <c r="AO902" s="13" t="n">
        <v>0</v>
      </c>
      <c r="AP902" s="11" t="n">
        <v>0</v>
      </c>
      <c r="AQ902" s="11" t="n">
        <v>0</v>
      </c>
      <c r="AR902" s="13" t="n">
        <v>0</v>
      </c>
      <c r="AS902" s="13" t="n">
        <v>0</v>
      </c>
      <c r="AT902" s="14" t="n">
        <f aca="false">SUMIFS(시도_소아과개폐업!$C$5:$C$293,시도_소아과개폐업!$A$5:$A$293,$D902,시도_소아과개폐업!$B$5:$B$293,$B902)</f>
        <v>11</v>
      </c>
      <c r="AU902" s="14" t="n">
        <f aca="false">SUMIFS(시도_소아과개폐업!$D$5:$D$293,시도_소아과개폐업!$A$5:$A$293,$D902,시도_소아과개폐업!$B$5:$B$293,$B902)</f>
        <v>7</v>
      </c>
      <c r="AV902" s="14" t="n">
        <f aca="false">SUMIFS(시도_소아과개폐업!$F$5:$F$293,시도_소아과개폐업!$A$5:$A$293,$D902,시도_소아과개폐업!$B$5:$B$293,$B902)</f>
        <v>4</v>
      </c>
      <c r="AW902" s="15" t="n">
        <f aca="false">SUMIFS(시도_소아과개폐업!$G$5:$G$293,시도_소아과개폐업!$A$5:$A$293,$D902,시도_소아과개폐업!$B$5:$B$293,$B902)</f>
        <v>0.132075471698113</v>
      </c>
      <c r="AX902" s="14" t="n">
        <f aca="false">SUMIFS(시도_소아과개폐업!$H$5:$H$293,시도_소아과개폐업!$A$5:$A$293,$D902,시도_소아과개폐업!$B$5:$B$293,$B902)</f>
        <v>29</v>
      </c>
      <c r="AY902" s="14" t="n">
        <f aca="false">SUMIFS(시군구_병원급!$E$5:$E$3668,시군구_병원급!$A$5:$A$3668,$A902,시군구_병원급!$D$5:$D$3668,$D902)</f>
        <v>0</v>
      </c>
      <c r="AZ902" s="14" t="n">
        <f aca="false">SUMIFS(시군구_병원급!$F$5:$F$3668,시군구_병원급!$A$5:$A$3668,$A902,시군구_병원급!$D$5:$D$3668,$D902)</f>
        <v>0</v>
      </c>
      <c r="BA902" s="14" t="n">
        <f aca="false">SUMIFS(시군구_병원급!$G$5:$G$3668,시군구_병원급!$A$5:$A$3668,$A902,시군구_병원급!$D$5:$D$3668,$D902)</f>
        <v>0</v>
      </c>
      <c r="BB902" s="14" t="n">
        <f aca="false">SUMIFS(시군구_병원급!$H$5:$H$3668,시군구_병원급!$A$5:$A$3668,$A902,시군구_병원급!$D$5:$D$3668,$D902)</f>
        <v>0</v>
      </c>
      <c r="BC902" s="16" t="n">
        <f aca="false">K902+AY902</f>
        <v>0</v>
      </c>
      <c r="BD902" s="17" t="n">
        <f aca="false">IF(E902=0,"",(K902+AY902)/E902*1000)</f>
        <v>0</v>
      </c>
      <c r="BE902" s="16" t="n">
        <f aca="false">AY902-SUMIFS(시군구_병원급!$E$5:$E$3668,시군구_병원급!$A$5:$A$3668,$A902,시군구_병원급!$D$5:$D$3668,$D902-3)</f>
        <v>0</v>
      </c>
      <c r="BF902" s="16" t="n">
        <f aca="false">IF(AY902=0,1,0)</f>
        <v>1</v>
      </c>
      <c r="BG902" s="16" t="n">
        <f aca="false">IF(K902+AY902=0,1,0)</f>
        <v>1</v>
      </c>
      <c r="BH902" s="16" t="n">
        <f aca="false">AF902+AG902+AH902</f>
        <v>0</v>
      </c>
      <c r="BI902" s="18" t="n">
        <f aca="false">IF(H902=0,"",BH902/H902)</f>
        <v>0</v>
      </c>
      <c r="BJ902" s="16" t="n">
        <f aca="false">IF(AP902="","",AP902+AN902)</f>
        <v>0</v>
      </c>
    </row>
    <row r="903" customFormat="false" ht="15" hidden="false" customHeight="true" outlineLevel="0" collapsed="false">
      <c r="A903" s="9" t="s">
        <v>484</v>
      </c>
      <c r="B903" s="10" t="s">
        <v>451</v>
      </c>
      <c r="C903" s="10" t="s">
        <v>485</v>
      </c>
      <c r="D903" s="9" t="n">
        <v>2019</v>
      </c>
      <c r="E903" s="11" t="n">
        <v>733</v>
      </c>
      <c r="F903" s="11" t="n">
        <v>116</v>
      </c>
      <c r="G903" s="11" t="n">
        <v>117</v>
      </c>
      <c r="H903" s="11" t="n">
        <v>9</v>
      </c>
      <c r="I903" s="11" t="n">
        <v>521</v>
      </c>
      <c r="J903" s="11" t="n">
        <v>369</v>
      </c>
      <c r="K903" s="11" t="n">
        <v>0</v>
      </c>
      <c r="L903" s="12" t="n">
        <v>12.2783083219645</v>
      </c>
      <c r="M903" s="12" t="n">
        <v>0</v>
      </c>
      <c r="N903" s="13" t="n">
        <v>0.708253358925144</v>
      </c>
      <c r="O903" s="13" t="n">
        <v>0.710777626193724</v>
      </c>
      <c r="P903" s="13" t="n">
        <v>0.159618008185539</v>
      </c>
      <c r="Q903" s="13" t="n">
        <v>-0.13561320754717</v>
      </c>
      <c r="R903" s="13" t="n">
        <v>-0.120300751879699</v>
      </c>
      <c r="S903" s="11" t="n">
        <v>0</v>
      </c>
      <c r="T903" s="13" t="n">
        <v>0</v>
      </c>
      <c r="U903" s="13" t="n">
        <v>0</v>
      </c>
      <c r="V903" s="11" t="n">
        <v>1</v>
      </c>
      <c r="W903" s="13" t="n">
        <v>-0.222222222222222</v>
      </c>
      <c r="X903" s="11" t="n">
        <v>1</v>
      </c>
      <c r="Y903" s="11" t="n">
        <v>0</v>
      </c>
      <c r="Z903" s="11" t="n">
        <v>1</v>
      </c>
      <c r="AA903" s="11" t="n">
        <v>0</v>
      </c>
      <c r="AB903" s="10" t="s">
        <v>65</v>
      </c>
      <c r="AC903" s="11" t="n">
        <v>3</v>
      </c>
      <c r="AD903" s="11" t="n">
        <v>1</v>
      </c>
      <c r="AE903" s="11" t="n">
        <v>1</v>
      </c>
      <c r="AF903" s="11" t="n">
        <v>0</v>
      </c>
      <c r="AG903" s="11" t="n">
        <v>4</v>
      </c>
      <c r="AH903" s="11" t="n">
        <v>0</v>
      </c>
      <c r="AI903" s="13" t="n">
        <v>0.333333333333333</v>
      </c>
      <c r="AJ903" s="13" t="n">
        <v>0.111111111111111</v>
      </c>
      <c r="AK903" s="13" t="n">
        <v>0.111111111111111</v>
      </c>
      <c r="AL903" s="13" t="n">
        <v>0</v>
      </c>
      <c r="AM903" s="13" t="n">
        <v>0.444444444444444</v>
      </c>
      <c r="AN903" s="11" t="n">
        <v>0</v>
      </c>
      <c r="AO903" s="13" t="n">
        <v>0</v>
      </c>
      <c r="AP903" s="11" t="n">
        <v>2</v>
      </c>
      <c r="AQ903" s="11" t="n">
        <v>1</v>
      </c>
      <c r="AR903" s="13" t="n">
        <v>0.2</v>
      </c>
      <c r="AS903" s="13" t="n">
        <v>0.1</v>
      </c>
      <c r="AT903" s="14" t="n">
        <f aca="false">SUMIFS(시도_소아과개폐업!$C$5:$C$293,시도_소아과개폐업!$A$5:$A$293,$D903,시도_소아과개폐업!$B$5:$B$293,$B903)</f>
        <v>11</v>
      </c>
      <c r="AU903" s="14" t="n">
        <f aca="false">SUMIFS(시도_소아과개폐업!$D$5:$D$293,시도_소아과개폐업!$A$5:$A$293,$D903,시도_소아과개폐업!$B$5:$B$293,$B903)</f>
        <v>7</v>
      </c>
      <c r="AV903" s="14" t="n">
        <f aca="false">SUMIFS(시도_소아과개폐업!$F$5:$F$293,시도_소아과개폐업!$A$5:$A$293,$D903,시도_소아과개폐업!$B$5:$B$293,$B903)</f>
        <v>4</v>
      </c>
      <c r="AW903" s="15" t="n">
        <f aca="false">SUMIFS(시도_소아과개폐업!$G$5:$G$293,시도_소아과개폐업!$A$5:$A$293,$D903,시도_소아과개폐업!$B$5:$B$293,$B903)</f>
        <v>0.132075471698113</v>
      </c>
      <c r="AX903" s="14" t="n">
        <f aca="false">SUMIFS(시도_소아과개폐업!$H$5:$H$293,시도_소아과개폐업!$A$5:$A$293,$D903,시도_소아과개폐업!$B$5:$B$293,$B903)</f>
        <v>29</v>
      </c>
      <c r="AY903" s="14" t="n">
        <f aca="false">SUMIFS(시군구_병원급!$E$5:$E$3668,시군구_병원급!$A$5:$A$3668,$A903,시군구_병원급!$D$5:$D$3668,$D903)</f>
        <v>0</v>
      </c>
      <c r="AZ903" s="14" t="n">
        <f aca="false">SUMIFS(시군구_병원급!$F$5:$F$3668,시군구_병원급!$A$5:$A$3668,$A903,시군구_병원급!$D$5:$D$3668,$D903)</f>
        <v>0</v>
      </c>
      <c r="BA903" s="14" t="n">
        <f aca="false">SUMIFS(시군구_병원급!$G$5:$G$3668,시군구_병원급!$A$5:$A$3668,$A903,시군구_병원급!$D$5:$D$3668,$D903)</f>
        <v>0</v>
      </c>
      <c r="BB903" s="14" t="n">
        <f aca="false">SUMIFS(시군구_병원급!$H$5:$H$3668,시군구_병원급!$A$5:$A$3668,$A903,시군구_병원급!$D$5:$D$3668,$D903)</f>
        <v>0</v>
      </c>
      <c r="BC903" s="16" t="n">
        <f aca="false">K903+AY903</f>
        <v>0</v>
      </c>
      <c r="BD903" s="17" t="n">
        <f aca="false">IF(E903=0,"",(K903+AY903)/E903*1000)</f>
        <v>0</v>
      </c>
      <c r="BE903" s="16" t="n">
        <f aca="false">AY903-SUMIFS(시군구_병원급!$E$5:$E$3668,시군구_병원급!$A$5:$A$3668,$A903,시군구_병원급!$D$5:$D$3668,$D903-3)</f>
        <v>0</v>
      </c>
      <c r="BF903" s="16" t="n">
        <f aca="false">IF(AY903=0,1,0)</f>
        <v>1</v>
      </c>
      <c r="BG903" s="16" t="n">
        <f aca="false">IF(K903+AY903=0,1,0)</f>
        <v>1</v>
      </c>
      <c r="BH903" s="16" t="n">
        <f aca="false">AF903+AG903+AH903</f>
        <v>4</v>
      </c>
      <c r="BI903" s="18" t="n">
        <f aca="false">IF(H903=0,"",BH903/H903)</f>
        <v>0.444444444444444</v>
      </c>
      <c r="BJ903" s="16" t="n">
        <f aca="false">IF(AP903="","",AP903+AN903)</f>
        <v>2</v>
      </c>
    </row>
    <row r="904" customFormat="false" ht="15" hidden="false" customHeight="true" outlineLevel="0" collapsed="false">
      <c r="A904" s="9" t="s">
        <v>486</v>
      </c>
      <c r="B904" s="10" t="s">
        <v>487</v>
      </c>
      <c r="C904" s="10" t="s">
        <v>488</v>
      </c>
      <c r="D904" s="9" t="n">
        <v>2019</v>
      </c>
      <c r="E904" s="11" t="n">
        <v>29659</v>
      </c>
      <c r="F904" s="11" t="n">
        <v>3454</v>
      </c>
      <c r="G904" s="11" t="n">
        <v>3502</v>
      </c>
      <c r="H904" s="11" t="n">
        <v>545</v>
      </c>
      <c r="I904" s="11" t="n">
        <v>24670</v>
      </c>
      <c r="J904" s="11" t="n">
        <v>19650</v>
      </c>
      <c r="K904" s="11" t="n">
        <v>36</v>
      </c>
      <c r="L904" s="12" t="n">
        <v>18.3755352506828</v>
      </c>
      <c r="M904" s="12" t="n">
        <v>1.21379682389831</v>
      </c>
      <c r="N904" s="13" t="n">
        <v>0.796513984596676</v>
      </c>
      <c r="O904" s="13" t="n">
        <v>0.831787990154759</v>
      </c>
      <c r="P904" s="13" t="n">
        <v>0.118075457702552</v>
      </c>
      <c r="Q904" s="13" t="n">
        <v>-0.139795237680907</v>
      </c>
      <c r="R904" s="13" t="n">
        <v>-0.269960391911612</v>
      </c>
      <c r="S904" s="11" t="n">
        <v>2</v>
      </c>
      <c r="T904" s="13" t="n">
        <v>-0.0855704697986577</v>
      </c>
      <c r="U904" s="13" t="n">
        <v>-0.0561634402020047</v>
      </c>
      <c r="V904" s="11" t="n">
        <v>0</v>
      </c>
      <c r="W904" s="13" t="n">
        <v>-0.220183486238532</v>
      </c>
      <c r="X904" s="11" t="n">
        <v>1</v>
      </c>
      <c r="Y904" s="11" t="n">
        <v>0</v>
      </c>
      <c r="Z904" s="11" t="n">
        <v>1</v>
      </c>
      <c r="AA904" s="11" t="n">
        <v>0</v>
      </c>
      <c r="AB904" s="10" t="s">
        <v>65</v>
      </c>
      <c r="AC904" s="11" t="n">
        <v>16</v>
      </c>
      <c r="AD904" s="11" t="n">
        <v>198</v>
      </c>
      <c r="AE904" s="11" t="n">
        <v>266</v>
      </c>
      <c r="AF904" s="11" t="n">
        <v>10</v>
      </c>
      <c r="AG904" s="11" t="n">
        <v>54</v>
      </c>
      <c r="AH904" s="11" t="n">
        <v>1</v>
      </c>
      <c r="AI904" s="13" t="n">
        <v>0.0293577981651376</v>
      </c>
      <c r="AJ904" s="13" t="n">
        <v>0.363302752293578</v>
      </c>
      <c r="AK904" s="13" t="n">
        <v>0.488073394495413</v>
      </c>
      <c r="AL904" s="13" t="n">
        <v>0.018348623853211</v>
      </c>
      <c r="AM904" s="13" t="n">
        <v>0.0990825688073395</v>
      </c>
      <c r="AN904" s="11" t="n">
        <v>4</v>
      </c>
      <c r="AO904" s="13" t="n">
        <v>0.00728597449908925</v>
      </c>
      <c r="AP904" s="11" t="n">
        <v>93</v>
      </c>
      <c r="AQ904" s="11" t="n">
        <v>21</v>
      </c>
      <c r="AR904" s="13" t="n">
        <v>0.14975845410628</v>
      </c>
      <c r="AS904" s="13" t="n">
        <v>0.0338164251207729</v>
      </c>
      <c r="AT904" s="14" t="n">
        <f aca="false">SUMIFS(시도_소아과개폐업!$C$5:$C$293,시도_소아과개폐업!$A$5:$A$293,$D904,시도_소아과개폐업!$B$5:$B$293,$B904)</f>
        <v>23</v>
      </c>
      <c r="AU904" s="14" t="n">
        <f aca="false">SUMIFS(시도_소아과개폐업!$D$5:$D$293,시도_소아과개폐업!$A$5:$A$293,$D904,시도_소아과개폐업!$B$5:$B$293,$B904)</f>
        <v>16</v>
      </c>
      <c r="AV904" s="14" t="n">
        <f aca="false">SUMIFS(시도_소아과개폐업!$F$5:$F$293,시도_소아과개폐업!$A$5:$A$293,$D904,시도_소아과개폐업!$B$5:$B$293,$B904)</f>
        <v>7</v>
      </c>
      <c r="AW904" s="15" t="n">
        <f aca="false">SUMIFS(시도_소아과개폐업!$G$5:$G$293,시도_소아과개폐업!$A$5:$A$293,$D904,시도_소아과개폐업!$B$5:$B$293,$B904)</f>
        <v>0.210526315789474</v>
      </c>
      <c r="AX904" s="14" t="n">
        <f aca="false">SUMIFS(시도_소아과개폐업!$H$5:$H$293,시도_소아과개폐업!$A$5:$A$293,$D904,시도_소아과개폐업!$B$5:$B$293,$B904)</f>
        <v>49</v>
      </c>
      <c r="AY904" s="14" t="n">
        <f aca="false">SUMIFS(시군구_병원급!$E$5:$E$3668,시군구_병원급!$A$5:$A$3668,$A904,시군구_병원급!$D$5:$D$3668,$D904)</f>
        <v>11</v>
      </c>
      <c r="AZ904" s="14" t="n">
        <f aca="false">SUMIFS(시군구_병원급!$F$5:$F$3668,시군구_병원급!$A$5:$A$3668,$A904,시군구_병원급!$D$5:$D$3668,$D904)</f>
        <v>5</v>
      </c>
      <c r="BA904" s="14" t="n">
        <f aca="false">SUMIFS(시군구_병원급!$G$5:$G$3668,시군구_병원급!$A$5:$A$3668,$A904,시군구_병원급!$D$5:$D$3668,$D904)</f>
        <v>37</v>
      </c>
      <c r="BB904" s="14" t="n">
        <f aca="false">SUMIFS(시군구_병원급!$H$5:$H$3668,시군구_병원급!$A$5:$A$3668,$A904,시군구_병원급!$D$5:$D$3668,$D904)</f>
        <v>97</v>
      </c>
      <c r="BC904" s="16" t="n">
        <f aca="false">K904+AY904</f>
        <v>47</v>
      </c>
      <c r="BD904" s="17" t="n">
        <f aca="false">IF(E904=0,"",(K904+AY904)/E904*1000)</f>
        <v>1.58467918675613</v>
      </c>
      <c r="BE904" s="16" t="n">
        <f aca="false">AY904-SUMIFS(시군구_병원급!$E$5:$E$3668,시군구_병원급!$A$5:$A$3668,$A904,시군구_병원급!$D$5:$D$3668,$D904-3)</f>
        <v>-3</v>
      </c>
      <c r="BF904" s="16" t="n">
        <f aca="false">IF(AY904=0,1,0)</f>
        <v>0</v>
      </c>
      <c r="BG904" s="16" t="n">
        <f aca="false">IF(K904+AY904=0,1,0)</f>
        <v>0</v>
      </c>
      <c r="BH904" s="16" t="n">
        <f aca="false">AF904+AG904+AH904</f>
        <v>65</v>
      </c>
      <c r="BI904" s="18" t="n">
        <f aca="false">IF(H904=0,"",BH904/H904)</f>
        <v>0.119266055045872</v>
      </c>
      <c r="BJ904" s="16" t="n">
        <f aca="false">IF(AP904="","",AP904+AN904)</f>
        <v>97</v>
      </c>
    </row>
    <row r="905" customFormat="false" ht="15" hidden="false" customHeight="true" outlineLevel="0" collapsed="false">
      <c r="A905" s="9" t="s">
        <v>489</v>
      </c>
      <c r="B905" s="10" t="s">
        <v>487</v>
      </c>
      <c r="C905" s="10" t="s">
        <v>490</v>
      </c>
      <c r="D905" s="9" t="n">
        <v>2019</v>
      </c>
      <c r="E905" s="11" t="n">
        <v>11754</v>
      </c>
      <c r="F905" s="11" t="n">
        <v>1303</v>
      </c>
      <c r="G905" s="11" t="n">
        <v>1357</v>
      </c>
      <c r="H905" s="11" t="n">
        <v>206</v>
      </c>
      <c r="I905" s="11" t="n">
        <v>10737</v>
      </c>
      <c r="J905" s="11" t="n">
        <v>8027</v>
      </c>
      <c r="K905" s="11" t="n">
        <v>12</v>
      </c>
      <c r="L905" s="12" t="n">
        <v>17.5259486132381</v>
      </c>
      <c r="M905" s="12" t="n">
        <v>1.02092904543134</v>
      </c>
      <c r="N905" s="13" t="n">
        <v>0.747601750954643</v>
      </c>
      <c r="O905" s="13" t="n">
        <v>0.913476263399694</v>
      </c>
      <c r="P905" s="13" t="n">
        <v>0.115450059554194</v>
      </c>
      <c r="Q905" s="13" t="n">
        <v>-0.242361737785226</v>
      </c>
      <c r="R905" s="13" t="n">
        <v>-0.355038022813688</v>
      </c>
      <c r="S905" s="11" t="n">
        <v>2</v>
      </c>
      <c r="T905" s="13" t="n">
        <v>-0.0762331838565022</v>
      </c>
      <c r="U905" s="13" t="n">
        <v>-0.0303440801950691</v>
      </c>
      <c r="V905" s="11" t="n">
        <v>0</v>
      </c>
      <c r="W905" s="13" t="n">
        <v>-0.228155339805825</v>
      </c>
      <c r="X905" s="11" t="n">
        <v>1</v>
      </c>
      <c r="Y905" s="11" t="n">
        <v>0</v>
      </c>
      <c r="Z905" s="11" t="n">
        <v>1</v>
      </c>
      <c r="AA905" s="11" t="n">
        <v>0</v>
      </c>
      <c r="AB905" s="10" t="s">
        <v>65</v>
      </c>
      <c r="AC905" s="11" t="n">
        <v>16</v>
      </c>
      <c r="AD905" s="11" t="n">
        <v>74</v>
      </c>
      <c r="AE905" s="11" t="n">
        <v>78</v>
      </c>
      <c r="AF905" s="11" t="n">
        <v>6</v>
      </c>
      <c r="AG905" s="11" t="n">
        <v>32</v>
      </c>
      <c r="AH905" s="11" t="n">
        <v>0</v>
      </c>
      <c r="AI905" s="13" t="n">
        <v>0.0776699029126214</v>
      </c>
      <c r="AJ905" s="13" t="n">
        <v>0.359223300970874</v>
      </c>
      <c r="AK905" s="13" t="n">
        <v>0.378640776699029</v>
      </c>
      <c r="AL905" s="13" t="n">
        <v>0.029126213592233</v>
      </c>
      <c r="AM905" s="13" t="n">
        <v>0.155339805825243</v>
      </c>
      <c r="AN905" s="11" t="n">
        <v>7</v>
      </c>
      <c r="AO905" s="13" t="n">
        <v>0.0328638497652582</v>
      </c>
      <c r="AP905" s="11" t="n">
        <v>36</v>
      </c>
      <c r="AQ905" s="11" t="n">
        <v>13</v>
      </c>
      <c r="AR905" s="13" t="n">
        <v>0.152542372881356</v>
      </c>
      <c r="AS905" s="13" t="n">
        <v>0.0550847457627119</v>
      </c>
      <c r="AT905" s="14" t="n">
        <f aca="false">SUMIFS(시도_소아과개폐업!$C$5:$C$293,시도_소아과개폐업!$A$5:$A$293,$D905,시도_소아과개폐업!$B$5:$B$293,$B905)</f>
        <v>23</v>
      </c>
      <c r="AU905" s="14" t="n">
        <f aca="false">SUMIFS(시도_소아과개폐업!$D$5:$D$293,시도_소아과개폐업!$A$5:$A$293,$D905,시도_소아과개폐업!$B$5:$B$293,$B905)</f>
        <v>16</v>
      </c>
      <c r="AV905" s="14" t="n">
        <f aca="false">SUMIFS(시도_소아과개폐업!$F$5:$F$293,시도_소아과개폐업!$A$5:$A$293,$D905,시도_소아과개폐업!$B$5:$B$293,$B905)</f>
        <v>7</v>
      </c>
      <c r="AW905" s="15" t="n">
        <f aca="false">SUMIFS(시도_소아과개폐업!$G$5:$G$293,시도_소아과개폐업!$A$5:$A$293,$D905,시도_소아과개폐업!$B$5:$B$293,$B905)</f>
        <v>0.210526315789474</v>
      </c>
      <c r="AX905" s="14" t="n">
        <f aca="false">SUMIFS(시도_소아과개폐업!$H$5:$H$293,시도_소아과개폐업!$A$5:$A$293,$D905,시도_소아과개폐업!$B$5:$B$293,$B905)</f>
        <v>49</v>
      </c>
      <c r="AY905" s="14" t="n">
        <f aca="false">SUMIFS(시군구_병원급!$E$5:$E$3668,시군구_병원급!$A$5:$A$3668,$A905,시군구_병원급!$D$5:$D$3668,$D905)</f>
        <v>0</v>
      </c>
      <c r="AZ905" s="14" t="n">
        <f aca="false">SUMIFS(시군구_병원급!$F$5:$F$3668,시군구_병원급!$A$5:$A$3668,$A905,시군구_병원급!$D$5:$D$3668,$D905)</f>
        <v>2</v>
      </c>
      <c r="BA905" s="14" t="n">
        <f aca="false">SUMIFS(시군구_병원급!$G$5:$G$3668,시군구_병원급!$A$5:$A$3668,$A905,시군구_병원급!$D$5:$D$3668,$D905)</f>
        <v>8</v>
      </c>
      <c r="BB905" s="14" t="n">
        <f aca="false">SUMIFS(시군구_병원급!$H$5:$H$3668,시군구_병원급!$A$5:$A$3668,$A905,시군구_병원급!$D$5:$D$3668,$D905)</f>
        <v>19</v>
      </c>
      <c r="BC905" s="16" t="n">
        <f aca="false">K905+AY905</f>
        <v>12</v>
      </c>
      <c r="BD905" s="17" t="n">
        <f aca="false">IF(E905=0,"",(K905+AY905)/E905*1000)</f>
        <v>1.02092904543134</v>
      </c>
      <c r="BE905" s="16" t="n">
        <f aca="false">AY905-SUMIFS(시군구_병원급!$E$5:$E$3668,시군구_병원급!$A$5:$A$3668,$A905,시군구_병원급!$D$5:$D$3668,$D905-3)</f>
        <v>-1</v>
      </c>
      <c r="BF905" s="16" t="n">
        <f aca="false">IF(AY905=0,1,0)</f>
        <v>1</v>
      </c>
      <c r="BG905" s="16" t="n">
        <f aca="false">IF(K905+AY905=0,1,0)</f>
        <v>0</v>
      </c>
      <c r="BH905" s="16" t="n">
        <f aca="false">AF905+AG905+AH905</f>
        <v>38</v>
      </c>
      <c r="BI905" s="18" t="n">
        <f aca="false">IF(H905=0,"",BH905/H905)</f>
        <v>0.184466019417476</v>
      </c>
      <c r="BJ905" s="16" t="n">
        <f aca="false">IF(AP905="","",AP905+AN905)</f>
        <v>43</v>
      </c>
    </row>
    <row r="906" customFormat="false" ht="15" hidden="false" customHeight="true" outlineLevel="0" collapsed="false">
      <c r="A906" s="9" t="s">
        <v>491</v>
      </c>
      <c r="B906" s="10" t="s">
        <v>487</v>
      </c>
      <c r="C906" s="10" t="s">
        <v>492</v>
      </c>
      <c r="D906" s="9" t="n">
        <v>2019</v>
      </c>
      <c r="E906" s="11" t="n">
        <v>10944</v>
      </c>
      <c r="F906" s="11" t="n">
        <v>1302</v>
      </c>
      <c r="G906" s="11" t="n">
        <v>1341</v>
      </c>
      <c r="H906" s="11" t="n">
        <v>201</v>
      </c>
      <c r="I906" s="11" t="n">
        <v>9314</v>
      </c>
      <c r="J906" s="11" t="n">
        <v>6900</v>
      </c>
      <c r="K906" s="11" t="n">
        <v>10</v>
      </c>
      <c r="L906" s="12" t="n">
        <v>18.3662280701754</v>
      </c>
      <c r="M906" s="12" t="n">
        <v>0.91374269005848</v>
      </c>
      <c r="N906" s="13" t="n">
        <v>0.740820270560447</v>
      </c>
      <c r="O906" s="13" t="n">
        <v>0.851059941520468</v>
      </c>
      <c r="P906" s="13" t="n">
        <v>0.122532894736842</v>
      </c>
      <c r="Q906" s="13" t="n">
        <v>-0.241317157712305</v>
      </c>
      <c r="R906" s="13" t="n">
        <v>-0.332835820895522</v>
      </c>
      <c r="S906" s="11" t="n">
        <v>0</v>
      </c>
      <c r="T906" s="13" t="n">
        <v>-0.0779816513761468</v>
      </c>
      <c r="U906" s="13" t="n">
        <v>-0.0660784117116214</v>
      </c>
      <c r="V906" s="11" t="n">
        <v>0</v>
      </c>
      <c r="W906" s="13" t="n">
        <v>-0.189054726368159</v>
      </c>
      <c r="X906" s="11" t="n">
        <v>0</v>
      </c>
      <c r="Y906" s="11" t="n">
        <v>0</v>
      </c>
      <c r="Z906" s="11" t="n">
        <v>0</v>
      </c>
      <c r="AA906" s="11" t="n">
        <v>0</v>
      </c>
      <c r="AB906" s="10" t="s">
        <v>65</v>
      </c>
      <c r="AC906" s="11" t="n">
        <v>11</v>
      </c>
      <c r="AD906" s="11" t="n">
        <v>60</v>
      </c>
      <c r="AE906" s="11" t="n">
        <v>90</v>
      </c>
      <c r="AF906" s="11" t="n">
        <v>5</v>
      </c>
      <c r="AG906" s="11" t="n">
        <v>35</v>
      </c>
      <c r="AH906" s="11" t="n">
        <v>0</v>
      </c>
      <c r="AI906" s="13" t="n">
        <v>0.054726368159204</v>
      </c>
      <c r="AJ906" s="13" t="n">
        <v>0.298507462686567</v>
      </c>
      <c r="AK906" s="13" t="n">
        <v>0.447761194029851</v>
      </c>
      <c r="AL906" s="13" t="n">
        <v>0.0248756218905473</v>
      </c>
      <c r="AM906" s="13" t="n">
        <v>0.174129353233831</v>
      </c>
      <c r="AN906" s="11" t="n">
        <v>5</v>
      </c>
      <c r="AO906" s="13" t="n">
        <v>0.0242718446601942</v>
      </c>
      <c r="AP906" s="11" t="n">
        <v>21</v>
      </c>
      <c r="AQ906" s="11" t="n">
        <v>1</v>
      </c>
      <c r="AR906" s="13" t="n">
        <v>0.0929203539823009</v>
      </c>
      <c r="AS906" s="13" t="n">
        <v>0.00442477876106195</v>
      </c>
      <c r="AT906" s="14" t="n">
        <f aca="false">SUMIFS(시도_소아과개폐업!$C$5:$C$293,시도_소아과개폐업!$A$5:$A$293,$D906,시도_소아과개폐업!$B$5:$B$293,$B906)</f>
        <v>23</v>
      </c>
      <c r="AU906" s="14" t="n">
        <f aca="false">SUMIFS(시도_소아과개폐업!$D$5:$D$293,시도_소아과개폐업!$A$5:$A$293,$D906,시도_소아과개폐업!$B$5:$B$293,$B906)</f>
        <v>16</v>
      </c>
      <c r="AV906" s="14" t="n">
        <f aca="false">SUMIFS(시도_소아과개폐업!$F$5:$F$293,시도_소아과개폐업!$A$5:$A$293,$D906,시도_소아과개폐업!$B$5:$B$293,$B906)</f>
        <v>7</v>
      </c>
      <c r="AW906" s="15" t="n">
        <f aca="false">SUMIFS(시도_소아과개폐업!$G$5:$G$293,시도_소아과개폐업!$A$5:$A$293,$D906,시도_소아과개폐업!$B$5:$B$293,$B906)</f>
        <v>0.210526315789474</v>
      </c>
      <c r="AX906" s="14" t="n">
        <f aca="false">SUMIFS(시도_소아과개폐업!$H$5:$H$293,시도_소아과개폐업!$A$5:$A$293,$D906,시도_소아과개폐업!$B$5:$B$293,$B906)</f>
        <v>49</v>
      </c>
      <c r="AY906" s="14" t="n">
        <f aca="false">SUMIFS(시군구_병원급!$E$5:$E$3668,시군구_병원급!$A$5:$A$3668,$A906,시군구_병원급!$D$5:$D$3668,$D906)</f>
        <v>5</v>
      </c>
      <c r="AZ906" s="14" t="n">
        <f aca="false">SUMIFS(시군구_병원급!$F$5:$F$3668,시군구_병원급!$A$5:$A$3668,$A906,시군구_병원급!$D$5:$D$3668,$D906)</f>
        <v>2</v>
      </c>
      <c r="BA906" s="14" t="n">
        <f aca="false">SUMIFS(시군구_병원급!$G$5:$G$3668,시군구_병원급!$A$5:$A$3668,$A906,시군구_병원급!$D$5:$D$3668,$D906)</f>
        <v>9</v>
      </c>
      <c r="BB906" s="14" t="n">
        <f aca="false">SUMIFS(시군구_병원급!$H$5:$H$3668,시군구_병원급!$A$5:$A$3668,$A906,시군구_병원급!$D$5:$D$3668,$D906)</f>
        <v>27</v>
      </c>
      <c r="BC906" s="16" t="n">
        <f aca="false">K906+AY906</f>
        <v>15</v>
      </c>
      <c r="BD906" s="17" t="n">
        <f aca="false">IF(E906=0,"",(K906+AY906)/E906*1000)</f>
        <v>1.37061403508772</v>
      </c>
      <c r="BE906" s="16" t="n">
        <f aca="false">AY906-SUMIFS(시군구_병원급!$E$5:$E$3668,시군구_병원급!$A$5:$A$3668,$A906,시군구_병원급!$D$5:$D$3668,$D906-3)</f>
        <v>-1</v>
      </c>
      <c r="BF906" s="16" t="n">
        <f aca="false">IF(AY906=0,1,0)</f>
        <v>0</v>
      </c>
      <c r="BG906" s="16" t="n">
        <f aca="false">IF(K906+AY906=0,1,0)</f>
        <v>0</v>
      </c>
      <c r="BH906" s="16" t="n">
        <f aca="false">AF906+AG906+AH906</f>
        <v>40</v>
      </c>
      <c r="BI906" s="18" t="n">
        <f aca="false">IF(H906=0,"",BH906/H906)</f>
        <v>0.199004975124378</v>
      </c>
      <c r="BJ906" s="16" t="n">
        <f aca="false">IF(AP906="","",AP906+AN906)</f>
        <v>26</v>
      </c>
    </row>
    <row r="907" customFormat="false" ht="15" hidden="false" customHeight="true" outlineLevel="0" collapsed="false">
      <c r="A907" s="9" t="s">
        <v>493</v>
      </c>
      <c r="B907" s="10" t="s">
        <v>487</v>
      </c>
      <c r="C907" s="10" t="s">
        <v>494</v>
      </c>
      <c r="D907" s="9" t="n">
        <v>2019</v>
      </c>
      <c r="E907" s="11" t="n">
        <v>3566</v>
      </c>
      <c r="F907" s="11" t="n">
        <v>455</v>
      </c>
      <c r="G907" s="11" t="n">
        <v>463</v>
      </c>
      <c r="H907" s="11" t="n">
        <v>68</v>
      </c>
      <c r="I907" s="11" t="n">
        <v>3078</v>
      </c>
      <c r="J907" s="11" t="n">
        <v>2349</v>
      </c>
      <c r="K907" s="11" t="n">
        <v>4</v>
      </c>
      <c r="L907" s="12" t="n">
        <v>19.0689848569826</v>
      </c>
      <c r="M907" s="12" t="n">
        <v>1.12170499158721</v>
      </c>
      <c r="N907" s="13" t="n">
        <v>0.763157894736842</v>
      </c>
      <c r="O907" s="13" t="n">
        <v>0.86315199102636</v>
      </c>
      <c r="P907" s="13" t="n">
        <v>0.12983735277622</v>
      </c>
      <c r="Q907" s="13" t="n">
        <v>-0.211061946902655</v>
      </c>
      <c r="R907" s="13" t="n">
        <v>-0.28328173374613</v>
      </c>
      <c r="S907" s="11" t="n">
        <v>0</v>
      </c>
      <c r="T907" s="13" t="n">
        <v>-0.0933333333333334</v>
      </c>
      <c r="U907" s="13" t="n">
        <v>-0.157174151150055</v>
      </c>
      <c r="V907" s="11" t="n">
        <v>0</v>
      </c>
      <c r="W907" s="13" t="n">
        <v>-0.220588235294118</v>
      </c>
      <c r="X907" s="11" t="n">
        <v>1</v>
      </c>
      <c r="Y907" s="11" t="n">
        <v>1</v>
      </c>
      <c r="Z907" s="11" t="n">
        <v>1</v>
      </c>
      <c r="AA907" s="11" t="n">
        <v>1</v>
      </c>
      <c r="AB907" s="10" t="s">
        <v>65</v>
      </c>
      <c r="AC907" s="11" t="n">
        <v>7</v>
      </c>
      <c r="AD907" s="11" t="n">
        <v>16</v>
      </c>
      <c r="AE907" s="11" t="n">
        <v>27</v>
      </c>
      <c r="AF907" s="11" t="n">
        <v>1</v>
      </c>
      <c r="AG907" s="11" t="n">
        <v>17</v>
      </c>
      <c r="AH907" s="11" t="n">
        <v>0</v>
      </c>
      <c r="AI907" s="13" t="n">
        <v>0.102941176470588</v>
      </c>
      <c r="AJ907" s="13" t="n">
        <v>0.235294117647059</v>
      </c>
      <c r="AK907" s="13" t="n">
        <v>0.397058823529412</v>
      </c>
      <c r="AL907" s="13" t="n">
        <v>0.0147058823529412</v>
      </c>
      <c r="AM907" s="13" t="n">
        <v>0.25</v>
      </c>
      <c r="AN907" s="11" t="n">
        <v>4</v>
      </c>
      <c r="AO907" s="13" t="n">
        <v>0.0555555555555556</v>
      </c>
      <c r="AP907" s="11" t="n">
        <v>10</v>
      </c>
      <c r="AQ907" s="11" t="n">
        <v>1</v>
      </c>
      <c r="AR907" s="13" t="n">
        <v>0.123456790123457</v>
      </c>
      <c r="AS907" s="13" t="n">
        <v>0.0123456790123457</v>
      </c>
      <c r="AT907" s="14" t="n">
        <f aca="false">SUMIFS(시도_소아과개폐업!$C$5:$C$293,시도_소아과개폐업!$A$5:$A$293,$D907,시도_소아과개폐업!$B$5:$B$293,$B907)</f>
        <v>23</v>
      </c>
      <c r="AU907" s="14" t="n">
        <f aca="false">SUMIFS(시도_소아과개폐업!$D$5:$D$293,시도_소아과개폐업!$A$5:$A$293,$D907,시도_소아과개폐업!$B$5:$B$293,$B907)</f>
        <v>16</v>
      </c>
      <c r="AV907" s="14" t="n">
        <f aca="false">SUMIFS(시도_소아과개폐업!$F$5:$F$293,시도_소아과개폐업!$A$5:$A$293,$D907,시도_소아과개폐업!$B$5:$B$293,$B907)</f>
        <v>7</v>
      </c>
      <c r="AW907" s="15" t="n">
        <f aca="false">SUMIFS(시도_소아과개폐업!$G$5:$G$293,시도_소아과개폐업!$A$5:$A$293,$D907,시도_소아과개폐업!$B$5:$B$293,$B907)</f>
        <v>0.210526315789474</v>
      </c>
      <c r="AX907" s="14" t="n">
        <f aca="false">SUMIFS(시도_소아과개폐업!$H$5:$H$293,시도_소아과개폐업!$A$5:$A$293,$D907,시도_소아과개폐업!$B$5:$B$293,$B907)</f>
        <v>49</v>
      </c>
      <c r="AY907" s="14" t="n">
        <f aca="false">SUMIFS(시군구_병원급!$E$5:$E$3668,시군구_병원급!$A$5:$A$3668,$A907,시군구_병원급!$D$5:$D$3668,$D907)</f>
        <v>3</v>
      </c>
      <c r="AZ907" s="14" t="n">
        <f aca="false">SUMIFS(시군구_병원급!$F$5:$F$3668,시군구_병원급!$A$5:$A$3668,$A907,시군구_병원급!$D$5:$D$3668,$D907)</f>
        <v>1</v>
      </c>
      <c r="BA907" s="14" t="n">
        <f aca="false">SUMIFS(시군구_병원급!$G$5:$G$3668,시군구_병원급!$A$5:$A$3668,$A907,시군구_병원급!$D$5:$D$3668,$D907)</f>
        <v>4</v>
      </c>
      <c r="BB907" s="14" t="n">
        <f aca="false">SUMIFS(시군구_병원급!$H$5:$H$3668,시군구_병원급!$A$5:$A$3668,$A907,시군구_병원급!$D$5:$D$3668,$D907)</f>
        <v>11</v>
      </c>
      <c r="BC907" s="16" t="n">
        <f aca="false">K907+AY907</f>
        <v>7</v>
      </c>
      <c r="BD907" s="17" t="n">
        <f aca="false">IF(E907=0,"",(K907+AY907)/E907*1000)</f>
        <v>1.96298373527762</v>
      </c>
      <c r="BE907" s="16" t="n">
        <f aca="false">AY907-SUMIFS(시군구_병원급!$E$5:$E$3668,시군구_병원급!$A$5:$A$3668,$A907,시군구_병원급!$D$5:$D$3668,$D907-3)</f>
        <v>0</v>
      </c>
      <c r="BF907" s="16" t="n">
        <f aca="false">IF(AY907=0,1,0)</f>
        <v>0</v>
      </c>
      <c r="BG907" s="16" t="n">
        <f aca="false">IF(K907+AY907=0,1,0)</f>
        <v>0</v>
      </c>
      <c r="BH907" s="16" t="n">
        <f aca="false">AF907+AG907+AH907</f>
        <v>18</v>
      </c>
      <c r="BI907" s="18" t="n">
        <f aca="false">IF(H907=0,"",BH907/H907)</f>
        <v>0.264705882352941</v>
      </c>
      <c r="BJ907" s="16" t="n">
        <f aca="false">IF(AP907="","",AP907+AN907)</f>
        <v>14</v>
      </c>
    </row>
    <row r="908" customFormat="false" ht="15" hidden="false" customHeight="true" outlineLevel="0" collapsed="false">
      <c r="A908" s="9" t="s">
        <v>495</v>
      </c>
      <c r="B908" s="10" t="s">
        <v>487</v>
      </c>
      <c r="C908" s="10" t="s">
        <v>496</v>
      </c>
      <c r="D908" s="9" t="n">
        <v>2019</v>
      </c>
      <c r="E908" s="11" t="n">
        <v>2810</v>
      </c>
      <c r="F908" s="11" t="n">
        <v>412</v>
      </c>
      <c r="G908" s="11" t="n">
        <v>427</v>
      </c>
      <c r="H908" s="11" t="n">
        <v>58</v>
      </c>
      <c r="I908" s="11" t="n">
        <v>3127</v>
      </c>
      <c r="J908" s="11" t="n">
        <v>2142</v>
      </c>
      <c r="K908" s="11" t="n">
        <v>3</v>
      </c>
      <c r="L908" s="12" t="n">
        <v>20.6405693950178</v>
      </c>
      <c r="M908" s="12" t="n">
        <v>1.06761565836299</v>
      </c>
      <c r="N908" s="13" t="n">
        <v>0.685001598976655</v>
      </c>
      <c r="O908" s="13" t="n">
        <v>1.11281138790036</v>
      </c>
      <c r="P908" s="13" t="n">
        <v>0.151957295373666</v>
      </c>
      <c r="Q908" s="13" t="n">
        <v>-0.156409486640649</v>
      </c>
      <c r="R908" s="13" t="n">
        <v>-0.178846153846154</v>
      </c>
      <c r="S908" s="11" t="n">
        <v>0</v>
      </c>
      <c r="T908" s="13" t="n">
        <v>-0.09375</v>
      </c>
      <c r="U908" s="13" t="n">
        <v>-0.0336835599505563</v>
      </c>
      <c r="V908" s="11" t="n">
        <v>0</v>
      </c>
      <c r="W908" s="13" t="n">
        <v>-0.155172413793103</v>
      </c>
      <c r="X908" s="11" t="n">
        <v>0</v>
      </c>
      <c r="Y908" s="11" t="n">
        <v>1</v>
      </c>
      <c r="Z908" s="11" t="n">
        <v>1</v>
      </c>
      <c r="AA908" s="11" t="n">
        <v>0</v>
      </c>
      <c r="AB908" s="10" t="s">
        <v>65</v>
      </c>
      <c r="AC908" s="11" t="n">
        <v>1</v>
      </c>
      <c r="AD908" s="11" t="n">
        <v>22</v>
      </c>
      <c r="AE908" s="11" t="n">
        <v>17</v>
      </c>
      <c r="AF908" s="11" t="n">
        <v>0</v>
      </c>
      <c r="AG908" s="11" t="n">
        <v>18</v>
      </c>
      <c r="AH908" s="11" t="n">
        <v>0</v>
      </c>
      <c r="AI908" s="13" t="n">
        <v>0.0172413793103448</v>
      </c>
      <c r="AJ908" s="13" t="n">
        <v>0.379310344827586</v>
      </c>
      <c r="AK908" s="13" t="n">
        <v>0.293103448275862</v>
      </c>
      <c r="AL908" s="13" t="n">
        <v>0</v>
      </c>
      <c r="AM908" s="13" t="n">
        <v>0.310344827586207</v>
      </c>
      <c r="AN908" s="11" t="n">
        <v>2</v>
      </c>
      <c r="AO908" s="13" t="n">
        <v>0.0333333333333333</v>
      </c>
      <c r="AP908" s="11" t="n">
        <v>8</v>
      </c>
      <c r="AQ908" s="11" t="n">
        <v>0</v>
      </c>
      <c r="AR908" s="13" t="n">
        <v>0.117647058823529</v>
      </c>
      <c r="AS908" s="13" t="n">
        <v>0</v>
      </c>
      <c r="AT908" s="14" t="n">
        <f aca="false">SUMIFS(시도_소아과개폐업!$C$5:$C$293,시도_소아과개폐업!$A$5:$A$293,$D908,시도_소아과개폐업!$B$5:$B$293,$B908)</f>
        <v>23</v>
      </c>
      <c r="AU908" s="14" t="n">
        <f aca="false">SUMIFS(시도_소아과개폐업!$D$5:$D$293,시도_소아과개폐업!$A$5:$A$293,$D908,시도_소아과개폐업!$B$5:$B$293,$B908)</f>
        <v>16</v>
      </c>
      <c r="AV908" s="14" t="n">
        <f aca="false">SUMIFS(시도_소아과개폐업!$F$5:$F$293,시도_소아과개폐업!$A$5:$A$293,$D908,시도_소아과개폐업!$B$5:$B$293,$B908)</f>
        <v>7</v>
      </c>
      <c r="AW908" s="15" t="n">
        <f aca="false">SUMIFS(시도_소아과개폐업!$G$5:$G$293,시도_소아과개폐업!$A$5:$A$293,$D908,시도_소아과개폐업!$B$5:$B$293,$B908)</f>
        <v>0.210526315789474</v>
      </c>
      <c r="AX908" s="14" t="n">
        <f aca="false">SUMIFS(시도_소아과개폐업!$H$5:$H$293,시도_소아과개폐업!$A$5:$A$293,$D908,시도_소아과개폐업!$B$5:$B$293,$B908)</f>
        <v>49</v>
      </c>
      <c r="AY908" s="14" t="n">
        <f aca="false">SUMIFS(시군구_병원급!$E$5:$E$3668,시군구_병원급!$A$5:$A$3668,$A908,시군구_병원급!$D$5:$D$3668,$D908)</f>
        <v>1</v>
      </c>
      <c r="AZ908" s="14" t="n">
        <f aca="false">SUMIFS(시군구_병원급!$F$5:$F$3668,시군구_병원급!$A$5:$A$3668,$A908,시군구_병원급!$D$5:$D$3668,$D908)</f>
        <v>1</v>
      </c>
      <c r="BA908" s="14" t="n">
        <f aca="false">SUMIFS(시군구_병원급!$G$5:$G$3668,시군구_병원급!$A$5:$A$3668,$A908,시군구_병원급!$D$5:$D$3668,$D908)</f>
        <v>2</v>
      </c>
      <c r="BB908" s="14" t="n">
        <f aca="false">SUMIFS(시군구_병원급!$H$5:$H$3668,시군구_병원급!$A$5:$A$3668,$A908,시군구_병원급!$D$5:$D$3668,$D908)</f>
        <v>7</v>
      </c>
      <c r="BC908" s="16" t="n">
        <f aca="false">K908+AY908</f>
        <v>4</v>
      </c>
      <c r="BD908" s="17" t="n">
        <f aca="false">IF(E908=0,"",(K908+AY908)/E908*1000)</f>
        <v>1.42348754448399</v>
      </c>
      <c r="BE908" s="16" t="n">
        <f aca="false">AY908-SUMIFS(시군구_병원급!$E$5:$E$3668,시군구_병원급!$A$5:$A$3668,$A908,시군구_병원급!$D$5:$D$3668,$D908-3)</f>
        <v>0</v>
      </c>
      <c r="BF908" s="16" t="n">
        <f aca="false">IF(AY908=0,1,0)</f>
        <v>0</v>
      </c>
      <c r="BG908" s="16" t="n">
        <f aca="false">IF(K908+AY908=0,1,0)</f>
        <v>0</v>
      </c>
      <c r="BH908" s="16" t="n">
        <f aca="false">AF908+AG908+AH908</f>
        <v>18</v>
      </c>
      <c r="BI908" s="18" t="n">
        <f aca="false">IF(H908=0,"",BH908/H908)</f>
        <v>0.310344827586207</v>
      </c>
      <c r="BJ908" s="16" t="n">
        <f aca="false">IF(AP908="","",AP908+AN908)</f>
        <v>10</v>
      </c>
    </row>
    <row r="909" customFormat="false" ht="15" hidden="false" customHeight="true" outlineLevel="0" collapsed="false">
      <c r="A909" s="9" t="s">
        <v>497</v>
      </c>
      <c r="B909" s="10" t="s">
        <v>487</v>
      </c>
      <c r="C909" s="10" t="s">
        <v>498</v>
      </c>
      <c r="D909" s="9" t="n">
        <v>2019</v>
      </c>
      <c r="E909" s="11" t="n">
        <v>2400</v>
      </c>
      <c r="F909" s="11" t="n">
        <v>283</v>
      </c>
      <c r="G909" s="11" t="n">
        <v>297</v>
      </c>
      <c r="H909" s="11" t="n">
        <v>46</v>
      </c>
      <c r="I909" s="11" t="n">
        <v>2381</v>
      </c>
      <c r="J909" s="11" t="n">
        <v>1476</v>
      </c>
      <c r="K909" s="11" t="n">
        <v>3</v>
      </c>
      <c r="L909" s="12" t="n">
        <v>19.1666666666667</v>
      </c>
      <c r="M909" s="12" t="n">
        <v>1.25</v>
      </c>
      <c r="N909" s="13" t="n">
        <v>0.619907601847963</v>
      </c>
      <c r="O909" s="13" t="n">
        <v>0.992083333333333</v>
      </c>
      <c r="P909" s="13" t="n">
        <v>0.12375</v>
      </c>
      <c r="Q909" s="13" t="n">
        <v>-0.245994344957587</v>
      </c>
      <c r="R909" s="13" t="n">
        <v>-0.345814977973568</v>
      </c>
      <c r="S909" s="11" t="n">
        <v>0</v>
      </c>
      <c r="T909" s="13" t="n">
        <v>-0.0416666666666666</v>
      </c>
      <c r="U909" s="13" t="n">
        <v>-0.0120331950207469</v>
      </c>
      <c r="V909" s="11" t="n">
        <v>0</v>
      </c>
      <c r="W909" s="13" t="n">
        <v>-0.239130434782609</v>
      </c>
      <c r="X909" s="11" t="n">
        <v>1</v>
      </c>
      <c r="Y909" s="11" t="n">
        <v>0</v>
      </c>
      <c r="Z909" s="11" t="n">
        <v>1</v>
      </c>
      <c r="AA909" s="11" t="n">
        <v>0</v>
      </c>
      <c r="AB909" s="10" t="s">
        <v>65</v>
      </c>
      <c r="AC909" s="11" t="n">
        <v>4</v>
      </c>
      <c r="AD909" s="11" t="n">
        <v>11</v>
      </c>
      <c r="AE909" s="11" t="n">
        <v>15</v>
      </c>
      <c r="AF909" s="11" t="n">
        <v>1</v>
      </c>
      <c r="AG909" s="11" t="n">
        <v>15</v>
      </c>
      <c r="AH909" s="11" t="n">
        <v>0</v>
      </c>
      <c r="AI909" s="13" t="n">
        <v>0.0869565217391304</v>
      </c>
      <c r="AJ909" s="13" t="n">
        <v>0.239130434782609</v>
      </c>
      <c r="AK909" s="13" t="n">
        <v>0.326086956521739</v>
      </c>
      <c r="AL909" s="13" t="n">
        <v>0.0217391304347826</v>
      </c>
      <c r="AM909" s="13" t="n">
        <v>0.326086956521739</v>
      </c>
      <c r="AN909" s="11" t="n">
        <v>3</v>
      </c>
      <c r="AO909" s="13" t="n">
        <v>0.0612244897959184</v>
      </c>
      <c r="AP909" s="11" t="n">
        <v>5</v>
      </c>
      <c r="AQ909" s="11" t="n">
        <v>1</v>
      </c>
      <c r="AR909" s="13" t="n">
        <v>0.0943396226415094</v>
      </c>
      <c r="AS909" s="13" t="n">
        <v>0.0188679245283019</v>
      </c>
      <c r="AT909" s="14" t="n">
        <f aca="false">SUMIFS(시도_소아과개폐업!$C$5:$C$293,시도_소아과개폐업!$A$5:$A$293,$D909,시도_소아과개폐업!$B$5:$B$293,$B909)</f>
        <v>23</v>
      </c>
      <c r="AU909" s="14" t="n">
        <f aca="false">SUMIFS(시도_소아과개폐업!$D$5:$D$293,시도_소아과개폐업!$A$5:$A$293,$D909,시도_소아과개폐업!$B$5:$B$293,$B909)</f>
        <v>16</v>
      </c>
      <c r="AV909" s="14" t="n">
        <f aca="false">SUMIFS(시도_소아과개폐업!$F$5:$F$293,시도_소아과개폐업!$A$5:$A$293,$D909,시도_소아과개폐업!$B$5:$B$293,$B909)</f>
        <v>7</v>
      </c>
      <c r="AW909" s="15" t="n">
        <f aca="false">SUMIFS(시도_소아과개폐업!$G$5:$G$293,시도_소아과개폐업!$A$5:$A$293,$D909,시도_소아과개폐업!$B$5:$B$293,$B909)</f>
        <v>0.210526315789474</v>
      </c>
      <c r="AX909" s="14" t="n">
        <f aca="false">SUMIFS(시도_소아과개폐업!$H$5:$H$293,시도_소아과개폐업!$A$5:$A$293,$D909,시도_소아과개폐업!$B$5:$B$293,$B909)</f>
        <v>49</v>
      </c>
      <c r="AY909" s="14" t="n">
        <f aca="false">SUMIFS(시군구_병원급!$E$5:$E$3668,시군구_병원급!$A$5:$A$3668,$A909,시군구_병원급!$D$5:$D$3668,$D909)</f>
        <v>1</v>
      </c>
      <c r="AZ909" s="14" t="n">
        <f aca="false">SUMIFS(시군구_병원급!$F$5:$F$3668,시군구_병원급!$A$5:$A$3668,$A909,시군구_병원급!$D$5:$D$3668,$D909)</f>
        <v>0</v>
      </c>
      <c r="BA909" s="14" t="n">
        <f aca="false">SUMIFS(시군구_병원급!$G$5:$G$3668,시군구_병원급!$A$5:$A$3668,$A909,시군구_병원급!$D$5:$D$3668,$D909)</f>
        <v>4</v>
      </c>
      <c r="BB909" s="14" t="n">
        <f aca="false">SUMIFS(시군구_병원급!$H$5:$H$3668,시군구_병원급!$A$5:$A$3668,$A909,시군구_병원급!$D$5:$D$3668,$D909)</f>
        <v>14</v>
      </c>
      <c r="BC909" s="16" t="n">
        <f aca="false">K909+AY909</f>
        <v>4</v>
      </c>
      <c r="BD909" s="17" t="n">
        <f aca="false">IF(E909=0,"",(K909+AY909)/E909*1000)</f>
        <v>1.66666666666667</v>
      </c>
      <c r="BE909" s="16" t="n">
        <f aca="false">AY909-SUMIFS(시군구_병원급!$E$5:$E$3668,시군구_병원급!$A$5:$A$3668,$A909,시군구_병원급!$D$5:$D$3668,$D909-3)</f>
        <v>1</v>
      </c>
      <c r="BF909" s="16" t="n">
        <f aca="false">IF(AY909=0,1,0)</f>
        <v>0</v>
      </c>
      <c r="BG909" s="16" t="n">
        <f aca="false">IF(K909+AY909=0,1,0)</f>
        <v>0</v>
      </c>
      <c r="BH909" s="16" t="n">
        <f aca="false">AF909+AG909+AH909</f>
        <v>16</v>
      </c>
      <c r="BI909" s="18" t="n">
        <f aca="false">IF(H909=0,"",BH909/H909)</f>
        <v>0.347826086956522</v>
      </c>
      <c r="BJ909" s="16" t="n">
        <f aca="false">IF(AP909="","",AP909+AN909)</f>
        <v>8</v>
      </c>
    </row>
    <row r="910" customFormat="false" ht="15" hidden="false" customHeight="true" outlineLevel="0" collapsed="false">
      <c r="A910" s="9" t="s">
        <v>499</v>
      </c>
      <c r="B910" s="10" t="s">
        <v>487</v>
      </c>
      <c r="C910" s="10" t="s">
        <v>500</v>
      </c>
      <c r="D910" s="9" t="n">
        <v>2019</v>
      </c>
      <c r="E910" s="11" t="n">
        <v>4000</v>
      </c>
      <c r="F910" s="11" t="n">
        <v>446</v>
      </c>
      <c r="G910" s="11" t="n">
        <v>474</v>
      </c>
      <c r="H910" s="11" t="n">
        <v>73</v>
      </c>
      <c r="I910" s="11" t="n">
        <v>3681</v>
      </c>
      <c r="J910" s="11" t="n">
        <v>2598</v>
      </c>
      <c r="K910" s="11" t="n">
        <v>7</v>
      </c>
      <c r="L910" s="12" t="n">
        <v>18.25</v>
      </c>
      <c r="M910" s="12" t="n">
        <v>1.75</v>
      </c>
      <c r="N910" s="13" t="n">
        <v>0.705786471067645</v>
      </c>
      <c r="O910" s="13" t="n">
        <v>0.92025</v>
      </c>
      <c r="P910" s="13" t="n">
        <v>0.1185</v>
      </c>
      <c r="Q910" s="13" t="n">
        <v>-0.287876090439737</v>
      </c>
      <c r="R910" s="13" t="n">
        <v>-0.414091470951792</v>
      </c>
      <c r="S910" s="11" t="n">
        <v>0</v>
      </c>
      <c r="T910" s="13" t="n">
        <v>-0.0394736842105263</v>
      </c>
      <c r="U910" s="13" t="n">
        <v>-0.045136186770428</v>
      </c>
      <c r="V910" s="11" t="n">
        <v>0</v>
      </c>
      <c r="W910" s="13" t="n">
        <v>-0.0958904109589042</v>
      </c>
      <c r="X910" s="11" t="n">
        <v>0</v>
      </c>
      <c r="Y910" s="11" t="n">
        <v>0</v>
      </c>
      <c r="Z910" s="11" t="n">
        <v>0</v>
      </c>
      <c r="AA910" s="11" t="n">
        <v>0</v>
      </c>
      <c r="AB910" s="10" t="s">
        <v>65</v>
      </c>
      <c r="AC910" s="11" t="n">
        <v>7</v>
      </c>
      <c r="AD910" s="11" t="n">
        <v>24</v>
      </c>
      <c r="AE910" s="11" t="n">
        <v>21</v>
      </c>
      <c r="AF910" s="11" t="n">
        <v>2</v>
      </c>
      <c r="AG910" s="11" t="n">
        <v>19</v>
      </c>
      <c r="AH910" s="11" t="n">
        <v>0</v>
      </c>
      <c r="AI910" s="13" t="n">
        <v>0.0958904109589041</v>
      </c>
      <c r="AJ910" s="13" t="n">
        <v>0.328767123287671</v>
      </c>
      <c r="AK910" s="13" t="n">
        <v>0.287671232876712</v>
      </c>
      <c r="AL910" s="13" t="n">
        <v>0.0273972602739726</v>
      </c>
      <c r="AM910" s="13" t="n">
        <v>0.26027397260274</v>
      </c>
      <c r="AN910" s="11" t="n">
        <v>1</v>
      </c>
      <c r="AO910" s="13" t="n">
        <v>0.0135135135135135</v>
      </c>
      <c r="AP910" s="11" t="n">
        <v>5</v>
      </c>
      <c r="AQ910" s="11" t="n">
        <v>2</v>
      </c>
      <c r="AR910" s="13" t="n">
        <v>0.0649350649350649</v>
      </c>
      <c r="AS910" s="13" t="n">
        <v>0.025974025974026</v>
      </c>
      <c r="AT910" s="14" t="n">
        <f aca="false">SUMIFS(시도_소아과개폐업!$C$5:$C$293,시도_소아과개폐업!$A$5:$A$293,$D910,시도_소아과개폐업!$B$5:$B$293,$B910)</f>
        <v>23</v>
      </c>
      <c r="AU910" s="14" t="n">
        <f aca="false">SUMIFS(시도_소아과개폐업!$D$5:$D$293,시도_소아과개폐업!$A$5:$A$293,$D910,시도_소아과개폐업!$B$5:$B$293,$B910)</f>
        <v>16</v>
      </c>
      <c r="AV910" s="14" t="n">
        <f aca="false">SUMIFS(시도_소아과개폐업!$F$5:$F$293,시도_소아과개폐업!$A$5:$A$293,$D910,시도_소아과개폐업!$B$5:$B$293,$B910)</f>
        <v>7</v>
      </c>
      <c r="AW910" s="15" t="n">
        <f aca="false">SUMIFS(시도_소아과개폐업!$G$5:$G$293,시도_소아과개폐업!$A$5:$A$293,$D910,시도_소아과개폐업!$B$5:$B$293,$B910)</f>
        <v>0.210526315789474</v>
      </c>
      <c r="AX910" s="14" t="n">
        <f aca="false">SUMIFS(시도_소아과개폐업!$H$5:$H$293,시도_소아과개폐업!$A$5:$A$293,$D910,시도_소아과개폐업!$B$5:$B$293,$B910)</f>
        <v>49</v>
      </c>
      <c r="AY910" s="14" t="n">
        <f aca="false">SUMIFS(시군구_병원급!$E$5:$E$3668,시군구_병원급!$A$5:$A$3668,$A910,시군구_병원급!$D$5:$D$3668,$D910)</f>
        <v>2</v>
      </c>
      <c r="AZ910" s="14" t="n">
        <f aca="false">SUMIFS(시군구_병원급!$F$5:$F$3668,시군구_병원급!$A$5:$A$3668,$A910,시군구_병원급!$D$5:$D$3668,$D910)</f>
        <v>0</v>
      </c>
      <c r="BA910" s="14" t="n">
        <f aca="false">SUMIFS(시군구_병원급!$G$5:$G$3668,시군구_병원급!$A$5:$A$3668,$A910,시군구_병원급!$D$5:$D$3668,$D910)</f>
        <v>2</v>
      </c>
      <c r="BB910" s="14" t="n">
        <f aca="false">SUMIFS(시군구_병원급!$H$5:$H$3668,시군구_병원급!$A$5:$A$3668,$A910,시군구_병원급!$D$5:$D$3668,$D910)</f>
        <v>10</v>
      </c>
      <c r="BC910" s="16" t="n">
        <f aca="false">K910+AY910</f>
        <v>9</v>
      </c>
      <c r="BD910" s="17" t="n">
        <f aca="false">IF(E910=0,"",(K910+AY910)/E910*1000)</f>
        <v>2.25</v>
      </c>
      <c r="BE910" s="16" t="n">
        <f aca="false">AY910-SUMIFS(시군구_병원급!$E$5:$E$3668,시군구_병원급!$A$5:$A$3668,$A910,시군구_병원급!$D$5:$D$3668,$D910-3)</f>
        <v>0</v>
      </c>
      <c r="BF910" s="16" t="n">
        <f aca="false">IF(AY910=0,1,0)</f>
        <v>0</v>
      </c>
      <c r="BG910" s="16" t="n">
        <f aca="false">IF(K910+AY910=0,1,0)</f>
        <v>0</v>
      </c>
      <c r="BH910" s="16" t="n">
        <f aca="false">AF910+AG910+AH910</f>
        <v>21</v>
      </c>
      <c r="BI910" s="18" t="n">
        <f aca="false">IF(H910=0,"",BH910/H910)</f>
        <v>0.287671232876712</v>
      </c>
      <c r="BJ910" s="16" t="n">
        <f aca="false">IF(AP910="","",AP910+AN910)</f>
        <v>6</v>
      </c>
    </row>
    <row r="911" customFormat="false" ht="15" hidden="false" customHeight="true" outlineLevel="0" collapsed="false">
      <c r="A911" s="9" t="s">
        <v>501</v>
      </c>
      <c r="B911" s="10" t="s">
        <v>487</v>
      </c>
      <c r="C911" s="10" t="s">
        <v>502</v>
      </c>
      <c r="D911" s="9" t="n">
        <v>2019</v>
      </c>
      <c r="E911" s="11" t="n">
        <v>801</v>
      </c>
      <c r="F911" s="11" t="n">
        <v>141</v>
      </c>
      <c r="G911" s="11" t="n">
        <v>151</v>
      </c>
      <c r="H911" s="11" t="n">
        <v>6</v>
      </c>
      <c r="I911" s="11" t="n">
        <v>396</v>
      </c>
      <c r="J911" s="11" t="n">
        <v>238</v>
      </c>
      <c r="K911" s="11" t="n">
        <v>0</v>
      </c>
      <c r="L911" s="12" t="n">
        <v>7.49063670411985</v>
      </c>
      <c r="M911" s="12" t="n">
        <v>0</v>
      </c>
      <c r="N911" s="13" t="n">
        <v>0.601010101010101</v>
      </c>
      <c r="O911" s="13" t="n">
        <v>0.49438202247191</v>
      </c>
      <c r="P911" s="13" t="n">
        <v>0.188514357053683</v>
      </c>
      <c r="Q911" s="13" t="n">
        <v>-0.199</v>
      </c>
      <c r="R911" s="13" t="n">
        <v>-0.127167630057804</v>
      </c>
      <c r="S911" s="11" t="n">
        <v>0</v>
      </c>
      <c r="T911" s="13" t="n">
        <v>-0.142857142857143</v>
      </c>
      <c r="U911" s="13" t="n">
        <v>-0.0896551724137931</v>
      </c>
      <c r="V911" s="11" t="n">
        <v>1</v>
      </c>
      <c r="W911" s="13" t="n">
        <v>0</v>
      </c>
      <c r="X911" s="11" t="n">
        <v>0</v>
      </c>
      <c r="Y911" s="11" t="n">
        <v>0</v>
      </c>
      <c r="Z911" s="11" t="n">
        <v>0</v>
      </c>
      <c r="AA911" s="11" t="n">
        <v>0</v>
      </c>
      <c r="AB911" s="10" t="s">
        <v>65</v>
      </c>
      <c r="AC911" s="11" t="n">
        <v>2</v>
      </c>
      <c r="AD911" s="11" t="n">
        <v>0</v>
      </c>
      <c r="AE911" s="11" t="n">
        <v>0</v>
      </c>
      <c r="AF911" s="11" t="n">
        <v>0</v>
      </c>
      <c r="AG911" s="11" t="n">
        <v>4</v>
      </c>
      <c r="AH911" s="11" t="n">
        <v>0</v>
      </c>
      <c r="AI911" s="13" t="n">
        <v>0.333333333333333</v>
      </c>
      <c r="AJ911" s="13" t="n">
        <v>0</v>
      </c>
      <c r="AK911" s="13" t="n">
        <v>0</v>
      </c>
      <c r="AL911" s="13" t="n">
        <v>0</v>
      </c>
      <c r="AM911" s="13" t="n">
        <v>0.666666666666667</v>
      </c>
      <c r="AN911" s="11" t="n">
        <v>0</v>
      </c>
      <c r="AO911" s="13" t="n">
        <v>0</v>
      </c>
      <c r="AP911" s="11" t="n">
        <v>1</v>
      </c>
      <c r="AQ911" s="11" t="n">
        <v>0</v>
      </c>
      <c r="AR911" s="13" t="n">
        <v>0.142857142857143</v>
      </c>
      <c r="AS911" s="13" t="n">
        <v>0</v>
      </c>
      <c r="AT911" s="14" t="n">
        <f aca="false">SUMIFS(시도_소아과개폐업!$C$5:$C$293,시도_소아과개폐업!$A$5:$A$293,$D911,시도_소아과개폐업!$B$5:$B$293,$B911)</f>
        <v>23</v>
      </c>
      <c r="AU911" s="14" t="n">
        <f aca="false">SUMIFS(시도_소아과개폐업!$D$5:$D$293,시도_소아과개폐업!$A$5:$A$293,$D911,시도_소아과개폐업!$B$5:$B$293,$B911)</f>
        <v>16</v>
      </c>
      <c r="AV911" s="14" t="n">
        <f aca="false">SUMIFS(시도_소아과개폐업!$F$5:$F$293,시도_소아과개폐업!$A$5:$A$293,$D911,시도_소아과개폐업!$B$5:$B$293,$B911)</f>
        <v>7</v>
      </c>
      <c r="AW911" s="15" t="n">
        <f aca="false">SUMIFS(시도_소아과개폐업!$G$5:$G$293,시도_소아과개폐업!$A$5:$A$293,$D911,시도_소아과개폐업!$B$5:$B$293,$B911)</f>
        <v>0.210526315789474</v>
      </c>
      <c r="AX911" s="14" t="n">
        <f aca="false">SUMIFS(시도_소아과개폐업!$H$5:$H$293,시도_소아과개폐업!$A$5:$A$293,$D911,시도_소아과개폐업!$B$5:$B$293,$B911)</f>
        <v>49</v>
      </c>
      <c r="AY911" s="14" t="n">
        <f aca="false">SUMIFS(시군구_병원급!$E$5:$E$3668,시군구_병원급!$A$5:$A$3668,$A911,시군구_병원급!$D$5:$D$3668,$D911)</f>
        <v>0</v>
      </c>
      <c r="AZ911" s="14" t="n">
        <f aca="false">SUMIFS(시군구_병원급!$F$5:$F$3668,시군구_병원급!$A$5:$A$3668,$A911,시군구_병원급!$D$5:$D$3668,$D911)</f>
        <v>0</v>
      </c>
      <c r="BA911" s="14" t="n">
        <f aca="false">SUMIFS(시군구_병원급!$G$5:$G$3668,시군구_병원급!$A$5:$A$3668,$A911,시군구_병원급!$D$5:$D$3668,$D911)</f>
        <v>2</v>
      </c>
      <c r="BB911" s="14" t="n">
        <f aca="false">SUMIFS(시군구_병원급!$H$5:$H$3668,시군구_병원급!$A$5:$A$3668,$A911,시군구_병원급!$D$5:$D$3668,$D911)</f>
        <v>2</v>
      </c>
      <c r="BC911" s="16" t="n">
        <f aca="false">K911+AY911</f>
        <v>0</v>
      </c>
      <c r="BD911" s="17" t="n">
        <f aca="false">IF(E911=0,"",(K911+AY911)/E911*1000)</f>
        <v>0</v>
      </c>
      <c r="BE911" s="16" t="n">
        <f aca="false">AY911-SUMIFS(시군구_병원급!$E$5:$E$3668,시군구_병원급!$A$5:$A$3668,$A911,시군구_병원급!$D$5:$D$3668,$D911-3)</f>
        <v>0</v>
      </c>
      <c r="BF911" s="16" t="n">
        <f aca="false">IF(AY911=0,1,0)</f>
        <v>1</v>
      </c>
      <c r="BG911" s="16" t="n">
        <f aca="false">IF(K911+AY911=0,1,0)</f>
        <v>1</v>
      </c>
      <c r="BH911" s="16" t="n">
        <f aca="false">AF911+AG911+AH911</f>
        <v>4</v>
      </c>
      <c r="BI911" s="18" t="n">
        <f aca="false">IF(H911=0,"",BH911/H911)</f>
        <v>0.666666666666667</v>
      </c>
      <c r="BJ911" s="16" t="n">
        <f aca="false">IF(AP911="","",AP911+AN911)</f>
        <v>1</v>
      </c>
    </row>
    <row r="912" customFormat="false" ht="15" hidden="false" customHeight="true" outlineLevel="0" collapsed="false">
      <c r="A912" s="9" t="s">
        <v>503</v>
      </c>
      <c r="B912" s="10" t="s">
        <v>487</v>
      </c>
      <c r="C912" s="10" t="s">
        <v>504</v>
      </c>
      <c r="D912" s="9" t="n">
        <v>2019</v>
      </c>
      <c r="E912" s="11" t="n">
        <v>641</v>
      </c>
      <c r="F912" s="11" t="n">
        <v>70</v>
      </c>
      <c r="G912" s="11" t="n">
        <v>73</v>
      </c>
      <c r="H912" s="11" t="n">
        <v>9</v>
      </c>
      <c r="I912" s="11" t="n">
        <v>593</v>
      </c>
      <c r="J912" s="11" t="n">
        <v>399</v>
      </c>
      <c r="K912" s="11" t="n">
        <v>0</v>
      </c>
      <c r="L912" s="12" t="n">
        <v>14.0405616224649</v>
      </c>
      <c r="M912" s="12" t="n">
        <v>0</v>
      </c>
      <c r="N912" s="13" t="n">
        <v>0.672849915682968</v>
      </c>
      <c r="O912" s="13" t="n">
        <v>0.925117004680187</v>
      </c>
      <c r="P912" s="13" t="n">
        <v>0.113884555382215</v>
      </c>
      <c r="Q912" s="13" t="n">
        <v>-0.267428571428572</v>
      </c>
      <c r="R912" s="13" t="n">
        <v>-0.411290322580645</v>
      </c>
      <c r="S912" s="11" t="n">
        <v>0</v>
      </c>
      <c r="T912" s="13" t="n">
        <v>0</v>
      </c>
      <c r="U912" s="13" t="n">
        <v>-0.0602218700475435</v>
      </c>
      <c r="V912" s="11" t="n">
        <v>1</v>
      </c>
      <c r="W912" s="13" t="n">
        <v>-0.333333333333333</v>
      </c>
      <c r="X912" s="11" t="n">
        <v>1</v>
      </c>
      <c r="Y912" s="11" t="n">
        <v>0</v>
      </c>
      <c r="Z912" s="11" t="n">
        <v>1</v>
      </c>
      <c r="AA912" s="11" t="n">
        <v>0</v>
      </c>
      <c r="AB912" s="10" t="s">
        <v>65</v>
      </c>
      <c r="AC912" s="11" t="n">
        <v>4</v>
      </c>
      <c r="AD912" s="11" t="n">
        <v>2</v>
      </c>
      <c r="AE912" s="11" t="n">
        <v>0</v>
      </c>
      <c r="AF912" s="11" t="n">
        <v>0</v>
      </c>
      <c r="AG912" s="11" t="n">
        <v>3</v>
      </c>
      <c r="AH912" s="11" t="n">
        <v>0</v>
      </c>
      <c r="AI912" s="13" t="n">
        <v>0.444444444444444</v>
      </c>
      <c r="AJ912" s="13" t="n">
        <v>0.222222222222222</v>
      </c>
      <c r="AK912" s="13" t="n">
        <v>0</v>
      </c>
      <c r="AL912" s="13" t="n">
        <v>0</v>
      </c>
      <c r="AM912" s="13" t="n">
        <v>0.333333333333333</v>
      </c>
      <c r="AN912" s="11" t="n">
        <v>0</v>
      </c>
      <c r="AO912" s="13" t="n">
        <v>0</v>
      </c>
      <c r="AP912" s="11" t="n">
        <v>2</v>
      </c>
      <c r="AQ912" s="11" t="n">
        <v>0</v>
      </c>
      <c r="AR912" s="13" t="n">
        <v>0.181818181818182</v>
      </c>
      <c r="AS912" s="13" t="n">
        <v>0</v>
      </c>
      <c r="AT912" s="14" t="n">
        <f aca="false">SUMIFS(시도_소아과개폐업!$C$5:$C$293,시도_소아과개폐업!$A$5:$A$293,$D912,시도_소아과개폐업!$B$5:$B$293,$B912)</f>
        <v>23</v>
      </c>
      <c r="AU912" s="14" t="n">
        <f aca="false">SUMIFS(시도_소아과개폐업!$D$5:$D$293,시도_소아과개폐업!$A$5:$A$293,$D912,시도_소아과개폐업!$B$5:$B$293,$B912)</f>
        <v>16</v>
      </c>
      <c r="AV912" s="14" t="n">
        <f aca="false">SUMIFS(시도_소아과개폐업!$F$5:$F$293,시도_소아과개폐업!$A$5:$A$293,$D912,시도_소아과개폐업!$B$5:$B$293,$B912)</f>
        <v>7</v>
      </c>
      <c r="AW912" s="15" t="n">
        <f aca="false">SUMIFS(시도_소아과개폐업!$G$5:$G$293,시도_소아과개폐업!$A$5:$A$293,$D912,시도_소아과개폐업!$B$5:$B$293,$B912)</f>
        <v>0.210526315789474</v>
      </c>
      <c r="AX912" s="14" t="n">
        <f aca="false">SUMIFS(시도_소아과개폐업!$H$5:$H$293,시도_소아과개폐업!$A$5:$A$293,$D912,시도_소아과개폐업!$B$5:$B$293,$B912)</f>
        <v>49</v>
      </c>
      <c r="AY912" s="14" t="n">
        <f aca="false">SUMIFS(시군구_병원급!$E$5:$E$3668,시군구_병원급!$A$5:$A$3668,$A912,시군구_병원급!$D$5:$D$3668,$D912)</f>
        <v>0</v>
      </c>
      <c r="AZ912" s="14" t="n">
        <f aca="false">SUMIFS(시군구_병원급!$F$5:$F$3668,시군구_병원급!$A$5:$A$3668,$A912,시군구_병원급!$D$5:$D$3668,$D912)</f>
        <v>0</v>
      </c>
      <c r="BA912" s="14" t="n">
        <f aca="false">SUMIFS(시군구_병원급!$G$5:$G$3668,시군구_병원급!$A$5:$A$3668,$A912,시군구_병원급!$D$5:$D$3668,$D912)</f>
        <v>0</v>
      </c>
      <c r="BB912" s="14" t="n">
        <f aca="false">SUMIFS(시군구_병원급!$H$5:$H$3668,시군구_병원급!$A$5:$A$3668,$A912,시군구_병원급!$D$5:$D$3668,$D912)</f>
        <v>0</v>
      </c>
      <c r="BC912" s="16" t="n">
        <f aca="false">K912+AY912</f>
        <v>0</v>
      </c>
      <c r="BD912" s="17" t="n">
        <f aca="false">IF(E912=0,"",(K912+AY912)/E912*1000)</f>
        <v>0</v>
      </c>
      <c r="BE912" s="16" t="n">
        <f aca="false">AY912-SUMIFS(시군구_병원급!$E$5:$E$3668,시군구_병원급!$A$5:$A$3668,$A912,시군구_병원급!$D$5:$D$3668,$D912-3)</f>
        <v>0</v>
      </c>
      <c r="BF912" s="16" t="n">
        <f aca="false">IF(AY912=0,1,0)</f>
        <v>1</v>
      </c>
      <c r="BG912" s="16" t="n">
        <f aca="false">IF(K912+AY912=0,1,0)</f>
        <v>1</v>
      </c>
      <c r="BH912" s="16" t="n">
        <f aca="false">AF912+AG912+AH912</f>
        <v>3</v>
      </c>
      <c r="BI912" s="18" t="n">
        <f aca="false">IF(H912=0,"",BH912/H912)</f>
        <v>0.333333333333333</v>
      </c>
      <c r="BJ912" s="16" t="n">
        <f aca="false">IF(AP912="","",AP912+AN912)</f>
        <v>2</v>
      </c>
    </row>
    <row r="913" customFormat="false" ht="15" hidden="false" customHeight="true" outlineLevel="0" collapsed="false">
      <c r="A913" s="9" t="s">
        <v>505</v>
      </c>
      <c r="B913" s="10" t="s">
        <v>487</v>
      </c>
      <c r="C913" s="10" t="s">
        <v>506</v>
      </c>
      <c r="D913" s="9" t="n">
        <v>2019</v>
      </c>
      <c r="E913" s="11" t="n">
        <v>607</v>
      </c>
      <c r="F913" s="11" t="n">
        <v>91</v>
      </c>
      <c r="G913" s="11" t="n">
        <v>96</v>
      </c>
      <c r="H913" s="11" t="n">
        <v>7</v>
      </c>
      <c r="I913" s="11" t="n">
        <v>519</v>
      </c>
      <c r="J913" s="11" t="n">
        <v>343</v>
      </c>
      <c r="K913" s="11" t="n">
        <v>0</v>
      </c>
      <c r="L913" s="12" t="n">
        <v>11.5321252059308</v>
      </c>
      <c r="M913" s="12" t="n">
        <v>0</v>
      </c>
      <c r="N913" s="13" t="n">
        <v>0.660886319845857</v>
      </c>
      <c r="O913" s="13" t="n">
        <v>0.85502471169687</v>
      </c>
      <c r="P913" s="13" t="n">
        <v>0.158154859967051</v>
      </c>
      <c r="Q913" s="13" t="n">
        <v>-0.334429824561404</v>
      </c>
      <c r="R913" s="13" t="n">
        <v>-0.238095238095238</v>
      </c>
      <c r="S913" s="11" t="n">
        <v>0</v>
      </c>
      <c r="T913" s="13" t="n">
        <v>0</v>
      </c>
      <c r="U913" s="13" t="n">
        <v>0</v>
      </c>
      <c r="V913" s="11" t="n">
        <v>1</v>
      </c>
      <c r="W913" s="13" t="n">
        <v>0</v>
      </c>
      <c r="X913" s="11" t="n">
        <v>0</v>
      </c>
      <c r="Y913" s="11" t="n">
        <v>0</v>
      </c>
      <c r="Z913" s="11" t="n">
        <v>0</v>
      </c>
      <c r="AA913" s="11" t="n">
        <v>0</v>
      </c>
      <c r="AB913" s="10" t="s">
        <v>65</v>
      </c>
      <c r="AC913" s="11" t="n">
        <v>2</v>
      </c>
      <c r="AD913" s="11" t="n">
        <v>0</v>
      </c>
      <c r="AE913" s="11" t="n">
        <v>1</v>
      </c>
      <c r="AF913" s="11" t="n">
        <v>0</v>
      </c>
      <c r="AG913" s="11" t="n">
        <v>4</v>
      </c>
      <c r="AH913" s="11" t="n">
        <v>0</v>
      </c>
      <c r="AI913" s="13" t="n">
        <v>0.285714285714286</v>
      </c>
      <c r="AJ913" s="13" t="n">
        <v>0</v>
      </c>
      <c r="AK913" s="13" t="n">
        <v>0.142857142857143</v>
      </c>
      <c r="AL913" s="13" t="n">
        <v>0</v>
      </c>
      <c r="AM913" s="13" t="n">
        <v>0.571428571428571</v>
      </c>
      <c r="AN913" s="11" t="n">
        <v>0</v>
      </c>
      <c r="AO913" s="13" t="n">
        <v>0</v>
      </c>
      <c r="AP913" s="11" t="n">
        <v>0</v>
      </c>
      <c r="AQ913" s="11" t="n">
        <v>0</v>
      </c>
      <c r="AR913" s="13" t="n">
        <v>0</v>
      </c>
      <c r="AS913" s="13" t="n">
        <v>0</v>
      </c>
      <c r="AT913" s="14" t="n">
        <f aca="false">SUMIFS(시도_소아과개폐업!$C$5:$C$293,시도_소아과개폐업!$A$5:$A$293,$D913,시도_소아과개폐업!$B$5:$B$293,$B913)</f>
        <v>23</v>
      </c>
      <c r="AU913" s="14" t="n">
        <f aca="false">SUMIFS(시도_소아과개폐업!$D$5:$D$293,시도_소아과개폐업!$A$5:$A$293,$D913,시도_소아과개폐업!$B$5:$B$293,$B913)</f>
        <v>16</v>
      </c>
      <c r="AV913" s="14" t="n">
        <f aca="false">SUMIFS(시도_소아과개폐업!$F$5:$F$293,시도_소아과개폐업!$A$5:$A$293,$D913,시도_소아과개폐업!$B$5:$B$293,$B913)</f>
        <v>7</v>
      </c>
      <c r="AW913" s="15" t="n">
        <f aca="false">SUMIFS(시도_소아과개폐업!$G$5:$G$293,시도_소아과개폐업!$A$5:$A$293,$D913,시도_소아과개폐업!$B$5:$B$293,$B913)</f>
        <v>0.210526315789474</v>
      </c>
      <c r="AX913" s="14" t="n">
        <f aca="false">SUMIFS(시도_소아과개폐업!$H$5:$H$293,시도_소아과개폐업!$A$5:$A$293,$D913,시도_소아과개폐업!$B$5:$B$293,$B913)</f>
        <v>49</v>
      </c>
      <c r="AY913" s="14" t="n">
        <f aca="false">SUMIFS(시군구_병원급!$E$5:$E$3668,시군구_병원급!$A$5:$A$3668,$A913,시군구_병원급!$D$5:$D$3668,$D913)</f>
        <v>0</v>
      </c>
      <c r="AZ913" s="14" t="n">
        <f aca="false">SUMIFS(시군구_병원급!$F$5:$F$3668,시군구_병원급!$A$5:$A$3668,$A913,시군구_병원급!$D$5:$D$3668,$D913)</f>
        <v>0</v>
      </c>
      <c r="BA913" s="14" t="n">
        <f aca="false">SUMIFS(시군구_병원급!$G$5:$G$3668,시군구_병원급!$A$5:$A$3668,$A913,시군구_병원급!$D$5:$D$3668,$D913)</f>
        <v>0</v>
      </c>
      <c r="BB913" s="14" t="n">
        <f aca="false">SUMIFS(시군구_병원급!$H$5:$H$3668,시군구_병원급!$A$5:$A$3668,$A913,시군구_병원급!$D$5:$D$3668,$D913)</f>
        <v>0</v>
      </c>
      <c r="BC913" s="16" t="n">
        <f aca="false">K913+AY913</f>
        <v>0</v>
      </c>
      <c r="BD913" s="17" t="n">
        <f aca="false">IF(E913=0,"",(K913+AY913)/E913*1000)</f>
        <v>0</v>
      </c>
      <c r="BE913" s="16" t="n">
        <f aca="false">AY913-SUMIFS(시군구_병원급!$E$5:$E$3668,시군구_병원급!$A$5:$A$3668,$A913,시군구_병원급!$D$5:$D$3668,$D913-3)</f>
        <v>0</v>
      </c>
      <c r="BF913" s="16" t="n">
        <f aca="false">IF(AY913=0,1,0)</f>
        <v>1</v>
      </c>
      <c r="BG913" s="16" t="n">
        <f aca="false">IF(K913+AY913=0,1,0)</f>
        <v>1</v>
      </c>
      <c r="BH913" s="16" t="n">
        <f aca="false">AF913+AG913+AH913</f>
        <v>4</v>
      </c>
      <c r="BI913" s="18" t="n">
        <f aca="false">IF(H913=0,"",BH913/H913)</f>
        <v>0.571428571428571</v>
      </c>
      <c r="BJ913" s="16" t="n">
        <f aca="false">IF(AP913="","",AP913+AN913)</f>
        <v>0</v>
      </c>
    </row>
    <row r="914" customFormat="false" ht="15" hidden="false" customHeight="true" outlineLevel="0" collapsed="false">
      <c r="A914" s="9" t="s">
        <v>507</v>
      </c>
      <c r="B914" s="10" t="s">
        <v>487</v>
      </c>
      <c r="C914" s="10" t="s">
        <v>508</v>
      </c>
      <c r="D914" s="9" t="n">
        <v>2019</v>
      </c>
      <c r="E914" s="11" t="n">
        <v>883</v>
      </c>
      <c r="F914" s="11" t="n">
        <v>144</v>
      </c>
      <c r="G914" s="11" t="n">
        <v>151</v>
      </c>
      <c r="H914" s="11" t="n">
        <v>10</v>
      </c>
      <c r="I914" s="11" t="n">
        <v>695</v>
      </c>
      <c r="J914" s="11" t="n">
        <v>411</v>
      </c>
      <c r="K914" s="11" t="n">
        <v>0</v>
      </c>
      <c r="L914" s="12" t="n">
        <v>11.3250283125708</v>
      </c>
      <c r="M914" s="12" t="n">
        <v>0</v>
      </c>
      <c r="N914" s="13" t="n">
        <v>0.59136690647482</v>
      </c>
      <c r="O914" s="13" t="n">
        <v>0.787089467723669</v>
      </c>
      <c r="P914" s="13" t="n">
        <v>0.171007927519819</v>
      </c>
      <c r="Q914" s="13" t="n">
        <v>-0.192870201096892</v>
      </c>
      <c r="R914" s="13" t="n">
        <v>-0.0679012345679012</v>
      </c>
      <c r="S914" s="11" t="n">
        <v>0</v>
      </c>
      <c r="T914" s="13" t="n">
        <v>-0.0909090909090909</v>
      </c>
      <c r="U914" s="13" t="n">
        <v>-0.027972027972028</v>
      </c>
      <c r="V914" s="11" t="n">
        <v>1</v>
      </c>
      <c r="W914" s="13" t="n">
        <v>-0.1</v>
      </c>
      <c r="X914" s="11" t="n">
        <v>0</v>
      </c>
      <c r="Y914" s="11" t="n">
        <v>0</v>
      </c>
      <c r="Z914" s="11" t="n">
        <v>0</v>
      </c>
      <c r="AA914" s="11" t="n">
        <v>0</v>
      </c>
      <c r="AB914" s="10" t="s">
        <v>65</v>
      </c>
      <c r="AC914" s="11" t="n">
        <v>0</v>
      </c>
      <c r="AD914" s="11" t="n">
        <v>1</v>
      </c>
      <c r="AE914" s="11" t="n">
        <v>0</v>
      </c>
      <c r="AF914" s="11" t="n">
        <v>1</v>
      </c>
      <c r="AG914" s="11" t="n">
        <v>8</v>
      </c>
      <c r="AH914" s="11" t="n">
        <v>0</v>
      </c>
      <c r="AI914" s="13" t="n">
        <v>0</v>
      </c>
      <c r="AJ914" s="13" t="n">
        <v>0.1</v>
      </c>
      <c r="AK914" s="13" t="n">
        <v>0</v>
      </c>
      <c r="AL914" s="13" t="n">
        <v>0.1</v>
      </c>
      <c r="AM914" s="13" t="n">
        <v>0.8</v>
      </c>
      <c r="AN914" s="11" t="n">
        <v>0</v>
      </c>
      <c r="AO914" s="13" t="n">
        <v>0</v>
      </c>
      <c r="AP914" s="11" t="n">
        <v>1</v>
      </c>
      <c r="AQ914" s="11" t="n">
        <v>0</v>
      </c>
      <c r="AR914" s="13" t="n">
        <v>0.0909090909090909</v>
      </c>
      <c r="AS914" s="13" t="n">
        <v>0</v>
      </c>
      <c r="AT914" s="14" t="n">
        <f aca="false">SUMIFS(시도_소아과개폐업!$C$5:$C$293,시도_소아과개폐업!$A$5:$A$293,$D914,시도_소아과개폐업!$B$5:$B$293,$B914)</f>
        <v>23</v>
      </c>
      <c r="AU914" s="14" t="n">
        <f aca="false">SUMIFS(시도_소아과개폐업!$D$5:$D$293,시도_소아과개폐업!$A$5:$A$293,$D914,시도_소아과개폐업!$B$5:$B$293,$B914)</f>
        <v>16</v>
      </c>
      <c r="AV914" s="14" t="n">
        <f aca="false">SUMIFS(시도_소아과개폐업!$F$5:$F$293,시도_소아과개폐업!$A$5:$A$293,$D914,시도_소아과개폐업!$B$5:$B$293,$B914)</f>
        <v>7</v>
      </c>
      <c r="AW914" s="15" t="n">
        <f aca="false">SUMIFS(시도_소아과개폐업!$G$5:$G$293,시도_소아과개폐업!$A$5:$A$293,$D914,시도_소아과개폐업!$B$5:$B$293,$B914)</f>
        <v>0.210526315789474</v>
      </c>
      <c r="AX914" s="14" t="n">
        <f aca="false">SUMIFS(시도_소아과개폐업!$H$5:$H$293,시도_소아과개폐업!$A$5:$A$293,$D914,시도_소아과개폐업!$B$5:$B$293,$B914)</f>
        <v>49</v>
      </c>
      <c r="AY914" s="14" t="n">
        <f aca="false">SUMIFS(시군구_병원급!$E$5:$E$3668,시군구_병원급!$A$5:$A$3668,$A914,시군구_병원급!$D$5:$D$3668,$D914)</f>
        <v>0</v>
      </c>
      <c r="AZ914" s="14" t="n">
        <f aca="false">SUMIFS(시군구_병원급!$F$5:$F$3668,시군구_병원급!$A$5:$A$3668,$A914,시군구_병원급!$D$5:$D$3668,$D914)</f>
        <v>0</v>
      </c>
      <c r="BA914" s="14" t="n">
        <f aca="false">SUMIFS(시군구_병원급!$G$5:$G$3668,시군구_병원급!$A$5:$A$3668,$A914,시군구_병원급!$D$5:$D$3668,$D914)</f>
        <v>1</v>
      </c>
      <c r="BB914" s="14" t="n">
        <f aca="false">SUMIFS(시군구_병원급!$H$5:$H$3668,시군구_병원급!$A$5:$A$3668,$A914,시군구_병원급!$D$5:$D$3668,$D914)</f>
        <v>2</v>
      </c>
      <c r="BC914" s="16" t="n">
        <f aca="false">K914+AY914</f>
        <v>0</v>
      </c>
      <c r="BD914" s="17" t="n">
        <f aca="false">IF(E914=0,"",(K914+AY914)/E914*1000)</f>
        <v>0</v>
      </c>
      <c r="BE914" s="16" t="n">
        <f aca="false">AY914-SUMIFS(시군구_병원급!$E$5:$E$3668,시군구_병원급!$A$5:$A$3668,$A914,시군구_병원급!$D$5:$D$3668,$D914-3)</f>
        <v>0</v>
      </c>
      <c r="BF914" s="16" t="n">
        <f aca="false">IF(AY914=0,1,0)</f>
        <v>1</v>
      </c>
      <c r="BG914" s="16" t="n">
        <f aca="false">IF(K914+AY914=0,1,0)</f>
        <v>1</v>
      </c>
      <c r="BH914" s="16" t="n">
        <f aca="false">AF914+AG914+AH914</f>
        <v>9</v>
      </c>
      <c r="BI914" s="18" t="n">
        <f aca="false">IF(H914=0,"",BH914/H914)</f>
        <v>0.9</v>
      </c>
      <c r="BJ914" s="16" t="n">
        <f aca="false">IF(AP914="","",AP914+AN914)</f>
        <v>1</v>
      </c>
    </row>
    <row r="915" customFormat="false" ht="15" hidden="false" customHeight="true" outlineLevel="0" collapsed="false">
      <c r="A915" s="9" t="s">
        <v>509</v>
      </c>
      <c r="B915" s="10" t="s">
        <v>487</v>
      </c>
      <c r="C915" s="10" t="s">
        <v>510</v>
      </c>
      <c r="D915" s="9" t="n">
        <v>2019</v>
      </c>
      <c r="E915" s="11" t="n">
        <v>999</v>
      </c>
      <c r="F915" s="11" t="n">
        <v>171</v>
      </c>
      <c r="G915" s="11" t="n">
        <v>181</v>
      </c>
      <c r="H915" s="11" t="n">
        <v>11</v>
      </c>
      <c r="I915" s="11" t="n">
        <v>555</v>
      </c>
      <c r="J915" s="11" t="n">
        <v>403</v>
      </c>
      <c r="K915" s="11" t="n">
        <v>0</v>
      </c>
      <c r="L915" s="12" t="n">
        <v>11.011011011011</v>
      </c>
      <c r="M915" s="12" t="n">
        <v>0</v>
      </c>
      <c r="N915" s="13" t="n">
        <v>0.726126126126126</v>
      </c>
      <c r="O915" s="13" t="n">
        <v>0.555555555555556</v>
      </c>
      <c r="P915" s="13" t="n">
        <v>0.181181181181181</v>
      </c>
      <c r="Q915" s="13" t="n">
        <v>-0.135813148788927</v>
      </c>
      <c r="R915" s="13" t="n">
        <v>-0.281746031746032</v>
      </c>
      <c r="S915" s="11" t="n">
        <v>0</v>
      </c>
      <c r="T915" s="13" t="n">
        <v>-0.153846153846154</v>
      </c>
      <c r="U915" s="13" t="n">
        <v>-0.243869209809264</v>
      </c>
      <c r="V915" s="11" t="n">
        <v>1</v>
      </c>
      <c r="W915" s="13" t="n">
        <v>-0.181818181818182</v>
      </c>
      <c r="X915" s="11" t="n">
        <v>0</v>
      </c>
      <c r="Y915" s="11" t="n">
        <v>0</v>
      </c>
      <c r="Z915" s="11" t="n">
        <v>0</v>
      </c>
      <c r="AA915" s="11" t="n">
        <v>0</v>
      </c>
      <c r="AB915" s="10" t="s">
        <v>65</v>
      </c>
      <c r="AC915" s="11" t="n">
        <v>6</v>
      </c>
      <c r="AD915" s="11" t="n">
        <v>0</v>
      </c>
      <c r="AE915" s="11" t="n">
        <v>1</v>
      </c>
      <c r="AF915" s="11" t="n">
        <v>0</v>
      </c>
      <c r="AG915" s="11" t="n">
        <v>4</v>
      </c>
      <c r="AH915" s="11" t="n">
        <v>0</v>
      </c>
      <c r="AI915" s="13" t="n">
        <v>0.545454545454545</v>
      </c>
      <c r="AJ915" s="13" t="n">
        <v>0</v>
      </c>
      <c r="AK915" s="13" t="n">
        <v>0.0909090909090909</v>
      </c>
      <c r="AL915" s="13" t="n">
        <v>0</v>
      </c>
      <c r="AM915" s="13" t="n">
        <v>0.363636363636364</v>
      </c>
      <c r="AN915" s="11" t="n">
        <v>1</v>
      </c>
      <c r="AO915" s="13" t="n">
        <v>0.0833333333333333</v>
      </c>
      <c r="AP915" s="11" t="n">
        <v>2</v>
      </c>
      <c r="AQ915" s="11" t="n">
        <v>1</v>
      </c>
      <c r="AR915" s="13" t="n">
        <v>0.153846153846154</v>
      </c>
      <c r="AS915" s="13" t="n">
        <v>0.0769230769230769</v>
      </c>
      <c r="AT915" s="14" t="n">
        <f aca="false">SUMIFS(시도_소아과개폐업!$C$5:$C$293,시도_소아과개폐업!$A$5:$A$293,$D915,시도_소아과개폐업!$B$5:$B$293,$B915)</f>
        <v>23</v>
      </c>
      <c r="AU915" s="14" t="n">
        <f aca="false">SUMIFS(시도_소아과개폐업!$D$5:$D$293,시도_소아과개폐업!$A$5:$A$293,$D915,시도_소아과개폐업!$B$5:$B$293,$B915)</f>
        <v>16</v>
      </c>
      <c r="AV915" s="14" t="n">
        <f aca="false">SUMIFS(시도_소아과개폐업!$F$5:$F$293,시도_소아과개폐업!$A$5:$A$293,$D915,시도_소아과개폐업!$B$5:$B$293,$B915)</f>
        <v>7</v>
      </c>
      <c r="AW915" s="15" t="n">
        <f aca="false">SUMIFS(시도_소아과개폐업!$G$5:$G$293,시도_소아과개폐업!$A$5:$A$293,$D915,시도_소아과개폐업!$B$5:$B$293,$B915)</f>
        <v>0.210526315789474</v>
      </c>
      <c r="AX915" s="14" t="n">
        <f aca="false">SUMIFS(시도_소아과개폐업!$H$5:$H$293,시도_소아과개폐업!$A$5:$A$293,$D915,시도_소아과개폐업!$B$5:$B$293,$B915)</f>
        <v>49</v>
      </c>
      <c r="AY915" s="14" t="n">
        <f aca="false">SUMIFS(시군구_병원급!$E$5:$E$3668,시군구_병원급!$A$5:$A$3668,$A915,시군구_병원급!$D$5:$D$3668,$D915)</f>
        <v>1</v>
      </c>
      <c r="AZ915" s="14" t="n">
        <f aca="false">SUMIFS(시군구_병원급!$F$5:$F$3668,시군구_병원급!$A$5:$A$3668,$A915,시군구_병원급!$D$5:$D$3668,$D915)</f>
        <v>0</v>
      </c>
      <c r="BA915" s="14" t="n">
        <f aca="false">SUMIFS(시군구_병원급!$G$5:$G$3668,시군구_병원급!$A$5:$A$3668,$A915,시군구_병원급!$D$5:$D$3668,$D915)</f>
        <v>1</v>
      </c>
      <c r="BB915" s="14" t="n">
        <f aca="false">SUMIFS(시군구_병원급!$H$5:$H$3668,시군구_병원급!$A$5:$A$3668,$A915,시군구_병원급!$D$5:$D$3668,$D915)</f>
        <v>3</v>
      </c>
      <c r="BC915" s="16" t="n">
        <f aca="false">K915+AY915</f>
        <v>1</v>
      </c>
      <c r="BD915" s="17" t="n">
        <f aca="false">IF(E915=0,"",(K915+AY915)/E915*1000)</f>
        <v>1.001001001001</v>
      </c>
      <c r="BE915" s="16" t="n">
        <f aca="false">AY915-SUMIFS(시군구_병원급!$E$5:$E$3668,시군구_병원급!$A$5:$A$3668,$A915,시군구_병원급!$D$5:$D$3668,$D915-3)</f>
        <v>0</v>
      </c>
      <c r="BF915" s="16" t="n">
        <f aca="false">IF(AY915=0,1,0)</f>
        <v>0</v>
      </c>
      <c r="BG915" s="16" t="n">
        <f aca="false">IF(K915+AY915=0,1,0)</f>
        <v>0</v>
      </c>
      <c r="BH915" s="16" t="n">
        <f aca="false">AF915+AG915+AH915</f>
        <v>4</v>
      </c>
      <c r="BI915" s="18" t="n">
        <f aca="false">IF(H915=0,"",BH915/H915)</f>
        <v>0.363636363636364</v>
      </c>
      <c r="BJ915" s="16" t="n">
        <f aca="false">IF(AP915="","",AP915+AN915)</f>
        <v>3</v>
      </c>
    </row>
    <row r="916" customFormat="false" ht="15" hidden="false" customHeight="true" outlineLevel="0" collapsed="false">
      <c r="A916" s="9" t="s">
        <v>511</v>
      </c>
      <c r="B916" s="10" t="s">
        <v>487</v>
      </c>
      <c r="C916" s="10" t="s">
        <v>512</v>
      </c>
      <c r="D916" s="9" t="n">
        <v>2019</v>
      </c>
      <c r="E916" s="11" t="n">
        <v>1515</v>
      </c>
      <c r="F916" s="11" t="n">
        <v>215</v>
      </c>
      <c r="G916" s="11" t="n">
        <v>232</v>
      </c>
      <c r="H916" s="11" t="n">
        <v>25</v>
      </c>
      <c r="I916" s="11" t="n">
        <v>1399</v>
      </c>
      <c r="J916" s="11" t="n">
        <v>981</v>
      </c>
      <c r="K916" s="11" t="n">
        <v>0</v>
      </c>
      <c r="L916" s="12" t="n">
        <v>16.5016501650165</v>
      </c>
      <c r="M916" s="12" t="n">
        <v>0</v>
      </c>
      <c r="N916" s="13" t="n">
        <v>0.701215153681201</v>
      </c>
      <c r="O916" s="13" t="n">
        <v>0.923432343234323</v>
      </c>
      <c r="P916" s="13" t="n">
        <v>0.153135313531353</v>
      </c>
      <c r="Q916" s="13" t="n">
        <v>-0.21624418003104</v>
      </c>
      <c r="R916" s="13" t="n">
        <v>-0.0830039525691699</v>
      </c>
      <c r="S916" s="11" t="n">
        <v>0</v>
      </c>
      <c r="T916" s="13" t="n">
        <v>0.0416666666666667</v>
      </c>
      <c r="U916" s="13" t="n">
        <v>0.0487256371814093</v>
      </c>
      <c r="V916" s="11" t="n">
        <v>1</v>
      </c>
      <c r="W916" s="13" t="n">
        <v>-0.2</v>
      </c>
      <c r="X916" s="11" t="n">
        <v>0</v>
      </c>
      <c r="Y916" s="11" t="n">
        <v>0</v>
      </c>
      <c r="Z916" s="11" t="n">
        <v>0</v>
      </c>
      <c r="AA916" s="11" t="n">
        <v>0</v>
      </c>
      <c r="AB916" s="10" t="s">
        <v>65</v>
      </c>
      <c r="AC916" s="11" t="n">
        <v>4</v>
      </c>
      <c r="AD916" s="11" t="n">
        <v>6</v>
      </c>
      <c r="AE916" s="11" t="n">
        <v>4</v>
      </c>
      <c r="AF916" s="11" t="n">
        <v>1</v>
      </c>
      <c r="AG916" s="11" t="n">
        <v>10</v>
      </c>
      <c r="AH916" s="11" t="n">
        <v>0</v>
      </c>
      <c r="AI916" s="13" t="n">
        <v>0.16</v>
      </c>
      <c r="AJ916" s="13" t="n">
        <v>0.24</v>
      </c>
      <c r="AK916" s="13" t="n">
        <v>0.16</v>
      </c>
      <c r="AL916" s="13" t="n">
        <v>0.04</v>
      </c>
      <c r="AM916" s="13" t="n">
        <v>0.4</v>
      </c>
      <c r="AN916" s="11" t="n">
        <v>0</v>
      </c>
      <c r="AO916" s="13" t="n">
        <v>0</v>
      </c>
      <c r="AP916" s="11" t="n">
        <v>2</v>
      </c>
      <c r="AQ916" s="11" t="n">
        <v>3</v>
      </c>
      <c r="AR916" s="13" t="n">
        <v>0.0833333333333333</v>
      </c>
      <c r="AS916" s="13" t="n">
        <v>0.125</v>
      </c>
      <c r="AT916" s="14" t="n">
        <f aca="false">SUMIFS(시도_소아과개폐업!$C$5:$C$293,시도_소아과개폐업!$A$5:$A$293,$D916,시도_소아과개폐업!$B$5:$B$293,$B916)</f>
        <v>23</v>
      </c>
      <c r="AU916" s="14" t="n">
        <f aca="false">SUMIFS(시도_소아과개폐업!$D$5:$D$293,시도_소아과개폐업!$A$5:$A$293,$D916,시도_소아과개폐업!$B$5:$B$293,$B916)</f>
        <v>16</v>
      </c>
      <c r="AV916" s="14" t="n">
        <f aca="false">SUMIFS(시도_소아과개폐업!$F$5:$F$293,시도_소아과개폐업!$A$5:$A$293,$D916,시도_소아과개폐업!$B$5:$B$293,$B916)</f>
        <v>7</v>
      </c>
      <c r="AW916" s="15" t="n">
        <f aca="false">SUMIFS(시도_소아과개폐업!$G$5:$G$293,시도_소아과개폐업!$A$5:$A$293,$D916,시도_소아과개폐업!$B$5:$B$293,$B916)</f>
        <v>0.210526315789474</v>
      </c>
      <c r="AX916" s="14" t="n">
        <f aca="false">SUMIFS(시도_소아과개폐업!$H$5:$H$293,시도_소아과개폐업!$A$5:$A$293,$D916,시도_소아과개폐업!$B$5:$B$293,$B916)</f>
        <v>49</v>
      </c>
      <c r="AY916" s="14" t="n">
        <f aca="false">SUMIFS(시군구_병원급!$E$5:$E$3668,시군구_병원급!$A$5:$A$3668,$A916,시군구_병원급!$D$5:$D$3668,$D916)</f>
        <v>1</v>
      </c>
      <c r="AZ916" s="14" t="n">
        <f aca="false">SUMIFS(시군구_병원급!$F$5:$F$3668,시군구_병원급!$A$5:$A$3668,$A916,시군구_병원급!$D$5:$D$3668,$D916)</f>
        <v>1</v>
      </c>
      <c r="BA916" s="14" t="n">
        <f aca="false">SUMIFS(시군구_병원급!$G$5:$G$3668,시군구_병원급!$A$5:$A$3668,$A916,시군구_병원급!$D$5:$D$3668,$D916)</f>
        <v>2</v>
      </c>
      <c r="BB916" s="14" t="n">
        <f aca="false">SUMIFS(시군구_병원급!$H$5:$H$3668,시군구_병원급!$A$5:$A$3668,$A916,시군구_병원급!$D$5:$D$3668,$D916)</f>
        <v>7</v>
      </c>
      <c r="BC916" s="16" t="n">
        <f aca="false">K916+AY916</f>
        <v>1</v>
      </c>
      <c r="BD916" s="17" t="n">
        <f aca="false">IF(E916=0,"",(K916+AY916)/E916*1000)</f>
        <v>0.66006600660066</v>
      </c>
      <c r="BE916" s="16" t="n">
        <f aca="false">AY916-SUMIFS(시군구_병원급!$E$5:$E$3668,시군구_병원급!$A$5:$A$3668,$A916,시군구_병원급!$D$5:$D$3668,$D916-3)</f>
        <v>0</v>
      </c>
      <c r="BF916" s="16" t="n">
        <f aca="false">IF(AY916=0,1,0)</f>
        <v>0</v>
      </c>
      <c r="BG916" s="16" t="n">
        <f aca="false">IF(K916+AY916=0,1,0)</f>
        <v>0</v>
      </c>
      <c r="BH916" s="16" t="n">
        <f aca="false">AF916+AG916+AH916</f>
        <v>11</v>
      </c>
      <c r="BI916" s="18" t="n">
        <f aca="false">IF(H916=0,"",BH916/H916)</f>
        <v>0.44</v>
      </c>
      <c r="BJ916" s="16" t="n">
        <f aca="false">IF(AP916="","",AP916+AN916)</f>
        <v>2</v>
      </c>
    </row>
    <row r="917" customFormat="false" ht="15" hidden="false" customHeight="true" outlineLevel="0" collapsed="false">
      <c r="A917" s="9" t="s">
        <v>513</v>
      </c>
      <c r="B917" s="10" t="s">
        <v>487</v>
      </c>
      <c r="C917" s="10" t="s">
        <v>514</v>
      </c>
      <c r="D917" s="9" t="n">
        <v>2019</v>
      </c>
      <c r="E917" s="11" t="n">
        <v>1473</v>
      </c>
      <c r="F917" s="11" t="n">
        <v>216</v>
      </c>
      <c r="G917" s="11" t="n">
        <v>226</v>
      </c>
      <c r="H917" s="11" t="n">
        <v>23</v>
      </c>
      <c r="I917" s="11" t="n">
        <v>1182</v>
      </c>
      <c r="J917" s="11" t="n">
        <v>781</v>
      </c>
      <c r="K917" s="11" t="n">
        <v>1</v>
      </c>
      <c r="L917" s="12" t="n">
        <v>15.6143923964698</v>
      </c>
      <c r="M917" s="12" t="n">
        <v>0.678886625933469</v>
      </c>
      <c r="N917" s="13" t="n">
        <v>0.660744500846024</v>
      </c>
      <c r="O917" s="13" t="n">
        <v>0.802443991853361</v>
      </c>
      <c r="P917" s="13" t="n">
        <v>0.153428377460964</v>
      </c>
      <c r="Q917" s="13" t="n">
        <v>-0.218152866242038</v>
      </c>
      <c r="R917" s="13" t="n">
        <v>-0.156716417910448</v>
      </c>
      <c r="S917" s="11" t="n">
        <v>0</v>
      </c>
      <c r="T917" s="13" t="n">
        <v>-0.115384615384615</v>
      </c>
      <c r="U917" s="13" t="n">
        <v>-0.0983981693363845</v>
      </c>
      <c r="V917" s="11" t="n">
        <v>0</v>
      </c>
      <c r="W917" s="13" t="n">
        <v>-0.260869565217391</v>
      </c>
      <c r="X917" s="11" t="n">
        <v>1</v>
      </c>
      <c r="Y917" s="11" t="n">
        <v>0</v>
      </c>
      <c r="Z917" s="11" t="n">
        <v>1</v>
      </c>
      <c r="AA917" s="11" t="n">
        <v>0</v>
      </c>
      <c r="AB917" s="10" t="s">
        <v>65</v>
      </c>
      <c r="AC917" s="11" t="n">
        <v>2</v>
      </c>
      <c r="AD917" s="11" t="n">
        <v>15</v>
      </c>
      <c r="AE917" s="11" t="n">
        <v>3</v>
      </c>
      <c r="AF917" s="11" t="n">
        <v>1</v>
      </c>
      <c r="AG917" s="11" t="n">
        <v>2</v>
      </c>
      <c r="AH917" s="11" t="n">
        <v>0</v>
      </c>
      <c r="AI917" s="13" t="n">
        <v>0.0869565217391304</v>
      </c>
      <c r="AJ917" s="13" t="n">
        <v>0.652173913043478</v>
      </c>
      <c r="AK917" s="13" t="n">
        <v>0.130434782608696</v>
      </c>
      <c r="AL917" s="13" t="n">
        <v>0.0434782608695652</v>
      </c>
      <c r="AM917" s="13" t="n">
        <v>0.0869565217391304</v>
      </c>
      <c r="AN917" s="11" t="n">
        <v>3</v>
      </c>
      <c r="AO917" s="13" t="n">
        <v>0.115384615384615</v>
      </c>
      <c r="AP917" s="11" t="n">
        <v>2</v>
      </c>
      <c r="AQ917" s="11" t="n">
        <v>1</v>
      </c>
      <c r="AR917" s="13" t="n">
        <v>0.0740740740740741</v>
      </c>
      <c r="AS917" s="13" t="n">
        <v>0.037037037037037</v>
      </c>
      <c r="AT917" s="14" t="n">
        <f aca="false">SUMIFS(시도_소아과개폐업!$C$5:$C$293,시도_소아과개폐업!$A$5:$A$293,$D917,시도_소아과개폐업!$B$5:$B$293,$B917)</f>
        <v>23</v>
      </c>
      <c r="AU917" s="14" t="n">
        <f aca="false">SUMIFS(시도_소아과개폐업!$D$5:$D$293,시도_소아과개폐업!$A$5:$A$293,$D917,시도_소아과개폐업!$B$5:$B$293,$B917)</f>
        <v>16</v>
      </c>
      <c r="AV917" s="14" t="n">
        <f aca="false">SUMIFS(시도_소아과개폐업!$F$5:$F$293,시도_소아과개폐업!$A$5:$A$293,$D917,시도_소아과개폐업!$B$5:$B$293,$B917)</f>
        <v>7</v>
      </c>
      <c r="AW917" s="15" t="n">
        <f aca="false">SUMIFS(시도_소아과개폐업!$G$5:$G$293,시도_소아과개폐업!$A$5:$A$293,$D917,시도_소아과개폐업!$B$5:$B$293,$B917)</f>
        <v>0.210526315789474</v>
      </c>
      <c r="AX917" s="14" t="n">
        <f aca="false">SUMIFS(시도_소아과개폐업!$H$5:$H$293,시도_소아과개폐업!$A$5:$A$293,$D917,시도_소아과개폐업!$B$5:$B$293,$B917)</f>
        <v>49</v>
      </c>
      <c r="AY917" s="14" t="n">
        <f aca="false">SUMIFS(시군구_병원급!$E$5:$E$3668,시군구_병원급!$A$5:$A$3668,$A917,시군구_병원급!$D$5:$D$3668,$D917)</f>
        <v>0</v>
      </c>
      <c r="AZ917" s="14" t="n">
        <f aca="false">SUMIFS(시군구_병원급!$F$5:$F$3668,시군구_병원급!$A$5:$A$3668,$A917,시군구_병원급!$D$5:$D$3668,$D917)</f>
        <v>1</v>
      </c>
      <c r="BA917" s="14" t="n">
        <f aca="false">SUMIFS(시군구_병원급!$G$5:$G$3668,시군구_병원급!$A$5:$A$3668,$A917,시군구_병원급!$D$5:$D$3668,$D917)</f>
        <v>5</v>
      </c>
      <c r="BB917" s="14" t="n">
        <f aca="false">SUMIFS(시군구_병원급!$H$5:$H$3668,시군구_병원급!$A$5:$A$3668,$A917,시군구_병원급!$D$5:$D$3668,$D917)</f>
        <v>8</v>
      </c>
      <c r="BC917" s="16" t="n">
        <f aca="false">K917+AY917</f>
        <v>1</v>
      </c>
      <c r="BD917" s="17" t="n">
        <f aca="false">IF(E917=0,"",(K917+AY917)/E917*1000)</f>
        <v>0.678886625933469</v>
      </c>
      <c r="BE917" s="16" t="n">
        <f aca="false">AY917-SUMIFS(시군구_병원급!$E$5:$E$3668,시군구_병원급!$A$5:$A$3668,$A917,시군구_병원급!$D$5:$D$3668,$D917-3)</f>
        <v>0</v>
      </c>
      <c r="BF917" s="16" t="n">
        <f aca="false">IF(AY917=0,1,0)</f>
        <v>1</v>
      </c>
      <c r="BG917" s="16" t="n">
        <f aca="false">IF(K917+AY917=0,1,0)</f>
        <v>0</v>
      </c>
      <c r="BH917" s="16" t="n">
        <f aca="false">AF917+AG917+AH917</f>
        <v>3</v>
      </c>
      <c r="BI917" s="18" t="n">
        <f aca="false">IF(H917=0,"",BH917/H917)</f>
        <v>0.130434782608696</v>
      </c>
      <c r="BJ917" s="16" t="n">
        <f aca="false">IF(AP917="","",AP917+AN917)</f>
        <v>5</v>
      </c>
    </row>
    <row r="918" customFormat="false" ht="15" hidden="false" customHeight="true" outlineLevel="0" collapsed="false">
      <c r="A918" s="9" t="s">
        <v>62</v>
      </c>
      <c r="B918" s="10" t="s">
        <v>63</v>
      </c>
      <c r="C918" s="10" t="s">
        <v>64</v>
      </c>
      <c r="D918" s="9" t="n">
        <v>2020</v>
      </c>
      <c r="E918" s="11" t="n">
        <v>3923</v>
      </c>
      <c r="F918" s="11" t="n">
        <v>469</v>
      </c>
      <c r="G918" s="11" t="n">
        <v>529</v>
      </c>
      <c r="H918" s="11" t="n">
        <v>74</v>
      </c>
      <c r="I918" s="11" t="n">
        <v>4700</v>
      </c>
      <c r="J918" s="11" t="n">
        <v>3263</v>
      </c>
      <c r="K918" s="11" t="n">
        <v>4</v>
      </c>
      <c r="L918" s="12" t="n">
        <v>18.8631149630385</v>
      </c>
      <c r="M918" s="12" t="n">
        <v>1.01962783583992</v>
      </c>
      <c r="N918" s="13" t="n">
        <v>0.694255319148936</v>
      </c>
      <c r="O918" s="13" t="n">
        <v>1.1980627071119</v>
      </c>
      <c r="P918" s="13" t="n">
        <v>0.134845781289829</v>
      </c>
      <c r="Q918" s="13" t="n">
        <v>-0.239286406825674</v>
      </c>
      <c r="R918" s="13" t="n">
        <v>-0.2322206095791</v>
      </c>
      <c r="S918" s="11" t="n">
        <v>0</v>
      </c>
      <c r="T918" s="13" t="n">
        <v>-0.038961038961039</v>
      </c>
      <c r="U918" s="13" t="n">
        <v>-0.0370825650481459</v>
      </c>
      <c r="V918" s="11" t="n">
        <v>0</v>
      </c>
      <c r="W918" s="13" t="n">
        <v>-0.108108108108108</v>
      </c>
      <c r="X918" s="11" t="n">
        <v>0</v>
      </c>
      <c r="Y918" s="11" t="n">
        <v>0</v>
      </c>
      <c r="Z918" s="11" t="n">
        <v>0</v>
      </c>
      <c r="AA918" s="11" t="n">
        <v>0</v>
      </c>
      <c r="AB918" s="10" t="s">
        <v>65</v>
      </c>
      <c r="AC918" s="11" t="n">
        <v>33</v>
      </c>
      <c r="AD918" s="11" t="n">
        <v>8</v>
      </c>
      <c r="AE918" s="11" t="n">
        <v>3</v>
      </c>
      <c r="AF918" s="11" t="n">
        <v>27</v>
      </c>
      <c r="AG918" s="11" t="n">
        <v>3</v>
      </c>
      <c r="AH918" s="11" t="n">
        <v>0</v>
      </c>
      <c r="AI918" s="13" t="n">
        <v>0.445945945945946</v>
      </c>
      <c r="AJ918" s="13" t="n">
        <v>0.108108108108108</v>
      </c>
      <c r="AK918" s="13" t="n">
        <v>0.0405405405405405</v>
      </c>
      <c r="AL918" s="13" t="n">
        <v>0.364864864864865</v>
      </c>
      <c r="AM918" s="13" t="n">
        <v>0.0405405405405405</v>
      </c>
      <c r="AN918" s="11" t="n">
        <v>1</v>
      </c>
      <c r="AO918" s="13" t="n">
        <v>0.0133333333333333</v>
      </c>
      <c r="AP918" s="11" t="n">
        <v>4</v>
      </c>
      <c r="AQ918" s="11" t="n">
        <v>2</v>
      </c>
      <c r="AR918" s="13" t="n">
        <v>0.051948051948052</v>
      </c>
      <c r="AS918" s="13" t="n">
        <v>0.025974025974026</v>
      </c>
      <c r="AT918" s="14" t="n">
        <f aca="false">SUMIFS(시도_소아과개폐업!$C$5:$C$293,시도_소아과개폐업!$A$5:$A$293,$D918,시도_소아과개폐업!$B$5:$B$293,$B918)</f>
        <v>105</v>
      </c>
      <c r="AU918" s="14" t="n">
        <f aca="false">SUMIFS(시도_소아과개폐업!$D$5:$D$293,시도_소아과개폐업!$A$5:$A$293,$D918,시도_소아과개폐업!$B$5:$B$293,$B918)</f>
        <v>96</v>
      </c>
      <c r="AV918" s="14" t="n">
        <f aca="false">SUMIFS(시도_소아과개폐업!$F$5:$F$293,시도_소아과개폐업!$A$5:$A$293,$D918,시도_소아과개폐업!$B$5:$B$293,$B918)</f>
        <v>9</v>
      </c>
      <c r="AW918" s="15" t="n">
        <f aca="false">SUMIFS(시도_소아과개폐업!$G$5:$G$293,시도_소아과개폐업!$A$5:$A$293,$D918,시도_소아과개폐업!$B$5:$B$293,$B918)</f>
        <v>0.191616766467066</v>
      </c>
      <c r="AX918" s="14" t="n">
        <f aca="false">SUMIFS(시도_소아과개폐업!$H$5:$H$293,시도_소아과개폐업!$A$5:$A$293,$D918,시도_소아과개폐업!$B$5:$B$293,$B918)</f>
        <v>262</v>
      </c>
      <c r="AY918" s="14" t="n">
        <f aca="false">SUMIFS(시군구_병원급!$E$5:$E$3668,시군구_병원급!$A$5:$A$3668,$A918,시군구_병원급!$D$5:$D$3668,$D918)</f>
        <v>6</v>
      </c>
      <c r="AZ918" s="14" t="n">
        <f aca="false">SUMIFS(시군구_병원급!$F$5:$F$3668,시군구_병원급!$A$5:$A$3668,$A918,시군구_병원급!$D$5:$D$3668,$D918)</f>
        <v>4</v>
      </c>
      <c r="BA918" s="14" t="n">
        <f aca="false">SUMIFS(시군구_병원급!$G$5:$G$3668,시군구_병원급!$A$5:$A$3668,$A918,시군구_병원급!$D$5:$D$3668,$D918)</f>
        <v>7</v>
      </c>
      <c r="BB918" s="14" t="n">
        <f aca="false">SUMIFS(시군구_병원급!$H$5:$H$3668,시군구_병원급!$A$5:$A$3668,$A918,시군구_병원급!$D$5:$D$3668,$D918)</f>
        <v>8</v>
      </c>
      <c r="BC918" s="16" t="n">
        <f aca="false">K918+AY918</f>
        <v>10</v>
      </c>
      <c r="BD918" s="17" t="n">
        <f aca="false">IF(E918=0,"",(K918+AY918)/E918*1000)</f>
        <v>2.5490695895998</v>
      </c>
      <c r="BE918" s="16" t="n">
        <f aca="false">AY918-SUMIFS(시군구_병원급!$E$5:$E$3668,시군구_병원급!$A$5:$A$3668,$A918,시군구_병원급!$D$5:$D$3668,$D918-3)</f>
        <v>1</v>
      </c>
      <c r="BF918" s="16" t="n">
        <f aca="false">IF(AY918=0,1,0)</f>
        <v>0</v>
      </c>
      <c r="BG918" s="16" t="n">
        <f aca="false">IF(K918+AY918=0,1,0)</f>
        <v>0</v>
      </c>
      <c r="BH918" s="16" t="n">
        <f aca="false">AF918+AG918+AH918</f>
        <v>30</v>
      </c>
      <c r="BI918" s="18" t="n">
        <f aca="false">IF(H918=0,"",BH918/H918)</f>
        <v>0.405405405405405</v>
      </c>
      <c r="BJ918" s="16" t="n">
        <f aca="false">IF(AP918="","",AP918+AN918)</f>
        <v>5</v>
      </c>
    </row>
    <row r="919" customFormat="false" ht="15" hidden="false" customHeight="true" outlineLevel="0" collapsed="false">
      <c r="A919" s="9" t="s">
        <v>66</v>
      </c>
      <c r="B919" s="10" t="s">
        <v>63</v>
      </c>
      <c r="C919" s="10" t="s">
        <v>67</v>
      </c>
      <c r="D919" s="9" t="n">
        <v>2020</v>
      </c>
      <c r="E919" s="11" t="n">
        <v>4010</v>
      </c>
      <c r="F919" s="11" t="n">
        <v>612</v>
      </c>
      <c r="G919" s="11" t="n">
        <v>690</v>
      </c>
      <c r="H919" s="11" t="n">
        <v>67</v>
      </c>
      <c r="I919" s="11" t="n">
        <v>4305</v>
      </c>
      <c r="J919" s="11" t="n">
        <v>3240</v>
      </c>
      <c r="K919" s="11" t="n">
        <v>5</v>
      </c>
      <c r="L919" s="12" t="n">
        <v>16.7082294264339</v>
      </c>
      <c r="M919" s="12" t="n">
        <v>1.24688279301746</v>
      </c>
      <c r="N919" s="13" t="n">
        <v>0.752613240418119</v>
      </c>
      <c r="O919" s="13" t="n">
        <v>1.07356608478803</v>
      </c>
      <c r="P919" s="13" t="n">
        <v>0.172069825436409</v>
      </c>
      <c r="Q919" s="13" t="n">
        <v>-0.198160367926415</v>
      </c>
      <c r="R919" s="13" t="n">
        <v>-0.146039603960396</v>
      </c>
      <c r="S919" s="11" t="n">
        <v>0</v>
      </c>
      <c r="T919" s="13" t="n">
        <v>-0.0289855072463768</v>
      </c>
      <c r="U919" s="13" t="n">
        <v>-0.0345368916797488</v>
      </c>
      <c r="V919" s="11" t="n">
        <v>0</v>
      </c>
      <c r="W919" s="13" t="n">
        <v>-0.0149253731343284</v>
      </c>
      <c r="X919" s="11" t="n">
        <v>0</v>
      </c>
      <c r="Y919" s="11" t="n">
        <v>0</v>
      </c>
      <c r="Z919" s="11" t="n">
        <v>0</v>
      </c>
      <c r="AA919" s="11" t="n">
        <v>0</v>
      </c>
      <c r="AB919" s="10" t="s">
        <v>65</v>
      </c>
      <c r="AC919" s="11" t="n">
        <v>23</v>
      </c>
      <c r="AD919" s="11" t="n">
        <v>3</v>
      </c>
      <c r="AE919" s="11" t="n">
        <v>12</v>
      </c>
      <c r="AF919" s="11" t="n">
        <v>22</v>
      </c>
      <c r="AG919" s="11" t="n">
        <v>7</v>
      </c>
      <c r="AH919" s="11" t="n">
        <v>0</v>
      </c>
      <c r="AI919" s="13" t="n">
        <v>0.343283582089552</v>
      </c>
      <c r="AJ919" s="13" t="n">
        <v>0.0447761194029851</v>
      </c>
      <c r="AK919" s="13" t="n">
        <v>0.17910447761194</v>
      </c>
      <c r="AL919" s="13" t="n">
        <v>0.328358208955224</v>
      </c>
      <c r="AM919" s="13" t="n">
        <v>0.104477611940299</v>
      </c>
      <c r="AN919" s="11" t="n">
        <v>2</v>
      </c>
      <c r="AO919" s="13" t="n">
        <v>0.0289855072463768</v>
      </c>
      <c r="AP919" s="11" t="n">
        <v>4</v>
      </c>
      <c r="AQ919" s="11" t="n">
        <v>2</v>
      </c>
      <c r="AR919" s="13" t="n">
        <v>0.0563380281690141</v>
      </c>
      <c r="AS919" s="13" t="n">
        <v>0.028169014084507</v>
      </c>
      <c r="AT919" s="14" t="n">
        <f aca="false">SUMIFS(시도_소아과개폐업!$C$5:$C$293,시도_소아과개폐업!$A$5:$A$293,$D919,시도_소아과개폐업!$B$5:$B$293,$B919)</f>
        <v>105</v>
      </c>
      <c r="AU919" s="14" t="n">
        <f aca="false">SUMIFS(시도_소아과개폐업!$D$5:$D$293,시도_소아과개폐업!$A$5:$A$293,$D919,시도_소아과개폐업!$B$5:$B$293,$B919)</f>
        <v>96</v>
      </c>
      <c r="AV919" s="14" t="n">
        <f aca="false">SUMIFS(시도_소아과개폐업!$F$5:$F$293,시도_소아과개폐업!$A$5:$A$293,$D919,시도_소아과개폐업!$B$5:$B$293,$B919)</f>
        <v>9</v>
      </c>
      <c r="AW919" s="15" t="n">
        <f aca="false">SUMIFS(시도_소아과개폐업!$G$5:$G$293,시도_소아과개폐업!$A$5:$A$293,$D919,시도_소아과개폐업!$B$5:$B$293,$B919)</f>
        <v>0.191616766467066</v>
      </c>
      <c r="AX919" s="14" t="n">
        <f aca="false">SUMIFS(시도_소아과개폐업!$H$5:$H$293,시도_소아과개폐업!$A$5:$A$293,$D919,시도_소아과개폐업!$B$5:$B$293,$B919)</f>
        <v>262</v>
      </c>
      <c r="AY919" s="14" t="n">
        <f aca="false">SUMIFS(시군구_병원급!$E$5:$E$3668,시군구_병원급!$A$5:$A$3668,$A919,시군구_병원급!$D$5:$D$3668,$D919)</f>
        <v>4</v>
      </c>
      <c r="AZ919" s="14" t="n">
        <f aca="false">SUMIFS(시군구_병원급!$F$5:$F$3668,시군구_병원급!$A$5:$A$3668,$A919,시군구_병원급!$D$5:$D$3668,$D919)</f>
        <v>2</v>
      </c>
      <c r="BA919" s="14" t="n">
        <f aca="false">SUMIFS(시군구_병원급!$G$5:$G$3668,시군구_병원급!$A$5:$A$3668,$A919,시군구_병원급!$D$5:$D$3668,$D919)</f>
        <v>6</v>
      </c>
      <c r="BB919" s="14" t="n">
        <f aca="false">SUMIFS(시군구_병원급!$H$5:$H$3668,시군구_병원급!$A$5:$A$3668,$A919,시군구_병원급!$D$5:$D$3668,$D919)</f>
        <v>13</v>
      </c>
      <c r="BC919" s="16" t="n">
        <f aca="false">K919+AY919</f>
        <v>9</v>
      </c>
      <c r="BD919" s="17" t="n">
        <f aca="false">IF(E919=0,"",(K919+AY919)/E919*1000)</f>
        <v>2.24438902743142</v>
      </c>
      <c r="BE919" s="16" t="n">
        <f aca="false">AY919-SUMIFS(시군구_병원급!$E$5:$E$3668,시군구_병원급!$A$5:$A$3668,$A919,시군구_병원급!$D$5:$D$3668,$D919-3)</f>
        <v>0</v>
      </c>
      <c r="BF919" s="16" t="n">
        <f aca="false">IF(AY919=0,1,0)</f>
        <v>0</v>
      </c>
      <c r="BG919" s="16" t="n">
        <f aca="false">IF(K919+AY919=0,1,0)</f>
        <v>0</v>
      </c>
      <c r="BH919" s="16" t="n">
        <f aca="false">AF919+AG919+AH919</f>
        <v>29</v>
      </c>
      <c r="BI919" s="18" t="n">
        <f aca="false">IF(H919=0,"",BH919/H919)</f>
        <v>0.432835820895522</v>
      </c>
      <c r="BJ919" s="16" t="n">
        <f aca="false">IF(AP919="","",AP919+AN919)</f>
        <v>6</v>
      </c>
    </row>
    <row r="920" customFormat="false" ht="15" hidden="false" customHeight="true" outlineLevel="0" collapsed="false">
      <c r="A920" s="9" t="s">
        <v>68</v>
      </c>
      <c r="B920" s="10" t="s">
        <v>63</v>
      </c>
      <c r="C920" s="10" t="s">
        <v>69</v>
      </c>
      <c r="D920" s="9" t="n">
        <v>2020</v>
      </c>
      <c r="E920" s="11" t="n">
        <v>7771</v>
      </c>
      <c r="F920" s="11" t="n">
        <v>1085</v>
      </c>
      <c r="G920" s="11" t="n">
        <v>1176</v>
      </c>
      <c r="H920" s="11" t="n">
        <v>116</v>
      </c>
      <c r="I920" s="11" t="n">
        <v>5169</v>
      </c>
      <c r="J920" s="11" t="n">
        <v>4322</v>
      </c>
      <c r="K920" s="11" t="n">
        <v>9</v>
      </c>
      <c r="L920" s="12" t="n">
        <v>14.9272937845837</v>
      </c>
      <c r="M920" s="12" t="n">
        <v>1.15815210397632</v>
      </c>
      <c r="N920" s="13" t="n">
        <v>0.836138518088605</v>
      </c>
      <c r="O920" s="13" t="n">
        <v>0.665165358383734</v>
      </c>
      <c r="P920" s="13" t="n">
        <v>0.151331874919573</v>
      </c>
      <c r="Q920" s="13" t="n">
        <v>-0.159255652926539</v>
      </c>
      <c r="R920" s="13" t="n">
        <v>-0.19672131147541</v>
      </c>
      <c r="S920" s="11" t="n">
        <v>0</v>
      </c>
      <c r="T920" s="13" t="n">
        <v>-0.0252100840336135</v>
      </c>
      <c r="U920" s="13" t="n">
        <v>-0.00995977782034097</v>
      </c>
      <c r="V920" s="11" t="n">
        <v>0</v>
      </c>
      <c r="W920" s="13" t="n">
        <v>-0.137931034482759</v>
      </c>
      <c r="X920" s="11" t="n">
        <v>0</v>
      </c>
      <c r="Y920" s="11" t="n">
        <v>0</v>
      </c>
      <c r="Z920" s="11" t="n">
        <v>0</v>
      </c>
      <c r="AA920" s="11" t="n">
        <v>0</v>
      </c>
      <c r="AB920" s="10" t="s">
        <v>65</v>
      </c>
      <c r="AC920" s="11" t="n">
        <v>33</v>
      </c>
      <c r="AD920" s="11" t="n">
        <v>19</v>
      </c>
      <c r="AE920" s="11" t="n">
        <v>42</v>
      </c>
      <c r="AF920" s="11" t="n">
        <v>12</v>
      </c>
      <c r="AG920" s="11" t="n">
        <v>9</v>
      </c>
      <c r="AH920" s="11" t="n">
        <v>1</v>
      </c>
      <c r="AI920" s="13" t="n">
        <v>0.28448275862069</v>
      </c>
      <c r="AJ920" s="13" t="n">
        <v>0.163793103448276</v>
      </c>
      <c r="AK920" s="13" t="n">
        <v>0.362068965517241</v>
      </c>
      <c r="AL920" s="13" t="n">
        <v>0.103448275862069</v>
      </c>
      <c r="AM920" s="13" t="n">
        <v>0.0775862068965517</v>
      </c>
      <c r="AN920" s="11" t="n">
        <v>0</v>
      </c>
      <c r="AO920" s="13" t="n">
        <v>0</v>
      </c>
      <c r="AP920" s="11" t="n">
        <v>7</v>
      </c>
      <c r="AQ920" s="11" t="n">
        <v>4</v>
      </c>
      <c r="AR920" s="13" t="n">
        <v>0.0588235294117647</v>
      </c>
      <c r="AS920" s="13" t="n">
        <v>0.0336134453781513</v>
      </c>
      <c r="AT920" s="14" t="n">
        <f aca="false">SUMIFS(시도_소아과개폐업!$C$5:$C$293,시도_소아과개폐업!$A$5:$A$293,$D920,시도_소아과개폐업!$B$5:$B$293,$B920)</f>
        <v>105</v>
      </c>
      <c r="AU920" s="14" t="n">
        <f aca="false">SUMIFS(시도_소아과개폐업!$D$5:$D$293,시도_소아과개폐업!$A$5:$A$293,$D920,시도_소아과개폐업!$B$5:$B$293,$B920)</f>
        <v>96</v>
      </c>
      <c r="AV920" s="14" t="n">
        <f aca="false">SUMIFS(시도_소아과개폐업!$F$5:$F$293,시도_소아과개폐업!$A$5:$A$293,$D920,시도_소아과개폐업!$B$5:$B$293,$B920)</f>
        <v>9</v>
      </c>
      <c r="AW920" s="15" t="n">
        <f aca="false">SUMIFS(시도_소아과개폐업!$G$5:$G$293,시도_소아과개폐업!$A$5:$A$293,$D920,시도_소아과개폐업!$B$5:$B$293,$B920)</f>
        <v>0.191616766467066</v>
      </c>
      <c r="AX920" s="14" t="n">
        <f aca="false">SUMIFS(시도_소아과개폐업!$H$5:$H$293,시도_소아과개폐업!$A$5:$A$293,$D920,시도_소아과개폐업!$B$5:$B$293,$B920)</f>
        <v>262</v>
      </c>
      <c r="AY920" s="14" t="n">
        <f aca="false">SUMIFS(시군구_병원급!$E$5:$E$3668,시군구_병원급!$A$5:$A$3668,$A920,시군구_병원급!$D$5:$D$3668,$D920)</f>
        <v>2</v>
      </c>
      <c r="AZ920" s="14" t="n">
        <f aca="false">SUMIFS(시군구_병원급!$F$5:$F$3668,시군구_병원급!$A$5:$A$3668,$A920,시군구_병원급!$D$5:$D$3668,$D920)</f>
        <v>1</v>
      </c>
      <c r="BA920" s="14" t="n">
        <f aca="false">SUMIFS(시군구_병원급!$G$5:$G$3668,시군구_병원급!$A$5:$A$3668,$A920,시군구_병원급!$D$5:$D$3668,$D920)</f>
        <v>3</v>
      </c>
      <c r="BB920" s="14" t="n">
        <f aca="false">SUMIFS(시군구_병원급!$H$5:$H$3668,시군구_병원급!$A$5:$A$3668,$A920,시군구_병원급!$D$5:$D$3668,$D920)</f>
        <v>3</v>
      </c>
      <c r="BC920" s="16" t="n">
        <f aca="false">K920+AY920</f>
        <v>11</v>
      </c>
      <c r="BD920" s="17" t="n">
        <f aca="false">IF(E920=0,"",(K920+AY920)/E920*1000)</f>
        <v>1.41551923819328</v>
      </c>
      <c r="BE920" s="16" t="n">
        <f aca="false">AY920-SUMIFS(시군구_병원급!$E$5:$E$3668,시군구_병원급!$A$5:$A$3668,$A920,시군구_병원급!$D$5:$D$3668,$D920-3)</f>
        <v>0</v>
      </c>
      <c r="BF920" s="16" t="n">
        <f aca="false">IF(AY920=0,1,0)</f>
        <v>0</v>
      </c>
      <c r="BG920" s="16" t="n">
        <f aca="false">IF(K920+AY920=0,1,0)</f>
        <v>0</v>
      </c>
      <c r="BH920" s="16" t="n">
        <f aca="false">AF920+AG920+AH920</f>
        <v>22</v>
      </c>
      <c r="BI920" s="18" t="n">
        <f aca="false">IF(H920=0,"",BH920/H920)</f>
        <v>0.189655172413793</v>
      </c>
      <c r="BJ920" s="16" t="n">
        <f aca="false">IF(AP920="","",AP920+AN920)</f>
        <v>7</v>
      </c>
    </row>
    <row r="921" customFormat="false" ht="15" hidden="false" customHeight="true" outlineLevel="0" collapsed="false">
      <c r="A921" s="9" t="s">
        <v>70</v>
      </c>
      <c r="B921" s="10" t="s">
        <v>63</v>
      </c>
      <c r="C921" s="10" t="s">
        <v>71</v>
      </c>
      <c r="D921" s="9" t="n">
        <v>2020</v>
      </c>
      <c r="E921" s="11" t="n">
        <v>12287</v>
      </c>
      <c r="F921" s="11" t="n">
        <v>1873</v>
      </c>
      <c r="G921" s="11" t="n">
        <v>1945</v>
      </c>
      <c r="H921" s="11" t="n">
        <v>173</v>
      </c>
      <c r="I921" s="11" t="n">
        <v>7966</v>
      </c>
      <c r="J921" s="11" t="n">
        <v>6308</v>
      </c>
      <c r="K921" s="11" t="n">
        <v>22</v>
      </c>
      <c r="L921" s="12" t="n">
        <v>14.0799218686417</v>
      </c>
      <c r="M921" s="12" t="n">
        <v>1.7905102954342</v>
      </c>
      <c r="N921" s="13" t="n">
        <v>0.791865428069295</v>
      </c>
      <c r="O921" s="13" t="n">
        <v>0.648327500610401</v>
      </c>
      <c r="P921" s="13" t="n">
        <v>0.158297387482705</v>
      </c>
      <c r="Q921" s="13" t="n">
        <v>-0.174038720086045</v>
      </c>
      <c r="R921" s="13" t="n">
        <v>-0.209991876523152</v>
      </c>
      <c r="S921" s="11" t="n">
        <v>-1</v>
      </c>
      <c r="T921" s="13" t="n">
        <v>-0.0335195530726257</v>
      </c>
      <c r="U921" s="13" t="n">
        <v>-0.0181190681622088</v>
      </c>
      <c r="V921" s="11" t="n">
        <v>0</v>
      </c>
      <c r="W921" s="13" t="n">
        <v>-0.15606936416185</v>
      </c>
      <c r="X921" s="11" t="n">
        <v>0</v>
      </c>
      <c r="Y921" s="11" t="n">
        <v>0</v>
      </c>
      <c r="Z921" s="11" t="n">
        <v>0</v>
      </c>
      <c r="AA921" s="11" t="n">
        <v>0</v>
      </c>
      <c r="AB921" s="10" t="s">
        <v>65</v>
      </c>
      <c r="AC921" s="11" t="n">
        <v>81</v>
      </c>
      <c r="AD921" s="11" t="n">
        <v>25</v>
      </c>
      <c r="AE921" s="11" t="n">
        <v>56</v>
      </c>
      <c r="AF921" s="11" t="n">
        <v>8</v>
      </c>
      <c r="AG921" s="11" t="n">
        <v>3</v>
      </c>
      <c r="AH921" s="11" t="n">
        <v>0</v>
      </c>
      <c r="AI921" s="13" t="n">
        <v>0.468208092485549</v>
      </c>
      <c r="AJ921" s="13" t="n">
        <v>0.144508670520231</v>
      </c>
      <c r="AK921" s="13" t="n">
        <v>0.323699421965318</v>
      </c>
      <c r="AL921" s="13" t="n">
        <v>0.046242774566474</v>
      </c>
      <c r="AM921" s="13" t="n">
        <v>0.0173410404624277</v>
      </c>
      <c r="AN921" s="11" t="n">
        <v>3</v>
      </c>
      <c r="AO921" s="13" t="n">
        <v>0.0170454545454545</v>
      </c>
      <c r="AP921" s="11" t="n">
        <v>10</v>
      </c>
      <c r="AQ921" s="11" t="n">
        <v>4</v>
      </c>
      <c r="AR921" s="13" t="n">
        <v>0.0549450549450549</v>
      </c>
      <c r="AS921" s="13" t="n">
        <v>0.021978021978022</v>
      </c>
      <c r="AT921" s="14" t="n">
        <f aca="false">SUMIFS(시도_소아과개폐업!$C$5:$C$293,시도_소아과개폐업!$A$5:$A$293,$D921,시도_소아과개폐업!$B$5:$B$293,$B921)</f>
        <v>105</v>
      </c>
      <c r="AU921" s="14" t="n">
        <f aca="false">SUMIFS(시도_소아과개폐업!$D$5:$D$293,시도_소아과개폐업!$A$5:$A$293,$D921,시도_소아과개폐업!$B$5:$B$293,$B921)</f>
        <v>96</v>
      </c>
      <c r="AV921" s="14" t="n">
        <f aca="false">SUMIFS(시도_소아과개폐업!$F$5:$F$293,시도_소아과개폐업!$A$5:$A$293,$D921,시도_소아과개폐업!$B$5:$B$293,$B921)</f>
        <v>9</v>
      </c>
      <c r="AW921" s="15" t="n">
        <f aca="false">SUMIFS(시도_소아과개폐업!$G$5:$G$293,시도_소아과개폐업!$A$5:$A$293,$D921,시도_소아과개폐업!$B$5:$B$293,$B921)</f>
        <v>0.191616766467066</v>
      </c>
      <c r="AX921" s="14" t="n">
        <f aca="false">SUMIFS(시도_소아과개폐업!$H$5:$H$293,시도_소아과개폐업!$A$5:$A$293,$D921,시도_소아과개폐업!$B$5:$B$293,$B921)</f>
        <v>262</v>
      </c>
      <c r="AY921" s="14" t="n">
        <f aca="false">SUMIFS(시군구_병원급!$E$5:$E$3668,시군구_병원급!$A$5:$A$3668,$A921,시군구_병원급!$D$5:$D$3668,$D921)</f>
        <v>3</v>
      </c>
      <c r="AZ921" s="14" t="n">
        <f aca="false">SUMIFS(시군구_병원급!$F$5:$F$3668,시군구_병원급!$A$5:$A$3668,$A921,시군구_병원급!$D$5:$D$3668,$D921)</f>
        <v>2</v>
      </c>
      <c r="BA921" s="14" t="n">
        <f aca="false">SUMIFS(시군구_병원급!$G$5:$G$3668,시군구_병원급!$A$5:$A$3668,$A921,시군구_병원급!$D$5:$D$3668,$D921)</f>
        <v>7</v>
      </c>
      <c r="BB921" s="14" t="n">
        <f aca="false">SUMIFS(시군구_병원급!$H$5:$H$3668,시군구_병원급!$A$5:$A$3668,$A921,시군구_병원급!$D$5:$D$3668,$D921)</f>
        <v>11</v>
      </c>
      <c r="BC921" s="16" t="n">
        <f aca="false">K921+AY921</f>
        <v>25</v>
      </c>
      <c r="BD921" s="17" t="n">
        <f aca="false">IF(E921=0,"",(K921+AY921)/E921*1000)</f>
        <v>2.03467079026614</v>
      </c>
      <c r="BE921" s="16" t="n">
        <f aca="false">AY921-SUMIFS(시군구_병원급!$E$5:$E$3668,시군구_병원급!$A$5:$A$3668,$A921,시군구_병원급!$D$5:$D$3668,$D921-3)</f>
        <v>-2</v>
      </c>
      <c r="BF921" s="16" t="n">
        <f aca="false">IF(AY921=0,1,0)</f>
        <v>0</v>
      </c>
      <c r="BG921" s="16" t="n">
        <f aca="false">IF(K921+AY921=0,1,0)</f>
        <v>0</v>
      </c>
      <c r="BH921" s="16" t="n">
        <f aca="false">AF921+AG921+AH921</f>
        <v>11</v>
      </c>
      <c r="BI921" s="18" t="n">
        <f aca="false">IF(H921=0,"",BH921/H921)</f>
        <v>0.0635838150289017</v>
      </c>
      <c r="BJ921" s="16" t="n">
        <f aca="false">IF(AP921="","",AP921+AN921)</f>
        <v>13</v>
      </c>
    </row>
    <row r="922" customFormat="false" ht="15" hidden="false" customHeight="true" outlineLevel="0" collapsed="false">
      <c r="A922" s="9" t="s">
        <v>72</v>
      </c>
      <c r="B922" s="10" t="s">
        <v>63</v>
      </c>
      <c r="C922" s="10" t="s">
        <v>73</v>
      </c>
      <c r="D922" s="9" t="n">
        <v>2020</v>
      </c>
      <c r="E922" s="11" t="n">
        <v>10514</v>
      </c>
      <c r="F922" s="11" t="n">
        <v>1402</v>
      </c>
      <c r="G922" s="11" t="n">
        <v>1532</v>
      </c>
      <c r="H922" s="11" t="n">
        <v>176</v>
      </c>
      <c r="I922" s="11" t="n">
        <v>7807</v>
      </c>
      <c r="J922" s="11" t="n">
        <v>6148</v>
      </c>
      <c r="K922" s="11" t="n">
        <v>19</v>
      </c>
      <c r="L922" s="12" t="n">
        <v>16.7395853148183</v>
      </c>
      <c r="M922" s="12" t="n">
        <v>1.8071143237588</v>
      </c>
      <c r="N922" s="13" t="n">
        <v>0.787498398872807</v>
      </c>
      <c r="O922" s="13" t="n">
        <v>0.74253376450447</v>
      </c>
      <c r="P922" s="13" t="n">
        <v>0.145710481263078</v>
      </c>
      <c r="Q922" s="13" t="n">
        <v>-0.274746499275712</v>
      </c>
      <c r="R922" s="13" t="n">
        <v>-0.347251810822326</v>
      </c>
      <c r="S922" s="11" t="n">
        <v>-1</v>
      </c>
      <c r="T922" s="13" t="n">
        <v>-0.0638297872340425</v>
      </c>
      <c r="U922" s="13" t="n">
        <v>-0.0626725897466682</v>
      </c>
      <c r="V922" s="11" t="n">
        <v>0</v>
      </c>
      <c r="W922" s="13" t="n">
        <v>-0.215909090909091</v>
      </c>
      <c r="X922" s="11" t="n">
        <v>0</v>
      </c>
      <c r="Y922" s="11" t="n">
        <v>0</v>
      </c>
      <c r="Z922" s="11" t="n">
        <v>0</v>
      </c>
      <c r="AA922" s="11" t="n">
        <v>0</v>
      </c>
      <c r="AB922" s="10" t="s">
        <v>65</v>
      </c>
      <c r="AC922" s="11" t="n">
        <v>52</v>
      </c>
      <c r="AD922" s="11" t="n">
        <v>68</v>
      </c>
      <c r="AE922" s="11" t="n">
        <v>51</v>
      </c>
      <c r="AF922" s="11" t="n">
        <v>4</v>
      </c>
      <c r="AG922" s="11" t="n">
        <v>0</v>
      </c>
      <c r="AH922" s="11" t="n">
        <v>1</v>
      </c>
      <c r="AI922" s="13" t="n">
        <v>0.295454545454546</v>
      </c>
      <c r="AJ922" s="13" t="n">
        <v>0.386363636363636</v>
      </c>
      <c r="AK922" s="13" t="n">
        <v>0.289772727272727</v>
      </c>
      <c r="AL922" s="13" t="n">
        <v>0.0227272727272727</v>
      </c>
      <c r="AM922" s="13" t="n">
        <v>0</v>
      </c>
      <c r="AN922" s="11" t="n">
        <v>3</v>
      </c>
      <c r="AO922" s="13" t="n">
        <v>0.0167597765363129</v>
      </c>
      <c r="AP922" s="11" t="n">
        <v>35</v>
      </c>
      <c r="AQ922" s="11" t="n">
        <v>5</v>
      </c>
      <c r="AR922" s="13" t="n">
        <v>0.167464114832536</v>
      </c>
      <c r="AS922" s="13" t="n">
        <v>0.0239234449760766</v>
      </c>
      <c r="AT922" s="14" t="n">
        <f aca="false">SUMIFS(시도_소아과개폐업!$C$5:$C$293,시도_소아과개폐업!$A$5:$A$293,$D922,시도_소아과개폐업!$B$5:$B$293,$B922)</f>
        <v>105</v>
      </c>
      <c r="AU922" s="14" t="n">
        <f aca="false">SUMIFS(시도_소아과개폐업!$D$5:$D$293,시도_소아과개폐업!$A$5:$A$293,$D922,시도_소아과개폐업!$B$5:$B$293,$B922)</f>
        <v>96</v>
      </c>
      <c r="AV922" s="14" t="n">
        <f aca="false">SUMIFS(시도_소아과개폐업!$F$5:$F$293,시도_소아과개폐업!$A$5:$A$293,$D922,시도_소아과개폐업!$B$5:$B$293,$B922)</f>
        <v>9</v>
      </c>
      <c r="AW922" s="15" t="n">
        <f aca="false">SUMIFS(시도_소아과개폐업!$G$5:$G$293,시도_소아과개폐업!$A$5:$A$293,$D922,시도_소아과개폐업!$B$5:$B$293,$B922)</f>
        <v>0.191616766467066</v>
      </c>
      <c r="AX922" s="14" t="n">
        <f aca="false">SUMIFS(시도_소아과개폐업!$H$5:$H$293,시도_소아과개폐업!$A$5:$A$293,$D922,시도_소아과개폐업!$B$5:$B$293,$B922)</f>
        <v>262</v>
      </c>
      <c r="AY922" s="14" t="n">
        <f aca="false">SUMIFS(시군구_병원급!$E$5:$E$3668,시군구_병원급!$A$5:$A$3668,$A922,시군구_병원급!$D$5:$D$3668,$D922)</f>
        <v>2</v>
      </c>
      <c r="AZ922" s="14" t="n">
        <f aca="false">SUMIFS(시군구_병원급!$F$5:$F$3668,시군구_병원급!$A$5:$A$3668,$A922,시군구_병원급!$D$5:$D$3668,$D922)</f>
        <v>2</v>
      </c>
      <c r="BA922" s="14" t="n">
        <f aca="false">SUMIFS(시군구_병원급!$G$5:$G$3668,시군구_병원급!$A$5:$A$3668,$A922,시군구_병원급!$D$5:$D$3668,$D922)</f>
        <v>6</v>
      </c>
      <c r="BB922" s="14" t="n">
        <f aca="false">SUMIFS(시군구_병원급!$H$5:$H$3668,시군구_병원급!$A$5:$A$3668,$A922,시군구_병원급!$D$5:$D$3668,$D922)</f>
        <v>13</v>
      </c>
      <c r="BC922" s="16" t="n">
        <f aca="false">K922+AY922</f>
        <v>21</v>
      </c>
      <c r="BD922" s="17" t="n">
        <f aca="false">IF(E922=0,"",(K922+AY922)/E922*1000)</f>
        <v>1.99733688415446</v>
      </c>
      <c r="BE922" s="16" t="n">
        <f aca="false">AY922-SUMIFS(시군구_병원급!$E$5:$E$3668,시군구_병원급!$A$5:$A$3668,$A922,시군구_병원급!$D$5:$D$3668,$D922-3)</f>
        <v>0</v>
      </c>
      <c r="BF922" s="16" t="n">
        <f aca="false">IF(AY922=0,1,0)</f>
        <v>0</v>
      </c>
      <c r="BG922" s="16" t="n">
        <f aca="false">IF(K922+AY922=0,1,0)</f>
        <v>0</v>
      </c>
      <c r="BH922" s="16" t="n">
        <f aca="false">AF922+AG922+AH922</f>
        <v>5</v>
      </c>
      <c r="BI922" s="18" t="n">
        <f aca="false">IF(H922=0,"",BH922/H922)</f>
        <v>0.0284090909090909</v>
      </c>
      <c r="BJ922" s="16" t="n">
        <f aca="false">IF(AP922="","",AP922+AN922)</f>
        <v>38</v>
      </c>
    </row>
    <row r="923" customFormat="false" ht="15" hidden="false" customHeight="true" outlineLevel="0" collapsed="false">
      <c r="A923" s="9" t="s">
        <v>74</v>
      </c>
      <c r="B923" s="10" t="s">
        <v>63</v>
      </c>
      <c r="C923" s="10" t="s">
        <v>75</v>
      </c>
      <c r="D923" s="9" t="n">
        <v>2020</v>
      </c>
      <c r="E923" s="11" t="n">
        <v>11823</v>
      </c>
      <c r="F923" s="11" t="n">
        <v>1631</v>
      </c>
      <c r="G923" s="11" t="n">
        <v>1702</v>
      </c>
      <c r="H923" s="11" t="n">
        <v>201</v>
      </c>
      <c r="I923" s="11" t="n">
        <v>8444</v>
      </c>
      <c r="J923" s="11" t="n">
        <v>6860</v>
      </c>
      <c r="K923" s="11" t="n">
        <v>15</v>
      </c>
      <c r="L923" s="12" t="n">
        <v>17.0007612281147</v>
      </c>
      <c r="M923" s="12" t="n">
        <v>1.26871352448617</v>
      </c>
      <c r="N923" s="13" t="n">
        <v>0.812411179535765</v>
      </c>
      <c r="O923" s="13" t="n">
        <v>0.714201133384082</v>
      </c>
      <c r="P923" s="13" t="n">
        <v>0.143956694578364</v>
      </c>
      <c r="Q923" s="13" t="n">
        <v>-0.161310917216429</v>
      </c>
      <c r="R923" s="13" t="n">
        <v>-0.196032120925838</v>
      </c>
      <c r="S923" s="11" t="n">
        <v>-2</v>
      </c>
      <c r="T923" s="13" t="n">
        <v>-0.0651162790697675</v>
      </c>
      <c r="U923" s="13" t="n">
        <v>-0.0503823661718399</v>
      </c>
      <c r="V923" s="11" t="n">
        <v>0</v>
      </c>
      <c r="W923" s="13" t="n">
        <v>-0.104477611940299</v>
      </c>
      <c r="X923" s="11" t="n">
        <v>0</v>
      </c>
      <c r="Y923" s="11" t="n">
        <v>0</v>
      </c>
      <c r="Z923" s="11" t="n">
        <v>0</v>
      </c>
      <c r="AA923" s="11" t="n">
        <v>0</v>
      </c>
      <c r="AB923" s="10" t="s">
        <v>65</v>
      </c>
      <c r="AC923" s="11" t="n">
        <v>76</v>
      </c>
      <c r="AD923" s="11" t="n">
        <v>48</v>
      </c>
      <c r="AE923" s="11" t="n">
        <v>65</v>
      </c>
      <c r="AF923" s="11" t="n">
        <v>9</v>
      </c>
      <c r="AG923" s="11" t="n">
        <v>3</v>
      </c>
      <c r="AH923" s="11" t="n">
        <v>0</v>
      </c>
      <c r="AI923" s="13" t="n">
        <v>0.378109452736318</v>
      </c>
      <c r="AJ923" s="13" t="n">
        <v>0.238805970149254</v>
      </c>
      <c r="AK923" s="13" t="n">
        <v>0.323383084577115</v>
      </c>
      <c r="AL923" s="13" t="n">
        <v>0.0447761194029851</v>
      </c>
      <c r="AM923" s="13" t="n">
        <v>0.0149253731343284</v>
      </c>
      <c r="AN923" s="11" t="n">
        <v>3</v>
      </c>
      <c r="AO923" s="13" t="n">
        <v>0.0147058823529412</v>
      </c>
      <c r="AP923" s="11" t="n">
        <v>20</v>
      </c>
      <c r="AQ923" s="11" t="n">
        <v>3</v>
      </c>
      <c r="AR923" s="13" t="n">
        <v>0.0904977375565611</v>
      </c>
      <c r="AS923" s="13" t="n">
        <v>0.0135746606334842</v>
      </c>
      <c r="AT923" s="14" t="n">
        <f aca="false">SUMIFS(시도_소아과개폐업!$C$5:$C$293,시도_소아과개폐업!$A$5:$A$293,$D923,시도_소아과개폐업!$B$5:$B$293,$B923)</f>
        <v>105</v>
      </c>
      <c r="AU923" s="14" t="n">
        <f aca="false">SUMIFS(시도_소아과개폐업!$D$5:$D$293,시도_소아과개폐업!$A$5:$A$293,$D923,시도_소아과개폐업!$B$5:$B$293,$B923)</f>
        <v>96</v>
      </c>
      <c r="AV923" s="14" t="n">
        <f aca="false">SUMIFS(시도_소아과개폐업!$F$5:$F$293,시도_소아과개폐업!$A$5:$A$293,$D923,시도_소아과개폐업!$B$5:$B$293,$B923)</f>
        <v>9</v>
      </c>
      <c r="AW923" s="15" t="n">
        <f aca="false">SUMIFS(시도_소아과개폐업!$G$5:$G$293,시도_소아과개폐업!$A$5:$A$293,$D923,시도_소아과개폐업!$B$5:$B$293,$B923)</f>
        <v>0.191616766467066</v>
      </c>
      <c r="AX923" s="14" t="n">
        <f aca="false">SUMIFS(시도_소아과개폐업!$H$5:$H$293,시도_소아과개폐업!$A$5:$A$293,$D923,시도_소아과개폐업!$B$5:$B$293,$B923)</f>
        <v>262</v>
      </c>
      <c r="AY923" s="14" t="n">
        <f aca="false">SUMIFS(시군구_병원급!$E$5:$E$3668,시군구_병원급!$A$5:$A$3668,$A923,시군구_병원급!$D$5:$D$3668,$D923)</f>
        <v>7</v>
      </c>
      <c r="AZ923" s="14" t="n">
        <f aca="false">SUMIFS(시군구_병원급!$F$5:$F$3668,시군구_병원급!$A$5:$A$3668,$A923,시군구_병원급!$D$5:$D$3668,$D923)</f>
        <v>4</v>
      </c>
      <c r="BA923" s="14" t="n">
        <f aca="false">SUMIFS(시군구_병원급!$G$5:$G$3668,시군구_병원급!$A$5:$A$3668,$A923,시군구_병원급!$D$5:$D$3668,$D923)</f>
        <v>16</v>
      </c>
      <c r="BB923" s="14" t="n">
        <f aca="false">SUMIFS(시군구_병원급!$H$5:$H$3668,시군구_병원급!$A$5:$A$3668,$A923,시군구_병원급!$D$5:$D$3668,$D923)</f>
        <v>30</v>
      </c>
      <c r="BC923" s="16" t="n">
        <f aca="false">K923+AY923</f>
        <v>22</v>
      </c>
      <c r="BD923" s="17" t="n">
        <f aca="false">IF(E923=0,"",(K923+AY923)/E923*1000)</f>
        <v>1.86077983591305</v>
      </c>
      <c r="BE923" s="16" t="n">
        <f aca="false">AY923-SUMIFS(시군구_병원급!$E$5:$E$3668,시군구_병원급!$A$5:$A$3668,$A923,시군구_병원급!$D$5:$D$3668,$D923-3)</f>
        <v>-1</v>
      </c>
      <c r="BF923" s="16" t="n">
        <f aca="false">IF(AY923=0,1,0)</f>
        <v>0</v>
      </c>
      <c r="BG923" s="16" t="n">
        <f aca="false">IF(K923+AY923=0,1,0)</f>
        <v>0</v>
      </c>
      <c r="BH923" s="16" t="n">
        <f aca="false">AF923+AG923+AH923</f>
        <v>12</v>
      </c>
      <c r="BI923" s="18" t="n">
        <f aca="false">IF(H923=0,"",BH923/H923)</f>
        <v>0.0597014925373134</v>
      </c>
      <c r="BJ923" s="16" t="n">
        <f aca="false">IF(AP923="","",AP923+AN923)</f>
        <v>23</v>
      </c>
    </row>
    <row r="924" customFormat="false" ht="15" hidden="false" customHeight="true" outlineLevel="0" collapsed="false">
      <c r="A924" s="9" t="s">
        <v>76</v>
      </c>
      <c r="B924" s="10" t="s">
        <v>63</v>
      </c>
      <c r="C924" s="10" t="s">
        <v>77</v>
      </c>
      <c r="D924" s="9" t="n">
        <v>2020</v>
      </c>
      <c r="E924" s="11" t="n">
        <v>13090</v>
      </c>
      <c r="F924" s="11" t="n">
        <v>1761</v>
      </c>
      <c r="G924" s="11" t="n">
        <v>1873</v>
      </c>
      <c r="H924" s="11" t="n">
        <v>220</v>
      </c>
      <c r="I924" s="11" t="n">
        <v>10652</v>
      </c>
      <c r="J924" s="11" t="n">
        <v>8448</v>
      </c>
      <c r="K924" s="11" t="n">
        <v>17</v>
      </c>
      <c r="L924" s="12" t="n">
        <v>16.8067226890756</v>
      </c>
      <c r="M924" s="12" t="n">
        <v>1.2987012987013</v>
      </c>
      <c r="N924" s="13" t="n">
        <v>0.793090499436726</v>
      </c>
      <c r="O924" s="13" t="n">
        <v>0.813750954927426</v>
      </c>
      <c r="P924" s="13" t="n">
        <v>0.143086325439267</v>
      </c>
      <c r="Q924" s="13" t="n">
        <v>-0.234860883797054</v>
      </c>
      <c r="R924" s="13" t="n">
        <v>-0.317419825072886</v>
      </c>
      <c r="S924" s="11" t="n">
        <v>-2</v>
      </c>
      <c r="T924" s="13" t="n">
        <v>-0.0434782608695652</v>
      </c>
      <c r="U924" s="13" t="n">
        <v>-0.0292536225280233</v>
      </c>
      <c r="V924" s="11" t="n">
        <v>0</v>
      </c>
      <c r="W924" s="13" t="n">
        <v>-0.2</v>
      </c>
      <c r="X924" s="11" t="n">
        <v>0</v>
      </c>
      <c r="Y924" s="11" t="n">
        <v>0</v>
      </c>
      <c r="Z924" s="11" t="n">
        <v>0</v>
      </c>
      <c r="AA924" s="11" t="n">
        <v>0</v>
      </c>
      <c r="AB924" s="10" t="s">
        <v>65</v>
      </c>
      <c r="AC924" s="11" t="n">
        <v>60</v>
      </c>
      <c r="AD924" s="11" t="n">
        <v>79</v>
      </c>
      <c r="AE924" s="11" t="n">
        <v>73</v>
      </c>
      <c r="AF924" s="11" t="n">
        <v>3</v>
      </c>
      <c r="AG924" s="11" t="n">
        <v>4</v>
      </c>
      <c r="AH924" s="11" t="n">
        <v>1</v>
      </c>
      <c r="AI924" s="13" t="n">
        <v>0.272727272727273</v>
      </c>
      <c r="AJ924" s="13" t="n">
        <v>0.359090909090909</v>
      </c>
      <c r="AK924" s="13" t="n">
        <v>0.331818181818182</v>
      </c>
      <c r="AL924" s="13" t="n">
        <v>0.0136363636363636</v>
      </c>
      <c r="AM924" s="13" t="n">
        <v>0.0181818181818182</v>
      </c>
      <c r="AN924" s="11" t="n">
        <v>1</v>
      </c>
      <c r="AO924" s="13" t="n">
        <v>0.00452488687782806</v>
      </c>
      <c r="AP924" s="11" t="n">
        <v>16</v>
      </c>
      <c r="AQ924" s="11" t="n">
        <v>6</v>
      </c>
      <c r="AR924" s="13" t="n">
        <v>0.0692640692640693</v>
      </c>
      <c r="AS924" s="13" t="n">
        <v>0.025974025974026</v>
      </c>
      <c r="AT924" s="14" t="n">
        <f aca="false">SUMIFS(시도_소아과개폐업!$C$5:$C$293,시도_소아과개폐업!$A$5:$A$293,$D924,시도_소아과개폐업!$B$5:$B$293,$B924)</f>
        <v>105</v>
      </c>
      <c r="AU924" s="14" t="n">
        <f aca="false">SUMIFS(시도_소아과개폐업!$D$5:$D$293,시도_소아과개폐업!$A$5:$A$293,$D924,시도_소아과개폐업!$B$5:$B$293,$B924)</f>
        <v>96</v>
      </c>
      <c r="AV924" s="14" t="n">
        <f aca="false">SUMIFS(시도_소아과개폐업!$F$5:$F$293,시도_소아과개폐업!$A$5:$A$293,$D924,시도_소아과개폐업!$B$5:$B$293,$B924)</f>
        <v>9</v>
      </c>
      <c r="AW924" s="15" t="n">
        <f aca="false">SUMIFS(시도_소아과개폐업!$G$5:$G$293,시도_소아과개폐업!$A$5:$A$293,$D924,시도_소아과개폐업!$B$5:$B$293,$B924)</f>
        <v>0.191616766467066</v>
      </c>
      <c r="AX924" s="14" t="n">
        <f aca="false">SUMIFS(시도_소아과개폐업!$H$5:$H$293,시도_소아과개폐업!$A$5:$A$293,$D924,시도_소아과개폐업!$B$5:$B$293,$B924)</f>
        <v>262</v>
      </c>
      <c r="AY924" s="14" t="n">
        <f aca="false">SUMIFS(시군구_병원급!$E$5:$E$3668,시군구_병원급!$A$5:$A$3668,$A924,시군구_병원급!$D$5:$D$3668,$D924)</f>
        <v>6</v>
      </c>
      <c r="AZ924" s="14" t="n">
        <f aca="false">SUMIFS(시군구_병원급!$F$5:$F$3668,시군구_병원급!$A$5:$A$3668,$A924,시군구_병원급!$D$5:$D$3668,$D924)</f>
        <v>3</v>
      </c>
      <c r="BA924" s="14" t="n">
        <f aca="false">SUMIFS(시군구_병원급!$G$5:$G$3668,시군구_병원급!$A$5:$A$3668,$A924,시군구_병원급!$D$5:$D$3668,$D924)</f>
        <v>16</v>
      </c>
      <c r="BB924" s="14" t="n">
        <f aca="false">SUMIFS(시군구_병원급!$H$5:$H$3668,시군구_병원급!$A$5:$A$3668,$A924,시군구_병원급!$D$5:$D$3668,$D924)</f>
        <v>20</v>
      </c>
      <c r="BC924" s="16" t="n">
        <f aca="false">K924+AY924</f>
        <v>23</v>
      </c>
      <c r="BD924" s="17" t="n">
        <f aca="false">IF(E924=0,"",(K924+AY924)/E924*1000)</f>
        <v>1.75706646294882</v>
      </c>
      <c r="BE924" s="16" t="n">
        <f aca="false">AY924-SUMIFS(시군구_병원급!$E$5:$E$3668,시군구_병원급!$A$5:$A$3668,$A924,시군구_병원급!$D$5:$D$3668,$D924-3)</f>
        <v>0</v>
      </c>
      <c r="BF924" s="16" t="n">
        <f aca="false">IF(AY924=0,1,0)</f>
        <v>0</v>
      </c>
      <c r="BG924" s="16" t="n">
        <f aca="false">IF(K924+AY924=0,1,0)</f>
        <v>0</v>
      </c>
      <c r="BH924" s="16" t="n">
        <f aca="false">AF924+AG924+AH924</f>
        <v>8</v>
      </c>
      <c r="BI924" s="18" t="n">
        <f aca="false">IF(H924=0,"",BH924/H924)</f>
        <v>0.0363636363636364</v>
      </c>
      <c r="BJ924" s="16" t="n">
        <f aca="false">IF(AP924="","",AP924+AN924)</f>
        <v>17</v>
      </c>
    </row>
    <row r="925" customFormat="false" ht="15" hidden="false" customHeight="true" outlineLevel="0" collapsed="false">
      <c r="A925" s="9" t="s">
        <v>78</v>
      </c>
      <c r="B925" s="10" t="s">
        <v>63</v>
      </c>
      <c r="C925" s="10" t="s">
        <v>79</v>
      </c>
      <c r="D925" s="9" t="n">
        <v>2020</v>
      </c>
      <c r="E925" s="11" t="n">
        <v>15438</v>
      </c>
      <c r="F925" s="11" t="n">
        <v>2013</v>
      </c>
      <c r="G925" s="11" t="n">
        <v>2041</v>
      </c>
      <c r="H925" s="11" t="n">
        <v>246</v>
      </c>
      <c r="I925" s="11" t="n">
        <v>10091</v>
      </c>
      <c r="J925" s="11" t="n">
        <v>7947</v>
      </c>
      <c r="K925" s="11" t="n">
        <v>20</v>
      </c>
      <c r="L925" s="12" t="n">
        <v>15.9347065682083</v>
      </c>
      <c r="M925" s="12" t="n">
        <v>1.29550459904133</v>
      </c>
      <c r="N925" s="13" t="n">
        <v>0.787533445644634</v>
      </c>
      <c r="O925" s="13" t="n">
        <v>0.653646845446301</v>
      </c>
      <c r="P925" s="13" t="n">
        <v>0.132206244332167</v>
      </c>
      <c r="Q925" s="13" t="n">
        <v>-0.190965307619746</v>
      </c>
      <c r="R925" s="13" t="n">
        <v>-0.224249334853668</v>
      </c>
      <c r="S925" s="11" t="n">
        <v>1</v>
      </c>
      <c r="T925" s="13" t="n">
        <v>-0.0786516853932584</v>
      </c>
      <c r="U925" s="13" t="n">
        <v>-0.0534659037613733</v>
      </c>
      <c r="V925" s="11" t="n">
        <v>0</v>
      </c>
      <c r="W925" s="13" t="n">
        <v>-0.223577235772358</v>
      </c>
      <c r="X925" s="11" t="n">
        <v>0</v>
      </c>
      <c r="Y925" s="11" t="n">
        <v>0</v>
      </c>
      <c r="Z925" s="11" t="n">
        <v>0</v>
      </c>
      <c r="AA925" s="11" t="n">
        <v>0</v>
      </c>
      <c r="AB925" s="10" t="s">
        <v>65</v>
      </c>
      <c r="AC925" s="11" t="n">
        <v>88</v>
      </c>
      <c r="AD925" s="11" t="n">
        <v>56</v>
      </c>
      <c r="AE925" s="11" t="n">
        <v>79</v>
      </c>
      <c r="AF925" s="11" t="n">
        <v>5</v>
      </c>
      <c r="AG925" s="11" t="n">
        <v>16</v>
      </c>
      <c r="AH925" s="11" t="n">
        <v>2</v>
      </c>
      <c r="AI925" s="13" t="n">
        <v>0.357723577235772</v>
      </c>
      <c r="AJ925" s="13" t="n">
        <v>0.227642276422764</v>
      </c>
      <c r="AK925" s="13" t="n">
        <v>0.321138211382114</v>
      </c>
      <c r="AL925" s="13" t="n">
        <v>0.0203252032520325</v>
      </c>
      <c r="AM925" s="13" t="n">
        <v>0.0650406504065041</v>
      </c>
      <c r="AN925" s="11" t="n">
        <v>4</v>
      </c>
      <c r="AO925" s="13" t="n">
        <v>0.016</v>
      </c>
      <c r="AP925" s="11" t="n">
        <v>25</v>
      </c>
      <c r="AQ925" s="11" t="n">
        <v>3</v>
      </c>
      <c r="AR925" s="13" t="n">
        <v>0.0919117647058824</v>
      </c>
      <c r="AS925" s="13" t="n">
        <v>0.0110294117647059</v>
      </c>
      <c r="AT925" s="14" t="n">
        <f aca="false">SUMIFS(시도_소아과개폐업!$C$5:$C$293,시도_소아과개폐업!$A$5:$A$293,$D925,시도_소아과개폐업!$B$5:$B$293,$B925)</f>
        <v>105</v>
      </c>
      <c r="AU925" s="14" t="n">
        <f aca="false">SUMIFS(시도_소아과개폐업!$D$5:$D$293,시도_소아과개폐업!$A$5:$A$293,$D925,시도_소아과개폐업!$B$5:$B$293,$B925)</f>
        <v>96</v>
      </c>
      <c r="AV925" s="14" t="n">
        <f aca="false">SUMIFS(시도_소아과개폐업!$F$5:$F$293,시도_소아과개폐업!$A$5:$A$293,$D925,시도_소아과개폐업!$B$5:$B$293,$B925)</f>
        <v>9</v>
      </c>
      <c r="AW925" s="15" t="n">
        <f aca="false">SUMIFS(시도_소아과개폐업!$G$5:$G$293,시도_소아과개폐업!$A$5:$A$293,$D925,시도_소아과개폐업!$B$5:$B$293,$B925)</f>
        <v>0.191616766467066</v>
      </c>
      <c r="AX925" s="14" t="n">
        <f aca="false">SUMIFS(시도_소아과개폐업!$H$5:$H$293,시도_소아과개폐업!$A$5:$A$293,$D925,시도_소아과개폐업!$B$5:$B$293,$B925)</f>
        <v>262</v>
      </c>
      <c r="AY925" s="14" t="n">
        <f aca="false">SUMIFS(시군구_병원급!$E$5:$E$3668,시군구_병원급!$A$5:$A$3668,$A925,시군구_병원급!$D$5:$D$3668,$D925)</f>
        <v>5</v>
      </c>
      <c r="AZ925" s="14" t="n">
        <f aca="false">SUMIFS(시군구_병원급!$F$5:$F$3668,시군구_병원급!$A$5:$A$3668,$A925,시군구_병원급!$D$5:$D$3668,$D925)</f>
        <v>1</v>
      </c>
      <c r="BA925" s="14" t="n">
        <f aca="false">SUMIFS(시군구_병원급!$G$5:$G$3668,시군구_병원급!$A$5:$A$3668,$A925,시군구_병원급!$D$5:$D$3668,$D925)</f>
        <v>7</v>
      </c>
      <c r="BB925" s="14" t="n">
        <f aca="false">SUMIFS(시군구_병원급!$H$5:$H$3668,시군구_병원급!$A$5:$A$3668,$A925,시군구_병원급!$D$5:$D$3668,$D925)</f>
        <v>15</v>
      </c>
      <c r="BC925" s="16" t="n">
        <f aca="false">K925+AY925</f>
        <v>25</v>
      </c>
      <c r="BD925" s="17" t="n">
        <f aca="false">IF(E925=0,"",(K925+AY925)/E925*1000)</f>
        <v>1.61938074880166</v>
      </c>
      <c r="BE925" s="16" t="n">
        <f aca="false">AY925-SUMIFS(시군구_병원급!$E$5:$E$3668,시군구_병원급!$A$5:$A$3668,$A925,시군구_병원급!$D$5:$D$3668,$D925-3)</f>
        <v>0</v>
      </c>
      <c r="BF925" s="16" t="n">
        <f aca="false">IF(AY925=0,1,0)</f>
        <v>0</v>
      </c>
      <c r="BG925" s="16" t="n">
        <f aca="false">IF(K925+AY925=0,1,0)</f>
        <v>0</v>
      </c>
      <c r="BH925" s="16" t="n">
        <f aca="false">AF925+AG925+AH925</f>
        <v>23</v>
      </c>
      <c r="BI925" s="18" t="n">
        <f aca="false">IF(H925=0,"",BH925/H925)</f>
        <v>0.0934959349593496</v>
      </c>
      <c r="BJ925" s="16" t="n">
        <f aca="false">IF(AP925="","",AP925+AN925)</f>
        <v>29</v>
      </c>
    </row>
    <row r="926" customFormat="false" ht="15" hidden="false" customHeight="true" outlineLevel="0" collapsed="false">
      <c r="A926" s="9" t="s">
        <v>80</v>
      </c>
      <c r="B926" s="10" t="s">
        <v>63</v>
      </c>
      <c r="C926" s="10" t="s">
        <v>81</v>
      </c>
      <c r="D926" s="9" t="n">
        <v>2020</v>
      </c>
      <c r="E926" s="11" t="n">
        <v>8309</v>
      </c>
      <c r="F926" s="11" t="n">
        <v>1003</v>
      </c>
      <c r="G926" s="11" t="n">
        <v>1049</v>
      </c>
      <c r="H926" s="11" t="n">
        <v>144</v>
      </c>
      <c r="I926" s="11" t="n">
        <v>7748</v>
      </c>
      <c r="J926" s="11" t="n">
        <v>6079</v>
      </c>
      <c r="K926" s="11" t="n">
        <v>10</v>
      </c>
      <c r="L926" s="12" t="n">
        <v>17.3306053676736</v>
      </c>
      <c r="M926" s="12" t="n">
        <v>1.203514261644</v>
      </c>
      <c r="N926" s="13" t="n">
        <v>0.784589571502323</v>
      </c>
      <c r="O926" s="13" t="n">
        <v>0.932482849921772</v>
      </c>
      <c r="P926" s="13" t="n">
        <v>0.126248646046456</v>
      </c>
      <c r="Q926" s="13" t="n">
        <v>-0.299823038678689</v>
      </c>
      <c r="R926" s="13" t="n">
        <v>-0.408013544018059</v>
      </c>
      <c r="S926" s="11" t="n">
        <v>-2</v>
      </c>
      <c r="T926" s="13" t="n">
        <v>-0.0588235294117647</v>
      </c>
      <c r="U926" s="13" t="n">
        <v>-0.0296806512210395</v>
      </c>
      <c r="V926" s="11" t="n">
        <v>0</v>
      </c>
      <c r="W926" s="13" t="n">
        <v>-0.201388888888889</v>
      </c>
      <c r="X926" s="11" t="n">
        <v>0</v>
      </c>
      <c r="Y926" s="11" t="n">
        <v>0</v>
      </c>
      <c r="Z926" s="11" t="n">
        <v>0</v>
      </c>
      <c r="AA926" s="11" t="n">
        <v>0</v>
      </c>
      <c r="AB926" s="10" t="s">
        <v>65</v>
      </c>
      <c r="AC926" s="11" t="n">
        <v>62</v>
      </c>
      <c r="AD926" s="11" t="n">
        <v>51</v>
      </c>
      <c r="AE926" s="11" t="n">
        <v>24</v>
      </c>
      <c r="AF926" s="11" t="n">
        <v>2</v>
      </c>
      <c r="AG926" s="11" t="n">
        <v>3</v>
      </c>
      <c r="AH926" s="11" t="n">
        <v>2</v>
      </c>
      <c r="AI926" s="13" t="n">
        <v>0.430555555555556</v>
      </c>
      <c r="AJ926" s="13" t="n">
        <v>0.354166666666667</v>
      </c>
      <c r="AK926" s="13" t="n">
        <v>0.166666666666667</v>
      </c>
      <c r="AL926" s="13" t="n">
        <v>0.0138888888888889</v>
      </c>
      <c r="AM926" s="13" t="n">
        <v>0.0208333333333333</v>
      </c>
      <c r="AN926" s="11" t="n">
        <v>2</v>
      </c>
      <c r="AO926" s="13" t="n">
        <v>0.0136986301369863</v>
      </c>
      <c r="AP926" s="11" t="n">
        <v>12</v>
      </c>
      <c r="AQ926" s="11" t="n">
        <v>3</v>
      </c>
      <c r="AR926" s="13" t="n">
        <v>0.0769230769230769</v>
      </c>
      <c r="AS926" s="13" t="n">
        <v>0.0192307692307692</v>
      </c>
      <c r="AT926" s="14" t="n">
        <f aca="false">SUMIFS(시도_소아과개폐업!$C$5:$C$293,시도_소아과개폐업!$A$5:$A$293,$D926,시도_소아과개폐업!$B$5:$B$293,$B926)</f>
        <v>105</v>
      </c>
      <c r="AU926" s="14" t="n">
        <f aca="false">SUMIFS(시도_소아과개폐업!$D$5:$D$293,시도_소아과개폐업!$A$5:$A$293,$D926,시도_소아과개폐업!$B$5:$B$293,$B926)</f>
        <v>96</v>
      </c>
      <c r="AV926" s="14" t="n">
        <f aca="false">SUMIFS(시도_소아과개폐업!$F$5:$F$293,시도_소아과개폐업!$A$5:$A$293,$D926,시도_소아과개폐업!$B$5:$B$293,$B926)</f>
        <v>9</v>
      </c>
      <c r="AW926" s="15" t="n">
        <f aca="false">SUMIFS(시도_소아과개폐업!$G$5:$G$293,시도_소아과개폐업!$A$5:$A$293,$D926,시도_소아과개폐업!$B$5:$B$293,$B926)</f>
        <v>0.191616766467066</v>
      </c>
      <c r="AX926" s="14" t="n">
        <f aca="false">SUMIFS(시도_소아과개폐업!$H$5:$H$293,시도_소아과개폐업!$A$5:$A$293,$D926,시도_소아과개폐업!$B$5:$B$293,$B926)</f>
        <v>262</v>
      </c>
      <c r="AY926" s="14" t="n">
        <f aca="false">SUMIFS(시군구_병원급!$E$5:$E$3668,시군구_병원급!$A$5:$A$3668,$A926,시군구_병원급!$D$5:$D$3668,$D926)</f>
        <v>2</v>
      </c>
      <c r="AZ926" s="14" t="n">
        <f aca="false">SUMIFS(시군구_병원급!$F$5:$F$3668,시군구_병원급!$A$5:$A$3668,$A926,시군구_병원급!$D$5:$D$3668,$D926)</f>
        <v>2</v>
      </c>
      <c r="BA926" s="14" t="n">
        <f aca="false">SUMIFS(시군구_병원급!$G$5:$G$3668,시군구_병원급!$A$5:$A$3668,$A926,시군구_병원급!$D$5:$D$3668,$D926)</f>
        <v>12</v>
      </c>
      <c r="BB926" s="14" t="n">
        <f aca="false">SUMIFS(시군구_병원급!$H$5:$H$3668,시군구_병원급!$A$5:$A$3668,$A926,시군구_병원급!$D$5:$D$3668,$D926)</f>
        <v>18</v>
      </c>
      <c r="BC926" s="16" t="n">
        <f aca="false">K926+AY926</f>
        <v>12</v>
      </c>
      <c r="BD926" s="17" t="n">
        <f aca="false">IF(E926=0,"",(K926+AY926)/E926*1000)</f>
        <v>1.4442171139728</v>
      </c>
      <c r="BE926" s="16" t="n">
        <f aca="false">AY926-SUMIFS(시군구_병원급!$E$5:$E$3668,시군구_병원급!$A$5:$A$3668,$A926,시군구_병원급!$D$5:$D$3668,$D926-3)</f>
        <v>0</v>
      </c>
      <c r="BF926" s="16" t="n">
        <f aca="false">IF(AY926=0,1,0)</f>
        <v>0</v>
      </c>
      <c r="BG926" s="16" t="n">
        <f aca="false">IF(K926+AY926=0,1,0)</f>
        <v>0</v>
      </c>
      <c r="BH926" s="16" t="n">
        <f aca="false">AF926+AG926+AH926</f>
        <v>7</v>
      </c>
      <c r="BI926" s="18" t="n">
        <f aca="false">IF(H926=0,"",BH926/H926)</f>
        <v>0.0486111111111111</v>
      </c>
      <c r="BJ926" s="16" t="n">
        <f aca="false">IF(AP926="","",AP926+AN926)</f>
        <v>14</v>
      </c>
    </row>
    <row r="927" customFormat="false" ht="15" hidden="false" customHeight="true" outlineLevel="0" collapsed="false">
      <c r="A927" s="9" t="s">
        <v>82</v>
      </c>
      <c r="B927" s="10" t="s">
        <v>63</v>
      </c>
      <c r="C927" s="10" t="s">
        <v>83</v>
      </c>
      <c r="D927" s="9" t="n">
        <v>2020</v>
      </c>
      <c r="E927" s="11" t="n">
        <v>9964</v>
      </c>
      <c r="F927" s="11" t="n">
        <v>1171</v>
      </c>
      <c r="G927" s="11" t="n">
        <v>1218</v>
      </c>
      <c r="H927" s="11" t="n">
        <v>210</v>
      </c>
      <c r="I927" s="11" t="n">
        <v>8811</v>
      </c>
      <c r="J927" s="11" t="n">
        <v>6701</v>
      </c>
      <c r="K927" s="11" t="n">
        <v>14</v>
      </c>
      <c r="L927" s="12" t="n">
        <v>21.0758731433159</v>
      </c>
      <c r="M927" s="12" t="n">
        <v>1.4050582095544</v>
      </c>
      <c r="N927" s="13" t="n">
        <v>0.760526614459199</v>
      </c>
      <c r="O927" s="13" t="n">
        <v>0.884283420313127</v>
      </c>
      <c r="P927" s="13" t="n">
        <v>0.122240064231232</v>
      </c>
      <c r="Q927" s="13" t="n">
        <v>-0.269983148948641</v>
      </c>
      <c r="R927" s="13" t="n">
        <v>-0.36096537250787</v>
      </c>
      <c r="S927" s="11" t="n">
        <v>-3</v>
      </c>
      <c r="T927" s="13" t="n">
        <v>-0.0829694323144105</v>
      </c>
      <c r="U927" s="13" t="n">
        <v>-0.0665324716601335</v>
      </c>
      <c r="V927" s="11" t="n">
        <v>0</v>
      </c>
      <c r="W927" s="13" t="n">
        <v>-0.247619047619048</v>
      </c>
      <c r="X927" s="11" t="n">
        <v>1</v>
      </c>
      <c r="Y927" s="11" t="n">
        <v>0</v>
      </c>
      <c r="Z927" s="11" t="n">
        <v>1</v>
      </c>
      <c r="AA927" s="11" t="n">
        <v>0</v>
      </c>
      <c r="AB927" s="10" t="s">
        <v>65</v>
      </c>
      <c r="AC927" s="11" t="n">
        <v>63</v>
      </c>
      <c r="AD927" s="11" t="n">
        <v>60</v>
      </c>
      <c r="AE927" s="11" t="n">
        <v>80</v>
      </c>
      <c r="AF927" s="11" t="n">
        <v>3</v>
      </c>
      <c r="AG927" s="11" t="n">
        <v>3</v>
      </c>
      <c r="AH927" s="11" t="n">
        <v>1</v>
      </c>
      <c r="AI927" s="13" t="n">
        <v>0.3</v>
      </c>
      <c r="AJ927" s="13" t="n">
        <v>0.285714285714286</v>
      </c>
      <c r="AK927" s="13" t="n">
        <v>0.380952380952381</v>
      </c>
      <c r="AL927" s="13" t="n">
        <v>0.0142857142857143</v>
      </c>
      <c r="AM927" s="13" t="n">
        <v>0.0142857142857143</v>
      </c>
      <c r="AN927" s="11" t="n">
        <v>3</v>
      </c>
      <c r="AO927" s="13" t="n">
        <v>0.0140845070422535</v>
      </c>
      <c r="AP927" s="11" t="n">
        <v>32</v>
      </c>
      <c r="AQ927" s="11" t="n">
        <v>6</v>
      </c>
      <c r="AR927" s="13" t="n">
        <v>0.133891213389121</v>
      </c>
      <c r="AS927" s="13" t="n">
        <v>0.0251046025104603</v>
      </c>
      <c r="AT927" s="14" t="n">
        <f aca="false">SUMIFS(시도_소아과개폐업!$C$5:$C$293,시도_소아과개폐업!$A$5:$A$293,$D927,시도_소아과개폐업!$B$5:$B$293,$B927)</f>
        <v>105</v>
      </c>
      <c r="AU927" s="14" t="n">
        <f aca="false">SUMIFS(시도_소아과개폐업!$D$5:$D$293,시도_소아과개폐업!$A$5:$A$293,$D927,시도_소아과개폐업!$B$5:$B$293,$B927)</f>
        <v>96</v>
      </c>
      <c r="AV927" s="14" t="n">
        <f aca="false">SUMIFS(시도_소아과개폐업!$F$5:$F$293,시도_소아과개폐업!$A$5:$A$293,$D927,시도_소아과개폐업!$B$5:$B$293,$B927)</f>
        <v>9</v>
      </c>
      <c r="AW927" s="15" t="n">
        <f aca="false">SUMIFS(시도_소아과개폐업!$G$5:$G$293,시도_소아과개폐업!$A$5:$A$293,$D927,시도_소아과개폐업!$B$5:$B$293,$B927)</f>
        <v>0.191616766467066</v>
      </c>
      <c r="AX927" s="14" t="n">
        <f aca="false">SUMIFS(시도_소아과개폐업!$H$5:$H$293,시도_소아과개폐업!$A$5:$A$293,$D927,시도_소아과개폐업!$B$5:$B$293,$B927)</f>
        <v>262</v>
      </c>
      <c r="AY927" s="14" t="n">
        <f aca="false">SUMIFS(시군구_병원급!$E$5:$E$3668,시군구_병원급!$A$5:$A$3668,$A927,시군구_병원급!$D$5:$D$3668,$D927)</f>
        <v>3</v>
      </c>
      <c r="AZ927" s="14" t="n">
        <f aca="false">SUMIFS(시군구_병원급!$F$5:$F$3668,시군구_병원급!$A$5:$A$3668,$A927,시군구_병원급!$D$5:$D$3668,$D927)</f>
        <v>1</v>
      </c>
      <c r="BA927" s="14" t="n">
        <f aca="false">SUMIFS(시군구_병원급!$G$5:$G$3668,시군구_병원급!$A$5:$A$3668,$A927,시군구_병원급!$D$5:$D$3668,$D927)</f>
        <v>6</v>
      </c>
      <c r="BB927" s="14" t="n">
        <f aca="false">SUMIFS(시군구_병원급!$H$5:$H$3668,시군구_병원급!$A$5:$A$3668,$A927,시군구_병원급!$D$5:$D$3668,$D927)</f>
        <v>18</v>
      </c>
      <c r="BC927" s="16" t="n">
        <f aca="false">K927+AY927</f>
        <v>17</v>
      </c>
      <c r="BD927" s="17" t="n">
        <f aca="false">IF(E927=0,"",(K927+AY927)/E927*1000)</f>
        <v>1.70614211160177</v>
      </c>
      <c r="BE927" s="16" t="n">
        <f aca="false">AY927-SUMIFS(시군구_병원급!$E$5:$E$3668,시군구_병원급!$A$5:$A$3668,$A927,시군구_병원급!$D$5:$D$3668,$D927-3)</f>
        <v>0</v>
      </c>
      <c r="BF927" s="16" t="n">
        <f aca="false">IF(AY927=0,1,0)</f>
        <v>0</v>
      </c>
      <c r="BG927" s="16" t="n">
        <f aca="false">IF(K927+AY927=0,1,0)</f>
        <v>0</v>
      </c>
      <c r="BH927" s="16" t="n">
        <f aca="false">AF927+AG927+AH927</f>
        <v>7</v>
      </c>
      <c r="BI927" s="18" t="n">
        <f aca="false">IF(H927=0,"",BH927/H927)</f>
        <v>0.0333333333333333</v>
      </c>
      <c r="BJ927" s="16" t="n">
        <f aca="false">IF(AP927="","",AP927+AN927)</f>
        <v>35</v>
      </c>
    </row>
    <row r="928" customFormat="false" ht="15" hidden="false" customHeight="true" outlineLevel="0" collapsed="false">
      <c r="A928" s="9" t="s">
        <v>84</v>
      </c>
      <c r="B928" s="10" t="s">
        <v>63</v>
      </c>
      <c r="C928" s="10" t="s">
        <v>85</v>
      </c>
      <c r="D928" s="9" t="n">
        <v>2020</v>
      </c>
      <c r="E928" s="11" t="n">
        <v>17208</v>
      </c>
      <c r="F928" s="11" t="n">
        <v>2188</v>
      </c>
      <c r="G928" s="11" t="n">
        <v>2252</v>
      </c>
      <c r="H928" s="11" t="n">
        <v>364</v>
      </c>
      <c r="I928" s="11" t="n">
        <v>11717</v>
      </c>
      <c r="J928" s="11" t="n">
        <v>9433</v>
      </c>
      <c r="K928" s="11" t="n">
        <v>29</v>
      </c>
      <c r="L928" s="12" t="n">
        <v>21.1529521152952</v>
      </c>
      <c r="M928" s="12" t="n">
        <v>1.68526266852627</v>
      </c>
      <c r="N928" s="13" t="n">
        <v>0.805069557053853</v>
      </c>
      <c r="O928" s="13" t="n">
        <v>0.680904230590423</v>
      </c>
      <c r="P928" s="13" t="n">
        <v>0.130869363086936</v>
      </c>
      <c r="Q928" s="13" t="n">
        <v>-0.26417514752416</v>
      </c>
      <c r="R928" s="13" t="n">
        <v>-0.355466514024041</v>
      </c>
      <c r="S928" s="11" t="n">
        <v>-5</v>
      </c>
      <c r="T928" s="13" t="n">
        <v>-0.101234567901235</v>
      </c>
      <c r="U928" s="13" t="n">
        <v>-0.0595553415201862</v>
      </c>
      <c r="V928" s="11" t="n">
        <v>0</v>
      </c>
      <c r="W928" s="13" t="n">
        <v>-0.225274725274725</v>
      </c>
      <c r="X928" s="11" t="n">
        <v>0</v>
      </c>
      <c r="Y928" s="11" t="n">
        <v>0</v>
      </c>
      <c r="Z928" s="11" t="n">
        <v>0</v>
      </c>
      <c r="AA928" s="11" t="n">
        <v>0</v>
      </c>
      <c r="AB928" s="10" t="s">
        <v>65</v>
      </c>
      <c r="AC928" s="11" t="n">
        <v>93</v>
      </c>
      <c r="AD928" s="11" t="n">
        <v>42</v>
      </c>
      <c r="AE928" s="11" t="n">
        <v>216</v>
      </c>
      <c r="AF928" s="11" t="n">
        <v>7</v>
      </c>
      <c r="AG928" s="11" t="n">
        <v>5</v>
      </c>
      <c r="AH928" s="11" t="n">
        <v>1</v>
      </c>
      <c r="AI928" s="13" t="n">
        <v>0.255494505494506</v>
      </c>
      <c r="AJ928" s="13" t="n">
        <v>0.115384615384615</v>
      </c>
      <c r="AK928" s="13" t="n">
        <v>0.593406593406593</v>
      </c>
      <c r="AL928" s="13" t="n">
        <v>0.0192307692307692</v>
      </c>
      <c r="AM928" s="13" t="n">
        <v>0.0137362637362637</v>
      </c>
      <c r="AN928" s="11" t="n">
        <v>22</v>
      </c>
      <c r="AO928" s="13" t="n">
        <v>0.0569948186528497</v>
      </c>
      <c r="AP928" s="11" t="n">
        <v>75</v>
      </c>
      <c r="AQ928" s="11" t="n">
        <v>34</v>
      </c>
      <c r="AR928" s="13" t="n">
        <v>0.175644028103045</v>
      </c>
      <c r="AS928" s="13" t="n">
        <v>0.0796252927400468</v>
      </c>
      <c r="AT928" s="14" t="n">
        <f aca="false">SUMIFS(시도_소아과개폐업!$C$5:$C$293,시도_소아과개폐업!$A$5:$A$293,$D928,시도_소아과개폐업!$B$5:$B$293,$B928)</f>
        <v>105</v>
      </c>
      <c r="AU928" s="14" t="n">
        <f aca="false">SUMIFS(시도_소아과개폐업!$D$5:$D$293,시도_소아과개폐업!$A$5:$A$293,$D928,시도_소아과개폐업!$B$5:$B$293,$B928)</f>
        <v>96</v>
      </c>
      <c r="AV928" s="14" t="n">
        <f aca="false">SUMIFS(시도_소아과개폐업!$F$5:$F$293,시도_소아과개폐업!$A$5:$A$293,$D928,시도_소아과개폐업!$B$5:$B$293,$B928)</f>
        <v>9</v>
      </c>
      <c r="AW928" s="15" t="n">
        <f aca="false">SUMIFS(시도_소아과개폐업!$G$5:$G$293,시도_소아과개폐업!$A$5:$A$293,$D928,시도_소아과개폐업!$B$5:$B$293,$B928)</f>
        <v>0.191616766467066</v>
      </c>
      <c r="AX928" s="14" t="n">
        <f aca="false">SUMIFS(시도_소아과개폐업!$H$5:$H$293,시도_소아과개폐업!$A$5:$A$293,$D928,시도_소아과개폐업!$B$5:$B$293,$B928)</f>
        <v>262</v>
      </c>
      <c r="AY928" s="14" t="n">
        <f aca="false">SUMIFS(시군구_병원급!$E$5:$E$3668,시군구_병원급!$A$5:$A$3668,$A928,시군구_병원급!$D$5:$D$3668,$D928)</f>
        <v>6</v>
      </c>
      <c r="AZ928" s="14" t="n">
        <f aca="false">SUMIFS(시군구_병원급!$F$5:$F$3668,시군구_병원급!$A$5:$A$3668,$A928,시군구_병원급!$D$5:$D$3668,$D928)</f>
        <v>3</v>
      </c>
      <c r="BA928" s="14" t="n">
        <f aca="false">SUMIFS(시군구_병원급!$G$5:$G$3668,시군구_병원급!$A$5:$A$3668,$A928,시군구_병원급!$D$5:$D$3668,$D928)</f>
        <v>9</v>
      </c>
      <c r="BB928" s="14" t="n">
        <f aca="false">SUMIFS(시군구_병원급!$H$5:$H$3668,시군구_병원급!$A$5:$A$3668,$A928,시군구_병원급!$D$5:$D$3668,$D928)</f>
        <v>22</v>
      </c>
      <c r="BC928" s="16" t="n">
        <f aca="false">K928+AY928</f>
        <v>35</v>
      </c>
      <c r="BD928" s="17" t="n">
        <f aca="false">IF(E928=0,"",(K928+AY928)/E928*1000)</f>
        <v>2.03393770339377</v>
      </c>
      <c r="BE928" s="16" t="n">
        <f aca="false">AY928-SUMIFS(시군구_병원급!$E$5:$E$3668,시군구_병원급!$A$5:$A$3668,$A928,시군구_병원급!$D$5:$D$3668,$D928-3)</f>
        <v>-2</v>
      </c>
      <c r="BF928" s="16" t="n">
        <f aca="false">IF(AY928=0,1,0)</f>
        <v>0</v>
      </c>
      <c r="BG928" s="16" t="n">
        <f aca="false">IF(K928+AY928=0,1,0)</f>
        <v>0</v>
      </c>
      <c r="BH928" s="16" t="n">
        <f aca="false">AF928+AG928+AH928</f>
        <v>13</v>
      </c>
      <c r="BI928" s="18" t="n">
        <f aca="false">IF(H928=0,"",BH928/H928)</f>
        <v>0.0357142857142857</v>
      </c>
      <c r="BJ928" s="16" t="n">
        <f aca="false">IF(AP928="","",AP928+AN928)</f>
        <v>97</v>
      </c>
    </row>
    <row r="929" customFormat="false" ht="15" hidden="false" customHeight="true" outlineLevel="0" collapsed="false">
      <c r="A929" s="9" t="s">
        <v>86</v>
      </c>
      <c r="B929" s="10" t="s">
        <v>63</v>
      </c>
      <c r="C929" s="10" t="s">
        <v>87</v>
      </c>
      <c r="D929" s="9" t="n">
        <v>2020</v>
      </c>
      <c r="E929" s="11" t="n">
        <v>16192</v>
      </c>
      <c r="F929" s="11" t="n">
        <v>2090</v>
      </c>
      <c r="G929" s="11" t="n">
        <v>2144</v>
      </c>
      <c r="H929" s="11" t="n">
        <v>246</v>
      </c>
      <c r="I929" s="11" t="n">
        <v>12901</v>
      </c>
      <c r="J929" s="11" t="n">
        <v>10082</v>
      </c>
      <c r="K929" s="11" t="n">
        <v>22</v>
      </c>
      <c r="L929" s="12" t="n">
        <v>15.1926877470356</v>
      </c>
      <c r="M929" s="12" t="n">
        <v>1.35869565217391</v>
      </c>
      <c r="N929" s="13" t="n">
        <v>0.781489806991706</v>
      </c>
      <c r="O929" s="13" t="n">
        <v>0.796751482213439</v>
      </c>
      <c r="P929" s="13" t="n">
        <v>0.132411067193676</v>
      </c>
      <c r="Q929" s="13" t="n">
        <v>-0.212183136281808</v>
      </c>
      <c r="R929" s="13" t="n">
        <v>-0.268259385665529</v>
      </c>
      <c r="S929" s="11" t="n">
        <v>-5</v>
      </c>
      <c r="T929" s="13" t="n">
        <v>-0.064638783269962</v>
      </c>
      <c r="U929" s="13" t="n">
        <v>-0.0365197908887229</v>
      </c>
      <c r="V929" s="11" t="n">
        <v>0</v>
      </c>
      <c r="W929" s="13" t="n">
        <v>-0.186991869918699</v>
      </c>
      <c r="X929" s="11" t="n">
        <v>0</v>
      </c>
      <c r="Y929" s="11" t="n">
        <v>0</v>
      </c>
      <c r="Z929" s="11" t="n">
        <v>0</v>
      </c>
      <c r="AA929" s="11" t="n">
        <v>0</v>
      </c>
      <c r="AB929" s="10" t="s">
        <v>65</v>
      </c>
      <c r="AC929" s="11" t="n">
        <v>78</v>
      </c>
      <c r="AD929" s="11" t="n">
        <v>102</v>
      </c>
      <c r="AE929" s="11" t="n">
        <v>52</v>
      </c>
      <c r="AF929" s="11" t="n">
        <v>4</v>
      </c>
      <c r="AG929" s="11" t="n">
        <v>9</v>
      </c>
      <c r="AH929" s="11" t="n">
        <v>1</v>
      </c>
      <c r="AI929" s="13" t="n">
        <v>0.317073170731707</v>
      </c>
      <c r="AJ929" s="13" t="n">
        <v>0.414634146341463</v>
      </c>
      <c r="AK929" s="13" t="n">
        <v>0.211382113821138</v>
      </c>
      <c r="AL929" s="13" t="n">
        <v>0.016260162601626</v>
      </c>
      <c r="AM929" s="13" t="n">
        <v>0.0365853658536585</v>
      </c>
      <c r="AN929" s="11" t="n">
        <v>0</v>
      </c>
      <c r="AO929" s="13" t="n">
        <v>0</v>
      </c>
      <c r="AP929" s="11" t="n">
        <v>29</v>
      </c>
      <c r="AQ929" s="11" t="n">
        <v>10</v>
      </c>
      <c r="AR929" s="13" t="n">
        <v>0.109433962264151</v>
      </c>
      <c r="AS929" s="13" t="n">
        <v>0.0377358490566038</v>
      </c>
      <c r="AT929" s="14" t="n">
        <f aca="false">SUMIFS(시도_소아과개폐업!$C$5:$C$293,시도_소아과개폐업!$A$5:$A$293,$D929,시도_소아과개폐업!$B$5:$B$293,$B929)</f>
        <v>105</v>
      </c>
      <c r="AU929" s="14" t="n">
        <f aca="false">SUMIFS(시도_소아과개폐업!$D$5:$D$293,시도_소아과개폐업!$A$5:$A$293,$D929,시도_소아과개폐업!$B$5:$B$293,$B929)</f>
        <v>96</v>
      </c>
      <c r="AV929" s="14" t="n">
        <f aca="false">SUMIFS(시도_소아과개폐업!$F$5:$F$293,시도_소아과개폐업!$A$5:$A$293,$D929,시도_소아과개폐업!$B$5:$B$293,$B929)</f>
        <v>9</v>
      </c>
      <c r="AW929" s="15" t="n">
        <f aca="false">SUMIFS(시도_소아과개폐업!$G$5:$G$293,시도_소아과개폐업!$A$5:$A$293,$D929,시도_소아과개폐업!$B$5:$B$293,$B929)</f>
        <v>0.191616766467066</v>
      </c>
      <c r="AX929" s="14" t="n">
        <f aca="false">SUMIFS(시도_소아과개폐업!$H$5:$H$293,시도_소아과개폐업!$A$5:$A$293,$D929,시도_소아과개폐업!$B$5:$B$293,$B929)</f>
        <v>262</v>
      </c>
      <c r="AY929" s="14" t="n">
        <f aca="false">SUMIFS(시군구_병원급!$E$5:$E$3668,시군구_병원급!$A$5:$A$3668,$A929,시군구_병원급!$D$5:$D$3668,$D929)</f>
        <v>8</v>
      </c>
      <c r="AZ929" s="14" t="n">
        <f aca="false">SUMIFS(시군구_병원급!$F$5:$F$3668,시군구_병원급!$A$5:$A$3668,$A929,시군구_병원급!$D$5:$D$3668,$D929)</f>
        <v>2</v>
      </c>
      <c r="BA929" s="14" t="n">
        <f aca="false">SUMIFS(시군구_병원급!$G$5:$G$3668,시군구_병원급!$A$5:$A$3668,$A929,시군구_병원급!$D$5:$D$3668,$D929)</f>
        <v>12</v>
      </c>
      <c r="BB929" s="14" t="n">
        <f aca="false">SUMIFS(시군구_병원급!$H$5:$H$3668,시군구_병원급!$A$5:$A$3668,$A929,시군구_병원급!$D$5:$D$3668,$D929)</f>
        <v>23</v>
      </c>
      <c r="BC929" s="16" t="n">
        <f aca="false">K929+AY929</f>
        <v>30</v>
      </c>
      <c r="BD929" s="17" t="n">
        <f aca="false">IF(E929=0,"",(K929+AY929)/E929*1000)</f>
        <v>1.85276679841897</v>
      </c>
      <c r="BE929" s="16" t="n">
        <f aca="false">AY929-SUMIFS(시군구_병원급!$E$5:$E$3668,시군구_병원급!$A$5:$A$3668,$A929,시군구_병원급!$D$5:$D$3668,$D929-3)</f>
        <v>0</v>
      </c>
      <c r="BF929" s="16" t="n">
        <f aca="false">IF(AY929=0,1,0)</f>
        <v>0</v>
      </c>
      <c r="BG929" s="16" t="n">
        <f aca="false">IF(K929+AY929=0,1,0)</f>
        <v>0</v>
      </c>
      <c r="BH929" s="16" t="n">
        <f aca="false">AF929+AG929+AH929</f>
        <v>14</v>
      </c>
      <c r="BI929" s="18" t="n">
        <f aca="false">IF(H929=0,"",BH929/H929)</f>
        <v>0.0569105691056911</v>
      </c>
      <c r="BJ929" s="16" t="n">
        <f aca="false">IF(AP929="","",AP929+AN929)</f>
        <v>29</v>
      </c>
    </row>
    <row r="930" customFormat="false" ht="15" hidden="false" customHeight="true" outlineLevel="0" collapsed="false">
      <c r="A930" s="9" t="s">
        <v>88</v>
      </c>
      <c r="B930" s="10" t="s">
        <v>63</v>
      </c>
      <c r="C930" s="10" t="s">
        <v>89</v>
      </c>
      <c r="D930" s="9" t="n">
        <v>2020</v>
      </c>
      <c r="E930" s="11" t="n">
        <v>11291</v>
      </c>
      <c r="F930" s="11" t="n">
        <v>1570</v>
      </c>
      <c r="G930" s="11" t="n">
        <v>1533</v>
      </c>
      <c r="H930" s="11" t="n">
        <v>143</v>
      </c>
      <c r="I930" s="11" t="n">
        <v>6809</v>
      </c>
      <c r="J930" s="11" t="n">
        <v>5754</v>
      </c>
      <c r="K930" s="11" t="n">
        <v>11</v>
      </c>
      <c r="L930" s="12" t="n">
        <v>12.664954388451</v>
      </c>
      <c r="M930" s="12" t="n">
        <v>0.974227260650075</v>
      </c>
      <c r="N930" s="13" t="n">
        <v>0.845058011455427</v>
      </c>
      <c r="O930" s="13" t="n">
        <v>0.603046674342397</v>
      </c>
      <c r="P930" s="13" t="n">
        <v>0.135771853688779</v>
      </c>
      <c r="Q930" s="13" t="n">
        <v>-0.13677370030581</v>
      </c>
      <c r="R930" s="13" t="n">
        <v>-0.197802197802198</v>
      </c>
      <c r="S930" s="11" t="n">
        <v>-3</v>
      </c>
      <c r="T930" s="13" t="n">
        <v>-0.040268456375839</v>
      </c>
      <c r="U930" s="13" t="n">
        <v>-0.0184517803084907</v>
      </c>
      <c r="V930" s="11" t="n">
        <v>0</v>
      </c>
      <c r="W930" s="13" t="n">
        <v>-0.0699300699300699</v>
      </c>
      <c r="X930" s="11" t="n">
        <v>0</v>
      </c>
      <c r="Y930" s="11" t="n">
        <v>0</v>
      </c>
      <c r="Z930" s="11" t="n">
        <v>0</v>
      </c>
      <c r="AA930" s="11" t="n">
        <v>0</v>
      </c>
      <c r="AB930" s="10" t="s">
        <v>65</v>
      </c>
      <c r="AC930" s="11" t="n">
        <v>61</v>
      </c>
      <c r="AD930" s="11" t="n">
        <v>38</v>
      </c>
      <c r="AE930" s="11" t="n">
        <v>36</v>
      </c>
      <c r="AF930" s="11" t="n">
        <v>5</v>
      </c>
      <c r="AG930" s="11" t="n">
        <v>2</v>
      </c>
      <c r="AH930" s="11" t="n">
        <v>1</v>
      </c>
      <c r="AI930" s="13" t="n">
        <v>0.426573426573427</v>
      </c>
      <c r="AJ930" s="13" t="n">
        <v>0.265734265734266</v>
      </c>
      <c r="AK930" s="13" t="n">
        <v>0.251748251748252</v>
      </c>
      <c r="AL930" s="13" t="n">
        <v>0.034965034965035</v>
      </c>
      <c r="AM930" s="13" t="n">
        <v>0.013986013986014</v>
      </c>
      <c r="AN930" s="11" t="n">
        <v>0</v>
      </c>
      <c r="AO930" s="13" t="n">
        <v>0</v>
      </c>
      <c r="AP930" s="11" t="n">
        <v>13</v>
      </c>
      <c r="AQ930" s="11" t="n">
        <v>6</v>
      </c>
      <c r="AR930" s="13" t="n">
        <v>0.0866666666666667</v>
      </c>
      <c r="AS930" s="13" t="n">
        <v>0.04</v>
      </c>
      <c r="AT930" s="14" t="n">
        <f aca="false">SUMIFS(시도_소아과개폐업!$C$5:$C$293,시도_소아과개폐업!$A$5:$A$293,$D930,시도_소아과개폐업!$B$5:$B$293,$B930)</f>
        <v>105</v>
      </c>
      <c r="AU930" s="14" t="n">
        <f aca="false">SUMIFS(시도_소아과개폐업!$D$5:$D$293,시도_소아과개폐업!$A$5:$A$293,$D930,시도_소아과개폐업!$B$5:$B$293,$B930)</f>
        <v>96</v>
      </c>
      <c r="AV930" s="14" t="n">
        <f aca="false">SUMIFS(시도_소아과개폐업!$F$5:$F$293,시도_소아과개폐업!$A$5:$A$293,$D930,시도_소아과개폐업!$B$5:$B$293,$B930)</f>
        <v>9</v>
      </c>
      <c r="AW930" s="15" t="n">
        <f aca="false">SUMIFS(시도_소아과개폐업!$G$5:$G$293,시도_소아과개폐업!$A$5:$A$293,$D930,시도_소아과개폐업!$B$5:$B$293,$B930)</f>
        <v>0.191616766467066</v>
      </c>
      <c r="AX930" s="14" t="n">
        <f aca="false">SUMIFS(시도_소아과개폐업!$H$5:$H$293,시도_소아과개폐업!$A$5:$A$293,$D930,시도_소아과개폐업!$B$5:$B$293,$B930)</f>
        <v>262</v>
      </c>
      <c r="AY930" s="14" t="n">
        <f aca="false">SUMIFS(시군구_병원급!$E$5:$E$3668,시군구_병원급!$A$5:$A$3668,$A930,시군구_병원급!$D$5:$D$3668,$D930)</f>
        <v>3</v>
      </c>
      <c r="AZ930" s="14" t="n">
        <f aca="false">SUMIFS(시군구_병원급!$F$5:$F$3668,시군구_병원급!$A$5:$A$3668,$A930,시군구_병원급!$D$5:$D$3668,$D930)</f>
        <v>2</v>
      </c>
      <c r="BA930" s="14" t="n">
        <f aca="false">SUMIFS(시군구_병원급!$G$5:$G$3668,시군구_병원급!$A$5:$A$3668,$A930,시군구_병원급!$D$5:$D$3668,$D930)</f>
        <v>7</v>
      </c>
      <c r="BB930" s="14" t="n">
        <f aca="false">SUMIFS(시군구_병원급!$H$5:$H$3668,시군구_병원급!$A$5:$A$3668,$A930,시군구_병원급!$D$5:$D$3668,$D930)</f>
        <v>13</v>
      </c>
      <c r="BC930" s="16" t="n">
        <f aca="false">K930+AY930</f>
        <v>14</v>
      </c>
      <c r="BD930" s="17" t="n">
        <f aca="false">IF(E930=0,"",(K930+AY930)/E930*1000)</f>
        <v>1.23992560446373</v>
      </c>
      <c r="BE930" s="16" t="n">
        <f aca="false">AY930-SUMIFS(시군구_병원급!$E$5:$E$3668,시군구_병원급!$A$5:$A$3668,$A930,시군구_병원급!$D$5:$D$3668,$D930-3)</f>
        <v>0</v>
      </c>
      <c r="BF930" s="16" t="n">
        <f aca="false">IF(AY930=0,1,0)</f>
        <v>0</v>
      </c>
      <c r="BG930" s="16" t="n">
        <f aca="false">IF(K930+AY930=0,1,0)</f>
        <v>0</v>
      </c>
      <c r="BH930" s="16" t="n">
        <f aca="false">AF930+AG930+AH930</f>
        <v>8</v>
      </c>
      <c r="BI930" s="18" t="n">
        <f aca="false">IF(H930=0,"",BH930/H930)</f>
        <v>0.0559440559440559</v>
      </c>
      <c r="BJ930" s="16" t="n">
        <f aca="false">IF(AP930="","",AP930+AN930)</f>
        <v>13</v>
      </c>
    </row>
    <row r="931" customFormat="false" ht="15" hidden="false" customHeight="true" outlineLevel="0" collapsed="false">
      <c r="A931" s="9" t="s">
        <v>90</v>
      </c>
      <c r="B931" s="10" t="s">
        <v>63</v>
      </c>
      <c r="C931" s="10" t="s">
        <v>91</v>
      </c>
      <c r="D931" s="9" t="n">
        <v>2020</v>
      </c>
      <c r="E931" s="11" t="n">
        <v>14241</v>
      </c>
      <c r="F931" s="11" t="n">
        <v>1995</v>
      </c>
      <c r="G931" s="11" t="n">
        <v>2015</v>
      </c>
      <c r="H931" s="11" t="n">
        <v>204</v>
      </c>
      <c r="I931" s="11" t="n">
        <v>9093</v>
      </c>
      <c r="J931" s="11" t="n">
        <v>7459</v>
      </c>
      <c r="K931" s="11" t="n">
        <v>19</v>
      </c>
      <c r="L931" s="12" t="n">
        <v>14.3248367389931</v>
      </c>
      <c r="M931" s="12" t="n">
        <v>1.33417597078857</v>
      </c>
      <c r="N931" s="13" t="n">
        <v>0.82030133069394</v>
      </c>
      <c r="O931" s="13" t="n">
        <v>0.638508531704234</v>
      </c>
      <c r="P931" s="13" t="n">
        <v>0.141492872691525</v>
      </c>
      <c r="Q931" s="13" t="n">
        <v>-0.185297482837529</v>
      </c>
      <c r="R931" s="13" t="n">
        <v>-0.283428165007112</v>
      </c>
      <c r="S931" s="11" t="n">
        <v>-4</v>
      </c>
      <c r="T931" s="13" t="n">
        <v>-0.0239234449760766</v>
      </c>
      <c r="U931" s="13" t="n">
        <v>-0.0290443139348638</v>
      </c>
      <c r="V931" s="11" t="n">
        <v>0</v>
      </c>
      <c r="W931" s="13" t="n">
        <v>-0.112745098039216</v>
      </c>
      <c r="X931" s="11" t="n">
        <v>0</v>
      </c>
      <c r="Y931" s="11" t="n">
        <v>0</v>
      </c>
      <c r="Z931" s="11" t="n">
        <v>0</v>
      </c>
      <c r="AA931" s="11" t="n">
        <v>0</v>
      </c>
      <c r="AB931" s="10" t="s">
        <v>65</v>
      </c>
      <c r="AC931" s="11" t="n">
        <v>78</v>
      </c>
      <c r="AD931" s="11" t="n">
        <v>35</v>
      </c>
      <c r="AE931" s="11" t="n">
        <v>66</v>
      </c>
      <c r="AF931" s="11" t="n">
        <v>17</v>
      </c>
      <c r="AG931" s="11" t="n">
        <v>4</v>
      </c>
      <c r="AH931" s="11" t="n">
        <v>4</v>
      </c>
      <c r="AI931" s="13" t="n">
        <v>0.382352941176471</v>
      </c>
      <c r="AJ931" s="13" t="n">
        <v>0.17156862745098</v>
      </c>
      <c r="AK931" s="13" t="n">
        <v>0.323529411764706</v>
      </c>
      <c r="AL931" s="13" t="n">
        <v>0.0833333333333333</v>
      </c>
      <c r="AM931" s="13" t="n">
        <v>0.0196078431372549</v>
      </c>
      <c r="AN931" s="11" t="n">
        <v>0</v>
      </c>
      <c r="AO931" s="13" t="n">
        <v>0</v>
      </c>
      <c r="AP931" s="11" t="n">
        <v>16</v>
      </c>
      <c r="AQ931" s="11" t="n">
        <v>11</v>
      </c>
      <c r="AR931" s="13" t="n">
        <v>0.076555023923445</v>
      </c>
      <c r="AS931" s="13" t="n">
        <v>0.0526315789473684</v>
      </c>
      <c r="AT931" s="14" t="n">
        <f aca="false">SUMIFS(시도_소아과개폐업!$C$5:$C$293,시도_소아과개폐업!$A$5:$A$293,$D931,시도_소아과개폐업!$B$5:$B$293,$B931)</f>
        <v>105</v>
      </c>
      <c r="AU931" s="14" t="n">
        <f aca="false">SUMIFS(시도_소아과개폐업!$D$5:$D$293,시도_소아과개폐업!$A$5:$A$293,$D931,시도_소아과개폐업!$B$5:$B$293,$B931)</f>
        <v>96</v>
      </c>
      <c r="AV931" s="14" t="n">
        <f aca="false">SUMIFS(시도_소아과개폐업!$F$5:$F$293,시도_소아과개폐업!$A$5:$A$293,$D931,시도_소아과개폐업!$B$5:$B$293,$B931)</f>
        <v>9</v>
      </c>
      <c r="AW931" s="15" t="n">
        <f aca="false">SUMIFS(시도_소아과개폐업!$G$5:$G$293,시도_소아과개폐업!$A$5:$A$293,$D931,시도_소아과개폐업!$B$5:$B$293,$B931)</f>
        <v>0.191616766467066</v>
      </c>
      <c r="AX931" s="14" t="n">
        <f aca="false">SUMIFS(시도_소아과개폐업!$H$5:$H$293,시도_소아과개폐업!$A$5:$A$293,$D931,시도_소아과개폐업!$B$5:$B$293,$B931)</f>
        <v>262</v>
      </c>
      <c r="AY931" s="14" t="n">
        <f aca="false">SUMIFS(시군구_병원급!$E$5:$E$3668,시군구_병원급!$A$5:$A$3668,$A931,시군구_병원급!$D$5:$D$3668,$D931)</f>
        <v>2</v>
      </c>
      <c r="AZ931" s="14" t="n">
        <f aca="false">SUMIFS(시군구_병원급!$F$5:$F$3668,시군구_병원급!$A$5:$A$3668,$A931,시군구_병원급!$D$5:$D$3668,$D931)</f>
        <v>0</v>
      </c>
      <c r="BA931" s="14" t="n">
        <f aca="false">SUMIFS(시군구_병원급!$G$5:$G$3668,시군구_병원급!$A$5:$A$3668,$A931,시군구_병원급!$D$5:$D$3668,$D931)</f>
        <v>4</v>
      </c>
      <c r="BB931" s="14" t="n">
        <f aca="false">SUMIFS(시군구_병원급!$H$5:$H$3668,시군구_병원급!$A$5:$A$3668,$A931,시군구_병원급!$D$5:$D$3668,$D931)</f>
        <v>12</v>
      </c>
      <c r="BC931" s="16" t="n">
        <f aca="false">K931+AY931</f>
        <v>21</v>
      </c>
      <c r="BD931" s="17" t="n">
        <f aca="false">IF(E931=0,"",(K931+AY931)/E931*1000)</f>
        <v>1.47461554666105</v>
      </c>
      <c r="BE931" s="16" t="n">
        <f aca="false">AY931-SUMIFS(시군구_병원급!$E$5:$E$3668,시군구_병원급!$A$5:$A$3668,$A931,시군구_병원급!$D$5:$D$3668,$D931-3)</f>
        <v>0</v>
      </c>
      <c r="BF931" s="16" t="n">
        <f aca="false">IF(AY931=0,1,0)</f>
        <v>0</v>
      </c>
      <c r="BG931" s="16" t="n">
        <f aca="false">IF(K931+AY931=0,1,0)</f>
        <v>0</v>
      </c>
      <c r="BH931" s="16" t="n">
        <f aca="false">AF931+AG931+AH931</f>
        <v>25</v>
      </c>
      <c r="BI931" s="18" t="n">
        <f aca="false">IF(H931=0,"",BH931/H931)</f>
        <v>0.122549019607843</v>
      </c>
      <c r="BJ931" s="16" t="n">
        <f aca="false">IF(AP931="","",AP931+AN931)</f>
        <v>16</v>
      </c>
    </row>
    <row r="932" customFormat="false" ht="15" hidden="false" customHeight="true" outlineLevel="0" collapsed="false">
      <c r="A932" s="9" t="s">
        <v>92</v>
      </c>
      <c r="B932" s="10" t="s">
        <v>63</v>
      </c>
      <c r="C932" s="10" t="s">
        <v>93</v>
      </c>
      <c r="D932" s="9" t="n">
        <v>2020</v>
      </c>
      <c r="E932" s="11" t="n">
        <v>15342</v>
      </c>
      <c r="F932" s="11" t="n">
        <v>1831</v>
      </c>
      <c r="G932" s="11" t="n">
        <v>1875</v>
      </c>
      <c r="H932" s="11" t="n">
        <v>281</v>
      </c>
      <c r="I932" s="11" t="n">
        <v>11440</v>
      </c>
      <c r="J932" s="11" t="n">
        <v>8966</v>
      </c>
      <c r="K932" s="11" t="n">
        <v>22</v>
      </c>
      <c r="L932" s="12" t="n">
        <v>18.3157345847999</v>
      </c>
      <c r="M932" s="12" t="n">
        <v>1.43397210272455</v>
      </c>
      <c r="N932" s="13" t="n">
        <v>0.783741258741259</v>
      </c>
      <c r="O932" s="13" t="n">
        <v>0.745665493416765</v>
      </c>
      <c r="P932" s="13" t="n">
        <v>0.122213531482206</v>
      </c>
      <c r="Q932" s="13" t="n">
        <v>-0.227920084545317</v>
      </c>
      <c r="R932" s="13" t="n">
        <v>-0.348052851182198</v>
      </c>
      <c r="S932" s="11" t="n">
        <v>-4</v>
      </c>
      <c r="T932" s="13" t="n">
        <v>-0.060200668896321</v>
      </c>
      <c r="U932" s="13" t="n">
        <v>-0.0393013100436681</v>
      </c>
      <c r="V932" s="11" t="n">
        <v>0</v>
      </c>
      <c r="W932" s="13" t="n">
        <v>-0.231316725978648</v>
      </c>
      <c r="X932" s="11" t="n">
        <v>1</v>
      </c>
      <c r="Y932" s="11" t="n">
        <v>0</v>
      </c>
      <c r="Z932" s="11" t="n">
        <v>1</v>
      </c>
      <c r="AA932" s="11" t="n">
        <v>0</v>
      </c>
      <c r="AB932" s="10" t="s">
        <v>65</v>
      </c>
      <c r="AC932" s="11" t="n">
        <v>82</v>
      </c>
      <c r="AD932" s="11" t="n">
        <v>53</v>
      </c>
      <c r="AE932" s="11" t="n">
        <v>136</v>
      </c>
      <c r="AF932" s="11" t="n">
        <v>8</v>
      </c>
      <c r="AG932" s="11" t="n">
        <v>1</v>
      </c>
      <c r="AH932" s="11" t="n">
        <v>1</v>
      </c>
      <c r="AI932" s="13" t="n">
        <v>0.291814946619217</v>
      </c>
      <c r="AJ932" s="13" t="n">
        <v>0.188612099644128</v>
      </c>
      <c r="AK932" s="13" t="n">
        <v>0.483985765124555</v>
      </c>
      <c r="AL932" s="13" t="n">
        <v>0.0284697508896797</v>
      </c>
      <c r="AM932" s="13" t="n">
        <v>0.00355871886120996</v>
      </c>
      <c r="AN932" s="11" t="n">
        <v>7</v>
      </c>
      <c r="AO932" s="13" t="n">
        <v>0.0243055555555556</v>
      </c>
      <c r="AP932" s="11" t="n">
        <v>22</v>
      </c>
      <c r="AQ932" s="11" t="n">
        <v>4</v>
      </c>
      <c r="AR932" s="13" t="n">
        <v>0.0718954248366013</v>
      </c>
      <c r="AS932" s="13" t="n">
        <v>0.0130718954248366</v>
      </c>
      <c r="AT932" s="14" t="n">
        <f aca="false">SUMIFS(시도_소아과개폐업!$C$5:$C$293,시도_소아과개폐업!$A$5:$A$293,$D932,시도_소아과개폐업!$B$5:$B$293,$B932)</f>
        <v>105</v>
      </c>
      <c r="AU932" s="14" t="n">
        <f aca="false">SUMIFS(시도_소아과개폐업!$D$5:$D$293,시도_소아과개폐업!$A$5:$A$293,$D932,시도_소아과개폐업!$B$5:$B$293,$B932)</f>
        <v>96</v>
      </c>
      <c r="AV932" s="14" t="n">
        <f aca="false">SUMIFS(시도_소아과개폐업!$F$5:$F$293,시도_소아과개폐업!$A$5:$A$293,$D932,시도_소아과개폐업!$B$5:$B$293,$B932)</f>
        <v>9</v>
      </c>
      <c r="AW932" s="15" t="n">
        <f aca="false">SUMIFS(시도_소아과개폐업!$G$5:$G$293,시도_소아과개폐업!$A$5:$A$293,$D932,시도_소아과개폐업!$B$5:$B$293,$B932)</f>
        <v>0.191616766467066</v>
      </c>
      <c r="AX932" s="14" t="n">
        <f aca="false">SUMIFS(시도_소아과개폐업!$H$5:$H$293,시도_소아과개폐업!$A$5:$A$293,$D932,시도_소아과개폐업!$B$5:$B$293,$B932)</f>
        <v>262</v>
      </c>
      <c r="AY932" s="14" t="n">
        <f aca="false">SUMIFS(시군구_병원급!$E$5:$E$3668,시군구_병원급!$A$5:$A$3668,$A932,시군구_병원급!$D$5:$D$3668,$D932)</f>
        <v>5</v>
      </c>
      <c r="AZ932" s="14" t="n">
        <f aca="false">SUMIFS(시군구_병원급!$F$5:$F$3668,시군구_병원급!$A$5:$A$3668,$A932,시군구_병원급!$D$5:$D$3668,$D932)</f>
        <v>3</v>
      </c>
      <c r="BA932" s="14" t="n">
        <f aca="false">SUMIFS(시군구_병원급!$G$5:$G$3668,시군구_병원급!$A$5:$A$3668,$A932,시군구_병원급!$D$5:$D$3668,$D932)</f>
        <v>8</v>
      </c>
      <c r="BB932" s="14" t="n">
        <f aca="false">SUMIFS(시군구_병원급!$H$5:$H$3668,시군구_병원급!$A$5:$A$3668,$A932,시군구_병원급!$D$5:$D$3668,$D932)</f>
        <v>18</v>
      </c>
      <c r="BC932" s="16" t="n">
        <f aca="false">K932+AY932</f>
        <v>27</v>
      </c>
      <c r="BD932" s="17" t="n">
        <f aca="false">IF(E932=0,"",(K932+AY932)/E932*1000)</f>
        <v>1.75987485334376</v>
      </c>
      <c r="BE932" s="16" t="n">
        <f aca="false">AY932-SUMIFS(시군구_병원급!$E$5:$E$3668,시군구_병원급!$A$5:$A$3668,$A932,시군구_병원급!$D$5:$D$3668,$D932-3)</f>
        <v>1</v>
      </c>
      <c r="BF932" s="16" t="n">
        <f aca="false">IF(AY932=0,1,0)</f>
        <v>0</v>
      </c>
      <c r="BG932" s="16" t="n">
        <f aca="false">IF(K932+AY932=0,1,0)</f>
        <v>0</v>
      </c>
      <c r="BH932" s="16" t="n">
        <f aca="false">AF932+AG932+AH932</f>
        <v>10</v>
      </c>
      <c r="BI932" s="18" t="n">
        <f aca="false">IF(H932=0,"",BH932/H932)</f>
        <v>0.0355871886120997</v>
      </c>
      <c r="BJ932" s="16" t="n">
        <f aca="false">IF(AP932="","",AP932+AN932)</f>
        <v>29</v>
      </c>
    </row>
    <row r="933" customFormat="false" ht="15" hidden="false" customHeight="true" outlineLevel="0" collapsed="false">
      <c r="A933" s="9" t="s">
        <v>94</v>
      </c>
      <c r="B933" s="10" t="s">
        <v>63</v>
      </c>
      <c r="C933" s="10" t="s">
        <v>95</v>
      </c>
      <c r="D933" s="9" t="n">
        <v>2020</v>
      </c>
      <c r="E933" s="11" t="n">
        <v>21816</v>
      </c>
      <c r="F933" s="11" t="n">
        <v>3053</v>
      </c>
      <c r="G933" s="11" t="n">
        <v>3345</v>
      </c>
      <c r="H933" s="11" t="n">
        <v>373</v>
      </c>
      <c r="I933" s="11" t="n">
        <v>16062</v>
      </c>
      <c r="J933" s="11" t="n">
        <v>12520</v>
      </c>
      <c r="K933" s="11" t="n">
        <v>27</v>
      </c>
      <c r="L933" s="12" t="n">
        <v>17.0975430876421</v>
      </c>
      <c r="M933" s="12" t="n">
        <v>1.23762376237624</v>
      </c>
      <c r="N933" s="13" t="n">
        <v>0.779479516872121</v>
      </c>
      <c r="O933" s="13" t="n">
        <v>0.736248624862486</v>
      </c>
      <c r="P933" s="13" t="n">
        <v>0.153327832783278</v>
      </c>
      <c r="Q933" s="13" t="n">
        <v>-0.28472131147541</v>
      </c>
      <c r="R933" s="13" t="n">
        <v>-0.303125</v>
      </c>
      <c r="S933" s="11" t="n">
        <v>-7</v>
      </c>
      <c r="T933" s="13" t="n">
        <v>-0.0880195599022005</v>
      </c>
      <c r="U933" s="13" t="n">
        <v>-0.0658912474556557</v>
      </c>
      <c r="V933" s="11" t="n">
        <v>0</v>
      </c>
      <c r="W933" s="13" t="n">
        <v>-0.206434316353887</v>
      </c>
      <c r="X933" s="11" t="n">
        <v>0</v>
      </c>
      <c r="Y933" s="11" t="n">
        <v>0</v>
      </c>
      <c r="Z933" s="11" t="n">
        <v>0</v>
      </c>
      <c r="AA933" s="11" t="n">
        <v>0</v>
      </c>
      <c r="AB933" s="10" t="s">
        <v>65</v>
      </c>
      <c r="AC933" s="11" t="n">
        <v>90</v>
      </c>
      <c r="AD933" s="11" t="n">
        <v>103</v>
      </c>
      <c r="AE933" s="11" t="n">
        <v>156</v>
      </c>
      <c r="AF933" s="11" t="n">
        <v>15</v>
      </c>
      <c r="AG933" s="11" t="n">
        <v>5</v>
      </c>
      <c r="AH933" s="11" t="n">
        <v>4</v>
      </c>
      <c r="AI933" s="13" t="n">
        <v>0.241286863270778</v>
      </c>
      <c r="AJ933" s="13" t="n">
        <v>0.276139410187668</v>
      </c>
      <c r="AK933" s="13" t="n">
        <v>0.418230563002681</v>
      </c>
      <c r="AL933" s="13" t="n">
        <v>0.0402144772117963</v>
      </c>
      <c r="AM933" s="13" t="n">
        <v>0.0134048257372654</v>
      </c>
      <c r="AN933" s="11" t="n">
        <v>20</v>
      </c>
      <c r="AO933" s="13" t="n">
        <v>0.0508905852417303</v>
      </c>
      <c r="AP933" s="11" t="n">
        <v>44</v>
      </c>
      <c r="AQ933" s="11" t="n">
        <v>12</v>
      </c>
      <c r="AR933" s="13" t="n">
        <v>0.103529411764706</v>
      </c>
      <c r="AS933" s="13" t="n">
        <v>0.0282352941176471</v>
      </c>
      <c r="AT933" s="14" t="n">
        <f aca="false">SUMIFS(시도_소아과개폐업!$C$5:$C$293,시도_소아과개폐업!$A$5:$A$293,$D933,시도_소아과개폐업!$B$5:$B$293,$B933)</f>
        <v>105</v>
      </c>
      <c r="AU933" s="14" t="n">
        <f aca="false">SUMIFS(시도_소아과개폐업!$D$5:$D$293,시도_소아과개폐업!$A$5:$A$293,$D933,시도_소아과개폐업!$B$5:$B$293,$B933)</f>
        <v>96</v>
      </c>
      <c r="AV933" s="14" t="n">
        <f aca="false">SUMIFS(시도_소아과개폐업!$F$5:$F$293,시도_소아과개폐업!$A$5:$A$293,$D933,시도_소아과개폐업!$B$5:$B$293,$B933)</f>
        <v>9</v>
      </c>
      <c r="AW933" s="15" t="n">
        <f aca="false">SUMIFS(시도_소아과개폐업!$G$5:$G$293,시도_소아과개폐업!$A$5:$A$293,$D933,시도_소아과개폐업!$B$5:$B$293,$B933)</f>
        <v>0.191616766467066</v>
      </c>
      <c r="AX933" s="14" t="n">
        <f aca="false">SUMIFS(시도_소아과개폐업!$H$5:$H$293,시도_소아과개폐업!$A$5:$A$293,$D933,시도_소아과개폐업!$B$5:$B$293,$B933)</f>
        <v>262</v>
      </c>
      <c r="AY933" s="14" t="n">
        <f aca="false">SUMIFS(시군구_병원급!$E$5:$E$3668,시군구_병원급!$A$5:$A$3668,$A933,시군구_병원급!$D$5:$D$3668,$D933)</f>
        <v>6</v>
      </c>
      <c r="AZ933" s="14" t="n">
        <f aca="false">SUMIFS(시군구_병원급!$F$5:$F$3668,시군구_병원급!$A$5:$A$3668,$A933,시군구_병원급!$D$5:$D$3668,$D933)</f>
        <v>4</v>
      </c>
      <c r="BA933" s="14" t="n">
        <f aca="false">SUMIFS(시군구_병원급!$G$5:$G$3668,시군구_병원급!$A$5:$A$3668,$A933,시군구_병원급!$D$5:$D$3668,$D933)</f>
        <v>20</v>
      </c>
      <c r="BB933" s="14" t="n">
        <f aca="false">SUMIFS(시군구_병원급!$H$5:$H$3668,시군구_병원급!$A$5:$A$3668,$A933,시군구_병원급!$D$5:$D$3668,$D933)</f>
        <v>35</v>
      </c>
      <c r="BC933" s="16" t="n">
        <f aca="false">K933+AY933</f>
        <v>33</v>
      </c>
      <c r="BD933" s="17" t="n">
        <f aca="false">IF(E933=0,"",(K933+AY933)/E933*1000)</f>
        <v>1.51265126512651</v>
      </c>
      <c r="BE933" s="16" t="n">
        <f aca="false">AY933-SUMIFS(시군구_병원급!$E$5:$E$3668,시군구_병원급!$A$5:$A$3668,$A933,시군구_병원급!$D$5:$D$3668,$D933-3)</f>
        <v>-1</v>
      </c>
      <c r="BF933" s="16" t="n">
        <f aca="false">IF(AY933=0,1,0)</f>
        <v>0</v>
      </c>
      <c r="BG933" s="16" t="n">
        <f aca="false">IF(K933+AY933=0,1,0)</f>
        <v>0</v>
      </c>
      <c r="BH933" s="16" t="n">
        <f aca="false">AF933+AG933+AH933</f>
        <v>24</v>
      </c>
      <c r="BI933" s="18" t="n">
        <f aca="false">IF(H933=0,"",BH933/H933)</f>
        <v>0.064343163538874</v>
      </c>
      <c r="BJ933" s="16" t="n">
        <f aca="false">IF(AP933="","",AP933+AN933)</f>
        <v>64</v>
      </c>
    </row>
    <row r="934" customFormat="false" ht="15" hidden="false" customHeight="true" outlineLevel="0" collapsed="false">
      <c r="A934" s="9" t="s">
        <v>96</v>
      </c>
      <c r="B934" s="10" t="s">
        <v>63</v>
      </c>
      <c r="C934" s="10" t="s">
        <v>97</v>
      </c>
      <c r="D934" s="9" t="n">
        <v>2020</v>
      </c>
      <c r="E934" s="11" t="n">
        <v>15979</v>
      </c>
      <c r="F934" s="11" t="n">
        <v>2209</v>
      </c>
      <c r="G934" s="11" t="n">
        <v>2269</v>
      </c>
      <c r="H934" s="11" t="n">
        <v>299</v>
      </c>
      <c r="I934" s="11" t="n">
        <v>12549</v>
      </c>
      <c r="J934" s="11" t="n">
        <v>10292</v>
      </c>
      <c r="K934" s="11" t="n">
        <v>18</v>
      </c>
      <c r="L934" s="12" t="n">
        <v>18.7120595781964</v>
      </c>
      <c r="M934" s="12" t="n">
        <v>1.12647850303523</v>
      </c>
      <c r="N934" s="13" t="n">
        <v>0.820145031476612</v>
      </c>
      <c r="O934" s="13" t="n">
        <v>0.785343263032731</v>
      </c>
      <c r="P934" s="13" t="n">
        <v>0.141998873521497</v>
      </c>
      <c r="Q934" s="13" t="n">
        <v>-0.222962458665629</v>
      </c>
      <c r="R934" s="13" t="n">
        <v>-0.27715833067856</v>
      </c>
      <c r="S934" s="11" t="n">
        <v>-1</v>
      </c>
      <c r="T934" s="13" t="n">
        <v>-0.059748427672956</v>
      </c>
      <c r="U934" s="13" t="n">
        <v>-0.038979935671619</v>
      </c>
      <c r="V934" s="11" t="n">
        <v>0</v>
      </c>
      <c r="W934" s="13" t="n">
        <v>-0.173913043478261</v>
      </c>
      <c r="X934" s="11" t="n">
        <v>0</v>
      </c>
      <c r="Y934" s="11" t="n">
        <v>0</v>
      </c>
      <c r="Z934" s="11" t="n">
        <v>0</v>
      </c>
      <c r="AA934" s="11" t="n">
        <v>0</v>
      </c>
      <c r="AB934" s="10" t="s">
        <v>65</v>
      </c>
      <c r="AC934" s="11" t="n">
        <v>92</v>
      </c>
      <c r="AD934" s="11" t="n">
        <v>68</v>
      </c>
      <c r="AE934" s="11" t="n">
        <v>119</v>
      </c>
      <c r="AF934" s="11" t="n">
        <v>8</v>
      </c>
      <c r="AG934" s="11" t="n">
        <v>8</v>
      </c>
      <c r="AH934" s="11" t="n">
        <v>4</v>
      </c>
      <c r="AI934" s="13" t="n">
        <v>0.307692307692308</v>
      </c>
      <c r="AJ934" s="13" t="n">
        <v>0.22742474916388</v>
      </c>
      <c r="AK934" s="13" t="n">
        <v>0.397993311036789</v>
      </c>
      <c r="AL934" s="13" t="n">
        <v>0.0267558528428094</v>
      </c>
      <c r="AM934" s="13" t="n">
        <v>0.0267558528428094</v>
      </c>
      <c r="AN934" s="11" t="n">
        <v>11</v>
      </c>
      <c r="AO934" s="13" t="n">
        <v>0.0354838709677419</v>
      </c>
      <c r="AP934" s="11" t="n">
        <v>31</v>
      </c>
      <c r="AQ934" s="11" t="n">
        <v>10</v>
      </c>
      <c r="AR934" s="13" t="n">
        <v>0.0936555891238671</v>
      </c>
      <c r="AS934" s="13" t="n">
        <v>0.0302114803625378</v>
      </c>
      <c r="AT934" s="14" t="n">
        <f aca="false">SUMIFS(시도_소아과개폐업!$C$5:$C$293,시도_소아과개폐업!$A$5:$A$293,$D934,시도_소아과개폐업!$B$5:$B$293,$B934)</f>
        <v>105</v>
      </c>
      <c r="AU934" s="14" t="n">
        <f aca="false">SUMIFS(시도_소아과개폐업!$D$5:$D$293,시도_소아과개폐업!$A$5:$A$293,$D934,시도_소아과개폐업!$B$5:$B$293,$B934)</f>
        <v>96</v>
      </c>
      <c r="AV934" s="14" t="n">
        <f aca="false">SUMIFS(시도_소아과개폐업!$F$5:$F$293,시도_소아과개폐업!$A$5:$A$293,$D934,시도_소아과개폐업!$B$5:$B$293,$B934)</f>
        <v>9</v>
      </c>
      <c r="AW934" s="15" t="n">
        <f aca="false">SUMIFS(시도_소아과개폐업!$G$5:$G$293,시도_소아과개폐업!$A$5:$A$293,$D934,시도_소아과개폐업!$B$5:$B$293,$B934)</f>
        <v>0.191616766467066</v>
      </c>
      <c r="AX934" s="14" t="n">
        <f aca="false">SUMIFS(시도_소아과개폐업!$H$5:$H$293,시도_소아과개폐업!$A$5:$A$293,$D934,시도_소아과개폐업!$B$5:$B$293,$B934)</f>
        <v>262</v>
      </c>
      <c r="AY934" s="14" t="n">
        <f aca="false">SUMIFS(시군구_병원급!$E$5:$E$3668,시군구_병원급!$A$5:$A$3668,$A934,시군구_병원급!$D$5:$D$3668,$D934)</f>
        <v>5</v>
      </c>
      <c r="AZ934" s="14" t="n">
        <f aca="false">SUMIFS(시군구_병원급!$F$5:$F$3668,시군구_병원급!$A$5:$A$3668,$A934,시군구_병원급!$D$5:$D$3668,$D934)</f>
        <v>2</v>
      </c>
      <c r="BA934" s="14" t="n">
        <f aca="false">SUMIFS(시군구_병원급!$G$5:$G$3668,시군구_병원급!$A$5:$A$3668,$A934,시군구_병원급!$D$5:$D$3668,$D934)</f>
        <v>11</v>
      </c>
      <c r="BB934" s="14" t="n">
        <f aca="false">SUMIFS(시군구_병원급!$H$5:$H$3668,시군구_병원급!$A$5:$A$3668,$A934,시군구_병원급!$D$5:$D$3668,$D934)</f>
        <v>21</v>
      </c>
      <c r="BC934" s="16" t="n">
        <f aca="false">K934+AY934</f>
        <v>23</v>
      </c>
      <c r="BD934" s="17" t="n">
        <f aca="false">IF(E934=0,"",(K934+AY934)/E934*1000)</f>
        <v>1.4393891983228</v>
      </c>
      <c r="BE934" s="16" t="n">
        <f aca="false">AY934-SUMIFS(시군구_병원급!$E$5:$E$3668,시군구_병원급!$A$5:$A$3668,$A934,시군구_병원급!$D$5:$D$3668,$D934-3)</f>
        <v>0</v>
      </c>
      <c r="BF934" s="16" t="n">
        <f aca="false">IF(AY934=0,1,0)</f>
        <v>0</v>
      </c>
      <c r="BG934" s="16" t="n">
        <f aca="false">IF(K934+AY934=0,1,0)</f>
        <v>0</v>
      </c>
      <c r="BH934" s="16" t="n">
        <f aca="false">AF934+AG934+AH934</f>
        <v>20</v>
      </c>
      <c r="BI934" s="18" t="n">
        <f aca="false">IF(H934=0,"",BH934/H934)</f>
        <v>0.0668896321070234</v>
      </c>
      <c r="BJ934" s="16" t="n">
        <f aca="false">IF(AP934="","",AP934+AN934)</f>
        <v>42</v>
      </c>
    </row>
    <row r="935" customFormat="false" ht="15" hidden="false" customHeight="true" outlineLevel="0" collapsed="false">
      <c r="A935" s="9" t="s">
        <v>98</v>
      </c>
      <c r="B935" s="10" t="s">
        <v>63</v>
      </c>
      <c r="C935" s="10" t="s">
        <v>99</v>
      </c>
      <c r="D935" s="9" t="n">
        <v>2020</v>
      </c>
      <c r="E935" s="11" t="n">
        <v>7220</v>
      </c>
      <c r="F935" s="11" t="n">
        <v>1007</v>
      </c>
      <c r="G935" s="11" t="n">
        <v>1092</v>
      </c>
      <c r="H935" s="11" t="n">
        <v>150</v>
      </c>
      <c r="I935" s="11" t="n">
        <v>7519</v>
      </c>
      <c r="J935" s="11" t="n">
        <v>5607</v>
      </c>
      <c r="K935" s="11" t="n">
        <v>11</v>
      </c>
      <c r="L935" s="12" t="n">
        <v>20.7756232686981</v>
      </c>
      <c r="M935" s="12" t="n">
        <v>1.52354570637119</v>
      </c>
      <c r="N935" s="13" t="n">
        <v>0.745710865806623</v>
      </c>
      <c r="O935" s="13" t="n">
        <v>1.04141274238227</v>
      </c>
      <c r="P935" s="13" t="n">
        <v>0.151246537396122</v>
      </c>
      <c r="Q935" s="13" t="n">
        <v>-0.246031746031746</v>
      </c>
      <c r="R935" s="13" t="n">
        <v>-0.271028037383178</v>
      </c>
      <c r="S935" s="11" t="n">
        <v>1</v>
      </c>
      <c r="T935" s="13" t="n">
        <v>-0.0445859872611465</v>
      </c>
      <c r="U935" s="13" t="n">
        <v>-0.0361492116395334</v>
      </c>
      <c r="V935" s="11" t="n">
        <v>0</v>
      </c>
      <c r="W935" s="13" t="n">
        <v>-0.226666666666667</v>
      </c>
      <c r="X935" s="11" t="n">
        <v>0</v>
      </c>
      <c r="Y935" s="11" t="n">
        <v>0</v>
      </c>
      <c r="Z935" s="11" t="n">
        <v>0</v>
      </c>
      <c r="AA935" s="11" t="n">
        <v>0</v>
      </c>
      <c r="AB935" s="10" t="s">
        <v>65</v>
      </c>
      <c r="AC935" s="11" t="n">
        <v>54</v>
      </c>
      <c r="AD935" s="11" t="n">
        <v>40</v>
      </c>
      <c r="AE935" s="11" t="n">
        <v>38</v>
      </c>
      <c r="AF935" s="11" t="n">
        <v>7</v>
      </c>
      <c r="AG935" s="11" t="n">
        <v>11</v>
      </c>
      <c r="AH935" s="11" t="n">
        <v>0</v>
      </c>
      <c r="AI935" s="13" t="n">
        <v>0.36</v>
      </c>
      <c r="AJ935" s="13" t="n">
        <v>0.266666666666667</v>
      </c>
      <c r="AK935" s="13" t="n">
        <v>0.253333333333333</v>
      </c>
      <c r="AL935" s="13" t="n">
        <v>0.0466666666666667</v>
      </c>
      <c r="AM935" s="13" t="n">
        <v>0.0733333333333333</v>
      </c>
      <c r="AN935" s="11" t="n">
        <v>1</v>
      </c>
      <c r="AO935" s="13" t="n">
        <v>0.00662251655629139</v>
      </c>
      <c r="AP935" s="11" t="n">
        <v>14</v>
      </c>
      <c r="AQ935" s="11" t="n">
        <v>0</v>
      </c>
      <c r="AR935" s="13" t="n">
        <v>0.0848484848484849</v>
      </c>
      <c r="AS935" s="13" t="n">
        <v>0</v>
      </c>
      <c r="AT935" s="14" t="n">
        <f aca="false">SUMIFS(시도_소아과개폐업!$C$5:$C$293,시도_소아과개폐업!$A$5:$A$293,$D935,시도_소아과개폐업!$B$5:$B$293,$B935)</f>
        <v>105</v>
      </c>
      <c r="AU935" s="14" t="n">
        <f aca="false">SUMIFS(시도_소아과개폐업!$D$5:$D$293,시도_소아과개폐업!$A$5:$A$293,$D935,시도_소아과개폐업!$B$5:$B$293,$B935)</f>
        <v>96</v>
      </c>
      <c r="AV935" s="14" t="n">
        <f aca="false">SUMIFS(시도_소아과개폐업!$F$5:$F$293,시도_소아과개폐업!$A$5:$A$293,$D935,시도_소아과개폐업!$B$5:$B$293,$B935)</f>
        <v>9</v>
      </c>
      <c r="AW935" s="15" t="n">
        <f aca="false">SUMIFS(시도_소아과개폐업!$G$5:$G$293,시도_소아과개폐업!$A$5:$A$293,$D935,시도_소아과개폐업!$B$5:$B$293,$B935)</f>
        <v>0.191616766467066</v>
      </c>
      <c r="AX935" s="14" t="n">
        <f aca="false">SUMIFS(시도_소아과개폐업!$H$5:$H$293,시도_소아과개폐업!$A$5:$A$293,$D935,시도_소아과개폐업!$B$5:$B$293,$B935)</f>
        <v>262</v>
      </c>
      <c r="AY935" s="14" t="n">
        <f aca="false">SUMIFS(시군구_병원급!$E$5:$E$3668,시군구_병원급!$A$5:$A$3668,$A935,시군구_병원급!$D$5:$D$3668,$D935)</f>
        <v>1</v>
      </c>
      <c r="AZ935" s="14" t="n">
        <f aca="false">SUMIFS(시군구_병원급!$F$5:$F$3668,시군구_병원급!$A$5:$A$3668,$A935,시군구_병원급!$D$5:$D$3668,$D935)</f>
        <v>1</v>
      </c>
      <c r="BA935" s="14" t="n">
        <f aca="false">SUMIFS(시군구_병원급!$G$5:$G$3668,시군구_병원급!$A$5:$A$3668,$A935,시군구_병원급!$D$5:$D$3668,$D935)</f>
        <v>7</v>
      </c>
      <c r="BB935" s="14" t="n">
        <f aca="false">SUMIFS(시군구_병원급!$H$5:$H$3668,시군구_병원급!$A$5:$A$3668,$A935,시군구_병원급!$D$5:$D$3668,$D935)</f>
        <v>14</v>
      </c>
      <c r="BC935" s="16" t="n">
        <f aca="false">K935+AY935</f>
        <v>12</v>
      </c>
      <c r="BD935" s="17" t="n">
        <f aca="false">IF(E935=0,"",(K935+AY935)/E935*1000)</f>
        <v>1.66204986149584</v>
      </c>
      <c r="BE935" s="16" t="n">
        <f aca="false">AY935-SUMIFS(시군구_병원급!$E$5:$E$3668,시군구_병원급!$A$5:$A$3668,$A935,시군구_병원급!$D$5:$D$3668,$D935-3)</f>
        <v>0</v>
      </c>
      <c r="BF935" s="16" t="n">
        <f aca="false">IF(AY935=0,1,0)</f>
        <v>0</v>
      </c>
      <c r="BG935" s="16" t="n">
        <f aca="false">IF(K935+AY935=0,1,0)</f>
        <v>0</v>
      </c>
      <c r="BH935" s="16" t="n">
        <f aca="false">AF935+AG935+AH935</f>
        <v>18</v>
      </c>
      <c r="BI935" s="18" t="n">
        <f aca="false">IF(H935=0,"",BH935/H935)</f>
        <v>0.12</v>
      </c>
      <c r="BJ935" s="16" t="n">
        <f aca="false">IF(AP935="","",AP935+AN935)</f>
        <v>15</v>
      </c>
    </row>
    <row r="936" customFormat="false" ht="15" hidden="false" customHeight="true" outlineLevel="0" collapsed="false">
      <c r="A936" s="9" t="s">
        <v>100</v>
      </c>
      <c r="B936" s="10" t="s">
        <v>63</v>
      </c>
      <c r="C936" s="10" t="s">
        <v>101</v>
      </c>
      <c r="D936" s="9" t="n">
        <v>2020</v>
      </c>
      <c r="E936" s="11" t="n">
        <v>15642</v>
      </c>
      <c r="F936" s="11" t="n">
        <v>2258</v>
      </c>
      <c r="G936" s="11" t="n">
        <v>2296</v>
      </c>
      <c r="H936" s="11" t="n">
        <v>240</v>
      </c>
      <c r="I936" s="11" t="n">
        <v>11944</v>
      </c>
      <c r="J936" s="11" t="n">
        <v>9841</v>
      </c>
      <c r="K936" s="11" t="n">
        <v>20</v>
      </c>
      <c r="L936" s="12" t="n">
        <v>15.343306482547</v>
      </c>
      <c r="M936" s="12" t="n">
        <v>1.27860887354558</v>
      </c>
      <c r="N936" s="13" t="n">
        <v>0.823928332217013</v>
      </c>
      <c r="O936" s="13" t="n">
        <v>0.763585219281422</v>
      </c>
      <c r="P936" s="13" t="n">
        <v>0.146784298683033</v>
      </c>
      <c r="Q936" s="13" t="n">
        <v>-0.0934801506809621</v>
      </c>
      <c r="R936" s="13" t="n">
        <v>-0.181461675579323</v>
      </c>
      <c r="S936" s="11" t="n">
        <v>-2</v>
      </c>
      <c r="T936" s="13" t="n">
        <v>-0.032258064516129</v>
      </c>
      <c r="U936" s="13" t="n">
        <v>-0.00582653570834024</v>
      </c>
      <c r="V936" s="11" t="n">
        <v>0</v>
      </c>
      <c r="W936" s="13" t="n">
        <v>-0.125</v>
      </c>
      <c r="X936" s="11" t="n">
        <v>0</v>
      </c>
      <c r="Y936" s="11" t="n">
        <v>0</v>
      </c>
      <c r="Z936" s="11" t="n">
        <v>0</v>
      </c>
      <c r="AA936" s="11" t="n">
        <v>0</v>
      </c>
      <c r="AB936" s="10" t="s">
        <v>65</v>
      </c>
      <c r="AC936" s="11" t="n">
        <v>78</v>
      </c>
      <c r="AD936" s="11" t="n">
        <v>48</v>
      </c>
      <c r="AE936" s="11" t="n">
        <v>76</v>
      </c>
      <c r="AF936" s="11" t="n">
        <v>34</v>
      </c>
      <c r="AG936" s="11" t="n">
        <v>4</v>
      </c>
      <c r="AH936" s="11" t="n">
        <v>0</v>
      </c>
      <c r="AI936" s="13" t="n">
        <v>0.325</v>
      </c>
      <c r="AJ936" s="13" t="n">
        <v>0.2</v>
      </c>
      <c r="AK936" s="13" t="n">
        <v>0.316666666666667</v>
      </c>
      <c r="AL936" s="13" t="n">
        <v>0.141666666666667</v>
      </c>
      <c r="AM936" s="13" t="n">
        <v>0.0166666666666667</v>
      </c>
      <c r="AN936" s="11" t="n">
        <v>2</v>
      </c>
      <c r="AO936" s="13" t="n">
        <v>0.00826446280991736</v>
      </c>
      <c r="AP936" s="11" t="n">
        <v>17</v>
      </c>
      <c r="AQ936" s="11" t="n">
        <v>8</v>
      </c>
      <c r="AR936" s="13" t="n">
        <v>0.0674603174603175</v>
      </c>
      <c r="AS936" s="13" t="n">
        <v>0.0317460317460317</v>
      </c>
      <c r="AT936" s="14" t="n">
        <f aca="false">SUMIFS(시도_소아과개폐업!$C$5:$C$293,시도_소아과개폐업!$A$5:$A$293,$D936,시도_소아과개폐업!$B$5:$B$293,$B936)</f>
        <v>105</v>
      </c>
      <c r="AU936" s="14" t="n">
        <f aca="false">SUMIFS(시도_소아과개폐업!$D$5:$D$293,시도_소아과개폐업!$A$5:$A$293,$D936,시도_소아과개폐업!$B$5:$B$293,$B936)</f>
        <v>96</v>
      </c>
      <c r="AV936" s="14" t="n">
        <f aca="false">SUMIFS(시도_소아과개폐업!$F$5:$F$293,시도_소아과개폐업!$A$5:$A$293,$D936,시도_소아과개폐업!$B$5:$B$293,$B936)</f>
        <v>9</v>
      </c>
      <c r="AW936" s="15" t="n">
        <f aca="false">SUMIFS(시도_소아과개폐업!$G$5:$G$293,시도_소아과개폐업!$A$5:$A$293,$D936,시도_소아과개폐업!$B$5:$B$293,$B936)</f>
        <v>0.191616766467066</v>
      </c>
      <c r="AX936" s="14" t="n">
        <f aca="false">SUMIFS(시도_소아과개폐업!$H$5:$H$293,시도_소아과개폐업!$A$5:$A$293,$D936,시도_소아과개폐업!$B$5:$B$293,$B936)</f>
        <v>262</v>
      </c>
      <c r="AY936" s="14" t="n">
        <f aca="false">SUMIFS(시군구_병원급!$E$5:$E$3668,시군구_병원급!$A$5:$A$3668,$A936,시군구_병원급!$D$5:$D$3668,$D936)</f>
        <v>8</v>
      </c>
      <c r="AZ936" s="14" t="n">
        <f aca="false">SUMIFS(시군구_병원급!$F$5:$F$3668,시군구_병원급!$A$5:$A$3668,$A936,시군구_병원급!$D$5:$D$3668,$D936)</f>
        <v>7</v>
      </c>
      <c r="BA936" s="14" t="n">
        <f aca="false">SUMIFS(시군구_병원급!$G$5:$G$3668,시군구_병원급!$A$5:$A$3668,$A936,시군구_병원급!$D$5:$D$3668,$D936)</f>
        <v>15</v>
      </c>
      <c r="BB936" s="14" t="n">
        <f aca="false">SUMIFS(시군구_병원급!$H$5:$H$3668,시군구_병원급!$A$5:$A$3668,$A936,시군구_병원급!$D$5:$D$3668,$D936)</f>
        <v>31</v>
      </c>
      <c r="BC936" s="16" t="n">
        <f aca="false">K936+AY936</f>
        <v>28</v>
      </c>
      <c r="BD936" s="17" t="n">
        <f aca="false">IF(E936=0,"",(K936+AY936)/E936*1000)</f>
        <v>1.79005242296382</v>
      </c>
      <c r="BE936" s="16" t="n">
        <f aca="false">AY936-SUMIFS(시군구_병원급!$E$5:$E$3668,시군구_병원급!$A$5:$A$3668,$A936,시군구_병원급!$D$5:$D$3668,$D936-3)</f>
        <v>0</v>
      </c>
      <c r="BF936" s="16" t="n">
        <f aca="false">IF(AY936=0,1,0)</f>
        <v>0</v>
      </c>
      <c r="BG936" s="16" t="n">
        <f aca="false">IF(K936+AY936=0,1,0)</f>
        <v>0</v>
      </c>
      <c r="BH936" s="16" t="n">
        <f aca="false">AF936+AG936+AH936</f>
        <v>38</v>
      </c>
      <c r="BI936" s="18" t="n">
        <f aca="false">IF(H936=0,"",BH936/H936)</f>
        <v>0.158333333333333</v>
      </c>
      <c r="BJ936" s="16" t="n">
        <f aca="false">IF(AP936="","",AP936+AN936)</f>
        <v>19</v>
      </c>
    </row>
    <row r="937" customFormat="false" ht="15" hidden="false" customHeight="true" outlineLevel="0" collapsed="false">
      <c r="A937" s="9" t="s">
        <v>102</v>
      </c>
      <c r="B937" s="10" t="s">
        <v>63</v>
      </c>
      <c r="C937" s="10" t="s">
        <v>103</v>
      </c>
      <c r="D937" s="9" t="n">
        <v>2020</v>
      </c>
      <c r="E937" s="11" t="n">
        <v>13776</v>
      </c>
      <c r="F937" s="11" t="n">
        <v>1890</v>
      </c>
      <c r="G937" s="11" t="n">
        <v>2044</v>
      </c>
      <c r="H937" s="11" t="n">
        <v>206</v>
      </c>
      <c r="I937" s="11" t="n">
        <v>8966</v>
      </c>
      <c r="J937" s="11" t="n">
        <v>7294</v>
      </c>
      <c r="K937" s="11" t="n">
        <v>15</v>
      </c>
      <c r="L937" s="12" t="n">
        <v>14.9535423925668</v>
      </c>
      <c r="M937" s="12" t="n">
        <v>1.08885017421603</v>
      </c>
      <c r="N937" s="13" t="n">
        <v>0.813517733660495</v>
      </c>
      <c r="O937" s="13" t="n">
        <v>0.650842044134727</v>
      </c>
      <c r="P937" s="13" t="n">
        <v>0.148373983739837</v>
      </c>
      <c r="Q937" s="13" t="n">
        <v>-0.220108695652174</v>
      </c>
      <c r="R937" s="13" t="n">
        <v>-0.27363184079602</v>
      </c>
      <c r="S937" s="11" t="n">
        <v>-1</v>
      </c>
      <c r="T937" s="13" t="n">
        <v>-0.0593607305936074</v>
      </c>
      <c r="U937" s="13" t="n">
        <v>-0.0435246426285471</v>
      </c>
      <c r="V937" s="11" t="n">
        <v>0</v>
      </c>
      <c r="W937" s="13" t="n">
        <v>-0.223300970873786</v>
      </c>
      <c r="X937" s="11" t="n">
        <v>0</v>
      </c>
      <c r="Y937" s="11" t="n">
        <v>0</v>
      </c>
      <c r="Z937" s="11" t="n">
        <v>0</v>
      </c>
      <c r="AA937" s="11" t="n">
        <v>0</v>
      </c>
      <c r="AB937" s="10" t="s">
        <v>65</v>
      </c>
      <c r="AC937" s="11" t="n">
        <v>67</v>
      </c>
      <c r="AD937" s="11" t="n">
        <v>50</v>
      </c>
      <c r="AE937" s="11" t="n">
        <v>76</v>
      </c>
      <c r="AF937" s="11" t="n">
        <v>8</v>
      </c>
      <c r="AG937" s="11" t="n">
        <v>4</v>
      </c>
      <c r="AH937" s="11" t="n">
        <v>1</v>
      </c>
      <c r="AI937" s="13" t="n">
        <v>0.325242718446602</v>
      </c>
      <c r="AJ937" s="13" t="n">
        <v>0.242718446601942</v>
      </c>
      <c r="AK937" s="13" t="n">
        <v>0.368932038834952</v>
      </c>
      <c r="AL937" s="13" t="n">
        <v>0.0388349514563107</v>
      </c>
      <c r="AM937" s="13" t="n">
        <v>0.0194174757281553</v>
      </c>
      <c r="AN937" s="11" t="n">
        <v>10</v>
      </c>
      <c r="AO937" s="13" t="n">
        <v>0.0462962962962963</v>
      </c>
      <c r="AP937" s="11" t="n">
        <v>18</v>
      </c>
      <c r="AQ937" s="11" t="n">
        <v>7</v>
      </c>
      <c r="AR937" s="13" t="n">
        <v>0.079295154185022</v>
      </c>
      <c r="AS937" s="13" t="n">
        <v>0.0308370044052863</v>
      </c>
      <c r="AT937" s="14" t="n">
        <f aca="false">SUMIFS(시도_소아과개폐업!$C$5:$C$293,시도_소아과개폐업!$A$5:$A$293,$D937,시도_소아과개폐업!$B$5:$B$293,$B937)</f>
        <v>105</v>
      </c>
      <c r="AU937" s="14" t="n">
        <f aca="false">SUMIFS(시도_소아과개폐업!$D$5:$D$293,시도_소아과개폐업!$A$5:$A$293,$D937,시도_소아과개폐업!$B$5:$B$293,$B937)</f>
        <v>96</v>
      </c>
      <c r="AV937" s="14" t="n">
        <f aca="false">SUMIFS(시도_소아과개폐업!$F$5:$F$293,시도_소아과개폐업!$A$5:$A$293,$D937,시도_소아과개폐업!$B$5:$B$293,$B937)</f>
        <v>9</v>
      </c>
      <c r="AW937" s="15" t="n">
        <f aca="false">SUMIFS(시도_소아과개폐업!$G$5:$G$293,시도_소아과개폐업!$A$5:$A$293,$D937,시도_소아과개폐업!$B$5:$B$293,$B937)</f>
        <v>0.191616766467066</v>
      </c>
      <c r="AX937" s="14" t="n">
        <f aca="false">SUMIFS(시도_소아과개폐업!$H$5:$H$293,시도_소아과개폐업!$A$5:$A$293,$D937,시도_소아과개폐업!$B$5:$B$293,$B937)</f>
        <v>262</v>
      </c>
      <c r="AY937" s="14" t="n">
        <f aca="false">SUMIFS(시군구_병원급!$E$5:$E$3668,시군구_병원급!$A$5:$A$3668,$A937,시군구_병원급!$D$5:$D$3668,$D937)</f>
        <v>4</v>
      </c>
      <c r="AZ937" s="14" t="n">
        <f aca="false">SUMIFS(시군구_병원급!$F$5:$F$3668,시군구_병원급!$A$5:$A$3668,$A937,시군구_병원급!$D$5:$D$3668,$D937)</f>
        <v>2</v>
      </c>
      <c r="BA937" s="14" t="n">
        <f aca="false">SUMIFS(시군구_병원급!$G$5:$G$3668,시군구_병원급!$A$5:$A$3668,$A937,시군구_병원급!$D$5:$D$3668,$D937)</f>
        <v>8</v>
      </c>
      <c r="BB937" s="14" t="n">
        <f aca="false">SUMIFS(시군구_병원급!$H$5:$H$3668,시군구_병원급!$A$5:$A$3668,$A937,시군구_병원급!$D$5:$D$3668,$D937)</f>
        <v>13</v>
      </c>
      <c r="BC937" s="16" t="n">
        <f aca="false">K937+AY937</f>
        <v>19</v>
      </c>
      <c r="BD937" s="17" t="n">
        <f aca="false">IF(E937=0,"",(K937+AY937)/E937*1000)</f>
        <v>1.37921022067364</v>
      </c>
      <c r="BE937" s="16" t="n">
        <f aca="false">AY937-SUMIFS(시군구_병원급!$E$5:$E$3668,시군구_병원급!$A$5:$A$3668,$A937,시군구_병원급!$D$5:$D$3668,$D937-3)</f>
        <v>0</v>
      </c>
      <c r="BF937" s="16" t="n">
        <f aca="false">IF(AY937=0,1,0)</f>
        <v>0</v>
      </c>
      <c r="BG937" s="16" t="n">
        <f aca="false">IF(K937+AY937=0,1,0)</f>
        <v>0</v>
      </c>
      <c r="BH937" s="16" t="n">
        <f aca="false">AF937+AG937+AH937</f>
        <v>13</v>
      </c>
      <c r="BI937" s="18" t="n">
        <f aca="false">IF(H937=0,"",BH937/H937)</f>
        <v>0.0631067961165049</v>
      </c>
      <c r="BJ937" s="16" t="n">
        <f aca="false">IF(AP937="","",AP937+AN937)</f>
        <v>28</v>
      </c>
    </row>
    <row r="938" customFormat="false" ht="15" hidden="false" customHeight="true" outlineLevel="0" collapsed="false">
      <c r="A938" s="9" t="s">
        <v>104</v>
      </c>
      <c r="B938" s="10" t="s">
        <v>63</v>
      </c>
      <c r="C938" s="10" t="s">
        <v>105</v>
      </c>
      <c r="D938" s="9" t="n">
        <v>2020</v>
      </c>
      <c r="E938" s="11" t="n">
        <v>12413</v>
      </c>
      <c r="F938" s="11" t="n">
        <v>1745</v>
      </c>
      <c r="G938" s="11" t="n">
        <v>1905</v>
      </c>
      <c r="H938" s="11" t="n">
        <v>221</v>
      </c>
      <c r="I938" s="11" t="n">
        <v>10162</v>
      </c>
      <c r="J938" s="11" t="n">
        <v>7978</v>
      </c>
      <c r="K938" s="11" t="n">
        <v>20</v>
      </c>
      <c r="L938" s="12" t="n">
        <v>17.803915250141</v>
      </c>
      <c r="M938" s="12" t="n">
        <v>1.61121404978651</v>
      </c>
      <c r="N938" s="13" t="n">
        <v>0.785081676835269</v>
      </c>
      <c r="O938" s="13" t="n">
        <v>0.818657858696528</v>
      </c>
      <c r="P938" s="13" t="n">
        <v>0.153468138242166</v>
      </c>
      <c r="Q938" s="13" t="n">
        <v>-0.310043910844311</v>
      </c>
      <c r="R938" s="13" t="n">
        <v>-0.350051177072671</v>
      </c>
      <c r="S938" s="11" t="n">
        <v>-2</v>
      </c>
      <c r="T938" s="13" t="n">
        <v>-0.119521912350598</v>
      </c>
      <c r="U938" s="13" t="n">
        <v>-0.0863975546165603</v>
      </c>
      <c r="V938" s="11" t="n">
        <v>0</v>
      </c>
      <c r="W938" s="13" t="n">
        <v>-0.244343891402715</v>
      </c>
      <c r="X938" s="11" t="n">
        <v>1</v>
      </c>
      <c r="Y938" s="11" t="n">
        <v>0</v>
      </c>
      <c r="Z938" s="11" t="n">
        <v>1</v>
      </c>
      <c r="AA938" s="11" t="n">
        <v>0</v>
      </c>
      <c r="AB938" s="10" t="s">
        <v>65</v>
      </c>
      <c r="AC938" s="11" t="n">
        <v>84</v>
      </c>
      <c r="AD938" s="11" t="n">
        <v>59</v>
      </c>
      <c r="AE938" s="11" t="n">
        <v>65</v>
      </c>
      <c r="AF938" s="11" t="n">
        <v>5</v>
      </c>
      <c r="AG938" s="11" t="n">
        <v>7</v>
      </c>
      <c r="AH938" s="11" t="n">
        <v>1</v>
      </c>
      <c r="AI938" s="13" t="n">
        <v>0.380090497737557</v>
      </c>
      <c r="AJ938" s="13" t="n">
        <v>0.266968325791855</v>
      </c>
      <c r="AK938" s="13" t="n">
        <v>0.294117647058824</v>
      </c>
      <c r="AL938" s="13" t="n">
        <v>0.0226244343891403</v>
      </c>
      <c r="AM938" s="13" t="n">
        <v>0.0316742081447964</v>
      </c>
      <c r="AN938" s="11" t="n">
        <v>7</v>
      </c>
      <c r="AO938" s="13" t="n">
        <v>0.0307017543859649</v>
      </c>
      <c r="AP938" s="11" t="n">
        <v>34</v>
      </c>
      <c r="AQ938" s="11" t="n">
        <v>3</v>
      </c>
      <c r="AR938" s="13" t="n">
        <v>0.131274131274131</v>
      </c>
      <c r="AS938" s="13" t="n">
        <v>0.0115830115830116</v>
      </c>
      <c r="AT938" s="14" t="n">
        <f aca="false">SUMIFS(시도_소아과개폐업!$C$5:$C$293,시도_소아과개폐업!$A$5:$A$293,$D938,시도_소아과개폐업!$B$5:$B$293,$B938)</f>
        <v>105</v>
      </c>
      <c r="AU938" s="14" t="n">
        <f aca="false">SUMIFS(시도_소아과개폐업!$D$5:$D$293,시도_소아과개폐업!$A$5:$A$293,$D938,시도_소아과개폐업!$B$5:$B$293,$B938)</f>
        <v>96</v>
      </c>
      <c r="AV938" s="14" t="n">
        <f aca="false">SUMIFS(시도_소아과개폐업!$F$5:$F$293,시도_소아과개폐업!$A$5:$A$293,$D938,시도_소아과개폐업!$B$5:$B$293,$B938)</f>
        <v>9</v>
      </c>
      <c r="AW938" s="15" t="n">
        <f aca="false">SUMIFS(시도_소아과개폐업!$G$5:$G$293,시도_소아과개폐업!$A$5:$A$293,$D938,시도_소아과개폐업!$B$5:$B$293,$B938)</f>
        <v>0.191616766467066</v>
      </c>
      <c r="AX938" s="14" t="n">
        <f aca="false">SUMIFS(시도_소아과개폐업!$H$5:$H$293,시도_소아과개폐업!$A$5:$A$293,$D938,시도_소아과개폐업!$B$5:$B$293,$B938)</f>
        <v>262</v>
      </c>
      <c r="AY938" s="14" t="n">
        <f aca="false">SUMIFS(시군구_병원급!$E$5:$E$3668,시군구_병원급!$A$5:$A$3668,$A938,시군구_병원급!$D$5:$D$3668,$D938)</f>
        <v>4</v>
      </c>
      <c r="AZ938" s="14" t="n">
        <f aca="false">SUMIFS(시군구_병원급!$F$5:$F$3668,시군구_병원급!$A$5:$A$3668,$A938,시군구_병원급!$D$5:$D$3668,$D938)</f>
        <v>1</v>
      </c>
      <c r="BA938" s="14" t="n">
        <f aca="false">SUMIFS(시군구_병원급!$G$5:$G$3668,시군구_병원급!$A$5:$A$3668,$A938,시군구_병원급!$D$5:$D$3668,$D938)</f>
        <v>13</v>
      </c>
      <c r="BB938" s="14" t="n">
        <f aca="false">SUMIFS(시군구_병원급!$H$5:$H$3668,시군구_병원급!$A$5:$A$3668,$A938,시군구_병원급!$D$5:$D$3668,$D938)</f>
        <v>18</v>
      </c>
      <c r="BC938" s="16" t="n">
        <f aca="false">K938+AY938</f>
        <v>24</v>
      </c>
      <c r="BD938" s="17" t="n">
        <f aca="false">IF(E938=0,"",(K938+AY938)/E938*1000)</f>
        <v>1.93345685974382</v>
      </c>
      <c r="BE938" s="16" t="n">
        <f aca="false">AY938-SUMIFS(시군구_병원급!$E$5:$E$3668,시군구_병원급!$A$5:$A$3668,$A938,시군구_병원급!$D$5:$D$3668,$D938-3)</f>
        <v>0</v>
      </c>
      <c r="BF938" s="16" t="n">
        <f aca="false">IF(AY938=0,1,0)</f>
        <v>0</v>
      </c>
      <c r="BG938" s="16" t="n">
        <f aca="false">IF(K938+AY938=0,1,0)</f>
        <v>0</v>
      </c>
      <c r="BH938" s="16" t="n">
        <f aca="false">AF938+AG938+AH938</f>
        <v>13</v>
      </c>
      <c r="BI938" s="18" t="n">
        <f aca="false">IF(H938=0,"",BH938/H938)</f>
        <v>0.0588235294117647</v>
      </c>
      <c r="BJ938" s="16" t="n">
        <f aca="false">IF(AP938="","",AP938+AN938)</f>
        <v>41</v>
      </c>
    </row>
    <row r="939" customFormat="false" ht="15" hidden="false" customHeight="true" outlineLevel="0" collapsed="false">
      <c r="A939" s="9" t="s">
        <v>106</v>
      </c>
      <c r="B939" s="10" t="s">
        <v>63</v>
      </c>
      <c r="C939" s="10" t="s">
        <v>107</v>
      </c>
      <c r="D939" s="9" t="n">
        <v>2020</v>
      </c>
      <c r="E939" s="11" t="n">
        <v>16797</v>
      </c>
      <c r="F939" s="11" t="n">
        <v>2043</v>
      </c>
      <c r="G939" s="11" t="n">
        <v>2238</v>
      </c>
      <c r="H939" s="11" t="n">
        <v>184</v>
      </c>
      <c r="I939" s="11" t="n">
        <v>10415</v>
      </c>
      <c r="J939" s="11" t="n">
        <v>8310</v>
      </c>
      <c r="K939" s="11" t="n">
        <v>28</v>
      </c>
      <c r="L939" s="12" t="n">
        <v>10.9543370840031</v>
      </c>
      <c r="M939" s="12" t="n">
        <v>1.66696433887004</v>
      </c>
      <c r="N939" s="13" t="n">
        <v>0.797887662025924</v>
      </c>
      <c r="O939" s="13" t="n">
        <v>0.62005119961898</v>
      </c>
      <c r="P939" s="13" t="n">
        <v>0.133238078228255</v>
      </c>
      <c r="Q939" s="13" t="n">
        <v>-0.222684992364293</v>
      </c>
      <c r="R939" s="13" t="n">
        <v>-0.263573543928924</v>
      </c>
      <c r="S939" s="11" t="n">
        <v>-3</v>
      </c>
      <c r="T939" s="13" t="n">
        <v>-0.0264550264550265</v>
      </c>
      <c r="U939" s="13" t="n">
        <v>-0.000863392171911004</v>
      </c>
      <c r="V939" s="11" t="n">
        <v>0</v>
      </c>
      <c r="W939" s="13" t="n">
        <v>-0.0978260869565217</v>
      </c>
      <c r="X939" s="11" t="n">
        <v>0</v>
      </c>
      <c r="Y939" s="11" t="n">
        <v>0</v>
      </c>
      <c r="Z939" s="11" t="n">
        <v>0</v>
      </c>
      <c r="AA939" s="11" t="n">
        <v>0</v>
      </c>
      <c r="AB939" s="10" t="s">
        <v>65</v>
      </c>
      <c r="AC939" s="11" t="n">
        <v>83</v>
      </c>
      <c r="AD939" s="11" t="n">
        <v>31</v>
      </c>
      <c r="AE939" s="11" t="n">
        <v>46</v>
      </c>
      <c r="AF939" s="11" t="n">
        <v>21</v>
      </c>
      <c r="AG939" s="11" t="n">
        <v>1</v>
      </c>
      <c r="AH939" s="11" t="n">
        <v>2</v>
      </c>
      <c r="AI939" s="13" t="n">
        <v>0.451086956521739</v>
      </c>
      <c r="AJ939" s="13" t="n">
        <v>0.168478260869565</v>
      </c>
      <c r="AK939" s="13" t="n">
        <v>0.25</v>
      </c>
      <c r="AL939" s="13" t="n">
        <v>0.114130434782609</v>
      </c>
      <c r="AM939" s="13" t="n">
        <v>0.00543478260869565</v>
      </c>
      <c r="AN939" s="11" t="n">
        <v>0</v>
      </c>
      <c r="AO939" s="13" t="n">
        <v>0</v>
      </c>
      <c r="AP939" s="11" t="n">
        <v>16</v>
      </c>
      <c r="AQ939" s="11" t="n">
        <v>8</v>
      </c>
      <c r="AR939" s="13" t="n">
        <v>0.0833333333333333</v>
      </c>
      <c r="AS939" s="13" t="n">
        <v>0.0416666666666667</v>
      </c>
      <c r="AT939" s="14" t="n">
        <f aca="false">SUMIFS(시도_소아과개폐업!$C$5:$C$293,시도_소아과개폐업!$A$5:$A$293,$D939,시도_소아과개폐업!$B$5:$B$293,$B939)</f>
        <v>105</v>
      </c>
      <c r="AU939" s="14" t="n">
        <f aca="false">SUMIFS(시도_소아과개폐업!$D$5:$D$293,시도_소아과개폐업!$A$5:$A$293,$D939,시도_소아과개폐업!$B$5:$B$293,$B939)</f>
        <v>96</v>
      </c>
      <c r="AV939" s="14" t="n">
        <f aca="false">SUMIFS(시도_소아과개폐업!$F$5:$F$293,시도_소아과개폐업!$A$5:$A$293,$D939,시도_소아과개폐업!$B$5:$B$293,$B939)</f>
        <v>9</v>
      </c>
      <c r="AW939" s="15" t="n">
        <f aca="false">SUMIFS(시도_소아과개폐업!$G$5:$G$293,시도_소아과개폐업!$A$5:$A$293,$D939,시도_소아과개폐업!$B$5:$B$293,$B939)</f>
        <v>0.191616766467066</v>
      </c>
      <c r="AX939" s="14" t="n">
        <f aca="false">SUMIFS(시도_소아과개폐업!$H$5:$H$293,시도_소아과개폐업!$A$5:$A$293,$D939,시도_소아과개폐업!$B$5:$B$293,$B939)</f>
        <v>262</v>
      </c>
      <c r="AY939" s="14" t="n">
        <f aca="false">SUMIFS(시군구_병원급!$E$5:$E$3668,시군구_병원급!$A$5:$A$3668,$A939,시군구_병원급!$D$5:$D$3668,$D939)</f>
        <v>5</v>
      </c>
      <c r="AZ939" s="14" t="n">
        <f aca="false">SUMIFS(시군구_병원급!$F$5:$F$3668,시군구_병원급!$A$5:$A$3668,$A939,시군구_병원급!$D$5:$D$3668,$D939)</f>
        <v>2</v>
      </c>
      <c r="BA939" s="14" t="n">
        <f aca="false">SUMIFS(시군구_병원급!$G$5:$G$3668,시군구_병원급!$A$5:$A$3668,$A939,시군구_병원급!$D$5:$D$3668,$D939)</f>
        <v>15</v>
      </c>
      <c r="BB939" s="14" t="n">
        <f aca="false">SUMIFS(시군구_병원급!$H$5:$H$3668,시군구_병원급!$A$5:$A$3668,$A939,시군구_병원급!$D$5:$D$3668,$D939)</f>
        <v>29</v>
      </c>
      <c r="BC939" s="16" t="n">
        <f aca="false">K939+AY939</f>
        <v>33</v>
      </c>
      <c r="BD939" s="17" t="n">
        <f aca="false">IF(E939=0,"",(K939+AY939)/E939*1000)</f>
        <v>1.96463654223969</v>
      </c>
      <c r="BE939" s="16" t="n">
        <f aca="false">AY939-SUMIFS(시군구_병원급!$E$5:$E$3668,시군구_병원급!$A$5:$A$3668,$A939,시군구_병원급!$D$5:$D$3668,$D939-3)</f>
        <v>0</v>
      </c>
      <c r="BF939" s="16" t="n">
        <f aca="false">IF(AY939=0,1,0)</f>
        <v>0</v>
      </c>
      <c r="BG939" s="16" t="n">
        <f aca="false">IF(K939+AY939=0,1,0)</f>
        <v>0</v>
      </c>
      <c r="BH939" s="16" t="n">
        <f aca="false">AF939+AG939+AH939</f>
        <v>24</v>
      </c>
      <c r="BI939" s="18" t="n">
        <f aca="false">IF(H939=0,"",BH939/H939)</f>
        <v>0.130434782608696</v>
      </c>
      <c r="BJ939" s="16" t="n">
        <f aca="false">IF(AP939="","",AP939+AN939)</f>
        <v>16</v>
      </c>
    </row>
    <row r="940" customFormat="false" ht="15" hidden="false" customHeight="true" outlineLevel="0" collapsed="false">
      <c r="A940" s="9" t="s">
        <v>108</v>
      </c>
      <c r="B940" s="10" t="s">
        <v>63</v>
      </c>
      <c r="C940" s="10" t="s">
        <v>109</v>
      </c>
      <c r="D940" s="9" t="n">
        <v>2020</v>
      </c>
      <c r="E940" s="11" t="n">
        <v>17498</v>
      </c>
      <c r="F940" s="11" t="n">
        <v>2159</v>
      </c>
      <c r="G940" s="11" t="n">
        <v>2356</v>
      </c>
      <c r="H940" s="11" t="n">
        <v>199</v>
      </c>
      <c r="I940" s="11" t="n">
        <v>10877</v>
      </c>
      <c r="J940" s="11" t="n">
        <v>8202</v>
      </c>
      <c r="K940" s="11" t="n">
        <v>28</v>
      </c>
      <c r="L940" s="12" t="n">
        <v>11.3727283118071</v>
      </c>
      <c r="M940" s="12" t="n">
        <v>1.60018287804321</v>
      </c>
      <c r="N940" s="13" t="n">
        <v>0.75406821733934</v>
      </c>
      <c r="O940" s="13" t="n">
        <v>0.621613898731284</v>
      </c>
      <c r="P940" s="13" t="n">
        <v>0.134643959309635</v>
      </c>
      <c r="Q940" s="13" t="n">
        <v>-0.233418032068694</v>
      </c>
      <c r="R940" s="13" t="n">
        <v>-0.318287037037037</v>
      </c>
      <c r="S940" s="11" t="n">
        <v>-1</v>
      </c>
      <c r="T940" s="13" t="n">
        <v>-0.00995024875621886</v>
      </c>
      <c r="U940" s="13" t="n">
        <v>-0.00247615553925162</v>
      </c>
      <c r="V940" s="11" t="n">
        <v>0</v>
      </c>
      <c r="W940" s="13" t="n">
        <v>-0.105527638190955</v>
      </c>
      <c r="X940" s="11" t="n">
        <v>0</v>
      </c>
      <c r="Y940" s="11" t="n">
        <v>0</v>
      </c>
      <c r="Z940" s="11" t="n">
        <v>0</v>
      </c>
      <c r="AA940" s="11" t="n">
        <v>0</v>
      </c>
      <c r="AB940" s="10" t="s">
        <v>65</v>
      </c>
      <c r="AC940" s="11" t="n">
        <v>60</v>
      </c>
      <c r="AD940" s="11" t="n">
        <v>52</v>
      </c>
      <c r="AE940" s="11" t="n">
        <v>54</v>
      </c>
      <c r="AF940" s="11" t="n">
        <v>32</v>
      </c>
      <c r="AG940" s="11" t="n">
        <v>0</v>
      </c>
      <c r="AH940" s="11" t="n">
        <v>1</v>
      </c>
      <c r="AI940" s="13" t="n">
        <v>0.301507537688442</v>
      </c>
      <c r="AJ940" s="13" t="n">
        <v>0.261306532663317</v>
      </c>
      <c r="AK940" s="13" t="n">
        <v>0.271356783919598</v>
      </c>
      <c r="AL940" s="13" t="n">
        <v>0.160804020100503</v>
      </c>
      <c r="AM940" s="13" t="n">
        <v>0</v>
      </c>
      <c r="AN940" s="11" t="n">
        <v>3</v>
      </c>
      <c r="AO940" s="13" t="n">
        <v>0.0148514851485149</v>
      </c>
      <c r="AP940" s="11" t="n">
        <v>11</v>
      </c>
      <c r="AQ940" s="11" t="n">
        <v>10</v>
      </c>
      <c r="AR940" s="13" t="n">
        <v>0.0541871921182266</v>
      </c>
      <c r="AS940" s="13" t="n">
        <v>0.0492610837438424</v>
      </c>
      <c r="AT940" s="14" t="n">
        <f aca="false">SUMIFS(시도_소아과개폐업!$C$5:$C$293,시도_소아과개폐업!$A$5:$A$293,$D940,시도_소아과개폐업!$B$5:$B$293,$B940)</f>
        <v>105</v>
      </c>
      <c r="AU940" s="14" t="n">
        <f aca="false">SUMIFS(시도_소아과개폐업!$D$5:$D$293,시도_소아과개폐업!$A$5:$A$293,$D940,시도_소아과개폐업!$B$5:$B$293,$B940)</f>
        <v>96</v>
      </c>
      <c r="AV940" s="14" t="n">
        <f aca="false">SUMIFS(시도_소아과개폐업!$F$5:$F$293,시도_소아과개폐업!$A$5:$A$293,$D940,시도_소아과개폐업!$B$5:$B$293,$B940)</f>
        <v>9</v>
      </c>
      <c r="AW940" s="15" t="n">
        <f aca="false">SUMIFS(시도_소아과개폐업!$G$5:$G$293,시도_소아과개폐업!$A$5:$A$293,$D940,시도_소아과개폐업!$B$5:$B$293,$B940)</f>
        <v>0.191616766467066</v>
      </c>
      <c r="AX940" s="14" t="n">
        <f aca="false">SUMIFS(시도_소아과개폐업!$H$5:$H$293,시도_소아과개폐업!$A$5:$A$293,$D940,시도_소아과개폐업!$B$5:$B$293,$B940)</f>
        <v>262</v>
      </c>
      <c r="AY940" s="14" t="n">
        <f aca="false">SUMIFS(시군구_병원급!$E$5:$E$3668,시군구_병원급!$A$5:$A$3668,$A940,시군구_병원급!$D$5:$D$3668,$D940)</f>
        <v>9</v>
      </c>
      <c r="AZ940" s="14" t="n">
        <f aca="false">SUMIFS(시군구_병원급!$F$5:$F$3668,시군구_병원급!$A$5:$A$3668,$A940,시군구_병원급!$D$5:$D$3668,$D940)</f>
        <v>4</v>
      </c>
      <c r="BA940" s="14" t="n">
        <f aca="false">SUMIFS(시군구_병원급!$G$5:$G$3668,시군구_병원급!$A$5:$A$3668,$A940,시군구_병원급!$D$5:$D$3668,$D940)</f>
        <v>38</v>
      </c>
      <c r="BB940" s="14" t="n">
        <f aca="false">SUMIFS(시군구_병원급!$H$5:$H$3668,시군구_병원급!$A$5:$A$3668,$A940,시군구_병원급!$D$5:$D$3668,$D940)</f>
        <v>70</v>
      </c>
      <c r="BC940" s="16" t="n">
        <f aca="false">K940+AY940</f>
        <v>37</v>
      </c>
      <c r="BD940" s="17" t="n">
        <f aca="false">IF(E940=0,"",(K940+AY940)/E940*1000)</f>
        <v>2.11452737455709</v>
      </c>
      <c r="BE940" s="16" t="n">
        <f aca="false">AY940-SUMIFS(시군구_병원급!$E$5:$E$3668,시군구_병원급!$A$5:$A$3668,$A940,시군구_병원급!$D$5:$D$3668,$D940-3)</f>
        <v>-1</v>
      </c>
      <c r="BF940" s="16" t="n">
        <f aca="false">IF(AY940=0,1,0)</f>
        <v>0</v>
      </c>
      <c r="BG940" s="16" t="n">
        <f aca="false">IF(K940+AY940=0,1,0)</f>
        <v>0</v>
      </c>
      <c r="BH940" s="16" t="n">
        <f aca="false">AF940+AG940+AH940</f>
        <v>33</v>
      </c>
      <c r="BI940" s="18" t="n">
        <f aca="false">IF(H940=0,"",BH940/H940)</f>
        <v>0.165829145728643</v>
      </c>
      <c r="BJ940" s="16" t="n">
        <f aca="false">IF(AP940="","",AP940+AN940)</f>
        <v>14</v>
      </c>
    </row>
    <row r="941" customFormat="false" ht="15" hidden="false" customHeight="true" outlineLevel="0" collapsed="false">
      <c r="A941" s="9" t="s">
        <v>110</v>
      </c>
      <c r="B941" s="10" t="s">
        <v>63</v>
      </c>
      <c r="C941" s="10" t="s">
        <v>111</v>
      </c>
      <c r="D941" s="9" t="n">
        <v>2020</v>
      </c>
      <c r="E941" s="11" t="n">
        <v>27579</v>
      </c>
      <c r="F941" s="11" t="n">
        <v>3532</v>
      </c>
      <c r="G941" s="11" t="n">
        <v>3791</v>
      </c>
      <c r="H941" s="11" t="n">
        <v>373</v>
      </c>
      <c r="I941" s="11" t="n">
        <v>16691</v>
      </c>
      <c r="J941" s="11" t="n">
        <v>14346</v>
      </c>
      <c r="K941" s="11" t="n">
        <v>45</v>
      </c>
      <c r="L941" s="12" t="n">
        <v>13.5247833496501</v>
      </c>
      <c r="M941" s="12" t="n">
        <v>1.63167627542696</v>
      </c>
      <c r="N941" s="13" t="n">
        <v>0.859505122521119</v>
      </c>
      <c r="O941" s="13" t="n">
        <v>0.605206860292251</v>
      </c>
      <c r="P941" s="13" t="n">
        <v>0.137459661336524</v>
      </c>
      <c r="Q941" s="13" t="n">
        <v>-0.15094513884613</v>
      </c>
      <c r="R941" s="13" t="n">
        <v>-0.23814308681672</v>
      </c>
      <c r="S941" s="11" t="n">
        <v>-1</v>
      </c>
      <c r="T941" s="13" t="n">
        <v>-0.0556962025316455</v>
      </c>
      <c r="U941" s="13" t="n">
        <v>-0.0169621296896166</v>
      </c>
      <c r="V941" s="11" t="n">
        <v>0</v>
      </c>
      <c r="W941" s="13" t="n">
        <v>-0.160857908847185</v>
      </c>
      <c r="X941" s="11" t="n">
        <v>0</v>
      </c>
      <c r="Y941" s="11" t="n">
        <v>0</v>
      </c>
      <c r="Z941" s="11" t="n">
        <v>0</v>
      </c>
      <c r="AA941" s="11" t="n">
        <v>0</v>
      </c>
      <c r="AB941" s="10" t="s">
        <v>65</v>
      </c>
      <c r="AC941" s="11" t="n">
        <v>99</v>
      </c>
      <c r="AD941" s="11" t="n">
        <v>110</v>
      </c>
      <c r="AE941" s="11" t="n">
        <v>142</v>
      </c>
      <c r="AF941" s="11" t="n">
        <v>17</v>
      </c>
      <c r="AG941" s="11" t="n">
        <v>4</v>
      </c>
      <c r="AH941" s="11" t="n">
        <v>1</v>
      </c>
      <c r="AI941" s="13" t="n">
        <v>0.265415549597855</v>
      </c>
      <c r="AJ941" s="13" t="n">
        <v>0.294906166219839</v>
      </c>
      <c r="AK941" s="13" t="n">
        <v>0.380697050938338</v>
      </c>
      <c r="AL941" s="13" t="n">
        <v>0.0455764075067024</v>
      </c>
      <c r="AM941" s="13" t="n">
        <v>0.0107238605898123</v>
      </c>
      <c r="AN941" s="11" t="n">
        <v>7</v>
      </c>
      <c r="AO941" s="13" t="n">
        <v>0.018421052631579</v>
      </c>
      <c r="AP941" s="11" t="n">
        <v>47</v>
      </c>
      <c r="AQ941" s="11" t="n">
        <v>15</v>
      </c>
      <c r="AR941" s="13" t="n">
        <v>0.114077669902913</v>
      </c>
      <c r="AS941" s="13" t="n">
        <v>0.0364077669902913</v>
      </c>
      <c r="AT941" s="14" t="n">
        <f aca="false">SUMIFS(시도_소아과개폐업!$C$5:$C$293,시도_소아과개폐업!$A$5:$A$293,$D941,시도_소아과개폐업!$B$5:$B$293,$B941)</f>
        <v>105</v>
      </c>
      <c r="AU941" s="14" t="n">
        <f aca="false">SUMIFS(시도_소아과개폐업!$D$5:$D$293,시도_소아과개폐업!$A$5:$A$293,$D941,시도_소아과개폐업!$B$5:$B$293,$B941)</f>
        <v>96</v>
      </c>
      <c r="AV941" s="14" t="n">
        <f aca="false">SUMIFS(시도_소아과개폐업!$F$5:$F$293,시도_소아과개폐업!$A$5:$A$293,$D941,시도_소아과개폐업!$B$5:$B$293,$B941)</f>
        <v>9</v>
      </c>
      <c r="AW941" s="15" t="n">
        <f aca="false">SUMIFS(시도_소아과개폐업!$G$5:$G$293,시도_소아과개폐업!$A$5:$A$293,$D941,시도_소아과개폐업!$B$5:$B$293,$B941)</f>
        <v>0.191616766467066</v>
      </c>
      <c r="AX941" s="14" t="n">
        <f aca="false">SUMIFS(시도_소아과개폐업!$H$5:$H$293,시도_소아과개폐업!$A$5:$A$293,$D941,시도_소아과개폐업!$B$5:$B$293,$B941)</f>
        <v>262</v>
      </c>
      <c r="AY941" s="14" t="n">
        <f aca="false">SUMIFS(시군구_병원급!$E$5:$E$3668,시군구_병원급!$A$5:$A$3668,$A941,시군구_병원급!$D$5:$D$3668,$D941)</f>
        <v>4</v>
      </c>
      <c r="AZ941" s="14" t="n">
        <f aca="false">SUMIFS(시군구_병원급!$F$5:$F$3668,시군구_병원급!$A$5:$A$3668,$A941,시군구_병원급!$D$5:$D$3668,$D941)</f>
        <v>2</v>
      </c>
      <c r="BA941" s="14" t="n">
        <f aca="false">SUMIFS(시군구_병원급!$G$5:$G$3668,시군구_병원급!$A$5:$A$3668,$A941,시군구_병원급!$D$5:$D$3668,$D941)</f>
        <v>20</v>
      </c>
      <c r="BB941" s="14" t="n">
        <f aca="false">SUMIFS(시군구_병원급!$H$5:$H$3668,시군구_병원급!$A$5:$A$3668,$A941,시군구_병원급!$D$5:$D$3668,$D941)</f>
        <v>39</v>
      </c>
      <c r="BC941" s="16" t="n">
        <f aca="false">K941+AY941</f>
        <v>49</v>
      </c>
      <c r="BD941" s="17" t="n">
        <f aca="false">IF(E941=0,"",(K941+AY941)/E941*1000)</f>
        <v>1.77671416657602</v>
      </c>
      <c r="BE941" s="16" t="n">
        <f aca="false">AY941-SUMIFS(시군구_병원급!$E$5:$E$3668,시군구_병원급!$A$5:$A$3668,$A941,시군구_병원급!$D$5:$D$3668,$D941-3)</f>
        <v>0</v>
      </c>
      <c r="BF941" s="16" t="n">
        <f aca="false">IF(AY941=0,1,0)</f>
        <v>0</v>
      </c>
      <c r="BG941" s="16" t="n">
        <f aca="false">IF(K941+AY941=0,1,0)</f>
        <v>0</v>
      </c>
      <c r="BH941" s="16" t="n">
        <f aca="false">AF941+AG941+AH941</f>
        <v>22</v>
      </c>
      <c r="BI941" s="18" t="n">
        <f aca="false">IF(H941=0,"",BH941/H941)</f>
        <v>0.0589812332439678</v>
      </c>
      <c r="BJ941" s="16" t="n">
        <f aca="false">IF(AP941="","",AP941+AN941)</f>
        <v>54</v>
      </c>
    </row>
    <row r="942" customFormat="false" ht="15" hidden="false" customHeight="true" outlineLevel="0" collapsed="false">
      <c r="A942" s="9" t="s">
        <v>112</v>
      </c>
      <c r="B942" s="10" t="s">
        <v>63</v>
      </c>
      <c r="C942" s="10" t="s">
        <v>113</v>
      </c>
      <c r="D942" s="9" t="n">
        <v>2020</v>
      </c>
      <c r="E942" s="11" t="n">
        <v>19166</v>
      </c>
      <c r="F942" s="11" t="n">
        <v>2575</v>
      </c>
      <c r="G942" s="11" t="n">
        <v>2535</v>
      </c>
      <c r="H942" s="11" t="n">
        <v>260</v>
      </c>
      <c r="I942" s="11" t="n">
        <v>13025</v>
      </c>
      <c r="J942" s="11" t="n">
        <v>10860</v>
      </c>
      <c r="K942" s="11" t="n">
        <v>25</v>
      </c>
      <c r="L942" s="12" t="n">
        <v>13.5656892413649</v>
      </c>
      <c r="M942" s="12" t="n">
        <v>1.30439319628509</v>
      </c>
      <c r="N942" s="13" t="n">
        <v>0.833781190019194</v>
      </c>
      <c r="O942" s="13" t="n">
        <v>0.679588855264531</v>
      </c>
      <c r="P942" s="13" t="n">
        <v>0.132265470103308</v>
      </c>
      <c r="Q942" s="13" t="n">
        <v>-0.0322157139971723</v>
      </c>
      <c r="R942" s="13" t="n">
        <v>-0.14588948787062</v>
      </c>
      <c r="S942" s="11" t="n">
        <v>2</v>
      </c>
      <c r="T942" s="13" t="n">
        <v>0</v>
      </c>
      <c r="U942" s="13" t="n">
        <v>0.0293187924766871</v>
      </c>
      <c r="V942" s="11" t="n">
        <v>0</v>
      </c>
      <c r="W942" s="13" t="n">
        <v>-0.115384615384615</v>
      </c>
      <c r="X942" s="11" t="n">
        <v>0</v>
      </c>
      <c r="Y942" s="11" t="n">
        <v>0</v>
      </c>
      <c r="Z942" s="11" t="n">
        <v>0</v>
      </c>
      <c r="AA942" s="11" t="n">
        <v>0</v>
      </c>
      <c r="AB942" s="10" t="s">
        <v>65</v>
      </c>
      <c r="AC942" s="11" t="n">
        <v>79</v>
      </c>
      <c r="AD942" s="11" t="n">
        <v>78</v>
      </c>
      <c r="AE942" s="11" t="n">
        <v>94</v>
      </c>
      <c r="AF942" s="11" t="n">
        <v>5</v>
      </c>
      <c r="AG942" s="11" t="n">
        <v>3</v>
      </c>
      <c r="AH942" s="11" t="n">
        <v>1</v>
      </c>
      <c r="AI942" s="13" t="n">
        <v>0.303846153846154</v>
      </c>
      <c r="AJ942" s="13" t="n">
        <v>0.3</v>
      </c>
      <c r="AK942" s="13" t="n">
        <v>0.361538461538462</v>
      </c>
      <c r="AL942" s="13" t="n">
        <v>0.0192307692307692</v>
      </c>
      <c r="AM942" s="13" t="n">
        <v>0.0115384615384615</v>
      </c>
      <c r="AN942" s="11" t="n">
        <v>0</v>
      </c>
      <c r="AO942" s="13" t="n">
        <v>0</v>
      </c>
      <c r="AP942" s="11" t="n">
        <v>17</v>
      </c>
      <c r="AQ942" s="11" t="n">
        <v>13</v>
      </c>
      <c r="AR942" s="13" t="n">
        <v>0.0643939393939394</v>
      </c>
      <c r="AS942" s="13" t="n">
        <v>0.0492424242424242</v>
      </c>
      <c r="AT942" s="14" t="n">
        <f aca="false">SUMIFS(시도_소아과개폐업!$C$5:$C$293,시도_소아과개폐업!$A$5:$A$293,$D942,시도_소아과개폐업!$B$5:$B$293,$B942)</f>
        <v>105</v>
      </c>
      <c r="AU942" s="14" t="n">
        <f aca="false">SUMIFS(시도_소아과개폐업!$D$5:$D$293,시도_소아과개폐업!$A$5:$A$293,$D942,시도_소아과개폐업!$B$5:$B$293,$B942)</f>
        <v>96</v>
      </c>
      <c r="AV942" s="14" t="n">
        <f aca="false">SUMIFS(시도_소아과개폐업!$F$5:$F$293,시도_소아과개폐업!$A$5:$A$293,$D942,시도_소아과개폐업!$B$5:$B$293,$B942)</f>
        <v>9</v>
      </c>
      <c r="AW942" s="15" t="n">
        <f aca="false">SUMIFS(시도_소아과개폐업!$G$5:$G$293,시도_소아과개폐업!$A$5:$A$293,$D942,시도_소아과개폐업!$B$5:$B$293,$B942)</f>
        <v>0.191616766467066</v>
      </c>
      <c r="AX942" s="14" t="n">
        <f aca="false">SUMIFS(시도_소아과개폐업!$H$5:$H$293,시도_소아과개폐업!$A$5:$A$293,$D942,시도_소아과개폐업!$B$5:$B$293,$B942)</f>
        <v>262</v>
      </c>
      <c r="AY942" s="14" t="n">
        <f aca="false">SUMIFS(시군구_병원급!$E$5:$E$3668,시군구_병원급!$A$5:$A$3668,$A942,시군구_병원급!$D$5:$D$3668,$D942)</f>
        <v>5</v>
      </c>
      <c r="AZ942" s="14" t="n">
        <f aca="false">SUMIFS(시군구_병원급!$F$5:$F$3668,시군구_병원급!$A$5:$A$3668,$A942,시군구_병원급!$D$5:$D$3668,$D942)</f>
        <v>3</v>
      </c>
      <c r="BA942" s="14" t="n">
        <f aca="false">SUMIFS(시군구_병원급!$G$5:$G$3668,시군구_병원급!$A$5:$A$3668,$A942,시군구_병원급!$D$5:$D$3668,$D942)</f>
        <v>17</v>
      </c>
      <c r="BB942" s="14" t="n">
        <f aca="false">SUMIFS(시군구_병원급!$H$5:$H$3668,시군구_병원급!$A$5:$A$3668,$A942,시군구_병원급!$D$5:$D$3668,$D942)</f>
        <v>33</v>
      </c>
      <c r="BC942" s="16" t="n">
        <f aca="false">K942+AY942</f>
        <v>30</v>
      </c>
      <c r="BD942" s="17" t="n">
        <f aca="false">IF(E942=0,"",(K942+AY942)/E942*1000)</f>
        <v>1.56527183554211</v>
      </c>
      <c r="BE942" s="16" t="n">
        <f aca="false">AY942-SUMIFS(시군구_병원급!$E$5:$E$3668,시군구_병원급!$A$5:$A$3668,$A942,시군구_병원급!$D$5:$D$3668,$D942-3)</f>
        <v>-1</v>
      </c>
      <c r="BF942" s="16" t="n">
        <f aca="false">IF(AY942=0,1,0)</f>
        <v>0</v>
      </c>
      <c r="BG942" s="16" t="n">
        <f aca="false">IF(K942+AY942=0,1,0)</f>
        <v>0</v>
      </c>
      <c r="BH942" s="16" t="n">
        <f aca="false">AF942+AG942+AH942</f>
        <v>9</v>
      </c>
      <c r="BI942" s="18" t="n">
        <f aca="false">IF(H942=0,"",BH942/H942)</f>
        <v>0.0346153846153846</v>
      </c>
      <c r="BJ942" s="16" t="n">
        <f aca="false">IF(AP942="","",AP942+AN942)</f>
        <v>17</v>
      </c>
    </row>
    <row r="943" customFormat="false" ht="15" hidden="false" customHeight="true" outlineLevel="0" collapsed="false">
      <c r="A943" s="9" t="s">
        <v>114</v>
      </c>
      <c r="B943" s="10" t="s">
        <v>115</v>
      </c>
      <c r="C943" s="10" t="s">
        <v>67</v>
      </c>
      <c r="D943" s="9" t="n">
        <v>2020</v>
      </c>
      <c r="E943" s="11" t="n">
        <v>681</v>
      </c>
      <c r="F943" s="11" t="n">
        <v>80</v>
      </c>
      <c r="G943" s="11" t="n">
        <v>94</v>
      </c>
      <c r="H943" s="11" t="n">
        <v>13</v>
      </c>
      <c r="I943" s="11" t="n">
        <v>885</v>
      </c>
      <c r="J943" s="11" t="n">
        <v>713</v>
      </c>
      <c r="K943" s="11" t="n">
        <v>1</v>
      </c>
      <c r="L943" s="12" t="n">
        <v>19.0895741556535</v>
      </c>
      <c r="M943" s="12" t="n">
        <v>1.46842878120411</v>
      </c>
      <c r="N943" s="13" t="n">
        <v>0.805649717514124</v>
      </c>
      <c r="O943" s="13" t="n">
        <v>1.29955947136564</v>
      </c>
      <c r="P943" s="13" t="n">
        <v>0.138032305433187</v>
      </c>
      <c r="Q943" s="13" t="n">
        <v>-0.378649635036496</v>
      </c>
      <c r="R943" s="13" t="n">
        <v>-0.459770114942529</v>
      </c>
      <c r="S943" s="11" t="n">
        <v>-1</v>
      </c>
      <c r="T943" s="13" t="n">
        <v>0</v>
      </c>
      <c r="U943" s="13" t="n">
        <v>-0.0231788079470199</v>
      </c>
      <c r="V943" s="11" t="n">
        <v>0</v>
      </c>
      <c r="W943" s="13" t="n">
        <v>-0.230769230769231</v>
      </c>
      <c r="X943" s="11" t="n">
        <v>1</v>
      </c>
      <c r="Y943" s="11" t="n">
        <v>0</v>
      </c>
      <c r="Z943" s="11" t="n">
        <v>1</v>
      </c>
      <c r="AA943" s="11" t="n">
        <v>0</v>
      </c>
      <c r="AB943" s="10" t="s">
        <v>65</v>
      </c>
      <c r="AC943" s="11" t="n">
        <v>4</v>
      </c>
      <c r="AD943" s="11" t="n">
        <v>3</v>
      </c>
      <c r="AE943" s="11" t="n">
        <v>3</v>
      </c>
      <c r="AF943" s="11" t="n">
        <v>2</v>
      </c>
      <c r="AG943" s="11" t="n">
        <v>1</v>
      </c>
      <c r="AH943" s="11" t="n">
        <v>0</v>
      </c>
      <c r="AI943" s="13" t="n">
        <v>0.307692307692308</v>
      </c>
      <c r="AJ943" s="13" t="n">
        <v>0.230769230769231</v>
      </c>
      <c r="AK943" s="13" t="n">
        <v>0.230769230769231</v>
      </c>
      <c r="AL943" s="13" t="n">
        <v>0.153846153846154</v>
      </c>
      <c r="AM943" s="13" t="n">
        <v>0.0769230769230769</v>
      </c>
      <c r="AN943" s="11" t="n">
        <v>0</v>
      </c>
      <c r="AO943" s="13" t="n">
        <v>0</v>
      </c>
      <c r="AP943" s="11" t="n">
        <v>0</v>
      </c>
      <c r="AQ943" s="11" t="n">
        <v>0</v>
      </c>
      <c r="AR943" s="13" t="n">
        <v>0</v>
      </c>
      <c r="AS943" s="13" t="n">
        <v>0</v>
      </c>
      <c r="AT943" s="14" t="n">
        <f aca="false">SUMIFS(시도_소아과개폐업!$C$5:$C$293,시도_소아과개폐업!$A$5:$A$293,$D943,시도_소아과개폐업!$B$5:$B$293,$B943)</f>
        <v>39</v>
      </c>
      <c r="AU943" s="14" t="n">
        <f aca="false">SUMIFS(시도_소아과개폐업!$D$5:$D$293,시도_소아과개폐업!$A$5:$A$293,$D943,시도_소아과개폐업!$B$5:$B$293,$B943)</f>
        <v>37</v>
      </c>
      <c r="AV943" s="14" t="n">
        <f aca="false">SUMIFS(시도_소아과개폐업!$F$5:$F$293,시도_소아과개폐업!$A$5:$A$293,$D943,시도_소아과개폐업!$B$5:$B$293,$B943)</f>
        <v>2</v>
      </c>
      <c r="AW943" s="15" t="n">
        <f aca="false">SUMIFS(시도_소아과개폐업!$G$5:$G$293,시도_소아과개폐업!$A$5:$A$293,$D943,시도_소아과개폐업!$B$5:$B$293,$B943)</f>
        <v>0.276119402985075</v>
      </c>
      <c r="AX943" s="14" t="n">
        <f aca="false">SUMIFS(시도_소아과개폐업!$H$5:$H$293,시도_소아과개폐업!$A$5:$A$293,$D943,시도_소아과개폐업!$B$5:$B$293,$B943)</f>
        <v>105</v>
      </c>
      <c r="AY943" s="14" t="n">
        <f aca="false">SUMIFS(시군구_병원급!$E$5:$E$3668,시군구_병원급!$A$5:$A$3668,$A943,시군구_병원급!$D$5:$D$3668,$D943)</f>
        <v>3</v>
      </c>
      <c r="AZ943" s="14" t="n">
        <f aca="false">SUMIFS(시군구_병원급!$F$5:$F$3668,시군구_병원급!$A$5:$A$3668,$A943,시군구_병원급!$D$5:$D$3668,$D943)</f>
        <v>1</v>
      </c>
      <c r="BA943" s="14" t="n">
        <f aca="false">SUMIFS(시군구_병원급!$G$5:$G$3668,시군구_병원급!$A$5:$A$3668,$A943,시군구_병원급!$D$5:$D$3668,$D943)</f>
        <v>4</v>
      </c>
      <c r="BB943" s="14" t="n">
        <f aca="false">SUMIFS(시군구_병원급!$H$5:$H$3668,시군구_병원급!$A$5:$A$3668,$A943,시군구_병원급!$D$5:$D$3668,$D943)</f>
        <v>8</v>
      </c>
      <c r="BC943" s="16" t="n">
        <f aca="false">K943+AY943</f>
        <v>4</v>
      </c>
      <c r="BD943" s="17" t="n">
        <f aca="false">IF(E943=0,"",(K943+AY943)/E943*1000)</f>
        <v>5.87371512481645</v>
      </c>
      <c r="BE943" s="16" t="n">
        <f aca="false">AY943-SUMIFS(시군구_병원급!$E$5:$E$3668,시군구_병원급!$A$5:$A$3668,$A943,시군구_병원급!$D$5:$D$3668,$D943-3)</f>
        <v>-1</v>
      </c>
      <c r="BF943" s="16" t="n">
        <f aca="false">IF(AY943=0,1,0)</f>
        <v>0</v>
      </c>
      <c r="BG943" s="16" t="n">
        <f aca="false">IF(K943+AY943=0,1,0)</f>
        <v>0</v>
      </c>
      <c r="BH943" s="16" t="n">
        <f aca="false">AF943+AG943+AH943</f>
        <v>3</v>
      </c>
      <c r="BI943" s="18" t="n">
        <f aca="false">IF(H943=0,"",BH943/H943)</f>
        <v>0.230769230769231</v>
      </c>
      <c r="BJ943" s="16" t="n">
        <f aca="false">IF(AP943="","",AP943+AN943)</f>
        <v>0</v>
      </c>
    </row>
    <row r="944" customFormat="false" ht="15" hidden="false" customHeight="true" outlineLevel="0" collapsed="false">
      <c r="A944" s="9" t="s">
        <v>116</v>
      </c>
      <c r="B944" s="10" t="s">
        <v>115</v>
      </c>
      <c r="C944" s="10" t="s">
        <v>117</v>
      </c>
      <c r="D944" s="9" t="n">
        <v>2020</v>
      </c>
      <c r="E944" s="11" t="n">
        <v>2954</v>
      </c>
      <c r="F944" s="11" t="n">
        <v>347</v>
      </c>
      <c r="G944" s="11" t="n">
        <v>359</v>
      </c>
      <c r="H944" s="11" t="n">
        <v>36</v>
      </c>
      <c r="I944" s="11" t="n">
        <v>1817</v>
      </c>
      <c r="J944" s="11" t="n">
        <v>1450</v>
      </c>
      <c r="K944" s="11" t="n">
        <v>3</v>
      </c>
      <c r="L944" s="12" t="n">
        <v>12.186865267434</v>
      </c>
      <c r="M944" s="12" t="n">
        <v>1.0155721056195</v>
      </c>
      <c r="N944" s="13" t="n">
        <v>0.798018712162906</v>
      </c>
      <c r="O944" s="13" t="n">
        <v>0.61509817197021</v>
      </c>
      <c r="P944" s="13" t="n">
        <v>0.121530128639133</v>
      </c>
      <c r="Q944" s="13" t="n">
        <v>-0.110508882866606</v>
      </c>
      <c r="R944" s="13" t="n">
        <v>-0.216157205240175</v>
      </c>
      <c r="S944" s="11" t="n">
        <v>1</v>
      </c>
      <c r="T944" s="13" t="n">
        <v>-0.0526315789473685</v>
      </c>
      <c r="U944" s="13" t="n">
        <v>-0.0441872698579695</v>
      </c>
      <c r="V944" s="11" t="n">
        <v>0</v>
      </c>
      <c r="W944" s="13" t="n">
        <v>-0.138888888888889</v>
      </c>
      <c r="X944" s="11" t="n">
        <v>0</v>
      </c>
      <c r="Y944" s="11" t="n">
        <v>0</v>
      </c>
      <c r="Z944" s="11" t="n">
        <v>0</v>
      </c>
      <c r="AA944" s="11" t="n">
        <v>0</v>
      </c>
      <c r="AB944" s="10" t="s">
        <v>65</v>
      </c>
      <c r="AC944" s="11" t="n">
        <v>14</v>
      </c>
      <c r="AD944" s="11" t="n">
        <v>11</v>
      </c>
      <c r="AE944" s="11" t="n">
        <v>7</v>
      </c>
      <c r="AF944" s="11" t="n">
        <v>0</v>
      </c>
      <c r="AG944" s="11" t="n">
        <v>4</v>
      </c>
      <c r="AH944" s="11" t="n">
        <v>0</v>
      </c>
      <c r="AI944" s="13" t="n">
        <v>0.388888888888889</v>
      </c>
      <c r="AJ944" s="13" t="n">
        <v>0.305555555555556</v>
      </c>
      <c r="AK944" s="13" t="n">
        <v>0.194444444444444</v>
      </c>
      <c r="AL944" s="13" t="n">
        <v>0</v>
      </c>
      <c r="AM944" s="13" t="n">
        <v>0.111111111111111</v>
      </c>
      <c r="AN944" s="11" t="n">
        <v>0</v>
      </c>
      <c r="AO944" s="13" t="n">
        <v>0</v>
      </c>
      <c r="AP944" s="11" t="n">
        <v>4</v>
      </c>
      <c r="AQ944" s="11" t="n">
        <v>1</v>
      </c>
      <c r="AR944" s="13" t="n">
        <v>0.102564102564103</v>
      </c>
      <c r="AS944" s="13" t="n">
        <v>0.0256410256410256</v>
      </c>
      <c r="AT944" s="14" t="n">
        <f aca="false">SUMIFS(시도_소아과개폐업!$C$5:$C$293,시도_소아과개폐업!$A$5:$A$293,$D944,시도_소아과개폐업!$B$5:$B$293,$B944)</f>
        <v>39</v>
      </c>
      <c r="AU944" s="14" t="n">
        <f aca="false">SUMIFS(시도_소아과개폐업!$D$5:$D$293,시도_소아과개폐업!$A$5:$A$293,$D944,시도_소아과개폐업!$B$5:$B$293,$B944)</f>
        <v>37</v>
      </c>
      <c r="AV944" s="14" t="n">
        <f aca="false">SUMIFS(시도_소아과개폐업!$F$5:$F$293,시도_소아과개폐업!$A$5:$A$293,$D944,시도_소아과개폐업!$B$5:$B$293,$B944)</f>
        <v>2</v>
      </c>
      <c r="AW944" s="15" t="n">
        <f aca="false">SUMIFS(시도_소아과개폐업!$G$5:$G$293,시도_소아과개폐업!$A$5:$A$293,$D944,시도_소아과개폐업!$B$5:$B$293,$B944)</f>
        <v>0.276119402985075</v>
      </c>
      <c r="AX944" s="14" t="n">
        <f aca="false">SUMIFS(시도_소아과개폐업!$H$5:$H$293,시도_소아과개폐업!$A$5:$A$293,$D944,시도_소아과개폐업!$B$5:$B$293,$B944)</f>
        <v>105</v>
      </c>
      <c r="AY944" s="14" t="n">
        <f aca="false">SUMIFS(시군구_병원급!$E$5:$E$3668,시군구_병원급!$A$5:$A$3668,$A944,시군구_병원급!$D$5:$D$3668,$D944)</f>
        <v>4</v>
      </c>
      <c r="AZ944" s="14" t="n">
        <f aca="false">SUMIFS(시군구_병원급!$F$5:$F$3668,시군구_병원급!$A$5:$A$3668,$A944,시군구_병원급!$D$5:$D$3668,$D944)</f>
        <v>4</v>
      </c>
      <c r="BA944" s="14" t="n">
        <f aca="false">SUMIFS(시군구_병원급!$G$5:$G$3668,시군구_병원급!$A$5:$A$3668,$A944,시군구_병원급!$D$5:$D$3668,$D944)</f>
        <v>8</v>
      </c>
      <c r="BB944" s="14" t="n">
        <f aca="false">SUMIFS(시군구_병원급!$H$5:$H$3668,시군구_병원급!$A$5:$A$3668,$A944,시군구_병원급!$D$5:$D$3668,$D944)</f>
        <v>15</v>
      </c>
      <c r="BC944" s="16" t="n">
        <f aca="false">K944+AY944</f>
        <v>7</v>
      </c>
      <c r="BD944" s="17" t="n">
        <f aca="false">IF(E944=0,"",(K944+AY944)/E944*1000)</f>
        <v>2.3696682464455</v>
      </c>
      <c r="BE944" s="16" t="n">
        <f aca="false">AY944-SUMIFS(시군구_병원급!$E$5:$E$3668,시군구_병원급!$A$5:$A$3668,$A944,시군구_병원급!$D$5:$D$3668,$D944-3)</f>
        <v>0</v>
      </c>
      <c r="BF944" s="16" t="n">
        <f aca="false">IF(AY944=0,1,0)</f>
        <v>0</v>
      </c>
      <c r="BG944" s="16" t="n">
        <f aca="false">IF(K944+AY944=0,1,0)</f>
        <v>0</v>
      </c>
      <c r="BH944" s="16" t="n">
        <f aca="false">AF944+AG944+AH944</f>
        <v>4</v>
      </c>
      <c r="BI944" s="18" t="n">
        <f aca="false">IF(H944=0,"",BH944/H944)</f>
        <v>0.111111111111111</v>
      </c>
      <c r="BJ944" s="16" t="n">
        <f aca="false">IF(AP944="","",AP944+AN944)</f>
        <v>4</v>
      </c>
    </row>
    <row r="945" customFormat="false" ht="15" hidden="false" customHeight="true" outlineLevel="0" collapsed="false">
      <c r="A945" s="9" t="s">
        <v>118</v>
      </c>
      <c r="B945" s="10" t="s">
        <v>115</v>
      </c>
      <c r="C945" s="10" t="s">
        <v>119</v>
      </c>
      <c r="D945" s="9" t="n">
        <v>2020</v>
      </c>
      <c r="E945" s="11" t="n">
        <v>2311</v>
      </c>
      <c r="F945" s="11" t="n">
        <v>320</v>
      </c>
      <c r="G945" s="11" t="n">
        <v>347</v>
      </c>
      <c r="H945" s="11" t="n">
        <v>33</v>
      </c>
      <c r="I945" s="11" t="n">
        <v>1846</v>
      </c>
      <c r="J945" s="11" t="n">
        <v>1396</v>
      </c>
      <c r="K945" s="11" t="n">
        <v>1</v>
      </c>
      <c r="L945" s="12" t="n">
        <v>14.2795326698399</v>
      </c>
      <c r="M945" s="12" t="n">
        <v>0.43271311120727</v>
      </c>
      <c r="N945" s="13" t="n">
        <v>0.756229685807151</v>
      </c>
      <c r="O945" s="13" t="n">
        <v>0.79878840328862</v>
      </c>
      <c r="P945" s="13" t="n">
        <v>0.150151449588923</v>
      </c>
      <c r="Q945" s="13" t="n">
        <v>-0.107377365778293</v>
      </c>
      <c r="R945" s="13" t="n">
        <v>-0.0697050938337802</v>
      </c>
      <c r="S945" s="11" t="n">
        <v>0</v>
      </c>
      <c r="T945" s="13" t="n">
        <v>-0.131578947368421</v>
      </c>
      <c r="U945" s="13" t="n">
        <v>-0.10950313555234</v>
      </c>
      <c r="V945" s="11" t="n">
        <v>0</v>
      </c>
      <c r="W945" s="13" t="n">
        <v>-0.121212121212121</v>
      </c>
      <c r="X945" s="11" t="n">
        <v>0</v>
      </c>
      <c r="Y945" s="11" t="n">
        <v>0</v>
      </c>
      <c r="Z945" s="11" t="n">
        <v>0</v>
      </c>
      <c r="AA945" s="11" t="n">
        <v>0</v>
      </c>
      <c r="AB945" s="10" t="s">
        <v>65</v>
      </c>
      <c r="AC945" s="11" t="n">
        <v>11</v>
      </c>
      <c r="AD945" s="11" t="n">
        <v>7</v>
      </c>
      <c r="AE945" s="11" t="n">
        <v>5</v>
      </c>
      <c r="AF945" s="11" t="n">
        <v>6</v>
      </c>
      <c r="AG945" s="11" t="n">
        <v>4</v>
      </c>
      <c r="AH945" s="11" t="n">
        <v>0</v>
      </c>
      <c r="AI945" s="13" t="n">
        <v>0.333333333333333</v>
      </c>
      <c r="AJ945" s="13" t="n">
        <v>0.212121212121212</v>
      </c>
      <c r="AK945" s="13" t="n">
        <v>0.151515151515152</v>
      </c>
      <c r="AL945" s="13" t="n">
        <v>0.181818181818182</v>
      </c>
      <c r="AM945" s="13" t="n">
        <v>0.121212121212121</v>
      </c>
      <c r="AN945" s="11" t="n">
        <v>0</v>
      </c>
      <c r="AO945" s="13" t="n">
        <v>0</v>
      </c>
      <c r="AP945" s="11" t="n">
        <v>7</v>
      </c>
      <c r="AQ945" s="11" t="n">
        <v>1</v>
      </c>
      <c r="AR945" s="13" t="n">
        <v>0.17948717948718</v>
      </c>
      <c r="AS945" s="13" t="n">
        <v>0.0256410256410256</v>
      </c>
      <c r="AT945" s="14" t="n">
        <f aca="false">SUMIFS(시도_소아과개폐업!$C$5:$C$293,시도_소아과개폐업!$A$5:$A$293,$D945,시도_소아과개폐업!$B$5:$B$293,$B945)</f>
        <v>39</v>
      </c>
      <c r="AU945" s="14" t="n">
        <f aca="false">SUMIFS(시도_소아과개폐업!$D$5:$D$293,시도_소아과개폐업!$A$5:$A$293,$D945,시도_소아과개폐업!$B$5:$B$293,$B945)</f>
        <v>37</v>
      </c>
      <c r="AV945" s="14" t="n">
        <f aca="false">SUMIFS(시도_소아과개폐업!$F$5:$F$293,시도_소아과개폐업!$A$5:$A$293,$D945,시도_소아과개폐업!$B$5:$B$293,$B945)</f>
        <v>2</v>
      </c>
      <c r="AW945" s="15" t="n">
        <f aca="false">SUMIFS(시도_소아과개폐업!$G$5:$G$293,시도_소아과개폐업!$A$5:$A$293,$D945,시도_소아과개폐업!$B$5:$B$293,$B945)</f>
        <v>0.276119402985075</v>
      </c>
      <c r="AX945" s="14" t="n">
        <f aca="false">SUMIFS(시도_소아과개폐업!$H$5:$H$293,시도_소아과개폐업!$A$5:$A$293,$D945,시도_소아과개폐업!$B$5:$B$293,$B945)</f>
        <v>105</v>
      </c>
      <c r="AY945" s="14" t="n">
        <f aca="false">SUMIFS(시군구_병원급!$E$5:$E$3668,시군구_병원급!$A$5:$A$3668,$A945,시군구_병원급!$D$5:$D$3668,$D945)</f>
        <v>5</v>
      </c>
      <c r="AZ945" s="14" t="n">
        <f aca="false">SUMIFS(시군구_병원급!$F$5:$F$3668,시군구_병원급!$A$5:$A$3668,$A945,시군구_병원급!$D$5:$D$3668,$D945)</f>
        <v>3</v>
      </c>
      <c r="BA945" s="14" t="n">
        <f aca="false">SUMIFS(시군구_병원급!$G$5:$G$3668,시군구_병원급!$A$5:$A$3668,$A945,시군구_병원급!$D$5:$D$3668,$D945)</f>
        <v>8</v>
      </c>
      <c r="BB945" s="14" t="n">
        <f aca="false">SUMIFS(시군구_병원급!$H$5:$H$3668,시군구_병원급!$A$5:$A$3668,$A945,시군구_병원급!$D$5:$D$3668,$D945)</f>
        <v>17</v>
      </c>
      <c r="BC945" s="16" t="n">
        <f aca="false">K945+AY945</f>
        <v>6</v>
      </c>
      <c r="BD945" s="17" t="n">
        <f aca="false">IF(E945=0,"",(K945+AY945)/E945*1000)</f>
        <v>2.59627866724362</v>
      </c>
      <c r="BE945" s="16" t="n">
        <f aca="false">AY945-SUMIFS(시군구_병원급!$E$5:$E$3668,시군구_병원급!$A$5:$A$3668,$A945,시군구_병원급!$D$5:$D$3668,$D945-3)</f>
        <v>0</v>
      </c>
      <c r="BF945" s="16" t="n">
        <f aca="false">IF(AY945=0,1,0)</f>
        <v>0</v>
      </c>
      <c r="BG945" s="16" t="n">
        <f aca="false">IF(K945+AY945=0,1,0)</f>
        <v>0</v>
      </c>
      <c r="BH945" s="16" t="n">
        <f aca="false">AF945+AG945+AH945</f>
        <v>10</v>
      </c>
      <c r="BI945" s="18" t="n">
        <f aca="false">IF(H945=0,"",BH945/H945)</f>
        <v>0.303030303030303</v>
      </c>
      <c r="BJ945" s="16" t="n">
        <f aca="false">IF(AP945="","",AP945+AN945)</f>
        <v>7</v>
      </c>
    </row>
    <row r="946" customFormat="false" ht="15" hidden="false" customHeight="true" outlineLevel="0" collapsed="false">
      <c r="A946" s="9" t="s">
        <v>120</v>
      </c>
      <c r="B946" s="10" t="s">
        <v>115</v>
      </c>
      <c r="C946" s="10" t="s">
        <v>121</v>
      </c>
      <c r="D946" s="9" t="n">
        <v>2020</v>
      </c>
      <c r="E946" s="11" t="n">
        <v>2627</v>
      </c>
      <c r="F946" s="11" t="n">
        <v>287</v>
      </c>
      <c r="G946" s="11" t="n">
        <v>289</v>
      </c>
      <c r="H946" s="11" t="n">
        <v>45</v>
      </c>
      <c r="I946" s="11" t="n">
        <v>2403</v>
      </c>
      <c r="J946" s="11" t="n">
        <v>1872</v>
      </c>
      <c r="K946" s="11" t="n">
        <v>3</v>
      </c>
      <c r="L946" s="12" t="n">
        <v>17.1298058622002</v>
      </c>
      <c r="M946" s="12" t="n">
        <v>1.14198705748002</v>
      </c>
      <c r="N946" s="13" t="n">
        <v>0.779026217228464</v>
      </c>
      <c r="O946" s="13" t="n">
        <v>0.914731633041492</v>
      </c>
      <c r="P946" s="13" t="n">
        <v>0.110011419870575</v>
      </c>
      <c r="Q946" s="13" t="n">
        <v>-0.284391174067012</v>
      </c>
      <c r="R946" s="13" t="n">
        <v>-0.383795309168444</v>
      </c>
      <c r="S946" s="11" t="n">
        <v>0</v>
      </c>
      <c r="T946" s="13" t="n">
        <v>-0.0816326530612245</v>
      </c>
      <c r="U946" s="13" t="n">
        <v>-0.0693261037955074</v>
      </c>
      <c r="V946" s="11" t="n">
        <v>0</v>
      </c>
      <c r="W946" s="13" t="n">
        <v>-0.2</v>
      </c>
      <c r="X946" s="11" t="n">
        <v>0</v>
      </c>
      <c r="Y946" s="11" t="n">
        <v>0</v>
      </c>
      <c r="Z946" s="11" t="n">
        <v>0</v>
      </c>
      <c r="AA946" s="11" t="n">
        <v>0</v>
      </c>
      <c r="AB946" s="10" t="s">
        <v>65</v>
      </c>
      <c r="AC946" s="11" t="n">
        <v>15</v>
      </c>
      <c r="AD946" s="11" t="n">
        <v>10</v>
      </c>
      <c r="AE946" s="11" t="n">
        <v>11</v>
      </c>
      <c r="AF946" s="11" t="n">
        <v>2</v>
      </c>
      <c r="AG946" s="11" t="n">
        <v>7</v>
      </c>
      <c r="AH946" s="11" t="n">
        <v>0</v>
      </c>
      <c r="AI946" s="13" t="n">
        <v>0.333333333333333</v>
      </c>
      <c r="AJ946" s="13" t="n">
        <v>0.222222222222222</v>
      </c>
      <c r="AK946" s="13" t="n">
        <v>0.244444444444444</v>
      </c>
      <c r="AL946" s="13" t="n">
        <v>0.0444444444444445</v>
      </c>
      <c r="AM946" s="13" t="n">
        <v>0.155555555555556</v>
      </c>
      <c r="AN946" s="11" t="n">
        <v>2</v>
      </c>
      <c r="AO946" s="13" t="n">
        <v>0.0425531914893617</v>
      </c>
      <c r="AP946" s="11" t="n">
        <v>6</v>
      </c>
      <c r="AQ946" s="11" t="n">
        <v>1</v>
      </c>
      <c r="AR946" s="13" t="n">
        <v>0.115384615384615</v>
      </c>
      <c r="AS946" s="13" t="n">
        <v>0.0192307692307692</v>
      </c>
      <c r="AT946" s="14" t="n">
        <f aca="false">SUMIFS(시도_소아과개폐업!$C$5:$C$293,시도_소아과개폐업!$A$5:$A$293,$D946,시도_소아과개폐업!$B$5:$B$293,$B946)</f>
        <v>39</v>
      </c>
      <c r="AU946" s="14" t="n">
        <f aca="false">SUMIFS(시도_소아과개폐업!$D$5:$D$293,시도_소아과개폐업!$A$5:$A$293,$D946,시도_소아과개폐업!$B$5:$B$293,$B946)</f>
        <v>37</v>
      </c>
      <c r="AV946" s="14" t="n">
        <f aca="false">SUMIFS(시도_소아과개폐업!$F$5:$F$293,시도_소아과개폐업!$A$5:$A$293,$D946,시도_소아과개폐업!$B$5:$B$293,$B946)</f>
        <v>2</v>
      </c>
      <c r="AW946" s="15" t="n">
        <f aca="false">SUMIFS(시도_소아과개폐업!$G$5:$G$293,시도_소아과개폐업!$A$5:$A$293,$D946,시도_소아과개폐업!$B$5:$B$293,$B946)</f>
        <v>0.276119402985075</v>
      </c>
      <c r="AX946" s="14" t="n">
        <f aca="false">SUMIFS(시도_소아과개폐업!$H$5:$H$293,시도_소아과개폐업!$A$5:$A$293,$D946,시도_소아과개폐업!$B$5:$B$293,$B946)</f>
        <v>105</v>
      </c>
      <c r="AY946" s="14" t="n">
        <f aca="false">SUMIFS(시군구_병원급!$E$5:$E$3668,시군구_병원급!$A$5:$A$3668,$A946,시군구_병원급!$D$5:$D$3668,$D946)</f>
        <v>6</v>
      </c>
      <c r="AZ946" s="14" t="n">
        <f aca="false">SUMIFS(시군구_병원급!$F$5:$F$3668,시군구_병원급!$A$5:$A$3668,$A946,시군구_병원급!$D$5:$D$3668,$D946)</f>
        <v>2</v>
      </c>
      <c r="BA946" s="14" t="n">
        <f aca="false">SUMIFS(시군구_병원급!$G$5:$G$3668,시군구_병원급!$A$5:$A$3668,$A946,시군구_병원급!$D$5:$D$3668,$D946)</f>
        <v>4</v>
      </c>
      <c r="BB946" s="14" t="n">
        <f aca="false">SUMIFS(시군구_병원급!$H$5:$H$3668,시군구_병원급!$A$5:$A$3668,$A946,시군구_병원급!$D$5:$D$3668,$D946)</f>
        <v>9</v>
      </c>
      <c r="BC946" s="16" t="n">
        <f aca="false">K946+AY946</f>
        <v>9</v>
      </c>
      <c r="BD946" s="17" t="n">
        <f aca="false">IF(E946=0,"",(K946+AY946)/E946*1000)</f>
        <v>3.42596117244005</v>
      </c>
      <c r="BE946" s="16" t="n">
        <f aca="false">AY946-SUMIFS(시군구_병원급!$E$5:$E$3668,시군구_병원급!$A$5:$A$3668,$A946,시군구_병원급!$D$5:$D$3668,$D946-3)</f>
        <v>1</v>
      </c>
      <c r="BF946" s="16" t="n">
        <f aca="false">IF(AY946=0,1,0)</f>
        <v>0</v>
      </c>
      <c r="BG946" s="16" t="n">
        <f aca="false">IF(K946+AY946=0,1,0)</f>
        <v>0</v>
      </c>
      <c r="BH946" s="16" t="n">
        <f aca="false">AF946+AG946+AH946</f>
        <v>9</v>
      </c>
      <c r="BI946" s="18" t="n">
        <f aca="false">IF(H946=0,"",BH946/H946)</f>
        <v>0.2</v>
      </c>
      <c r="BJ946" s="16" t="n">
        <f aca="false">IF(AP946="","",AP946+AN946)</f>
        <v>8</v>
      </c>
    </row>
    <row r="947" customFormat="false" ht="15" hidden="false" customHeight="true" outlineLevel="0" collapsed="false">
      <c r="A947" s="9" t="s">
        <v>122</v>
      </c>
      <c r="B947" s="10" t="s">
        <v>115</v>
      </c>
      <c r="C947" s="10" t="s">
        <v>123</v>
      </c>
      <c r="D947" s="9" t="n">
        <v>2020</v>
      </c>
      <c r="E947" s="11" t="n">
        <v>11712</v>
      </c>
      <c r="F947" s="11" t="n">
        <v>1472</v>
      </c>
      <c r="G947" s="11" t="n">
        <v>1468</v>
      </c>
      <c r="H947" s="11" t="n">
        <v>158</v>
      </c>
      <c r="I947" s="11" t="n">
        <v>6987</v>
      </c>
      <c r="J947" s="11" t="n">
        <v>5478</v>
      </c>
      <c r="K947" s="11" t="n">
        <v>14</v>
      </c>
      <c r="L947" s="12" t="n">
        <v>13.4904371584699</v>
      </c>
      <c r="M947" s="12" t="n">
        <v>1.19535519125683</v>
      </c>
      <c r="N947" s="13" t="n">
        <v>0.784027479604981</v>
      </c>
      <c r="O947" s="13" t="n">
        <v>0.59656762295082</v>
      </c>
      <c r="P947" s="13" t="n">
        <v>0.125341530054645</v>
      </c>
      <c r="Q947" s="13" t="n">
        <v>-0.221587132792769</v>
      </c>
      <c r="R947" s="13" t="n">
        <v>-0.358391608391608</v>
      </c>
      <c r="S947" s="11" t="n">
        <v>-6</v>
      </c>
      <c r="T947" s="13" t="n">
        <v>-0.0365853658536586</v>
      </c>
      <c r="U947" s="13" t="n">
        <v>-0.0251151109250732</v>
      </c>
      <c r="V947" s="11" t="n">
        <v>0</v>
      </c>
      <c r="W947" s="13" t="n">
        <v>-0.170886075949367</v>
      </c>
      <c r="X947" s="11" t="n">
        <v>0</v>
      </c>
      <c r="Y947" s="11" t="n">
        <v>0</v>
      </c>
      <c r="Z947" s="11" t="n">
        <v>0</v>
      </c>
      <c r="AA947" s="11" t="n">
        <v>0</v>
      </c>
      <c r="AB947" s="10" t="s">
        <v>65</v>
      </c>
      <c r="AC947" s="11" t="n">
        <v>24</v>
      </c>
      <c r="AD947" s="11" t="n">
        <v>58</v>
      </c>
      <c r="AE947" s="11" t="n">
        <v>58</v>
      </c>
      <c r="AF947" s="11" t="n">
        <v>9</v>
      </c>
      <c r="AG947" s="11" t="n">
        <v>7</v>
      </c>
      <c r="AH947" s="11" t="n">
        <v>2</v>
      </c>
      <c r="AI947" s="13" t="n">
        <v>0.151898734177215</v>
      </c>
      <c r="AJ947" s="13" t="n">
        <v>0.367088607594937</v>
      </c>
      <c r="AK947" s="13" t="n">
        <v>0.367088607594937</v>
      </c>
      <c r="AL947" s="13" t="n">
        <v>0.0569620253164557</v>
      </c>
      <c r="AM947" s="13" t="n">
        <v>0.0443037974683544</v>
      </c>
      <c r="AN947" s="11" t="n">
        <v>2</v>
      </c>
      <c r="AO947" s="13" t="n">
        <v>0.0125</v>
      </c>
      <c r="AP947" s="11" t="n">
        <v>9</v>
      </c>
      <c r="AQ947" s="11" t="n">
        <v>4</v>
      </c>
      <c r="AR947" s="13" t="n">
        <v>0.0545454545454545</v>
      </c>
      <c r="AS947" s="13" t="n">
        <v>0.0242424242424242</v>
      </c>
      <c r="AT947" s="14" t="n">
        <f aca="false">SUMIFS(시도_소아과개폐업!$C$5:$C$293,시도_소아과개폐업!$A$5:$A$293,$D947,시도_소아과개폐업!$B$5:$B$293,$B947)</f>
        <v>39</v>
      </c>
      <c r="AU947" s="14" t="n">
        <f aca="false">SUMIFS(시도_소아과개폐업!$D$5:$D$293,시도_소아과개폐업!$A$5:$A$293,$D947,시도_소아과개폐업!$B$5:$B$293,$B947)</f>
        <v>37</v>
      </c>
      <c r="AV947" s="14" t="n">
        <f aca="false">SUMIFS(시도_소아과개폐업!$F$5:$F$293,시도_소아과개폐업!$A$5:$A$293,$D947,시도_소아과개폐업!$B$5:$B$293,$B947)</f>
        <v>2</v>
      </c>
      <c r="AW947" s="15" t="n">
        <f aca="false">SUMIFS(시도_소아과개폐업!$G$5:$G$293,시도_소아과개폐업!$A$5:$A$293,$D947,시도_소아과개폐업!$B$5:$B$293,$B947)</f>
        <v>0.276119402985075</v>
      </c>
      <c r="AX947" s="14" t="n">
        <f aca="false">SUMIFS(시도_소아과개폐업!$H$5:$H$293,시도_소아과개폐업!$A$5:$A$293,$D947,시도_소아과개폐업!$B$5:$B$293,$B947)</f>
        <v>105</v>
      </c>
      <c r="AY947" s="14" t="n">
        <f aca="false">SUMIFS(시군구_병원급!$E$5:$E$3668,시군구_병원급!$A$5:$A$3668,$A947,시군구_병원급!$D$5:$D$3668,$D947)</f>
        <v>13</v>
      </c>
      <c r="AZ947" s="14" t="n">
        <f aca="false">SUMIFS(시군구_병원급!$F$5:$F$3668,시군구_병원급!$A$5:$A$3668,$A947,시군구_병원급!$D$5:$D$3668,$D947)</f>
        <v>4</v>
      </c>
      <c r="BA947" s="14" t="n">
        <f aca="false">SUMIFS(시군구_병원급!$G$5:$G$3668,시군구_병원급!$A$5:$A$3668,$A947,시군구_병원급!$D$5:$D$3668,$D947)</f>
        <v>25</v>
      </c>
      <c r="BB947" s="14" t="n">
        <f aca="false">SUMIFS(시군구_병원급!$H$5:$H$3668,시군구_병원급!$A$5:$A$3668,$A947,시군구_병원급!$D$5:$D$3668,$D947)</f>
        <v>43</v>
      </c>
      <c r="BC947" s="16" t="n">
        <f aca="false">K947+AY947</f>
        <v>27</v>
      </c>
      <c r="BD947" s="17" t="n">
        <f aca="false">IF(E947=0,"",(K947+AY947)/E947*1000)</f>
        <v>2.30532786885246</v>
      </c>
      <c r="BE947" s="16" t="n">
        <f aca="false">AY947-SUMIFS(시군구_병원급!$E$5:$E$3668,시군구_병원급!$A$5:$A$3668,$A947,시군구_병원급!$D$5:$D$3668,$D947-3)</f>
        <v>-1</v>
      </c>
      <c r="BF947" s="16" t="n">
        <f aca="false">IF(AY947=0,1,0)</f>
        <v>0</v>
      </c>
      <c r="BG947" s="16" t="n">
        <f aca="false">IF(K947+AY947=0,1,0)</f>
        <v>0</v>
      </c>
      <c r="BH947" s="16" t="n">
        <f aca="false">AF947+AG947+AH947</f>
        <v>18</v>
      </c>
      <c r="BI947" s="18" t="n">
        <f aca="false">IF(H947=0,"",BH947/H947)</f>
        <v>0.113924050632911</v>
      </c>
      <c r="BJ947" s="16" t="n">
        <f aca="false">IF(AP947="","",AP947+AN947)</f>
        <v>11</v>
      </c>
    </row>
    <row r="948" customFormat="false" ht="15" hidden="false" customHeight="true" outlineLevel="0" collapsed="false">
      <c r="A948" s="9" t="s">
        <v>124</v>
      </c>
      <c r="B948" s="10" t="s">
        <v>115</v>
      </c>
      <c r="C948" s="10" t="s">
        <v>125</v>
      </c>
      <c r="D948" s="9" t="n">
        <v>2020</v>
      </c>
      <c r="E948" s="11" t="n">
        <v>10178</v>
      </c>
      <c r="F948" s="11" t="n">
        <v>1235</v>
      </c>
      <c r="G948" s="11" t="n">
        <v>1270</v>
      </c>
      <c r="H948" s="11" t="n">
        <v>121</v>
      </c>
      <c r="I948" s="11" t="n">
        <v>6510</v>
      </c>
      <c r="J948" s="11" t="n">
        <v>5348</v>
      </c>
      <c r="K948" s="11" t="n">
        <v>10</v>
      </c>
      <c r="L948" s="12" t="n">
        <v>11.8883867164472</v>
      </c>
      <c r="M948" s="12" t="n">
        <v>0.982511298879937</v>
      </c>
      <c r="N948" s="13" t="n">
        <v>0.821505376344086</v>
      </c>
      <c r="O948" s="13" t="n">
        <v>0.639614855570839</v>
      </c>
      <c r="P948" s="13" t="n">
        <v>0.124778934957752</v>
      </c>
      <c r="Q948" s="13" t="n">
        <v>-0.0863554757630162</v>
      </c>
      <c r="R948" s="13" t="n">
        <v>-0.128943758573388</v>
      </c>
      <c r="S948" s="11" t="n">
        <v>0</v>
      </c>
      <c r="T948" s="13" t="n">
        <v>-0.0396825396825397</v>
      </c>
      <c r="U948" s="13" t="n">
        <v>0.00292712987213073</v>
      </c>
      <c r="V948" s="11" t="n">
        <v>0</v>
      </c>
      <c r="W948" s="13" t="n">
        <v>-0.12396694214876</v>
      </c>
      <c r="X948" s="11" t="n">
        <v>0</v>
      </c>
      <c r="Y948" s="11" t="n">
        <v>0</v>
      </c>
      <c r="Z948" s="11" t="n">
        <v>0</v>
      </c>
      <c r="AA948" s="11" t="n">
        <v>0</v>
      </c>
      <c r="AB948" s="10" t="s">
        <v>65</v>
      </c>
      <c r="AC948" s="11" t="n">
        <v>29</v>
      </c>
      <c r="AD948" s="11" t="n">
        <v>49</v>
      </c>
      <c r="AE948" s="11" t="n">
        <v>35</v>
      </c>
      <c r="AF948" s="11" t="n">
        <v>1</v>
      </c>
      <c r="AG948" s="11" t="n">
        <v>5</v>
      </c>
      <c r="AH948" s="11" t="n">
        <v>2</v>
      </c>
      <c r="AI948" s="13" t="n">
        <v>0.239669421487603</v>
      </c>
      <c r="AJ948" s="13" t="n">
        <v>0.40495867768595</v>
      </c>
      <c r="AK948" s="13" t="n">
        <v>0.289256198347107</v>
      </c>
      <c r="AL948" s="13" t="n">
        <v>0.00826446280991736</v>
      </c>
      <c r="AM948" s="13" t="n">
        <v>0.0413223140495868</v>
      </c>
      <c r="AN948" s="11" t="n">
        <v>1</v>
      </c>
      <c r="AO948" s="13" t="n">
        <v>0.00819672131147541</v>
      </c>
      <c r="AP948" s="11" t="n">
        <v>15</v>
      </c>
      <c r="AQ948" s="11" t="n">
        <v>9</v>
      </c>
      <c r="AR948" s="13" t="n">
        <v>0.1171875</v>
      </c>
      <c r="AS948" s="13" t="n">
        <v>0.0703125</v>
      </c>
      <c r="AT948" s="14" t="n">
        <f aca="false">SUMIFS(시도_소아과개폐업!$C$5:$C$293,시도_소아과개폐업!$A$5:$A$293,$D948,시도_소아과개폐업!$B$5:$B$293,$B948)</f>
        <v>39</v>
      </c>
      <c r="AU948" s="14" t="n">
        <f aca="false">SUMIFS(시도_소아과개폐업!$D$5:$D$293,시도_소아과개폐업!$A$5:$A$293,$D948,시도_소아과개폐업!$B$5:$B$293,$B948)</f>
        <v>37</v>
      </c>
      <c r="AV948" s="14" t="n">
        <f aca="false">SUMIFS(시도_소아과개폐업!$F$5:$F$293,시도_소아과개폐업!$A$5:$A$293,$D948,시도_소아과개폐업!$B$5:$B$293,$B948)</f>
        <v>2</v>
      </c>
      <c r="AW948" s="15" t="n">
        <f aca="false">SUMIFS(시도_소아과개폐업!$G$5:$G$293,시도_소아과개폐업!$A$5:$A$293,$D948,시도_소아과개폐업!$B$5:$B$293,$B948)</f>
        <v>0.276119402985075</v>
      </c>
      <c r="AX948" s="14" t="n">
        <f aca="false">SUMIFS(시도_소아과개폐업!$H$5:$H$293,시도_소아과개폐업!$A$5:$A$293,$D948,시도_소아과개폐업!$B$5:$B$293,$B948)</f>
        <v>105</v>
      </c>
      <c r="AY948" s="14" t="n">
        <f aca="false">SUMIFS(시군구_병원급!$E$5:$E$3668,시군구_병원급!$A$5:$A$3668,$A948,시군구_병원급!$D$5:$D$3668,$D948)</f>
        <v>14</v>
      </c>
      <c r="AZ948" s="14" t="n">
        <f aca="false">SUMIFS(시군구_병원급!$F$5:$F$3668,시군구_병원급!$A$5:$A$3668,$A948,시군구_병원급!$D$5:$D$3668,$D948)</f>
        <v>3</v>
      </c>
      <c r="BA948" s="14" t="n">
        <f aca="false">SUMIFS(시군구_병원급!$G$5:$G$3668,시군구_병원급!$A$5:$A$3668,$A948,시군구_병원급!$D$5:$D$3668,$D948)</f>
        <v>20</v>
      </c>
      <c r="BB948" s="14" t="n">
        <f aca="false">SUMIFS(시군구_병원급!$H$5:$H$3668,시군구_병원급!$A$5:$A$3668,$A948,시군구_병원급!$D$5:$D$3668,$D948)</f>
        <v>40</v>
      </c>
      <c r="BC948" s="16" t="n">
        <f aca="false">K948+AY948</f>
        <v>24</v>
      </c>
      <c r="BD948" s="17" t="n">
        <f aca="false">IF(E948=0,"",(K948+AY948)/E948*1000)</f>
        <v>2.35802711731185</v>
      </c>
      <c r="BE948" s="16" t="n">
        <f aca="false">AY948-SUMIFS(시군구_병원급!$E$5:$E$3668,시군구_병원급!$A$5:$A$3668,$A948,시군구_병원급!$D$5:$D$3668,$D948-3)</f>
        <v>-1</v>
      </c>
      <c r="BF948" s="16" t="n">
        <f aca="false">IF(AY948=0,1,0)</f>
        <v>0</v>
      </c>
      <c r="BG948" s="16" t="n">
        <f aca="false">IF(K948+AY948=0,1,0)</f>
        <v>0</v>
      </c>
      <c r="BH948" s="16" t="n">
        <f aca="false">AF948+AG948+AH948</f>
        <v>8</v>
      </c>
      <c r="BI948" s="18" t="n">
        <f aca="false">IF(H948=0,"",BH948/H948)</f>
        <v>0.0661157024793388</v>
      </c>
      <c r="BJ948" s="16" t="n">
        <f aca="false">IF(AP948="","",AP948+AN948)</f>
        <v>16</v>
      </c>
    </row>
    <row r="949" customFormat="false" ht="15" hidden="false" customHeight="true" outlineLevel="0" collapsed="false">
      <c r="A949" s="9" t="s">
        <v>126</v>
      </c>
      <c r="B949" s="10" t="s">
        <v>115</v>
      </c>
      <c r="C949" s="10" t="s">
        <v>127</v>
      </c>
      <c r="D949" s="9" t="n">
        <v>2020</v>
      </c>
      <c r="E949" s="11" t="n">
        <v>9132</v>
      </c>
      <c r="F949" s="11" t="n">
        <v>991</v>
      </c>
      <c r="G949" s="11" t="n">
        <v>998</v>
      </c>
      <c r="H949" s="11" t="n">
        <v>136</v>
      </c>
      <c r="I949" s="11" t="n">
        <v>6157</v>
      </c>
      <c r="J949" s="11" t="n">
        <v>4706</v>
      </c>
      <c r="K949" s="11" t="n">
        <v>11</v>
      </c>
      <c r="L949" s="12" t="n">
        <v>14.8926850635129</v>
      </c>
      <c r="M949" s="12" t="n">
        <v>1.20455540954884</v>
      </c>
      <c r="N949" s="13" t="n">
        <v>0.764333279194413</v>
      </c>
      <c r="O949" s="13" t="n">
        <v>0.674222514235655</v>
      </c>
      <c r="P949" s="13" t="n">
        <v>0.109286027157249</v>
      </c>
      <c r="Q949" s="13" t="n">
        <v>-0.14805485586342</v>
      </c>
      <c r="R949" s="13" t="n">
        <v>-0.306462821403753</v>
      </c>
      <c r="S949" s="11" t="n">
        <v>1</v>
      </c>
      <c r="T949" s="13" t="n">
        <v>-0.0422535211267606</v>
      </c>
      <c r="U949" s="13" t="n">
        <v>-0.0824143070044709</v>
      </c>
      <c r="V949" s="11" t="n">
        <v>0</v>
      </c>
      <c r="W949" s="13" t="n">
        <v>-0.176470588235294</v>
      </c>
      <c r="X949" s="11" t="n">
        <v>0</v>
      </c>
      <c r="Y949" s="11" t="n">
        <v>0</v>
      </c>
      <c r="Z949" s="11" t="n">
        <v>0</v>
      </c>
      <c r="AA949" s="11" t="n">
        <v>0</v>
      </c>
      <c r="AB949" s="10" t="s">
        <v>65</v>
      </c>
      <c r="AC949" s="11" t="n">
        <v>15</v>
      </c>
      <c r="AD949" s="11" t="n">
        <v>47</v>
      </c>
      <c r="AE949" s="11" t="n">
        <v>59</v>
      </c>
      <c r="AF949" s="11" t="n">
        <v>6</v>
      </c>
      <c r="AG949" s="11" t="n">
        <v>7</v>
      </c>
      <c r="AH949" s="11" t="n">
        <v>2</v>
      </c>
      <c r="AI949" s="13" t="n">
        <v>0.110294117647059</v>
      </c>
      <c r="AJ949" s="13" t="n">
        <v>0.345588235294118</v>
      </c>
      <c r="AK949" s="13" t="n">
        <v>0.433823529411765</v>
      </c>
      <c r="AL949" s="13" t="n">
        <v>0.0441176470588235</v>
      </c>
      <c r="AM949" s="13" t="n">
        <v>0.0514705882352941</v>
      </c>
      <c r="AN949" s="11" t="n">
        <v>3</v>
      </c>
      <c r="AO949" s="13" t="n">
        <v>0.0215827338129496</v>
      </c>
      <c r="AP949" s="11" t="n">
        <v>7</v>
      </c>
      <c r="AQ949" s="11" t="n">
        <v>3</v>
      </c>
      <c r="AR949" s="13" t="n">
        <v>0.048951048951049</v>
      </c>
      <c r="AS949" s="13" t="n">
        <v>0.020979020979021</v>
      </c>
      <c r="AT949" s="14" t="n">
        <f aca="false">SUMIFS(시도_소아과개폐업!$C$5:$C$293,시도_소아과개폐업!$A$5:$A$293,$D949,시도_소아과개폐업!$B$5:$B$293,$B949)</f>
        <v>39</v>
      </c>
      <c r="AU949" s="14" t="n">
        <f aca="false">SUMIFS(시도_소아과개폐업!$D$5:$D$293,시도_소아과개폐업!$A$5:$A$293,$D949,시도_소아과개폐업!$B$5:$B$293,$B949)</f>
        <v>37</v>
      </c>
      <c r="AV949" s="14" t="n">
        <f aca="false">SUMIFS(시도_소아과개폐업!$F$5:$F$293,시도_소아과개폐업!$A$5:$A$293,$D949,시도_소아과개폐업!$B$5:$B$293,$B949)</f>
        <v>2</v>
      </c>
      <c r="AW949" s="15" t="n">
        <f aca="false">SUMIFS(시도_소아과개폐업!$G$5:$G$293,시도_소아과개폐업!$A$5:$A$293,$D949,시도_소아과개폐업!$B$5:$B$293,$B949)</f>
        <v>0.276119402985075</v>
      </c>
      <c r="AX949" s="14" t="n">
        <f aca="false">SUMIFS(시도_소아과개폐업!$H$5:$H$293,시도_소아과개폐업!$A$5:$A$293,$D949,시도_소아과개폐업!$B$5:$B$293,$B949)</f>
        <v>105</v>
      </c>
      <c r="AY949" s="14" t="n">
        <f aca="false">SUMIFS(시군구_병원급!$E$5:$E$3668,시군구_병원급!$A$5:$A$3668,$A949,시군구_병원급!$D$5:$D$3668,$D949)</f>
        <v>5</v>
      </c>
      <c r="AZ949" s="14" t="n">
        <f aca="false">SUMIFS(시군구_병원급!$F$5:$F$3668,시군구_병원급!$A$5:$A$3668,$A949,시군구_병원급!$D$5:$D$3668,$D949)</f>
        <v>1</v>
      </c>
      <c r="BA949" s="14" t="n">
        <f aca="false">SUMIFS(시군구_병원급!$G$5:$G$3668,시군구_병원급!$A$5:$A$3668,$A949,시군구_병원급!$D$5:$D$3668,$D949)</f>
        <v>6</v>
      </c>
      <c r="BB949" s="14" t="n">
        <f aca="false">SUMIFS(시군구_병원급!$H$5:$H$3668,시군구_병원급!$A$5:$A$3668,$A949,시군구_병원급!$D$5:$D$3668,$D949)</f>
        <v>18</v>
      </c>
      <c r="BC949" s="16" t="n">
        <f aca="false">K949+AY949</f>
        <v>16</v>
      </c>
      <c r="BD949" s="17" t="n">
        <f aca="false">IF(E949=0,"",(K949+AY949)/E949*1000)</f>
        <v>1.7520805957074</v>
      </c>
      <c r="BE949" s="16" t="n">
        <f aca="false">AY949-SUMIFS(시군구_병원급!$E$5:$E$3668,시군구_병원급!$A$5:$A$3668,$A949,시군구_병원급!$D$5:$D$3668,$D949-3)</f>
        <v>0</v>
      </c>
      <c r="BF949" s="16" t="n">
        <f aca="false">IF(AY949=0,1,0)</f>
        <v>0</v>
      </c>
      <c r="BG949" s="16" t="n">
        <f aca="false">IF(K949+AY949=0,1,0)</f>
        <v>0</v>
      </c>
      <c r="BH949" s="16" t="n">
        <f aca="false">AF949+AG949+AH949</f>
        <v>15</v>
      </c>
      <c r="BI949" s="18" t="n">
        <f aca="false">IF(H949=0,"",BH949/H949)</f>
        <v>0.110294117647059</v>
      </c>
      <c r="BJ949" s="16" t="n">
        <f aca="false">IF(AP949="","",AP949+AN949)</f>
        <v>10</v>
      </c>
    </row>
    <row r="950" customFormat="false" ht="15" hidden="false" customHeight="true" outlineLevel="0" collapsed="false">
      <c r="A950" s="9" t="s">
        <v>128</v>
      </c>
      <c r="B950" s="10" t="s">
        <v>115</v>
      </c>
      <c r="C950" s="10" t="s">
        <v>129</v>
      </c>
      <c r="D950" s="9" t="n">
        <v>2020</v>
      </c>
      <c r="E950" s="11" t="n">
        <v>10349</v>
      </c>
      <c r="F950" s="11" t="n">
        <v>1257</v>
      </c>
      <c r="G950" s="11" t="n">
        <v>1272</v>
      </c>
      <c r="H950" s="11" t="n">
        <v>167</v>
      </c>
      <c r="I950" s="11" t="n">
        <v>7335</v>
      </c>
      <c r="J950" s="11" t="n">
        <v>5501</v>
      </c>
      <c r="K950" s="11" t="n">
        <v>14</v>
      </c>
      <c r="L950" s="12" t="n">
        <v>16.1368248139917</v>
      </c>
      <c r="M950" s="12" t="n">
        <v>1.35278770895739</v>
      </c>
      <c r="N950" s="13" t="n">
        <v>0.749965916837083</v>
      </c>
      <c r="O950" s="13" t="n">
        <v>0.708764131800174</v>
      </c>
      <c r="P950" s="13" t="n">
        <v>0.122910426128128</v>
      </c>
      <c r="Q950" s="13" t="n">
        <v>-0.247728429163335</v>
      </c>
      <c r="R950" s="13" t="n">
        <v>-0.398012304779934</v>
      </c>
      <c r="S950" s="11" t="n">
        <v>0</v>
      </c>
      <c r="T950" s="13" t="n">
        <v>-0.0457142857142857</v>
      </c>
      <c r="U950" s="13" t="n">
        <v>-0.0426781519185592</v>
      </c>
      <c r="V950" s="11" t="n">
        <v>0</v>
      </c>
      <c r="W950" s="13" t="n">
        <v>-0.203592814371258</v>
      </c>
      <c r="X950" s="11" t="n">
        <v>0</v>
      </c>
      <c r="Y950" s="11" t="n">
        <v>0</v>
      </c>
      <c r="Z950" s="11" t="n">
        <v>0</v>
      </c>
      <c r="AA950" s="11" t="n">
        <v>0</v>
      </c>
      <c r="AB950" s="10" t="s">
        <v>65</v>
      </c>
      <c r="AC950" s="11" t="n">
        <v>12</v>
      </c>
      <c r="AD950" s="11" t="n">
        <v>67</v>
      </c>
      <c r="AE950" s="11" t="n">
        <v>79</v>
      </c>
      <c r="AF950" s="11" t="n">
        <v>1</v>
      </c>
      <c r="AG950" s="11" t="n">
        <v>7</v>
      </c>
      <c r="AH950" s="11" t="n">
        <v>1</v>
      </c>
      <c r="AI950" s="13" t="n">
        <v>0.0718562874251497</v>
      </c>
      <c r="AJ950" s="13" t="n">
        <v>0.401197604790419</v>
      </c>
      <c r="AK950" s="13" t="n">
        <v>0.473053892215569</v>
      </c>
      <c r="AL950" s="13" t="n">
        <v>0.00598802395209581</v>
      </c>
      <c r="AM950" s="13" t="n">
        <v>0.0419161676646707</v>
      </c>
      <c r="AN950" s="11" t="n">
        <v>2</v>
      </c>
      <c r="AO950" s="13" t="n">
        <v>0.0118343195266272</v>
      </c>
      <c r="AP950" s="11" t="n">
        <v>12</v>
      </c>
      <c r="AQ950" s="11" t="n">
        <v>3</v>
      </c>
      <c r="AR950" s="13" t="n">
        <v>0.0674157303370787</v>
      </c>
      <c r="AS950" s="13" t="n">
        <v>0.0168539325842697</v>
      </c>
      <c r="AT950" s="14" t="n">
        <f aca="false">SUMIFS(시도_소아과개폐업!$C$5:$C$293,시도_소아과개폐업!$A$5:$A$293,$D950,시도_소아과개폐업!$B$5:$B$293,$B950)</f>
        <v>39</v>
      </c>
      <c r="AU950" s="14" t="n">
        <f aca="false">SUMIFS(시도_소아과개폐업!$D$5:$D$293,시도_소아과개폐업!$A$5:$A$293,$D950,시도_소아과개폐업!$B$5:$B$293,$B950)</f>
        <v>37</v>
      </c>
      <c r="AV950" s="14" t="n">
        <f aca="false">SUMIFS(시도_소아과개폐업!$F$5:$F$293,시도_소아과개폐업!$A$5:$A$293,$D950,시도_소아과개폐업!$B$5:$B$293,$B950)</f>
        <v>2</v>
      </c>
      <c r="AW950" s="15" t="n">
        <f aca="false">SUMIFS(시도_소아과개폐업!$G$5:$G$293,시도_소아과개폐업!$A$5:$A$293,$D950,시도_소아과개폐업!$B$5:$B$293,$B950)</f>
        <v>0.276119402985075</v>
      </c>
      <c r="AX950" s="14" t="n">
        <f aca="false">SUMIFS(시도_소아과개폐업!$H$5:$H$293,시도_소아과개폐업!$A$5:$A$293,$D950,시도_소아과개폐업!$B$5:$B$293,$B950)</f>
        <v>105</v>
      </c>
      <c r="AY950" s="14" t="n">
        <f aca="false">SUMIFS(시군구_병원급!$E$5:$E$3668,시군구_병원급!$A$5:$A$3668,$A950,시군구_병원급!$D$5:$D$3668,$D950)</f>
        <v>6</v>
      </c>
      <c r="AZ950" s="14" t="n">
        <f aca="false">SUMIFS(시군구_병원급!$F$5:$F$3668,시군구_병원급!$A$5:$A$3668,$A950,시군구_병원급!$D$5:$D$3668,$D950)</f>
        <v>2</v>
      </c>
      <c r="BA950" s="14" t="n">
        <f aca="false">SUMIFS(시군구_병원급!$G$5:$G$3668,시군구_병원급!$A$5:$A$3668,$A950,시군구_병원급!$D$5:$D$3668,$D950)</f>
        <v>12</v>
      </c>
      <c r="BB950" s="14" t="n">
        <f aca="false">SUMIFS(시군구_병원급!$H$5:$H$3668,시군구_병원급!$A$5:$A$3668,$A950,시군구_병원급!$D$5:$D$3668,$D950)</f>
        <v>30</v>
      </c>
      <c r="BC950" s="16" t="n">
        <f aca="false">K950+AY950</f>
        <v>20</v>
      </c>
      <c r="BD950" s="17" t="n">
        <f aca="false">IF(E950=0,"",(K950+AY950)/E950*1000)</f>
        <v>1.93255386993912</v>
      </c>
      <c r="BE950" s="16" t="n">
        <f aca="false">AY950-SUMIFS(시군구_병원급!$E$5:$E$3668,시군구_병원급!$A$5:$A$3668,$A950,시군구_병원급!$D$5:$D$3668,$D950-3)</f>
        <v>-2</v>
      </c>
      <c r="BF950" s="16" t="n">
        <f aca="false">IF(AY950=0,1,0)</f>
        <v>0</v>
      </c>
      <c r="BG950" s="16" t="n">
        <f aca="false">IF(K950+AY950=0,1,0)</f>
        <v>0</v>
      </c>
      <c r="BH950" s="16" t="n">
        <f aca="false">AF950+AG950+AH950</f>
        <v>9</v>
      </c>
      <c r="BI950" s="18" t="n">
        <f aca="false">IF(H950=0,"",BH950/H950)</f>
        <v>0.0538922155688623</v>
      </c>
      <c r="BJ950" s="16" t="n">
        <f aca="false">IF(AP950="","",AP950+AN950)</f>
        <v>14</v>
      </c>
    </row>
    <row r="951" customFormat="false" ht="15" hidden="false" customHeight="true" outlineLevel="0" collapsed="false">
      <c r="A951" s="9" t="s">
        <v>130</v>
      </c>
      <c r="B951" s="10" t="s">
        <v>115</v>
      </c>
      <c r="C951" s="10" t="s">
        <v>131</v>
      </c>
      <c r="D951" s="9" t="n">
        <v>2020</v>
      </c>
      <c r="E951" s="11" t="n">
        <v>14532</v>
      </c>
      <c r="F951" s="11" t="n">
        <v>1693</v>
      </c>
      <c r="G951" s="11" t="n">
        <v>1728</v>
      </c>
      <c r="H951" s="11" t="n">
        <v>205</v>
      </c>
      <c r="I951" s="11" t="n">
        <v>9630</v>
      </c>
      <c r="J951" s="11" t="n">
        <v>6947</v>
      </c>
      <c r="K951" s="11" t="n">
        <v>22</v>
      </c>
      <c r="L951" s="12" t="n">
        <v>14.1067987888797</v>
      </c>
      <c r="M951" s="12" t="n">
        <v>1.51390035783099</v>
      </c>
      <c r="N951" s="13" t="n">
        <v>0.721391484942887</v>
      </c>
      <c r="O951" s="13" t="n">
        <v>0.662675474814203</v>
      </c>
      <c r="P951" s="13" t="n">
        <v>0.118909991742362</v>
      </c>
      <c r="Q951" s="13" t="n">
        <v>-0.186292625566941</v>
      </c>
      <c r="R951" s="13" t="n">
        <v>-0.24043956043956</v>
      </c>
      <c r="S951" s="11" t="n">
        <v>-4</v>
      </c>
      <c r="T951" s="13" t="n">
        <v>-0.0144230769230769</v>
      </c>
      <c r="U951" s="13" t="n">
        <v>0.0053241465706233</v>
      </c>
      <c r="V951" s="11" t="n">
        <v>0</v>
      </c>
      <c r="W951" s="13" t="n">
        <v>-0.175609756097561</v>
      </c>
      <c r="X951" s="11" t="n">
        <v>0</v>
      </c>
      <c r="Y951" s="11" t="n">
        <v>0</v>
      </c>
      <c r="Z951" s="11" t="n">
        <v>0</v>
      </c>
      <c r="AA951" s="11" t="n">
        <v>0</v>
      </c>
      <c r="AB951" s="10" t="s">
        <v>65</v>
      </c>
      <c r="AC951" s="11" t="n">
        <v>24</v>
      </c>
      <c r="AD951" s="11" t="n">
        <v>87</v>
      </c>
      <c r="AE951" s="11" t="n">
        <v>74</v>
      </c>
      <c r="AF951" s="11" t="n">
        <v>6</v>
      </c>
      <c r="AG951" s="11" t="n">
        <v>14</v>
      </c>
      <c r="AH951" s="11" t="n">
        <v>0</v>
      </c>
      <c r="AI951" s="13" t="n">
        <v>0.117073170731707</v>
      </c>
      <c r="AJ951" s="13" t="n">
        <v>0.424390243902439</v>
      </c>
      <c r="AK951" s="13" t="n">
        <v>0.360975609756098</v>
      </c>
      <c r="AL951" s="13" t="n">
        <v>0.0292682926829268</v>
      </c>
      <c r="AM951" s="13" t="n">
        <v>0.0682926829268293</v>
      </c>
      <c r="AN951" s="11" t="n">
        <v>1</v>
      </c>
      <c r="AO951" s="13" t="n">
        <v>0.00485436893203884</v>
      </c>
      <c r="AP951" s="11" t="n">
        <v>14</v>
      </c>
      <c r="AQ951" s="11" t="n">
        <v>8</v>
      </c>
      <c r="AR951" s="13" t="n">
        <v>0.0660377358490566</v>
      </c>
      <c r="AS951" s="13" t="n">
        <v>0.0377358490566038</v>
      </c>
      <c r="AT951" s="14" t="n">
        <f aca="false">SUMIFS(시도_소아과개폐업!$C$5:$C$293,시도_소아과개폐업!$A$5:$A$293,$D951,시도_소아과개폐업!$B$5:$B$293,$B951)</f>
        <v>39</v>
      </c>
      <c r="AU951" s="14" t="n">
        <f aca="false">SUMIFS(시도_소아과개폐업!$D$5:$D$293,시도_소아과개폐업!$A$5:$A$293,$D951,시도_소아과개폐업!$B$5:$B$293,$B951)</f>
        <v>37</v>
      </c>
      <c r="AV951" s="14" t="n">
        <f aca="false">SUMIFS(시도_소아과개폐업!$F$5:$F$293,시도_소아과개폐업!$A$5:$A$293,$D951,시도_소아과개폐업!$B$5:$B$293,$B951)</f>
        <v>2</v>
      </c>
      <c r="AW951" s="15" t="n">
        <f aca="false">SUMIFS(시도_소아과개폐업!$G$5:$G$293,시도_소아과개폐업!$A$5:$A$293,$D951,시도_소아과개폐업!$B$5:$B$293,$B951)</f>
        <v>0.276119402985075</v>
      </c>
      <c r="AX951" s="14" t="n">
        <f aca="false">SUMIFS(시도_소아과개폐업!$H$5:$H$293,시도_소아과개폐업!$A$5:$A$293,$D951,시도_소아과개폐업!$B$5:$B$293,$B951)</f>
        <v>105</v>
      </c>
      <c r="AY951" s="14" t="n">
        <f aca="false">SUMIFS(시군구_병원급!$E$5:$E$3668,시군구_병원급!$A$5:$A$3668,$A951,시군구_병원급!$D$5:$D$3668,$D951)</f>
        <v>15</v>
      </c>
      <c r="AZ951" s="14" t="n">
        <f aca="false">SUMIFS(시군구_병원급!$F$5:$F$3668,시군구_병원급!$A$5:$A$3668,$A951,시군구_병원급!$D$5:$D$3668,$D951)</f>
        <v>2</v>
      </c>
      <c r="BA951" s="14" t="n">
        <f aca="false">SUMIFS(시군구_병원급!$G$5:$G$3668,시군구_병원급!$A$5:$A$3668,$A951,시군구_병원급!$D$5:$D$3668,$D951)</f>
        <v>16</v>
      </c>
      <c r="BB951" s="14" t="n">
        <f aca="false">SUMIFS(시군구_병원급!$H$5:$H$3668,시군구_병원급!$A$5:$A$3668,$A951,시군구_병원급!$D$5:$D$3668,$D951)</f>
        <v>36</v>
      </c>
      <c r="BC951" s="16" t="n">
        <f aca="false">K951+AY951</f>
        <v>37</v>
      </c>
      <c r="BD951" s="17" t="n">
        <f aca="false">IF(E951=0,"",(K951+AY951)/E951*1000)</f>
        <v>2.54610514726122</v>
      </c>
      <c r="BE951" s="16" t="n">
        <f aca="false">AY951-SUMIFS(시군구_병원급!$E$5:$E$3668,시군구_병원급!$A$5:$A$3668,$A951,시군구_병원급!$D$5:$D$3668,$D951-3)</f>
        <v>2</v>
      </c>
      <c r="BF951" s="16" t="n">
        <f aca="false">IF(AY951=0,1,0)</f>
        <v>0</v>
      </c>
      <c r="BG951" s="16" t="n">
        <f aca="false">IF(K951+AY951=0,1,0)</f>
        <v>0</v>
      </c>
      <c r="BH951" s="16" t="n">
        <f aca="false">AF951+AG951+AH951</f>
        <v>20</v>
      </c>
      <c r="BI951" s="18" t="n">
        <f aca="false">IF(H951=0,"",BH951/H951)</f>
        <v>0.0975609756097561</v>
      </c>
      <c r="BJ951" s="16" t="n">
        <f aca="false">IF(AP951="","",AP951+AN951)</f>
        <v>15</v>
      </c>
    </row>
    <row r="952" customFormat="false" ht="15" hidden="false" customHeight="true" outlineLevel="0" collapsed="false">
      <c r="A952" s="9" t="s">
        <v>132</v>
      </c>
      <c r="B952" s="10" t="s">
        <v>115</v>
      </c>
      <c r="C952" s="10" t="s">
        <v>133</v>
      </c>
      <c r="D952" s="9" t="n">
        <v>2020</v>
      </c>
      <c r="E952" s="11" t="n">
        <v>10477</v>
      </c>
      <c r="F952" s="11" t="n">
        <v>1277</v>
      </c>
      <c r="G952" s="11" t="n">
        <v>1327</v>
      </c>
      <c r="H952" s="11" t="n">
        <v>175</v>
      </c>
      <c r="I952" s="11" t="n">
        <v>8935</v>
      </c>
      <c r="J952" s="11" t="n">
        <v>6768</v>
      </c>
      <c r="K952" s="11" t="n">
        <v>12</v>
      </c>
      <c r="L952" s="12" t="n">
        <v>16.7032547484967</v>
      </c>
      <c r="M952" s="12" t="n">
        <v>1.14536603989692</v>
      </c>
      <c r="N952" s="13" t="n">
        <v>0.75747062115277</v>
      </c>
      <c r="O952" s="13" t="n">
        <v>0.852820463873246</v>
      </c>
      <c r="P952" s="13" t="n">
        <v>0.126658394578601</v>
      </c>
      <c r="Q952" s="13" t="n">
        <v>-0.289068331410735</v>
      </c>
      <c r="R952" s="13" t="n">
        <v>-0.357384987893463</v>
      </c>
      <c r="S952" s="11" t="n">
        <v>-2</v>
      </c>
      <c r="T952" s="13" t="n">
        <v>-0.0641711229946524</v>
      </c>
      <c r="U952" s="13" t="n">
        <v>-0.0415146964170778</v>
      </c>
      <c r="V952" s="11" t="n">
        <v>0</v>
      </c>
      <c r="W952" s="13" t="n">
        <v>-0.245714285714286</v>
      </c>
      <c r="X952" s="11" t="n">
        <v>1</v>
      </c>
      <c r="Y952" s="11" t="n">
        <v>0</v>
      </c>
      <c r="Z952" s="11" t="n">
        <v>1</v>
      </c>
      <c r="AA952" s="11" t="n">
        <v>0</v>
      </c>
      <c r="AB952" s="10" t="s">
        <v>65</v>
      </c>
      <c r="AC952" s="11" t="n">
        <v>23</v>
      </c>
      <c r="AD952" s="11" t="n">
        <v>62</v>
      </c>
      <c r="AE952" s="11" t="n">
        <v>71</v>
      </c>
      <c r="AF952" s="11" t="n">
        <v>3</v>
      </c>
      <c r="AG952" s="11" t="n">
        <v>16</v>
      </c>
      <c r="AH952" s="11" t="n">
        <v>0</v>
      </c>
      <c r="AI952" s="13" t="n">
        <v>0.131428571428571</v>
      </c>
      <c r="AJ952" s="13" t="n">
        <v>0.354285714285714</v>
      </c>
      <c r="AK952" s="13" t="n">
        <v>0.405714285714286</v>
      </c>
      <c r="AL952" s="13" t="n">
        <v>0.0171428571428571</v>
      </c>
      <c r="AM952" s="13" t="n">
        <v>0.0914285714285714</v>
      </c>
      <c r="AN952" s="11" t="n">
        <v>10</v>
      </c>
      <c r="AO952" s="13" t="n">
        <v>0.0540540540540541</v>
      </c>
      <c r="AP952" s="11" t="n">
        <v>15</v>
      </c>
      <c r="AQ952" s="11" t="n">
        <v>4</v>
      </c>
      <c r="AR952" s="13" t="n">
        <v>0.076530612244898</v>
      </c>
      <c r="AS952" s="13" t="n">
        <v>0.0204081632653061</v>
      </c>
      <c r="AT952" s="14" t="n">
        <f aca="false">SUMIFS(시도_소아과개폐업!$C$5:$C$293,시도_소아과개폐업!$A$5:$A$293,$D952,시도_소아과개폐업!$B$5:$B$293,$B952)</f>
        <v>39</v>
      </c>
      <c r="AU952" s="14" t="n">
        <f aca="false">SUMIFS(시도_소아과개폐업!$D$5:$D$293,시도_소아과개폐업!$A$5:$A$293,$D952,시도_소아과개폐업!$B$5:$B$293,$B952)</f>
        <v>37</v>
      </c>
      <c r="AV952" s="14" t="n">
        <f aca="false">SUMIFS(시도_소아과개폐업!$F$5:$F$293,시도_소아과개폐업!$A$5:$A$293,$D952,시도_소아과개폐업!$B$5:$B$293,$B952)</f>
        <v>2</v>
      </c>
      <c r="AW952" s="15" t="n">
        <f aca="false">SUMIFS(시도_소아과개폐업!$G$5:$G$293,시도_소아과개폐업!$A$5:$A$293,$D952,시도_소아과개폐업!$B$5:$B$293,$B952)</f>
        <v>0.276119402985075</v>
      </c>
      <c r="AX952" s="14" t="n">
        <f aca="false">SUMIFS(시도_소아과개폐업!$H$5:$H$293,시도_소아과개폐업!$A$5:$A$293,$D952,시도_소아과개폐업!$B$5:$B$293,$B952)</f>
        <v>105</v>
      </c>
      <c r="AY952" s="14" t="n">
        <f aca="false">SUMIFS(시군구_병원급!$E$5:$E$3668,시군구_병원급!$A$5:$A$3668,$A952,시군구_병원급!$D$5:$D$3668,$D952)</f>
        <v>18</v>
      </c>
      <c r="AZ952" s="14" t="n">
        <f aca="false">SUMIFS(시군구_병원급!$F$5:$F$3668,시군구_병원급!$A$5:$A$3668,$A952,시군구_병원급!$D$5:$D$3668,$D952)</f>
        <v>0</v>
      </c>
      <c r="BA952" s="14" t="n">
        <f aca="false">SUMIFS(시군구_병원급!$G$5:$G$3668,시군구_병원급!$A$5:$A$3668,$A952,시군구_병원급!$D$5:$D$3668,$D952)</f>
        <v>19</v>
      </c>
      <c r="BB952" s="14" t="n">
        <f aca="false">SUMIFS(시군구_병원급!$H$5:$H$3668,시군구_병원급!$A$5:$A$3668,$A952,시군구_병원급!$D$5:$D$3668,$D952)</f>
        <v>47</v>
      </c>
      <c r="BC952" s="16" t="n">
        <f aca="false">K952+AY952</f>
        <v>30</v>
      </c>
      <c r="BD952" s="17" t="n">
        <f aca="false">IF(E952=0,"",(K952+AY952)/E952*1000)</f>
        <v>2.86341509974229</v>
      </c>
      <c r="BE952" s="16" t="n">
        <f aca="false">AY952-SUMIFS(시군구_병원급!$E$5:$E$3668,시군구_병원급!$A$5:$A$3668,$A952,시군구_병원급!$D$5:$D$3668,$D952-3)</f>
        <v>-2</v>
      </c>
      <c r="BF952" s="16" t="n">
        <f aca="false">IF(AY952=0,1,0)</f>
        <v>0</v>
      </c>
      <c r="BG952" s="16" t="n">
        <f aca="false">IF(K952+AY952=0,1,0)</f>
        <v>0</v>
      </c>
      <c r="BH952" s="16" t="n">
        <f aca="false">AF952+AG952+AH952</f>
        <v>19</v>
      </c>
      <c r="BI952" s="18" t="n">
        <f aca="false">IF(H952=0,"",BH952/H952)</f>
        <v>0.108571428571429</v>
      </c>
      <c r="BJ952" s="16" t="n">
        <f aca="false">IF(AP952="","",AP952+AN952)</f>
        <v>25</v>
      </c>
    </row>
    <row r="953" customFormat="false" ht="15" hidden="false" customHeight="true" outlineLevel="0" collapsed="false">
      <c r="A953" s="9" t="s">
        <v>134</v>
      </c>
      <c r="B953" s="10" t="s">
        <v>115</v>
      </c>
      <c r="C953" s="10" t="s">
        <v>135</v>
      </c>
      <c r="D953" s="9" t="n">
        <v>2020</v>
      </c>
      <c r="E953" s="11" t="n">
        <v>6653</v>
      </c>
      <c r="F953" s="11" t="n">
        <v>745</v>
      </c>
      <c r="G953" s="11" t="n">
        <v>782</v>
      </c>
      <c r="H953" s="11" t="n">
        <v>92</v>
      </c>
      <c r="I953" s="11" t="n">
        <v>4734</v>
      </c>
      <c r="J953" s="11" t="n">
        <v>3668</v>
      </c>
      <c r="K953" s="11" t="n">
        <v>5</v>
      </c>
      <c r="L953" s="12" t="n">
        <v>13.828348113633</v>
      </c>
      <c r="M953" s="12" t="n">
        <v>0.751540658349617</v>
      </c>
      <c r="N953" s="13" t="n">
        <v>0.77482044782425</v>
      </c>
      <c r="O953" s="13" t="n">
        <v>0.711558695325417</v>
      </c>
      <c r="P953" s="13" t="n">
        <v>0.11754095896588</v>
      </c>
      <c r="Q953" s="13" t="n">
        <v>-0.239048381562393</v>
      </c>
      <c r="R953" s="13" t="n">
        <v>-0.350498338870432</v>
      </c>
      <c r="S953" s="11" t="n">
        <v>-3</v>
      </c>
      <c r="T953" s="13" t="n">
        <v>-0.0515463917525774</v>
      </c>
      <c r="U953" s="13" t="n">
        <v>-0.0471014492753623</v>
      </c>
      <c r="V953" s="11" t="n">
        <v>0</v>
      </c>
      <c r="W953" s="13" t="n">
        <v>-0.282608695652174</v>
      </c>
      <c r="X953" s="11" t="n">
        <v>1</v>
      </c>
      <c r="Y953" s="11" t="n">
        <v>0</v>
      </c>
      <c r="Z953" s="11" t="n">
        <v>1</v>
      </c>
      <c r="AA953" s="11" t="n">
        <v>0</v>
      </c>
      <c r="AB953" s="10" t="s">
        <v>65</v>
      </c>
      <c r="AC953" s="11" t="n">
        <v>10</v>
      </c>
      <c r="AD953" s="11" t="n">
        <v>46</v>
      </c>
      <c r="AE953" s="11" t="n">
        <v>25</v>
      </c>
      <c r="AF953" s="11" t="n">
        <v>3</v>
      </c>
      <c r="AG953" s="11" t="n">
        <v>7</v>
      </c>
      <c r="AH953" s="11" t="n">
        <v>1</v>
      </c>
      <c r="AI953" s="13" t="n">
        <v>0.108695652173913</v>
      </c>
      <c r="AJ953" s="13" t="n">
        <v>0.5</v>
      </c>
      <c r="AK953" s="13" t="n">
        <v>0.271739130434783</v>
      </c>
      <c r="AL953" s="13" t="n">
        <v>0.0326086956521739</v>
      </c>
      <c r="AM953" s="13" t="n">
        <v>0.0760869565217391</v>
      </c>
      <c r="AN953" s="11" t="n">
        <v>0</v>
      </c>
      <c r="AO953" s="13" t="n">
        <v>0</v>
      </c>
      <c r="AP953" s="11" t="n">
        <v>12</v>
      </c>
      <c r="AQ953" s="11" t="n">
        <v>5</v>
      </c>
      <c r="AR953" s="13" t="n">
        <v>0.121212121212121</v>
      </c>
      <c r="AS953" s="13" t="n">
        <v>0.0505050505050505</v>
      </c>
      <c r="AT953" s="14" t="n">
        <f aca="false">SUMIFS(시도_소아과개폐업!$C$5:$C$293,시도_소아과개폐업!$A$5:$A$293,$D953,시도_소아과개폐업!$B$5:$B$293,$B953)</f>
        <v>39</v>
      </c>
      <c r="AU953" s="14" t="n">
        <f aca="false">SUMIFS(시도_소아과개폐업!$D$5:$D$293,시도_소아과개폐업!$A$5:$A$293,$D953,시도_소아과개폐업!$B$5:$B$293,$B953)</f>
        <v>37</v>
      </c>
      <c r="AV953" s="14" t="n">
        <f aca="false">SUMIFS(시도_소아과개폐업!$F$5:$F$293,시도_소아과개폐업!$A$5:$A$293,$D953,시도_소아과개폐업!$B$5:$B$293,$B953)</f>
        <v>2</v>
      </c>
      <c r="AW953" s="15" t="n">
        <f aca="false">SUMIFS(시도_소아과개폐업!$G$5:$G$293,시도_소아과개폐업!$A$5:$A$293,$D953,시도_소아과개폐업!$B$5:$B$293,$B953)</f>
        <v>0.276119402985075</v>
      </c>
      <c r="AX953" s="14" t="n">
        <f aca="false">SUMIFS(시도_소아과개폐업!$H$5:$H$293,시도_소아과개폐업!$A$5:$A$293,$D953,시도_소아과개폐업!$B$5:$B$293,$B953)</f>
        <v>105</v>
      </c>
      <c r="AY953" s="14" t="n">
        <f aca="false">SUMIFS(시군구_병원급!$E$5:$E$3668,시군구_병원급!$A$5:$A$3668,$A953,시군구_병원급!$D$5:$D$3668,$D953)</f>
        <v>11</v>
      </c>
      <c r="AZ953" s="14" t="n">
        <f aca="false">SUMIFS(시군구_병원급!$F$5:$F$3668,시군구_병원급!$A$5:$A$3668,$A953,시군구_병원급!$D$5:$D$3668,$D953)</f>
        <v>0</v>
      </c>
      <c r="BA953" s="14" t="n">
        <f aca="false">SUMIFS(시군구_병원급!$G$5:$G$3668,시군구_병원급!$A$5:$A$3668,$A953,시군구_병원급!$D$5:$D$3668,$D953)</f>
        <v>11</v>
      </c>
      <c r="BB953" s="14" t="n">
        <f aca="false">SUMIFS(시군구_병원급!$H$5:$H$3668,시군구_병원급!$A$5:$A$3668,$A953,시군구_병원급!$D$5:$D$3668,$D953)</f>
        <v>34</v>
      </c>
      <c r="BC953" s="16" t="n">
        <f aca="false">K953+AY953</f>
        <v>16</v>
      </c>
      <c r="BD953" s="17" t="n">
        <f aca="false">IF(E953=0,"",(K953+AY953)/E953*1000)</f>
        <v>2.40493010671877</v>
      </c>
      <c r="BE953" s="16" t="n">
        <f aca="false">AY953-SUMIFS(시군구_병원급!$E$5:$E$3668,시군구_병원급!$A$5:$A$3668,$A953,시군구_병원급!$D$5:$D$3668,$D953-3)</f>
        <v>-2</v>
      </c>
      <c r="BF953" s="16" t="n">
        <f aca="false">IF(AY953=0,1,0)</f>
        <v>0</v>
      </c>
      <c r="BG953" s="16" t="n">
        <f aca="false">IF(K953+AY953=0,1,0)</f>
        <v>0</v>
      </c>
      <c r="BH953" s="16" t="n">
        <f aca="false">AF953+AG953+AH953</f>
        <v>11</v>
      </c>
      <c r="BI953" s="18" t="n">
        <f aca="false">IF(H953=0,"",BH953/H953)</f>
        <v>0.119565217391304</v>
      </c>
      <c r="BJ953" s="16" t="n">
        <f aca="false">IF(AP953="","",AP953+AN953)</f>
        <v>12</v>
      </c>
    </row>
    <row r="954" customFormat="false" ht="15" hidden="false" customHeight="true" outlineLevel="0" collapsed="false">
      <c r="A954" s="9" t="s">
        <v>136</v>
      </c>
      <c r="B954" s="10" t="s">
        <v>115</v>
      </c>
      <c r="C954" s="10" t="s">
        <v>95</v>
      </c>
      <c r="D954" s="9" t="n">
        <v>2020</v>
      </c>
      <c r="E954" s="11" t="n">
        <v>11628</v>
      </c>
      <c r="F954" s="11" t="n">
        <v>1350</v>
      </c>
      <c r="G954" s="11" t="n">
        <v>1312</v>
      </c>
      <c r="H954" s="11" t="n">
        <v>144</v>
      </c>
      <c r="I954" s="11" t="n">
        <v>5877</v>
      </c>
      <c r="J954" s="11" t="n">
        <v>5011</v>
      </c>
      <c r="K954" s="11" t="n">
        <v>6</v>
      </c>
      <c r="L954" s="12" t="n">
        <v>12.3839009287926</v>
      </c>
      <c r="M954" s="12" t="n">
        <v>0.515995872033024</v>
      </c>
      <c r="N954" s="13" t="n">
        <v>0.852645907776076</v>
      </c>
      <c r="O954" s="13" t="n">
        <v>0.505417956656347</v>
      </c>
      <c r="P954" s="13" t="n">
        <v>0.112831097351221</v>
      </c>
      <c r="Q954" s="13" t="n">
        <v>0.0123628765453596</v>
      </c>
      <c r="R954" s="13" t="n">
        <v>-0.242056614673599</v>
      </c>
      <c r="S954" s="11" t="n">
        <v>0</v>
      </c>
      <c r="T954" s="13" t="n">
        <v>0.0746268656716418</v>
      </c>
      <c r="U954" s="13" t="n">
        <v>0.0334095305081765</v>
      </c>
      <c r="V954" s="11" t="n">
        <v>0</v>
      </c>
      <c r="W954" s="13" t="n">
        <v>-0.138888888888889</v>
      </c>
      <c r="X954" s="11" t="n">
        <v>0</v>
      </c>
      <c r="Y954" s="11" t="n">
        <v>0</v>
      </c>
      <c r="Z954" s="11" t="n">
        <v>0</v>
      </c>
      <c r="AA954" s="11" t="n">
        <v>0</v>
      </c>
      <c r="AB954" s="10" t="s">
        <v>65</v>
      </c>
      <c r="AC954" s="11" t="n">
        <v>13</v>
      </c>
      <c r="AD954" s="11" t="n">
        <v>36</v>
      </c>
      <c r="AE954" s="11" t="n">
        <v>84</v>
      </c>
      <c r="AF954" s="11" t="n">
        <v>6</v>
      </c>
      <c r="AG954" s="11" t="n">
        <v>5</v>
      </c>
      <c r="AH954" s="11" t="n">
        <v>0</v>
      </c>
      <c r="AI954" s="13" t="n">
        <v>0.0902777777777778</v>
      </c>
      <c r="AJ954" s="13" t="n">
        <v>0.25</v>
      </c>
      <c r="AK954" s="13" t="n">
        <v>0.583333333333333</v>
      </c>
      <c r="AL954" s="13" t="n">
        <v>0.0416666666666667</v>
      </c>
      <c r="AM954" s="13" t="n">
        <v>0.0347222222222222</v>
      </c>
      <c r="AN954" s="11" t="n">
        <v>1</v>
      </c>
      <c r="AO954" s="13" t="n">
        <v>0.00689655172413793</v>
      </c>
      <c r="AP954" s="11" t="n">
        <v>2</v>
      </c>
      <c r="AQ954" s="11" t="n">
        <v>13</v>
      </c>
      <c r="AR954" s="13" t="n">
        <v>0.0149253731343284</v>
      </c>
      <c r="AS954" s="13" t="n">
        <v>0.0970149253731343</v>
      </c>
      <c r="AT954" s="14" t="n">
        <f aca="false">SUMIFS(시도_소아과개폐업!$C$5:$C$293,시도_소아과개폐업!$A$5:$A$293,$D954,시도_소아과개폐업!$B$5:$B$293,$B954)</f>
        <v>39</v>
      </c>
      <c r="AU954" s="14" t="n">
        <f aca="false">SUMIFS(시도_소아과개폐업!$D$5:$D$293,시도_소아과개폐업!$A$5:$A$293,$D954,시도_소아과개폐업!$B$5:$B$293,$B954)</f>
        <v>37</v>
      </c>
      <c r="AV954" s="14" t="n">
        <f aca="false">SUMIFS(시도_소아과개폐업!$F$5:$F$293,시도_소아과개폐업!$A$5:$A$293,$D954,시도_소아과개폐업!$B$5:$B$293,$B954)</f>
        <v>2</v>
      </c>
      <c r="AW954" s="15" t="n">
        <f aca="false">SUMIFS(시도_소아과개폐업!$G$5:$G$293,시도_소아과개폐업!$A$5:$A$293,$D954,시도_소아과개폐업!$B$5:$B$293,$B954)</f>
        <v>0.276119402985075</v>
      </c>
      <c r="AX954" s="14" t="n">
        <f aca="false">SUMIFS(시도_소아과개폐업!$H$5:$H$293,시도_소아과개폐업!$A$5:$A$293,$D954,시도_소아과개폐업!$B$5:$B$293,$B954)</f>
        <v>105</v>
      </c>
      <c r="AY954" s="14" t="n">
        <f aca="false">SUMIFS(시군구_병원급!$E$5:$E$3668,시군구_병원급!$A$5:$A$3668,$A954,시군구_병원급!$D$5:$D$3668,$D954)</f>
        <v>4</v>
      </c>
      <c r="AZ954" s="14" t="n">
        <f aca="false">SUMIFS(시군구_병원급!$F$5:$F$3668,시군구_병원급!$A$5:$A$3668,$A954,시군구_병원급!$D$5:$D$3668,$D954)</f>
        <v>0</v>
      </c>
      <c r="BA954" s="14" t="n">
        <f aca="false">SUMIFS(시군구_병원급!$G$5:$G$3668,시군구_병원급!$A$5:$A$3668,$A954,시군구_병원급!$D$5:$D$3668,$D954)</f>
        <v>6</v>
      </c>
      <c r="BB954" s="14" t="n">
        <f aca="false">SUMIFS(시군구_병원급!$H$5:$H$3668,시군구_병원급!$A$5:$A$3668,$A954,시군구_병원급!$D$5:$D$3668,$D954)</f>
        <v>7</v>
      </c>
      <c r="BC954" s="16" t="n">
        <f aca="false">K954+AY954</f>
        <v>10</v>
      </c>
      <c r="BD954" s="17" t="n">
        <f aca="false">IF(E954=0,"",(K954+AY954)/E954*1000)</f>
        <v>0.85999312005504</v>
      </c>
      <c r="BE954" s="16" t="n">
        <f aca="false">AY954-SUMIFS(시군구_병원급!$E$5:$E$3668,시군구_병원급!$A$5:$A$3668,$A954,시군구_병원급!$D$5:$D$3668,$D954-3)</f>
        <v>2</v>
      </c>
      <c r="BF954" s="16" t="n">
        <f aca="false">IF(AY954=0,1,0)</f>
        <v>0</v>
      </c>
      <c r="BG954" s="16" t="n">
        <f aca="false">IF(K954+AY954=0,1,0)</f>
        <v>0</v>
      </c>
      <c r="BH954" s="16" t="n">
        <f aca="false">AF954+AG954+AH954</f>
        <v>11</v>
      </c>
      <c r="BI954" s="18" t="n">
        <f aca="false">IF(H954=0,"",BH954/H954)</f>
        <v>0.0763888888888889</v>
      </c>
      <c r="BJ954" s="16" t="n">
        <f aca="false">IF(AP954="","",AP954+AN954)</f>
        <v>3</v>
      </c>
    </row>
    <row r="955" customFormat="false" ht="15" hidden="false" customHeight="true" outlineLevel="0" collapsed="false">
      <c r="A955" s="9" t="s">
        <v>137</v>
      </c>
      <c r="B955" s="10" t="s">
        <v>115</v>
      </c>
      <c r="C955" s="10" t="s">
        <v>138</v>
      </c>
      <c r="D955" s="9" t="n">
        <v>2020</v>
      </c>
      <c r="E955" s="11" t="n">
        <v>8108</v>
      </c>
      <c r="F955" s="11" t="n">
        <v>981</v>
      </c>
      <c r="G955" s="11" t="n">
        <v>1058</v>
      </c>
      <c r="H955" s="11" t="n">
        <v>95</v>
      </c>
      <c r="I955" s="11" t="n">
        <v>4725</v>
      </c>
      <c r="J955" s="11" t="n">
        <v>4014</v>
      </c>
      <c r="K955" s="11" t="n">
        <v>12</v>
      </c>
      <c r="L955" s="12" t="n">
        <v>11.7168228909719</v>
      </c>
      <c r="M955" s="12" t="n">
        <v>1.48001973359645</v>
      </c>
      <c r="N955" s="13" t="n">
        <v>0.84952380952381</v>
      </c>
      <c r="O955" s="13" t="n">
        <v>0.582757770103601</v>
      </c>
      <c r="P955" s="13" t="n">
        <v>0.130488406512087</v>
      </c>
      <c r="Q955" s="13" t="n">
        <v>-0.120988725065048</v>
      </c>
      <c r="R955" s="13" t="n">
        <v>-0.172143974960876</v>
      </c>
      <c r="S955" s="11" t="n">
        <v>1</v>
      </c>
      <c r="T955" s="13" t="n">
        <v>-0.0594059405940595</v>
      </c>
      <c r="U955" s="13" t="n">
        <v>-0.0531062124248497</v>
      </c>
      <c r="V955" s="11" t="n">
        <v>0</v>
      </c>
      <c r="W955" s="13" t="n">
        <v>-0.105263157894737</v>
      </c>
      <c r="X955" s="11" t="n">
        <v>0</v>
      </c>
      <c r="Y955" s="11" t="n">
        <v>0</v>
      </c>
      <c r="Z955" s="11" t="n">
        <v>0</v>
      </c>
      <c r="AA955" s="11" t="n">
        <v>0</v>
      </c>
      <c r="AB955" s="10" t="s">
        <v>65</v>
      </c>
      <c r="AC955" s="11" t="n">
        <v>16</v>
      </c>
      <c r="AD955" s="11" t="n">
        <v>41</v>
      </c>
      <c r="AE955" s="11" t="n">
        <v>25</v>
      </c>
      <c r="AF955" s="11" t="n">
        <v>5</v>
      </c>
      <c r="AG955" s="11" t="n">
        <v>8</v>
      </c>
      <c r="AH955" s="11" t="n">
        <v>0</v>
      </c>
      <c r="AI955" s="13" t="n">
        <v>0.168421052631579</v>
      </c>
      <c r="AJ955" s="13" t="n">
        <v>0.431578947368421</v>
      </c>
      <c r="AK955" s="13" t="n">
        <v>0.263157894736842</v>
      </c>
      <c r="AL955" s="13" t="n">
        <v>0.0526315789473684</v>
      </c>
      <c r="AM955" s="13" t="n">
        <v>0.0842105263157895</v>
      </c>
      <c r="AN955" s="11" t="n">
        <v>1</v>
      </c>
      <c r="AO955" s="13" t="n">
        <v>0.0104166666666667</v>
      </c>
      <c r="AP955" s="11" t="n">
        <v>13</v>
      </c>
      <c r="AQ955" s="11" t="n">
        <v>8</v>
      </c>
      <c r="AR955" s="13" t="n">
        <v>0.128712871287129</v>
      </c>
      <c r="AS955" s="13" t="n">
        <v>0.0792079207920792</v>
      </c>
      <c r="AT955" s="14" t="n">
        <f aca="false">SUMIFS(시도_소아과개폐업!$C$5:$C$293,시도_소아과개폐업!$A$5:$A$293,$D955,시도_소아과개폐업!$B$5:$B$293,$B955)</f>
        <v>39</v>
      </c>
      <c r="AU955" s="14" t="n">
        <f aca="false">SUMIFS(시도_소아과개폐업!$D$5:$D$293,시도_소아과개폐업!$A$5:$A$293,$D955,시도_소아과개폐업!$B$5:$B$293,$B955)</f>
        <v>37</v>
      </c>
      <c r="AV955" s="14" t="n">
        <f aca="false">SUMIFS(시도_소아과개폐업!$F$5:$F$293,시도_소아과개폐업!$A$5:$A$293,$D955,시도_소아과개폐업!$B$5:$B$293,$B955)</f>
        <v>2</v>
      </c>
      <c r="AW955" s="15" t="n">
        <f aca="false">SUMIFS(시도_소아과개폐업!$G$5:$G$293,시도_소아과개폐업!$A$5:$A$293,$D955,시도_소아과개폐업!$B$5:$B$293,$B955)</f>
        <v>0.276119402985075</v>
      </c>
      <c r="AX955" s="14" t="n">
        <f aca="false">SUMIFS(시도_소아과개폐업!$H$5:$H$293,시도_소아과개폐업!$A$5:$A$293,$D955,시도_소아과개폐업!$B$5:$B$293,$B955)</f>
        <v>105</v>
      </c>
      <c r="AY955" s="14" t="n">
        <f aca="false">SUMIFS(시군구_병원급!$E$5:$E$3668,시군구_병원급!$A$5:$A$3668,$A955,시군구_병원급!$D$5:$D$3668,$D955)</f>
        <v>9</v>
      </c>
      <c r="AZ955" s="14" t="n">
        <f aca="false">SUMIFS(시군구_병원급!$F$5:$F$3668,시군구_병원급!$A$5:$A$3668,$A955,시군구_병원급!$D$5:$D$3668,$D955)</f>
        <v>1</v>
      </c>
      <c r="BA955" s="14" t="n">
        <f aca="false">SUMIFS(시군구_병원급!$G$5:$G$3668,시군구_병원급!$A$5:$A$3668,$A955,시군구_병원급!$D$5:$D$3668,$D955)</f>
        <v>13</v>
      </c>
      <c r="BB955" s="14" t="n">
        <f aca="false">SUMIFS(시군구_병원급!$H$5:$H$3668,시군구_병원급!$A$5:$A$3668,$A955,시군구_병원급!$D$5:$D$3668,$D955)</f>
        <v>32</v>
      </c>
      <c r="BC955" s="16" t="n">
        <f aca="false">K955+AY955</f>
        <v>21</v>
      </c>
      <c r="BD955" s="17" t="n">
        <f aca="false">IF(E955=0,"",(K955+AY955)/E955*1000)</f>
        <v>2.59003453379378</v>
      </c>
      <c r="BE955" s="16" t="n">
        <f aca="false">AY955-SUMIFS(시군구_병원급!$E$5:$E$3668,시군구_병원급!$A$5:$A$3668,$A955,시군구_병원급!$D$5:$D$3668,$D955-3)</f>
        <v>-1</v>
      </c>
      <c r="BF955" s="16" t="n">
        <f aca="false">IF(AY955=0,1,0)</f>
        <v>0</v>
      </c>
      <c r="BG955" s="16" t="n">
        <f aca="false">IF(K955+AY955=0,1,0)</f>
        <v>0</v>
      </c>
      <c r="BH955" s="16" t="n">
        <f aca="false">AF955+AG955+AH955</f>
        <v>13</v>
      </c>
      <c r="BI955" s="18" t="n">
        <f aca="false">IF(H955=0,"",BH955/H955)</f>
        <v>0.136842105263158</v>
      </c>
      <c r="BJ955" s="16" t="n">
        <f aca="false">IF(AP955="","",AP955+AN955)</f>
        <v>14</v>
      </c>
    </row>
    <row r="956" customFormat="false" ht="15" hidden="false" customHeight="true" outlineLevel="0" collapsed="false">
      <c r="A956" s="9" t="s">
        <v>139</v>
      </c>
      <c r="B956" s="10" t="s">
        <v>115</v>
      </c>
      <c r="C956" s="10" t="s">
        <v>140</v>
      </c>
      <c r="D956" s="9" t="n">
        <v>2020</v>
      </c>
      <c r="E956" s="11" t="n">
        <v>5823</v>
      </c>
      <c r="F956" s="11" t="n">
        <v>769</v>
      </c>
      <c r="G956" s="11" t="n">
        <v>787</v>
      </c>
      <c r="H956" s="11" t="n">
        <v>70</v>
      </c>
      <c r="I956" s="11" t="n">
        <v>3546</v>
      </c>
      <c r="J956" s="11" t="n">
        <v>2934</v>
      </c>
      <c r="K956" s="11" t="n">
        <v>3</v>
      </c>
      <c r="L956" s="12" t="n">
        <v>12.0212948651898</v>
      </c>
      <c r="M956" s="12" t="n">
        <v>0.515198351365276</v>
      </c>
      <c r="N956" s="13" t="n">
        <v>0.82741116751269</v>
      </c>
      <c r="O956" s="13" t="n">
        <v>0.608964451313756</v>
      </c>
      <c r="P956" s="13" t="n">
        <v>0.135153700841491</v>
      </c>
      <c r="Q956" s="13" t="n">
        <v>-0.181242969628796</v>
      </c>
      <c r="R956" s="13" t="n">
        <v>-0.272643253234751</v>
      </c>
      <c r="S956" s="11" t="n">
        <v>0</v>
      </c>
      <c r="T956" s="13" t="n">
        <v>-0.0789473684210527</v>
      </c>
      <c r="U956" s="13" t="n">
        <v>-0.0822981366459628</v>
      </c>
      <c r="V956" s="11" t="n">
        <v>0</v>
      </c>
      <c r="W956" s="13" t="n">
        <v>-0.1</v>
      </c>
      <c r="X956" s="11" t="n">
        <v>0</v>
      </c>
      <c r="Y956" s="11" t="n">
        <v>0</v>
      </c>
      <c r="Z956" s="11" t="n">
        <v>0</v>
      </c>
      <c r="AA956" s="11" t="n">
        <v>0</v>
      </c>
      <c r="AB956" s="10" t="s">
        <v>65</v>
      </c>
      <c r="AC956" s="11" t="n">
        <v>11</v>
      </c>
      <c r="AD956" s="11" t="n">
        <v>33</v>
      </c>
      <c r="AE956" s="11" t="n">
        <v>18</v>
      </c>
      <c r="AF956" s="11" t="n">
        <v>1</v>
      </c>
      <c r="AG956" s="11" t="n">
        <v>7</v>
      </c>
      <c r="AH956" s="11" t="n">
        <v>0</v>
      </c>
      <c r="AI956" s="13" t="n">
        <v>0.157142857142857</v>
      </c>
      <c r="AJ956" s="13" t="n">
        <v>0.471428571428571</v>
      </c>
      <c r="AK956" s="13" t="n">
        <v>0.257142857142857</v>
      </c>
      <c r="AL956" s="13" t="n">
        <v>0.0142857142857143</v>
      </c>
      <c r="AM956" s="13" t="n">
        <v>0.1</v>
      </c>
      <c r="AN956" s="11" t="n">
        <v>2</v>
      </c>
      <c r="AO956" s="13" t="n">
        <v>0.0277777777777778</v>
      </c>
      <c r="AP956" s="11" t="n">
        <v>9</v>
      </c>
      <c r="AQ956" s="11" t="n">
        <v>4</v>
      </c>
      <c r="AR956" s="13" t="n">
        <v>0.116883116883117</v>
      </c>
      <c r="AS956" s="13" t="n">
        <v>0.051948051948052</v>
      </c>
      <c r="AT956" s="14" t="n">
        <f aca="false">SUMIFS(시도_소아과개폐업!$C$5:$C$293,시도_소아과개폐업!$A$5:$A$293,$D956,시도_소아과개폐업!$B$5:$B$293,$B956)</f>
        <v>39</v>
      </c>
      <c r="AU956" s="14" t="n">
        <f aca="false">SUMIFS(시도_소아과개폐업!$D$5:$D$293,시도_소아과개폐업!$A$5:$A$293,$D956,시도_소아과개폐업!$B$5:$B$293,$B956)</f>
        <v>37</v>
      </c>
      <c r="AV956" s="14" t="n">
        <f aca="false">SUMIFS(시도_소아과개폐업!$F$5:$F$293,시도_소아과개폐업!$A$5:$A$293,$D956,시도_소아과개폐업!$B$5:$B$293,$B956)</f>
        <v>2</v>
      </c>
      <c r="AW956" s="15" t="n">
        <f aca="false">SUMIFS(시도_소아과개폐업!$G$5:$G$293,시도_소아과개폐업!$A$5:$A$293,$D956,시도_소아과개폐업!$B$5:$B$293,$B956)</f>
        <v>0.276119402985075</v>
      </c>
      <c r="AX956" s="14" t="n">
        <f aca="false">SUMIFS(시도_소아과개폐업!$H$5:$H$293,시도_소아과개폐업!$A$5:$A$293,$D956,시도_소아과개폐업!$B$5:$B$293,$B956)</f>
        <v>105</v>
      </c>
      <c r="AY956" s="14" t="n">
        <f aca="false">SUMIFS(시군구_병원급!$E$5:$E$3668,시군구_병원급!$A$5:$A$3668,$A956,시군구_병원급!$D$5:$D$3668,$D956)</f>
        <v>8</v>
      </c>
      <c r="AZ956" s="14" t="n">
        <f aca="false">SUMIFS(시군구_병원급!$F$5:$F$3668,시군구_병원급!$A$5:$A$3668,$A956,시군구_병원급!$D$5:$D$3668,$D956)</f>
        <v>3</v>
      </c>
      <c r="BA956" s="14" t="n">
        <f aca="false">SUMIFS(시군구_병원급!$G$5:$G$3668,시군구_병원급!$A$5:$A$3668,$A956,시군구_병원급!$D$5:$D$3668,$D956)</f>
        <v>11</v>
      </c>
      <c r="BB956" s="14" t="n">
        <f aca="false">SUMIFS(시군구_병원급!$H$5:$H$3668,시군구_병원급!$A$5:$A$3668,$A956,시군구_병원급!$D$5:$D$3668,$D956)</f>
        <v>23</v>
      </c>
      <c r="BC956" s="16" t="n">
        <f aca="false">K956+AY956</f>
        <v>11</v>
      </c>
      <c r="BD956" s="17" t="n">
        <f aca="false">IF(E956=0,"",(K956+AY956)/E956*1000)</f>
        <v>1.88906062167268</v>
      </c>
      <c r="BE956" s="16" t="n">
        <f aca="false">AY956-SUMIFS(시군구_병원급!$E$5:$E$3668,시군구_병원급!$A$5:$A$3668,$A956,시군구_병원급!$D$5:$D$3668,$D956-3)</f>
        <v>0</v>
      </c>
      <c r="BF956" s="16" t="n">
        <f aca="false">IF(AY956=0,1,0)</f>
        <v>0</v>
      </c>
      <c r="BG956" s="16" t="n">
        <f aca="false">IF(K956+AY956=0,1,0)</f>
        <v>0</v>
      </c>
      <c r="BH956" s="16" t="n">
        <f aca="false">AF956+AG956+AH956</f>
        <v>8</v>
      </c>
      <c r="BI956" s="18" t="n">
        <f aca="false">IF(H956=0,"",BH956/H956)</f>
        <v>0.114285714285714</v>
      </c>
      <c r="BJ956" s="16" t="n">
        <f aca="false">IF(AP956="","",AP956+AN956)</f>
        <v>11</v>
      </c>
    </row>
    <row r="957" customFormat="false" ht="15" hidden="false" customHeight="true" outlineLevel="0" collapsed="false">
      <c r="A957" s="9" t="s">
        <v>141</v>
      </c>
      <c r="B957" s="10" t="s">
        <v>115</v>
      </c>
      <c r="C957" s="10" t="s">
        <v>142</v>
      </c>
      <c r="D957" s="9" t="n">
        <v>2020</v>
      </c>
      <c r="E957" s="11" t="n">
        <v>6642</v>
      </c>
      <c r="F957" s="11" t="n">
        <v>773</v>
      </c>
      <c r="G957" s="11" t="n">
        <v>823</v>
      </c>
      <c r="H957" s="11" t="n">
        <v>111</v>
      </c>
      <c r="I957" s="11" t="n">
        <v>4862</v>
      </c>
      <c r="J957" s="11" t="n">
        <v>3608</v>
      </c>
      <c r="K957" s="11" t="n">
        <v>6</v>
      </c>
      <c r="L957" s="12" t="n">
        <v>16.7118337850045</v>
      </c>
      <c r="M957" s="12" t="n">
        <v>0.903342366757001</v>
      </c>
      <c r="N957" s="13" t="n">
        <v>0.742081447963801</v>
      </c>
      <c r="O957" s="13" t="n">
        <v>0.732008431195423</v>
      </c>
      <c r="P957" s="13" t="n">
        <v>0.123908461306835</v>
      </c>
      <c r="Q957" s="13" t="n">
        <v>-0.311424424631972</v>
      </c>
      <c r="R957" s="13" t="n">
        <v>-0.427279053583855</v>
      </c>
      <c r="S957" s="11" t="n">
        <v>-1</v>
      </c>
      <c r="T957" s="13" t="n">
        <v>-0.104838709677419</v>
      </c>
      <c r="U957" s="13" t="n">
        <v>-0.0782938388625593</v>
      </c>
      <c r="V957" s="11" t="n">
        <v>0</v>
      </c>
      <c r="W957" s="13" t="n">
        <v>-0.261261261261261</v>
      </c>
      <c r="X957" s="11" t="n">
        <v>1</v>
      </c>
      <c r="Y957" s="11" t="n">
        <v>0</v>
      </c>
      <c r="Z957" s="11" t="n">
        <v>1</v>
      </c>
      <c r="AA957" s="11" t="n">
        <v>0</v>
      </c>
      <c r="AB957" s="10" t="s">
        <v>65</v>
      </c>
      <c r="AC957" s="11" t="n">
        <v>17</v>
      </c>
      <c r="AD957" s="11" t="n">
        <v>39</v>
      </c>
      <c r="AE957" s="11" t="n">
        <v>49</v>
      </c>
      <c r="AF957" s="11" t="n">
        <v>1</v>
      </c>
      <c r="AG957" s="11" t="n">
        <v>5</v>
      </c>
      <c r="AH957" s="11" t="n">
        <v>0</v>
      </c>
      <c r="AI957" s="13" t="n">
        <v>0.153153153153153</v>
      </c>
      <c r="AJ957" s="13" t="n">
        <v>0.351351351351351</v>
      </c>
      <c r="AK957" s="13" t="n">
        <v>0.441441441441441</v>
      </c>
      <c r="AL957" s="13" t="n">
        <v>0.00900900900900901</v>
      </c>
      <c r="AM957" s="13" t="n">
        <v>0.045045045045045</v>
      </c>
      <c r="AN957" s="11" t="n">
        <v>3</v>
      </c>
      <c r="AO957" s="13" t="n">
        <v>0.0263157894736842</v>
      </c>
      <c r="AP957" s="11" t="n">
        <v>17</v>
      </c>
      <c r="AQ957" s="11" t="n">
        <v>4</v>
      </c>
      <c r="AR957" s="13" t="n">
        <v>0.133858267716535</v>
      </c>
      <c r="AS957" s="13" t="n">
        <v>0.031496062992126</v>
      </c>
      <c r="AT957" s="14" t="n">
        <f aca="false">SUMIFS(시도_소아과개폐업!$C$5:$C$293,시도_소아과개폐업!$A$5:$A$293,$D957,시도_소아과개폐업!$B$5:$B$293,$B957)</f>
        <v>39</v>
      </c>
      <c r="AU957" s="14" t="n">
        <f aca="false">SUMIFS(시도_소아과개폐업!$D$5:$D$293,시도_소아과개폐업!$A$5:$A$293,$D957,시도_소아과개폐업!$B$5:$B$293,$B957)</f>
        <v>37</v>
      </c>
      <c r="AV957" s="14" t="n">
        <f aca="false">SUMIFS(시도_소아과개폐업!$F$5:$F$293,시도_소아과개폐업!$A$5:$A$293,$D957,시도_소아과개폐업!$B$5:$B$293,$B957)</f>
        <v>2</v>
      </c>
      <c r="AW957" s="15" t="n">
        <f aca="false">SUMIFS(시도_소아과개폐업!$G$5:$G$293,시도_소아과개폐업!$A$5:$A$293,$D957,시도_소아과개폐업!$B$5:$B$293,$B957)</f>
        <v>0.276119402985075</v>
      </c>
      <c r="AX957" s="14" t="n">
        <f aca="false">SUMIFS(시도_소아과개폐업!$H$5:$H$293,시도_소아과개폐업!$A$5:$A$293,$D957,시도_소아과개폐업!$B$5:$B$293,$B957)</f>
        <v>105</v>
      </c>
      <c r="AY957" s="14" t="n">
        <f aca="false">SUMIFS(시군구_병원급!$E$5:$E$3668,시군구_병원급!$A$5:$A$3668,$A957,시군구_병원급!$D$5:$D$3668,$D957)</f>
        <v>8</v>
      </c>
      <c r="AZ957" s="14" t="n">
        <f aca="false">SUMIFS(시군구_병원급!$F$5:$F$3668,시군구_병원급!$A$5:$A$3668,$A957,시군구_병원급!$D$5:$D$3668,$D957)</f>
        <v>2</v>
      </c>
      <c r="BA957" s="14" t="n">
        <f aca="false">SUMIFS(시군구_병원급!$G$5:$G$3668,시군구_병원급!$A$5:$A$3668,$A957,시군구_병원급!$D$5:$D$3668,$D957)</f>
        <v>9</v>
      </c>
      <c r="BB957" s="14" t="n">
        <f aca="false">SUMIFS(시군구_병원급!$H$5:$H$3668,시군구_병원급!$A$5:$A$3668,$A957,시군구_병원급!$D$5:$D$3668,$D957)</f>
        <v>30</v>
      </c>
      <c r="BC957" s="16" t="n">
        <f aca="false">K957+AY957</f>
        <v>14</v>
      </c>
      <c r="BD957" s="17" t="n">
        <f aca="false">IF(E957=0,"",(K957+AY957)/E957*1000)</f>
        <v>2.10779885576634</v>
      </c>
      <c r="BE957" s="16" t="n">
        <f aca="false">AY957-SUMIFS(시군구_병원급!$E$5:$E$3668,시군구_병원급!$A$5:$A$3668,$A957,시군구_병원급!$D$5:$D$3668,$D957-3)</f>
        <v>-1</v>
      </c>
      <c r="BF957" s="16" t="n">
        <f aca="false">IF(AY957=0,1,0)</f>
        <v>0</v>
      </c>
      <c r="BG957" s="16" t="n">
        <f aca="false">IF(K957+AY957=0,1,0)</f>
        <v>0</v>
      </c>
      <c r="BH957" s="16" t="n">
        <f aca="false">AF957+AG957+AH957</f>
        <v>6</v>
      </c>
      <c r="BI957" s="18" t="n">
        <f aca="false">IF(H957=0,"",BH957/H957)</f>
        <v>0.0540540540540541</v>
      </c>
      <c r="BJ957" s="16" t="n">
        <f aca="false">IF(AP957="","",AP957+AN957)</f>
        <v>20</v>
      </c>
    </row>
    <row r="958" customFormat="false" ht="15" hidden="false" customHeight="true" outlineLevel="0" collapsed="false">
      <c r="A958" s="9" t="s">
        <v>143</v>
      </c>
      <c r="B958" s="10" t="s">
        <v>115</v>
      </c>
      <c r="C958" s="10" t="s">
        <v>144</v>
      </c>
      <c r="D958" s="9" t="n">
        <v>2020</v>
      </c>
      <c r="E958" s="11" t="n">
        <v>10155</v>
      </c>
      <c r="F958" s="11" t="n">
        <v>1208</v>
      </c>
      <c r="G958" s="11" t="n">
        <v>1144</v>
      </c>
      <c r="H958" s="11" t="n">
        <v>177</v>
      </c>
      <c r="I958" s="11" t="n">
        <v>7759</v>
      </c>
      <c r="J958" s="11" t="n">
        <v>5882</v>
      </c>
      <c r="K958" s="11" t="n">
        <v>5</v>
      </c>
      <c r="L958" s="12" t="n">
        <v>17.4298375184638</v>
      </c>
      <c r="M958" s="12" t="n">
        <v>0.492368291482029</v>
      </c>
      <c r="N958" s="13" t="n">
        <v>0.758087382394639</v>
      </c>
      <c r="O958" s="13" t="n">
        <v>0.764057114721812</v>
      </c>
      <c r="P958" s="13" t="n">
        <v>0.112653865091088</v>
      </c>
      <c r="Q958" s="13" t="n">
        <v>-0.175663609059177</v>
      </c>
      <c r="R958" s="13" t="n">
        <v>-0.300733496332518</v>
      </c>
      <c r="S958" s="11" t="n">
        <v>-1</v>
      </c>
      <c r="T958" s="13" t="n">
        <v>0.00568181818181812</v>
      </c>
      <c r="U958" s="13" t="n">
        <v>0.0519251626898047</v>
      </c>
      <c r="V958" s="11" t="n">
        <v>0</v>
      </c>
      <c r="W958" s="13" t="n">
        <v>-0.220338983050847</v>
      </c>
      <c r="X958" s="11" t="n">
        <v>0</v>
      </c>
      <c r="Y958" s="11" t="n">
        <v>0</v>
      </c>
      <c r="Z958" s="11" t="n">
        <v>0</v>
      </c>
      <c r="AA958" s="11" t="n">
        <v>0</v>
      </c>
      <c r="AB958" s="10" t="s">
        <v>65</v>
      </c>
      <c r="AC958" s="11" t="n">
        <v>23</v>
      </c>
      <c r="AD958" s="11" t="n">
        <v>52</v>
      </c>
      <c r="AE958" s="11" t="n">
        <v>89</v>
      </c>
      <c r="AF958" s="11" t="n">
        <v>5</v>
      </c>
      <c r="AG958" s="11" t="n">
        <v>5</v>
      </c>
      <c r="AH958" s="11" t="n">
        <v>3</v>
      </c>
      <c r="AI958" s="13" t="n">
        <v>0.129943502824859</v>
      </c>
      <c r="AJ958" s="13" t="n">
        <v>0.293785310734463</v>
      </c>
      <c r="AK958" s="13" t="n">
        <v>0.502824858757062</v>
      </c>
      <c r="AL958" s="13" t="n">
        <v>0.0282485875706215</v>
      </c>
      <c r="AM958" s="13" t="n">
        <v>0.0282485875706215</v>
      </c>
      <c r="AN958" s="11" t="n">
        <v>3</v>
      </c>
      <c r="AO958" s="13" t="n">
        <v>0.0166666666666667</v>
      </c>
      <c r="AP958" s="11" t="n">
        <v>9</v>
      </c>
      <c r="AQ958" s="11" t="n">
        <v>11</v>
      </c>
      <c r="AR958" s="13" t="n">
        <v>0.050561797752809</v>
      </c>
      <c r="AS958" s="13" t="n">
        <v>0.0617977528089888</v>
      </c>
      <c r="AT958" s="14" t="n">
        <f aca="false">SUMIFS(시도_소아과개폐업!$C$5:$C$293,시도_소아과개폐업!$A$5:$A$293,$D958,시도_소아과개폐업!$B$5:$B$293,$B958)</f>
        <v>39</v>
      </c>
      <c r="AU958" s="14" t="n">
        <f aca="false">SUMIFS(시도_소아과개폐업!$D$5:$D$293,시도_소아과개폐업!$A$5:$A$293,$D958,시도_소아과개폐업!$B$5:$B$293,$B958)</f>
        <v>37</v>
      </c>
      <c r="AV958" s="14" t="n">
        <f aca="false">SUMIFS(시도_소아과개폐업!$F$5:$F$293,시도_소아과개폐업!$A$5:$A$293,$D958,시도_소아과개폐업!$B$5:$B$293,$B958)</f>
        <v>2</v>
      </c>
      <c r="AW958" s="15" t="n">
        <f aca="false">SUMIFS(시도_소아과개폐업!$G$5:$G$293,시도_소아과개폐업!$A$5:$A$293,$D958,시도_소아과개폐업!$B$5:$B$293,$B958)</f>
        <v>0.276119402985075</v>
      </c>
      <c r="AX958" s="14" t="n">
        <f aca="false">SUMIFS(시도_소아과개폐업!$H$5:$H$293,시도_소아과개폐업!$A$5:$A$293,$D958,시도_소아과개폐업!$B$5:$B$293,$B958)</f>
        <v>105</v>
      </c>
      <c r="AY958" s="14" t="n">
        <f aca="false">SUMIFS(시군구_병원급!$E$5:$E$3668,시군구_병원급!$A$5:$A$3668,$A958,시군구_병원급!$D$5:$D$3668,$D958)</f>
        <v>4</v>
      </c>
      <c r="AZ958" s="14" t="n">
        <f aca="false">SUMIFS(시군구_병원급!$F$5:$F$3668,시군구_병원급!$A$5:$A$3668,$A958,시군구_병원급!$D$5:$D$3668,$D958)</f>
        <v>1</v>
      </c>
      <c r="BA958" s="14" t="n">
        <f aca="false">SUMIFS(시군구_병원급!$G$5:$G$3668,시군구_병원급!$A$5:$A$3668,$A958,시군구_병원급!$D$5:$D$3668,$D958)</f>
        <v>6</v>
      </c>
      <c r="BB958" s="14" t="n">
        <f aca="false">SUMIFS(시군구_병원급!$H$5:$H$3668,시군구_병원급!$A$5:$A$3668,$A958,시군구_병원급!$D$5:$D$3668,$D958)</f>
        <v>13</v>
      </c>
      <c r="BC958" s="16" t="n">
        <f aca="false">K958+AY958</f>
        <v>9</v>
      </c>
      <c r="BD958" s="17" t="n">
        <f aca="false">IF(E958=0,"",(K958+AY958)/E958*1000)</f>
        <v>0.886262924667651</v>
      </c>
      <c r="BE958" s="16" t="n">
        <f aca="false">AY958-SUMIFS(시군구_병원급!$E$5:$E$3668,시군구_병원급!$A$5:$A$3668,$A958,시군구_병원급!$D$5:$D$3668,$D958-3)</f>
        <v>-2</v>
      </c>
      <c r="BF958" s="16" t="n">
        <f aca="false">IF(AY958=0,1,0)</f>
        <v>0</v>
      </c>
      <c r="BG958" s="16" t="n">
        <f aca="false">IF(K958+AY958=0,1,0)</f>
        <v>0</v>
      </c>
      <c r="BH958" s="16" t="n">
        <f aca="false">AF958+AG958+AH958</f>
        <v>13</v>
      </c>
      <c r="BI958" s="18" t="n">
        <f aca="false">IF(H958=0,"",BH958/H958)</f>
        <v>0.0734463276836158</v>
      </c>
      <c r="BJ958" s="16" t="n">
        <f aca="false">IF(AP958="","",AP958+AN958)</f>
        <v>12</v>
      </c>
    </row>
    <row r="959" customFormat="false" ht="15" hidden="false" customHeight="true" outlineLevel="0" collapsed="false">
      <c r="A959" s="9" t="s">
        <v>145</v>
      </c>
      <c r="B959" s="10" t="s">
        <v>146</v>
      </c>
      <c r="C959" s="10" t="s">
        <v>67</v>
      </c>
      <c r="D959" s="9" t="n">
        <v>2020</v>
      </c>
      <c r="E959" s="11" t="n">
        <v>2965</v>
      </c>
      <c r="F959" s="11" t="n">
        <v>373</v>
      </c>
      <c r="G959" s="11" t="n">
        <v>413</v>
      </c>
      <c r="H959" s="11" t="n">
        <v>35</v>
      </c>
      <c r="I959" s="11" t="n">
        <v>1814</v>
      </c>
      <c r="J959" s="11" t="n">
        <v>1453</v>
      </c>
      <c r="K959" s="11" t="n">
        <v>5</v>
      </c>
      <c r="L959" s="12" t="n">
        <v>11.8043844856661</v>
      </c>
      <c r="M959" s="12" t="n">
        <v>1.68634064080944</v>
      </c>
      <c r="N959" s="13" t="n">
        <v>0.800992282249173</v>
      </c>
      <c r="O959" s="13" t="n">
        <v>0.611804384485666</v>
      </c>
      <c r="P959" s="13" t="n">
        <v>0.13929173693086</v>
      </c>
      <c r="Q959" s="13" t="n">
        <v>-0.177302996670366</v>
      </c>
      <c r="R959" s="13" t="n">
        <v>-0.2842287694974</v>
      </c>
      <c r="S959" s="11" t="n">
        <v>1</v>
      </c>
      <c r="T959" s="13" t="n">
        <v>-0.0277777777777778</v>
      </c>
      <c r="U959" s="13" t="n">
        <v>-0.00602739726027401</v>
      </c>
      <c r="V959" s="11" t="n">
        <v>0</v>
      </c>
      <c r="W959" s="13" t="n">
        <v>-0.0285714285714286</v>
      </c>
      <c r="X959" s="11" t="n">
        <v>0</v>
      </c>
      <c r="Y959" s="11" t="n">
        <v>1</v>
      </c>
      <c r="Z959" s="11" t="n">
        <v>1</v>
      </c>
      <c r="AA959" s="11" t="n">
        <v>0</v>
      </c>
      <c r="AB959" s="10" t="s">
        <v>65</v>
      </c>
      <c r="AC959" s="11" t="n">
        <v>7</v>
      </c>
      <c r="AD959" s="11" t="n">
        <v>15</v>
      </c>
      <c r="AE959" s="11" t="n">
        <v>8</v>
      </c>
      <c r="AF959" s="11" t="n">
        <v>3</v>
      </c>
      <c r="AG959" s="11" t="n">
        <v>2</v>
      </c>
      <c r="AH959" s="11" t="n">
        <v>0</v>
      </c>
      <c r="AI959" s="13" t="n">
        <v>0.2</v>
      </c>
      <c r="AJ959" s="13" t="n">
        <v>0.428571428571429</v>
      </c>
      <c r="AK959" s="13" t="n">
        <v>0.228571428571429</v>
      </c>
      <c r="AL959" s="13" t="n">
        <v>0.0857142857142857</v>
      </c>
      <c r="AM959" s="13" t="n">
        <v>0.0571428571428571</v>
      </c>
      <c r="AN959" s="11" t="n">
        <v>3</v>
      </c>
      <c r="AO959" s="13" t="n">
        <v>0.0789473684210526</v>
      </c>
      <c r="AP959" s="11" t="n">
        <v>4</v>
      </c>
      <c r="AQ959" s="11" t="n">
        <v>2</v>
      </c>
      <c r="AR959" s="13" t="n">
        <v>0.1</v>
      </c>
      <c r="AS959" s="13" t="n">
        <v>0.05</v>
      </c>
      <c r="AT959" s="14" t="n">
        <f aca="false">SUMIFS(시도_소아과개폐업!$C$5:$C$293,시도_소아과개폐업!$A$5:$A$293,$D959,시도_소아과개폐업!$B$5:$B$293,$B959)</f>
        <v>31</v>
      </c>
      <c r="AU959" s="14" t="n">
        <f aca="false">SUMIFS(시도_소아과개폐업!$D$5:$D$293,시도_소아과개폐업!$A$5:$A$293,$D959,시도_소아과개폐업!$B$5:$B$293,$B959)</f>
        <v>13</v>
      </c>
      <c r="AV959" s="14" t="n">
        <f aca="false">SUMIFS(시도_소아과개폐업!$F$5:$F$293,시도_소아과개폐업!$A$5:$A$293,$D959,시도_소아과개폐업!$B$5:$B$293,$B959)</f>
        <v>18</v>
      </c>
      <c r="AW959" s="15" t="n">
        <f aca="false">SUMIFS(시도_소아과개폐업!$G$5:$G$293,시도_소아과개폐업!$A$5:$A$293,$D959,시도_소아과개폐업!$B$5:$B$293,$B959)</f>
        <v>0.11304347826087</v>
      </c>
      <c r="AX959" s="14" t="n">
        <f aca="false">SUMIFS(시도_소아과개폐업!$H$5:$H$293,시도_소아과개폐업!$A$5:$A$293,$D959,시도_소아과개폐업!$B$5:$B$293,$B959)</f>
        <v>44</v>
      </c>
      <c r="AY959" s="14" t="n">
        <f aca="false">SUMIFS(시군구_병원급!$E$5:$E$3668,시군구_병원급!$A$5:$A$3668,$A959,시군구_병원급!$D$5:$D$3668,$D959)</f>
        <v>5</v>
      </c>
      <c r="AZ959" s="14" t="n">
        <f aca="false">SUMIFS(시군구_병원급!$F$5:$F$3668,시군구_병원급!$A$5:$A$3668,$A959,시군구_병원급!$D$5:$D$3668,$D959)</f>
        <v>3</v>
      </c>
      <c r="BA959" s="14" t="n">
        <f aca="false">SUMIFS(시군구_병원급!$G$5:$G$3668,시군구_병원급!$A$5:$A$3668,$A959,시군구_병원급!$D$5:$D$3668,$D959)</f>
        <v>15</v>
      </c>
      <c r="BB959" s="14" t="n">
        <f aca="false">SUMIFS(시군구_병원급!$H$5:$H$3668,시군구_병원급!$A$5:$A$3668,$A959,시군구_병원급!$D$5:$D$3668,$D959)</f>
        <v>22</v>
      </c>
      <c r="BC959" s="16" t="n">
        <f aca="false">K959+AY959</f>
        <v>10</v>
      </c>
      <c r="BD959" s="17" t="n">
        <f aca="false">IF(E959=0,"",(K959+AY959)/E959*1000)</f>
        <v>3.37268128161889</v>
      </c>
      <c r="BE959" s="16" t="n">
        <f aca="false">AY959-SUMIFS(시군구_병원급!$E$5:$E$3668,시군구_병원급!$A$5:$A$3668,$A959,시군구_병원급!$D$5:$D$3668,$D959-3)</f>
        <v>-1</v>
      </c>
      <c r="BF959" s="16" t="n">
        <f aca="false">IF(AY959=0,1,0)</f>
        <v>0</v>
      </c>
      <c r="BG959" s="16" t="n">
        <f aca="false">IF(K959+AY959=0,1,0)</f>
        <v>0</v>
      </c>
      <c r="BH959" s="16" t="n">
        <f aca="false">AF959+AG959+AH959</f>
        <v>5</v>
      </c>
      <c r="BI959" s="18" t="n">
        <f aca="false">IF(H959=0,"",BH959/H959)</f>
        <v>0.142857142857143</v>
      </c>
      <c r="BJ959" s="16" t="n">
        <f aca="false">IF(AP959="","",AP959+AN959)</f>
        <v>7</v>
      </c>
    </row>
    <row r="960" customFormat="false" ht="15" hidden="false" customHeight="true" outlineLevel="0" collapsed="false">
      <c r="A960" s="9" t="s">
        <v>147</v>
      </c>
      <c r="B960" s="10" t="s">
        <v>146</v>
      </c>
      <c r="C960" s="10" t="s">
        <v>119</v>
      </c>
      <c r="D960" s="9" t="n">
        <v>2020</v>
      </c>
      <c r="E960" s="11" t="n">
        <v>13908</v>
      </c>
      <c r="F960" s="11" t="n">
        <v>1622</v>
      </c>
      <c r="G960" s="11" t="n">
        <v>1649</v>
      </c>
      <c r="H960" s="11" t="n">
        <v>204</v>
      </c>
      <c r="I960" s="11" t="n">
        <v>10446</v>
      </c>
      <c r="J960" s="11" t="n">
        <v>7325</v>
      </c>
      <c r="K960" s="11" t="n">
        <v>18</v>
      </c>
      <c r="L960" s="12" t="n">
        <v>14.6678170836928</v>
      </c>
      <c r="M960" s="12" t="n">
        <v>1.29421915444349</v>
      </c>
      <c r="N960" s="13" t="n">
        <v>0.701225349416044</v>
      </c>
      <c r="O960" s="13" t="n">
        <v>0.751078515962036</v>
      </c>
      <c r="P960" s="13" t="n">
        <v>0.11856485475985</v>
      </c>
      <c r="Q960" s="13" t="n">
        <v>-0.204848207649648</v>
      </c>
      <c r="R960" s="13" t="n">
        <v>-0.324457189676362</v>
      </c>
      <c r="S960" s="11" t="n">
        <v>-2</v>
      </c>
      <c r="T960" s="13" t="n">
        <v>-0.0192307692307693</v>
      </c>
      <c r="U960" s="13" t="n">
        <v>-0.0725384000710291</v>
      </c>
      <c r="V960" s="11" t="n">
        <v>0</v>
      </c>
      <c r="W960" s="13" t="n">
        <v>-0.122549019607843</v>
      </c>
      <c r="X960" s="11" t="n">
        <v>0</v>
      </c>
      <c r="Y960" s="11" t="n">
        <v>0</v>
      </c>
      <c r="Z960" s="11" t="n">
        <v>0</v>
      </c>
      <c r="AA960" s="11" t="n">
        <v>0</v>
      </c>
      <c r="AB960" s="10" t="s">
        <v>65</v>
      </c>
      <c r="AC960" s="11" t="n">
        <v>30</v>
      </c>
      <c r="AD960" s="11" t="n">
        <v>91</v>
      </c>
      <c r="AE960" s="11" t="n">
        <v>54</v>
      </c>
      <c r="AF960" s="11" t="n">
        <v>8</v>
      </c>
      <c r="AG960" s="11" t="n">
        <v>20</v>
      </c>
      <c r="AH960" s="11" t="n">
        <v>1</v>
      </c>
      <c r="AI960" s="13" t="n">
        <v>0.147058823529412</v>
      </c>
      <c r="AJ960" s="13" t="n">
        <v>0.446078431372549</v>
      </c>
      <c r="AK960" s="13" t="n">
        <v>0.264705882352941</v>
      </c>
      <c r="AL960" s="13" t="n">
        <v>0.0392156862745098</v>
      </c>
      <c r="AM960" s="13" t="n">
        <v>0.0980392156862745</v>
      </c>
      <c r="AN960" s="11" t="n">
        <v>6</v>
      </c>
      <c r="AO960" s="13" t="n">
        <v>0.0285714285714286</v>
      </c>
      <c r="AP960" s="11" t="n">
        <v>15</v>
      </c>
      <c r="AQ960" s="11" t="n">
        <v>12</v>
      </c>
      <c r="AR960" s="13" t="n">
        <v>0.0704225352112676</v>
      </c>
      <c r="AS960" s="13" t="n">
        <v>0.0563380281690141</v>
      </c>
      <c r="AT960" s="14" t="n">
        <f aca="false">SUMIFS(시도_소아과개폐업!$C$5:$C$293,시도_소아과개폐업!$A$5:$A$293,$D960,시도_소아과개폐업!$B$5:$B$293,$B960)</f>
        <v>31</v>
      </c>
      <c r="AU960" s="14" t="n">
        <f aca="false">SUMIFS(시도_소아과개폐업!$D$5:$D$293,시도_소아과개폐업!$A$5:$A$293,$D960,시도_소아과개폐업!$B$5:$B$293,$B960)</f>
        <v>13</v>
      </c>
      <c r="AV960" s="14" t="n">
        <f aca="false">SUMIFS(시도_소아과개폐업!$F$5:$F$293,시도_소아과개폐업!$A$5:$A$293,$D960,시도_소아과개폐업!$B$5:$B$293,$B960)</f>
        <v>18</v>
      </c>
      <c r="AW960" s="15" t="n">
        <f aca="false">SUMIFS(시도_소아과개폐업!$G$5:$G$293,시도_소아과개폐업!$A$5:$A$293,$D960,시도_소아과개폐업!$B$5:$B$293,$B960)</f>
        <v>0.11304347826087</v>
      </c>
      <c r="AX960" s="14" t="n">
        <f aca="false">SUMIFS(시도_소아과개폐업!$H$5:$H$293,시도_소아과개폐업!$A$5:$A$293,$D960,시도_소아과개폐업!$B$5:$B$293,$B960)</f>
        <v>44</v>
      </c>
      <c r="AY960" s="14" t="n">
        <f aca="false">SUMIFS(시군구_병원급!$E$5:$E$3668,시군구_병원급!$A$5:$A$3668,$A960,시군구_병원급!$D$5:$D$3668,$D960)</f>
        <v>5</v>
      </c>
      <c r="AZ960" s="14" t="n">
        <f aca="false">SUMIFS(시군구_병원급!$F$5:$F$3668,시군구_병원급!$A$5:$A$3668,$A960,시군구_병원급!$D$5:$D$3668,$D960)</f>
        <v>2</v>
      </c>
      <c r="BA960" s="14" t="n">
        <f aca="false">SUMIFS(시군구_병원급!$G$5:$G$3668,시군구_병원급!$A$5:$A$3668,$A960,시군구_병원급!$D$5:$D$3668,$D960)</f>
        <v>8</v>
      </c>
      <c r="BB960" s="14" t="n">
        <f aca="false">SUMIFS(시군구_병원급!$H$5:$H$3668,시군구_병원급!$A$5:$A$3668,$A960,시군구_병원급!$D$5:$D$3668,$D960)</f>
        <v>21</v>
      </c>
      <c r="BC960" s="16" t="n">
        <f aca="false">K960+AY960</f>
        <v>23</v>
      </c>
      <c r="BD960" s="17" t="n">
        <f aca="false">IF(E960=0,"",(K960+AY960)/E960*1000)</f>
        <v>1.65372447512223</v>
      </c>
      <c r="BE960" s="16" t="n">
        <f aca="false">AY960-SUMIFS(시군구_병원급!$E$5:$E$3668,시군구_병원급!$A$5:$A$3668,$A960,시군구_병원급!$D$5:$D$3668,$D960-3)</f>
        <v>1</v>
      </c>
      <c r="BF960" s="16" t="n">
        <f aca="false">IF(AY960=0,1,0)</f>
        <v>0</v>
      </c>
      <c r="BG960" s="16" t="n">
        <f aca="false">IF(K960+AY960=0,1,0)</f>
        <v>0</v>
      </c>
      <c r="BH960" s="16" t="n">
        <f aca="false">AF960+AG960+AH960</f>
        <v>29</v>
      </c>
      <c r="BI960" s="18" t="n">
        <f aca="false">IF(H960=0,"",BH960/H960)</f>
        <v>0.142156862745098</v>
      </c>
      <c r="BJ960" s="16" t="n">
        <f aca="false">IF(AP960="","",AP960+AN960)</f>
        <v>21</v>
      </c>
    </row>
    <row r="961" customFormat="false" ht="15" hidden="false" customHeight="true" outlineLevel="0" collapsed="false">
      <c r="A961" s="9" t="s">
        <v>148</v>
      </c>
      <c r="B961" s="10" t="s">
        <v>146</v>
      </c>
      <c r="C961" s="10" t="s">
        <v>117</v>
      </c>
      <c r="D961" s="9" t="n">
        <v>2020</v>
      </c>
      <c r="E961" s="11" t="n">
        <v>3907</v>
      </c>
      <c r="F961" s="11" t="n">
        <v>412</v>
      </c>
      <c r="G961" s="11" t="n">
        <v>405</v>
      </c>
      <c r="H961" s="11" t="n">
        <v>78</v>
      </c>
      <c r="I961" s="11" t="n">
        <v>4711</v>
      </c>
      <c r="J961" s="11" t="n">
        <v>3321</v>
      </c>
      <c r="K961" s="11" t="n">
        <v>3</v>
      </c>
      <c r="L961" s="12" t="n">
        <v>19.9641668799591</v>
      </c>
      <c r="M961" s="12" t="n">
        <v>0.767852572306117</v>
      </c>
      <c r="N961" s="13" t="n">
        <v>0.704945871364891</v>
      </c>
      <c r="O961" s="13" t="n">
        <v>1.20578448937804</v>
      </c>
      <c r="P961" s="13" t="n">
        <v>0.103660097261326</v>
      </c>
      <c r="Q961" s="13" t="n">
        <v>-0.350241144187594</v>
      </c>
      <c r="R961" s="13" t="n">
        <v>-0.53125</v>
      </c>
      <c r="S961" s="11" t="n">
        <v>0</v>
      </c>
      <c r="T961" s="13" t="n">
        <v>-0.0930232558139535</v>
      </c>
      <c r="U961" s="13" t="n">
        <v>-0.0568568568568568</v>
      </c>
      <c r="V961" s="11" t="n">
        <v>0</v>
      </c>
      <c r="W961" s="13" t="n">
        <v>-0.153846153846154</v>
      </c>
      <c r="X961" s="11" t="n">
        <v>0</v>
      </c>
      <c r="Y961" s="11" t="n">
        <v>0</v>
      </c>
      <c r="Z961" s="11" t="n">
        <v>0</v>
      </c>
      <c r="AA961" s="11" t="n">
        <v>0</v>
      </c>
      <c r="AB961" s="10" t="s">
        <v>65</v>
      </c>
      <c r="AC961" s="11" t="n">
        <v>12</v>
      </c>
      <c r="AD961" s="11" t="n">
        <v>37</v>
      </c>
      <c r="AE961" s="11" t="n">
        <v>21</v>
      </c>
      <c r="AF961" s="11" t="n">
        <v>1</v>
      </c>
      <c r="AG961" s="11" t="n">
        <v>7</v>
      </c>
      <c r="AH961" s="11" t="n">
        <v>0</v>
      </c>
      <c r="AI961" s="13" t="n">
        <v>0.153846153846154</v>
      </c>
      <c r="AJ961" s="13" t="n">
        <v>0.474358974358974</v>
      </c>
      <c r="AK961" s="13" t="n">
        <v>0.269230769230769</v>
      </c>
      <c r="AL961" s="13" t="n">
        <v>0.0128205128205128</v>
      </c>
      <c r="AM961" s="13" t="n">
        <v>0.0897435897435897</v>
      </c>
      <c r="AN961" s="11" t="n">
        <v>3</v>
      </c>
      <c r="AO961" s="13" t="n">
        <v>0.037037037037037</v>
      </c>
      <c r="AP961" s="11" t="n">
        <v>12</v>
      </c>
      <c r="AQ961" s="11" t="n">
        <v>1</v>
      </c>
      <c r="AR961" s="13" t="n">
        <v>0.130434782608696</v>
      </c>
      <c r="AS961" s="13" t="n">
        <v>0.0108695652173913</v>
      </c>
      <c r="AT961" s="14" t="n">
        <f aca="false">SUMIFS(시도_소아과개폐업!$C$5:$C$293,시도_소아과개폐업!$A$5:$A$293,$D961,시도_소아과개폐업!$B$5:$B$293,$B961)</f>
        <v>31</v>
      </c>
      <c r="AU961" s="14" t="n">
        <f aca="false">SUMIFS(시도_소아과개폐업!$D$5:$D$293,시도_소아과개폐업!$A$5:$A$293,$D961,시도_소아과개폐업!$B$5:$B$293,$B961)</f>
        <v>13</v>
      </c>
      <c r="AV961" s="14" t="n">
        <f aca="false">SUMIFS(시도_소아과개폐업!$F$5:$F$293,시도_소아과개폐업!$A$5:$A$293,$D961,시도_소아과개폐업!$B$5:$B$293,$B961)</f>
        <v>18</v>
      </c>
      <c r="AW961" s="15" t="n">
        <f aca="false">SUMIFS(시도_소아과개폐업!$G$5:$G$293,시도_소아과개폐업!$A$5:$A$293,$D961,시도_소아과개폐업!$B$5:$B$293,$B961)</f>
        <v>0.11304347826087</v>
      </c>
      <c r="AX961" s="14" t="n">
        <f aca="false">SUMIFS(시도_소아과개폐업!$H$5:$H$293,시도_소아과개폐업!$A$5:$A$293,$D961,시도_소아과개폐업!$B$5:$B$293,$B961)</f>
        <v>44</v>
      </c>
      <c r="AY961" s="14" t="n">
        <f aca="false">SUMIFS(시군구_병원급!$E$5:$E$3668,시군구_병원급!$A$5:$A$3668,$A961,시군구_병원급!$D$5:$D$3668,$D961)</f>
        <v>8</v>
      </c>
      <c r="AZ961" s="14" t="n">
        <f aca="false">SUMIFS(시군구_병원급!$F$5:$F$3668,시군구_병원급!$A$5:$A$3668,$A961,시군구_병원급!$D$5:$D$3668,$D961)</f>
        <v>2</v>
      </c>
      <c r="BA961" s="14" t="n">
        <f aca="false">SUMIFS(시군구_병원급!$G$5:$G$3668,시군구_병원급!$A$5:$A$3668,$A961,시군구_병원급!$D$5:$D$3668,$D961)</f>
        <v>9</v>
      </c>
      <c r="BB961" s="14" t="n">
        <f aca="false">SUMIFS(시군구_병원급!$H$5:$H$3668,시군구_병원급!$A$5:$A$3668,$A961,시군구_병원급!$D$5:$D$3668,$D961)</f>
        <v>21</v>
      </c>
      <c r="BC961" s="16" t="n">
        <f aca="false">K961+AY961</f>
        <v>11</v>
      </c>
      <c r="BD961" s="17" t="n">
        <f aca="false">IF(E961=0,"",(K961+AY961)/E961*1000)</f>
        <v>2.8154594317891</v>
      </c>
      <c r="BE961" s="16" t="n">
        <f aca="false">AY961-SUMIFS(시군구_병원급!$E$5:$E$3668,시군구_병원급!$A$5:$A$3668,$A961,시군구_병원급!$D$5:$D$3668,$D961-3)</f>
        <v>0</v>
      </c>
      <c r="BF961" s="16" t="n">
        <f aca="false">IF(AY961=0,1,0)</f>
        <v>0</v>
      </c>
      <c r="BG961" s="16" t="n">
        <f aca="false">IF(K961+AY961=0,1,0)</f>
        <v>0</v>
      </c>
      <c r="BH961" s="16" t="n">
        <f aca="false">AF961+AG961+AH961</f>
        <v>8</v>
      </c>
      <c r="BI961" s="18" t="n">
        <f aca="false">IF(H961=0,"",BH961/H961)</f>
        <v>0.102564102564103</v>
      </c>
      <c r="BJ961" s="16" t="n">
        <f aca="false">IF(AP961="","",AP961+AN961)</f>
        <v>15</v>
      </c>
    </row>
    <row r="962" customFormat="false" ht="15" hidden="false" customHeight="true" outlineLevel="0" collapsed="false">
      <c r="A962" s="9" t="s">
        <v>149</v>
      </c>
      <c r="B962" s="10" t="s">
        <v>146</v>
      </c>
      <c r="C962" s="10" t="s">
        <v>127</v>
      </c>
      <c r="D962" s="9" t="n">
        <v>2020</v>
      </c>
      <c r="E962" s="11" t="n">
        <v>3697</v>
      </c>
      <c r="F962" s="11" t="n">
        <v>466</v>
      </c>
      <c r="G962" s="11" t="n">
        <v>484</v>
      </c>
      <c r="H962" s="11" t="n">
        <v>48</v>
      </c>
      <c r="I962" s="11" t="n">
        <v>3153</v>
      </c>
      <c r="J962" s="11" t="n">
        <v>2148</v>
      </c>
      <c r="K962" s="11" t="n">
        <v>4</v>
      </c>
      <c r="L962" s="12" t="n">
        <v>12.9835001352448</v>
      </c>
      <c r="M962" s="12" t="n">
        <v>1.08195834460373</v>
      </c>
      <c r="N962" s="13" t="n">
        <v>0.681255946717412</v>
      </c>
      <c r="O962" s="13" t="n">
        <v>0.852853665133892</v>
      </c>
      <c r="P962" s="13" t="n">
        <v>0.130916959697052</v>
      </c>
      <c r="Q962" s="13" t="n">
        <v>-0.226730809454089</v>
      </c>
      <c r="R962" s="13" t="n">
        <v>-0.315417256011315</v>
      </c>
      <c r="S962" s="11" t="n">
        <v>-1</v>
      </c>
      <c r="T962" s="13" t="n">
        <v>-0.04</v>
      </c>
      <c r="U962" s="13" t="n">
        <v>-0.0892547660311959</v>
      </c>
      <c r="V962" s="11" t="n">
        <v>0</v>
      </c>
      <c r="W962" s="13" t="n">
        <v>-0.104166666666667</v>
      </c>
      <c r="X962" s="11" t="n">
        <v>0</v>
      </c>
      <c r="Y962" s="11" t="n">
        <v>0</v>
      </c>
      <c r="Z962" s="11" t="n">
        <v>0</v>
      </c>
      <c r="AA962" s="11" t="n">
        <v>0</v>
      </c>
      <c r="AB962" s="10" t="s">
        <v>65</v>
      </c>
      <c r="AC962" s="11" t="n">
        <v>8</v>
      </c>
      <c r="AD962" s="11" t="n">
        <v>14</v>
      </c>
      <c r="AE962" s="11" t="n">
        <v>7</v>
      </c>
      <c r="AF962" s="11" t="n">
        <v>2</v>
      </c>
      <c r="AG962" s="11" t="n">
        <v>16</v>
      </c>
      <c r="AH962" s="11" t="n">
        <v>1</v>
      </c>
      <c r="AI962" s="13" t="n">
        <v>0.166666666666667</v>
      </c>
      <c r="AJ962" s="13" t="n">
        <v>0.291666666666667</v>
      </c>
      <c r="AK962" s="13" t="n">
        <v>0.145833333333333</v>
      </c>
      <c r="AL962" s="13" t="n">
        <v>0.0416666666666667</v>
      </c>
      <c r="AM962" s="13" t="n">
        <v>0.333333333333333</v>
      </c>
      <c r="AN962" s="11" t="n">
        <v>2</v>
      </c>
      <c r="AO962" s="13" t="n">
        <v>0.04</v>
      </c>
      <c r="AP962" s="11" t="n">
        <v>4</v>
      </c>
      <c r="AQ962" s="11" t="n">
        <v>2</v>
      </c>
      <c r="AR962" s="13" t="n">
        <v>0.0769230769230769</v>
      </c>
      <c r="AS962" s="13" t="n">
        <v>0.0384615384615385</v>
      </c>
      <c r="AT962" s="14" t="n">
        <f aca="false">SUMIFS(시도_소아과개폐업!$C$5:$C$293,시도_소아과개폐업!$A$5:$A$293,$D962,시도_소아과개폐업!$B$5:$B$293,$B962)</f>
        <v>31</v>
      </c>
      <c r="AU962" s="14" t="n">
        <f aca="false">SUMIFS(시도_소아과개폐업!$D$5:$D$293,시도_소아과개폐업!$A$5:$A$293,$D962,시도_소아과개폐업!$B$5:$B$293,$B962)</f>
        <v>13</v>
      </c>
      <c r="AV962" s="14" t="n">
        <f aca="false">SUMIFS(시도_소아과개폐업!$F$5:$F$293,시도_소아과개폐업!$A$5:$A$293,$D962,시도_소아과개폐업!$B$5:$B$293,$B962)</f>
        <v>18</v>
      </c>
      <c r="AW962" s="15" t="n">
        <f aca="false">SUMIFS(시도_소아과개폐업!$G$5:$G$293,시도_소아과개폐업!$A$5:$A$293,$D962,시도_소아과개폐업!$B$5:$B$293,$B962)</f>
        <v>0.11304347826087</v>
      </c>
      <c r="AX962" s="14" t="n">
        <f aca="false">SUMIFS(시도_소아과개폐업!$H$5:$H$293,시도_소아과개폐업!$A$5:$A$293,$D962,시도_소아과개폐업!$B$5:$B$293,$B962)</f>
        <v>44</v>
      </c>
      <c r="AY962" s="14" t="n">
        <f aca="false">SUMIFS(시군구_병원급!$E$5:$E$3668,시군구_병원급!$A$5:$A$3668,$A962,시군구_병원급!$D$5:$D$3668,$D962)</f>
        <v>6</v>
      </c>
      <c r="AZ962" s="14" t="n">
        <f aca="false">SUMIFS(시군구_병원급!$F$5:$F$3668,시군구_병원급!$A$5:$A$3668,$A962,시군구_병원급!$D$5:$D$3668,$D962)</f>
        <v>4</v>
      </c>
      <c r="BA962" s="14" t="n">
        <f aca="false">SUMIFS(시군구_병원급!$G$5:$G$3668,시군구_병원급!$A$5:$A$3668,$A962,시군구_병원급!$D$5:$D$3668,$D962)</f>
        <v>10</v>
      </c>
      <c r="BB962" s="14" t="n">
        <f aca="false">SUMIFS(시군구_병원급!$H$5:$H$3668,시군구_병원급!$A$5:$A$3668,$A962,시군구_병원급!$D$5:$D$3668,$D962)</f>
        <v>20</v>
      </c>
      <c r="BC962" s="16" t="n">
        <f aca="false">K962+AY962</f>
        <v>10</v>
      </c>
      <c r="BD962" s="17" t="n">
        <f aca="false">IF(E962=0,"",(K962+AY962)/E962*1000)</f>
        <v>2.70489586150933</v>
      </c>
      <c r="BE962" s="16" t="n">
        <f aca="false">AY962-SUMIFS(시군구_병원급!$E$5:$E$3668,시군구_병원급!$A$5:$A$3668,$A962,시군구_병원급!$D$5:$D$3668,$D962-3)</f>
        <v>0</v>
      </c>
      <c r="BF962" s="16" t="n">
        <f aca="false">IF(AY962=0,1,0)</f>
        <v>0</v>
      </c>
      <c r="BG962" s="16" t="n">
        <f aca="false">IF(K962+AY962=0,1,0)</f>
        <v>0</v>
      </c>
      <c r="BH962" s="16" t="n">
        <f aca="false">AF962+AG962+AH962</f>
        <v>19</v>
      </c>
      <c r="BI962" s="18" t="n">
        <f aca="false">IF(H962=0,"",BH962/H962)</f>
        <v>0.395833333333333</v>
      </c>
      <c r="BJ962" s="16" t="n">
        <f aca="false">IF(AP962="","",AP962+AN962)</f>
        <v>6</v>
      </c>
    </row>
    <row r="963" customFormat="false" ht="15" hidden="false" customHeight="true" outlineLevel="0" collapsed="false">
      <c r="A963" s="9" t="s">
        <v>150</v>
      </c>
      <c r="B963" s="10" t="s">
        <v>146</v>
      </c>
      <c r="C963" s="10" t="s">
        <v>129</v>
      </c>
      <c r="D963" s="9" t="n">
        <v>2020</v>
      </c>
      <c r="E963" s="11" t="n">
        <v>18328</v>
      </c>
      <c r="F963" s="11" t="n">
        <v>2183</v>
      </c>
      <c r="G963" s="11" t="n">
        <v>2198</v>
      </c>
      <c r="H963" s="11" t="n">
        <v>250</v>
      </c>
      <c r="I963" s="11" t="n">
        <v>12903</v>
      </c>
      <c r="J963" s="11" t="n">
        <v>9322</v>
      </c>
      <c r="K963" s="11" t="n">
        <v>18</v>
      </c>
      <c r="L963" s="12" t="n">
        <v>13.6403317328677</v>
      </c>
      <c r="M963" s="12" t="n">
        <v>0.982103884766478</v>
      </c>
      <c r="N963" s="13" t="n">
        <v>0.722467643183756</v>
      </c>
      <c r="O963" s="13" t="n">
        <v>0.70400480139677</v>
      </c>
      <c r="P963" s="13" t="n">
        <v>0.119925796595373</v>
      </c>
      <c r="Q963" s="13" t="n">
        <v>-0.176047473475994</v>
      </c>
      <c r="R963" s="13" t="n">
        <v>-0.272667107875579</v>
      </c>
      <c r="S963" s="11" t="n">
        <v>-6</v>
      </c>
      <c r="T963" s="13" t="n">
        <v>-0.0458015267175572</v>
      </c>
      <c r="U963" s="13" t="n">
        <v>-0.0283885542168675</v>
      </c>
      <c r="V963" s="11" t="n">
        <v>0</v>
      </c>
      <c r="W963" s="13" t="n">
        <v>-0.2</v>
      </c>
      <c r="X963" s="11" t="n">
        <v>0</v>
      </c>
      <c r="Y963" s="11" t="n">
        <v>0</v>
      </c>
      <c r="Z963" s="11" t="n">
        <v>0</v>
      </c>
      <c r="AA963" s="11" t="n">
        <v>0</v>
      </c>
      <c r="AB963" s="10" t="s">
        <v>65</v>
      </c>
      <c r="AC963" s="11" t="n">
        <v>22</v>
      </c>
      <c r="AD963" s="11" t="n">
        <v>107</v>
      </c>
      <c r="AE963" s="11" t="n">
        <v>92</v>
      </c>
      <c r="AF963" s="11" t="n">
        <v>4</v>
      </c>
      <c r="AG963" s="11" t="n">
        <v>24</v>
      </c>
      <c r="AH963" s="11" t="n">
        <v>1</v>
      </c>
      <c r="AI963" s="13" t="n">
        <v>0.088</v>
      </c>
      <c r="AJ963" s="13" t="n">
        <v>0.428</v>
      </c>
      <c r="AK963" s="13" t="n">
        <v>0.368</v>
      </c>
      <c r="AL963" s="13" t="n">
        <v>0.016</v>
      </c>
      <c r="AM963" s="13" t="n">
        <v>0.096</v>
      </c>
      <c r="AN963" s="11" t="n">
        <v>10</v>
      </c>
      <c r="AO963" s="13" t="n">
        <v>0.0384615384615385</v>
      </c>
      <c r="AP963" s="11" t="n">
        <v>17</v>
      </c>
      <c r="AQ963" s="11" t="n">
        <v>7</v>
      </c>
      <c r="AR963" s="13" t="n">
        <v>0.062962962962963</v>
      </c>
      <c r="AS963" s="13" t="n">
        <v>0.0259259259259259</v>
      </c>
      <c r="AT963" s="14" t="n">
        <f aca="false">SUMIFS(시도_소아과개폐업!$C$5:$C$293,시도_소아과개폐업!$A$5:$A$293,$D963,시도_소아과개폐업!$B$5:$B$293,$B963)</f>
        <v>31</v>
      </c>
      <c r="AU963" s="14" t="n">
        <f aca="false">SUMIFS(시도_소아과개폐업!$D$5:$D$293,시도_소아과개폐업!$A$5:$A$293,$D963,시도_소아과개폐업!$B$5:$B$293,$B963)</f>
        <v>13</v>
      </c>
      <c r="AV963" s="14" t="n">
        <f aca="false">SUMIFS(시도_소아과개폐업!$F$5:$F$293,시도_소아과개폐업!$A$5:$A$293,$D963,시도_소아과개폐업!$B$5:$B$293,$B963)</f>
        <v>18</v>
      </c>
      <c r="AW963" s="15" t="n">
        <f aca="false">SUMIFS(시도_소아과개폐업!$G$5:$G$293,시도_소아과개폐업!$A$5:$A$293,$D963,시도_소아과개폐업!$B$5:$B$293,$B963)</f>
        <v>0.11304347826087</v>
      </c>
      <c r="AX963" s="14" t="n">
        <f aca="false">SUMIFS(시도_소아과개폐업!$H$5:$H$293,시도_소아과개폐업!$A$5:$A$293,$D963,시도_소아과개폐업!$B$5:$B$293,$B963)</f>
        <v>44</v>
      </c>
      <c r="AY963" s="14" t="n">
        <f aca="false">SUMIFS(시군구_병원급!$E$5:$E$3668,시군구_병원급!$A$5:$A$3668,$A963,시군구_병원급!$D$5:$D$3668,$D963)</f>
        <v>12</v>
      </c>
      <c r="AZ963" s="14" t="n">
        <f aca="false">SUMIFS(시군구_병원급!$F$5:$F$3668,시군구_병원급!$A$5:$A$3668,$A963,시군구_병원급!$D$5:$D$3668,$D963)</f>
        <v>2</v>
      </c>
      <c r="BA963" s="14" t="n">
        <f aca="false">SUMIFS(시군구_병원급!$G$5:$G$3668,시군구_병원급!$A$5:$A$3668,$A963,시군구_병원급!$D$5:$D$3668,$D963)</f>
        <v>20</v>
      </c>
      <c r="BB963" s="14" t="n">
        <f aca="false">SUMIFS(시군구_병원급!$H$5:$H$3668,시군구_병원급!$A$5:$A$3668,$A963,시군구_병원급!$D$5:$D$3668,$D963)</f>
        <v>37</v>
      </c>
      <c r="BC963" s="16" t="n">
        <f aca="false">K963+AY963</f>
        <v>30</v>
      </c>
      <c r="BD963" s="17" t="n">
        <f aca="false">IF(E963=0,"",(K963+AY963)/E963*1000)</f>
        <v>1.63683980794413</v>
      </c>
      <c r="BE963" s="16" t="n">
        <f aca="false">AY963-SUMIFS(시군구_병원급!$E$5:$E$3668,시군구_병원급!$A$5:$A$3668,$A963,시군구_병원급!$D$5:$D$3668,$D963-3)</f>
        <v>-1</v>
      </c>
      <c r="BF963" s="16" t="n">
        <f aca="false">IF(AY963=0,1,0)</f>
        <v>0</v>
      </c>
      <c r="BG963" s="16" t="n">
        <f aca="false">IF(K963+AY963=0,1,0)</f>
        <v>0</v>
      </c>
      <c r="BH963" s="16" t="n">
        <f aca="false">AF963+AG963+AH963</f>
        <v>29</v>
      </c>
      <c r="BI963" s="18" t="n">
        <f aca="false">IF(H963=0,"",BH963/H963)</f>
        <v>0.116</v>
      </c>
      <c r="BJ963" s="16" t="n">
        <f aca="false">IF(AP963="","",AP963+AN963)</f>
        <v>27</v>
      </c>
    </row>
    <row r="964" customFormat="false" ht="15" hidden="false" customHeight="true" outlineLevel="0" collapsed="false">
      <c r="A964" s="9" t="s">
        <v>151</v>
      </c>
      <c r="B964" s="10" t="s">
        <v>146</v>
      </c>
      <c r="C964" s="10" t="s">
        <v>152</v>
      </c>
      <c r="D964" s="9" t="n">
        <v>2020</v>
      </c>
      <c r="E964" s="11" t="n">
        <v>13676</v>
      </c>
      <c r="F964" s="11" t="n">
        <v>1336</v>
      </c>
      <c r="G964" s="11" t="n">
        <v>1342</v>
      </c>
      <c r="H964" s="11" t="n">
        <v>163</v>
      </c>
      <c r="I964" s="11" t="n">
        <v>8975</v>
      </c>
      <c r="J964" s="11" t="n">
        <v>6376</v>
      </c>
      <c r="K964" s="11" t="n">
        <v>24</v>
      </c>
      <c r="L964" s="12" t="n">
        <v>11.9186896753437</v>
      </c>
      <c r="M964" s="12" t="n">
        <v>1.75489909330214</v>
      </c>
      <c r="N964" s="13" t="n">
        <v>0.71041782729805</v>
      </c>
      <c r="O964" s="13" t="n">
        <v>0.656259140099444</v>
      </c>
      <c r="P964" s="13" t="n">
        <v>0.0981281076338111</v>
      </c>
      <c r="Q964" s="13" t="n">
        <v>-0.182350831041492</v>
      </c>
      <c r="R964" s="13" t="n">
        <v>-0.321193727870511</v>
      </c>
      <c r="S964" s="11" t="n">
        <v>2</v>
      </c>
      <c r="T964" s="13" t="n">
        <v>-0.0842696629213483</v>
      </c>
      <c r="U964" s="13" t="n">
        <v>-0.0793927582316135</v>
      </c>
      <c r="V964" s="11" t="n">
        <v>0</v>
      </c>
      <c r="W964" s="13" t="n">
        <v>-0.153374233128834</v>
      </c>
      <c r="X964" s="11" t="n">
        <v>0</v>
      </c>
      <c r="Y964" s="11" t="n">
        <v>0</v>
      </c>
      <c r="Z964" s="11" t="n">
        <v>0</v>
      </c>
      <c r="AA964" s="11" t="n">
        <v>0</v>
      </c>
      <c r="AB964" s="10" t="s">
        <v>65</v>
      </c>
      <c r="AC964" s="11" t="n">
        <v>36</v>
      </c>
      <c r="AD964" s="11" t="n">
        <v>55</v>
      </c>
      <c r="AE964" s="11" t="n">
        <v>36</v>
      </c>
      <c r="AF964" s="11" t="n">
        <v>8</v>
      </c>
      <c r="AG964" s="11" t="n">
        <v>27</v>
      </c>
      <c r="AH964" s="11" t="n">
        <v>1</v>
      </c>
      <c r="AI964" s="13" t="n">
        <v>0.220858895705522</v>
      </c>
      <c r="AJ964" s="13" t="n">
        <v>0.337423312883436</v>
      </c>
      <c r="AK964" s="13" t="n">
        <v>0.220858895705522</v>
      </c>
      <c r="AL964" s="13" t="n">
        <v>0.049079754601227</v>
      </c>
      <c r="AM964" s="13" t="n">
        <v>0.165644171779141</v>
      </c>
      <c r="AN964" s="11" t="n">
        <v>5</v>
      </c>
      <c r="AO964" s="13" t="n">
        <v>0.0297619047619048</v>
      </c>
      <c r="AP964" s="11" t="n">
        <v>29</v>
      </c>
      <c r="AQ964" s="11" t="n">
        <v>13</v>
      </c>
      <c r="AR964" s="13" t="n">
        <v>0.157608695652174</v>
      </c>
      <c r="AS964" s="13" t="n">
        <v>0.0706521739130435</v>
      </c>
      <c r="AT964" s="14" t="n">
        <f aca="false">SUMIFS(시도_소아과개폐업!$C$5:$C$293,시도_소아과개폐업!$A$5:$A$293,$D964,시도_소아과개폐업!$B$5:$B$293,$B964)</f>
        <v>31</v>
      </c>
      <c r="AU964" s="14" t="n">
        <f aca="false">SUMIFS(시도_소아과개폐업!$D$5:$D$293,시도_소아과개폐업!$A$5:$A$293,$D964,시도_소아과개폐업!$B$5:$B$293,$B964)</f>
        <v>13</v>
      </c>
      <c r="AV964" s="14" t="n">
        <f aca="false">SUMIFS(시도_소아과개폐업!$F$5:$F$293,시도_소아과개폐업!$A$5:$A$293,$D964,시도_소아과개폐업!$B$5:$B$293,$B964)</f>
        <v>18</v>
      </c>
      <c r="AW964" s="15" t="n">
        <f aca="false">SUMIFS(시도_소아과개폐업!$G$5:$G$293,시도_소아과개폐업!$A$5:$A$293,$D964,시도_소아과개폐업!$B$5:$B$293,$B964)</f>
        <v>0.11304347826087</v>
      </c>
      <c r="AX964" s="14" t="n">
        <f aca="false">SUMIFS(시도_소아과개폐업!$H$5:$H$293,시도_소아과개폐업!$A$5:$A$293,$D964,시도_소아과개폐업!$B$5:$B$293,$B964)</f>
        <v>44</v>
      </c>
      <c r="AY964" s="14" t="n">
        <f aca="false">SUMIFS(시군구_병원급!$E$5:$E$3668,시군구_병원급!$A$5:$A$3668,$A964,시군구_병원급!$D$5:$D$3668,$D964)</f>
        <v>11</v>
      </c>
      <c r="AZ964" s="14" t="n">
        <f aca="false">SUMIFS(시군구_병원급!$F$5:$F$3668,시군구_병원급!$A$5:$A$3668,$A964,시군구_병원급!$D$5:$D$3668,$D964)</f>
        <v>1</v>
      </c>
      <c r="BA964" s="14" t="n">
        <f aca="false">SUMIFS(시군구_병원급!$G$5:$G$3668,시군구_병원급!$A$5:$A$3668,$A964,시군구_병원급!$D$5:$D$3668,$D964)</f>
        <v>16</v>
      </c>
      <c r="BB964" s="14" t="n">
        <f aca="false">SUMIFS(시군구_병원급!$H$5:$H$3668,시군구_병원급!$A$5:$A$3668,$A964,시군구_병원급!$D$5:$D$3668,$D964)</f>
        <v>34</v>
      </c>
      <c r="BC964" s="16" t="n">
        <f aca="false">K964+AY964</f>
        <v>35</v>
      </c>
      <c r="BD964" s="17" t="n">
        <f aca="false">IF(E964=0,"",(K964+AY964)/E964*1000)</f>
        <v>2.55922784439895</v>
      </c>
      <c r="BE964" s="16" t="n">
        <f aca="false">AY964-SUMIFS(시군구_병원급!$E$5:$E$3668,시군구_병원급!$A$5:$A$3668,$A964,시군구_병원급!$D$5:$D$3668,$D964-3)</f>
        <v>0</v>
      </c>
      <c r="BF964" s="16" t="n">
        <f aca="false">IF(AY964=0,1,0)</f>
        <v>0</v>
      </c>
      <c r="BG964" s="16" t="n">
        <f aca="false">IF(K964+AY964=0,1,0)</f>
        <v>0</v>
      </c>
      <c r="BH964" s="16" t="n">
        <f aca="false">AF964+AG964+AH964</f>
        <v>36</v>
      </c>
      <c r="BI964" s="18" t="n">
        <f aca="false">IF(H964=0,"",BH964/H964)</f>
        <v>0.220858895705521</v>
      </c>
      <c r="BJ964" s="16" t="n">
        <f aca="false">IF(AP964="","",AP964+AN964)</f>
        <v>34</v>
      </c>
    </row>
    <row r="965" customFormat="false" ht="15" hidden="false" customHeight="true" outlineLevel="0" collapsed="false">
      <c r="A965" s="9" t="s">
        <v>153</v>
      </c>
      <c r="B965" s="10" t="s">
        <v>146</v>
      </c>
      <c r="C965" s="10" t="s">
        <v>154</v>
      </c>
      <c r="D965" s="9" t="n">
        <v>2020</v>
      </c>
      <c r="E965" s="11" t="n">
        <v>20751</v>
      </c>
      <c r="F965" s="11" t="n">
        <v>2283</v>
      </c>
      <c r="G965" s="11" t="n">
        <v>2373</v>
      </c>
      <c r="H965" s="11" t="n">
        <v>297</v>
      </c>
      <c r="I965" s="11" t="n">
        <v>14765</v>
      </c>
      <c r="J965" s="11" t="n">
        <v>11158</v>
      </c>
      <c r="K965" s="11" t="n">
        <v>25</v>
      </c>
      <c r="L965" s="12" t="n">
        <v>14.3125632499639</v>
      </c>
      <c r="M965" s="12" t="n">
        <v>1.20476121632692</v>
      </c>
      <c r="N965" s="13" t="n">
        <v>0.755706061632238</v>
      </c>
      <c r="O965" s="13" t="n">
        <v>0.711531974362681</v>
      </c>
      <c r="P965" s="13" t="n">
        <v>0.114355934653752</v>
      </c>
      <c r="Q965" s="13" t="n">
        <v>-0.223245367770915</v>
      </c>
      <c r="R965" s="13" t="n">
        <v>-0.359686994063681</v>
      </c>
      <c r="S965" s="11" t="n">
        <v>3</v>
      </c>
      <c r="T965" s="13" t="n">
        <v>-0.0511182108626198</v>
      </c>
      <c r="U965" s="13" t="n">
        <v>-0.031485733027222</v>
      </c>
      <c r="V965" s="11" t="n">
        <v>0</v>
      </c>
      <c r="W965" s="13" t="n">
        <v>-0.218855218855219</v>
      </c>
      <c r="X965" s="11" t="n">
        <v>0</v>
      </c>
      <c r="Y965" s="11" t="n">
        <v>0</v>
      </c>
      <c r="Z965" s="11" t="n">
        <v>0</v>
      </c>
      <c r="AA965" s="11" t="n">
        <v>0</v>
      </c>
      <c r="AB965" s="10" t="s">
        <v>65</v>
      </c>
      <c r="AC965" s="11" t="n">
        <v>34</v>
      </c>
      <c r="AD965" s="11" t="n">
        <v>119</v>
      </c>
      <c r="AE965" s="11" t="n">
        <v>115</v>
      </c>
      <c r="AF965" s="11" t="n">
        <v>7</v>
      </c>
      <c r="AG965" s="11" t="n">
        <v>22</v>
      </c>
      <c r="AH965" s="11" t="n">
        <v>0</v>
      </c>
      <c r="AI965" s="13" t="n">
        <v>0.114478114478115</v>
      </c>
      <c r="AJ965" s="13" t="n">
        <v>0.400673400673401</v>
      </c>
      <c r="AK965" s="13" t="n">
        <v>0.387205387205387</v>
      </c>
      <c r="AL965" s="13" t="n">
        <v>0.0235690235690236</v>
      </c>
      <c r="AM965" s="13" t="n">
        <v>0.0740740740740741</v>
      </c>
      <c r="AN965" s="11" t="n">
        <v>2</v>
      </c>
      <c r="AO965" s="13" t="n">
        <v>0.00668896321070234</v>
      </c>
      <c r="AP965" s="11" t="n">
        <v>30</v>
      </c>
      <c r="AQ965" s="11" t="n">
        <v>14</v>
      </c>
      <c r="AR965" s="13" t="n">
        <v>0.0952380952380952</v>
      </c>
      <c r="AS965" s="13" t="n">
        <v>0.0444444444444445</v>
      </c>
      <c r="AT965" s="14" t="n">
        <f aca="false">SUMIFS(시도_소아과개폐업!$C$5:$C$293,시도_소아과개폐업!$A$5:$A$293,$D965,시도_소아과개폐업!$B$5:$B$293,$B965)</f>
        <v>31</v>
      </c>
      <c r="AU965" s="14" t="n">
        <f aca="false">SUMIFS(시도_소아과개폐업!$D$5:$D$293,시도_소아과개폐업!$A$5:$A$293,$D965,시도_소아과개폐업!$B$5:$B$293,$B965)</f>
        <v>13</v>
      </c>
      <c r="AV965" s="14" t="n">
        <f aca="false">SUMIFS(시도_소아과개폐업!$F$5:$F$293,시도_소아과개폐업!$A$5:$A$293,$D965,시도_소아과개폐업!$B$5:$B$293,$B965)</f>
        <v>18</v>
      </c>
      <c r="AW965" s="15" t="n">
        <f aca="false">SUMIFS(시도_소아과개폐업!$G$5:$G$293,시도_소아과개폐업!$A$5:$A$293,$D965,시도_소아과개폐업!$B$5:$B$293,$B965)</f>
        <v>0.11304347826087</v>
      </c>
      <c r="AX965" s="14" t="n">
        <f aca="false">SUMIFS(시도_소아과개폐업!$H$5:$H$293,시도_소아과개폐업!$A$5:$A$293,$D965,시도_소아과개폐업!$B$5:$B$293,$B965)</f>
        <v>44</v>
      </c>
      <c r="AY965" s="14" t="n">
        <f aca="false">SUMIFS(시군구_병원급!$E$5:$E$3668,시군구_병원급!$A$5:$A$3668,$A965,시군구_병원급!$D$5:$D$3668,$D965)</f>
        <v>23</v>
      </c>
      <c r="AZ965" s="14" t="n">
        <f aca="false">SUMIFS(시군구_병원급!$F$5:$F$3668,시군구_병원급!$A$5:$A$3668,$A965,시군구_병원급!$D$5:$D$3668,$D965)</f>
        <v>6</v>
      </c>
      <c r="BA965" s="14" t="n">
        <f aca="false">SUMIFS(시군구_병원급!$G$5:$G$3668,시군구_병원급!$A$5:$A$3668,$A965,시군구_병원급!$D$5:$D$3668,$D965)</f>
        <v>31</v>
      </c>
      <c r="BB965" s="14" t="n">
        <f aca="false">SUMIFS(시군구_병원급!$H$5:$H$3668,시군구_병원급!$A$5:$A$3668,$A965,시군구_병원급!$D$5:$D$3668,$D965)</f>
        <v>55</v>
      </c>
      <c r="BC965" s="16" t="n">
        <f aca="false">K965+AY965</f>
        <v>48</v>
      </c>
      <c r="BD965" s="17" t="n">
        <f aca="false">IF(E965=0,"",(K965+AY965)/E965*1000)</f>
        <v>2.31314153534769</v>
      </c>
      <c r="BE965" s="16" t="n">
        <f aca="false">AY965-SUMIFS(시군구_병원급!$E$5:$E$3668,시군구_병원급!$A$5:$A$3668,$A965,시군구_병원급!$D$5:$D$3668,$D965-3)</f>
        <v>1</v>
      </c>
      <c r="BF965" s="16" t="n">
        <f aca="false">IF(AY965=0,1,0)</f>
        <v>0</v>
      </c>
      <c r="BG965" s="16" t="n">
        <f aca="false">IF(K965+AY965=0,1,0)</f>
        <v>0</v>
      </c>
      <c r="BH965" s="16" t="n">
        <f aca="false">AF965+AG965+AH965</f>
        <v>29</v>
      </c>
      <c r="BI965" s="18" t="n">
        <f aca="false">IF(H965=0,"",BH965/H965)</f>
        <v>0.0976430976430976</v>
      </c>
      <c r="BJ965" s="16" t="n">
        <f aca="false">IF(AP965="","",AP965+AN965)</f>
        <v>32</v>
      </c>
    </row>
    <row r="966" customFormat="false" ht="15" hidden="false" customHeight="true" outlineLevel="0" collapsed="false">
      <c r="A966" s="9" t="s">
        <v>155</v>
      </c>
      <c r="B966" s="10" t="s">
        <v>146</v>
      </c>
      <c r="C966" s="10" t="s">
        <v>156</v>
      </c>
      <c r="D966" s="9" t="n">
        <v>2020</v>
      </c>
      <c r="E966" s="11" t="n">
        <v>17111</v>
      </c>
      <c r="F966" s="11" t="n">
        <v>2260</v>
      </c>
      <c r="G966" s="11" t="n">
        <v>2329</v>
      </c>
      <c r="H966" s="11" t="n">
        <v>193</v>
      </c>
      <c r="I966" s="11" t="n">
        <v>9960</v>
      </c>
      <c r="J966" s="11" t="n">
        <v>7926</v>
      </c>
      <c r="K966" s="11" t="n">
        <v>15</v>
      </c>
      <c r="L966" s="12" t="n">
        <v>11.2792940213898</v>
      </c>
      <c r="M966" s="12" t="n">
        <v>0.876629069019929</v>
      </c>
      <c r="N966" s="13" t="n">
        <v>0.795783132530121</v>
      </c>
      <c r="O966" s="13" t="n">
        <v>0.582081701829233</v>
      </c>
      <c r="P966" s="13" t="n">
        <v>0.136111273449828</v>
      </c>
      <c r="Q966" s="13" t="n">
        <v>-0.0712657403386887</v>
      </c>
      <c r="R966" s="13" t="n">
        <v>-0.121794871794872</v>
      </c>
      <c r="S966" s="11" t="n">
        <v>1</v>
      </c>
      <c r="T966" s="13" t="n">
        <v>0.0211640211640212</v>
      </c>
      <c r="U966" s="13" t="n">
        <v>0.0406436109079511</v>
      </c>
      <c r="V966" s="11" t="n">
        <v>0</v>
      </c>
      <c r="W966" s="13" t="n">
        <v>-0.0518134715025906</v>
      </c>
      <c r="X966" s="11" t="n">
        <v>0</v>
      </c>
      <c r="Y966" s="11" t="n">
        <v>0</v>
      </c>
      <c r="Z966" s="11" t="n">
        <v>0</v>
      </c>
      <c r="AA966" s="11" t="n">
        <v>0</v>
      </c>
      <c r="AB966" s="10" t="s">
        <v>65</v>
      </c>
      <c r="AC966" s="11" t="n">
        <v>34</v>
      </c>
      <c r="AD966" s="11" t="n">
        <v>80</v>
      </c>
      <c r="AE966" s="11" t="n">
        <v>60</v>
      </c>
      <c r="AF966" s="11" t="n">
        <v>5</v>
      </c>
      <c r="AG966" s="11" t="n">
        <v>13</v>
      </c>
      <c r="AH966" s="11" t="n">
        <v>1</v>
      </c>
      <c r="AI966" s="13" t="n">
        <v>0.176165803108808</v>
      </c>
      <c r="AJ966" s="13" t="n">
        <v>0.414507772020725</v>
      </c>
      <c r="AK966" s="13" t="n">
        <v>0.310880829015544</v>
      </c>
      <c r="AL966" s="13" t="n">
        <v>0.0259067357512953</v>
      </c>
      <c r="AM966" s="13" t="n">
        <v>0.0673575129533679</v>
      </c>
      <c r="AN966" s="11" t="n">
        <v>1</v>
      </c>
      <c r="AO966" s="13" t="n">
        <v>0.00515463917525773</v>
      </c>
      <c r="AP966" s="11" t="n">
        <v>8</v>
      </c>
      <c r="AQ966" s="11" t="n">
        <v>10</v>
      </c>
      <c r="AR966" s="13" t="n">
        <v>0.0416666666666667</v>
      </c>
      <c r="AS966" s="13" t="n">
        <v>0.0520833333333333</v>
      </c>
      <c r="AT966" s="14" t="n">
        <f aca="false">SUMIFS(시도_소아과개폐업!$C$5:$C$293,시도_소아과개폐업!$A$5:$A$293,$D966,시도_소아과개폐업!$B$5:$B$293,$B966)</f>
        <v>31</v>
      </c>
      <c r="AU966" s="14" t="n">
        <f aca="false">SUMIFS(시도_소아과개폐업!$D$5:$D$293,시도_소아과개폐업!$A$5:$A$293,$D966,시도_소아과개폐업!$B$5:$B$293,$B966)</f>
        <v>13</v>
      </c>
      <c r="AV966" s="14" t="n">
        <f aca="false">SUMIFS(시도_소아과개폐업!$F$5:$F$293,시도_소아과개폐업!$A$5:$A$293,$D966,시도_소아과개폐업!$B$5:$B$293,$B966)</f>
        <v>18</v>
      </c>
      <c r="AW966" s="15" t="n">
        <f aca="false">SUMIFS(시도_소아과개폐업!$G$5:$G$293,시도_소아과개폐업!$A$5:$A$293,$D966,시도_소아과개폐업!$B$5:$B$293,$B966)</f>
        <v>0.11304347826087</v>
      </c>
      <c r="AX966" s="14" t="n">
        <f aca="false">SUMIFS(시도_소아과개폐업!$H$5:$H$293,시도_소아과개폐업!$A$5:$A$293,$D966,시도_소아과개폐업!$B$5:$B$293,$B966)</f>
        <v>44</v>
      </c>
      <c r="AY966" s="14" t="n">
        <f aca="false">SUMIFS(시군구_병원급!$E$5:$E$3668,시군구_병원급!$A$5:$A$3668,$A966,시군구_병원급!$D$5:$D$3668,$D966)</f>
        <v>6</v>
      </c>
      <c r="AZ966" s="14" t="n">
        <f aca="false">SUMIFS(시군구_병원급!$F$5:$F$3668,시군구_병원급!$A$5:$A$3668,$A966,시군구_병원급!$D$5:$D$3668,$D966)</f>
        <v>0</v>
      </c>
      <c r="BA966" s="14" t="n">
        <f aca="false">SUMIFS(시군구_병원급!$G$5:$G$3668,시군구_병원급!$A$5:$A$3668,$A966,시군구_병원급!$D$5:$D$3668,$D966)</f>
        <v>5</v>
      </c>
      <c r="BB966" s="14" t="n">
        <f aca="false">SUMIFS(시군구_병원급!$H$5:$H$3668,시군구_병원급!$A$5:$A$3668,$A966,시군구_병원급!$D$5:$D$3668,$D966)</f>
        <v>18</v>
      </c>
      <c r="BC966" s="16" t="n">
        <f aca="false">K966+AY966</f>
        <v>21</v>
      </c>
      <c r="BD966" s="17" t="n">
        <f aca="false">IF(E966=0,"",(K966+AY966)/E966*1000)</f>
        <v>1.2272806966279</v>
      </c>
      <c r="BE966" s="16" t="n">
        <f aca="false">AY966-SUMIFS(시군구_병원급!$E$5:$E$3668,시군구_병원급!$A$5:$A$3668,$A966,시군구_병원급!$D$5:$D$3668,$D966-3)</f>
        <v>0</v>
      </c>
      <c r="BF966" s="16" t="n">
        <f aca="false">IF(AY966=0,1,0)</f>
        <v>0</v>
      </c>
      <c r="BG966" s="16" t="n">
        <f aca="false">IF(K966+AY966=0,1,0)</f>
        <v>0</v>
      </c>
      <c r="BH966" s="16" t="n">
        <f aca="false">AF966+AG966+AH966</f>
        <v>19</v>
      </c>
      <c r="BI966" s="18" t="n">
        <f aca="false">IF(H966=0,"",BH966/H966)</f>
        <v>0.0984455958549223</v>
      </c>
      <c r="BJ966" s="16" t="n">
        <f aca="false">IF(AP966="","",AP966+AN966)</f>
        <v>9</v>
      </c>
    </row>
    <row r="967" customFormat="false" ht="15" hidden="false" customHeight="true" outlineLevel="0" collapsed="false">
      <c r="A967" s="9" t="s">
        <v>157</v>
      </c>
      <c r="B967" s="10" t="s">
        <v>146</v>
      </c>
      <c r="C967" s="10" t="s">
        <v>158</v>
      </c>
      <c r="D967" s="9" t="n">
        <v>2020</v>
      </c>
      <c r="E967" s="11" t="n">
        <v>367</v>
      </c>
      <c r="F967" s="11" t="n">
        <v>60</v>
      </c>
      <c r="G967" s="11" t="n">
        <v>59</v>
      </c>
      <c r="H967" s="11" t="n">
        <v>6</v>
      </c>
      <c r="I967" s="11" t="n">
        <v>306</v>
      </c>
      <c r="J967" s="11" t="n">
        <v>157</v>
      </c>
      <c r="K967" s="11" t="n">
        <v>0</v>
      </c>
      <c r="L967" s="12" t="n">
        <v>16.3487738419619</v>
      </c>
      <c r="M967" s="12" t="n">
        <v>0</v>
      </c>
      <c r="N967" s="13" t="n">
        <v>0.513071895424837</v>
      </c>
      <c r="O967" s="13" t="n">
        <v>0.833787465940055</v>
      </c>
      <c r="P967" s="13" t="n">
        <v>0.160762942779292</v>
      </c>
      <c r="Q967" s="13" t="n">
        <v>-0.311444652908068</v>
      </c>
      <c r="R967" s="13" t="n">
        <v>-0.41</v>
      </c>
      <c r="S967" s="11" t="n">
        <v>0</v>
      </c>
      <c r="T967" s="13" t="n">
        <v>0.2</v>
      </c>
      <c r="U967" s="13" t="n">
        <v>0.0551724137931036</v>
      </c>
      <c r="V967" s="11" t="n">
        <v>1</v>
      </c>
      <c r="W967" s="13" t="n">
        <v>-0.333333333333333</v>
      </c>
      <c r="X967" s="11" t="n">
        <v>1</v>
      </c>
      <c r="Y967" s="11" t="n">
        <v>0</v>
      </c>
      <c r="Z967" s="11" t="n">
        <v>1</v>
      </c>
      <c r="AA967" s="11" t="n">
        <v>0</v>
      </c>
      <c r="AB967" s="10" t="s">
        <v>65</v>
      </c>
      <c r="AC967" s="11" t="n">
        <v>2</v>
      </c>
      <c r="AD967" s="11" t="n">
        <v>3</v>
      </c>
      <c r="AE967" s="11" t="n">
        <v>0</v>
      </c>
      <c r="AF967" s="11" t="n">
        <v>0</v>
      </c>
      <c r="AG967" s="11" t="n">
        <v>1</v>
      </c>
      <c r="AH967" s="11" t="n">
        <v>0</v>
      </c>
      <c r="AI967" s="13" t="n">
        <v>0.333333333333333</v>
      </c>
      <c r="AJ967" s="13" t="n">
        <v>0.5</v>
      </c>
      <c r="AK967" s="13" t="n">
        <v>0</v>
      </c>
      <c r="AL967" s="13" t="n">
        <v>0</v>
      </c>
      <c r="AM967" s="13" t="n">
        <v>0.166666666666667</v>
      </c>
      <c r="AN967" s="11" t="n">
        <v>0</v>
      </c>
      <c r="AO967" s="13" t="n">
        <v>0</v>
      </c>
      <c r="AP967" s="11" t="n">
        <v>1</v>
      </c>
      <c r="AQ967" s="11" t="n">
        <v>1</v>
      </c>
      <c r="AR967" s="13" t="n">
        <v>0.166666666666667</v>
      </c>
      <c r="AS967" s="13" t="n">
        <v>0.166666666666667</v>
      </c>
      <c r="AT967" s="14" t="n">
        <f aca="false">SUMIFS(시도_소아과개폐업!$C$5:$C$293,시도_소아과개폐업!$A$5:$A$293,$D967,시도_소아과개폐업!$B$5:$B$293,$B967)</f>
        <v>31</v>
      </c>
      <c r="AU967" s="14" t="n">
        <f aca="false">SUMIFS(시도_소아과개폐업!$D$5:$D$293,시도_소아과개폐업!$A$5:$A$293,$D967,시도_소아과개폐업!$B$5:$B$293,$B967)</f>
        <v>13</v>
      </c>
      <c r="AV967" s="14" t="n">
        <f aca="false">SUMIFS(시도_소아과개폐업!$F$5:$F$293,시도_소아과개폐업!$A$5:$A$293,$D967,시도_소아과개폐업!$B$5:$B$293,$B967)</f>
        <v>18</v>
      </c>
      <c r="AW967" s="15" t="n">
        <f aca="false">SUMIFS(시도_소아과개폐업!$G$5:$G$293,시도_소아과개폐업!$A$5:$A$293,$D967,시도_소아과개폐업!$B$5:$B$293,$B967)</f>
        <v>0.11304347826087</v>
      </c>
      <c r="AX967" s="14" t="n">
        <f aca="false">SUMIFS(시도_소아과개폐업!$H$5:$H$293,시도_소아과개폐업!$A$5:$A$293,$D967,시도_소아과개폐업!$B$5:$B$293,$B967)</f>
        <v>44</v>
      </c>
      <c r="AY967" s="14" t="n">
        <f aca="false">SUMIFS(시군구_병원급!$E$5:$E$3668,시군구_병원급!$A$5:$A$3668,$A967,시군구_병원급!$D$5:$D$3668,$D967)</f>
        <v>0</v>
      </c>
      <c r="AZ967" s="14" t="n">
        <f aca="false">SUMIFS(시군구_병원급!$F$5:$F$3668,시군구_병원급!$A$5:$A$3668,$A967,시군구_병원급!$D$5:$D$3668,$D967)</f>
        <v>0</v>
      </c>
      <c r="BA967" s="14" t="n">
        <f aca="false">SUMIFS(시군구_병원급!$G$5:$G$3668,시군구_병원급!$A$5:$A$3668,$A967,시군구_병원급!$D$5:$D$3668,$D967)</f>
        <v>0</v>
      </c>
      <c r="BB967" s="14" t="n">
        <f aca="false">SUMIFS(시군구_병원급!$H$5:$H$3668,시군구_병원급!$A$5:$A$3668,$A967,시군구_병원급!$D$5:$D$3668,$D967)</f>
        <v>0</v>
      </c>
      <c r="BC967" s="16" t="n">
        <f aca="false">K967+AY967</f>
        <v>0</v>
      </c>
      <c r="BD967" s="17" t="n">
        <f aca="false">IF(E967=0,"",(K967+AY967)/E967*1000)</f>
        <v>0</v>
      </c>
      <c r="BE967" s="16" t="n">
        <f aca="false">AY967-SUMIFS(시군구_병원급!$E$5:$E$3668,시군구_병원급!$A$5:$A$3668,$A967,시군구_병원급!$D$5:$D$3668,$D967-3)</f>
        <v>0</v>
      </c>
      <c r="BF967" s="16" t="n">
        <f aca="false">IF(AY967=0,1,0)</f>
        <v>1</v>
      </c>
      <c r="BG967" s="16" t="n">
        <f aca="false">IF(K967+AY967=0,1,0)</f>
        <v>1</v>
      </c>
      <c r="BH967" s="16" t="n">
        <f aca="false">AF967+AG967+AH967</f>
        <v>1</v>
      </c>
      <c r="BI967" s="18" t="n">
        <f aca="false">IF(H967=0,"",BH967/H967)</f>
        <v>0.166666666666667</v>
      </c>
      <c r="BJ967" s="16" t="n">
        <f aca="false">IF(AP967="","",AP967+AN967)</f>
        <v>1</v>
      </c>
    </row>
    <row r="968" customFormat="false" ht="15" hidden="false" customHeight="true" outlineLevel="0" collapsed="false">
      <c r="A968" s="9" t="s">
        <v>159</v>
      </c>
      <c r="B968" s="10" t="s">
        <v>160</v>
      </c>
      <c r="C968" s="10" t="s">
        <v>67</v>
      </c>
      <c r="D968" s="9" t="n">
        <v>2020</v>
      </c>
      <c r="E968" s="11" t="n">
        <v>6485</v>
      </c>
      <c r="F968" s="11" t="n">
        <v>753</v>
      </c>
      <c r="G968" s="11" t="n">
        <v>776</v>
      </c>
      <c r="H968" s="11" t="n">
        <v>110</v>
      </c>
      <c r="I968" s="11" t="n">
        <v>4611</v>
      </c>
      <c r="J968" s="11" t="n">
        <v>3907</v>
      </c>
      <c r="K968" s="11" t="n">
        <v>5</v>
      </c>
      <c r="L968" s="12" t="n">
        <v>16.9622205088666</v>
      </c>
      <c r="M968" s="12" t="n">
        <v>0.771010023130301</v>
      </c>
      <c r="N968" s="13" t="n">
        <v>0.847321622207764</v>
      </c>
      <c r="O968" s="13" t="n">
        <v>0.711025443330763</v>
      </c>
      <c r="P968" s="13" t="n">
        <v>0.119660755589823</v>
      </c>
      <c r="Q968" s="13" t="n">
        <v>0.0384307445956766</v>
      </c>
      <c r="R968" s="13" t="n">
        <v>-0.0177215189873418</v>
      </c>
      <c r="S968" s="11" t="n">
        <v>2</v>
      </c>
      <c r="T968" s="13" t="n">
        <v>0.0476190476190477</v>
      </c>
      <c r="U968" s="13" t="n">
        <v>0.0392156862745099</v>
      </c>
      <c r="V968" s="11" t="n">
        <v>0</v>
      </c>
      <c r="W968" s="13" t="n">
        <v>-0.0727272727272728</v>
      </c>
      <c r="X968" s="11" t="n">
        <v>0</v>
      </c>
      <c r="Y968" s="11" t="n">
        <v>0</v>
      </c>
      <c r="Z968" s="11" t="n">
        <v>0</v>
      </c>
      <c r="AA968" s="11" t="n">
        <v>0</v>
      </c>
      <c r="AB968" s="10" t="s">
        <v>65</v>
      </c>
      <c r="AC968" s="11" t="n">
        <v>24</v>
      </c>
      <c r="AD968" s="11" t="n">
        <v>16</v>
      </c>
      <c r="AE968" s="11" t="n">
        <v>58</v>
      </c>
      <c r="AF968" s="11" t="n">
        <v>10</v>
      </c>
      <c r="AG968" s="11" t="n">
        <v>2</v>
      </c>
      <c r="AH968" s="11" t="n">
        <v>0</v>
      </c>
      <c r="AI968" s="13" t="n">
        <v>0.218181818181818</v>
      </c>
      <c r="AJ968" s="13" t="n">
        <v>0.145454545454545</v>
      </c>
      <c r="AK968" s="13" t="n">
        <v>0.527272727272727</v>
      </c>
      <c r="AL968" s="13" t="n">
        <v>0.0909090909090909</v>
      </c>
      <c r="AM968" s="13" t="n">
        <v>0.0181818181818182</v>
      </c>
      <c r="AN968" s="11" t="n">
        <v>0</v>
      </c>
      <c r="AO968" s="13" t="n">
        <v>0</v>
      </c>
      <c r="AP968" s="11" t="n">
        <v>3</v>
      </c>
      <c r="AQ968" s="11" t="n">
        <v>8</v>
      </c>
      <c r="AR968" s="13" t="n">
        <v>0.0285714285714286</v>
      </c>
      <c r="AS968" s="13" t="n">
        <v>0.0761904761904762</v>
      </c>
      <c r="AT968" s="14" t="n">
        <f aca="false">SUMIFS(시도_소아과개폐업!$C$5:$C$293,시도_소아과개폐업!$A$5:$A$293,$D968,시도_소아과개폐업!$B$5:$B$293,$B968)</f>
        <v>27</v>
      </c>
      <c r="AU968" s="14" t="n">
        <f aca="false">SUMIFS(시도_소아과개폐업!$D$5:$D$293,시도_소아과개폐업!$A$5:$A$293,$D968,시도_소아과개폐업!$B$5:$B$293,$B968)</f>
        <v>27</v>
      </c>
      <c r="AV968" s="14" t="n">
        <f aca="false">SUMIFS(시도_소아과개폐업!$F$5:$F$293,시도_소아과개폐업!$A$5:$A$293,$D968,시도_소아과개폐업!$B$5:$B$293,$B968)</f>
        <v>0</v>
      </c>
      <c r="AW968" s="15" t="n">
        <f aca="false">SUMIFS(시도_소아과개폐업!$G$5:$G$293,시도_소아과개폐업!$A$5:$A$293,$D968,시도_소아과개폐업!$B$5:$B$293,$B968)</f>
        <v>0.181208053691275</v>
      </c>
      <c r="AX968" s="14" t="n">
        <f aca="false">SUMIFS(시도_소아과개폐업!$H$5:$H$293,시도_소아과개폐업!$A$5:$A$293,$D968,시도_소아과개폐업!$B$5:$B$293,$B968)</f>
        <v>84</v>
      </c>
      <c r="AY968" s="14" t="n">
        <f aca="false">SUMIFS(시군구_병원급!$E$5:$E$3668,시군구_병원급!$A$5:$A$3668,$A968,시군구_병원급!$D$5:$D$3668,$D968)</f>
        <v>1</v>
      </c>
      <c r="AZ968" s="14" t="n">
        <f aca="false">SUMIFS(시군구_병원급!$F$5:$F$3668,시군구_병원급!$A$5:$A$3668,$A968,시군구_병원급!$D$5:$D$3668,$D968)</f>
        <v>2</v>
      </c>
      <c r="BA968" s="14" t="n">
        <f aca="false">SUMIFS(시군구_병원급!$G$5:$G$3668,시군구_병원급!$A$5:$A$3668,$A968,시군구_병원급!$D$5:$D$3668,$D968)</f>
        <v>4</v>
      </c>
      <c r="BB968" s="14" t="n">
        <f aca="false">SUMIFS(시군구_병원급!$H$5:$H$3668,시군구_병원급!$A$5:$A$3668,$A968,시군구_병원급!$D$5:$D$3668,$D968)</f>
        <v>10</v>
      </c>
      <c r="BC968" s="16" t="n">
        <f aca="false">K968+AY968</f>
        <v>6</v>
      </c>
      <c r="BD968" s="17" t="n">
        <f aca="false">IF(E968=0,"",(K968+AY968)/E968*1000)</f>
        <v>0.925212027756361</v>
      </c>
      <c r="BE968" s="16" t="n">
        <f aca="false">AY968-SUMIFS(시군구_병원급!$E$5:$E$3668,시군구_병원급!$A$5:$A$3668,$A968,시군구_병원급!$D$5:$D$3668,$D968-3)</f>
        <v>0</v>
      </c>
      <c r="BF968" s="16" t="n">
        <f aca="false">IF(AY968=0,1,0)</f>
        <v>0</v>
      </c>
      <c r="BG968" s="16" t="n">
        <f aca="false">IF(K968+AY968=0,1,0)</f>
        <v>0</v>
      </c>
      <c r="BH968" s="16" t="n">
        <f aca="false">AF968+AG968+AH968</f>
        <v>12</v>
      </c>
      <c r="BI968" s="18" t="n">
        <f aca="false">IF(H968=0,"",BH968/H968)</f>
        <v>0.109090909090909</v>
      </c>
      <c r="BJ968" s="16" t="n">
        <f aca="false">IF(AP968="","",AP968+AN968)</f>
        <v>3</v>
      </c>
    </row>
    <row r="969" customFormat="false" ht="15" hidden="false" customHeight="true" outlineLevel="0" collapsed="false">
      <c r="A969" s="9" t="s">
        <v>161</v>
      </c>
      <c r="B969" s="10" t="s">
        <v>160</v>
      </c>
      <c r="C969" s="10" t="s">
        <v>119</v>
      </c>
      <c r="D969" s="9" t="n">
        <v>2020</v>
      </c>
      <c r="E969" s="11" t="n">
        <v>1907</v>
      </c>
      <c r="F969" s="11" t="n">
        <v>209</v>
      </c>
      <c r="G969" s="11" t="n">
        <v>219</v>
      </c>
      <c r="H969" s="11" t="n">
        <v>44</v>
      </c>
      <c r="I969" s="11" t="n">
        <v>1895</v>
      </c>
      <c r="J969" s="11" t="n">
        <v>1246</v>
      </c>
      <c r="K969" s="11" t="n">
        <v>2</v>
      </c>
      <c r="L969" s="12" t="n">
        <v>23.0728893550079</v>
      </c>
      <c r="M969" s="12" t="n">
        <v>1.0487676979549</v>
      </c>
      <c r="N969" s="13" t="n">
        <v>0.657519788918206</v>
      </c>
      <c r="O969" s="13" t="n">
        <v>0.993707393812271</v>
      </c>
      <c r="P969" s="13" t="n">
        <v>0.114840062926062</v>
      </c>
      <c r="Q969" s="13" t="n">
        <v>-0.398422712933754</v>
      </c>
      <c r="R969" s="13" t="n">
        <v>-0.490697674418605</v>
      </c>
      <c r="S969" s="11" t="n">
        <v>1</v>
      </c>
      <c r="T969" s="13" t="n">
        <v>-0.12</v>
      </c>
      <c r="U969" s="13" t="n">
        <v>-0.0751586139580283</v>
      </c>
      <c r="V969" s="11" t="n">
        <v>0</v>
      </c>
      <c r="W969" s="13" t="n">
        <v>-0.227272727272727</v>
      </c>
      <c r="X969" s="11" t="n">
        <v>0</v>
      </c>
      <c r="Y969" s="11" t="n">
        <v>0</v>
      </c>
      <c r="Z969" s="11" t="n">
        <v>0</v>
      </c>
      <c r="AA969" s="11" t="n">
        <v>0</v>
      </c>
      <c r="AB969" s="10" t="s">
        <v>65</v>
      </c>
      <c r="AC969" s="11" t="n">
        <v>9</v>
      </c>
      <c r="AD969" s="11" t="n">
        <v>15</v>
      </c>
      <c r="AE969" s="11" t="n">
        <v>15</v>
      </c>
      <c r="AF969" s="11" t="n">
        <v>5</v>
      </c>
      <c r="AG969" s="11" t="n">
        <v>0</v>
      </c>
      <c r="AH969" s="11" t="n">
        <v>0</v>
      </c>
      <c r="AI969" s="13" t="n">
        <v>0.204545454545455</v>
      </c>
      <c r="AJ969" s="13" t="n">
        <v>0.340909090909091</v>
      </c>
      <c r="AK969" s="13" t="n">
        <v>0.340909090909091</v>
      </c>
      <c r="AL969" s="13" t="n">
        <v>0.113636363636364</v>
      </c>
      <c r="AM969" s="13" t="n">
        <v>0</v>
      </c>
      <c r="AN969" s="11" t="n">
        <v>1</v>
      </c>
      <c r="AO969" s="13" t="n">
        <v>0.0222222222222222</v>
      </c>
      <c r="AP969" s="11" t="n">
        <v>6</v>
      </c>
      <c r="AQ969" s="11" t="n">
        <v>0</v>
      </c>
      <c r="AR969" s="13" t="n">
        <v>0.117647058823529</v>
      </c>
      <c r="AS969" s="13" t="n">
        <v>0</v>
      </c>
      <c r="AT969" s="14" t="n">
        <f aca="false">SUMIFS(시도_소아과개폐업!$C$5:$C$293,시도_소아과개폐업!$A$5:$A$293,$D969,시도_소아과개폐업!$B$5:$B$293,$B969)</f>
        <v>27</v>
      </c>
      <c r="AU969" s="14" t="n">
        <f aca="false">SUMIFS(시도_소아과개폐업!$D$5:$D$293,시도_소아과개폐업!$A$5:$A$293,$D969,시도_소아과개폐업!$B$5:$B$293,$B969)</f>
        <v>27</v>
      </c>
      <c r="AV969" s="14" t="n">
        <f aca="false">SUMIFS(시도_소아과개폐업!$F$5:$F$293,시도_소아과개폐업!$A$5:$A$293,$D969,시도_소아과개폐업!$B$5:$B$293,$B969)</f>
        <v>0</v>
      </c>
      <c r="AW969" s="15" t="n">
        <f aca="false">SUMIFS(시도_소아과개폐업!$G$5:$G$293,시도_소아과개폐업!$A$5:$A$293,$D969,시도_소아과개폐업!$B$5:$B$293,$B969)</f>
        <v>0.181208053691275</v>
      </c>
      <c r="AX969" s="14" t="n">
        <f aca="false">SUMIFS(시도_소아과개폐업!$H$5:$H$293,시도_소아과개폐업!$A$5:$A$293,$D969,시도_소아과개폐업!$B$5:$B$293,$B969)</f>
        <v>84</v>
      </c>
      <c r="AY969" s="14" t="n">
        <f aca="false">SUMIFS(시군구_병원급!$E$5:$E$3668,시군구_병원급!$A$5:$A$3668,$A969,시군구_병원급!$D$5:$D$3668,$D969)</f>
        <v>0</v>
      </c>
      <c r="AZ969" s="14" t="n">
        <f aca="false">SUMIFS(시군구_병원급!$F$5:$F$3668,시군구_병원급!$A$5:$A$3668,$A969,시군구_병원급!$D$5:$D$3668,$D969)</f>
        <v>2</v>
      </c>
      <c r="BA969" s="14" t="n">
        <f aca="false">SUMIFS(시군구_병원급!$G$5:$G$3668,시군구_병원급!$A$5:$A$3668,$A969,시군구_병원급!$D$5:$D$3668,$D969)</f>
        <v>2</v>
      </c>
      <c r="BB969" s="14" t="n">
        <f aca="false">SUMIFS(시군구_병원급!$H$5:$H$3668,시군구_병원급!$A$5:$A$3668,$A969,시군구_병원급!$D$5:$D$3668,$D969)</f>
        <v>2</v>
      </c>
      <c r="BC969" s="16" t="n">
        <f aca="false">K969+AY969</f>
        <v>2</v>
      </c>
      <c r="BD969" s="17" t="n">
        <f aca="false">IF(E969=0,"",(K969+AY969)/E969*1000)</f>
        <v>1.0487676979549</v>
      </c>
      <c r="BE969" s="16" t="n">
        <f aca="false">AY969-SUMIFS(시군구_병원급!$E$5:$E$3668,시군구_병원급!$A$5:$A$3668,$A969,시군구_병원급!$D$5:$D$3668,$D969-3)</f>
        <v>0</v>
      </c>
      <c r="BF969" s="16" t="n">
        <f aca="false">IF(AY969=0,1,0)</f>
        <v>1</v>
      </c>
      <c r="BG969" s="16" t="n">
        <f aca="false">IF(K969+AY969=0,1,0)</f>
        <v>0</v>
      </c>
      <c r="BH969" s="16" t="n">
        <f aca="false">AF969+AG969+AH969</f>
        <v>5</v>
      </c>
      <c r="BI969" s="18" t="n">
        <f aca="false">IF(H969=0,"",BH969/H969)</f>
        <v>0.113636363636364</v>
      </c>
      <c r="BJ969" s="16" t="n">
        <f aca="false">IF(AP969="","",AP969+AN969)</f>
        <v>7</v>
      </c>
    </row>
    <row r="970" customFormat="false" ht="15" hidden="false" customHeight="true" outlineLevel="0" collapsed="false">
      <c r="A970" s="9" t="s">
        <v>162</v>
      </c>
      <c r="B970" s="10" t="s">
        <v>160</v>
      </c>
      <c r="C970" s="10" t="s">
        <v>163</v>
      </c>
      <c r="D970" s="9" t="n">
        <v>2020</v>
      </c>
      <c r="E970" s="11" t="n">
        <v>14903</v>
      </c>
      <c r="F970" s="11" t="n">
        <v>1986</v>
      </c>
      <c r="G970" s="11" t="n">
        <v>2065</v>
      </c>
      <c r="H970" s="11" t="n">
        <v>215</v>
      </c>
      <c r="I970" s="11" t="n">
        <v>11244</v>
      </c>
      <c r="J970" s="11" t="n">
        <v>8699</v>
      </c>
      <c r="K970" s="11" t="n">
        <v>15</v>
      </c>
      <c r="L970" s="12" t="n">
        <v>14.426625511642</v>
      </c>
      <c r="M970" s="12" t="n">
        <v>1.00650875662618</v>
      </c>
      <c r="N970" s="13" t="n">
        <v>0.773657061543935</v>
      </c>
      <c r="O970" s="13" t="n">
        <v>0.754478963966987</v>
      </c>
      <c r="P970" s="13" t="n">
        <v>0.138562705495538</v>
      </c>
      <c r="Q970" s="13" t="n">
        <v>-0.242733739837398</v>
      </c>
      <c r="R970" s="13" t="n">
        <v>-0.286208088489457</v>
      </c>
      <c r="S970" s="11" t="n">
        <v>-4</v>
      </c>
      <c r="T970" s="13" t="n">
        <v>-0.0486725663716814</v>
      </c>
      <c r="U970" s="13" t="n">
        <v>-0.0467147096227215</v>
      </c>
      <c r="V970" s="11" t="n">
        <v>0</v>
      </c>
      <c r="W970" s="13" t="n">
        <v>-0.116279069767442</v>
      </c>
      <c r="X970" s="11" t="n">
        <v>0</v>
      </c>
      <c r="Y970" s="11" t="n">
        <v>0</v>
      </c>
      <c r="Z970" s="11" t="n">
        <v>0</v>
      </c>
      <c r="AA970" s="11" t="n">
        <v>0</v>
      </c>
      <c r="AB970" s="10" t="s">
        <v>65</v>
      </c>
      <c r="AC970" s="11" t="n">
        <v>22</v>
      </c>
      <c r="AD970" s="11" t="n">
        <v>106</v>
      </c>
      <c r="AE970" s="11" t="n">
        <v>75</v>
      </c>
      <c r="AF970" s="11" t="n">
        <v>7</v>
      </c>
      <c r="AG970" s="11" t="n">
        <v>4</v>
      </c>
      <c r="AH970" s="11" t="n">
        <v>1</v>
      </c>
      <c r="AI970" s="13" t="n">
        <v>0.102325581395349</v>
      </c>
      <c r="AJ970" s="13" t="n">
        <v>0.493023255813954</v>
      </c>
      <c r="AK970" s="13" t="n">
        <v>0.348837209302326</v>
      </c>
      <c r="AL970" s="13" t="n">
        <v>0.0325581395348837</v>
      </c>
      <c r="AM970" s="13" t="n">
        <v>0.0186046511627907</v>
      </c>
      <c r="AN970" s="11" t="n">
        <v>1</v>
      </c>
      <c r="AO970" s="13" t="n">
        <v>0.00462962962962963</v>
      </c>
      <c r="AP970" s="11" t="n">
        <v>13</v>
      </c>
      <c r="AQ970" s="11" t="n">
        <v>3</v>
      </c>
      <c r="AR970" s="13" t="n">
        <v>0.0575221238938053</v>
      </c>
      <c r="AS970" s="13" t="n">
        <v>0.0132743362831858</v>
      </c>
      <c r="AT970" s="14" t="n">
        <f aca="false">SUMIFS(시도_소아과개폐업!$C$5:$C$293,시도_소아과개폐업!$A$5:$A$293,$D970,시도_소아과개폐업!$B$5:$B$293,$B970)</f>
        <v>27</v>
      </c>
      <c r="AU970" s="14" t="n">
        <f aca="false">SUMIFS(시도_소아과개폐업!$D$5:$D$293,시도_소아과개폐업!$A$5:$A$293,$D970,시도_소아과개폐업!$B$5:$B$293,$B970)</f>
        <v>27</v>
      </c>
      <c r="AV970" s="14" t="n">
        <f aca="false">SUMIFS(시도_소아과개폐업!$F$5:$F$293,시도_소아과개폐업!$A$5:$A$293,$D970,시도_소아과개폐업!$B$5:$B$293,$B970)</f>
        <v>0</v>
      </c>
      <c r="AW970" s="15" t="n">
        <f aca="false">SUMIFS(시도_소아과개폐업!$G$5:$G$293,시도_소아과개폐업!$A$5:$A$293,$D970,시도_소아과개폐업!$B$5:$B$293,$B970)</f>
        <v>0.181208053691275</v>
      </c>
      <c r="AX970" s="14" t="n">
        <f aca="false">SUMIFS(시도_소아과개폐업!$H$5:$H$293,시도_소아과개폐업!$A$5:$A$293,$D970,시도_소아과개폐업!$B$5:$B$293,$B970)</f>
        <v>84</v>
      </c>
      <c r="AY970" s="14" t="n">
        <f aca="false">SUMIFS(시군구_병원급!$E$5:$E$3668,시군구_병원급!$A$5:$A$3668,$A970,시군구_병원급!$D$5:$D$3668,$D970)</f>
        <v>9</v>
      </c>
      <c r="AZ970" s="14" t="n">
        <f aca="false">SUMIFS(시군구_병원급!$F$5:$F$3668,시군구_병원급!$A$5:$A$3668,$A970,시군구_병원급!$D$5:$D$3668,$D970)</f>
        <v>2</v>
      </c>
      <c r="BA970" s="14" t="n">
        <f aca="false">SUMIFS(시군구_병원급!$G$5:$G$3668,시군구_병원급!$A$5:$A$3668,$A970,시군구_병원급!$D$5:$D$3668,$D970)</f>
        <v>13</v>
      </c>
      <c r="BB970" s="14" t="n">
        <f aca="false">SUMIFS(시군구_병원급!$H$5:$H$3668,시군구_병원급!$A$5:$A$3668,$A970,시군구_병원급!$D$5:$D$3668,$D970)</f>
        <v>38</v>
      </c>
      <c r="BC970" s="16" t="n">
        <f aca="false">K970+AY970</f>
        <v>24</v>
      </c>
      <c r="BD970" s="17" t="n">
        <f aca="false">IF(E970=0,"",(K970+AY970)/E970*1000)</f>
        <v>1.61041401060189</v>
      </c>
      <c r="BE970" s="16" t="n">
        <f aca="false">AY970-SUMIFS(시군구_병원급!$E$5:$E$3668,시군구_병원급!$A$5:$A$3668,$A970,시군구_병원급!$D$5:$D$3668,$D970-3)</f>
        <v>-1</v>
      </c>
      <c r="BF970" s="16" t="n">
        <f aca="false">IF(AY970=0,1,0)</f>
        <v>0</v>
      </c>
      <c r="BG970" s="16" t="n">
        <f aca="false">IF(K970+AY970=0,1,0)</f>
        <v>0</v>
      </c>
      <c r="BH970" s="16" t="n">
        <f aca="false">AF970+AG970+AH970</f>
        <v>12</v>
      </c>
      <c r="BI970" s="18" t="n">
        <f aca="false">IF(H970=0,"",BH970/H970)</f>
        <v>0.0558139534883721</v>
      </c>
      <c r="BJ970" s="16" t="n">
        <f aca="false">IF(AP970="","",AP970+AN970)</f>
        <v>14</v>
      </c>
    </row>
    <row r="971" customFormat="false" ht="15" hidden="false" customHeight="true" outlineLevel="0" collapsed="false">
      <c r="A971" s="9" t="s">
        <v>164</v>
      </c>
      <c r="B971" s="10" t="s">
        <v>160</v>
      </c>
      <c r="C971" s="10" t="s">
        <v>165</v>
      </c>
      <c r="D971" s="9" t="n">
        <v>2020</v>
      </c>
      <c r="E971" s="11" t="n">
        <v>20511</v>
      </c>
      <c r="F971" s="11" t="n">
        <v>2566</v>
      </c>
      <c r="G971" s="11" t="n">
        <v>2525</v>
      </c>
      <c r="H971" s="11" t="n">
        <v>290</v>
      </c>
      <c r="I971" s="11" t="n">
        <v>11348</v>
      </c>
      <c r="J971" s="11" t="n">
        <v>9401</v>
      </c>
      <c r="K971" s="11" t="n">
        <v>19</v>
      </c>
      <c r="L971" s="12" t="n">
        <v>14.1387548144898</v>
      </c>
      <c r="M971" s="12" t="n">
        <v>0.926332211983814</v>
      </c>
      <c r="N971" s="13" t="n">
        <v>0.828427916813535</v>
      </c>
      <c r="O971" s="13" t="n">
        <v>0.553264102189069</v>
      </c>
      <c r="P971" s="13" t="n">
        <v>0.123104675539954</v>
      </c>
      <c r="Q971" s="13" t="n">
        <v>0.0915912719531666</v>
      </c>
      <c r="R971" s="13" t="n">
        <v>0.0348360655737705</v>
      </c>
      <c r="S971" s="11" t="n">
        <v>-2</v>
      </c>
      <c r="T971" s="13" t="n">
        <v>0.0431654676258992</v>
      </c>
      <c r="U971" s="13" t="n">
        <v>0.0594715712818599</v>
      </c>
      <c r="V971" s="11" t="n">
        <v>0</v>
      </c>
      <c r="W971" s="13" t="n">
        <v>-0.127586206896552</v>
      </c>
      <c r="X971" s="11" t="n">
        <v>0</v>
      </c>
      <c r="Y971" s="11" t="n">
        <v>0</v>
      </c>
      <c r="Z971" s="11" t="n">
        <v>0</v>
      </c>
      <c r="AA971" s="11" t="n">
        <v>0</v>
      </c>
      <c r="AB971" s="10" t="s">
        <v>65</v>
      </c>
      <c r="AC971" s="11" t="n">
        <v>45</v>
      </c>
      <c r="AD971" s="11" t="n">
        <v>62</v>
      </c>
      <c r="AE971" s="11" t="n">
        <v>166</v>
      </c>
      <c r="AF971" s="11" t="n">
        <v>16</v>
      </c>
      <c r="AG971" s="11" t="n">
        <v>1</v>
      </c>
      <c r="AH971" s="11" t="n">
        <v>0</v>
      </c>
      <c r="AI971" s="13" t="n">
        <v>0.155172413793104</v>
      </c>
      <c r="AJ971" s="13" t="n">
        <v>0.213793103448276</v>
      </c>
      <c r="AK971" s="13" t="n">
        <v>0.572413793103448</v>
      </c>
      <c r="AL971" s="13" t="n">
        <v>0.0551724137931035</v>
      </c>
      <c r="AM971" s="13" t="n">
        <v>0.00344827586206897</v>
      </c>
      <c r="AN971" s="11" t="n">
        <v>0</v>
      </c>
      <c r="AO971" s="13" t="n">
        <v>0</v>
      </c>
      <c r="AP971" s="11" t="n">
        <v>18</v>
      </c>
      <c r="AQ971" s="11" t="n">
        <v>30</v>
      </c>
      <c r="AR971" s="13" t="n">
        <v>0.0647482014388489</v>
      </c>
      <c r="AS971" s="13" t="n">
        <v>0.107913669064748</v>
      </c>
      <c r="AT971" s="14" t="n">
        <f aca="false">SUMIFS(시도_소아과개폐업!$C$5:$C$293,시도_소아과개폐업!$A$5:$A$293,$D971,시도_소아과개폐업!$B$5:$B$293,$B971)</f>
        <v>27</v>
      </c>
      <c r="AU971" s="14" t="n">
        <f aca="false">SUMIFS(시도_소아과개폐업!$D$5:$D$293,시도_소아과개폐업!$A$5:$A$293,$D971,시도_소아과개폐업!$B$5:$B$293,$B971)</f>
        <v>27</v>
      </c>
      <c r="AV971" s="14" t="n">
        <f aca="false">SUMIFS(시도_소아과개폐업!$F$5:$F$293,시도_소아과개폐업!$A$5:$A$293,$D971,시도_소아과개폐업!$B$5:$B$293,$B971)</f>
        <v>0</v>
      </c>
      <c r="AW971" s="15" t="n">
        <f aca="false">SUMIFS(시도_소아과개폐업!$G$5:$G$293,시도_소아과개폐업!$A$5:$A$293,$D971,시도_소아과개폐업!$B$5:$B$293,$B971)</f>
        <v>0.181208053691275</v>
      </c>
      <c r="AX971" s="14" t="n">
        <f aca="false">SUMIFS(시도_소아과개폐업!$H$5:$H$293,시도_소아과개폐업!$A$5:$A$293,$D971,시도_소아과개폐업!$B$5:$B$293,$B971)</f>
        <v>84</v>
      </c>
      <c r="AY971" s="14" t="n">
        <f aca="false">SUMIFS(시군구_병원급!$E$5:$E$3668,시군구_병원급!$A$5:$A$3668,$A971,시군구_병원급!$D$5:$D$3668,$D971)</f>
        <v>0</v>
      </c>
      <c r="AZ971" s="14" t="n">
        <f aca="false">SUMIFS(시군구_병원급!$F$5:$F$3668,시군구_병원급!$A$5:$A$3668,$A971,시군구_병원급!$D$5:$D$3668,$D971)</f>
        <v>2</v>
      </c>
      <c r="BA971" s="14" t="n">
        <f aca="false">SUMIFS(시군구_병원급!$G$5:$G$3668,시군구_병원급!$A$5:$A$3668,$A971,시군구_병원급!$D$5:$D$3668,$D971)</f>
        <v>6</v>
      </c>
      <c r="BB971" s="14" t="n">
        <f aca="false">SUMIFS(시군구_병원급!$H$5:$H$3668,시군구_병원급!$A$5:$A$3668,$A971,시군구_병원급!$D$5:$D$3668,$D971)</f>
        <v>12</v>
      </c>
      <c r="BC971" s="16" t="n">
        <f aca="false">K971+AY971</f>
        <v>19</v>
      </c>
      <c r="BD971" s="17" t="n">
        <f aca="false">IF(E971=0,"",(K971+AY971)/E971*1000)</f>
        <v>0.926332211983814</v>
      </c>
      <c r="BE971" s="16" t="n">
        <f aca="false">AY971-SUMIFS(시군구_병원급!$E$5:$E$3668,시군구_병원급!$A$5:$A$3668,$A971,시군구_병원급!$D$5:$D$3668,$D971-3)</f>
        <v>-1</v>
      </c>
      <c r="BF971" s="16" t="n">
        <f aca="false">IF(AY971=0,1,0)</f>
        <v>1</v>
      </c>
      <c r="BG971" s="16" t="n">
        <f aca="false">IF(K971+AY971=0,1,0)</f>
        <v>0</v>
      </c>
      <c r="BH971" s="16" t="n">
        <f aca="false">AF971+AG971+AH971</f>
        <v>17</v>
      </c>
      <c r="BI971" s="18" t="n">
        <f aca="false">IF(H971=0,"",BH971/H971)</f>
        <v>0.0586206896551724</v>
      </c>
      <c r="BJ971" s="16" t="n">
        <f aca="false">IF(AP971="","",AP971+AN971)</f>
        <v>18</v>
      </c>
    </row>
    <row r="972" customFormat="false" ht="15" hidden="false" customHeight="true" outlineLevel="0" collapsed="false">
      <c r="A972" s="9" t="s">
        <v>166</v>
      </c>
      <c r="B972" s="10" t="s">
        <v>160</v>
      </c>
      <c r="C972" s="10" t="s">
        <v>167</v>
      </c>
      <c r="D972" s="9" t="n">
        <v>2020</v>
      </c>
      <c r="E972" s="11" t="n">
        <v>21830</v>
      </c>
      <c r="F972" s="11" t="n">
        <v>2632</v>
      </c>
      <c r="G972" s="11" t="n">
        <v>2831</v>
      </c>
      <c r="H972" s="11" t="n">
        <v>336</v>
      </c>
      <c r="I972" s="11" t="n">
        <v>15727</v>
      </c>
      <c r="J972" s="11" t="n">
        <v>11700</v>
      </c>
      <c r="K972" s="11" t="n">
        <v>30</v>
      </c>
      <c r="L972" s="12" t="n">
        <v>15.39166284929</v>
      </c>
      <c r="M972" s="12" t="n">
        <v>1.37425561154375</v>
      </c>
      <c r="N972" s="13" t="n">
        <v>0.74394353659312</v>
      </c>
      <c r="O972" s="13" t="n">
        <v>0.720430600091617</v>
      </c>
      <c r="P972" s="13" t="n">
        <v>0.129683921209345</v>
      </c>
      <c r="Q972" s="13" t="n">
        <v>-0.254897945252236</v>
      </c>
      <c r="R972" s="13" t="n">
        <v>-0.264675324675325</v>
      </c>
      <c r="S972" s="11" t="n">
        <v>-1</v>
      </c>
      <c r="T972" s="13" t="n">
        <v>-0.0743801652892562</v>
      </c>
      <c r="U972" s="13" t="n">
        <v>-0.0806149888927862</v>
      </c>
      <c r="V972" s="11" t="n">
        <v>0</v>
      </c>
      <c r="W972" s="13" t="n">
        <v>-0.270833333333333</v>
      </c>
      <c r="X972" s="11" t="n">
        <v>1</v>
      </c>
      <c r="Y972" s="11" t="n">
        <v>0</v>
      </c>
      <c r="Z972" s="11" t="n">
        <v>1</v>
      </c>
      <c r="AA972" s="11" t="n">
        <v>0</v>
      </c>
      <c r="AB972" s="10" t="s">
        <v>65</v>
      </c>
      <c r="AC972" s="11" t="n">
        <v>45</v>
      </c>
      <c r="AD972" s="11" t="n">
        <v>128</v>
      </c>
      <c r="AE972" s="11" t="n">
        <v>151</v>
      </c>
      <c r="AF972" s="11" t="n">
        <v>9</v>
      </c>
      <c r="AG972" s="11" t="n">
        <v>3</v>
      </c>
      <c r="AH972" s="11" t="n">
        <v>0</v>
      </c>
      <c r="AI972" s="13" t="n">
        <v>0.133928571428571</v>
      </c>
      <c r="AJ972" s="13" t="n">
        <v>0.380952380952381</v>
      </c>
      <c r="AK972" s="13" t="n">
        <v>0.449404761904762</v>
      </c>
      <c r="AL972" s="13" t="n">
        <v>0.0267857142857143</v>
      </c>
      <c r="AM972" s="13" t="n">
        <v>0.00892857142857143</v>
      </c>
      <c r="AN972" s="11" t="n">
        <v>1</v>
      </c>
      <c r="AO972" s="13" t="n">
        <v>0.0029673590504451</v>
      </c>
      <c r="AP972" s="11" t="n">
        <v>30</v>
      </c>
      <c r="AQ972" s="11" t="n">
        <v>2</v>
      </c>
      <c r="AR972" s="13" t="n">
        <v>0.0821917808219178</v>
      </c>
      <c r="AS972" s="13" t="n">
        <v>0.00547945205479452</v>
      </c>
      <c r="AT972" s="14" t="n">
        <f aca="false">SUMIFS(시도_소아과개폐업!$C$5:$C$293,시도_소아과개폐업!$A$5:$A$293,$D972,시도_소아과개폐업!$B$5:$B$293,$B972)</f>
        <v>27</v>
      </c>
      <c r="AU972" s="14" t="n">
        <f aca="false">SUMIFS(시도_소아과개폐업!$D$5:$D$293,시도_소아과개폐업!$A$5:$A$293,$D972,시도_소아과개폐업!$B$5:$B$293,$B972)</f>
        <v>27</v>
      </c>
      <c r="AV972" s="14" t="n">
        <f aca="false">SUMIFS(시도_소아과개폐업!$F$5:$F$293,시도_소아과개폐업!$A$5:$A$293,$D972,시도_소아과개폐업!$B$5:$B$293,$B972)</f>
        <v>0</v>
      </c>
      <c r="AW972" s="15" t="n">
        <f aca="false">SUMIFS(시도_소아과개폐업!$G$5:$G$293,시도_소아과개폐업!$A$5:$A$293,$D972,시도_소아과개폐업!$B$5:$B$293,$B972)</f>
        <v>0.181208053691275</v>
      </c>
      <c r="AX972" s="14" t="n">
        <f aca="false">SUMIFS(시도_소아과개폐업!$H$5:$H$293,시도_소아과개폐업!$A$5:$A$293,$D972,시도_소아과개폐업!$B$5:$B$293,$B972)</f>
        <v>84</v>
      </c>
      <c r="AY972" s="14" t="n">
        <f aca="false">SUMIFS(시군구_병원급!$E$5:$E$3668,시군구_병원급!$A$5:$A$3668,$A972,시군구_병원급!$D$5:$D$3668,$D972)</f>
        <v>13</v>
      </c>
      <c r="AZ972" s="14" t="n">
        <f aca="false">SUMIFS(시군구_병원급!$F$5:$F$3668,시군구_병원급!$A$5:$A$3668,$A972,시군구_병원급!$D$5:$D$3668,$D972)</f>
        <v>1</v>
      </c>
      <c r="BA972" s="14" t="n">
        <f aca="false">SUMIFS(시군구_병원급!$G$5:$G$3668,시군구_병원급!$A$5:$A$3668,$A972,시군구_병원급!$D$5:$D$3668,$D972)</f>
        <v>15</v>
      </c>
      <c r="BB972" s="14" t="n">
        <f aca="false">SUMIFS(시군구_병원급!$H$5:$H$3668,시군구_병원급!$A$5:$A$3668,$A972,시군구_병원급!$D$5:$D$3668,$D972)</f>
        <v>43</v>
      </c>
      <c r="BC972" s="16" t="n">
        <f aca="false">K972+AY972</f>
        <v>43</v>
      </c>
      <c r="BD972" s="17" t="n">
        <f aca="false">IF(E972=0,"",(K972+AY972)/E972*1000)</f>
        <v>1.96976637654604</v>
      </c>
      <c r="BE972" s="16" t="n">
        <f aca="false">AY972-SUMIFS(시군구_병원급!$E$5:$E$3668,시군구_병원급!$A$5:$A$3668,$A972,시군구_병원급!$D$5:$D$3668,$D972-3)</f>
        <v>-1</v>
      </c>
      <c r="BF972" s="16" t="n">
        <f aca="false">IF(AY972=0,1,0)</f>
        <v>0</v>
      </c>
      <c r="BG972" s="16" t="n">
        <f aca="false">IF(K972+AY972=0,1,0)</f>
        <v>0</v>
      </c>
      <c r="BH972" s="16" t="n">
        <f aca="false">AF972+AG972+AH972</f>
        <v>12</v>
      </c>
      <c r="BI972" s="18" t="n">
        <f aca="false">IF(H972=0,"",BH972/H972)</f>
        <v>0.0357142857142857</v>
      </c>
      <c r="BJ972" s="16" t="n">
        <f aca="false">IF(AP972="","",AP972+AN972)</f>
        <v>31</v>
      </c>
    </row>
    <row r="973" customFormat="false" ht="15" hidden="false" customHeight="true" outlineLevel="0" collapsed="false">
      <c r="A973" s="9" t="s">
        <v>168</v>
      </c>
      <c r="B973" s="10" t="s">
        <v>160</v>
      </c>
      <c r="C973" s="10" t="s">
        <v>169</v>
      </c>
      <c r="D973" s="9" t="n">
        <v>2020</v>
      </c>
      <c r="E973" s="11" t="n">
        <v>17647</v>
      </c>
      <c r="F973" s="11" t="n">
        <v>2165</v>
      </c>
      <c r="G973" s="11" t="n">
        <v>2399</v>
      </c>
      <c r="H973" s="11" t="n">
        <v>321</v>
      </c>
      <c r="I973" s="11" t="n">
        <v>14336</v>
      </c>
      <c r="J973" s="11" t="n">
        <v>11029</v>
      </c>
      <c r="K973" s="11" t="n">
        <v>22</v>
      </c>
      <c r="L973" s="12" t="n">
        <v>18.1900606335355</v>
      </c>
      <c r="M973" s="12" t="n">
        <v>1.24667082223607</v>
      </c>
      <c r="N973" s="13" t="n">
        <v>0.769321986607143</v>
      </c>
      <c r="O973" s="13" t="n">
        <v>0.812376041253471</v>
      </c>
      <c r="P973" s="13" t="n">
        <v>0.135943786479288</v>
      </c>
      <c r="Q973" s="13" t="n">
        <v>-0.314226868223682</v>
      </c>
      <c r="R973" s="13" t="n">
        <v>-0.376072821846554</v>
      </c>
      <c r="S973" s="11" t="n">
        <v>-5</v>
      </c>
      <c r="T973" s="13" t="n">
        <v>-0.0641399416909622</v>
      </c>
      <c r="U973" s="13" t="n">
        <v>-0.037916918327629</v>
      </c>
      <c r="V973" s="11" t="n">
        <v>0</v>
      </c>
      <c r="W973" s="13" t="n">
        <v>-0.205607476635514</v>
      </c>
      <c r="X973" s="11" t="n">
        <v>0</v>
      </c>
      <c r="Y973" s="11" t="n">
        <v>0</v>
      </c>
      <c r="Z973" s="11" t="n">
        <v>0</v>
      </c>
      <c r="AA973" s="11" t="n">
        <v>0</v>
      </c>
      <c r="AB973" s="10" t="s">
        <v>65</v>
      </c>
      <c r="AC973" s="11" t="n">
        <v>25</v>
      </c>
      <c r="AD973" s="11" t="n">
        <v>113</v>
      </c>
      <c r="AE973" s="11" t="n">
        <v>164</v>
      </c>
      <c r="AF973" s="11" t="n">
        <v>10</v>
      </c>
      <c r="AG973" s="11" t="n">
        <v>7</v>
      </c>
      <c r="AH973" s="11" t="n">
        <v>2</v>
      </c>
      <c r="AI973" s="13" t="n">
        <v>0.0778816199376947</v>
      </c>
      <c r="AJ973" s="13" t="n">
        <v>0.35202492211838</v>
      </c>
      <c r="AK973" s="13" t="n">
        <v>0.510903426791277</v>
      </c>
      <c r="AL973" s="13" t="n">
        <v>0.0311526479750779</v>
      </c>
      <c r="AM973" s="13" t="n">
        <v>0.0218068535825545</v>
      </c>
      <c r="AN973" s="11" t="n">
        <v>3</v>
      </c>
      <c r="AO973" s="13" t="n">
        <v>0.00925925925925926</v>
      </c>
      <c r="AP973" s="11" t="n">
        <v>28</v>
      </c>
      <c r="AQ973" s="11" t="n">
        <v>7</v>
      </c>
      <c r="AR973" s="13" t="n">
        <v>0.0809248554913295</v>
      </c>
      <c r="AS973" s="13" t="n">
        <v>0.0202312138728324</v>
      </c>
      <c r="AT973" s="14" t="n">
        <f aca="false">SUMIFS(시도_소아과개폐업!$C$5:$C$293,시도_소아과개폐업!$A$5:$A$293,$D973,시도_소아과개폐업!$B$5:$B$293,$B973)</f>
        <v>27</v>
      </c>
      <c r="AU973" s="14" t="n">
        <f aca="false">SUMIFS(시도_소아과개폐업!$D$5:$D$293,시도_소아과개폐업!$A$5:$A$293,$D973,시도_소아과개폐업!$B$5:$B$293,$B973)</f>
        <v>27</v>
      </c>
      <c r="AV973" s="14" t="n">
        <f aca="false">SUMIFS(시도_소아과개폐업!$F$5:$F$293,시도_소아과개폐업!$A$5:$A$293,$D973,시도_소아과개폐업!$B$5:$B$293,$B973)</f>
        <v>0</v>
      </c>
      <c r="AW973" s="15" t="n">
        <f aca="false">SUMIFS(시도_소아과개폐업!$G$5:$G$293,시도_소아과개폐업!$A$5:$A$293,$D973,시도_소아과개폐업!$B$5:$B$293,$B973)</f>
        <v>0.181208053691275</v>
      </c>
      <c r="AX973" s="14" t="n">
        <f aca="false">SUMIFS(시도_소아과개폐업!$H$5:$H$293,시도_소아과개폐업!$A$5:$A$293,$D973,시도_소아과개폐업!$B$5:$B$293,$B973)</f>
        <v>84</v>
      </c>
      <c r="AY973" s="14" t="n">
        <f aca="false">SUMIFS(시군구_병원급!$E$5:$E$3668,시군구_병원급!$A$5:$A$3668,$A973,시군구_병원급!$D$5:$D$3668,$D973)</f>
        <v>9</v>
      </c>
      <c r="AZ973" s="14" t="n">
        <f aca="false">SUMIFS(시군구_병원급!$F$5:$F$3668,시군구_병원급!$A$5:$A$3668,$A973,시군구_병원급!$D$5:$D$3668,$D973)</f>
        <v>5</v>
      </c>
      <c r="BA973" s="14" t="n">
        <f aca="false">SUMIFS(시군구_병원급!$G$5:$G$3668,시군구_병원급!$A$5:$A$3668,$A973,시군구_병원급!$D$5:$D$3668,$D973)</f>
        <v>13</v>
      </c>
      <c r="BB973" s="14" t="n">
        <f aca="false">SUMIFS(시군구_병원급!$H$5:$H$3668,시군구_병원급!$A$5:$A$3668,$A973,시군구_병원급!$D$5:$D$3668,$D973)</f>
        <v>31</v>
      </c>
      <c r="BC973" s="16" t="n">
        <f aca="false">K973+AY973</f>
        <v>31</v>
      </c>
      <c r="BD973" s="17" t="n">
        <f aca="false">IF(E973=0,"",(K973+AY973)/E973*1000)</f>
        <v>1.75667252224174</v>
      </c>
      <c r="BE973" s="16" t="n">
        <f aca="false">AY973-SUMIFS(시군구_병원급!$E$5:$E$3668,시군구_병원급!$A$5:$A$3668,$A973,시군구_병원급!$D$5:$D$3668,$D973-3)</f>
        <v>-3</v>
      </c>
      <c r="BF973" s="16" t="n">
        <f aca="false">IF(AY973=0,1,0)</f>
        <v>0</v>
      </c>
      <c r="BG973" s="16" t="n">
        <f aca="false">IF(K973+AY973=0,1,0)</f>
        <v>0</v>
      </c>
      <c r="BH973" s="16" t="n">
        <f aca="false">AF973+AG973+AH973</f>
        <v>19</v>
      </c>
      <c r="BI973" s="18" t="n">
        <f aca="false">IF(H973=0,"",BH973/H973)</f>
        <v>0.059190031152648</v>
      </c>
      <c r="BJ973" s="16" t="n">
        <f aca="false">IF(AP973="","",AP973+AN973)</f>
        <v>31</v>
      </c>
    </row>
    <row r="974" customFormat="false" ht="15" hidden="false" customHeight="true" outlineLevel="0" collapsed="false">
      <c r="A974" s="9" t="s">
        <v>170</v>
      </c>
      <c r="B974" s="10" t="s">
        <v>160</v>
      </c>
      <c r="C974" s="10" t="s">
        <v>171</v>
      </c>
      <c r="D974" s="9" t="n">
        <v>2020</v>
      </c>
      <c r="E974" s="11" t="n">
        <v>9649</v>
      </c>
      <c r="F974" s="11" t="n">
        <v>1205</v>
      </c>
      <c r="G974" s="11" t="n">
        <v>1261</v>
      </c>
      <c r="H974" s="11" t="n">
        <v>186</v>
      </c>
      <c r="I974" s="11" t="n">
        <v>8875</v>
      </c>
      <c r="J974" s="11" t="n">
        <v>6352</v>
      </c>
      <c r="K974" s="11" t="n">
        <v>18</v>
      </c>
      <c r="L974" s="12" t="n">
        <v>19.2766089750233</v>
      </c>
      <c r="M974" s="12" t="n">
        <v>1.86547828790548</v>
      </c>
      <c r="N974" s="13" t="n">
        <v>0.715718309859155</v>
      </c>
      <c r="O974" s="13" t="n">
        <v>0.919784433620064</v>
      </c>
      <c r="P974" s="13" t="n">
        <v>0.130687117836045</v>
      </c>
      <c r="Q974" s="13" t="n">
        <v>-0.322829672257702</v>
      </c>
      <c r="R974" s="13" t="n">
        <v>-0.364415322580645</v>
      </c>
      <c r="S974" s="11" t="n">
        <v>1</v>
      </c>
      <c r="T974" s="13" t="n">
        <v>-0.146788990825688</v>
      </c>
      <c r="U974" s="13" t="n">
        <v>-0.108398633715089</v>
      </c>
      <c r="V974" s="11" t="n">
        <v>0</v>
      </c>
      <c r="W974" s="13" t="n">
        <v>-0.274193548387097</v>
      </c>
      <c r="X974" s="11" t="n">
        <v>1</v>
      </c>
      <c r="Y974" s="11" t="n">
        <v>0</v>
      </c>
      <c r="Z974" s="11" t="n">
        <v>1</v>
      </c>
      <c r="AA974" s="11" t="n">
        <v>0</v>
      </c>
      <c r="AB974" s="10" t="s">
        <v>65</v>
      </c>
      <c r="AC974" s="11" t="n">
        <v>15</v>
      </c>
      <c r="AD974" s="11" t="n">
        <v>81</v>
      </c>
      <c r="AE974" s="11" t="n">
        <v>84</v>
      </c>
      <c r="AF974" s="11" t="n">
        <v>5</v>
      </c>
      <c r="AG974" s="11" t="n">
        <v>0</v>
      </c>
      <c r="AH974" s="11" t="n">
        <v>1</v>
      </c>
      <c r="AI974" s="13" t="n">
        <v>0.0806451612903226</v>
      </c>
      <c r="AJ974" s="13" t="n">
        <v>0.435483870967742</v>
      </c>
      <c r="AK974" s="13" t="n">
        <v>0.451612903225806</v>
      </c>
      <c r="AL974" s="13" t="n">
        <v>0.0268817204301075</v>
      </c>
      <c r="AM974" s="13" t="n">
        <v>0</v>
      </c>
      <c r="AN974" s="11" t="n">
        <v>2</v>
      </c>
      <c r="AO974" s="13" t="n">
        <v>0.0106382978723404</v>
      </c>
      <c r="AP974" s="11" t="n">
        <v>30</v>
      </c>
      <c r="AQ974" s="11" t="n">
        <v>0</v>
      </c>
      <c r="AR974" s="13" t="n">
        <v>0.137614678899083</v>
      </c>
      <c r="AS974" s="13" t="n">
        <v>0</v>
      </c>
      <c r="AT974" s="14" t="n">
        <f aca="false">SUMIFS(시도_소아과개폐업!$C$5:$C$293,시도_소아과개폐업!$A$5:$A$293,$D974,시도_소아과개폐업!$B$5:$B$293,$B974)</f>
        <v>27</v>
      </c>
      <c r="AU974" s="14" t="n">
        <f aca="false">SUMIFS(시도_소아과개폐업!$D$5:$D$293,시도_소아과개폐업!$A$5:$A$293,$D974,시도_소아과개폐업!$B$5:$B$293,$B974)</f>
        <v>27</v>
      </c>
      <c r="AV974" s="14" t="n">
        <f aca="false">SUMIFS(시도_소아과개폐업!$F$5:$F$293,시도_소아과개폐업!$A$5:$A$293,$D974,시도_소아과개폐업!$B$5:$B$293,$B974)</f>
        <v>0</v>
      </c>
      <c r="AW974" s="15" t="n">
        <f aca="false">SUMIFS(시도_소아과개폐업!$G$5:$G$293,시도_소아과개폐업!$A$5:$A$293,$D974,시도_소아과개폐업!$B$5:$B$293,$B974)</f>
        <v>0.181208053691275</v>
      </c>
      <c r="AX974" s="14" t="n">
        <f aca="false">SUMIFS(시도_소아과개폐업!$H$5:$H$293,시도_소아과개폐업!$A$5:$A$293,$D974,시도_소아과개폐업!$B$5:$B$293,$B974)</f>
        <v>84</v>
      </c>
      <c r="AY974" s="14" t="n">
        <f aca="false">SUMIFS(시군구_병원급!$E$5:$E$3668,시군구_병원급!$A$5:$A$3668,$A974,시군구_병원급!$D$5:$D$3668,$D974)</f>
        <v>6</v>
      </c>
      <c r="AZ974" s="14" t="n">
        <f aca="false">SUMIFS(시군구_병원급!$F$5:$F$3668,시군구_병원급!$A$5:$A$3668,$A974,시군구_병원급!$D$5:$D$3668,$D974)</f>
        <v>2</v>
      </c>
      <c r="BA974" s="14" t="n">
        <f aca="false">SUMIFS(시군구_병원급!$G$5:$G$3668,시군구_병원급!$A$5:$A$3668,$A974,시군구_병원급!$D$5:$D$3668,$D974)</f>
        <v>10</v>
      </c>
      <c r="BB974" s="14" t="n">
        <f aca="false">SUMIFS(시군구_병원급!$H$5:$H$3668,시군구_병원급!$A$5:$A$3668,$A974,시군구_병원급!$D$5:$D$3668,$D974)</f>
        <v>26</v>
      </c>
      <c r="BC974" s="16" t="n">
        <f aca="false">K974+AY974</f>
        <v>24</v>
      </c>
      <c r="BD974" s="17" t="n">
        <f aca="false">IF(E974=0,"",(K974+AY974)/E974*1000)</f>
        <v>2.48730438387398</v>
      </c>
      <c r="BE974" s="16" t="n">
        <f aca="false">AY974-SUMIFS(시군구_병원급!$E$5:$E$3668,시군구_병원급!$A$5:$A$3668,$A974,시군구_병원급!$D$5:$D$3668,$D974-3)</f>
        <v>1</v>
      </c>
      <c r="BF974" s="16" t="n">
        <f aca="false">IF(AY974=0,1,0)</f>
        <v>0</v>
      </c>
      <c r="BG974" s="16" t="n">
        <f aca="false">IF(K974+AY974=0,1,0)</f>
        <v>0</v>
      </c>
      <c r="BH974" s="16" t="n">
        <f aca="false">AF974+AG974+AH974</f>
        <v>6</v>
      </c>
      <c r="BI974" s="18" t="n">
        <f aca="false">IF(H974=0,"",BH974/H974)</f>
        <v>0.032258064516129</v>
      </c>
      <c r="BJ974" s="16" t="n">
        <f aca="false">IF(AP974="","",AP974+AN974)</f>
        <v>32</v>
      </c>
    </row>
    <row r="975" customFormat="false" ht="15" hidden="false" customHeight="true" outlineLevel="0" collapsed="false">
      <c r="A975" s="9" t="s">
        <v>172</v>
      </c>
      <c r="B975" s="10" t="s">
        <v>160</v>
      </c>
      <c r="C975" s="10" t="s">
        <v>117</v>
      </c>
      <c r="D975" s="9" t="n">
        <v>2020</v>
      </c>
      <c r="E975" s="11" t="n">
        <v>26791</v>
      </c>
      <c r="F975" s="11" t="n">
        <v>3352</v>
      </c>
      <c r="G975" s="11" t="n">
        <v>3571</v>
      </c>
      <c r="H975" s="11" t="n">
        <v>413</v>
      </c>
      <c r="I975" s="11" t="n">
        <v>18597</v>
      </c>
      <c r="J975" s="11" t="n">
        <v>14771</v>
      </c>
      <c r="K975" s="11" t="n">
        <v>27</v>
      </c>
      <c r="L975" s="12" t="n">
        <v>15.4156246500691</v>
      </c>
      <c r="M975" s="12" t="n">
        <v>1.00780112724422</v>
      </c>
      <c r="N975" s="13" t="n">
        <v>0.794267892670861</v>
      </c>
      <c r="O975" s="13" t="n">
        <v>0.694151020865216</v>
      </c>
      <c r="P975" s="13" t="n">
        <v>0.133291030569968</v>
      </c>
      <c r="Q975" s="13" t="n">
        <v>-0.129314267143321</v>
      </c>
      <c r="R975" s="13" t="n">
        <v>-0.0765451254202224</v>
      </c>
      <c r="S975" s="11" t="n">
        <v>-1</v>
      </c>
      <c r="T975" s="13" t="n">
        <v>-0.0527522935779816</v>
      </c>
      <c r="U975" s="13" t="n">
        <v>-0.0258760672568226</v>
      </c>
      <c r="V975" s="11" t="n">
        <v>0</v>
      </c>
      <c r="W975" s="13" t="n">
        <v>-0.00242130750605329</v>
      </c>
      <c r="X975" s="11" t="n">
        <v>0</v>
      </c>
      <c r="Y975" s="11" t="n">
        <v>0</v>
      </c>
      <c r="Z975" s="11" t="n">
        <v>0</v>
      </c>
      <c r="AA975" s="11" t="n">
        <v>0</v>
      </c>
      <c r="AB975" s="10" t="s">
        <v>65</v>
      </c>
      <c r="AC975" s="11" t="n">
        <v>29</v>
      </c>
      <c r="AD975" s="11" t="n">
        <v>157</v>
      </c>
      <c r="AE975" s="11" t="n">
        <v>211</v>
      </c>
      <c r="AF975" s="11" t="n">
        <v>10</v>
      </c>
      <c r="AG975" s="11" t="n">
        <v>5</v>
      </c>
      <c r="AH975" s="11" t="n">
        <v>1</v>
      </c>
      <c r="AI975" s="13" t="n">
        <v>0.0702179176755448</v>
      </c>
      <c r="AJ975" s="13" t="n">
        <v>0.380145278450363</v>
      </c>
      <c r="AK975" s="13" t="n">
        <v>0.51089588377724</v>
      </c>
      <c r="AL975" s="13" t="n">
        <v>0.0242130750605327</v>
      </c>
      <c r="AM975" s="13" t="n">
        <v>0.0121065375302663</v>
      </c>
      <c r="AN975" s="11" t="n">
        <v>13</v>
      </c>
      <c r="AO975" s="13" t="n">
        <v>0.0305164319248826</v>
      </c>
      <c r="AP975" s="11" t="n">
        <v>39</v>
      </c>
      <c r="AQ975" s="11" t="n">
        <v>10</v>
      </c>
      <c r="AR975" s="13" t="n">
        <v>0.0855263157894737</v>
      </c>
      <c r="AS975" s="13" t="n">
        <v>0.0219298245614035</v>
      </c>
      <c r="AT975" s="14" t="n">
        <f aca="false">SUMIFS(시도_소아과개폐업!$C$5:$C$293,시도_소아과개폐업!$A$5:$A$293,$D975,시도_소아과개폐업!$B$5:$B$293,$B975)</f>
        <v>27</v>
      </c>
      <c r="AU975" s="14" t="n">
        <f aca="false">SUMIFS(시도_소아과개폐업!$D$5:$D$293,시도_소아과개폐업!$A$5:$A$293,$D975,시도_소아과개폐업!$B$5:$B$293,$B975)</f>
        <v>27</v>
      </c>
      <c r="AV975" s="14" t="n">
        <f aca="false">SUMIFS(시도_소아과개폐업!$F$5:$F$293,시도_소아과개폐업!$A$5:$A$293,$D975,시도_소아과개폐업!$B$5:$B$293,$B975)</f>
        <v>0</v>
      </c>
      <c r="AW975" s="15" t="n">
        <f aca="false">SUMIFS(시도_소아과개폐업!$G$5:$G$293,시도_소아과개폐업!$A$5:$A$293,$D975,시도_소아과개폐업!$B$5:$B$293,$B975)</f>
        <v>0.181208053691275</v>
      </c>
      <c r="AX975" s="14" t="n">
        <f aca="false">SUMIFS(시도_소아과개폐업!$H$5:$H$293,시도_소아과개폐업!$A$5:$A$293,$D975,시도_소아과개폐업!$B$5:$B$293,$B975)</f>
        <v>84</v>
      </c>
      <c r="AY975" s="14" t="n">
        <f aca="false">SUMIFS(시군구_병원급!$E$5:$E$3668,시군구_병원급!$A$5:$A$3668,$A975,시군구_병원급!$D$5:$D$3668,$D975)</f>
        <v>4</v>
      </c>
      <c r="AZ975" s="14" t="n">
        <f aca="false">SUMIFS(시군구_병원급!$F$5:$F$3668,시군구_병원급!$A$5:$A$3668,$A975,시군구_병원급!$D$5:$D$3668,$D975)</f>
        <v>6</v>
      </c>
      <c r="BA975" s="14" t="n">
        <f aca="false">SUMIFS(시군구_병원급!$G$5:$G$3668,시군구_병원급!$A$5:$A$3668,$A975,시군구_병원급!$D$5:$D$3668,$D975)</f>
        <v>15</v>
      </c>
      <c r="BB975" s="14" t="n">
        <f aca="false">SUMIFS(시군구_병원급!$H$5:$H$3668,시군구_병원급!$A$5:$A$3668,$A975,시군구_병원급!$D$5:$D$3668,$D975)</f>
        <v>35</v>
      </c>
      <c r="BC975" s="16" t="n">
        <f aca="false">K975+AY975</f>
        <v>31</v>
      </c>
      <c r="BD975" s="17" t="n">
        <f aca="false">IF(E975=0,"",(K975+AY975)/E975*1000)</f>
        <v>1.15710499794707</v>
      </c>
      <c r="BE975" s="16" t="n">
        <f aca="false">AY975-SUMIFS(시군구_병원급!$E$5:$E$3668,시군구_병원급!$A$5:$A$3668,$A975,시군구_병원급!$D$5:$D$3668,$D975-3)</f>
        <v>1</v>
      </c>
      <c r="BF975" s="16" t="n">
        <f aca="false">IF(AY975=0,1,0)</f>
        <v>0</v>
      </c>
      <c r="BG975" s="16" t="n">
        <f aca="false">IF(K975+AY975=0,1,0)</f>
        <v>0</v>
      </c>
      <c r="BH975" s="16" t="n">
        <f aca="false">AF975+AG975+AH975</f>
        <v>16</v>
      </c>
      <c r="BI975" s="18" t="n">
        <f aca="false">IF(H975=0,"",BH975/H975)</f>
        <v>0.0387409200968523</v>
      </c>
      <c r="BJ975" s="16" t="n">
        <f aca="false">IF(AP975="","",AP975+AN975)</f>
        <v>52</v>
      </c>
    </row>
    <row r="976" customFormat="false" ht="15" hidden="false" customHeight="true" outlineLevel="0" collapsed="false">
      <c r="A976" s="9" t="s">
        <v>173</v>
      </c>
      <c r="B976" s="10" t="s">
        <v>160</v>
      </c>
      <c r="C976" s="10" t="s">
        <v>174</v>
      </c>
      <c r="D976" s="9" t="n">
        <v>2020</v>
      </c>
      <c r="E976" s="11" t="n">
        <v>1783</v>
      </c>
      <c r="F976" s="11" t="n">
        <v>313</v>
      </c>
      <c r="G976" s="11" t="n">
        <v>313</v>
      </c>
      <c r="H976" s="11" t="n">
        <v>14</v>
      </c>
      <c r="I976" s="11" t="n">
        <v>836</v>
      </c>
      <c r="J976" s="11" t="n">
        <v>693</v>
      </c>
      <c r="K976" s="11" t="n">
        <v>2</v>
      </c>
      <c r="L976" s="12" t="n">
        <v>7.85193494111049</v>
      </c>
      <c r="M976" s="12" t="n">
        <v>1.12170499158721</v>
      </c>
      <c r="N976" s="13" t="n">
        <v>0.828947368421053</v>
      </c>
      <c r="O976" s="13" t="n">
        <v>0.468872686483455</v>
      </c>
      <c r="P976" s="13" t="n">
        <v>0.175546831183399</v>
      </c>
      <c r="Q976" s="13" t="n">
        <v>-0.0485592315901814</v>
      </c>
      <c r="R976" s="13" t="n">
        <v>0.293388429752066</v>
      </c>
      <c r="S976" s="11" t="n">
        <v>0</v>
      </c>
      <c r="T976" s="13" t="n">
        <v>-0.125</v>
      </c>
      <c r="U976" s="13" t="n">
        <v>-0.1681592039801</v>
      </c>
      <c r="V976" s="11" t="n">
        <v>0</v>
      </c>
      <c r="W976" s="13" t="n">
        <v>-0.0714285714285714</v>
      </c>
      <c r="X976" s="11" t="n">
        <v>0</v>
      </c>
      <c r="Y976" s="11" t="n">
        <v>1</v>
      </c>
      <c r="Z976" s="11" t="n">
        <v>1</v>
      </c>
      <c r="AA976" s="11" t="n">
        <v>0</v>
      </c>
      <c r="AB976" s="10" t="s">
        <v>65</v>
      </c>
      <c r="AC976" s="11" t="n">
        <v>6</v>
      </c>
      <c r="AD976" s="11" t="n">
        <v>5</v>
      </c>
      <c r="AE976" s="11" t="n">
        <v>1</v>
      </c>
      <c r="AF976" s="11" t="n">
        <v>1</v>
      </c>
      <c r="AG976" s="11" t="n">
        <v>1</v>
      </c>
      <c r="AH976" s="11" t="n">
        <v>0</v>
      </c>
      <c r="AI976" s="13" t="n">
        <v>0.428571428571429</v>
      </c>
      <c r="AJ976" s="13" t="n">
        <v>0.357142857142857</v>
      </c>
      <c r="AK976" s="13" t="n">
        <v>0.0714285714285714</v>
      </c>
      <c r="AL976" s="13" t="n">
        <v>0.0714285714285714</v>
      </c>
      <c r="AM976" s="13" t="n">
        <v>0.0714285714285714</v>
      </c>
      <c r="AN976" s="11" t="n">
        <v>1</v>
      </c>
      <c r="AO976" s="13" t="n">
        <v>0.0666666666666667</v>
      </c>
      <c r="AP976" s="11" t="n">
        <v>2</v>
      </c>
      <c r="AQ976" s="11" t="n">
        <v>0</v>
      </c>
      <c r="AR976" s="13" t="n">
        <v>0.117647058823529</v>
      </c>
      <c r="AS976" s="13" t="n">
        <v>0</v>
      </c>
      <c r="AT976" s="14" t="n">
        <f aca="false">SUMIFS(시도_소아과개폐업!$C$5:$C$293,시도_소아과개폐업!$A$5:$A$293,$D976,시도_소아과개폐업!$B$5:$B$293,$B976)</f>
        <v>27</v>
      </c>
      <c r="AU976" s="14" t="n">
        <f aca="false">SUMIFS(시도_소아과개폐업!$D$5:$D$293,시도_소아과개폐업!$A$5:$A$293,$D976,시도_소아과개폐업!$B$5:$B$293,$B976)</f>
        <v>27</v>
      </c>
      <c r="AV976" s="14" t="n">
        <f aca="false">SUMIFS(시도_소아과개폐업!$F$5:$F$293,시도_소아과개폐업!$A$5:$A$293,$D976,시도_소아과개폐업!$B$5:$B$293,$B976)</f>
        <v>0</v>
      </c>
      <c r="AW976" s="15" t="n">
        <f aca="false">SUMIFS(시도_소아과개폐업!$G$5:$G$293,시도_소아과개폐업!$A$5:$A$293,$D976,시도_소아과개폐업!$B$5:$B$293,$B976)</f>
        <v>0.181208053691275</v>
      </c>
      <c r="AX976" s="14" t="n">
        <f aca="false">SUMIFS(시도_소아과개폐업!$H$5:$H$293,시도_소아과개폐업!$A$5:$A$293,$D976,시도_소아과개폐업!$B$5:$B$293,$B976)</f>
        <v>84</v>
      </c>
      <c r="AY976" s="14" t="n">
        <f aca="false">SUMIFS(시군구_병원급!$E$5:$E$3668,시군구_병원급!$A$5:$A$3668,$A976,시군구_병원급!$D$5:$D$3668,$D976)</f>
        <v>1</v>
      </c>
      <c r="AZ976" s="14" t="n">
        <f aca="false">SUMIFS(시군구_병원급!$F$5:$F$3668,시군구_병원급!$A$5:$A$3668,$A976,시군구_병원급!$D$5:$D$3668,$D976)</f>
        <v>1</v>
      </c>
      <c r="BA976" s="14" t="n">
        <f aca="false">SUMIFS(시군구_병원급!$G$5:$G$3668,시군구_병원급!$A$5:$A$3668,$A976,시군구_병원급!$D$5:$D$3668,$D976)</f>
        <v>2</v>
      </c>
      <c r="BB976" s="14" t="n">
        <f aca="false">SUMIFS(시군구_병원급!$H$5:$H$3668,시군구_병원급!$A$5:$A$3668,$A976,시군구_병원급!$D$5:$D$3668,$D976)</f>
        <v>8</v>
      </c>
      <c r="BC976" s="16" t="n">
        <f aca="false">K976+AY976</f>
        <v>3</v>
      </c>
      <c r="BD976" s="17" t="n">
        <f aca="false">IF(E976=0,"",(K976+AY976)/E976*1000)</f>
        <v>1.68255748738082</v>
      </c>
      <c r="BE976" s="16" t="n">
        <f aca="false">AY976-SUMIFS(시군구_병원급!$E$5:$E$3668,시군구_병원급!$A$5:$A$3668,$A976,시군구_병원급!$D$5:$D$3668,$D976-3)</f>
        <v>-1</v>
      </c>
      <c r="BF976" s="16" t="n">
        <f aca="false">IF(AY976=0,1,0)</f>
        <v>0</v>
      </c>
      <c r="BG976" s="16" t="n">
        <f aca="false">IF(K976+AY976=0,1,0)</f>
        <v>0</v>
      </c>
      <c r="BH976" s="16" t="n">
        <f aca="false">AF976+AG976+AH976</f>
        <v>2</v>
      </c>
      <c r="BI976" s="18" t="n">
        <f aca="false">IF(H976=0,"",BH976/H976)</f>
        <v>0.142857142857143</v>
      </c>
      <c r="BJ976" s="16" t="n">
        <f aca="false">IF(AP976="","",AP976+AN976)</f>
        <v>3</v>
      </c>
    </row>
    <row r="977" customFormat="false" ht="15" hidden="false" customHeight="true" outlineLevel="0" collapsed="false">
      <c r="A977" s="9" t="s">
        <v>175</v>
      </c>
      <c r="B977" s="10" t="s">
        <v>160</v>
      </c>
      <c r="C977" s="10" t="s">
        <v>176</v>
      </c>
      <c r="D977" s="9" t="n">
        <v>2020</v>
      </c>
      <c r="E977" s="11" t="n">
        <v>545</v>
      </c>
      <c r="F977" s="11" t="n">
        <v>72</v>
      </c>
      <c r="G977" s="11" t="n">
        <v>80</v>
      </c>
      <c r="H977" s="11" t="n">
        <v>14</v>
      </c>
      <c r="I977" s="11" t="n">
        <v>533</v>
      </c>
      <c r="J977" s="11" t="n">
        <v>309</v>
      </c>
      <c r="K977" s="11" t="n">
        <v>0</v>
      </c>
      <c r="L977" s="12" t="n">
        <v>25.6880733944954</v>
      </c>
      <c r="M977" s="12" t="n">
        <v>0</v>
      </c>
      <c r="N977" s="13" t="n">
        <v>0.579737335834897</v>
      </c>
      <c r="O977" s="13" t="n">
        <v>0.977981651376147</v>
      </c>
      <c r="P977" s="13" t="n">
        <v>0.146788990825688</v>
      </c>
      <c r="Q977" s="13" t="n">
        <v>-0.26747311827957</v>
      </c>
      <c r="R977" s="13" t="n">
        <v>-0.230769230769231</v>
      </c>
      <c r="S977" s="11" t="n">
        <v>0</v>
      </c>
      <c r="T977" s="13" t="n">
        <v>0</v>
      </c>
      <c r="U977" s="13" t="n">
        <v>-0.058303886925795</v>
      </c>
      <c r="V977" s="11" t="n">
        <v>1</v>
      </c>
      <c r="W977" s="13" t="n">
        <v>-0.0714285714285714</v>
      </c>
      <c r="X977" s="11" t="n">
        <v>0</v>
      </c>
      <c r="Y977" s="11" t="n">
        <v>0</v>
      </c>
      <c r="Z977" s="11" t="n">
        <v>0</v>
      </c>
      <c r="AA977" s="11" t="n">
        <v>0</v>
      </c>
      <c r="AB977" s="10" t="s">
        <v>65</v>
      </c>
      <c r="AC977" s="11" t="n">
        <v>10</v>
      </c>
      <c r="AD977" s="11" t="n">
        <v>1</v>
      </c>
      <c r="AE977" s="11" t="n">
        <v>0</v>
      </c>
      <c r="AF977" s="11" t="n">
        <v>3</v>
      </c>
      <c r="AG977" s="11" t="n">
        <v>0</v>
      </c>
      <c r="AH977" s="11" t="n">
        <v>0</v>
      </c>
      <c r="AI977" s="13" t="n">
        <v>0.714285714285714</v>
      </c>
      <c r="AJ977" s="13" t="n">
        <v>0.0714285714285714</v>
      </c>
      <c r="AK977" s="13" t="n">
        <v>0</v>
      </c>
      <c r="AL977" s="13" t="n">
        <v>0.214285714285714</v>
      </c>
      <c r="AM977" s="13" t="n">
        <v>0</v>
      </c>
      <c r="AN977" s="11" t="n">
        <v>1</v>
      </c>
      <c r="AO977" s="13" t="n">
        <v>0.0666666666666667</v>
      </c>
      <c r="AP977" s="11" t="n">
        <v>0</v>
      </c>
      <c r="AQ977" s="11" t="n">
        <v>0</v>
      </c>
      <c r="AR977" s="13" t="n">
        <v>0</v>
      </c>
      <c r="AS977" s="13" t="n">
        <v>0</v>
      </c>
      <c r="AT977" s="14" t="n">
        <f aca="false">SUMIFS(시도_소아과개폐업!$C$5:$C$293,시도_소아과개폐업!$A$5:$A$293,$D977,시도_소아과개폐업!$B$5:$B$293,$B977)</f>
        <v>27</v>
      </c>
      <c r="AU977" s="14" t="n">
        <f aca="false">SUMIFS(시도_소아과개폐업!$D$5:$D$293,시도_소아과개폐업!$A$5:$A$293,$D977,시도_소아과개폐업!$B$5:$B$293,$B977)</f>
        <v>27</v>
      </c>
      <c r="AV977" s="14" t="n">
        <f aca="false">SUMIFS(시도_소아과개폐업!$F$5:$F$293,시도_소아과개폐업!$A$5:$A$293,$D977,시도_소아과개폐업!$B$5:$B$293,$B977)</f>
        <v>0</v>
      </c>
      <c r="AW977" s="15" t="n">
        <f aca="false">SUMIFS(시도_소아과개폐업!$G$5:$G$293,시도_소아과개폐업!$A$5:$A$293,$D977,시도_소아과개폐업!$B$5:$B$293,$B977)</f>
        <v>0.181208053691275</v>
      </c>
      <c r="AX977" s="14" t="n">
        <f aca="false">SUMIFS(시도_소아과개폐업!$H$5:$H$293,시도_소아과개폐업!$A$5:$A$293,$D977,시도_소아과개폐업!$B$5:$B$293,$B977)</f>
        <v>84</v>
      </c>
      <c r="AY977" s="14" t="n">
        <f aca="false">SUMIFS(시군구_병원급!$E$5:$E$3668,시군구_병원급!$A$5:$A$3668,$A977,시군구_병원급!$D$5:$D$3668,$D977)</f>
        <v>1</v>
      </c>
      <c r="AZ977" s="14" t="n">
        <f aca="false">SUMIFS(시군구_병원급!$F$5:$F$3668,시군구_병원급!$A$5:$A$3668,$A977,시군구_병원급!$D$5:$D$3668,$D977)</f>
        <v>0</v>
      </c>
      <c r="BA977" s="14" t="n">
        <f aca="false">SUMIFS(시군구_병원급!$G$5:$G$3668,시군구_병원급!$A$5:$A$3668,$A977,시군구_병원급!$D$5:$D$3668,$D977)</f>
        <v>1</v>
      </c>
      <c r="BB977" s="14" t="n">
        <f aca="false">SUMIFS(시군구_병원급!$H$5:$H$3668,시군구_병원급!$A$5:$A$3668,$A977,시군구_병원급!$D$5:$D$3668,$D977)</f>
        <v>1</v>
      </c>
      <c r="BC977" s="16" t="n">
        <f aca="false">K977+AY977</f>
        <v>1</v>
      </c>
      <c r="BD977" s="17" t="n">
        <f aca="false">IF(E977=0,"",(K977+AY977)/E977*1000)</f>
        <v>1.8348623853211</v>
      </c>
      <c r="BE977" s="16" t="n">
        <f aca="false">AY977-SUMIFS(시군구_병원급!$E$5:$E$3668,시군구_병원급!$A$5:$A$3668,$A977,시군구_병원급!$D$5:$D$3668,$D977-3)</f>
        <v>0</v>
      </c>
      <c r="BF977" s="16" t="n">
        <f aca="false">IF(AY977=0,1,0)</f>
        <v>0</v>
      </c>
      <c r="BG977" s="16" t="n">
        <f aca="false">IF(K977+AY977=0,1,0)</f>
        <v>0</v>
      </c>
      <c r="BH977" s="16" t="n">
        <f aca="false">AF977+AG977+AH977</f>
        <v>3</v>
      </c>
      <c r="BI977" s="18" t="n">
        <f aca="false">IF(H977=0,"",BH977/H977)</f>
        <v>0.214285714285714</v>
      </c>
      <c r="BJ977" s="16" t="n">
        <f aca="false">IF(AP977="","",AP977+AN977)</f>
        <v>1</v>
      </c>
    </row>
    <row r="978" customFormat="false" ht="15" hidden="false" customHeight="true" outlineLevel="0" collapsed="false">
      <c r="A978" s="9" t="s">
        <v>177</v>
      </c>
      <c r="B978" s="10" t="s">
        <v>178</v>
      </c>
      <c r="C978" s="10" t="s">
        <v>119</v>
      </c>
      <c r="D978" s="9" t="n">
        <v>2020</v>
      </c>
      <c r="E978" s="11" t="n">
        <v>4183</v>
      </c>
      <c r="F978" s="11" t="n">
        <v>547</v>
      </c>
      <c r="G978" s="11" t="n">
        <v>493</v>
      </c>
      <c r="H978" s="11" t="n">
        <v>57</v>
      </c>
      <c r="I978" s="11" t="n">
        <v>3522</v>
      </c>
      <c r="J978" s="11" t="n">
        <v>2429</v>
      </c>
      <c r="K978" s="11" t="n">
        <v>3</v>
      </c>
      <c r="L978" s="12" t="n">
        <v>13.6265837915372</v>
      </c>
      <c r="M978" s="12" t="n">
        <v>0.71718862060722</v>
      </c>
      <c r="N978" s="13" t="n">
        <v>0.689664963089154</v>
      </c>
      <c r="O978" s="13" t="n">
        <v>0.841979440592876</v>
      </c>
      <c r="P978" s="13" t="n">
        <v>0.11785799665312</v>
      </c>
      <c r="Q978" s="13" t="n">
        <v>0.113684771033014</v>
      </c>
      <c r="R978" s="13" t="n">
        <v>-0.0591603053435115</v>
      </c>
      <c r="S978" s="11" t="n">
        <v>1</v>
      </c>
      <c r="T978" s="13" t="n">
        <v>0.0754716981132075</v>
      </c>
      <c r="U978" s="13" t="n">
        <v>0.0727992689613159</v>
      </c>
      <c r="V978" s="11" t="n">
        <v>0</v>
      </c>
      <c r="W978" s="13" t="n">
        <v>-0.0350877192982456</v>
      </c>
      <c r="X978" s="11" t="n">
        <v>0</v>
      </c>
      <c r="Y978" s="11" t="n">
        <v>0</v>
      </c>
      <c r="Z978" s="11" t="n">
        <v>0</v>
      </c>
      <c r="AA978" s="11" t="n">
        <v>0</v>
      </c>
      <c r="AB978" s="10" t="s">
        <v>65</v>
      </c>
      <c r="AC978" s="11" t="n">
        <v>9</v>
      </c>
      <c r="AD978" s="11" t="n">
        <v>21</v>
      </c>
      <c r="AE978" s="11" t="n">
        <v>9</v>
      </c>
      <c r="AF978" s="11" t="n">
        <v>6</v>
      </c>
      <c r="AG978" s="11" t="n">
        <v>12</v>
      </c>
      <c r="AH978" s="11" t="n">
        <v>0</v>
      </c>
      <c r="AI978" s="13" t="n">
        <v>0.157894736842105</v>
      </c>
      <c r="AJ978" s="13" t="n">
        <v>0.368421052631579</v>
      </c>
      <c r="AK978" s="13" t="n">
        <v>0.157894736842105</v>
      </c>
      <c r="AL978" s="13" t="n">
        <v>0.105263157894737</v>
      </c>
      <c r="AM978" s="13" t="n">
        <v>0.210526315789474</v>
      </c>
      <c r="AN978" s="11" t="n">
        <v>0</v>
      </c>
      <c r="AO978" s="13" t="n">
        <v>0</v>
      </c>
      <c r="AP978" s="11" t="n">
        <v>4</v>
      </c>
      <c r="AQ978" s="11" t="n">
        <v>7</v>
      </c>
      <c r="AR978" s="13" t="n">
        <v>0.0740740740740741</v>
      </c>
      <c r="AS978" s="13" t="n">
        <v>0.12962962962963</v>
      </c>
      <c r="AT978" s="14" t="n">
        <f aca="false">SUMIFS(시도_소아과개폐업!$C$5:$C$293,시도_소아과개폐업!$A$5:$A$293,$D978,시도_소아과개폐업!$B$5:$B$293,$B978)</f>
        <v>19</v>
      </c>
      <c r="AU978" s="14" t="n">
        <f aca="false">SUMIFS(시도_소아과개폐업!$D$5:$D$293,시도_소아과개폐업!$A$5:$A$293,$D978,시도_소아과개폐업!$B$5:$B$293,$B978)</f>
        <v>19</v>
      </c>
      <c r="AV978" s="14" t="n">
        <f aca="false">SUMIFS(시도_소아과개폐업!$F$5:$F$293,시도_소아과개폐업!$A$5:$A$293,$D978,시도_소아과개폐업!$B$5:$B$293,$B978)</f>
        <v>0</v>
      </c>
      <c r="AW978" s="15" t="n">
        <f aca="false">SUMIFS(시도_소아과개폐업!$G$5:$G$293,시도_소아과개폐업!$A$5:$A$293,$D978,시도_소아과개폐업!$B$5:$B$293,$B978)</f>
        <v>0.404255319148936</v>
      </c>
      <c r="AX978" s="14" t="n">
        <f aca="false">SUMIFS(시도_소아과개폐업!$H$5:$H$293,시도_소아과개폐업!$A$5:$A$293,$D978,시도_소아과개폐업!$B$5:$B$293,$B978)</f>
        <v>46</v>
      </c>
      <c r="AY978" s="14" t="n">
        <f aca="false">SUMIFS(시군구_병원급!$E$5:$E$3668,시군구_병원급!$A$5:$A$3668,$A978,시군구_병원급!$D$5:$D$3668,$D978)</f>
        <v>4</v>
      </c>
      <c r="AZ978" s="14" t="n">
        <f aca="false">SUMIFS(시군구_병원급!$F$5:$F$3668,시군구_병원급!$A$5:$A$3668,$A978,시군구_병원급!$D$5:$D$3668,$D978)</f>
        <v>3</v>
      </c>
      <c r="BA978" s="14" t="n">
        <f aca="false">SUMIFS(시군구_병원급!$G$5:$G$3668,시군구_병원급!$A$5:$A$3668,$A978,시군구_병원급!$D$5:$D$3668,$D978)</f>
        <v>18</v>
      </c>
      <c r="BB978" s="14" t="n">
        <f aca="false">SUMIFS(시군구_병원급!$H$5:$H$3668,시군구_병원급!$A$5:$A$3668,$A978,시군구_병원급!$D$5:$D$3668,$D978)</f>
        <v>38</v>
      </c>
      <c r="BC978" s="16" t="n">
        <f aca="false">K978+AY978</f>
        <v>7</v>
      </c>
      <c r="BD978" s="17" t="n">
        <f aca="false">IF(E978=0,"",(K978+AY978)/E978*1000)</f>
        <v>1.67344011475018</v>
      </c>
      <c r="BE978" s="16" t="n">
        <f aca="false">AY978-SUMIFS(시군구_병원급!$E$5:$E$3668,시군구_병원급!$A$5:$A$3668,$A978,시군구_병원급!$D$5:$D$3668,$D978-3)</f>
        <v>-1</v>
      </c>
      <c r="BF978" s="16" t="n">
        <f aca="false">IF(AY978=0,1,0)</f>
        <v>0</v>
      </c>
      <c r="BG978" s="16" t="n">
        <f aca="false">IF(K978+AY978=0,1,0)</f>
        <v>0</v>
      </c>
      <c r="BH978" s="16" t="n">
        <f aca="false">AF978+AG978+AH978</f>
        <v>18</v>
      </c>
      <c r="BI978" s="18" t="n">
        <f aca="false">IF(H978=0,"",BH978/H978)</f>
        <v>0.315789473684211</v>
      </c>
      <c r="BJ978" s="16" t="n">
        <f aca="false">IF(AP978="","",AP978+AN978)</f>
        <v>4</v>
      </c>
    </row>
    <row r="979" customFormat="false" ht="15" hidden="false" customHeight="true" outlineLevel="0" collapsed="false">
      <c r="A979" s="9" t="s">
        <v>179</v>
      </c>
      <c r="B979" s="10" t="s">
        <v>178</v>
      </c>
      <c r="C979" s="10" t="s">
        <v>117</v>
      </c>
      <c r="D979" s="9" t="n">
        <v>2020</v>
      </c>
      <c r="E979" s="11" t="n">
        <v>11049</v>
      </c>
      <c r="F979" s="11" t="n">
        <v>1299</v>
      </c>
      <c r="G979" s="11" t="n">
        <v>1336</v>
      </c>
      <c r="H979" s="11" t="n">
        <v>210</v>
      </c>
      <c r="I979" s="11" t="n">
        <v>9196</v>
      </c>
      <c r="J979" s="11" t="n">
        <v>6261</v>
      </c>
      <c r="K979" s="11" t="n">
        <v>8</v>
      </c>
      <c r="L979" s="12" t="n">
        <v>19.0062449090415</v>
      </c>
      <c r="M979" s="12" t="n">
        <v>0.724047425106345</v>
      </c>
      <c r="N979" s="13" t="n">
        <v>0.680839495432797</v>
      </c>
      <c r="O979" s="13" t="n">
        <v>0.832292515159743</v>
      </c>
      <c r="P979" s="13" t="n">
        <v>0.12091591999276</v>
      </c>
      <c r="Q979" s="13" t="n">
        <v>-0.2393638992152</v>
      </c>
      <c r="R979" s="13" t="n">
        <v>-0.335653903530582</v>
      </c>
      <c r="S979" s="11" t="n">
        <v>0</v>
      </c>
      <c r="T979" s="13" t="n">
        <v>-0.0707964601769912</v>
      </c>
      <c r="U979" s="13" t="n">
        <v>-0.0679099939185081</v>
      </c>
      <c r="V979" s="11" t="n">
        <v>0</v>
      </c>
      <c r="W979" s="13" t="n">
        <v>-0.233333333333333</v>
      </c>
      <c r="X979" s="11" t="n">
        <v>1</v>
      </c>
      <c r="Y979" s="11" t="n">
        <v>1</v>
      </c>
      <c r="Z979" s="11" t="n">
        <v>1</v>
      </c>
      <c r="AA979" s="11" t="n">
        <v>1</v>
      </c>
      <c r="AB979" s="10" t="s">
        <v>65</v>
      </c>
      <c r="AC979" s="11" t="n">
        <v>14</v>
      </c>
      <c r="AD979" s="11" t="n">
        <v>59</v>
      </c>
      <c r="AE979" s="11" t="n">
        <v>110</v>
      </c>
      <c r="AF979" s="11" t="n">
        <v>7</v>
      </c>
      <c r="AG979" s="11" t="n">
        <v>19</v>
      </c>
      <c r="AH979" s="11" t="n">
        <v>1</v>
      </c>
      <c r="AI979" s="13" t="n">
        <v>0.0666666666666667</v>
      </c>
      <c r="AJ979" s="13" t="n">
        <v>0.280952380952381</v>
      </c>
      <c r="AK979" s="13" t="n">
        <v>0.523809523809524</v>
      </c>
      <c r="AL979" s="13" t="n">
        <v>0.0333333333333333</v>
      </c>
      <c r="AM979" s="13" t="n">
        <v>0.0904761904761905</v>
      </c>
      <c r="AN979" s="11" t="n">
        <v>6</v>
      </c>
      <c r="AO979" s="13" t="n">
        <v>0.0277777777777778</v>
      </c>
      <c r="AP979" s="11" t="n">
        <v>24</v>
      </c>
      <c r="AQ979" s="11" t="n">
        <v>5</v>
      </c>
      <c r="AR979" s="13" t="n">
        <v>0.102127659574468</v>
      </c>
      <c r="AS979" s="13" t="n">
        <v>0.0212765957446809</v>
      </c>
      <c r="AT979" s="14" t="n">
        <f aca="false">SUMIFS(시도_소아과개폐업!$C$5:$C$293,시도_소아과개폐업!$A$5:$A$293,$D979,시도_소아과개폐업!$B$5:$B$293,$B979)</f>
        <v>19</v>
      </c>
      <c r="AU979" s="14" t="n">
        <f aca="false">SUMIFS(시도_소아과개폐업!$D$5:$D$293,시도_소아과개폐업!$A$5:$A$293,$D979,시도_소아과개폐업!$B$5:$B$293,$B979)</f>
        <v>19</v>
      </c>
      <c r="AV979" s="14" t="n">
        <f aca="false">SUMIFS(시도_소아과개폐업!$F$5:$F$293,시도_소아과개폐업!$A$5:$A$293,$D979,시도_소아과개폐업!$B$5:$B$293,$B979)</f>
        <v>0</v>
      </c>
      <c r="AW979" s="15" t="n">
        <f aca="false">SUMIFS(시도_소아과개폐업!$G$5:$G$293,시도_소아과개폐업!$A$5:$A$293,$D979,시도_소아과개폐업!$B$5:$B$293,$B979)</f>
        <v>0.404255319148936</v>
      </c>
      <c r="AX979" s="14" t="n">
        <f aca="false">SUMIFS(시도_소아과개폐업!$H$5:$H$293,시도_소아과개폐업!$A$5:$A$293,$D979,시도_소아과개폐업!$B$5:$B$293,$B979)</f>
        <v>46</v>
      </c>
      <c r="AY979" s="14" t="n">
        <f aca="false">SUMIFS(시군구_병원급!$E$5:$E$3668,시군구_병원급!$A$5:$A$3668,$A979,시군구_병원급!$D$5:$D$3668,$D979)</f>
        <v>9</v>
      </c>
      <c r="AZ979" s="14" t="n">
        <f aca="false">SUMIFS(시군구_병원급!$F$5:$F$3668,시군구_병원급!$A$5:$A$3668,$A979,시군구_병원급!$D$5:$D$3668,$D979)</f>
        <v>4</v>
      </c>
      <c r="BA979" s="14" t="n">
        <f aca="false">SUMIFS(시군구_병원급!$G$5:$G$3668,시군구_병원급!$A$5:$A$3668,$A979,시군구_병원급!$D$5:$D$3668,$D979)</f>
        <v>38</v>
      </c>
      <c r="BB979" s="14" t="n">
        <f aca="false">SUMIFS(시군구_병원급!$H$5:$H$3668,시군구_병원급!$A$5:$A$3668,$A979,시군구_병원급!$D$5:$D$3668,$D979)</f>
        <v>88</v>
      </c>
      <c r="BC979" s="16" t="n">
        <f aca="false">K979+AY979</f>
        <v>17</v>
      </c>
      <c r="BD979" s="17" t="n">
        <f aca="false">IF(E979=0,"",(K979+AY979)/E979*1000)</f>
        <v>1.53860077835098</v>
      </c>
      <c r="BE979" s="16" t="n">
        <f aca="false">AY979-SUMIFS(시군구_병원급!$E$5:$E$3668,시군구_병원급!$A$5:$A$3668,$A979,시군구_병원급!$D$5:$D$3668,$D979-3)</f>
        <v>0</v>
      </c>
      <c r="BF979" s="16" t="n">
        <f aca="false">IF(AY979=0,1,0)</f>
        <v>0</v>
      </c>
      <c r="BG979" s="16" t="n">
        <f aca="false">IF(K979+AY979=0,1,0)</f>
        <v>0</v>
      </c>
      <c r="BH979" s="16" t="n">
        <f aca="false">AF979+AG979+AH979</f>
        <v>27</v>
      </c>
      <c r="BI979" s="18" t="n">
        <f aca="false">IF(H979=0,"",BH979/H979)</f>
        <v>0.128571428571429</v>
      </c>
      <c r="BJ979" s="16" t="n">
        <f aca="false">IF(AP979="","",AP979+AN979)</f>
        <v>30</v>
      </c>
    </row>
    <row r="980" customFormat="false" ht="15" hidden="false" customHeight="true" outlineLevel="0" collapsed="false">
      <c r="A980" s="9" t="s">
        <v>180</v>
      </c>
      <c r="B980" s="10" t="s">
        <v>178</v>
      </c>
      <c r="C980" s="10" t="s">
        <v>127</v>
      </c>
      <c r="D980" s="9" t="n">
        <v>2020</v>
      </c>
      <c r="E980" s="11" t="n">
        <v>8543</v>
      </c>
      <c r="F980" s="11" t="n">
        <v>916</v>
      </c>
      <c r="G980" s="11" t="n">
        <v>951</v>
      </c>
      <c r="H980" s="11" t="n">
        <v>136</v>
      </c>
      <c r="I980" s="11" t="n">
        <v>6888</v>
      </c>
      <c r="J980" s="11" t="n">
        <v>4817</v>
      </c>
      <c r="K980" s="11" t="n">
        <v>7</v>
      </c>
      <c r="L980" s="12" t="n">
        <v>15.9194662296617</v>
      </c>
      <c r="M980" s="12" t="n">
        <v>0.819384291232588</v>
      </c>
      <c r="N980" s="13" t="n">
        <v>0.699332171893148</v>
      </c>
      <c r="O980" s="13" t="n">
        <v>0.806274142572867</v>
      </c>
      <c r="P980" s="13" t="n">
        <v>0.111319208708885</v>
      </c>
      <c r="Q980" s="13" t="n">
        <v>-0.170099086846707</v>
      </c>
      <c r="R980" s="13" t="n">
        <v>-0.2673343605547</v>
      </c>
      <c r="S980" s="11" t="n">
        <v>0</v>
      </c>
      <c r="T980" s="13" t="n">
        <v>-0.0285714285714286</v>
      </c>
      <c r="U980" s="13" t="n">
        <v>-0.016</v>
      </c>
      <c r="V980" s="11" t="n">
        <v>0</v>
      </c>
      <c r="W980" s="13" t="n">
        <v>-0.213235294117647</v>
      </c>
      <c r="X980" s="11" t="n">
        <v>0</v>
      </c>
      <c r="Y980" s="11" t="n">
        <v>0</v>
      </c>
      <c r="Z980" s="11" t="n">
        <v>0</v>
      </c>
      <c r="AA980" s="11" t="n">
        <v>0</v>
      </c>
      <c r="AB980" s="10" t="s">
        <v>65</v>
      </c>
      <c r="AC980" s="11" t="n">
        <v>13</v>
      </c>
      <c r="AD980" s="11" t="n">
        <v>48</v>
      </c>
      <c r="AE980" s="11" t="n">
        <v>50</v>
      </c>
      <c r="AF980" s="11" t="n">
        <v>2</v>
      </c>
      <c r="AG980" s="11" t="n">
        <v>22</v>
      </c>
      <c r="AH980" s="11" t="n">
        <v>1</v>
      </c>
      <c r="AI980" s="13" t="n">
        <v>0.0955882352941176</v>
      </c>
      <c r="AJ980" s="13" t="n">
        <v>0.352941176470588</v>
      </c>
      <c r="AK980" s="13" t="n">
        <v>0.367647058823529</v>
      </c>
      <c r="AL980" s="13" t="n">
        <v>0.0147058823529412</v>
      </c>
      <c r="AM980" s="13" t="n">
        <v>0.161764705882353</v>
      </c>
      <c r="AN980" s="11" t="n">
        <v>5</v>
      </c>
      <c r="AO980" s="13" t="n">
        <v>0.0354609929078014</v>
      </c>
      <c r="AP980" s="11" t="n">
        <v>12</v>
      </c>
      <c r="AQ980" s="11" t="n">
        <v>9</v>
      </c>
      <c r="AR980" s="13" t="n">
        <v>0.0833333333333333</v>
      </c>
      <c r="AS980" s="13" t="n">
        <v>0.0625</v>
      </c>
      <c r="AT980" s="14" t="n">
        <f aca="false">SUMIFS(시도_소아과개폐업!$C$5:$C$293,시도_소아과개폐업!$A$5:$A$293,$D980,시도_소아과개폐업!$B$5:$B$293,$B980)</f>
        <v>19</v>
      </c>
      <c r="AU980" s="14" t="n">
        <f aca="false">SUMIFS(시도_소아과개폐업!$D$5:$D$293,시도_소아과개폐업!$A$5:$A$293,$D980,시도_소아과개폐업!$B$5:$B$293,$B980)</f>
        <v>19</v>
      </c>
      <c r="AV980" s="14" t="n">
        <f aca="false">SUMIFS(시도_소아과개폐업!$F$5:$F$293,시도_소아과개폐업!$A$5:$A$293,$D980,시도_소아과개폐업!$B$5:$B$293,$B980)</f>
        <v>0</v>
      </c>
      <c r="AW980" s="15" t="n">
        <f aca="false">SUMIFS(시도_소아과개폐업!$G$5:$G$293,시도_소아과개폐업!$A$5:$A$293,$D980,시도_소아과개폐업!$B$5:$B$293,$B980)</f>
        <v>0.404255319148936</v>
      </c>
      <c r="AX980" s="14" t="n">
        <f aca="false">SUMIFS(시도_소아과개폐업!$H$5:$H$293,시도_소아과개폐업!$A$5:$A$293,$D980,시도_소아과개폐업!$B$5:$B$293,$B980)</f>
        <v>46</v>
      </c>
      <c r="AY980" s="14" t="n">
        <f aca="false">SUMIFS(시군구_병원급!$E$5:$E$3668,시군구_병원급!$A$5:$A$3668,$A980,시군구_병원급!$D$5:$D$3668,$D980)</f>
        <v>6</v>
      </c>
      <c r="AZ980" s="14" t="n">
        <f aca="false">SUMIFS(시군구_병원급!$F$5:$F$3668,시군구_병원급!$A$5:$A$3668,$A980,시군구_병원급!$D$5:$D$3668,$D980)</f>
        <v>4</v>
      </c>
      <c r="BA980" s="14" t="n">
        <f aca="false">SUMIFS(시군구_병원급!$G$5:$G$3668,시군구_병원급!$A$5:$A$3668,$A980,시군구_병원급!$D$5:$D$3668,$D980)</f>
        <v>22</v>
      </c>
      <c r="BB980" s="14" t="n">
        <f aca="false">SUMIFS(시군구_병원급!$H$5:$H$3668,시군구_병원급!$A$5:$A$3668,$A980,시군구_병원급!$D$5:$D$3668,$D980)</f>
        <v>62</v>
      </c>
      <c r="BC980" s="16" t="n">
        <f aca="false">K980+AY980</f>
        <v>13</v>
      </c>
      <c r="BD980" s="17" t="n">
        <f aca="false">IF(E980=0,"",(K980+AY980)/E980*1000)</f>
        <v>1.52171368371766</v>
      </c>
      <c r="BE980" s="16" t="n">
        <f aca="false">AY980-SUMIFS(시군구_병원급!$E$5:$E$3668,시군구_병원급!$A$5:$A$3668,$A980,시군구_병원급!$D$5:$D$3668,$D980-3)</f>
        <v>0</v>
      </c>
      <c r="BF980" s="16" t="n">
        <f aca="false">IF(AY980=0,1,0)</f>
        <v>0</v>
      </c>
      <c r="BG980" s="16" t="n">
        <f aca="false">IF(K980+AY980=0,1,0)</f>
        <v>0</v>
      </c>
      <c r="BH980" s="16" t="n">
        <f aca="false">AF980+AG980+AH980</f>
        <v>25</v>
      </c>
      <c r="BI980" s="18" t="n">
        <f aca="false">IF(H980=0,"",BH980/H980)</f>
        <v>0.183823529411765</v>
      </c>
      <c r="BJ980" s="16" t="n">
        <f aca="false">IF(AP980="","",AP980+AN980)</f>
        <v>17</v>
      </c>
    </row>
    <row r="981" customFormat="false" ht="15" hidden="false" customHeight="true" outlineLevel="0" collapsed="false">
      <c r="A981" s="9" t="s">
        <v>181</v>
      </c>
      <c r="B981" s="10" t="s">
        <v>178</v>
      </c>
      <c r="C981" s="10" t="s">
        <v>129</v>
      </c>
      <c r="D981" s="9" t="n">
        <v>2020</v>
      </c>
      <c r="E981" s="11" t="n">
        <v>17957</v>
      </c>
      <c r="F981" s="11" t="n">
        <v>2106</v>
      </c>
      <c r="G981" s="11" t="n">
        <v>2220</v>
      </c>
      <c r="H981" s="11" t="n">
        <v>292</v>
      </c>
      <c r="I981" s="11" t="n">
        <v>15550</v>
      </c>
      <c r="J981" s="11" t="n">
        <v>10706</v>
      </c>
      <c r="K981" s="11" t="n">
        <v>10</v>
      </c>
      <c r="L981" s="12" t="n">
        <v>16.2610681071448</v>
      </c>
      <c r="M981" s="12" t="n">
        <v>0.556885894080303</v>
      </c>
      <c r="N981" s="13" t="n">
        <v>0.688488745980707</v>
      </c>
      <c r="O981" s="13" t="n">
        <v>0.865957565294871</v>
      </c>
      <c r="P981" s="13" t="n">
        <v>0.123628668485827</v>
      </c>
      <c r="Q981" s="13" t="n">
        <v>-0.173630924988495</v>
      </c>
      <c r="R981" s="13" t="n">
        <v>-0.268533772652389</v>
      </c>
      <c r="S981" s="11" t="n">
        <v>-2</v>
      </c>
      <c r="T981" s="13" t="n">
        <v>-0.0457516339869281</v>
      </c>
      <c r="U981" s="13" t="n">
        <v>-0.031333707095247</v>
      </c>
      <c r="V981" s="11" t="n">
        <v>0</v>
      </c>
      <c r="W981" s="13" t="n">
        <v>-0.157534246575342</v>
      </c>
      <c r="X981" s="11" t="n">
        <v>0</v>
      </c>
      <c r="Y981" s="11" t="n">
        <v>1</v>
      </c>
      <c r="Z981" s="11" t="n">
        <v>1</v>
      </c>
      <c r="AA981" s="11" t="n">
        <v>0</v>
      </c>
      <c r="AB981" s="10" t="s">
        <v>65</v>
      </c>
      <c r="AC981" s="11" t="n">
        <v>23</v>
      </c>
      <c r="AD981" s="11" t="n">
        <v>98</v>
      </c>
      <c r="AE981" s="11" t="n">
        <v>120</v>
      </c>
      <c r="AF981" s="11" t="n">
        <v>8</v>
      </c>
      <c r="AG981" s="11" t="n">
        <v>43</v>
      </c>
      <c r="AH981" s="11" t="n">
        <v>0</v>
      </c>
      <c r="AI981" s="13" t="n">
        <v>0.0787671232876712</v>
      </c>
      <c r="AJ981" s="13" t="n">
        <v>0.335616438356164</v>
      </c>
      <c r="AK981" s="13" t="n">
        <v>0.410958904109589</v>
      </c>
      <c r="AL981" s="13" t="n">
        <v>0.0273972602739726</v>
      </c>
      <c r="AM981" s="13" t="n">
        <v>0.147260273972603</v>
      </c>
      <c r="AN981" s="11" t="n">
        <v>4</v>
      </c>
      <c r="AO981" s="13" t="n">
        <v>0.0135135135135135</v>
      </c>
      <c r="AP981" s="11" t="n">
        <v>23</v>
      </c>
      <c r="AQ981" s="11" t="n">
        <v>5</v>
      </c>
      <c r="AR981" s="13" t="n">
        <v>0.0732484076433121</v>
      </c>
      <c r="AS981" s="13" t="n">
        <v>0.0159235668789809</v>
      </c>
      <c r="AT981" s="14" t="n">
        <f aca="false">SUMIFS(시도_소아과개폐업!$C$5:$C$293,시도_소아과개폐업!$A$5:$A$293,$D981,시도_소아과개폐업!$B$5:$B$293,$B981)</f>
        <v>19</v>
      </c>
      <c r="AU981" s="14" t="n">
        <f aca="false">SUMIFS(시도_소아과개폐업!$D$5:$D$293,시도_소아과개폐업!$A$5:$A$293,$D981,시도_소아과개폐업!$B$5:$B$293,$B981)</f>
        <v>19</v>
      </c>
      <c r="AV981" s="14" t="n">
        <f aca="false">SUMIFS(시도_소아과개폐업!$F$5:$F$293,시도_소아과개폐업!$A$5:$A$293,$D981,시도_소아과개폐업!$B$5:$B$293,$B981)</f>
        <v>0</v>
      </c>
      <c r="AW981" s="15" t="n">
        <f aca="false">SUMIFS(시도_소아과개폐업!$G$5:$G$293,시도_소아과개폐업!$A$5:$A$293,$D981,시도_소아과개폐업!$B$5:$B$293,$B981)</f>
        <v>0.404255319148936</v>
      </c>
      <c r="AX981" s="14" t="n">
        <f aca="false">SUMIFS(시도_소아과개폐업!$H$5:$H$293,시도_소아과개폐업!$A$5:$A$293,$D981,시도_소아과개폐업!$B$5:$B$293,$B981)</f>
        <v>46</v>
      </c>
      <c r="AY981" s="14" t="n">
        <f aca="false">SUMIFS(시군구_병원급!$E$5:$E$3668,시군구_병원급!$A$5:$A$3668,$A981,시군구_병원급!$D$5:$D$3668,$D981)</f>
        <v>15</v>
      </c>
      <c r="AZ981" s="14" t="n">
        <f aca="false">SUMIFS(시군구_병원급!$F$5:$F$3668,시군구_병원급!$A$5:$A$3668,$A981,시군구_병원급!$D$5:$D$3668,$D981)</f>
        <v>6</v>
      </c>
      <c r="BA981" s="14" t="n">
        <f aca="false">SUMIFS(시군구_병원급!$G$5:$G$3668,시군구_병원급!$A$5:$A$3668,$A981,시군구_병원급!$D$5:$D$3668,$D981)</f>
        <v>44</v>
      </c>
      <c r="BB981" s="14" t="n">
        <f aca="false">SUMIFS(시군구_병원급!$H$5:$H$3668,시군구_병원급!$A$5:$A$3668,$A981,시군구_병원급!$D$5:$D$3668,$D981)</f>
        <v>126</v>
      </c>
      <c r="BC981" s="16" t="n">
        <f aca="false">K981+AY981</f>
        <v>25</v>
      </c>
      <c r="BD981" s="17" t="n">
        <f aca="false">IF(E981=0,"",(K981+AY981)/E981*1000)</f>
        <v>1.39221473520076</v>
      </c>
      <c r="BE981" s="16" t="n">
        <f aca="false">AY981-SUMIFS(시군구_병원급!$E$5:$E$3668,시군구_병원급!$A$5:$A$3668,$A981,시군구_병원급!$D$5:$D$3668,$D981-3)</f>
        <v>0</v>
      </c>
      <c r="BF981" s="16" t="n">
        <f aca="false">IF(AY981=0,1,0)</f>
        <v>0</v>
      </c>
      <c r="BG981" s="16" t="n">
        <f aca="false">IF(K981+AY981=0,1,0)</f>
        <v>0</v>
      </c>
      <c r="BH981" s="16" t="n">
        <f aca="false">AF981+AG981+AH981</f>
        <v>51</v>
      </c>
      <c r="BI981" s="18" t="n">
        <f aca="false">IF(H981=0,"",BH981/H981)</f>
        <v>0.174657534246575</v>
      </c>
      <c r="BJ981" s="16" t="n">
        <f aca="false">IF(AP981="","",AP981+AN981)</f>
        <v>27</v>
      </c>
    </row>
    <row r="982" customFormat="false" ht="15" hidden="false" customHeight="true" outlineLevel="0" collapsed="false">
      <c r="A982" s="9" t="s">
        <v>182</v>
      </c>
      <c r="B982" s="10" t="s">
        <v>178</v>
      </c>
      <c r="C982" s="10" t="s">
        <v>183</v>
      </c>
      <c r="D982" s="9" t="n">
        <v>2020</v>
      </c>
      <c r="E982" s="11" t="n">
        <v>20432</v>
      </c>
      <c r="F982" s="11" t="n">
        <v>2279</v>
      </c>
      <c r="G982" s="11" t="n">
        <v>2318</v>
      </c>
      <c r="H982" s="11" t="n">
        <v>377</v>
      </c>
      <c r="I982" s="11" t="n">
        <v>19864</v>
      </c>
      <c r="J982" s="11" t="n">
        <v>12513</v>
      </c>
      <c r="K982" s="11" t="n">
        <v>15</v>
      </c>
      <c r="L982" s="12" t="n">
        <v>18.4514487079092</v>
      </c>
      <c r="M982" s="12" t="n">
        <v>0.734142521534847</v>
      </c>
      <c r="N982" s="13" t="n">
        <v>0.629933548127265</v>
      </c>
      <c r="O982" s="13" t="n">
        <v>0.972200469851214</v>
      </c>
      <c r="P982" s="13" t="n">
        <v>0.113449490994518</v>
      </c>
      <c r="Q982" s="13" t="n">
        <v>-0.219467471444398</v>
      </c>
      <c r="R982" s="13" t="n">
        <v>-0.287207872078721</v>
      </c>
      <c r="S982" s="11" t="n">
        <v>0</v>
      </c>
      <c r="T982" s="13" t="n">
        <v>-0.0503778337531486</v>
      </c>
      <c r="U982" s="13" t="n">
        <v>-0.0784077201447527</v>
      </c>
      <c r="V982" s="11" t="n">
        <v>0</v>
      </c>
      <c r="W982" s="13" t="n">
        <v>-0.180371352785146</v>
      </c>
      <c r="X982" s="11" t="n">
        <v>0</v>
      </c>
      <c r="Y982" s="11" t="n">
        <v>1</v>
      </c>
      <c r="Z982" s="11" t="n">
        <v>1</v>
      </c>
      <c r="AA982" s="11" t="n">
        <v>0</v>
      </c>
      <c r="AB982" s="10" t="s">
        <v>65</v>
      </c>
      <c r="AC982" s="11" t="n">
        <v>29</v>
      </c>
      <c r="AD982" s="11" t="n">
        <v>120</v>
      </c>
      <c r="AE982" s="11" t="n">
        <v>189</v>
      </c>
      <c r="AF982" s="11" t="n">
        <v>6</v>
      </c>
      <c r="AG982" s="11" t="n">
        <v>31</v>
      </c>
      <c r="AH982" s="11" t="n">
        <v>2</v>
      </c>
      <c r="AI982" s="13" t="n">
        <v>0.0769230769230769</v>
      </c>
      <c r="AJ982" s="13" t="n">
        <v>0.318302387267905</v>
      </c>
      <c r="AK982" s="13" t="n">
        <v>0.50132625994695</v>
      </c>
      <c r="AL982" s="13" t="n">
        <v>0.0159151193633952</v>
      </c>
      <c r="AM982" s="13" t="n">
        <v>0.0822281167108753</v>
      </c>
      <c r="AN982" s="11" t="n">
        <v>6</v>
      </c>
      <c r="AO982" s="13" t="n">
        <v>0.0156657963446475</v>
      </c>
      <c r="AP982" s="11" t="n">
        <v>47</v>
      </c>
      <c r="AQ982" s="11" t="n">
        <v>31</v>
      </c>
      <c r="AR982" s="13" t="n">
        <v>0.1175</v>
      </c>
      <c r="AS982" s="13" t="n">
        <v>0.0775</v>
      </c>
      <c r="AT982" s="14" t="n">
        <f aca="false">SUMIFS(시도_소아과개폐업!$C$5:$C$293,시도_소아과개폐업!$A$5:$A$293,$D982,시도_소아과개폐업!$B$5:$B$293,$B982)</f>
        <v>19</v>
      </c>
      <c r="AU982" s="14" t="n">
        <f aca="false">SUMIFS(시도_소아과개폐업!$D$5:$D$293,시도_소아과개폐업!$A$5:$A$293,$D982,시도_소아과개폐업!$B$5:$B$293,$B982)</f>
        <v>19</v>
      </c>
      <c r="AV982" s="14" t="n">
        <f aca="false">SUMIFS(시도_소아과개폐업!$F$5:$F$293,시도_소아과개폐업!$A$5:$A$293,$D982,시도_소아과개폐업!$B$5:$B$293,$B982)</f>
        <v>0</v>
      </c>
      <c r="AW982" s="15" t="n">
        <f aca="false">SUMIFS(시도_소아과개폐업!$G$5:$G$293,시도_소아과개폐업!$A$5:$A$293,$D982,시도_소아과개폐업!$B$5:$B$293,$B982)</f>
        <v>0.404255319148936</v>
      </c>
      <c r="AX982" s="14" t="n">
        <f aca="false">SUMIFS(시도_소아과개폐업!$H$5:$H$293,시도_소아과개폐업!$A$5:$A$293,$D982,시도_소아과개폐업!$B$5:$B$293,$B982)</f>
        <v>46</v>
      </c>
      <c r="AY982" s="14" t="n">
        <f aca="false">SUMIFS(시군구_병원급!$E$5:$E$3668,시군구_병원급!$A$5:$A$3668,$A982,시군구_병원급!$D$5:$D$3668,$D982)</f>
        <v>18</v>
      </c>
      <c r="AZ982" s="14" t="n">
        <f aca="false">SUMIFS(시군구_병원급!$F$5:$F$3668,시군구_병원급!$A$5:$A$3668,$A982,시군구_병원급!$D$5:$D$3668,$D982)</f>
        <v>7</v>
      </c>
      <c r="BA982" s="14" t="n">
        <f aca="false">SUMIFS(시군구_병원급!$G$5:$G$3668,시군구_병원급!$A$5:$A$3668,$A982,시군구_병원급!$D$5:$D$3668,$D982)</f>
        <v>30</v>
      </c>
      <c r="BB982" s="14" t="n">
        <f aca="false">SUMIFS(시군구_병원급!$H$5:$H$3668,시군구_병원급!$A$5:$A$3668,$A982,시군구_병원급!$D$5:$D$3668,$D982)</f>
        <v>89</v>
      </c>
      <c r="BC982" s="16" t="n">
        <f aca="false">K982+AY982</f>
        <v>33</v>
      </c>
      <c r="BD982" s="17" t="n">
        <f aca="false">IF(E982=0,"",(K982+AY982)/E982*1000)</f>
        <v>1.61511354737666</v>
      </c>
      <c r="BE982" s="16" t="n">
        <f aca="false">AY982-SUMIFS(시군구_병원급!$E$5:$E$3668,시군구_병원급!$A$5:$A$3668,$A982,시군구_병원급!$D$5:$D$3668,$D982-3)</f>
        <v>1</v>
      </c>
      <c r="BF982" s="16" t="n">
        <f aca="false">IF(AY982=0,1,0)</f>
        <v>0</v>
      </c>
      <c r="BG982" s="16" t="n">
        <f aca="false">IF(K982+AY982=0,1,0)</f>
        <v>0</v>
      </c>
      <c r="BH982" s="16" t="n">
        <f aca="false">AF982+AG982+AH982</f>
        <v>39</v>
      </c>
      <c r="BI982" s="18" t="n">
        <f aca="false">IF(H982=0,"",BH982/H982)</f>
        <v>0.103448275862069</v>
      </c>
      <c r="BJ982" s="16" t="n">
        <f aca="false">IF(AP982="","",AP982+AN982)</f>
        <v>53</v>
      </c>
    </row>
    <row r="983" customFormat="false" ht="15" hidden="false" customHeight="true" outlineLevel="0" collapsed="false">
      <c r="A983" s="9" t="s">
        <v>184</v>
      </c>
      <c r="B983" s="10" t="s">
        <v>185</v>
      </c>
      <c r="C983" s="10" t="s">
        <v>119</v>
      </c>
      <c r="D983" s="9" t="n">
        <v>2020</v>
      </c>
      <c r="E983" s="11" t="n">
        <v>7911</v>
      </c>
      <c r="F983" s="11" t="n">
        <v>922</v>
      </c>
      <c r="G983" s="11" t="n">
        <v>950</v>
      </c>
      <c r="H983" s="11" t="n">
        <v>167</v>
      </c>
      <c r="I983" s="11" t="n">
        <v>7267</v>
      </c>
      <c r="J983" s="11" t="n">
        <v>4964</v>
      </c>
      <c r="K983" s="11" t="n">
        <v>4</v>
      </c>
      <c r="L983" s="12" t="n">
        <v>21.1098470484136</v>
      </c>
      <c r="M983" s="12" t="n">
        <v>0.505625079003919</v>
      </c>
      <c r="N983" s="13" t="n">
        <v>0.68308793174625</v>
      </c>
      <c r="O983" s="13" t="n">
        <v>0.918594362280369</v>
      </c>
      <c r="P983" s="13" t="n">
        <v>0.120085956263431</v>
      </c>
      <c r="Q983" s="13" t="n">
        <v>-0.244484767452965</v>
      </c>
      <c r="R983" s="13" t="n">
        <v>-0.325762952448545</v>
      </c>
      <c r="S983" s="11" t="n">
        <v>-2</v>
      </c>
      <c r="T983" s="13" t="n">
        <v>-0.0722222222222222</v>
      </c>
      <c r="U983" s="13" t="n">
        <v>-0.0588006734878902</v>
      </c>
      <c r="V983" s="11" t="n">
        <v>0</v>
      </c>
      <c r="W983" s="13" t="n">
        <v>-0.227544910179641</v>
      </c>
      <c r="X983" s="11" t="n">
        <v>1</v>
      </c>
      <c r="Y983" s="11" t="n">
        <v>0</v>
      </c>
      <c r="Z983" s="11" t="n">
        <v>1</v>
      </c>
      <c r="AA983" s="11" t="n">
        <v>0</v>
      </c>
      <c r="AB983" s="10" t="s">
        <v>65</v>
      </c>
      <c r="AC983" s="11" t="n">
        <v>16</v>
      </c>
      <c r="AD983" s="11" t="n">
        <v>59</v>
      </c>
      <c r="AE983" s="11" t="n">
        <v>75</v>
      </c>
      <c r="AF983" s="11" t="n">
        <v>4</v>
      </c>
      <c r="AG983" s="11" t="n">
        <v>12</v>
      </c>
      <c r="AH983" s="11" t="n">
        <v>1</v>
      </c>
      <c r="AI983" s="13" t="n">
        <v>0.0958083832335329</v>
      </c>
      <c r="AJ983" s="13" t="n">
        <v>0.353293413173653</v>
      </c>
      <c r="AK983" s="13" t="n">
        <v>0.449101796407186</v>
      </c>
      <c r="AL983" s="13" t="n">
        <v>0.0239520958083832</v>
      </c>
      <c r="AM983" s="13" t="n">
        <v>0.0718562874251497</v>
      </c>
      <c r="AN983" s="11" t="n">
        <v>6</v>
      </c>
      <c r="AO983" s="13" t="n">
        <v>0.0346820809248555</v>
      </c>
      <c r="AP983" s="11" t="n">
        <v>19</v>
      </c>
      <c r="AQ983" s="11" t="n">
        <v>7</v>
      </c>
      <c r="AR983" s="13" t="n">
        <v>0.102702702702703</v>
      </c>
      <c r="AS983" s="13" t="n">
        <v>0.0378378378378378</v>
      </c>
      <c r="AT983" s="14" t="n">
        <f aca="false">SUMIFS(시도_소아과개폐업!$C$5:$C$293,시도_소아과개폐업!$A$5:$A$293,$D983,시도_소아과개폐업!$B$5:$B$293,$B983)</f>
        <v>12</v>
      </c>
      <c r="AU983" s="14" t="n">
        <f aca="false">SUMIFS(시도_소아과개폐업!$D$5:$D$293,시도_소아과개폐업!$A$5:$A$293,$D983,시도_소아과개폐업!$B$5:$B$293,$B983)</f>
        <v>15</v>
      </c>
      <c r="AV983" s="14" t="n">
        <f aca="false">SUMIFS(시도_소아과개폐업!$F$5:$F$293,시도_소아과개폐업!$A$5:$A$293,$D983,시도_소아과개폐업!$B$5:$B$293,$B983)</f>
        <v>-3</v>
      </c>
      <c r="AW983" s="15" t="n">
        <f aca="false">SUMIFS(시도_소아과개폐업!$G$5:$G$293,시도_소아과개폐업!$A$5:$A$293,$D983,시도_소아과개폐업!$B$5:$B$293,$B983)</f>
        <v>0.241935483870968</v>
      </c>
      <c r="AX983" s="14" t="n">
        <f aca="false">SUMIFS(시도_소아과개폐업!$H$5:$H$293,시도_소아과개폐업!$A$5:$A$293,$D983,시도_소아과개폐업!$B$5:$B$293,$B983)</f>
        <v>39</v>
      </c>
      <c r="AY983" s="14" t="n">
        <f aca="false">SUMIFS(시군구_병원급!$E$5:$E$3668,시군구_병원급!$A$5:$A$3668,$A983,시군구_병원급!$D$5:$D$3668,$D983)</f>
        <v>1</v>
      </c>
      <c r="AZ983" s="14" t="n">
        <f aca="false">SUMIFS(시군구_병원급!$F$5:$F$3668,시군구_병원급!$A$5:$A$3668,$A983,시군구_병원급!$D$5:$D$3668,$D983)</f>
        <v>1</v>
      </c>
      <c r="BA983" s="14" t="n">
        <f aca="false">SUMIFS(시군구_병원급!$G$5:$G$3668,시군구_병원급!$A$5:$A$3668,$A983,시군구_병원급!$D$5:$D$3668,$D983)</f>
        <v>4</v>
      </c>
      <c r="BB983" s="14" t="n">
        <f aca="false">SUMIFS(시군구_병원급!$H$5:$H$3668,시군구_병원급!$A$5:$A$3668,$A983,시군구_병원급!$D$5:$D$3668,$D983)</f>
        <v>21</v>
      </c>
      <c r="BC983" s="16" t="n">
        <f aca="false">K983+AY983</f>
        <v>5</v>
      </c>
      <c r="BD983" s="17" t="n">
        <f aca="false">IF(E983=0,"",(K983+AY983)/E983*1000)</f>
        <v>0.632031348754898</v>
      </c>
      <c r="BE983" s="16" t="n">
        <f aca="false">AY983-SUMIFS(시군구_병원급!$E$5:$E$3668,시군구_병원급!$A$5:$A$3668,$A983,시군구_병원급!$D$5:$D$3668,$D983-3)</f>
        <v>0</v>
      </c>
      <c r="BF983" s="16" t="n">
        <f aca="false">IF(AY983=0,1,0)</f>
        <v>0</v>
      </c>
      <c r="BG983" s="16" t="n">
        <f aca="false">IF(K983+AY983=0,1,0)</f>
        <v>0</v>
      </c>
      <c r="BH983" s="16" t="n">
        <f aca="false">AF983+AG983+AH983</f>
        <v>17</v>
      </c>
      <c r="BI983" s="18" t="n">
        <f aca="false">IF(H983=0,"",BH983/H983)</f>
        <v>0.101796407185629</v>
      </c>
      <c r="BJ983" s="16" t="n">
        <f aca="false">IF(AP983="","",AP983+AN983)</f>
        <v>25</v>
      </c>
    </row>
    <row r="984" customFormat="false" ht="15" hidden="false" customHeight="true" outlineLevel="0" collapsed="false">
      <c r="A984" s="9" t="s">
        <v>186</v>
      </c>
      <c r="B984" s="10" t="s">
        <v>185</v>
      </c>
      <c r="C984" s="10" t="s">
        <v>67</v>
      </c>
      <c r="D984" s="9" t="n">
        <v>2020</v>
      </c>
      <c r="E984" s="11" t="n">
        <v>7740</v>
      </c>
      <c r="F984" s="11" t="n">
        <v>895</v>
      </c>
      <c r="G984" s="11" t="n">
        <v>918</v>
      </c>
      <c r="H984" s="11" t="n">
        <v>155</v>
      </c>
      <c r="I984" s="11" t="n">
        <v>6231</v>
      </c>
      <c r="J984" s="11" t="n">
        <v>4518</v>
      </c>
      <c r="K984" s="11" t="n">
        <v>8</v>
      </c>
      <c r="L984" s="12" t="n">
        <v>20.0258397932817</v>
      </c>
      <c r="M984" s="12" t="n">
        <v>1.03359173126615</v>
      </c>
      <c r="N984" s="13" t="n">
        <v>0.725084256138662</v>
      </c>
      <c r="O984" s="13" t="n">
        <v>0.805038759689922</v>
      </c>
      <c r="P984" s="13" t="n">
        <v>0.118604651162791</v>
      </c>
      <c r="Q984" s="13" t="n">
        <v>-0.282536151279199</v>
      </c>
      <c r="R984" s="13" t="n">
        <v>-0.356692361597758</v>
      </c>
      <c r="S984" s="11" t="n">
        <v>-1</v>
      </c>
      <c r="T984" s="13" t="n">
        <v>-0.104046242774566</v>
      </c>
      <c r="U984" s="13" t="n">
        <v>-0.0908958272541581</v>
      </c>
      <c r="V984" s="11" t="n">
        <v>0</v>
      </c>
      <c r="W984" s="13" t="n">
        <v>-0.232258064516129</v>
      </c>
      <c r="X984" s="11" t="n">
        <v>1</v>
      </c>
      <c r="Y984" s="11" t="n">
        <v>0</v>
      </c>
      <c r="Z984" s="11" t="n">
        <v>1</v>
      </c>
      <c r="AA984" s="11" t="n">
        <v>0</v>
      </c>
      <c r="AB984" s="10" t="s">
        <v>65</v>
      </c>
      <c r="AC984" s="11" t="n">
        <v>14</v>
      </c>
      <c r="AD984" s="11" t="n">
        <v>54</v>
      </c>
      <c r="AE984" s="11" t="n">
        <v>75</v>
      </c>
      <c r="AF984" s="11" t="n">
        <v>4</v>
      </c>
      <c r="AG984" s="11" t="n">
        <v>7</v>
      </c>
      <c r="AH984" s="11" t="n">
        <v>1</v>
      </c>
      <c r="AI984" s="13" t="n">
        <v>0.0903225806451613</v>
      </c>
      <c r="AJ984" s="13" t="n">
        <v>0.348387096774194</v>
      </c>
      <c r="AK984" s="13" t="n">
        <v>0.483870967741936</v>
      </c>
      <c r="AL984" s="13" t="n">
        <v>0.0258064516129032</v>
      </c>
      <c r="AM984" s="13" t="n">
        <v>0.0451612903225806</v>
      </c>
      <c r="AN984" s="11" t="n">
        <v>4</v>
      </c>
      <c r="AO984" s="13" t="n">
        <v>0.0251572327044025</v>
      </c>
      <c r="AP984" s="11" t="n">
        <v>22</v>
      </c>
      <c r="AQ984" s="11" t="n">
        <v>3</v>
      </c>
      <c r="AR984" s="13" t="n">
        <v>0.123595505617978</v>
      </c>
      <c r="AS984" s="13" t="n">
        <v>0.0168539325842697</v>
      </c>
      <c r="AT984" s="14" t="n">
        <f aca="false">SUMIFS(시도_소아과개폐업!$C$5:$C$293,시도_소아과개폐업!$A$5:$A$293,$D984,시도_소아과개폐업!$B$5:$B$293,$B984)</f>
        <v>12</v>
      </c>
      <c r="AU984" s="14" t="n">
        <f aca="false">SUMIFS(시도_소아과개폐업!$D$5:$D$293,시도_소아과개폐업!$A$5:$A$293,$D984,시도_소아과개폐업!$B$5:$B$293,$B984)</f>
        <v>15</v>
      </c>
      <c r="AV984" s="14" t="n">
        <f aca="false">SUMIFS(시도_소아과개폐업!$F$5:$F$293,시도_소아과개폐업!$A$5:$A$293,$D984,시도_소아과개폐업!$B$5:$B$293,$B984)</f>
        <v>-3</v>
      </c>
      <c r="AW984" s="15" t="n">
        <f aca="false">SUMIFS(시도_소아과개폐업!$G$5:$G$293,시도_소아과개폐업!$A$5:$A$293,$D984,시도_소아과개폐업!$B$5:$B$293,$B984)</f>
        <v>0.241935483870968</v>
      </c>
      <c r="AX984" s="14" t="n">
        <f aca="false">SUMIFS(시도_소아과개폐업!$H$5:$H$293,시도_소아과개폐업!$A$5:$A$293,$D984,시도_소아과개폐업!$B$5:$B$293,$B984)</f>
        <v>39</v>
      </c>
      <c r="AY984" s="14" t="n">
        <f aca="false">SUMIFS(시군구_병원급!$E$5:$E$3668,시군구_병원급!$A$5:$A$3668,$A984,시군구_병원급!$D$5:$D$3668,$D984)</f>
        <v>2</v>
      </c>
      <c r="AZ984" s="14" t="n">
        <f aca="false">SUMIFS(시군구_병원급!$F$5:$F$3668,시군구_병원급!$A$5:$A$3668,$A984,시군구_병원급!$D$5:$D$3668,$D984)</f>
        <v>3</v>
      </c>
      <c r="BA984" s="14" t="n">
        <f aca="false">SUMIFS(시군구_병원급!$G$5:$G$3668,시군구_병원급!$A$5:$A$3668,$A984,시군구_병원급!$D$5:$D$3668,$D984)</f>
        <v>7</v>
      </c>
      <c r="BB984" s="14" t="n">
        <f aca="false">SUMIFS(시군구_병원급!$H$5:$H$3668,시군구_병원급!$A$5:$A$3668,$A984,시군구_병원급!$D$5:$D$3668,$D984)</f>
        <v>24</v>
      </c>
      <c r="BC984" s="16" t="n">
        <f aca="false">K984+AY984</f>
        <v>10</v>
      </c>
      <c r="BD984" s="17" t="n">
        <f aca="false">IF(E984=0,"",(K984+AY984)/E984*1000)</f>
        <v>1.29198966408269</v>
      </c>
      <c r="BE984" s="16" t="n">
        <f aca="false">AY984-SUMIFS(시군구_병원급!$E$5:$E$3668,시군구_병원급!$A$5:$A$3668,$A984,시군구_병원급!$D$5:$D$3668,$D984-3)</f>
        <v>0</v>
      </c>
      <c r="BF984" s="16" t="n">
        <f aca="false">IF(AY984=0,1,0)</f>
        <v>0</v>
      </c>
      <c r="BG984" s="16" t="n">
        <f aca="false">IF(K984+AY984=0,1,0)</f>
        <v>0</v>
      </c>
      <c r="BH984" s="16" t="n">
        <f aca="false">AF984+AG984+AH984</f>
        <v>12</v>
      </c>
      <c r="BI984" s="18" t="n">
        <f aca="false">IF(H984=0,"",BH984/H984)</f>
        <v>0.0774193548387097</v>
      </c>
      <c r="BJ984" s="16" t="n">
        <f aca="false">IF(AP984="","",AP984+AN984)</f>
        <v>26</v>
      </c>
    </row>
    <row r="985" customFormat="false" ht="15" hidden="false" customHeight="true" outlineLevel="0" collapsed="false">
      <c r="A985" s="9" t="s">
        <v>187</v>
      </c>
      <c r="B985" s="10" t="s">
        <v>185</v>
      </c>
      <c r="C985" s="10" t="s">
        <v>117</v>
      </c>
      <c r="D985" s="9" t="n">
        <v>2020</v>
      </c>
      <c r="E985" s="11" t="n">
        <v>20070</v>
      </c>
      <c r="F985" s="11" t="n">
        <v>2481</v>
      </c>
      <c r="G985" s="11" t="n">
        <v>2580</v>
      </c>
      <c r="H985" s="11" t="n">
        <v>380</v>
      </c>
      <c r="I985" s="11" t="n">
        <v>13099</v>
      </c>
      <c r="J985" s="11" t="n">
        <v>10396</v>
      </c>
      <c r="K985" s="11" t="n">
        <v>21</v>
      </c>
      <c r="L985" s="12" t="n">
        <v>18.9337319382162</v>
      </c>
      <c r="M985" s="12" t="n">
        <v>1.04633781763827</v>
      </c>
      <c r="N985" s="13" t="n">
        <v>0.793648370104588</v>
      </c>
      <c r="O985" s="13" t="n">
        <v>0.652665670154459</v>
      </c>
      <c r="P985" s="13" t="n">
        <v>0.128550074738416</v>
      </c>
      <c r="Q985" s="13" t="n">
        <v>-0.197039407881576</v>
      </c>
      <c r="R985" s="13" t="n">
        <v>-0.267461669505963</v>
      </c>
      <c r="S985" s="11" t="n">
        <v>-1</v>
      </c>
      <c r="T985" s="13" t="n">
        <v>-0.10377358490566</v>
      </c>
      <c r="U985" s="13" t="n">
        <v>-0.0764946418499718</v>
      </c>
      <c r="V985" s="11" t="n">
        <v>0</v>
      </c>
      <c r="W985" s="13" t="n">
        <v>-0.226315789473684</v>
      </c>
      <c r="X985" s="11" t="n">
        <v>0</v>
      </c>
      <c r="Y985" s="11" t="n">
        <v>0</v>
      </c>
      <c r="Z985" s="11" t="n">
        <v>0</v>
      </c>
      <c r="AA985" s="11" t="n">
        <v>0</v>
      </c>
      <c r="AB985" s="10" t="s">
        <v>65</v>
      </c>
      <c r="AC985" s="11" t="n">
        <v>14</v>
      </c>
      <c r="AD985" s="11" t="n">
        <v>84</v>
      </c>
      <c r="AE985" s="11" t="n">
        <v>257</v>
      </c>
      <c r="AF985" s="11" t="n">
        <v>13</v>
      </c>
      <c r="AG985" s="11" t="n">
        <v>10</v>
      </c>
      <c r="AH985" s="11" t="n">
        <v>2</v>
      </c>
      <c r="AI985" s="13" t="n">
        <v>0.0368421052631579</v>
      </c>
      <c r="AJ985" s="13" t="n">
        <v>0.221052631578947</v>
      </c>
      <c r="AK985" s="13" t="n">
        <v>0.676315789473684</v>
      </c>
      <c r="AL985" s="13" t="n">
        <v>0.0342105263157895</v>
      </c>
      <c r="AM985" s="13" t="n">
        <v>0.0263157894736842</v>
      </c>
      <c r="AN985" s="11" t="n">
        <v>3</v>
      </c>
      <c r="AO985" s="13" t="n">
        <v>0.00783289817232376</v>
      </c>
      <c r="AP985" s="11" t="n">
        <v>53</v>
      </c>
      <c r="AQ985" s="11" t="n">
        <v>4</v>
      </c>
      <c r="AR985" s="13" t="n">
        <v>0.122685185185185</v>
      </c>
      <c r="AS985" s="13" t="n">
        <v>0.00925925925925926</v>
      </c>
      <c r="AT985" s="14" t="n">
        <f aca="false">SUMIFS(시도_소아과개폐업!$C$5:$C$293,시도_소아과개폐업!$A$5:$A$293,$D985,시도_소아과개폐업!$B$5:$B$293,$B985)</f>
        <v>12</v>
      </c>
      <c r="AU985" s="14" t="n">
        <f aca="false">SUMIFS(시도_소아과개폐업!$D$5:$D$293,시도_소아과개폐업!$A$5:$A$293,$D985,시도_소아과개폐업!$B$5:$B$293,$B985)</f>
        <v>15</v>
      </c>
      <c r="AV985" s="14" t="n">
        <f aca="false">SUMIFS(시도_소아과개폐업!$F$5:$F$293,시도_소아과개폐업!$A$5:$A$293,$D985,시도_소아과개폐업!$B$5:$B$293,$B985)</f>
        <v>-3</v>
      </c>
      <c r="AW985" s="15" t="n">
        <f aca="false">SUMIFS(시도_소아과개폐업!$G$5:$G$293,시도_소아과개폐업!$A$5:$A$293,$D985,시도_소아과개폐업!$B$5:$B$293,$B985)</f>
        <v>0.241935483870968</v>
      </c>
      <c r="AX985" s="14" t="n">
        <f aca="false">SUMIFS(시도_소아과개폐업!$H$5:$H$293,시도_소아과개폐업!$A$5:$A$293,$D985,시도_소아과개폐업!$B$5:$B$293,$B985)</f>
        <v>39</v>
      </c>
      <c r="AY985" s="14" t="n">
        <f aca="false">SUMIFS(시군구_병원급!$E$5:$E$3668,시군구_병원급!$A$5:$A$3668,$A985,시군구_병원급!$D$5:$D$3668,$D985)</f>
        <v>7</v>
      </c>
      <c r="AZ985" s="14" t="n">
        <f aca="false">SUMIFS(시군구_병원급!$F$5:$F$3668,시군구_병원급!$A$5:$A$3668,$A985,시군구_병원급!$D$5:$D$3668,$D985)</f>
        <v>3</v>
      </c>
      <c r="BA985" s="14" t="n">
        <f aca="false">SUMIFS(시군구_병원급!$G$5:$G$3668,시군구_병원급!$A$5:$A$3668,$A985,시군구_병원급!$D$5:$D$3668,$D985)</f>
        <v>25</v>
      </c>
      <c r="BB985" s="14" t="n">
        <f aca="false">SUMIFS(시군구_병원급!$H$5:$H$3668,시군구_병원급!$A$5:$A$3668,$A985,시군구_병원급!$D$5:$D$3668,$D985)</f>
        <v>48</v>
      </c>
      <c r="BC985" s="16" t="n">
        <f aca="false">K985+AY985</f>
        <v>28</v>
      </c>
      <c r="BD985" s="17" t="n">
        <f aca="false">IF(E985=0,"",(K985+AY985)/E985*1000)</f>
        <v>1.39511709018435</v>
      </c>
      <c r="BE985" s="16" t="n">
        <f aca="false">AY985-SUMIFS(시군구_병원급!$E$5:$E$3668,시군구_병원급!$A$5:$A$3668,$A985,시군구_병원급!$D$5:$D$3668,$D985-3)</f>
        <v>-1</v>
      </c>
      <c r="BF985" s="16" t="n">
        <f aca="false">IF(AY985=0,1,0)</f>
        <v>0</v>
      </c>
      <c r="BG985" s="16" t="n">
        <f aca="false">IF(K985+AY985=0,1,0)</f>
        <v>0</v>
      </c>
      <c r="BH985" s="16" t="n">
        <f aca="false">AF985+AG985+AH985</f>
        <v>25</v>
      </c>
      <c r="BI985" s="18" t="n">
        <f aca="false">IF(H985=0,"",BH985/H985)</f>
        <v>0.0657894736842105</v>
      </c>
      <c r="BJ985" s="16" t="n">
        <f aca="false">IF(AP985="","",AP985+AN985)</f>
        <v>56</v>
      </c>
    </row>
    <row r="986" customFormat="false" ht="15" hidden="false" customHeight="true" outlineLevel="0" collapsed="false">
      <c r="A986" s="9" t="s">
        <v>188</v>
      </c>
      <c r="B986" s="10" t="s">
        <v>185</v>
      </c>
      <c r="C986" s="10" t="s">
        <v>189</v>
      </c>
      <c r="D986" s="9" t="n">
        <v>2020</v>
      </c>
      <c r="E986" s="11" t="n">
        <v>19056</v>
      </c>
      <c r="F986" s="11" t="n">
        <v>2312</v>
      </c>
      <c r="G986" s="11" t="n">
        <v>2332</v>
      </c>
      <c r="H986" s="11" t="n">
        <v>354</v>
      </c>
      <c r="I986" s="11" t="n">
        <v>13313</v>
      </c>
      <c r="J986" s="11" t="n">
        <v>10488</v>
      </c>
      <c r="K986" s="11" t="n">
        <v>19</v>
      </c>
      <c r="L986" s="12" t="n">
        <v>18.5768261964736</v>
      </c>
      <c r="M986" s="12" t="n">
        <v>0.997061293031066</v>
      </c>
      <c r="N986" s="13" t="n">
        <v>0.787801397130624</v>
      </c>
      <c r="O986" s="13" t="n">
        <v>0.69862510495382</v>
      </c>
      <c r="P986" s="13" t="n">
        <v>0.122376154492024</v>
      </c>
      <c r="Q986" s="13" t="n">
        <v>-0.196390165731877</v>
      </c>
      <c r="R986" s="13" t="n">
        <v>-0.309037037037037</v>
      </c>
      <c r="S986" s="11" t="n">
        <v>-2</v>
      </c>
      <c r="T986" s="13" t="n">
        <v>-0.0509383378016086</v>
      </c>
      <c r="U986" s="13" t="n">
        <v>-0.0273251990940309</v>
      </c>
      <c r="V986" s="11" t="n">
        <v>0</v>
      </c>
      <c r="W986" s="13" t="n">
        <v>-0.214689265536723</v>
      </c>
      <c r="X986" s="11" t="n">
        <v>0</v>
      </c>
      <c r="Y986" s="11" t="n">
        <v>1</v>
      </c>
      <c r="Z986" s="11" t="n">
        <v>1</v>
      </c>
      <c r="AA986" s="11" t="n">
        <v>0</v>
      </c>
      <c r="AB986" s="10" t="s">
        <v>65</v>
      </c>
      <c r="AC986" s="11" t="n">
        <v>12</v>
      </c>
      <c r="AD986" s="11" t="n">
        <v>88</v>
      </c>
      <c r="AE986" s="11" t="n">
        <v>207</v>
      </c>
      <c r="AF986" s="11" t="n">
        <v>31</v>
      </c>
      <c r="AG986" s="11" t="n">
        <v>13</v>
      </c>
      <c r="AH986" s="11" t="n">
        <v>3</v>
      </c>
      <c r="AI986" s="13" t="n">
        <v>0.0338983050847458</v>
      </c>
      <c r="AJ986" s="13" t="n">
        <v>0.248587570621469</v>
      </c>
      <c r="AK986" s="13" t="n">
        <v>0.584745762711864</v>
      </c>
      <c r="AL986" s="13" t="n">
        <v>0.0875706214689266</v>
      </c>
      <c r="AM986" s="13" t="n">
        <v>0.0367231638418079</v>
      </c>
      <c r="AN986" s="11" t="n">
        <v>5</v>
      </c>
      <c r="AO986" s="13" t="n">
        <v>0.0139275766016713</v>
      </c>
      <c r="AP986" s="11" t="n">
        <v>27</v>
      </c>
      <c r="AQ986" s="11" t="n">
        <v>8</v>
      </c>
      <c r="AR986" s="13" t="n">
        <v>0.0714285714285714</v>
      </c>
      <c r="AS986" s="13" t="n">
        <v>0.0211640211640212</v>
      </c>
      <c r="AT986" s="14" t="n">
        <f aca="false">SUMIFS(시도_소아과개폐업!$C$5:$C$293,시도_소아과개폐업!$A$5:$A$293,$D986,시도_소아과개폐업!$B$5:$B$293,$B986)</f>
        <v>12</v>
      </c>
      <c r="AU986" s="14" t="n">
        <f aca="false">SUMIFS(시도_소아과개폐업!$D$5:$D$293,시도_소아과개폐업!$A$5:$A$293,$D986,시도_소아과개폐업!$B$5:$B$293,$B986)</f>
        <v>15</v>
      </c>
      <c r="AV986" s="14" t="n">
        <f aca="false">SUMIFS(시도_소아과개폐업!$F$5:$F$293,시도_소아과개폐업!$A$5:$A$293,$D986,시도_소아과개폐업!$B$5:$B$293,$B986)</f>
        <v>-3</v>
      </c>
      <c r="AW986" s="15" t="n">
        <f aca="false">SUMIFS(시도_소아과개폐업!$G$5:$G$293,시도_소아과개폐업!$A$5:$A$293,$D986,시도_소아과개폐업!$B$5:$B$293,$B986)</f>
        <v>0.241935483870968</v>
      </c>
      <c r="AX986" s="14" t="n">
        <f aca="false">SUMIFS(시도_소아과개폐업!$H$5:$H$293,시도_소아과개폐업!$A$5:$A$293,$D986,시도_소아과개폐업!$B$5:$B$293,$B986)</f>
        <v>39</v>
      </c>
      <c r="AY986" s="14" t="n">
        <f aca="false">SUMIFS(시군구_병원급!$E$5:$E$3668,시군구_병원급!$A$5:$A$3668,$A986,시군구_병원급!$D$5:$D$3668,$D986)</f>
        <v>3</v>
      </c>
      <c r="AZ986" s="14" t="n">
        <f aca="false">SUMIFS(시군구_병원급!$F$5:$F$3668,시군구_병원급!$A$5:$A$3668,$A986,시군구_병원급!$D$5:$D$3668,$D986)</f>
        <v>1</v>
      </c>
      <c r="BA986" s="14" t="n">
        <f aca="false">SUMIFS(시군구_병원급!$G$5:$G$3668,시군구_병원급!$A$5:$A$3668,$A986,시군구_병원급!$D$5:$D$3668,$D986)</f>
        <v>15</v>
      </c>
      <c r="BB986" s="14" t="n">
        <f aca="false">SUMIFS(시군구_병원급!$H$5:$H$3668,시군구_병원급!$A$5:$A$3668,$A986,시군구_병원급!$D$5:$D$3668,$D986)</f>
        <v>30</v>
      </c>
      <c r="BC986" s="16" t="n">
        <f aca="false">K986+AY986</f>
        <v>22</v>
      </c>
      <c r="BD986" s="17" t="n">
        <f aca="false">IF(E986=0,"",(K986+AY986)/E986*1000)</f>
        <v>1.15449202350966</v>
      </c>
      <c r="BE986" s="16" t="n">
        <f aca="false">AY986-SUMIFS(시군구_병원급!$E$5:$E$3668,시군구_병원급!$A$5:$A$3668,$A986,시군구_병원급!$D$5:$D$3668,$D986-3)</f>
        <v>0</v>
      </c>
      <c r="BF986" s="16" t="n">
        <f aca="false">IF(AY986=0,1,0)</f>
        <v>0</v>
      </c>
      <c r="BG986" s="16" t="n">
        <f aca="false">IF(K986+AY986=0,1,0)</f>
        <v>0</v>
      </c>
      <c r="BH986" s="16" t="n">
        <f aca="false">AF986+AG986+AH986</f>
        <v>47</v>
      </c>
      <c r="BI986" s="18" t="n">
        <f aca="false">IF(H986=0,"",BH986/H986)</f>
        <v>0.132768361581921</v>
      </c>
      <c r="BJ986" s="16" t="n">
        <f aca="false">IF(AP986="","",AP986+AN986)</f>
        <v>32</v>
      </c>
    </row>
    <row r="987" customFormat="false" ht="15" hidden="false" customHeight="true" outlineLevel="0" collapsed="false">
      <c r="A987" s="9" t="s">
        <v>190</v>
      </c>
      <c r="B987" s="10" t="s">
        <v>185</v>
      </c>
      <c r="C987" s="10" t="s">
        <v>191</v>
      </c>
      <c r="D987" s="9" t="n">
        <v>2020</v>
      </c>
      <c r="E987" s="11" t="n">
        <v>5857</v>
      </c>
      <c r="F987" s="11" t="n">
        <v>693</v>
      </c>
      <c r="G987" s="11" t="n">
        <v>701</v>
      </c>
      <c r="H987" s="11" t="n">
        <v>129</v>
      </c>
      <c r="I987" s="11" t="n">
        <v>5250</v>
      </c>
      <c r="J987" s="11" t="n">
        <v>3672</v>
      </c>
      <c r="K987" s="11" t="n">
        <v>7</v>
      </c>
      <c r="L987" s="12" t="n">
        <v>22.0249274372546</v>
      </c>
      <c r="M987" s="12" t="n">
        <v>1.19515110124637</v>
      </c>
      <c r="N987" s="13" t="n">
        <v>0.699428571428571</v>
      </c>
      <c r="O987" s="13" t="n">
        <v>0.896363325934779</v>
      </c>
      <c r="P987" s="13" t="n">
        <v>0.119685845996244</v>
      </c>
      <c r="Q987" s="13" t="n">
        <v>-0.272060651255282</v>
      </c>
      <c r="R987" s="13" t="n">
        <v>-0.37298747763864</v>
      </c>
      <c r="S987" s="11" t="n">
        <v>0</v>
      </c>
      <c r="T987" s="13" t="n">
        <v>-0.0652173913043478</v>
      </c>
      <c r="U987" s="13" t="n">
        <v>-0.04144604710608</v>
      </c>
      <c r="V987" s="11" t="n">
        <v>0</v>
      </c>
      <c r="W987" s="13" t="n">
        <v>-0.255813953488372</v>
      </c>
      <c r="X987" s="11" t="n">
        <v>1</v>
      </c>
      <c r="Y987" s="11" t="n">
        <v>0</v>
      </c>
      <c r="Z987" s="11" t="n">
        <v>1</v>
      </c>
      <c r="AA987" s="11" t="n">
        <v>0</v>
      </c>
      <c r="AB987" s="10" t="s">
        <v>65</v>
      </c>
      <c r="AC987" s="11" t="n">
        <v>17</v>
      </c>
      <c r="AD987" s="11" t="n">
        <v>25</v>
      </c>
      <c r="AE987" s="11" t="n">
        <v>70</v>
      </c>
      <c r="AF987" s="11" t="n">
        <v>7</v>
      </c>
      <c r="AG987" s="11" t="n">
        <v>10</v>
      </c>
      <c r="AH987" s="11" t="n">
        <v>0</v>
      </c>
      <c r="AI987" s="13" t="n">
        <v>0.131782945736434</v>
      </c>
      <c r="AJ987" s="13" t="n">
        <v>0.193798449612403</v>
      </c>
      <c r="AK987" s="13" t="n">
        <v>0.542635658914729</v>
      </c>
      <c r="AL987" s="13" t="n">
        <v>0.0542635658914729</v>
      </c>
      <c r="AM987" s="13" t="n">
        <v>0.0775193798449612</v>
      </c>
      <c r="AN987" s="11" t="n">
        <v>1</v>
      </c>
      <c r="AO987" s="13" t="n">
        <v>0.00769230769230769</v>
      </c>
      <c r="AP987" s="11" t="n">
        <v>17</v>
      </c>
      <c r="AQ987" s="11" t="n">
        <v>7</v>
      </c>
      <c r="AR987" s="13" t="n">
        <v>0.121428571428571</v>
      </c>
      <c r="AS987" s="13" t="n">
        <v>0.05</v>
      </c>
      <c r="AT987" s="14" t="n">
        <f aca="false">SUMIFS(시도_소아과개폐업!$C$5:$C$293,시도_소아과개폐업!$A$5:$A$293,$D987,시도_소아과개폐업!$B$5:$B$293,$B987)</f>
        <v>12</v>
      </c>
      <c r="AU987" s="14" t="n">
        <f aca="false">SUMIFS(시도_소아과개폐업!$D$5:$D$293,시도_소아과개폐업!$A$5:$A$293,$D987,시도_소아과개폐업!$B$5:$B$293,$B987)</f>
        <v>15</v>
      </c>
      <c r="AV987" s="14" t="n">
        <f aca="false">SUMIFS(시도_소아과개폐업!$F$5:$F$293,시도_소아과개폐업!$A$5:$A$293,$D987,시도_소아과개폐업!$B$5:$B$293,$B987)</f>
        <v>-3</v>
      </c>
      <c r="AW987" s="15" t="n">
        <f aca="false">SUMIFS(시도_소아과개폐업!$G$5:$G$293,시도_소아과개폐업!$A$5:$A$293,$D987,시도_소아과개폐업!$B$5:$B$293,$B987)</f>
        <v>0.241935483870968</v>
      </c>
      <c r="AX987" s="14" t="n">
        <f aca="false">SUMIFS(시도_소아과개폐업!$H$5:$H$293,시도_소아과개폐업!$A$5:$A$293,$D987,시도_소아과개폐업!$B$5:$B$293,$B987)</f>
        <v>39</v>
      </c>
      <c r="AY987" s="14" t="n">
        <f aca="false">SUMIFS(시군구_병원급!$E$5:$E$3668,시군구_병원급!$A$5:$A$3668,$A987,시군구_병원급!$D$5:$D$3668,$D987)</f>
        <v>0</v>
      </c>
      <c r="AZ987" s="14" t="n">
        <f aca="false">SUMIFS(시군구_병원급!$F$5:$F$3668,시군구_병원급!$A$5:$A$3668,$A987,시군구_병원급!$D$5:$D$3668,$D987)</f>
        <v>2</v>
      </c>
      <c r="BA987" s="14" t="n">
        <f aca="false">SUMIFS(시군구_병원급!$G$5:$G$3668,시군구_병원급!$A$5:$A$3668,$A987,시군구_병원급!$D$5:$D$3668,$D987)</f>
        <v>6</v>
      </c>
      <c r="BB987" s="14" t="n">
        <f aca="false">SUMIFS(시군구_병원급!$H$5:$H$3668,시군구_병원급!$A$5:$A$3668,$A987,시군구_병원급!$D$5:$D$3668,$D987)</f>
        <v>11</v>
      </c>
      <c r="BC987" s="16" t="n">
        <f aca="false">K987+AY987</f>
        <v>7</v>
      </c>
      <c r="BD987" s="17" t="n">
        <f aca="false">IF(E987=0,"",(K987+AY987)/E987*1000)</f>
        <v>1.19515110124637</v>
      </c>
      <c r="BE987" s="16" t="n">
        <f aca="false">AY987-SUMIFS(시군구_병원급!$E$5:$E$3668,시군구_병원급!$A$5:$A$3668,$A987,시군구_병원급!$D$5:$D$3668,$D987-3)</f>
        <v>0</v>
      </c>
      <c r="BF987" s="16" t="n">
        <f aca="false">IF(AY987=0,1,0)</f>
        <v>1</v>
      </c>
      <c r="BG987" s="16" t="n">
        <f aca="false">IF(K987+AY987=0,1,0)</f>
        <v>0</v>
      </c>
      <c r="BH987" s="16" t="n">
        <f aca="false">AF987+AG987+AH987</f>
        <v>17</v>
      </c>
      <c r="BI987" s="18" t="n">
        <f aca="false">IF(H987=0,"",BH987/H987)</f>
        <v>0.131782945736434</v>
      </c>
      <c r="BJ987" s="16" t="n">
        <f aca="false">IF(AP987="","",AP987+AN987)</f>
        <v>18</v>
      </c>
    </row>
    <row r="988" customFormat="false" ht="15" hidden="false" customHeight="true" outlineLevel="0" collapsed="false">
      <c r="A988" s="9" t="s">
        <v>192</v>
      </c>
      <c r="B988" s="10" t="s">
        <v>193</v>
      </c>
      <c r="C988" s="10" t="s">
        <v>67</v>
      </c>
      <c r="D988" s="9" t="n">
        <v>2020</v>
      </c>
      <c r="E988" s="11" t="n">
        <v>8574</v>
      </c>
      <c r="F988" s="11" t="n">
        <v>912</v>
      </c>
      <c r="G988" s="11" t="n">
        <v>937</v>
      </c>
      <c r="H988" s="11" t="n">
        <v>127</v>
      </c>
      <c r="I988" s="11" t="n">
        <v>6467</v>
      </c>
      <c r="J988" s="11" t="n">
        <v>5216</v>
      </c>
      <c r="K988" s="11" t="n">
        <v>8</v>
      </c>
      <c r="L988" s="12" t="n">
        <v>14.8122229997667</v>
      </c>
      <c r="M988" s="12" t="n">
        <v>0.933053417308141</v>
      </c>
      <c r="N988" s="13" t="n">
        <v>0.806556363074068</v>
      </c>
      <c r="O988" s="13" t="n">
        <v>0.754257056216468</v>
      </c>
      <c r="P988" s="13" t="n">
        <v>0.109283881502216</v>
      </c>
      <c r="Q988" s="13" t="n">
        <v>-0.309828543829993</v>
      </c>
      <c r="R988" s="13" t="n">
        <v>-0.479733481399223</v>
      </c>
      <c r="S988" s="11" t="n">
        <v>-1</v>
      </c>
      <c r="T988" s="13" t="n">
        <v>-0.0592592592592592</v>
      </c>
      <c r="U988" s="13" t="n">
        <v>-0.0622099767981439</v>
      </c>
      <c r="V988" s="11" t="n">
        <v>0</v>
      </c>
      <c r="W988" s="13" t="n">
        <v>-0.228346456692913</v>
      </c>
      <c r="X988" s="11" t="n">
        <v>1</v>
      </c>
      <c r="Y988" s="11" t="n">
        <v>1</v>
      </c>
      <c r="Z988" s="11" t="n">
        <v>1</v>
      </c>
      <c r="AA988" s="11" t="n">
        <v>1</v>
      </c>
      <c r="AB988" s="10" t="s">
        <v>65</v>
      </c>
      <c r="AC988" s="11" t="n">
        <v>7</v>
      </c>
      <c r="AD988" s="11" t="n">
        <v>69</v>
      </c>
      <c r="AE988" s="11" t="n">
        <v>39</v>
      </c>
      <c r="AF988" s="11" t="n">
        <v>9</v>
      </c>
      <c r="AG988" s="11" t="n">
        <v>3</v>
      </c>
      <c r="AH988" s="11" t="n">
        <v>0</v>
      </c>
      <c r="AI988" s="13" t="n">
        <v>0.0551181102362205</v>
      </c>
      <c r="AJ988" s="13" t="n">
        <v>0.543307086614173</v>
      </c>
      <c r="AK988" s="13" t="n">
        <v>0.307086614173228</v>
      </c>
      <c r="AL988" s="13" t="n">
        <v>0.0708661417322835</v>
      </c>
      <c r="AM988" s="13" t="n">
        <v>0.0236220472440945</v>
      </c>
      <c r="AN988" s="11" t="n">
        <v>2</v>
      </c>
      <c r="AO988" s="13" t="n">
        <v>0.0155038759689923</v>
      </c>
      <c r="AP988" s="11" t="n">
        <v>7</v>
      </c>
      <c r="AQ988" s="11" t="n">
        <v>1</v>
      </c>
      <c r="AR988" s="13" t="n">
        <v>0.0518518518518519</v>
      </c>
      <c r="AS988" s="13" t="n">
        <v>0.00740740740740741</v>
      </c>
      <c r="AT988" s="14" t="n">
        <f aca="false">SUMIFS(시도_소아과개폐업!$C$5:$C$293,시도_소아과개폐업!$A$5:$A$293,$D988,시도_소아과개폐업!$B$5:$B$293,$B988)</f>
        <v>6</v>
      </c>
      <c r="AU988" s="14" t="n">
        <f aca="false">SUMIFS(시도_소아과개폐업!$D$5:$D$293,시도_소아과개폐업!$A$5:$A$293,$D988,시도_소아과개폐업!$B$5:$B$293,$B988)</f>
        <v>6</v>
      </c>
      <c r="AV988" s="14" t="n">
        <f aca="false">SUMIFS(시도_소아과개폐업!$F$5:$F$293,시도_소아과개폐업!$A$5:$A$293,$D988,시도_소아과개폐업!$B$5:$B$293,$B988)</f>
        <v>0</v>
      </c>
      <c r="AW988" s="15" t="n">
        <f aca="false">SUMIFS(시도_소아과개폐업!$G$5:$G$293,시도_소아과개폐업!$A$5:$A$293,$D988,시도_소아과개폐업!$B$5:$B$293,$B988)</f>
        <v>0.166666666666667</v>
      </c>
      <c r="AX988" s="14" t="n">
        <f aca="false">SUMIFS(시도_소아과개폐업!$H$5:$H$293,시도_소아과개폐업!$A$5:$A$293,$D988,시도_소아과개폐업!$B$5:$B$293,$B988)</f>
        <v>23</v>
      </c>
      <c r="AY988" s="14" t="n">
        <f aca="false">SUMIFS(시군구_병원급!$E$5:$E$3668,시군구_병원급!$A$5:$A$3668,$A988,시군구_병원급!$D$5:$D$3668,$D988)</f>
        <v>6</v>
      </c>
      <c r="AZ988" s="14" t="n">
        <f aca="false">SUMIFS(시군구_병원급!$F$5:$F$3668,시군구_병원급!$A$5:$A$3668,$A988,시군구_병원급!$D$5:$D$3668,$D988)</f>
        <v>2</v>
      </c>
      <c r="BA988" s="14" t="n">
        <f aca="false">SUMIFS(시군구_병원급!$G$5:$G$3668,시군구_병원급!$A$5:$A$3668,$A988,시군구_병원급!$D$5:$D$3668,$D988)</f>
        <v>8</v>
      </c>
      <c r="BB988" s="14" t="n">
        <f aca="false">SUMIFS(시군구_병원급!$H$5:$H$3668,시군구_병원급!$A$5:$A$3668,$A988,시군구_병원급!$D$5:$D$3668,$D988)</f>
        <v>14</v>
      </c>
      <c r="BC988" s="16" t="n">
        <f aca="false">K988+AY988</f>
        <v>14</v>
      </c>
      <c r="BD988" s="17" t="n">
        <f aca="false">IF(E988=0,"",(K988+AY988)/E988*1000)</f>
        <v>1.63284348028925</v>
      </c>
      <c r="BE988" s="16" t="n">
        <f aca="false">AY988-SUMIFS(시군구_병원급!$E$5:$E$3668,시군구_병원급!$A$5:$A$3668,$A988,시군구_병원급!$D$5:$D$3668,$D988-3)</f>
        <v>-3</v>
      </c>
      <c r="BF988" s="16" t="n">
        <f aca="false">IF(AY988=0,1,0)</f>
        <v>0</v>
      </c>
      <c r="BG988" s="16" t="n">
        <f aca="false">IF(K988+AY988=0,1,0)</f>
        <v>0</v>
      </c>
      <c r="BH988" s="16" t="n">
        <f aca="false">AF988+AG988+AH988</f>
        <v>12</v>
      </c>
      <c r="BI988" s="18" t="n">
        <f aca="false">IF(H988=0,"",BH988/H988)</f>
        <v>0.094488188976378</v>
      </c>
      <c r="BJ988" s="16" t="n">
        <f aca="false">IF(AP988="","",AP988+AN988)</f>
        <v>9</v>
      </c>
    </row>
    <row r="989" customFormat="false" ht="15" hidden="false" customHeight="true" outlineLevel="0" collapsed="false">
      <c r="A989" s="9" t="s">
        <v>194</v>
      </c>
      <c r="B989" s="10" t="s">
        <v>193</v>
      </c>
      <c r="C989" s="10" t="s">
        <v>127</v>
      </c>
      <c r="D989" s="9" t="n">
        <v>2020</v>
      </c>
      <c r="E989" s="11" t="n">
        <v>12684</v>
      </c>
      <c r="F989" s="11" t="n">
        <v>1619</v>
      </c>
      <c r="G989" s="11" t="n">
        <v>1701</v>
      </c>
      <c r="H989" s="11" t="n">
        <v>200</v>
      </c>
      <c r="I989" s="11" t="n">
        <v>8306</v>
      </c>
      <c r="J989" s="11" t="n">
        <v>6823</v>
      </c>
      <c r="K989" s="11" t="n">
        <v>10</v>
      </c>
      <c r="L989" s="12" t="n">
        <v>15.7678965625986</v>
      </c>
      <c r="M989" s="12" t="n">
        <v>0.788394828129927</v>
      </c>
      <c r="N989" s="13" t="n">
        <v>0.821454370334698</v>
      </c>
      <c r="O989" s="13" t="n">
        <v>0.654840744244718</v>
      </c>
      <c r="P989" s="13" t="n">
        <v>0.134105960264901</v>
      </c>
      <c r="Q989" s="13" t="n">
        <v>-0.213053728750465</v>
      </c>
      <c r="R989" s="13" t="n">
        <v>-0.293897882938979</v>
      </c>
      <c r="S989" s="11" t="n">
        <v>0</v>
      </c>
      <c r="T989" s="13" t="n">
        <v>-0.0990990990990991</v>
      </c>
      <c r="U989" s="13" t="n">
        <v>-0.0902519167579409</v>
      </c>
      <c r="V989" s="11" t="n">
        <v>0</v>
      </c>
      <c r="W989" s="13" t="n">
        <v>-0.2</v>
      </c>
      <c r="X989" s="11" t="n">
        <v>0</v>
      </c>
      <c r="Y989" s="11" t="n">
        <v>0</v>
      </c>
      <c r="Z989" s="11" t="n">
        <v>0</v>
      </c>
      <c r="AA989" s="11" t="n">
        <v>0</v>
      </c>
      <c r="AB989" s="10" t="s">
        <v>65</v>
      </c>
      <c r="AC989" s="11" t="n">
        <v>25</v>
      </c>
      <c r="AD989" s="11" t="n">
        <v>81</v>
      </c>
      <c r="AE989" s="11" t="n">
        <v>81</v>
      </c>
      <c r="AF989" s="11" t="n">
        <v>9</v>
      </c>
      <c r="AG989" s="11" t="n">
        <v>1</v>
      </c>
      <c r="AH989" s="11" t="n">
        <v>3</v>
      </c>
      <c r="AI989" s="13" t="n">
        <v>0.125</v>
      </c>
      <c r="AJ989" s="13" t="n">
        <v>0.405</v>
      </c>
      <c r="AK989" s="13" t="n">
        <v>0.405</v>
      </c>
      <c r="AL989" s="13" t="n">
        <v>0.045</v>
      </c>
      <c r="AM989" s="13" t="n">
        <v>0.005</v>
      </c>
      <c r="AN989" s="11" t="n">
        <v>4</v>
      </c>
      <c r="AO989" s="13" t="n">
        <v>0.0196078431372549</v>
      </c>
      <c r="AP989" s="11" t="n">
        <v>23</v>
      </c>
      <c r="AQ989" s="11" t="n">
        <v>4</v>
      </c>
      <c r="AR989" s="13" t="n">
        <v>0.103139013452915</v>
      </c>
      <c r="AS989" s="13" t="n">
        <v>0.0179372197309417</v>
      </c>
      <c r="AT989" s="14" t="n">
        <f aca="false">SUMIFS(시도_소아과개폐업!$C$5:$C$293,시도_소아과개폐업!$A$5:$A$293,$D989,시도_소아과개폐업!$B$5:$B$293,$B989)</f>
        <v>6</v>
      </c>
      <c r="AU989" s="14" t="n">
        <f aca="false">SUMIFS(시도_소아과개폐업!$D$5:$D$293,시도_소아과개폐업!$A$5:$A$293,$D989,시도_소아과개폐업!$B$5:$B$293,$B989)</f>
        <v>6</v>
      </c>
      <c r="AV989" s="14" t="n">
        <f aca="false">SUMIFS(시도_소아과개폐업!$F$5:$F$293,시도_소아과개폐업!$A$5:$A$293,$D989,시도_소아과개폐업!$B$5:$B$293,$B989)</f>
        <v>0</v>
      </c>
      <c r="AW989" s="15" t="n">
        <f aca="false">SUMIFS(시도_소아과개폐업!$G$5:$G$293,시도_소아과개폐업!$A$5:$A$293,$D989,시도_소아과개폐업!$B$5:$B$293,$B989)</f>
        <v>0.166666666666667</v>
      </c>
      <c r="AX989" s="14" t="n">
        <f aca="false">SUMIFS(시도_소아과개폐업!$H$5:$H$293,시도_소아과개폐업!$A$5:$A$293,$D989,시도_소아과개폐업!$B$5:$B$293,$B989)</f>
        <v>23</v>
      </c>
      <c r="AY989" s="14" t="n">
        <f aca="false">SUMIFS(시군구_병원급!$E$5:$E$3668,시군구_병원급!$A$5:$A$3668,$A989,시군구_병원급!$D$5:$D$3668,$D989)</f>
        <v>11</v>
      </c>
      <c r="AZ989" s="14" t="n">
        <f aca="false">SUMIFS(시군구_병원급!$F$5:$F$3668,시군구_병원급!$A$5:$A$3668,$A989,시군구_병원급!$D$5:$D$3668,$D989)</f>
        <v>3</v>
      </c>
      <c r="BA989" s="14" t="n">
        <f aca="false">SUMIFS(시군구_병원급!$G$5:$G$3668,시군구_병원급!$A$5:$A$3668,$A989,시군구_병원급!$D$5:$D$3668,$D989)</f>
        <v>21</v>
      </c>
      <c r="BB989" s="14" t="n">
        <f aca="false">SUMIFS(시군구_병원급!$H$5:$H$3668,시군구_병원급!$A$5:$A$3668,$A989,시군구_병원급!$D$5:$D$3668,$D989)</f>
        <v>46</v>
      </c>
      <c r="BC989" s="16" t="n">
        <f aca="false">K989+AY989</f>
        <v>21</v>
      </c>
      <c r="BD989" s="17" t="n">
        <f aca="false">IF(E989=0,"",(K989+AY989)/E989*1000)</f>
        <v>1.65562913907285</v>
      </c>
      <c r="BE989" s="16" t="n">
        <f aca="false">AY989-SUMIFS(시군구_병원급!$E$5:$E$3668,시군구_병원급!$A$5:$A$3668,$A989,시군구_병원급!$D$5:$D$3668,$D989-3)</f>
        <v>0</v>
      </c>
      <c r="BF989" s="16" t="n">
        <f aca="false">IF(AY989=0,1,0)</f>
        <v>0</v>
      </c>
      <c r="BG989" s="16" t="n">
        <f aca="false">IF(K989+AY989=0,1,0)</f>
        <v>0</v>
      </c>
      <c r="BH989" s="16" t="n">
        <f aca="false">AF989+AG989+AH989</f>
        <v>13</v>
      </c>
      <c r="BI989" s="18" t="n">
        <f aca="false">IF(H989=0,"",BH989/H989)</f>
        <v>0.065</v>
      </c>
      <c r="BJ989" s="16" t="n">
        <f aca="false">IF(AP989="","",AP989+AN989)</f>
        <v>27</v>
      </c>
    </row>
    <row r="990" customFormat="false" ht="15" hidden="false" customHeight="true" outlineLevel="0" collapsed="false">
      <c r="A990" s="9" t="s">
        <v>195</v>
      </c>
      <c r="B990" s="10" t="s">
        <v>193</v>
      </c>
      <c r="C990" s="10" t="s">
        <v>119</v>
      </c>
      <c r="D990" s="9" t="n">
        <v>2020</v>
      </c>
      <c r="E990" s="11" t="n">
        <v>7758</v>
      </c>
      <c r="F990" s="11" t="n">
        <v>798</v>
      </c>
      <c r="G990" s="11" t="n">
        <v>819</v>
      </c>
      <c r="H990" s="11" t="n">
        <v>126</v>
      </c>
      <c r="I990" s="11" t="n">
        <v>6562</v>
      </c>
      <c r="J990" s="11" t="n">
        <v>5181</v>
      </c>
      <c r="K990" s="11" t="n">
        <v>4</v>
      </c>
      <c r="L990" s="12" t="n">
        <v>16.2412993039443</v>
      </c>
      <c r="M990" s="12" t="n">
        <v>0.51559680329982</v>
      </c>
      <c r="N990" s="13" t="n">
        <v>0.789545870161536</v>
      </c>
      <c r="O990" s="13" t="n">
        <v>0.845836555813354</v>
      </c>
      <c r="P990" s="13" t="n">
        <v>0.105568445475638</v>
      </c>
      <c r="Q990" s="13" t="n">
        <v>-0.326035965598124</v>
      </c>
      <c r="R990" s="13" t="n">
        <v>-0.523005241700641</v>
      </c>
      <c r="S990" s="11" t="n">
        <v>-1</v>
      </c>
      <c r="T990" s="13" t="n">
        <v>-0.0666666666666667</v>
      </c>
      <c r="U990" s="13" t="n">
        <v>-0.0317249520436771</v>
      </c>
      <c r="V990" s="11" t="n">
        <v>0</v>
      </c>
      <c r="W990" s="13" t="n">
        <v>-0.317460317460317</v>
      </c>
      <c r="X990" s="11" t="n">
        <v>1</v>
      </c>
      <c r="Y990" s="11" t="n">
        <v>0</v>
      </c>
      <c r="Z990" s="11" t="n">
        <v>1</v>
      </c>
      <c r="AA990" s="11" t="n">
        <v>0</v>
      </c>
      <c r="AB990" s="10" t="s">
        <v>65</v>
      </c>
      <c r="AC990" s="11" t="n">
        <v>12</v>
      </c>
      <c r="AD990" s="11" t="n">
        <v>68</v>
      </c>
      <c r="AE990" s="11" t="n">
        <v>40</v>
      </c>
      <c r="AF990" s="11" t="n">
        <v>6</v>
      </c>
      <c r="AG990" s="11" t="n">
        <v>0</v>
      </c>
      <c r="AH990" s="11" t="n">
        <v>0</v>
      </c>
      <c r="AI990" s="13" t="n">
        <v>0.0952380952380952</v>
      </c>
      <c r="AJ990" s="13" t="n">
        <v>0.53968253968254</v>
      </c>
      <c r="AK990" s="13" t="n">
        <v>0.317460317460317</v>
      </c>
      <c r="AL990" s="13" t="n">
        <v>0.0476190476190476</v>
      </c>
      <c r="AM990" s="13" t="n">
        <v>0</v>
      </c>
      <c r="AN990" s="11" t="n">
        <v>1</v>
      </c>
      <c r="AO990" s="13" t="n">
        <v>0.0078740157480315</v>
      </c>
      <c r="AP990" s="11" t="n">
        <v>11</v>
      </c>
      <c r="AQ990" s="11" t="n">
        <v>3</v>
      </c>
      <c r="AR990" s="13" t="n">
        <v>0.0814814814814815</v>
      </c>
      <c r="AS990" s="13" t="n">
        <v>0.0222222222222222</v>
      </c>
      <c r="AT990" s="14" t="n">
        <f aca="false">SUMIFS(시도_소아과개폐업!$C$5:$C$293,시도_소아과개폐업!$A$5:$A$293,$D990,시도_소아과개폐업!$B$5:$B$293,$B990)</f>
        <v>6</v>
      </c>
      <c r="AU990" s="14" t="n">
        <f aca="false">SUMIFS(시도_소아과개폐업!$D$5:$D$293,시도_소아과개폐업!$A$5:$A$293,$D990,시도_소아과개폐업!$B$5:$B$293,$B990)</f>
        <v>6</v>
      </c>
      <c r="AV990" s="14" t="n">
        <f aca="false">SUMIFS(시도_소아과개폐업!$F$5:$F$293,시도_소아과개폐업!$A$5:$A$293,$D990,시도_소아과개폐업!$B$5:$B$293,$B990)</f>
        <v>0</v>
      </c>
      <c r="AW990" s="15" t="n">
        <f aca="false">SUMIFS(시도_소아과개폐업!$G$5:$G$293,시도_소아과개폐업!$A$5:$A$293,$D990,시도_소아과개폐업!$B$5:$B$293,$B990)</f>
        <v>0.166666666666667</v>
      </c>
      <c r="AX990" s="14" t="n">
        <f aca="false">SUMIFS(시도_소아과개폐업!$H$5:$H$293,시도_소아과개폐업!$A$5:$A$293,$D990,시도_소아과개폐업!$B$5:$B$293,$B990)</f>
        <v>23</v>
      </c>
      <c r="AY990" s="14" t="n">
        <f aca="false">SUMIFS(시군구_병원급!$E$5:$E$3668,시군구_병원급!$A$5:$A$3668,$A990,시군구_병원급!$D$5:$D$3668,$D990)</f>
        <v>2</v>
      </c>
      <c r="AZ990" s="14" t="n">
        <f aca="false">SUMIFS(시군구_병원급!$F$5:$F$3668,시군구_병원급!$A$5:$A$3668,$A990,시군구_병원급!$D$5:$D$3668,$D990)</f>
        <v>1</v>
      </c>
      <c r="BA990" s="14" t="n">
        <f aca="false">SUMIFS(시군구_병원급!$G$5:$G$3668,시군구_병원급!$A$5:$A$3668,$A990,시군구_병원급!$D$5:$D$3668,$D990)</f>
        <v>2</v>
      </c>
      <c r="BB990" s="14" t="n">
        <f aca="false">SUMIFS(시군구_병원급!$H$5:$H$3668,시군구_병원급!$A$5:$A$3668,$A990,시군구_병원급!$D$5:$D$3668,$D990)</f>
        <v>6</v>
      </c>
      <c r="BC990" s="16" t="n">
        <f aca="false">K990+AY990</f>
        <v>6</v>
      </c>
      <c r="BD990" s="17" t="n">
        <f aca="false">IF(E990=0,"",(K990+AY990)/E990*1000)</f>
        <v>0.773395204949729</v>
      </c>
      <c r="BE990" s="16" t="n">
        <f aca="false">AY990-SUMIFS(시군구_병원급!$E$5:$E$3668,시군구_병원급!$A$5:$A$3668,$A990,시군구_병원급!$D$5:$D$3668,$D990-3)</f>
        <v>0</v>
      </c>
      <c r="BF990" s="16" t="n">
        <f aca="false">IF(AY990=0,1,0)</f>
        <v>0</v>
      </c>
      <c r="BG990" s="16" t="n">
        <f aca="false">IF(K990+AY990=0,1,0)</f>
        <v>0</v>
      </c>
      <c r="BH990" s="16" t="n">
        <f aca="false">AF990+AG990+AH990</f>
        <v>6</v>
      </c>
      <c r="BI990" s="18" t="n">
        <f aca="false">IF(H990=0,"",BH990/H990)</f>
        <v>0.0476190476190476</v>
      </c>
      <c r="BJ990" s="16" t="n">
        <f aca="false">IF(AP990="","",AP990+AN990)</f>
        <v>12</v>
      </c>
    </row>
    <row r="991" customFormat="false" ht="15" hidden="false" customHeight="true" outlineLevel="0" collapsed="false">
      <c r="A991" s="9" t="s">
        <v>196</v>
      </c>
      <c r="B991" s="10" t="s">
        <v>193</v>
      </c>
      <c r="C991" s="10" t="s">
        <v>129</v>
      </c>
      <c r="D991" s="9" t="n">
        <v>2020</v>
      </c>
      <c r="E991" s="11" t="n">
        <v>14093</v>
      </c>
      <c r="F991" s="11" t="n">
        <v>1788</v>
      </c>
      <c r="G991" s="11" t="n">
        <v>1826</v>
      </c>
      <c r="H991" s="11" t="n">
        <v>205</v>
      </c>
      <c r="I991" s="11" t="n">
        <v>8792</v>
      </c>
      <c r="J991" s="11" t="n">
        <v>7272</v>
      </c>
      <c r="K991" s="11" t="n">
        <v>7</v>
      </c>
      <c r="L991" s="12" t="n">
        <v>14.5462286241396</v>
      </c>
      <c r="M991" s="12" t="n">
        <v>0.496700489604768</v>
      </c>
      <c r="N991" s="13" t="n">
        <v>0.827115559599636</v>
      </c>
      <c r="O991" s="13" t="n">
        <v>0.623855814943589</v>
      </c>
      <c r="P991" s="13" t="n">
        <v>0.129567870574044</v>
      </c>
      <c r="Q991" s="13" t="n">
        <v>-0.0392664803326743</v>
      </c>
      <c r="R991" s="13" t="n">
        <v>-0.0188070929607738</v>
      </c>
      <c r="S991" s="11" t="n">
        <v>-1</v>
      </c>
      <c r="T991" s="13" t="n">
        <v>-0.0238095238095238</v>
      </c>
      <c r="U991" s="13" t="n">
        <v>-0.0410122164048866</v>
      </c>
      <c r="V991" s="11" t="n">
        <v>0</v>
      </c>
      <c r="W991" s="13" t="n">
        <v>-0.195121951219512</v>
      </c>
      <c r="X991" s="11" t="n">
        <v>0</v>
      </c>
      <c r="Y991" s="11" t="n">
        <v>0</v>
      </c>
      <c r="Z991" s="11" t="n">
        <v>0</v>
      </c>
      <c r="AA991" s="11" t="n">
        <v>0</v>
      </c>
      <c r="AB991" s="10" t="s">
        <v>65</v>
      </c>
      <c r="AC991" s="11" t="n">
        <v>28</v>
      </c>
      <c r="AD991" s="11" t="n">
        <v>80</v>
      </c>
      <c r="AE991" s="11" t="n">
        <v>87</v>
      </c>
      <c r="AF991" s="11" t="n">
        <v>5</v>
      </c>
      <c r="AG991" s="11" t="n">
        <v>3</v>
      </c>
      <c r="AH991" s="11" t="n">
        <v>2</v>
      </c>
      <c r="AI991" s="13" t="n">
        <v>0.136585365853659</v>
      </c>
      <c r="AJ991" s="13" t="n">
        <v>0.390243902439024</v>
      </c>
      <c r="AK991" s="13" t="n">
        <v>0.424390243902439</v>
      </c>
      <c r="AL991" s="13" t="n">
        <v>0.024390243902439</v>
      </c>
      <c r="AM991" s="13" t="n">
        <v>0.0146341463414634</v>
      </c>
      <c r="AN991" s="11" t="n">
        <v>1</v>
      </c>
      <c r="AO991" s="13" t="n">
        <v>0.00485436893203884</v>
      </c>
      <c r="AP991" s="11" t="n">
        <v>13</v>
      </c>
      <c r="AQ991" s="11" t="n">
        <v>7</v>
      </c>
      <c r="AR991" s="13" t="n">
        <v>0.0613207547169811</v>
      </c>
      <c r="AS991" s="13" t="n">
        <v>0.0330188679245283</v>
      </c>
      <c r="AT991" s="14" t="n">
        <f aca="false">SUMIFS(시도_소아과개폐업!$C$5:$C$293,시도_소아과개폐업!$A$5:$A$293,$D991,시도_소아과개폐업!$B$5:$B$293,$B991)</f>
        <v>6</v>
      </c>
      <c r="AU991" s="14" t="n">
        <f aca="false">SUMIFS(시도_소아과개폐업!$D$5:$D$293,시도_소아과개폐업!$A$5:$A$293,$D991,시도_소아과개폐업!$B$5:$B$293,$B991)</f>
        <v>6</v>
      </c>
      <c r="AV991" s="14" t="n">
        <f aca="false">SUMIFS(시도_소아과개폐업!$F$5:$F$293,시도_소아과개폐업!$A$5:$A$293,$D991,시도_소아과개폐업!$B$5:$B$293,$B991)</f>
        <v>0</v>
      </c>
      <c r="AW991" s="15" t="n">
        <f aca="false">SUMIFS(시도_소아과개폐업!$G$5:$G$293,시도_소아과개폐업!$A$5:$A$293,$D991,시도_소아과개폐업!$B$5:$B$293,$B991)</f>
        <v>0.166666666666667</v>
      </c>
      <c r="AX991" s="14" t="n">
        <f aca="false">SUMIFS(시도_소아과개폐업!$H$5:$H$293,시도_소아과개폐업!$A$5:$A$293,$D991,시도_소아과개폐업!$B$5:$B$293,$B991)</f>
        <v>23</v>
      </c>
      <c r="AY991" s="14" t="n">
        <f aca="false">SUMIFS(시군구_병원급!$E$5:$E$3668,시군구_병원급!$A$5:$A$3668,$A991,시군구_병원급!$D$5:$D$3668,$D991)</f>
        <v>6</v>
      </c>
      <c r="AZ991" s="14" t="n">
        <f aca="false">SUMIFS(시군구_병원급!$F$5:$F$3668,시군구_병원급!$A$5:$A$3668,$A991,시군구_병원급!$D$5:$D$3668,$D991)</f>
        <v>2</v>
      </c>
      <c r="BA991" s="14" t="n">
        <f aca="false">SUMIFS(시군구_병원급!$G$5:$G$3668,시군구_병원급!$A$5:$A$3668,$A991,시군구_병원급!$D$5:$D$3668,$D991)</f>
        <v>5</v>
      </c>
      <c r="BB991" s="14" t="n">
        <f aca="false">SUMIFS(시군구_병원급!$H$5:$H$3668,시군구_병원급!$A$5:$A$3668,$A991,시군구_병원급!$D$5:$D$3668,$D991)</f>
        <v>12</v>
      </c>
      <c r="BC991" s="16" t="n">
        <f aca="false">K991+AY991</f>
        <v>13</v>
      </c>
      <c r="BD991" s="17" t="n">
        <f aca="false">IF(E991=0,"",(K991+AY991)/E991*1000)</f>
        <v>0.922443766408855</v>
      </c>
      <c r="BE991" s="16" t="n">
        <f aca="false">AY991-SUMIFS(시군구_병원급!$E$5:$E$3668,시군구_병원급!$A$5:$A$3668,$A991,시군구_병원급!$D$5:$D$3668,$D991-3)</f>
        <v>0</v>
      </c>
      <c r="BF991" s="16" t="n">
        <f aca="false">IF(AY991=0,1,0)</f>
        <v>0</v>
      </c>
      <c r="BG991" s="16" t="n">
        <f aca="false">IF(K991+AY991=0,1,0)</f>
        <v>0</v>
      </c>
      <c r="BH991" s="16" t="n">
        <f aca="false">AF991+AG991+AH991</f>
        <v>10</v>
      </c>
      <c r="BI991" s="18" t="n">
        <f aca="false">IF(H991=0,"",BH991/H991)</f>
        <v>0.0487804878048781</v>
      </c>
      <c r="BJ991" s="16" t="n">
        <f aca="false">IF(AP991="","",AP991+AN991)</f>
        <v>14</v>
      </c>
    </row>
    <row r="992" customFormat="false" ht="15" hidden="false" customHeight="true" outlineLevel="0" collapsed="false">
      <c r="A992" s="9" t="s">
        <v>197</v>
      </c>
      <c r="B992" s="10" t="s">
        <v>193</v>
      </c>
      <c r="C992" s="10" t="s">
        <v>198</v>
      </c>
      <c r="D992" s="9" t="n">
        <v>2020</v>
      </c>
      <c r="E992" s="11" t="n">
        <v>9457</v>
      </c>
      <c r="F992" s="11" t="n">
        <v>1258</v>
      </c>
      <c r="G992" s="11" t="n">
        <v>1334</v>
      </c>
      <c r="H992" s="11" t="n">
        <v>132</v>
      </c>
      <c r="I992" s="11" t="n">
        <v>7364</v>
      </c>
      <c r="J992" s="11" t="n">
        <v>5313</v>
      </c>
      <c r="K992" s="11" t="n">
        <v>6</v>
      </c>
      <c r="L992" s="12" t="n">
        <v>13.9579147721265</v>
      </c>
      <c r="M992" s="12" t="n">
        <v>0.634450671460294</v>
      </c>
      <c r="N992" s="13" t="n">
        <v>0.72148288973384</v>
      </c>
      <c r="O992" s="13" t="n">
        <v>0.778682457438934</v>
      </c>
      <c r="P992" s="13" t="n">
        <v>0.141059532621339</v>
      </c>
      <c r="Q992" s="13" t="n">
        <v>-0.194051474348048</v>
      </c>
      <c r="R992" s="13" t="n">
        <v>-0.162586315128688</v>
      </c>
      <c r="S992" s="11" t="n">
        <v>2</v>
      </c>
      <c r="T992" s="13" t="n">
        <v>-0.0571428571428572</v>
      </c>
      <c r="U992" s="13" t="n">
        <v>-0.04102096627165</v>
      </c>
      <c r="V992" s="11" t="n">
        <v>0</v>
      </c>
      <c r="W992" s="13" t="n">
        <v>-0.21969696969697</v>
      </c>
      <c r="X992" s="11" t="n">
        <v>0</v>
      </c>
      <c r="Y992" s="11" t="n">
        <v>1</v>
      </c>
      <c r="Z992" s="11" t="n">
        <v>1</v>
      </c>
      <c r="AA992" s="11" t="n">
        <v>0</v>
      </c>
      <c r="AB992" s="10" t="s">
        <v>65</v>
      </c>
      <c r="AC992" s="11" t="n">
        <v>17</v>
      </c>
      <c r="AD992" s="11" t="n">
        <v>65</v>
      </c>
      <c r="AE992" s="11" t="n">
        <v>33</v>
      </c>
      <c r="AF992" s="11" t="n">
        <v>7</v>
      </c>
      <c r="AG992" s="11" t="n">
        <v>10</v>
      </c>
      <c r="AH992" s="11" t="n">
        <v>0</v>
      </c>
      <c r="AI992" s="13" t="n">
        <v>0.128787878787879</v>
      </c>
      <c r="AJ992" s="13" t="n">
        <v>0.492424242424242</v>
      </c>
      <c r="AK992" s="13" t="n">
        <v>0.25</v>
      </c>
      <c r="AL992" s="13" t="n">
        <v>0.053030303030303</v>
      </c>
      <c r="AM992" s="13" t="n">
        <v>0.0757575757575758</v>
      </c>
      <c r="AN992" s="11" t="n">
        <v>3</v>
      </c>
      <c r="AO992" s="13" t="n">
        <v>0.0222222222222222</v>
      </c>
      <c r="AP992" s="11" t="n">
        <v>15</v>
      </c>
      <c r="AQ992" s="11" t="n">
        <v>6</v>
      </c>
      <c r="AR992" s="13" t="n">
        <v>0.104166666666667</v>
      </c>
      <c r="AS992" s="13" t="n">
        <v>0.0416666666666667</v>
      </c>
      <c r="AT992" s="14" t="n">
        <f aca="false">SUMIFS(시도_소아과개폐업!$C$5:$C$293,시도_소아과개폐업!$A$5:$A$293,$D992,시도_소아과개폐업!$B$5:$B$293,$B992)</f>
        <v>6</v>
      </c>
      <c r="AU992" s="14" t="n">
        <f aca="false">SUMIFS(시도_소아과개폐업!$D$5:$D$293,시도_소아과개폐업!$A$5:$A$293,$D992,시도_소아과개폐업!$B$5:$B$293,$B992)</f>
        <v>6</v>
      </c>
      <c r="AV992" s="14" t="n">
        <f aca="false">SUMIFS(시도_소아과개폐업!$F$5:$F$293,시도_소아과개폐업!$A$5:$A$293,$D992,시도_소아과개폐업!$B$5:$B$293,$B992)</f>
        <v>0</v>
      </c>
      <c r="AW992" s="15" t="n">
        <f aca="false">SUMIFS(시도_소아과개폐업!$G$5:$G$293,시도_소아과개폐업!$A$5:$A$293,$D992,시도_소아과개폐업!$B$5:$B$293,$B992)</f>
        <v>0.166666666666667</v>
      </c>
      <c r="AX992" s="14" t="n">
        <f aca="false">SUMIFS(시도_소아과개폐업!$H$5:$H$293,시도_소아과개폐업!$A$5:$A$293,$D992,시도_소아과개폐업!$B$5:$B$293,$B992)</f>
        <v>23</v>
      </c>
      <c r="AY992" s="14" t="n">
        <f aca="false">SUMIFS(시군구_병원급!$E$5:$E$3668,시군구_병원급!$A$5:$A$3668,$A992,시군구_병원급!$D$5:$D$3668,$D992)</f>
        <v>5</v>
      </c>
      <c r="AZ992" s="14" t="n">
        <f aca="false">SUMIFS(시군구_병원급!$F$5:$F$3668,시군구_병원급!$A$5:$A$3668,$A992,시군구_병원급!$D$5:$D$3668,$D992)</f>
        <v>1</v>
      </c>
      <c r="BA992" s="14" t="n">
        <f aca="false">SUMIFS(시군구_병원급!$G$5:$G$3668,시군구_병원급!$A$5:$A$3668,$A992,시군구_병원급!$D$5:$D$3668,$D992)</f>
        <v>6</v>
      </c>
      <c r="BB992" s="14" t="n">
        <f aca="false">SUMIFS(시군구_병원급!$H$5:$H$3668,시군구_병원급!$A$5:$A$3668,$A992,시군구_병원급!$D$5:$D$3668,$D992)</f>
        <v>19</v>
      </c>
      <c r="BC992" s="16" t="n">
        <f aca="false">K992+AY992</f>
        <v>11</v>
      </c>
      <c r="BD992" s="17" t="n">
        <f aca="false">IF(E992=0,"",(K992+AY992)/E992*1000)</f>
        <v>1.16315956434387</v>
      </c>
      <c r="BE992" s="16" t="n">
        <f aca="false">AY992-SUMIFS(시군구_병원급!$E$5:$E$3668,시군구_병원급!$A$5:$A$3668,$A992,시군구_병원급!$D$5:$D$3668,$D992-3)</f>
        <v>0</v>
      </c>
      <c r="BF992" s="16" t="n">
        <f aca="false">IF(AY992=0,1,0)</f>
        <v>0</v>
      </c>
      <c r="BG992" s="16" t="n">
        <f aca="false">IF(K992+AY992=0,1,0)</f>
        <v>0</v>
      </c>
      <c r="BH992" s="16" t="n">
        <f aca="false">AF992+AG992+AH992</f>
        <v>17</v>
      </c>
      <c r="BI992" s="18" t="n">
        <f aca="false">IF(H992=0,"",BH992/H992)</f>
        <v>0.128787878787879</v>
      </c>
      <c r="BJ992" s="16" t="n">
        <f aca="false">IF(AP992="","",AP992+AN992)</f>
        <v>18</v>
      </c>
    </row>
    <row r="993" customFormat="false" ht="15" hidden="false" customHeight="true" outlineLevel="0" collapsed="false">
      <c r="A993" s="9" t="s">
        <v>199</v>
      </c>
      <c r="B993" s="10" t="s">
        <v>200</v>
      </c>
      <c r="C993" s="10" t="s">
        <v>200</v>
      </c>
      <c r="D993" s="9" t="n">
        <v>2020</v>
      </c>
      <c r="E993" s="11" t="n">
        <v>26208</v>
      </c>
      <c r="F993" s="11" t="n">
        <v>3344</v>
      </c>
      <c r="G993" s="11" t="n">
        <v>3468</v>
      </c>
      <c r="H993" s="11" t="n">
        <v>350</v>
      </c>
      <c r="I993" s="11" t="n">
        <v>19532</v>
      </c>
      <c r="J993" s="11" t="n">
        <v>15349</v>
      </c>
      <c r="K993" s="11" t="n">
        <v>22</v>
      </c>
      <c r="L993" s="12" t="n">
        <v>13.3547008547009</v>
      </c>
      <c r="M993" s="12" t="n">
        <v>0.83943833943834</v>
      </c>
      <c r="N993" s="13" t="n">
        <v>0.785838623796846</v>
      </c>
      <c r="O993" s="13" t="n">
        <v>0.74526862026862</v>
      </c>
      <c r="P993" s="13" t="n">
        <v>0.132326007326007</v>
      </c>
      <c r="Q993" s="13" t="n">
        <v>0.112205058563911</v>
      </c>
      <c r="R993" s="13" t="n">
        <v>-0.0102739726027398</v>
      </c>
      <c r="S993" s="11" t="n">
        <v>5</v>
      </c>
      <c r="T993" s="13" t="n">
        <v>-0.0250696378830083</v>
      </c>
      <c r="U993" s="13" t="n">
        <v>0.0120207253886011</v>
      </c>
      <c r="V993" s="11" t="n">
        <v>0</v>
      </c>
      <c r="W993" s="13" t="n">
        <v>-0.102857142857143</v>
      </c>
      <c r="X993" s="11" t="n">
        <v>0</v>
      </c>
      <c r="Y993" s="11" t="n">
        <v>0</v>
      </c>
      <c r="Z993" s="11" t="n">
        <v>0</v>
      </c>
      <c r="AA993" s="11" t="n">
        <v>0</v>
      </c>
      <c r="AB993" s="10" t="s">
        <v>65</v>
      </c>
      <c r="AC993" s="11" t="n">
        <v>75</v>
      </c>
      <c r="AD993" s="11" t="n">
        <v>92</v>
      </c>
      <c r="AE993" s="11" t="n">
        <v>155</v>
      </c>
      <c r="AF993" s="11" t="n">
        <v>15</v>
      </c>
      <c r="AG993" s="11" t="n">
        <v>13</v>
      </c>
      <c r="AH993" s="11" t="n">
        <v>0</v>
      </c>
      <c r="AI993" s="13" t="n">
        <v>0.214285714285714</v>
      </c>
      <c r="AJ993" s="13" t="n">
        <v>0.262857142857143</v>
      </c>
      <c r="AK993" s="13" t="n">
        <v>0.442857142857143</v>
      </c>
      <c r="AL993" s="13" t="n">
        <v>0.0428571428571429</v>
      </c>
      <c r="AM993" s="13" t="n">
        <v>0.0371428571428571</v>
      </c>
      <c r="AN993" s="11" t="n">
        <v>3</v>
      </c>
      <c r="AO993" s="13" t="n">
        <v>0.0084985835694051</v>
      </c>
      <c r="AP993" s="11" t="n">
        <v>40</v>
      </c>
      <c r="AQ993" s="11" t="n">
        <v>29</v>
      </c>
      <c r="AR993" s="13" t="n">
        <v>0.10989010989011</v>
      </c>
      <c r="AS993" s="13" t="n">
        <v>0.0796703296703297</v>
      </c>
      <c r="AT993" s="14" t="n">
        <f aca="false">SUMIFS(시도_소아과개폐업!$C$5:$C$293,시도_소아과개폐업!$A$5:$A$293,$D993,시도_소아과개폐업!$B$5:$B$293,$B993)</f>
        <v>11</v>
      </c>
      <c r="AU993" s="14" t="n">
        <f aca="false">SUMIFS(시도_소아과개폐업!$D$5:$D$293,시도_소아과개폐업!$A$5:$A$293,$D993,시도_소아과개폐업!$B$5:$B$293,$B993)</f>
        <v>6</v>
      </c>
      <c r="AV993" s="14" t="n">
        <f aca="false">SUMIFS(시도_소아과개폐업!$F$5:$F$293,시도_소아과개폐업!$A$5:$A$293,$D993,시도_소아과개폐업!$B$5:$B$293,$B993)</f>
        <v>5</v>
      </c>
      <c r="AW993" s="15" t="n">
        <f aca="false">SUMIFS(시도_소아과개폐업!$G$5:$G$293,시도_소아과개폐업!$A$5:$A$293,$D993,시도_소아과개폐업!$B$5:$B$293,$B993)</f>
        <v>0.285714285714286</v>
      </c>
      <c r="AX993" s="14" t="n">
        <f aca="false">SUMIFS(시도_소아과개폐업!$H$5:$H$293,시도_소아과개폐업!$A$5:$A$293,$D993,시도_소아과개폐업!$B$5:$B$293,$B993)</f>
        <v>12</v>
      </c>
      <c r="AY993" s="14" t="n">
        <f aca="false">SUMIFS(시군구_병원급!$E$5:$E$3668,시군구_병원급!$A$5:$A$3668,$A993,시군구_병원급!$D$5:$D$3668,$D993)</f>
        <v>4</v>
      </c>
      <c r="AZ993" s="14" t="n">
        <f aca="false">SUMIFS(시군구_병원급!$F$5:$F$3668,시군구_병원급!$A$5:$A$3668,$A993,시군구_병원급!$D$5:$D$3668,$D993)</f>
        <v>2</v>
      </c>
      <c r="BA993" s="14" t="n">
        <f aca="false">SUMIFS(시군구_병원급!$G$5:$G$3668,시군구_병원급!$A$5:$A$3668,$A993,시군구_병원급!$D$5:$D$3668,$D993)</f>
        <v>4</v>
      </c>
      <c r="BB993" s="14" t="n">
        <f aca="false">SUMIFS(시군구_병원급!$H$5:$H$3668,시군구_병원급!$A$5:$A$3668,$A993,시군구_병원급!$D$5:$D$3668,$D993)</f>
        <v>15</v>
      </c>
      <c r="BC993" s="16" t="n">
        <f aca="false">K993+AY993</f>
        <v>26</v>
      </c>
      <c r="BD993" s="17" t="n">
        <f aca="false">IF(E993=0,"",(K993+AY993)/E993*1000)</f>
        <v>0.992063492063492</v>
      </c>
      <c r="BE993" s="16" t="n">
        <f aca="false">AY993-SUMIFS(시군구_병원급!$E$5:$E$3668,시군구_병원급!$A$5:$A$3668,$A993,시군구_병원급!$D$5:$D$3668,$D993-3)</f>
        <v>4</v>
      </c>
      <c r="BF993" s="16" t="n">
        <f aca="false">IF(AY993=0,1,0)</f>
        <v>0</v>
      </c>
      <c r="BG993" s="16" t="n">
        <f aca="false">IF(K993+AY993=0,1,0)</f>
        <v>0</v>
      </c>
      <c r="BH993" s="16" t="n">
        <f aca="false">AF993+AG993+AH993</f>
        <v>28</v>
      </c>
      <c r="BI993" s="18" t="n">
        <f aca="false">IF(H993=0,"",BH993/H993)</f>
        <v>0.08</v>
      </c>
      <c r="BJ993" s="16" t="n">
        <f aca="false">IF(AP993="","",AP993+AN993)</f>
        <v>43</v>
      </c>
    </row>
    <row r="994" customFormat="false" ht="15" hidden="false" customHeight="true" outlineLevel="0" collapsed="false">
      <c r="A994" s="9" t="s">
        <v>201</v>
      </c>
      <c r="B994" s="10" t="s">
        <v>202</v>
      </c>
      <c r="C994" s="10" t="s">
        <v>203</v>
      </c>
      <c r="D994" s="9" t="n">
        <v>2020</v>
      </c>
      <c r="E994" s="11" t="n">
        <v>52228</v>
      </c>
      <c r="F994" s="11" t="n">
        <v>6573</v>
      </c>
      <c r="G994" s="11" t="n">
        <v>6814</v>
      </c>
      <c r="H994" s="11" t="n">
        <v>982</v>
      </c>
      <c r="I994" s="11" t="n">
        <v>36224</v>
      </c>
      <c r="J994" s="11" t="n">
        <v>28553</v>
      </c>
      <c r="K994" s="11" t="n">
        <v>55</v>
      </c>
      <c r="L994" s="12" t="n">
        <v>18.802175078502</v>
      </c>
      <c r="M994" s="12" t="n">
        <v>1.0530749789385</v>
      </c>
      <c r="N994" s="13" t="n">
        <v>0.788234319787986</v>
      </c>
      <c r="O994" s="13" t="n">
        <v>0.693574327946695</v>
      </c>
      <c r="P994" s="13" t="n">
        <v>0.130466416481581</v>
      </c>
      <c r="Q994" s="13" t="n">
        <v>-0.227213541666667</v>
      </c>
      <c r="R994" s="13" t="n">
        <v>-0.282510266399916</v>
      </c>
      <c r="S994" s="11" t="n">
        <v>-8</v>
      </c>
      <c r="T994" s="13" t="n">
        <v>-0.0753295668549906</v>
      </c>
      <c r="U994" s="13" t="n">
        <v>-0.0449020486724497</v>
      </c>
      <c r="V994" s="11" t="n">
        <v>0</v>
      </c>
      <c r="W994" s="13" t="n">
        <v>-0.214867617107943</v>
      </c>
      <c r="X994" s="11" t="n">
        <v>0</v>
      </c>
      <c r="Y994" s="11" t="n">
        <v>0</v>
      </c>
      <c r="Z994" s="11" t="n">
        <v>0</v>
      </c>
      <c r="AA994" s="11" t="n">
        <v>0</v>
      </c>
      <c r="AB994" s="10" t="s">
        <v>65</v>
      </c>
      <c r="AC994" s="11" t="n">
        <v>57</v>
      </c>
      <c r="AD994" s="11" t="n">
        <v>309</v>
      </c>
      <c r="AE994" s="11" t="n">
        <v>574</v>
      </c>
      <c r="AF994" s="11" t="n">
        <v>27</v>
      </c>
      <c r="AG994" s="11" t="n">
        <v>11</v>
      </c>
      <c r="AH994" s="11" t="n">
        <v>4</v>
      </c>
      <c r="AI994" s="13" t="n">
        <v>0.0580448065173116</v>
      </c>
      <c r="AJ994" s="13" t="n">
        <v>0.314663951120163</v>
      </c>
      <c r="AK994" s="13" t="n">
        <v>0.584521384928717</v>
      </c>
      <c r="AL994" s="13" t="n">
        <v>0.0274949083503055</v>
      </c>
      <c r="AM994" s="13" t="n">
        <v>0.0112016293279022</v>
      </c>
      <c r="AN994" s="11" t="n">
        <v>7</v>
      </c>
      <c r="AO994" s="13" t="n">
        <v>0.0070778564206269</v>
      </c>
      <c r="AP994" s="11" t="n">
        <v>81</v>
      </c>
      <c r="AQ994" s="11" t="n">
        <v>5</v>
      </c>
      <c r="AR994" s="13" t="n">
        <v>0.076056338028169</v>
      </c>
      <c r="AS994" s="13" t="n">
        <v>0.00469483568075117</v>
      </c>
      <c r="AT994" s="14" t="n">
        <f aca="false">SUMIFS(시도_소아과개폐업!$C$5:$C$293,시도_소아과개폐업!$A$5:$A$293,$D994,시도_소아과개폐업!$B$5:$B$293,$B994)</f>
        <v>156</v>
      </c>
      <c r="AU994" s="14" t="n">
        <f aca="false">SUMIFS(시도_소아과개폐업!$D$5:$D$293,시도_소아과개폐업!$A$5:$A$293,$D994,시도_소아과개폐업!$B$5:$B$293,$B994)</f>
        <v>126</v>
      </c>
      <c r="AV994" s="14" t="n">
        <f aca="false">SUMIFS(시도_소아과개폐업!$F$5:$F$293,시도_소아과개폐업!$A$5:$A$293,$D994,시도_소아과개폐업!$B$5:$B$293,$B994)</f>
        <v>30</v>
      </c>
      <c r="AW994" s="15" t="n">
        <f aca="false">SUMIFS(시도_소아과개폐업!$G$5:$G$293,시도_소아과개폐업!$A$5:$A$293,$D994,시도_소아과개폐업!$B$5:$B$293,$B994)</f>
        <v>0.183406113537118</v>
      </c>
      <c r="AX994" s="14" t="n">
        <f aca="false">SUMIFS(시도_소아과개폐업!$H$5:$H$293,시도_소아과개폐업!$A$5:$A$293,$D994,시도_소아과개폐업!$B$5:$B$293,$B994)</f>
        <v>335</v>
      </c>
      <c r="AY994" s="14" t="n">
        <f aca="false">SUMIFS(시군구_병원급!$E$5:$E$3668,시군구_병원급!$A$5:$A$3668,$A994,시군구_병원급!$D$5:$D$3668,$D994)</f>
        <v>19</v>
      </c>
      <c r="AZ994" s="14" t="n">
        <f aca="false">SUMIFS(시군구_병원급!$F$5:$F$3668,시군구_병원급!$A$5:$A$3668,$A994,시군구_병원급!$D$5:$D$3668,$D994)</f>
        <v>6</v>
      </c>
      <c r="BA994" s="14" t="n">
        <f aca="false">SUMIFS(시군구_병원급!$G$5:$G$3668,시군구_병원급!$A$5:$A$3668,$A994,시군구_병원급!$D$5:$D$3668,$D994)</f>
        <v>38</v>
      </c>
      <c r="BB994" s="14" t="n">
        <f aca="false">SUMIFS(시군구_병원급!$H$5:$H$3668,시군구_병원급!$A$5:$A$3668,$A994,시군구_병원급!$D$5:$D$3668,$D994)</f>
        <v>70</v>
      </c>
      <c r="BC994" s="16" t="n">
        <f aca="false">K994+AY994</f>
        <v>74</v>
      </c>
      <c r="BD994" s="17" t="n">
        <f aca="false">IF(E994=0,"",(K994+AY994)/E994*1000)</f>
        <v>1.41686451711726</v>
      </c>
      <c r="BE994" s="16" t="n">
        <f aca="false">AY994-SUMIFS(시군구_병원급!$E$5:$E$3668,시군구_병원급!$A$5:$A$3668,$A994,시군구_병원급!$D$5:$D$3668,$D994-3)</f>
        <v>1</v>
      </c>
      <c r="BF994" s="16" t="n">
        <f aca="false">IF(AY994=0,1,0)</f>
        <v>0</v>
      </c>
      <c r="BG994" s="16" t="n">
        <f aca="false">IF(K994+AY994=0,1,0)</f>
        <v>0</v>
      </c>
      <c r="BH994" s="16" t="n">
        <f aca="false">AF994+AG994+AH994</f>
        <v>42</v>
      </c>
      <c r="BI994" s="18" t="n">
        <f aca="false">IF(H994=0,"",BH994/H994)</f>
        <v>0.0427698574338086</v>
      </c>
      <c r="BJ994" s="16" t="n">
        <f aca="false">IF(AP994="","",AP994+AN994)</f>
        <v>88</v>
      </c>
    </row>
    <row r="995" customFormat="false" ht="15" hidden="false" customHeight="true" outlineLevel="0" collapsed="false">
      <c r="A995" s="9" t="s">
        <v>204</v>
      </c>
      <c r="B995" s="10" t="s">
        <v>202</v>
      </c>
      <c r="C995" s="10" t="s">
        <v>205</v>
      </c>
      <c r="D995" s="9" t="n">
        <v>2020</v>
      </c>
      <c r="E995" s="11" t="n">
        <v>36546</v>
      </c>
      <c r="F995" s="11" t="n">
        <v>4852</v>
      </c>
      <c r="G995" s="11" t="n">
        <v>5110</v>
      </c>
      <c r="H995" s="11" t="n">
        <v>580</v>
      </c>
      <c r="I995" s="11" t="n">
        <v>25702</v>
      </c>
      <c r="J995" s="11" t="n">
        <v>20409</v>
      </c>
      <c r="K995" s="11" t="n">
        <v>60</v>
      </c>
      <c r="L995" s="12" t="n">
        <v>15.8704098943797</v>
      </c>
      <c r="M995" s="12" t="n">
        <v>1.6417665407979</v>
      </c>
      <c r="N995" s="13" t="n">
        <v>0.794062718854564</v>
      </c>
      <c r="O995" s="13" t="n">
        <v>0.70327806052646</v>
      </c>
      <c r="P995" s="13" t="n">
        <v>0.139823783724621</v>
      </c>
      <c r="Q995" s="13" t="n">
        <v>-0.215986613463766</v>
      </c>
      <c r="R995" s="13" t="n">
        <v>-0.306460369163952</v>
      </c>
      <c r="S995" s="11" t="n">
        <v>-2</v>
      </c>
      <c r="T995" s="13" t="n">
        <v>-0.0491803278688525</v>
      </c>
      <c r="U995" s="13" t="n">
        <v>-0.0197185247339715</v>
      </c>
      <c r="V995" s="11" t="n">
        <v>0</v>
      </c>
      <c r="W995" s="13" t="n">
        <v>-0.172413793103448</v>
      </c>
      <c r="X995" s="11" t="n">
        <v>0</v>
      </c>
      <c r="Y995" s="11" t="n">
        <v>0</v>
      </c>
      <c r="Z995" s="11" t="n">
        <v>0</v>
      </c>
      <c r="AA995" s="11" t="n">
        <v>0</v>
      </c>
      <c r="AB995" s="10" t="s">
        <v>65</v>
      </c>
      <c r="AC995" s="11" t="n">
        <v>76</v>
      </c>
      <c r="AD995" s="11" t="n">
        <v>145</v>
      </c>
      <c r="AE995" s="11" t="n">
        <v>288</v>
      </c>
      <c r="AF995" s="11" t="n">
        <v>55</v>
      </c>
      <c r="AG995" s="11" t="n">
        <v>10</v>
      </c>
      <c r="AH995" s="11" t="n">
        <v>6</v>
      </c>
      <c r="AI995" s="13" t="n">
        <v>0.131034482758621</v>
      </c>
      <c r="AJ995" s="13" t="n">
        <v>0.25</v>
      </c>
      <c r="AK995" s="13" t="n">
        <v>0.496551724137931</v>
      </c>
      <c r="AL995" s="13" t="n">
        <v>0.0948275862068966</v>
      </c>
      <c r="AM995" s="13" t="n">
        <v>0.0172413793103448</v>
      </c>
      <c r="AN995" s="11" t="n">
        <v>2</v>
      </c>
      <c r="AO995" s="13" t="n">
        <v>0.00343642611683849</v>
      </c>
      <c r="AP995" s="11" t="n">
        <v>44</v>
      </c>
      <c r="AQ995" s="11" t="n">
        <v>14</v>
      </c>
      <c r="AR995" s="13" t="n">
        <v>0.0718954248366013</v>
      </c>
      <c r="AS995" s="13" t="n">
        <v>0.0228758169934641</v>
      </c>
      <c r="AT995" s="14" t="n">
        <f aca="false">SUMIFS(시도_소아과개폐업!$C$5:$C$293,시도_소아과개폐업!$A$5:$A$293,$D995,시도_소아과개폐업!$B$5:$B$293,$B995)</f>
        <v>156</v>
      </c>
      <c r="AU995" s="14" t="n">
        <f aca="false">SUMIFS(시도_소아과개폐업!$D$5:$D$293,시도_소아과개폐업!$A$5:$A$293,$D995,시도_소아과개폐업!$B$5:$B$293,$B995)</f>
        <v>126</v>
      </c>
      <c r="AV995" s="14" t="n">
        <f aca="false">SUMIFS(시도_소아과개폐업!$F$5:$F$293,시도_소아과개폐업!$A$5:$A$293,$D995,시도_소아과개폐업!$B$5:$B$293,$B995)</f>
        <v>30</v>
      </c>
      <c r="AW995" s="15" t="n">
        <f aca="false">SUMIFS(시도_소아과개폐업!$G$5:$G$293,시도_소아과개폐업!$A$5:$A$293,$D995,시도_소아과개폐업!$B$5:$B$293,$B995)</f>
        <v>0.183406113537118</v>
      </c>
      <c r="AX995" s="14" t="n">
        <f aca="false">SUMIFS(시도_소아과개폐업!$H$5:$H$293,시도_소아과개폐업!$A$5:$A$293,$D995,시도_소아과개폐업!$B$5:$B$293,$B995)</f>
        <v>335</v>
      </c>
      <c r="AY995" s="14" t="n">
        <f aca="false">SUMIFS(시군구_병원급!$E$5:$E$3668,시군구_병원급!$A$5:$A$3668,$A995,시군구_병원급!$D$5:$D$3668,$D995)</f>
        <v>14</v>
      </c>
      <c r="AZ995" s="14" t="n">
        <f aca="false">SUMIFS(시군구_병원급!$F$5:$F$3668,시군구_병원급!$A$5:$A$3668,$A995,시군구_병원급!$D$5:$D$3668,$D995)</f>
        <v>7</v>
      </c>
      <c r="BA995" s="14" t="n">
        <f aca="false">SUMIFS(시군구_병원급!$G$5:$G$3668,시군구_병원급!$A$5:$A$3668,$A995,시군구_병원급!$D$5:$D$3668,$D995)</f>
        <v>27</v>
      </c>
      <c r="BB995" s="14" t="n">
        <f aca="false">SUMIFS(시군구_병원급!$H$5:$H$3668,시군구_병원급!$A$5:$A$3668,$A995,시군구_병원급!$D$5:$D$3668,$D995)</f>
        <v>57</v>
      </c>
      <c r="BC995" s="16" t="n">
        <f aca="false">K995+AY995</f>
        <v>74</v>
      </c>
      <c r="BD995" s="17" t="n">
        <f aca="false">IF(E995=0,"",(K995+AY995)/E995*1000)</f>
        <v>2.02484540031741</v>
      </c>
      <c r="BE995" s="16" t="n">
        <f aca="false">AY995-SUMIFS(시군구_병원급!$E$5:$E$3668,시군구_병원급!$A$5:$A$3668,$A995,시군구_병원급!$D$5:$D$3668,$D995-3)</f>
        <v>0</v>
      </c>
      <c r="BF995" s="16" t="n">
        <f aca="false">IF(AY995=0,1,0)</f>
        <v>0</v>
      </c>
      <c r="BG995" s="16" t="n">
        <f aca="false">IF(K995+AY995=0,1,0)</f>
        <v>0</v>
      </c>
      <c r="BH995" s="16" t="n">
        <f aca="false">AF995+AG995+AH995</f>
        <v>71</v>
      </c>
      <c r="BI995" s="18" t="n">
        <f aca="false">IF(H995=0,"",BH995/H995)</f>
        <v>0.122413793103448</v>
      </c>
      <c r="BJ995" s="16" t="n">
        <f aca="false">IF(AP995="","",AP995+AN995)</f>
        <v>46</v>
      </c>
    </row>
    <row r="996" customFormat="false" ht="15" hidden="false" customHeight="true" outlineLevel="0" collapsed="false">
      <c r="A996" s="9" t="s">
        <v>206</v>
      </c>
      <c r="B996" s="10" t="s">
        <v>202</v>
      </c>
      <c r="C996" s="10" t="s">
        <v>207</v>
      </c>
      <c r="D996" s="9" t="n">
        <v>2020</v>
      </c>
      <c r="E996" s="11" t="n">
        <v>18611</v>
      </c>
      <c r="F996" s="11" t="n">
        <v>2306</v>
      </c>
      <c r="G996" s="11" t="n">
        <v>2302</v>
      </c>
      <c r="H996" s="11" t="n">
        <v>403</v>
      </c>
      <c r="I996" s="11" t="n">
        <v>15731</v>
      </c>
      <c r="J996" s="11" t="n">
        <v>12066</v>
      </c>
      <c r="K996" s="11" t="n">
        <v>21</v>
      </c>
      <c r="L996" s="12" t="n">
        <v>21.6538606200634</v>
      </c>
      <c r="M996" s="12" t="n">
        <v>1.12836494546236</v>
      </c>
      <c r="N996" s="13" t="n">
        <v>0.767020532706122</v>
      </c>
      <c r="O996" s="13" t="n">
        <v>0.845252807479448</v>
      </c>
      <c r="P996" s="13" t="n">
        <v>0.123690290688303</v>
      </c>
      <c r="Q996" s="13" t="n">
        <v>-0.106529044647144</v>
      </c>
      <c r="R996" s="13" t="n">
        <v>-0.137504683402023</v>
      </c>
      <c r="S996" s="11" t="n">
        <v>0</v>
      </c>
      <c r="T996" s="13" t="n">
        <v>-0.0539906103286385</v>
      </c>
      <c r="U996" s="13" t="n">
        <v>-0.0131116687578419</v>
      </c>
      <c r="V996" s="11" t="n">
        <v>0</v>
      </c>
      <c r="W996" s="13" t="n">
        <v>-0.213399503722084</v>
      </c>
      <c r="X996" s="11" t="n">
        <v>0</v>
      </c>
      <c r="Y996" s="11" t="n">
        <v>0</v>
      </c>
      <c r="Z996" s="11" t="n">
        <v>0</v>
      </c>
      <c r="AA996" s="11" t="n">
        <v>0</v>
      </c>
      <c r="AB996" s="10" t="s">
        <v>65</v>
      </c>
      <c r="AC996" s="11" t="n">
        <v>33</v>
      </c>
      <c r="AD996" s="11" t="n">
        <v>129</v>
      </c>
      <c r="AE996" s="11" t="n">
        <v>230</v>
      </c>
      <c r="AF996" s="11" t="n">
        <v>7</v>
      </c>
      <c r="AG996" s="11" t="n">
        <v>3</v>
      </c>
      <c r="AH996" s="11" t="n">
        <v>1</v>
      </c>
      <c r="AI996" s="13" t="n">
        <v>0.0818858560794045</v>
      </c>
      <c r="AJ996" s="13" t="n">
        <v>0.320099255583127</v>
      </c>
      <c r="AK996" s="13" t="n">
        <v>0.570719602977667</v>
      </c>
      <c r="AL996" s="13" t="n">
        <v>0.0173697270471464</v>
      </c>
      <c r="AM996" s="13" t="n">
        <v>0.00744416873449132</v>
      </c>
      <c r="AN996" s="11" t="n">
        <v>15</v>
      </c>
      <c r="AO996" s="13" t="n">
        <v>0.0358851674641148</v>
      </c>
      <c r="AP996" s="11" t="n">
        <v>82</v>
      </c>
      <c r="AQ996" s="11" t="n">
        <v>18</v>
      </c>
      <c r="AR996" s="13" t="n">
        <v>0.170124481327801</v>
      </c>
      <c r="AS996" s="13" t="n">
        <v>0.037344398340249</v>
      </c>
      <c r="AT996" s="14" t="n">
        <f aca="false">SUMIFS(시도_소아과개폐업!$C$5:$C$293,시도_소아과개폐업!$A$5:$A$293,$D996,시도_소아과개폐업!$B$5:$B$293,$B996)</f>
        <v>156</v>
      </c>
      <c r="AU996" s="14" t="n">
        <f aca="false">SUMIFS(시도_소아과개폐업!$D$5:$D$293,시도_소아과개폐업!$A$5:$A$293,$D996,시도_소아과개폐업!$B$5:$B$293,$B996)</f>
        <v>126</v>
      </c>
      <c r="AV996" s="14" t="n">
        <f aca="false">SUMIFS(시도_소아과개폐업!$F$5:$F$293,시도_소아과개폐업!$A$5:$A$293,$D996,시도_소아과개폐업!$B$5:$B$293,$B996)</f>
        <v>30</v>
      </c>
      <c r="AW996" s="15" t="n">
        <f aca="false">SUMIFS(시도_소아과개폐업!$G$5:$G$293,시도_소아과개폐업!$A$5:$A$293,$D996,시도_소아과개폐업!$B$5:$B$293,$B996)</f>
        <v>0.183406113537118</v>
      </c>
      <c r="AX996" s="14" t="n">
        <f aca="false">SUMIFS(시도_소아과개폐업!$H$5:$H$293,시도_소아과개폐업!$A$5:$A$293,$D996,시도_소아과개폐업!$B$5:$B$293,$B996)</f>
        <v>335</v>
      </c>
      <c r="AY996" s="14" t="n">
        <f aca="false">SUMIFS(시군구_병원급!$E$5:$E$3668,시군구_병원급!$A$5:$A$3668,$A996,시군구_병원급!$D$5:$D$3668,$D996)</f>
        <v>10</v>
      </c>
      <c r="AZ996" s="14" t="n">
        <f aca="false">SUMIFS(시군구_병원급!$F$5:$F$3668,시군구_병원급!$A$5:$A$3668,$A996,시군구_병원급!$D$5:$D$3668,$D996)</f>
        <v>5</v>
      </c>
      <c r="BA996" s="14" t="n">
        <f aca="false">SUMIFS(시군구_병원급!$G$5:$G$3668,시군구_병원급!$A$5:$A$3668,$A996,시군구_병원급!$D$5:$D$3668,$D996)</f>
        <v>17</v>
      </c>
      <c r="BB996" s="14" t="n">
        <f aca="false">SUMIFS(시군구_병원급!$H$5:$H$3668,시군구_병원급!$A$5:$A$3668,$A996,시군구_병원급!$D$5:$D$3668,$D996)</f>
        <v>34</v>
      </c>
      <c r="BC996" s="16" t="n">
        <f aca="false">K996+AY996</f>
        <v>31</v>
      </c>
      <c r="BD996" s="17" t="n">
        <f aca="false">IF(E996=0,"",(K996+AY996)/E996*1000)</f>
        <v>1.66568158615872</v>
      </c>
      <c r="BE996" s="16" t="n">
        <f aca="false">AY996-SUMIFS(시군구_병원급!$E$5:$E$3668,시군구_병원급!$A$5:$A$3668,$A996,시군구_병원급!$D$5:$D$3668,$D996-3)</f>
        <v>0</v>
      </c>
      <c r="BF996" s="16" t="n">
        <f aca="false">IF(AY996=0,1,0)</f>
        <v>0</v>
      </c>
      <c r="BG996" s="16" t="n">
        <f aca="false">IF(K996+AY996=0,1,0)</f>
        <v>0</v>
      </c>
      <c r="BH996" s="16" t="n">
        <f aca="false">AF996+AG996+AH996</f>
        <v>11</v>
      </c>
      <c r="BI996" s="18" t="n">
        <f aca="false">IF(H996=0,"",BH996/H996)</f>
        <v>0.0272952853598015</v>
      </c>
      <c r="BJ996" s="16" t="n">
        <f aca="false">IF(AP996="","",AP996+AN996)</f>
        <v>97</v>
      </c>
    </row>
    <row r="997" customFormat="false" ht="15" hidden="false" customHeight="true" outlineLevel="0" collapsed="false">
      <c r="A997" s="9" t="s">
        <v>208</v>
      </c>
      <c r="B997" s="10" t="s">
        <v>202</v>
      </c>
      <c r="C997" s="10" t="s">
        <v>209</v>
      </c>
      <c r="D997" s="9" t="n">
        <v>2020</v>
      </c>
      <c r="E997" s="11" t="n">
        <v>21377</v>
      </c>
      <c r="F997" s="11" t="n">
        <v>2937</v>
      </c>
      <c r="G997" s="11" t="n">
        <v>3276</v>
      </c>
      <c r="H997" s="11" t="n">
        <v>421</v>
      </c>
      <c r="I997" s="11" t="n">
        <v>16197</v>
      </c>
      <c r="J997" s="11" t="n">
        <v>12804</v>
      </c>
      <c r="K997" s="11" t="n">
        <v>30</v>
      </c>
      <c r="L997" s="12" t="n">
        <v>19.6940637133368</v>
      </c>
      <c r="M997" s="12" t="n">
        <v>1.40337746175796</v>
      </c>
      <c r="N997" s="13" t="n">
        <v>0.790516762363401</v>
      </c>
      <c r="O997" s="13" t="n">
        <v>0.757683491603125</v>
      </c>
      <c r="P997" s="13" t="n">
        <v>0.15324881882397</v>
      </c>
      <c r="Q997" s="13" t="n">
        <v>-0.229379956741168</v>
      </c>
      <c r="R997" s="13" t="n">
        <v>-0.205818181818182</v>
      </c>
      <c r="S997" s="11" t="n">
        <v>-3</v>
      </c>
      <c r="T997" s="13" t="n">
        <v>-0.0560538116591929</v>
      </c>
      <c r="U997" s="13" t="n">
        <v>-0.0272072072072073</v>
      </c>
      <c r="V997" s="11" t="n">
        <v>0</v>
      </c>
      <c r="W997" s="13" t="n">
        <v>-0.218527315914489</v>
      </c>
      <c r="X997" s="11" t="n">
        <v>0</v>
      </c>
      <c r="Y997" s="11" t="n">
        <v>0</v>
      </c>
      <c r="Z997" s="11" t="n">
        <v>0</v>
      </c>
      <c r="AA997" s="11" t="n">
        <v>0</v>
      </c>
      <c r="AB997" s="10" t="s">
        <v>65</v>
      </c>
      <c r="AC997" s="11" t="n">
        <v>35</v>
      </c>
      <c r="AD997" s="11" t="n">
        <v>111</v>
      </c>
      <c r="AE997" s="11" t="n">
        <v>261</v>
      </c>
      <c r="AF997" s="11" t="n">
        <v>9</v>
      </c>
      <c r="AG997" s="11" t="n">
        <v>2</v>
      </c>
      <c r="AH997" s="11" t="n">
        <v>3</v>
      </c>
      <c r="AI997" s="13" t="n">
        <v>0.0831353919239905</v>
      </c>
      <c r="AJ997" s="13" t="n">
        <v>0.263657957244656</v>
      </c>
      <c r="AK997" s="13" t="n">
        <v>0.619952494061758</v>
      </c>
      <c r="AL997" s="13" t="n">
        <v>0.0213776722090261</v>
      </c>
      <c r="AM997" s="13" t="n">
        <v>0.00475059382422803</v>
      </c>
      <c r="AN997" s="11" t="n">
        <v>1</v>
      </c>
      <c r="AO997" s="13" t="n">
        <v>0.0023696682464455</v>
      </c>
      <c r="AP997" s="11" t="n">
        <v>34</v>
      </c>
      <c r="AQ997" s="11" t="n">
        <v>6</v>
      </c>
      <c r="AR997" s="13" t="n">
        <v>0.0755555555555556</v>
      </c>
      <c r="AS997" s="13" t="n">
        <v>0.0133333333333333</v>
      </c>
      <c r="AT997" s="14" t="n">
        <f aca="false">SUMIFS(시도_소아과개폐업!$C$5:$C$293,시도_소아과개폐업!$A$5:$A$293,$D997,시도_소아과개폐업!$B$5:$B$293,$B997)</f>
        <v>156</v>
      </c>
      <c r="AU997" s="14" t="n">
        <f aca="false">SUMIFS(시도_소아과개폐업!$D$5:$D$293,시도_소아과개폐업!$A$5:$A$293,$D997,시도_소아과개폐업!$B$5:$B$293,$B997)</f>
        <v>126</v>
      </c>
      <c r="AV997" s="14" t="n">
        <f aca="false">SUMIFS(시도_소아과개폐업!$F$5:$F$293,시도_소아과개폐업!$A$5:$A$293,$D997,시도_소아과개폐업!$B$5:$B$293,$B997)</f>
        <v>30</v>
      </c>
      <c r="AW997" s="15" t="n">
        <f aca="false">SUMIFS(시도_소아과개폐업!$G$5:$G$293,시도_소아과개폐업!$A$5:$A$293,$D997,시도_소아과개폐업!$B$5:$B$293,$B997)</f>
        <v>0.183406113537118</v>
      </c>
      <c r="AX997" s="14" t="n">
        <f aca="false">SUMIFS(시도_소아과개폐업!$H$5:$H$293,시도_소아과개폐업!$A$5:$A$293,$D997,시도_소아과개폐업!$B$5:$B$293,$B997)</f>
        <v>335</v>
      </c>
      <c r="AY997" s="14" t="n">
        <f aca="false">SUMIFS(시군구_병원급!$E$5:$E$3668,시군구_병원급!$A$5:$A$3668,$A997,시군구_병원급!$D$5:$D$3668,$D997)</f>
        <v>5</v>
      </c>
      <c r="AZ997" s="14" t="n">
        <f aca="false">SUMIFS(시군구_병원급!$F$5:$F$3668,시군구_병원급!$A$5:$A$3668,$A997,시군구_병원급!$D$5:$D$3668,$D997)</f>
        <v>3</v>
      </c>
      <c r="BA997" s="14" t="n">
        <f aca="false">SUMIFS(시군구_병원급!$G$5:$G$3668,시군구_병원급!$A$5:$A$3668,$A997,시군구_병원급!$D$5:$D$3668,$D997)</f>
        <v>16</v>
      </c>
      <c r="BB997" s="14" t="n">
        <f aca="false">SUMIFS(시군구_병원급!$H$5:$H$3668,시군구_병원급!$A$5:$A$3668,$A997,시군구_병원급!$D$5:$D$3668,$D997)</f>
        <v>31</v>
      </c>
      <c r="BC997" s="16" t="n">
        <f aca="false">K997+AY997</f>
        <v>35</v>
      </c>
      <c r="BD997" s="17" t="n">
        <f aca="false">IF(E997=0,"",(K997+AY997)/E997*1000)</f>
        <v>1.63727370538429</v>
      </c>
      <c r="BE997" s="16" t="n">
        <f aca="false">AY997-SUMIFS(시군구_병원급!$E$5:$E$3668,시군구_병원급!$A$5:$A$3668,$A997,시군구_병원급!$D$5:$D$3668,$D997-3)</f>
        <v>-2</v>
      </c>
      <c r="BF997" s="16" t="n">
        <f aca="false">IF(AY997=0,1,0)</f>
        <v>0</v>
      </c>
      <c r="BG997" s="16" t="n">
        <f aca="false">IF(K997+AY997=0,1,0)</f>
        <v>0</v>
      </c>
      <c r="BH997" s="16" t="n">
        <f aca="false">AF997+AG997+AH997</f>
        <v>14</v>
      </c>
      <c r="BI997" s="18" t="n">
        <f aca="false">IF(H997=0,"",BH997/H997)</f>
        <v>0.0332541567695962</v>
      </c>
      <c r="BJ997" s="16" t="n">
        <f aca="false">IF(AP997="","",AP997+AN997)</f>
        <v>35</v>
      </c>
    </row>
    <row r="998" customFormat="false" ht="15" hidden="false" customHeight="true" outlineLevel="0" collapsed="false">
      <c r="A998" s="9" t="s">
        <v>210</v>
      </c>
      <c r="B998" s="10" t="s">
        <v>202</v>
      </c>
      <c r="C998" s="10" t="s">
        <v>211</v>
      </c>
      <c r="D998" s="9" t="n">
        <v>2020</v>
      </c>
      <c r="E998" s="11" t="n">
        <v>31026</v>
      </c>
      <c r="F998" s="11" t="n">
        <v>4082</v>
      </c>
      <c r="G998" s="11" t="n">
        <v>4243</v>
      </c>
      <c r="H998" s="11" t="n">
        <v>559</v>
      </c>
      <c r="I998" s="11" t="n">
        <v>22277</v>
      </c>
      <c r="J998" s="11" t="n">
        <v>17386</v>
      </c>
      <c r="K998" s="11" t="n">
        <v>35</v>
      </c>
      <c r="L998" s="12" t="n">
        <v>18.017146909044</v>
      </c>
      <c r="M998" s="12" t="n">
        <v>1.12808612131761</v>
      </c>
      <c r="N998" s="13" t="n">
        <v>0.780446200116712</v>
      </c>
      <c r="O998" s="13" t="n">
        <v>0.718010700702637</v>
      </c>
      <c r="P998" s="13" t="n">
        <v>0.136756268935731</v>
      </c>
      <c r="Q998" s="13" t="n">
        <v>-0.23437962688777</v>
      </c>
      <c r="R998" s="13" t="n">
        <v>-0.299719425647797</v>
      </c>
      <c r="S998" s="11" t="n">
        <v>-4</v>
      </c>
      <c r="T998" s="13" t="n">
        <v>-0.0345423143350605</v>
      </c>
      <c r="U998" s="13" t="n">
        <v>-0.0201020497932613</v>
      </c>
      <c r="V998" s="11" t="n">
        <v>0</v>
      </c>
      <c r="W998" s="13" t="n">
        <v>-0.173524150268336</v>
      </c>
      <c r="X998" s="11" t="n">
        <v>0</v>
      </c>
      <c r="Y998" s="11" t="n">
        <v>0</v>
      </c>
      <c r="Z998" s="11" t="n">
        <v>0</v>
      </c>
      <c r="AA998" s="11" t="n">
        <v>0</v>
      </c>
      <c r="AB998" s="10" t="s">
        <v>65</v>
      </c>
      <c r="AC998" s="11" t="n">
        <v>50</v>
      </c>
      <c r="AD998" s="11" t="n">
        <v>209</v>
      </c>
      <c r="AE998" s="11" t="n">
        <v>270</v>
      </c>
      <c r="AF998" s="11" t="n">
        <v>10</v>
      </c>
      <c r="AG998" s="11" t="n">
        <v>15</v>
      </c>
      <c r="AH998" s="11" t="n">
        <v>5</v>
      </c>
      <c r="AI998" s="13" t="n">
        <v>0.0894454382826476</v>
      </c>
      <c r="AJ998" s="13" t="n">
        <v>0.373881932021467</v>
      </c>
      <c r="AK998" s="13" t="n">
        <v>0.483005366726297</v>
      </c>
      <c r="AL998" s="13" t="n">
        <v>0.0178890876565295</v>
      </c>
      <c r="AM998" s="13" t="n">
        <v>0.0268336314847943</v>
      </c>
      <c r="AN998" s="11" t="n">
        <v>1</v>
      </c>
      <c r="AO998" s="13" t="n">
        <v>0.00178571428571429</v>
      </c>
      <c r="AP998" s="11" t="n">
        <v>32</v>
      </c>
      <c r="AQ998" s="11" t="n">
        <v>10</v>
      </c>
      <c r="AR998" s="13" t="n">
        <v>0.0549828178694158</v>
      </c>
      <c r="AS998" s="13" t="n">
        <v>0.0171821305841924</v>
      </c>
      <c r="AT998" s="14" t="n">
        <f aca="false">SUMIFS(시도_소아과개폐업!$C$5:$C$293,시도_소아과개폐업!$A$5:$A$293,$D998,시도_소아과개폐업!$B$5:$B$293,$B998)</f>
        <v>156</v>
      </c>
      <c r="AU998" s="14" t="n">
        <f aca="false">SUMIFS(시도_소아과개폐업!$D$5:$D$293,시도_소아과개폐업!$A$5:$A$293,$D998,시도_소아과개폐업!$B$5:$B$293,$B998)</f>
        <v>126</v>
      </c>
      <c r="AV998" s="14" t="n">
        <f aca="false">SUMIFS(시도_소아과개폐업!$F$5:$F$293,시도_소아과개폐업!$A$5:$A$293,$D998,시도_소아과개폐업!$B$5:$B$293,$B998)</f>
        <v>30</v>
      </c>
      <c r="AW998" s="15" t="n">
        <f aca="false">SUMIFS(시도_소아과개폐업!$G$5:$G$293,시도_소아과개폐업!$A$5:$A$293,$D998,시도_소아과개폐업!$B$5:$B$293,$B998)</f>
        <v>0.183406113537118</v>
      </c>
      <c r="AX998" s="14" t="n">
        <f aca="false">SUMIFS(시도_소아과개폐업!$H$5:$H$293,시도_소아과개폐업!$A$5:$A$293,$D998,시도_소아과개폐업!$B$5:$B$293,$B998)</f>
        <v>335</v>
      </c>
      <c r="AY998" s="14" t="n">
        <f aca="false">SUMIFS(시군구_병원급!$E$5:$E$3668,시군구_병원급!$A$5:$A$3668,$A998,시군구_병원급!$D$5:$D$3668,$D998)</f>
        <v>21</v>
      </c>
      <c r="AZ998" s="14" t="n">
        <f aca="false">SUMIFS(시군구_병원급!$F$5:$F$3668,시군구_병원급!$A$5:$A$3668,$A998,시군구_병원급!$D$5:$D$3668,$D998)</f>
        <v>5</v>
      </c>
      <c r="BA998" s="14" t="n">
        <f aca="false">SUMIFS(시군구_병원급!$G$5:$G$3668,시군구_병원급!$A$5:$A$3668,$A998,시군구_병원급!$D$5:$D$3668,$D998)</f>
        <v>28</v>
      </c>
      <c r="BB998" s="14" t="n">
        <f aca="false">SUMIFS(시군구_병원급!$H$5:$H$3668,시군구_병원급!$A$5:$A$3668,$A998,시군구_병원급!$D$5:$D$3668,$D998)</f>
        <v>73</v>
      </c>
      <c r="BC998" s="16" t="n">
        <f aca="false">K998+AY998</f>
        <v>56</v>
      </c>
      <c r="BD998" s="17" t="n">
        <f aca="false">IF(E998=0,"",(K998+AY998)/E998*1000)</f>
        <v>1.80493779410817</v>
      </c>
      <c r="BE998" s="16" t="n">
        <f aca="false">AY998-SUMIFS(시군구_병원급!$E$5:$E$3668,시군구_병원급!$A$5:$A$3668,$A998,시군구_병원급!$D$5:$D$3668,$D998-3)</f>
        <v>-1</v>
      </c>
      <c r="BF998" s="16" t="n">
        <f aca="false">IF(AY998=0,1,0)</f>
        <v>0</v>
      </c>
      <c r="BG998" s="16" t="n">
        <f aca="false">IF(K998+AY998=0,1,0)</f>
        <v>0</v>
      </c>
      <c r="BH998" s="16" t="n">
        <f aca="false">AF998+AG998+AH998</f>
        <v>30</v>
      </c>
      <c r="BI998" s="18" t="n">
        <f aca="false">IF(H998=0,"",BH998/H998)</f>
        <v>0.0536672629695886</v>
      </c>
      <c r="BJ998" s="16" t="n">
        <f aca="false">IF(AP998="","",AP998+AN998)</f>
        <v>33</v>
      </c>
    </row>
    <row r="999" customFormat="false" ht="15" hidden="false" customHeight="true" outlineLevel="0" collapsed="false">
      <c r="A999" s="9" t="s">
        <v>212</v>
      </c>
      <c r="B999" s="10" t="s">
        <v>202</v>
      </c>
      <c r="C999" s="10" t="s">
        <v>213</v>
      </c>
      <c r="D999" s="9" t="n">
        <v>2020</v>
      </c>
      <c r="E999" s="11" t="n">
        <v>12163</v>
      </c>
      <c r="F999" s="11" t="n">
        <v>1550</v>
      </c>
      <c r="G999" s="11" t="n">
        <v>1667</v>
      </c>
      <c r="H999" s="11" t="n">
        <v>244</v>
      </c>
      <c r="I999" s="11" t="n">
        <v>8912</v>
      </c>
      <c r="J999" s="11" t="n">
        <v>7237</v>
      </c>
      <c r="K999" s="11" t="n">
        <v>17</v>
      </c>
      <c r="L999" s="12" t="n">
        <v>20.060840253227</v>
      </c>
      <c r="M999" s="12" t="n">
        <v>1.3976814930527</v>
      </c>
      <c r="N999" s="13" t="n">
        <v>0.812051166965889</v>
      </c>
      <c r="O999" s="13" t="n">
        <v>0.732713968593275</v>
      </c>
      <c r="P999" s="13" t="n">
        <v>0.13705500287758</v>
      </c>
      <c r="Q999" s="13" t="n">
        <v>-0.291406932711914</v>
      </c>
      <c r="R999" s="13" t="n">
        <v>-0.297809604043808</v>
      </c>
      <c r="S999" s="11" t="n">
        <v>-1</v>
      </c>
      <c r="T999" s="13" t="n">
        <v>-0.109489051094891</v>
      </c>
      <c r="U999" s="13" t="n">
        <v>-0.0938485002541942</v>
      </c>
      <c r="V999" s="11" t="n">
        <v>0</v>
      </c>
      <c r="W999" s="13" t="n">
        <v>-0.245901639344262</v>
      </c>
      <c r="X999" s="11" t="n">
        <v>1</v>
      </c>
      <c r="Y999" s="11" t="n">
        <v>0</v>
      </c>
      <c r="Z999" s="11" t="n">
        <v>1</v>
      </c>
      <c r="AA999" s="11" t="n">
        <v>0</v>
      </c>
      <c r="AB999" s="10" t="s">
        <v>65</v>
      </c>
      <c r="AC999" s="11" t="n">
        <v>30</v>
      </c>
      <c r="AD999" s="11" t="n">
        <v>58</v>
      </c>
      <c r="AE999" s="11" t="n">
        <v>145</v>
      </c>
      <c r="AF999" s="11" t="n">
        <v>4</v>
      </c>
      <c r="AG999" s="11" t="n">
        <v>3</v>
      </c>
      <c r="AH999" s="11" t="n">
        <v>4</v>
      </c>
      <c r="AI999" s="13" t="n">
        <v>0.122950819672131</v>
      </c>
      <c r="AJ999" s="13" t="n">
        <v>0.237704918032787</v>
      </c>
      <c r="AK999" s="13" t="n">
        <v>0.594262295081967</v>
      </c>
      <c r="AL999" s="13" t="n">
        <v>0.0163934426229508</v>
      </c>
      <c r="AM999" s="13" t="n">
        <v>0.0122950819672131</v>
      </c>
      <c r="AN999" s="11" t="n">
        <v>0</v>
      </c>
      <c r="AO999" s="13" t="n">
        <v>0</v>
      </c>
      <c r="AP999" s="11" t="n">
        <v>35</v>
      </c>
      <c r="AQ999" s="11" t="n">
        <v>1</v>
      </c>
      <c r="AR999" s="13" t="n">
        <v>0.12589928057554</v>
      </c>
      <c r="AS999" s="13" t="n">
        <v>0.00359712230215827</v>
      </c>
      <c r="AT999" s="14" t="n">
        <f aca="false">SUMIFS(시도_소아과개폐업!$C$5:$C$293,시도_소아과개폐업!$A$5:$A$293,$D999,시도_소아과개폐업!$B$5:$B$293,$B999)</f>
        <v>156</v>
      </c>
      <c r="AU999" s="14" t="n">
        <f aca="false">SUMIFS(시도_소아과개폐업!$D$5:$D$293,시도_소아과개폐업!$A$5:$A$293,$D999,시도_소아과개폐업!$B$5:$B$293,$B999)</f>
        <v>126</v>
      </c>
      <c r="AV999" s="14" t="n">
        <f aca="false">SUMIFS(시도_소아과개폐업!$F$5:$F$293,시도_소아과개폐업!$A$5:$A$293,$D999,시도_소아과개폐업!$B$5:$B$293,$B999)</f>
        <v>30</v>
      </c>
      <c r="AW999" s="15" t="n">
        <f aca="false">SUMIFS(시도_소아과개폐업!$G$5:$G$293,시도_소아과개폐업!$A$5:$A$293,$D999,시도_소아과개폐업!$B$5:$B$293,$B999)</f>
        <v>0.183406113537118</v>
      </c>
      <c r="AX999" s="14" t="n">
        <f aca="false">SUMIFS(시도_소아과개폐업!$H$5:$H$293,시도_소아과개폐업!$A$5:$A$293,$D999,시도_소아과개폐업!$B$5:$B$293,$B999)</f>
        <v>335</v>
      </c>
      <c r="AY999" s="14" t="n">
        <f aca="false">SUMIFS(시군구_병원급!$E$5:$E$3668,시군구_병원급!$A$5:$A$3668,$A999,시군구_병원급!$D$5:$D$3668,$D999)</f>
        <v>3</v>
      </c>
      <c r="AZ999" s="14" t="n">
        <f aca="false">SUMIFS(시군구_병원급!$F$5:$F$3668,시군구_병원급!$A$5:$A$3668,$A999,시군구_병원급!$D$5:$D$3668,$D999)</f>
        <v>1</v>
      </c>
      <c r="BA999" s="14" t="n">
        <f aca="false">SUMIFS(시군구_병원급!$G$5:$G$3668,시군구_병원급!$A$5:$A$3668,$A999,시군구_병원급!$D$5:$D$3668,$D999)</f>
        <v>7</v>
      </c>
      <c r="BB999" s="14" t="n">
        <f aca="false">SUMIFS(시군구_병원급!$H$5:$H$3668,시군구_병원급!$A$5:$A$3668,$A999,시군구_병원급!$D$5:$D$3668,$D999)</f>
        <v>10</v>
      </c>
      <c r="BC999" s="16" t="n">
        <f aca="false">K999+AY999</f>
        <v>20</v>
      </c>
      <c r="BD999" s="17" t="n">
        <f aca="false">IF(E999=0,"",(K999+AY999)/E999*1000)</f>
        <v>1.6443311682973</v>
      </c>
      <c r="BE999" s="16" t="n">
        <f aca="false">AY999-SUMIFS(시군구_병원급!$E$5:$E$3668,시군구_병원급!$A$5:$A$3668,$A999,시군구_병원급!$D$5:$D$3668,$D999-3)</f>
        <v>-1</v>
      </c>
      <c r="BF999" s="16" t="n">
        <f aca="false">IF(AY999=0,1,0)</f>
        <v>0</v>
      </c>
      <c r="BG999" s="16" t="n">
        <f aca="false">IF(K999+AY999=0,1,0)</f>
        <v>0</v>
      </c>
      <c r="BH999" s="16" t="n">
        <f aca="false">AF999+AG999+AH999</f>
        <v>11</v>
      </c>
      <c r="BI999" s="18" t="n">
        <f aca="false">IF(H999=0,"",BH999/H999)</f>
        <v>0.0450819672131148</v>
      </c>
      <c r="BJ999" s="16" t="n">
        <f aca="false">IF(AP999="","",AP999+AN999)</f>
        <v>35</v>
      </c>
    </row>
    <row r="1000" customFormat="false" ht="15" hidden="false" customHeight="true" outlineLevel="0" collapsed="false">
      <c r="A1000" s="9" t="s">
        <v>214</v>
      </c>
      <c r="B1000" s="10" t="s">
        <v>202</v>
      </c>
      <c r="C1000" s="10" t="s">
        <v>215</v>
      </c>
      <c r="D1000" s="9" t="n">
        <v>2020</v>
      </c>
      <c r="E1000" s="11" t="n">
        <v>27105</v>
      </c>
      <c r="F1000" s="11" t="n">
        <v>3654</v>
      </c>
      <c r="G1000" s="11" t="n">
        <v>3597</v>
      </c>
      <c r="H1000" s="11" t="n">
        <v>419</v>
      </c>
      <c r="I1000" s="11" t="n">
        <v>19447</v>
      </c>
      <c r="J1000" s="11" t="n">
        <v>14900</v>
      </c>
      <c r="K1000" s="11" t="n">
        <v>20</v>
      </c>
      <c r="L1000" s="12" t="n">
        <v>15.4584025087622</v>
      </c>
      <c r="M1000" s="12" t="n">
        <v>0.737871241468364</v>
      </c>
      <c r="N1000" s="13" t="n">
        <v>0.766185015683653</v>
      </c>
      <c r="O1000" s="13" t="n">
        <v>0.717469101641764</v>
      </c>
      <c r="P1000" s="13" t="n">
        <v>0.132706142778085</v>
      </c>
      <c r="Q1000" s="13" t="n">
        <v>-0.0149367640645443</v>
      </c>
      <c r="R1000" s="13" t="n">
        <v>-0.0705426356589147</v>
      </c>
      <c r="S1000" s="11" t="n">
        <v>2</v>
      </c>
      <c r="T1000" s="13" t="n">
        <v>-0.00710900473933651</v>
      </c>
      <c r="U1000" s="13" t="n">
        <v>0.0355716491825975</v>
      </c>
      <c r="V1000" s="11" t="n">
        <v>0</v>
      </c>
      <c r="W1000" s="13" t="n">
        <v>-0.0548926014319809</v>
      </c>
      <c r="X1000" s="11" t="n">
        <v>0</v>
      </c>
      <c r="Y1000" s="11" t="n">
        <v>0</v>
      </c>
      <c r="Z1000" s="11" t="n">
        <v>0</v>
      </c>
      <c r="AA1000" s="11" t="n">
        <v>0</v>
      </c>
      <c r="AB1000" s="10" t="s">
        <v>65</v>
      </c>
      <c r="AC1000" s="11" t="n">
        <v>45</v>
      </c>
      <c r="AD1000" s="11" t="n">
        <v>173</v>
      </c>
      <c r="AE1000" s="11" t="n">
        <v>182</v>
      </c>
      <c r="AF1000" s="11" t="n">
        <v>13</v>
      </c>
      <c r="AG1000" s="11" t="n">
        <v>5</v>
      </c>
      <c r="AH1000" s="11" t="n">
        <v>1</v>
      </c>
      <c r="AI1000" s="13" t="n">
        <v>0.107398568019093</v>
      </c>
      <c r="AJ1000" s="13" t="n">
        <v>0.412887828162291</v>
      </c>
      <c r="AK1000" s="13" t="n">
        <v>0.43436754176611</v>
      </c>
      <c r="AL1000" s="13" t="n">
        <v>0.0310262529832936</v>
      </c>
      <c r="AM1000" s="13" t="n">
        <v>0.0119331742243437</v>
      </c>
      <c r="AN1000" s="11" t="n">
        <v>2</v>
      </c>
      <c r="AO1000" s="13" t="n">
        <v>0.00475059382422803</v>
      </c>
      <c r="AP1000" s="11" t="n">
        <v>26</v>
      </c>
      <c r="AQ1000" s="11" t="n">
        <v>21</v>
      </c>
      <c r="AR1000" s="13" t="n">
        <v>0.0610328638497653</v>
      </c>
      <c r="AS1000" s="13" t="n">
        <v>0.0492957746478873</v>
      </c>
      <c r="AT1000" s="14" t="n">
        <f aca="false">SUMIFS(시도_소아과개폐업!$C$5:$C$293,시도_소아과개폐업!$A$5:$A$293,$D1000,시도_소아과개폐업!$B$5:$B$293,$B1000)</f>
        <v>156</v>
      </c>
      <c r="AU1000" s="14" t="n">
        <f aca="false">SUMIFS(시도_소아과개폐업!$D$5:$D$293,시도_소아과개폐업!$A$5:$A$293,$D1000,시도_소아과개폐업!$B$5:$B$293,$B1000)</f>
        <v>126</v>
      </c>
      <c r="AV1000" s="14" t="n">
        <f aca="false">SUMIFS(시도_소아과개폐업!$F$5:$F$293,시도_소아과개폐업!$A$5:$A$293,$D1000,시도_소아과개폐업!$B$5:$B$293,$B1000)</f>
        <v>30</v>
      </c>
      <c r="AW1000" s="15" t="n">
        <f aca="false">SUMIFS(시도_소아과개폐업!$G$5:$G$293,시도_소아과개폐업!$A$5:$A$293,$D1000,시도_소아과개폐업!$B$5:$B$293,$B1000)</f>
        <v>0.183406113537118</v>
      </c>
      <c r="AX1000" s="14" t="n">
        <f aca="false">SUMIFS(시도_소아과개폐업!$H$5:$H$293,시도_소아과개폐업!$A$5:$A$293,$D1000,시도_소아과개폐업!$B$5:$B$293,$B1000)</f>
        <v>335</v>
      </c>
      <c r="AY1000" s="14" t="n">
        <f aca="false">SUMIFS(시군구_병원급!$E$5:$E$3668,시군구_병원급!$A$5:$A$3668,$A1000,시군구_병원급!$D$5:$D$3668,$D1000)</f>
        <v>7</v>
      </c>
      <c r="AZ1000" s="14" t="n">
        <f aca="false">SUMIFS(시군구_병원급!$F$5:$F$3668,시군구_병원급!$A$5:$A$3668,$A1000,시군구_병원급!$D$5:$D$3668,$D1000)</f>
        <v>4</v>
      </c>
      <c r="BA1000" s="14" t="n">
        <f aca="false">SUMIFS(시군구_병원급!$G$5:$G$3668,시군구_병원급!$A$5:$A$3668,$A1000,시군구_병원급!$D$5:$D$3668,$D1000)</f>
        <v>15</v>
      </c>
      <c r="BB1000" s="14" t="n">
        <f aca="false">SUMIFS(시군구_병원급!$H$5:$H$3668,시군구_병원급!$A$5:$A$3668,$A1000,시군구_병원급!$D$5:$D$3668,$D1000)</f>
        <v>25</v>
      </c>
      <c r="BC1000" s="16" t="n">
        <f aca="false">K1000+AY1000</f>
        <v>27</v>
      </c>
      <c r="BD1000" s="17" t="n">
        <f aca="false">IF(E1000=0,"",(K1000+AY1000)/E1000*1000)</f>
        <v>0.996126175982291</v>
      </c>
      <c r="BE1000" s="16" t="n">
        <f aca="false">AY1000-SUMIFS(시군구_병원급!$E$5:$E$3668,시군구_병원급!$A$5:$A$3668,$A1000,시군구_병원급!$D$5:$D$3668,$D1000-3)</f>
        <v>-1</v>
      </c>
      <c r="BF1000" s="16" t="n">
        <f aca="false">IF(AY1000=0,1,0)</f>
        <v>0</v>
      </c>
      <c r="BG1000" s="16" t="n">
        <f aca="false">IF(K1000+AY1000=0,1,0)</f>
        <v>0</v>
      </c>
      <c r="BH1000" s="16" t="n">
        <f aca="false">AF1000+AG1000+AH1000</f>
        <v>19</v>
      </c>
      <c r="BI1000" s="18" t="n">
        <f aca="false">IF(H1000=0,"",BH1000/H1000)</f>
        <v>0.045346062052506</v>
      </c>
      <c r="BJ1000" s="16" t="n">
        <f aca="false">IF(AP1000="","",AP1000+AN1000)</f>
        <v>28</v>
      </c>
    </row>
    <row r="1001" customFormat="false" ht="15" hidden="false" customHeight="true" outlineLevel="0" collapsed="false">
      <c r="A1001" s="9" t="s">
        <v>216</v>
      </c>
      <c r="B1001" s="10" t="s">
        <v>202</v>
      </c>
      <c r="C1001" s="10" t="s">
        <v>217</v>
      </c>
      <c r="D1001" s="9" t="n">
        <v>2020</v>
      </c>
      <c r="E1001" s="11" t="n">
        <v>3155</v>
      </c>
      <c r="F1001" s="11" t="n">
        <v>394</v>
      </c>
      <c r="G1001" s="11" t="n">
        <v>393</v>
      </c>
      <c r="H1001" s="11" t="n">
        <v>84</v>
      </c>
      <c r="I1001" s="11" t="n">
        <v>3389</v>
      </c>
      <c r="J1001" s="11" t="n">
        <v>2580</v>
      </c>
      <c r="K1001" s="11" t="n">
        <v>4</v>
      </c>
      <c r="L1001" s="12" t="n">
        <v>26.6244057052298</v>
      </c>
      <c r="M1001" s="12" t="n">
        <v>1.26782884310618</v>
      </c>
      <c r="N1001" s="13" t="n">
        <v>0.761286515196223</v>
      </c>
      <c r="O1001" s="13" t="n">
        <v>1.07416798732171</v>
      </c>
      <c r="P1001" s="13" t="n">
        <v>0.124564183835182</v>
      </c>
      <c r="Q1001" s="13" t="n">
        <v>-0.288131768953069</v>
      </c>
      <c r="R1001" s="13" t="n">
        <v>-0.32590051457976</v>
      </c>
      <c r="S1001" s="11" t="n">
        <v>-2</v>
      </c>
      <c r="T1001" s="13" t="n">
        <v>-0.134020618556701</v>
      </c>
      <c r="U1001" s="13" t="n">
        <v>-0.0617386489479512</v>
      </c>
      <c r="V1001" s="11" t="n">
        <v>0</v>
      </c>
      <c r="W1001" s="13" t="n">
        <v>-0.190476190476191</v>
      </c>
      <c r="X1001" s="11" t="n">
        <v>0</v>
      </c>
      <c r="Y1001" s="11" t="n">
        <v>0</v>
      </c>
      <c r="Z1001" s="11" t="n">
        <v>0</v>
      </c>
      <c r="AA1001" s="11" t="n">
        <v>0</v>
      </c>
      <c r="AB1001" s="10" t="s">
        <v>65</v>
      </c>
      <c r="AC1001" s="11" t="n">
        <v>8</v>
      </c>
      <c r="AD1001" s="11" t="n">
        <v>37</v>
      </c>
      <c r="AE1001" s="11" t="n">
        <v>37</v>
      </c>
      <c r="AF1001" s="11" t="n">
        <v>0</v>
      </c>
      <c r="AG1001" s="11" t="n">
        <v>2</v>
      </c>
      <c r="AH1001" s="11" t="n">
        <v>0</v>
      </c>
      <c r="AI1001" s="13" t="n">
        <v>0.0952380952380952</v>
      </c>
      <c r="AJ1001" s="13" t="n">
        <v>0.440476190476191</v>
      </c>
      <c r="AK1001" s="13" t="n">
        <v>0.440476190476191</v>
      </c>
      <c r="AL1001" s="13" t="n">
        <v>0</v>
      </c>
      <c r="AM1001" s="13" t="n">
        <v>0.0238095238095238</v>
      </c>
      <c r="AN1001" s="11" t="n">
        <v>3</v>
      </c>
      <c r="AO1001" s="13" t="n">
        <v>0.0344827586206897</v>
      </c>
      <c r="AP1001" s="11" t="n">
        <v>16</v>
      </c>
      <c r="AQ1001" s="11" t="n">
        <v>3</v>
      </c>
      <c r="AR1001" s="13" t="n">
        <v>0.16</v>
      </c>
      <c r="AS1001" s="13" t="n">
        <v>0.03</v>
      </c>
      <c r="AT1001" s="14" t="n">
        <f aca="false">SUMIFS(시도_소아과개폐업!$C$5:$C$293,시도_소아과개폐업!$A$5:$A$293,$D1001,시도_소아과개폐업!$B$5:$B$293,$B1001)</f>
        <v>156</v>
      </c>
      <c r="AU1001" s="14" t="n">
        <f aca="false">SUMIFS(시도_소아과개폐업!$D$5:$D$293,시도_소아과개폐업!$A$5:$A$293,$D1001,시도_소아과개폐업!$B$5:$B$293,$B1001)</f>
        <v>126</v>
      </c>
      <c r="AV1001" s="14" t="n">
        <f aca="false">SUMIFS(시도_소아과개폐업!$F$5:$F$293,시도_소아과개폐업!$A$5:$A$293,$D1001,시도_소아과개폐업!$B$5:$B$293,$B1001)</f>
        <v>30</v>
      </c>
      <c r="AW1001" s="15" t="n">
        <f aca="false">SUMIFS(시도_소아과개폐업!$G$5:$G$293,시도_소아과개폐업!$A$5:$A$293,$D1001,시도_소아과개폐업!$B$5:$B$293,$B1001)</f>
        <v>0.183406113537118</v>
      </c>
      <c r="AX1001" s="14" t="n">
        <f aca="false">SUMIFS(시도_소아과개폐업!$H$5:$H$293,시도_소아과개폐업!$A$5:$A$293,$D1001,시도_소아과개폐업!$B$5:$B$293,$B1001)</f>
        <v>335</v>
      </c>
      <c r="AY1001" s="14" t="n">
        <f aca="false">SUMIFS(시군구_병원급!$E$5:$E$3668,시군구_병원급!$A$5:$A$3668,$A1001,시군구_병원급!$D$5:$D$3668,$D1001)</f>
        <v>2</v>
      </c>
      <c r="AZ1001" s="14" t="n">
        <f aca="false">SUMIFS(시군구_병원급!$F$5:$F$3668,시군구_병원급!$A$5:$A$3668,$A1001,시군구_병원급!$D$5:$D$3668,$D1001)</f>
        <v>0</v>
      </c>
      <c r="BA1001" s="14" t="n">
        <f aca="false">SUMIFS(시군구_병원급!$G$5:$G$3668,시군구_병원급!$A$5:$A$3668,$A1001,시군구_병원급!$D$5:$D$3668,$D1001)</f>
        <v>1</v>
      </c>
      <c r="BB1001" s="14" t="n">
        <f aca="false">SUMIFS(시군구_병원급!$H$5:$H$3668,시군구_병원급!$A$5:$A$3668,$A1001,시군구_병원급!$D$5:$D$3668,$D1001)</f>
        <v>10</v>
      </c>
      <c r="BC1001" s="16" t="n">
        <f aca="false">K1001+AY1001</f>
        <v>6</v>
      </c>
      <c r="BD1001" s="17" t="n">
        <f aca="false">IF(E1001=0,"",(K1001+AY1001)/E1001*1000)</f>
        <v>1.90174326465927</v>
      </c>
      <c r="BE1001" s="16" t="n">
        <f aca="false">AY1001-SUMIFS(시군구_병원급!$E$5:$E$3668,시군구_병원급!$A$5:$A$3668,$A1001,시군구_병원급!$D$5:$D$3668,$D1001-3)</f>
        <v>-1</v>
      </c>
      <c r="BF1001" s="16" t="n">
        <f aca="false">IF(AY1001=0,1,0)</f>
        <v>0</v>
      </c>
      <c r="BG1001" s="16" t="n">
        <f aca="false">IF(K1001+AY1001=0,1,0)</f>
        <v>0</v>
      </c>
      <c r="BH1001" s="16" t="n">
        <f aca="false">AF1001+AG1001+AH1001</f>
        <v>2</v>
      </c>
      <c r="BI1001" s="18" t="n">
        <f aca="false">IF(H1001=0,"",BH1001/H1001)</f>
        <v>0.0238095238095238</v>
      </c>
      <c r="BJ1001" s="16" t="n">
        <f aca="false">IF(AP1001="","",AP1001+AN1001)</f>
        <v>19</v>
      </c>
    </row>
    <row r="1002" customFormat="false" ht="15" hidden="false" customHeight="true" outlineLevel="0" collapsed="false">
      <c r="A1002" s="9" t="s">
        <v>218</v>
      </c>
      <c r="B1002" s="10" t="s">
        <v>202</v>
      </c>
      <c r="C1002" s="10" t="s">
        <v>219</v>
      </c>
      <c r="D1002" s="9" t="n">
        <v>2020</v>
      </c>
      <c r="E1002" s="11" t="n">
        <v>23978</v>
      </c>
      <c r="F1002" s="11" t="n">
        <v>3315</v>
      </c>
      <c r="G1002" s="11" t="n">
        <v>3539</v>
      </c>
      <c r="H1002" s="11" t="n">
        <v>464</v>
      </c>
      <c r="I1002" s="11" t="n">
        <v>21842</v>
      </c>
      <c r="J1002" s="11" t="n">
        <v>17278</v>
      </c>
      <c r="K1002" s="11" t="n">
        <v>25</v>
      </c>
      <c r="L1002" s="12" t="n">
        <v>19.3510718158312</v>
      </c>
      <c r="M1002" s="12" t="n">
        <v>1.04262240387021</v>
      </c>
      <c r="N1002" s="13" t="n">
        <v>0.791044776119403</v>
      </c>
      <c r="O1002" s="13" t="n">
        <v>0.910918341813329</v>
      </c>
      <c r="P1002" s="13" t="n">
        <v>0.147593627491868</v>
      </c>
      <c r="Q1002" s="13" t="n">
        <v>-0.226940065125576</v>
      </c>
      <c r="R1002" s="13" t="n">
        <v>-0.192193563113444</v>
      </c>
      <c r="S1002" s="11" t="n">
        <v>-2</v>
      </c>
      <c r="T1002" s="13" t="n">
        <v>-0.0530612244897959</v>
      </c>
      <c r="U1002" s="13" t="n">
        <v>-0.0183370786516854</v>
      </c>
      <c r="V1002" s="11" t="n">
        <v>0</v>
      </c>
      <c r="W1002" s="13" t="n">
        <v>-0.241379310344828</v>
      </c>
      <c r="X1002" s="11" t="n">
        <v>1</v>
      </c>
      <c r="Y1002" s="11" t="n">
        <v>0</v>
      </c>
      <c r="Z1002" s="11" t="n">
        <v>1</v>
      </c>
      <c r="AA1002" s="11" t="n">
        <v>0</v>
      </c>
      <c r="AB1002" s="10" t="s">
        <v>65</v>
      </c>
      <c r="AC1002" s="11" t="n">
        <v>40</v>
      </c>
      <c r="AD1002" s="11" t="n">
        <v>188</v>
      </c>
      <c r="AE1002" s="11" t="n">
        <v>216</v>
      </c>
      <c r="AF1002" s="11" t="n">
        <v>10</v>
      </c>
      <c r="AG1002" s="11" t="n">
        <v>7</v>
      </c>
      <c r="AH1002" s="11" t="n">
        <v>3</v>
      </c>
      <c r="AI1002" s="13" t="n">
        <v>0.0862068965517241</v>
      </c>
      <c r="AJ1002" s="13" t="n">
        <v>0.405172413793103</v>
      </c>
      <c r="AK1002" s="13" t="n">
        <v>0.46551724137931</v>
      </c>
      <c r="AL1002" s="13" t="n">
        <v>0.021551724137931</v>
      </c>
      <c r="AM1002" s="13" t="n">
        <v>0.0150862068965517</v>
      </c>
      <c r="AN1002" s="11" t="n">
        <v>3</v>
      </c>
      <c r="AO1002" s="13" t="n">
        <v>0.00642398286937902</v>
      </c>
      <c r="AP1002" s="11" t="n">
        <v>43</v>
      </c>
      <c r="AQ1002" s="11" t="n">
        <v>16</v>
      </c>
      <c r="AR1002" s="13" t="n">
        <v>0.0870445344129555</v>
      </c>
      <c r="AS1002" s="13" t="n">
        <v>0.0323886639676113</v>
      </c>
      <c r="AT1002" s="14" t="n">
        <f aca="false">SUMIFS(시도_소아과개폐업!$C$5:$C$293,시도_소아과개폐업!$A$5:$A$293,$D1002,시도_소아과개폐업!$B$5:$B$293,$B1002)</f>
        <v>156</v>
      </c>
      <c r="AU1002" s="14" t="n">
        <f aca="false">SUMIFS(시도_소아과개폐업!$D$5:$D$293,시도_소아과개폐업!$A$5:$A$293,$D1002,시도_소아과개폐업!$B$5:$B$293,$B1002)</f>
        <v>126</v>
      </c>
      <c r="AV1002" s="14" t="n">
        <f aca="false">SUMIFS(시도_소아과개폐업!$F$5:$F$293,시도_소아과개폐업!$A$5:$A$293,$D1002,시도_소아과개폐업!$B$5:$B$293,$B1002)</f>
        <v>30</v>
      </c>
      <c r="AW1002" s="15" t="n">
        <f aca="false">SUMIFS(시도_소아과개폐업!$G$5:$G$293,시도_소아과개폐업!$A$5:$A$293,$D1002,시도_소아과개폐업!$B$5:$B$293,$B1002)</f>
        <v>0.183406113537118</v>
      </c>
      <c r="AX1002" s="14" t="n">
        <f aca="false">SUMIFS(시도_소아과개폐업!$H$5:$H$293,시도_소아과개폐업!$A$5:$A$293,$D1002,시도_소아과개폐업!$B$5:$B$293,$B1002)</f>
        <v>335</v>
      </c>
      <c r="AY1002" s="14" t="n">
        <f aca="false">SUMIFS(시군구_병원급!$E$5:$E$3668,시군구_병원급!$A$5:$A$3668,$A1002,시군구_병원급!$D$5:$D$3668,$D1002)</f>
        <v>13</v>
      </c>
      <c r="AZ1002" s="14" t="n">
        <f aca="false">SUMIFS(시군구_병원급!$F$5:$F$3668,시군구_병원급!$A$5:$A$3668,$A1002,시군구_병원급!$D$5:$D$3668,$D1002)</f>
        <v>5</v>
      </c>
      <c r="BA1002" s="14" t="n">
        <f aca="false">SUMIFS(시군구_병원급!$G$5:$G$3668,시군구_병원급!$A$5:$A$3668,$A1002,시군구_병원급!$D$5:$D$3668,$D1002)</f>
        <v>22</v>
      </c>
      <c r="BB1002" s="14" t="n">
        <f aca="false">SUMIFS(시군구_병원급!$H$5:$H$3668,시군구_병원급!$A$5:$A$3668,$A1002,시군구_병원급!$D$5:$D$3668,$D1002)</f>
        <v>62</v>
      </c>
      <c r="BC1002" s="16" t="n">
        <f aca="false">K1002+AY1002</f>
        <v>38</v>
      </c>
      <c r="BD1002" s="17" t="n">
        <f aca="false">IF(E1002=0,"",(K1002+AY1002)/E1002*1000)</f>
        <v>1.58478605388273</v>
      </c>
      <c r="BE1002" s="16" t="n">
        <f aca="false">AY1002-SUMIFS(시군구_병원급!$E$5:$E$3668,시군구_병원급!$A$5:$A$3668,$A1002,시군구_병원급!$D$5:$D$3668,$D1002-3)</f>
        <v>-1</v>
      </c>
      <c r="BF1002" s="16" t="n">
        <f aca="false">IF(AY1002=0,1,0)</f>
        <v>0</v>
      </c>
      <c r="BG1002" s="16" t="n">
        <f aca="false">IF(K1002+AY1002=0,1,0)</f>
        <v>0</v>
      </c>
      <c r="BH1002" s="16" t="n">
        <f aca="false">AF1002+AG1002+AH1002</f>
        <v>20</v>
      </c>
      <c r="BI1002" s="18" t="n">
        <f aca="false">IF(H1002=0,"",BH1002/H1002)</f>
        <v>0.0431034482758621</v>
      </c>
      <c r="BJ1002" s="16" t="n">
        <f aca="false">IF(AP1002="","",AP1002+AN1002)</f>
        <v>46</v>
      </c>
    </row>
    <row r="1003" customFormat="false" ht="15" hidden="false" customHeight="true" outlineLevel="0" collapsed="false">
      <c r="A1003" s="9" t="s">
        <v>220</v>
      </c>
      <c r="B1003" s="10" t="s">
        <v>202</v>
      </c>
      <c r="C1003" s="10" t="s">
        <v>221</v>
      </c>
      <c r="D1003" s="9" t="n">
        <v>2020</v>
      </c>
      <c r="E1003" s="11" t="n">
        <v>43755</v>
      </c>
      <c r="F1003" s="11" t="n">
        <v>5426</v>
      </c>
      <c r="G1003" s="11" t="n">
        <v>5544</v>
      </c>
      <c r="H1003" s="11" t="n">
        <v>717</v>
      </c>
      <c r="I1003" s="11" t="n">
        <v>29783</v>
      </c>
      <c r="J1003" s="11" t="n">
        <v>23566</v>
      </c>
      <c r="K1003" s="11" t="n">
        <v>53</v>
      </c>
      <c r="L1003" s="12" t="n">
        <v>16.3866986630099</v>
      </c>
      <c r="M1003" s="12" t="n">
        <v>1.21129013826991</v>
      </c>
      <c r="N1003" s="13" t="n">
        <v>0.791256757210489</v>
      </c>
      <c r="O1003" s="13" t="n">
        <v>0.680676494114958</v>
      </c>
      <c r="P1003" s="13" t="n">
        <v>0.126705519369215</v>
      </c>
      <c r="Q1003" s="13" t="n">
        <v>-0.128716222943508</v>
      </c>
      <c r="R1003" s="13" t="n">
        <v>-0.170184104176022</v>
      </c>
      <c r="S1003" s="11" t="n">
        <v>0</v>
      </c>
      <c r="T1003" s="13" t="n">
        <v>-0.0676202860858257</v>
      </c>
      <c r="U1003" s="13" t="n">
        <v>-0.0427781705984445</v>
      </c>
      <c r="V1003" s="11" t="n">
        <v>0</v>
      </c>
      <c r="W1003" s="13" t="n">
        <v>-0.199442119944212</v>
      </c>
      <c r="X1003" s="11" t="n">
        <v>0</v>
      </c>
      <c r="Y1003" s="11" t="n">
        <v>0</v>
      </c>
      <c r="Z1003" s="11" t="n">
        <v>0</v>
      </c>
      <c r="AA1003" s="11" t="n">
        <v>0</v>
      </c>
      <c r="AB1003" s="10" t="s">
        <v>65</v>
      </c>
      <c r="AC1003" s="11" t="n">
        <v>82</v>
      </c>
      <c r="AD1003" s="11" t="n">
        <v>190</v>
      </c>
      <c r="AE1003" s="11" t="n">
        <v>406</v>
      </c>
      <c r="AF1003" s="11" t="n">
        <v>27</v>
      </c>
      <c r="AG1003" s="11" t="n">
        <v>4</v>
      </c>
      <c r="AH1003" s="11" t="n">
        <v>8</v>
      </c>
      <c r="AI1003" s="13" t="n">
        <v>0.114365411436541</v>
      </c>
      <c r="AJ1003" s="13" t="n">
        <v>0.264993026499303</v>
      </c>
      <c r="AK1003" s="13" t="n">
        <v>0.566248256624826</v>
      </c>
      <c r="AL1003" s="13" t="n">
        <v>0.0376569037656904</v>
      </c>
      <c r="AM1003" s="13" t="n">
        <v>0.00557880055788006</v>
      </c>
      <c r="AN1003" s="11" t="n">
        <v>4</v>
      </c>
      <c r="AO1003" s="13" t="n">
        <v>0.00554785020804438</v>
      </c>
      <c r="AP1003" s="11" t="n">
        <v>72</v>
      </c>
      <c r="AQ1003" s="11" t="n">
        <v>20</v>
      </c>
      <c r="AR1003" s="13" t="n">
        <v>0.093143596377749</v>
      </c>
      <c r="AS1003" s="13" t="n">
        <v>0.0258732212160414</v>
      </c>
      <c r="AT1003" s="14" t="n">
        <f aca="false">SUMIFS(시도_소아과개폐업!$C$5:$C$293,시도_소아과개폐업!$A$5:$A$293,$D1003,시도_소아과개폐업!$B$5:$B$293,$B1003)</f>
        <v>156</v>
      </c>
      <c r="AU1003" s="14" t="n">
        <f aca="false">SUMIFS(시도_소아과개폐업!$D$5:$D$293,시도_소아과개폐업!$A$5:$A$293,$D1003,시도_소아과개폐업!$B$5:$B$293,$B1003)</f>
        <v>126</v>
      </c>
      <c r="AV1003" s="14" t="n">
        <f aca="false">SUMIFS(시도_소아과개폐업!$F$5:$F$293,시도_소아과개폐업!$A$5:$A$293,$D1003,시도_소아과개폐업!$B$5:$B$293,$B1003)</f>
        <v>30</v>
      </c>
      <c r="AW1003" s="15" t="n">
        <f aca="false">SUMIFS(시도_소아과개폐업!$G$5:$G$293,시도_소아과개폐업!$A$5:$A$293,$D1003,시도_소아과개폐업!$B$5:$B$293,$B1003)</f>
        <v>0.183406113537118</v>
      </c>
      <c r="AX1003" s="14" t="n">
        <f aca="false">SUMIFS(시도_소아과개폐업!$H$5:$H$293,시도_소아과개폐업!$A$5:$A$293,$D1003,시도_소아과개폐업!$B$5:$B$293,$B1003)</f>
        <v>335</v>
      </c>
      <c r="AY1003" s="14" t="n">
        <f aca="false">SUMIFS(시군구_병원급!$E$5:$E$3668,시군구_병원급!$A$5:$A$3668,$A1003,시군구_병원급!$D$5:$D$3668,$D1003)</f>
        <v>20</v>
      </c>
      <c r="AZ1003" s="14" t="n">
        <f aca="false">SUMIFS(시군구_병원급!$F$5:$F$3668,시군구_병원급!$A$5:$A$3668,$A1003,시군구_병원급!$D$5:$D$3668,$D1003)</f>
        <v>7</v>
      </c>
      <c r="BA1003" s="14" t="n">
        <f aca="false">SUMIFS(시군구_병원급!$G$5:$G$3668,시군구_병원급!$A$5:$A$3668,$A1003,시군구_병원급!$D$5:$D$3668,$D1003)</f>
        <v>28</v>
      </c>
      <c r="BB1003" s="14" t="n">
        <f aca="false">SUMIFS(시군구_병원급!$H$5:$H$3668,시군구_병원급!$A$5:$A$3668,$A1003,시군구_병원급!$D$5:$D$3668,$D1003)</f>
        <v>74</v>
      </c>
      <c r="BC1003" s="16" t="n">
        <f aca="false">K1003+AY1003</f>
        <v>73</v>
      </c>
      <c r="BD1003" s="17" t="n">
        <f aca="false">IF(E1003=0,"",(K1003+AY1003)/E1003*1000)</f>
        <v>1.66838075648497</v>
      </c>
      <c r="BE1003" s="16" t="n">
        <f aca="false">AY1003-SUMIFS(시군구_병원급!$E$5:$E$3668,시군구_병원급!$A$5:$A$3668,$A1003,시군구_병원급!$D$5:$D$3668,$D1003-3)</f>
        <v>0</v>
      </c>
      <c r="BF1003" s="16" t="n">
        <f aca="false">IF(AY1003=0,1,0)</f>
        <v>0</v>
      </c>
      <c r="BG1003" s="16" t="n">
        <f aca="false">IF(K1003+AY1003=0,1,0)</f>
        <v>0</v>
      </c>
      <c r="BH1003" s="16" t="n">
        <f aca="false">AF1003+AG1003+AH1003</f>
        <v>39</v>
      </c>
      <c r="BI1003" s="18" t="n">
        <f aca="false">IF(H1003=0,"",BH1003/H1003)</f>
        <v>0.0543933054393306</v>
      </c>
      <c r="BJ1003" s="16" t="n">
        <f aca="false">IF(AP1003="","",AP1003+AN1003)</f>
        <v>76</v>
      </c>
    </row>
    <row r="1004" customFormat="false" ht="15" hidden="false" customHeight="true" outlineLevel="0" collapsed="false">
      <c r="A1004" s="9" t="s">
        <v>222</v>
      </c>
      <c r="B1004" s="10" t="s">
        <v>202</v>
      </c>
      <c r="C1004" s="10" t="s">
        <v>223</v>
      </c>
      <c r="D1004" s="9" t="n">
        <v>2020</v>
      </c>
      <c r="E1004" s="11" t="n">
        <v>2800</v>
      </c>
      <c r="F1004" s="11" t="n">
        <v>398</v>
      </c>
      <c r="G1004" s="11" t="n">
        <v>393</v>
      </c>
      <c r="H1004" s="11" t="n">
        <v>46</v>
      </c>
      <c r="I1004" s="11" t="n">
        <v>2710</v>
      </c>
      <c r="J1004" s="11" t="n">
        <v>2028</v>
      </c>
      <c r="K1004" s="11" t="n">
        <v>1</v>
      </c>
      <c r="L1004" s="12" t="n">
        <v>16.4285714285714</v>
      </c>
      <c r="M1004" s="12" t="n">
        <v>0.357142857142857</v>
      </c>
      <c r="N1004" s="13" t="n">
        <v>0.748339483394834</v>
      </c>
      <c r="O1004" s="13" t="n">
        <v>0.967857142857143</v>
      </c>
      <c r="P1004" s="13" t="n">
        <v>0.140357142857143</v>
      </c>
      <c r="Q1004" s="13" t="n">
        <v>0.177460050462574</v>
      </c>
      <c r="R1004" s="13" t="n">
        <v>0.239747634069401</v>
      </c>
      <c r="S1004" s="11" t="n">
        <v>0</v>
      </c>
      <c r="T1004" s="13" t="n">
        <v>0</v>
      </c>
      <c r="U1004" s="13" t="n">
        <v>0.0241874527588812</v>
      </c>
      <c r="V1004" s="11" t="n">
        <v>0</v>
      </c>
      <c r="W1004" s="13" t="n">
        <v>0.173913043478261</v>
      </c>
      <c r="X1004" s="11" t="n">
        <v>0</v>
      </c>
      <c r="Y1004" s="11" t="n">
        <v>0</v>
      </c>
      <c r="Z1004" s="11" t="n">
        <v>0</v>
      </c>
      <c r="AA1004" s="11" t="n">
        <v>0</v>
      </c>
      <c r="AB1004" s="10" t="s">
        <v>65</v>
      </c>
      <c r="AC1004" s="11" t="n">
        <v>10</v>
      </c>
      <c r="AD1004" s="11" t="n">
        <v>5</v>
      </c>
      <c r="AE1004" s="11" t="n">
        <v>16</v>
      </c>
      <c r="AF1004" s="11" t="n">
        <v>9</v>
      </c>
      <c r="AG1004" s="11" t="n">
        <v>1</v>
      </c>
      <c r="AH1004" s="11" t="n">
        <v>5</v>
      </c>
      <c r="AI1004" s="13" t="n">
        <v>0.217391304347826</v>
      </c>
      <c r="AJ1004" s="13" t="n">
        <v>0.108695652173913</v>
      </c>
      <c r="AK1004" s="13" t="n">
        <v>0.347826086956522</v>
      </c>
      <c r="AL1004" s="13" t="n">
        <v>0.195652173913044</v>
      </c>
      <c r="AM1004" s="13" t="n">
        <v>0.0217391304347826</v>
      </c>
      <c r="AN1004" s="11" t="n">
        <v>0</v>
      </c>
      <c r="AO1004" s="13" t="n">
        <v>0</v>
      </c>
      <c r="AP1004" s="11" t="n">
        <v>6</v>
      </c>
      <c r="AQ1004" s="11" t="n">
        <v>3</v>
      </c>
      <c r="AR1004" s="13" t="n">
        <v>0.122448979591837</v>
      </c>
      <c r="AS1004" s="13" t="n">
        <v>0.0612244897959184</v>
      </c>
      <c r="AT1004" s="14" t="n">
        <f aca="false">SUMIFS(시도_소아과개폐업!$C$5:$C$293,시도_소아과개폐업!$A$5:$A$293,$D1004,시도_소아과개폐업!$B$5:$B$293,$B1004)</f>
        <v>156</v>
      </c>
      <c r="AU1004" s="14" t="n">
        <f aca="false">SUMIFS(시도_소아과개폐업!$D$5:$D$293,시도_소아과개폐업!$A$5:$A$293,$D1004,시도_소아과개폐업!$B$5:$B$293,$B1004)</f>
        <v>126</v>
      </c>
      <c r="AV1004" s="14" t="n">
        <f aca="false">SUMIFS(시도_소아과개폐업!$F$5:$F$293,시도_소아과개폐업!$A$5:$A$293,$D1004,시도_소아과개폐업!$B$5:$B$293,$B1004)</f>
        <v>30</v>
      </c>
      <c r="AW1004" s="15" t="n">
        <f aca="false">SUMIFS(시도_소아과개폐업!$G$5:$G$293,시도_소아과개폐업!$A$5:$A$293,$D1004,시도_소아과개폐업!$B$5:$B$293,$B1004)</f>
        <v>0.183406113537118</v>
      </c>
      <c r="AX1004" s="14" t="n">
        <f aca="false">SUMIFS(시도_소아과개폐업!$H$5:$H$293,시도_소아과개폐업!$A$5:$A$293,$D1004,시도_소아과개폐업!$B$5:$B$293,$B1004)</f>
        <v>335</v>
      </c>
      <c r="AY1004" s="14" t="n">
        <f aca="false">SUMIFS(시군구_병원급!$E$5:$E$3668,시군구_병원급!$A$5:$A$3668,$A1004,시군구_병원급!$D$5:$D$3668,$D1004)</f>
        <v>0</v>
      </c>
      <c r="AZ1004" s="14" t="n">
        <f aca="false">SUMIFS(시군구_병원급!$F$5:$F$3668,시군구_병원급!$A$5:$A$3668,$A1004,시군구_병원급!$D$5:$D$3668,$D1004)</f>
        <v>0</v>
      </c>
      <c r="BA1004" s="14" t="n">
        <f aca="false">SUMIFS(시군구_병원급!$G$5:$G$3668,시군구_병원급!$A$5:$A$3668,$A1004,시군구_병원급!$D$5:$D$3668,$D1004)</f>
        <v>0</v>
      </c>
      <c r="BB1004" s="14" t="n">
        <f aca="false">SUMIFS(시군구_병원급!$H$5:$H$3668,시군구_병원급!$A$5:$A$3668,$A1004,시군구_병원급!$D$5:$D$3668,$D1004)</f>
        <v>1</v>
      </c>
      <c r="BC1004" s="16" t="n">
        <f aca="false">K1004+AY1004</f>
        <v>1</v>
      </c>
      <c r="BD1004" s="17" t="n">
        <f aca="false">IF(E1004=0,"",(K1004+AY1004)/E1004*1000)</f>
        <v>0.357142857142857</v>
      </c>
      <c r="BE1004" s="16" t="n">
        <f aca="false">AY1004-SUMIFS(시군구_병원급!$E$5:$E$3668,시군구_병원급!$A$5:$A$3668,$A1004,시군구_병원급!$D$5:$D$3668,$D1004-3)</f>
        <v>0</v>
      </c>
      <c r="BF1004" s="16" t="n">
        <f aca="false">IF(AY1004=0,1,0)</f>
        <v>1</v>
      </c>
      <c r="BG1004" s="16" t="n">
        <f aca="false">IF(K1004+AY1004=0,1,0)</f>
        <v>0</v>
      </c>
      <c r="BH1004" s="16" t="n">
        <f aca="false">AF1004+AG1004+AH1004</f>
        <v>15</v>
      </c>
      <c r="BI1004" s="18" t="n">
        <f aca="false">IF(H1004=0,"",BH1004/H1004)</f>
        <v>0.326086956521739</v>
      </c>
      <c r="BJ1004" s="16" t="n">
        <f aca="false">IF(AP1004="","",AP1004+AN1004)</f>
        <v>6</v>
      </c>
    </row>
    <row r="1005" customFormat="false" ht="15" hidden="false" customHeight="true" outlineLevel="0" collapsed="false">
      <c r="A1005" s="9" t="s">
        <v>224</v>
      </c>
      <c r="B1005" s="10" t="s">
        <v>202</v>
      </c>
      <c r="C1005" s="10" t="s">
        <v>225</v>
      </c>
      <c r="D1005" s="9" t="n">
        <v>2020</v>
      </c>
      <c r="E1005" s="11" t="n">
        <v>8138</v>
      </c>
      <c r="F1005" s="11" t="n">
        <v>1002</v>
      </c>
      <c r="G1005" s="11" t="n">
        <v>1015</v>
      </c>
      <c r="H1005" s="11" t="n">
        <v>152</v>
      </c>
      <c r="I1005" s="11" t="n">
        <v>5607</v>
      </c>
      <c r="J1005" s="11" t="n">
        <v>4716</v>
      </c>
      <c r="K1005" s="11" t="n">
        <v>12</v>
      </c>
      <c r="L1005" s="12" t="n">
        <v>18.677807815188</v>
      </c>
      <c r="M1005" s="12" t="n">
        <v>1.47456377488326</v>
      </c>
      <c r="N1005" s="13" t="n">
        <v>0.841091492776886</v>
      </c>
      <c r="O1005" s="13" t="n">
        <v>0.688989923814205</v>
      </c>
      <c r="P1005" s="13" t="n">
        <v>0.124723519292209</v>
      </c>
      <c r="Q1005" s="13" t="n">
        <v>-0.204029733959312</v>
      </c>
      <c r="R1005" s="13" t="n">
        <v>-0.222817764165391</v>
      </c>
      <c r="S1005" s="11" t="n">
        <v>0</v>
      </c>
      <c r="T1005" s="13" t="n">
        <v>-0.0318471337579618</v>
      </c>
      <c r="U1005" s="13" t="n">
        <v>-0.0171779141104295</v>
      </c>
      <c r="V1005" s="11" t="n">
        <v>0</v>
      </c>
      <c r="W1005" s="13" t="n">
        <v>-0.203947368421053</v>
      </c>
      <c r="X1005" s="11" t="n">
        <v>0</v>
      </c>
      <c r="Y1005" s="11" t="n">
        <v>0</v>
      </c>
      <c r="Z1005" s="11" t="n">
        <v>0</v>
      </c>
      <c r="AA1005" s="11" t="n">
        <v>0</v>
      </c>
      <c r="AB1005" s="10" t="s">
        <v>65</v>
      </c>
      <c r="AC1005" s="11" t="n">
        <v>14</v>
      </c>
      <c r="AD1005" s="11" t="n">
        <v>37</v>
      </c>
      <c r="AE1005" s="11" t="n">
        <v>96</v>
      </c>
      <c r="AF1005" s="11" t="n">
        <v>2</v>
      </c>
      <c r="AG1005" s="11" t="n">
        <v>3</v>
      </c>
      <c r="AH1005" s="11" t="n">
        <v>0</v>
      </c>
      <c r="AI1005" s="13" t="n">
        <v>0.0921052631578947</v>
      </c>
      <c r="AJ1005" s="13" t="n">
        <v>0.243421052631579</v>
      </c>
      <c r="AK1005" s="13" t="n">
        <v>0.631578947368421</v>
      </c>
      <c r="AL1005" s="13" t="n">
        <v>0.0131578947368421</v>
      </c>
      <c r="AM1005" s="13" t="n">
        <v>0.0197368421052632</v>
      </c>
      <c r="AN1005" s="11" t="n">
        <v>2</v>
      </c>
      <c r="AO1005" s="13" t="n">
        <v>0.012987012987013</v>
      </c>
      <c r="AP1005" s="11" t="n">
        <v>10</v>
      </c>
      <c r="AQ1005" s="11" t="n">
        <v>3</v>
      </c>
      <c r="AR1005" s="13" t="n">
        <v>0.062111801242236</v>
      </c>
      <c r="AS1005" s="13" t="n">
        <v>0.0186335403726708</v>
      </c>
      <c r="AT1005" s="14" t="n">
        <f aca="false">SUMIFS(시도_소아과개폐업!$C$5:$C$293,시도_소아과개폐업!$A$5:$A$293,$D1005,시도_소아과개폐업!$B$5:$B$293,$B1005)</f>
        <v>156</v>
      </c>
      <c r="AU1005" s="14" t="n">
        <f aca="false">SUMIFS(시도_소아과개폐업!$D$5:$D$293,시도_소아과개폐업!$A$5:$A$293,$D1005,시도_소아과개폐업!$B$5:$B$293,$B1005)</f>
        <v>126</v>
      </c>
      <c r="AV1005" s="14" t="n">
        <f aca="false">SUMIFS(시도_소아과개폐업!$F$5:$F$293,시도_소아과개폐업!$A$5:$A$293,$D1005,시도_소아과개폐업!$B$5:$B$293,$B1005)</f>
        <v>30</v>
      </c>
      <c r="AW1005" s="15" t="n">
        <f aca="false">SUMIFS(시도_소아과개폐업!$G$5:$G$293,시도_소아과개폐업!$A$5:$A$293,$D1005,시도_소아과개폐업!$B$5:$B$293,$B1005)</f>
        <v>0.183406113537118</v>
      </c>
      <c r="AX1005" s="14" t="n">
        <f aca="false">SUMIFS(시도_소아과개폐업!$H$5:$H$293,시도_소아과개폐업!$A$5:$A$293,$D1005,시도_소아과개폐업!$B$5:$B$293,$B1005)</f>
        <v>335</v>
      </c>
      <c r="AY1005" s="14" t="n">
        <f aca="false">SUMIFS(시군구_병원급!$E$5:$E$3668,시군구_병원급!$A$5:$A$3668,$A1005,시군구_병원급!$D$5:$D$3668,$D1005)</f>
        <v>3</v>
      </c>
      <c r="AZ1005" s="14" t="n">
        <f aca="false">SUMIFS(시군구_병원급!$F$5:$F$3668,시군구_병원급!$A$5:$A$3668,$A1005,시군구_병원급!$D$5:$D$3668,$D1005)</f>
        <v>1</v>
      </c>
      <c r="BA1005" s="14" t="n">
        <f aca="false">SUMIFS(시군구_병원급!$G$5:$G$3668,시군구_병원급!$A$5:$A$3668,$A1005,시군구_병원급!$D$5:$D$3668,$D1005)</f>
        <v>9</v>
      </c>
      <c r="BB1005" s="14" t="n">
        <f aca="false">SUMIFS(시군구_병원급!$H$5:$H$3668,시군구_병원급!$A$5:$A$3668,$A1005,시군구_병원급!$D$5:$D$3668,$D1005)</f>
        <v>14</v>
      </c>
      <c r="BC1005" s="16" t="n">
        <f aca="false">K1005+AY1005</f>
        <v>15</v>
      </c>
      <c r="BD1005" s="17" t="n">
        <f aca="false">IF(E1005=0,"",(K1005+AY1005)/E1005*1000)</f>
        <v>1.84320471860408</v>
      </c>
      <c r="BE1005" s="16" t="n">
        <f aca="false">AY1005-SUMIFS(시군구_병원급!$E$5:$E$3668,시군구_병원급!$A$5:$A$3668,$A1005,시군구_병원급!$D$5:$D$3668,$D1005-3)</f>
        <v>-1</v>
      </c>
      <c r="BF1005" s="16" t="n">
        <f aca="false">IF(AY1005=0,1,0)</f>
        <v>0</v>
      </c>
      <c r="BG1005" s="16" t="n">
        <f aca="false">IF(K1005+AY1005=0,1,0)</f>
        <v>0</v>
      </c>
      <c r="BH1005" s="16" t="n">
        <f aca="false">AF1005+AG1005+AH1005</f>
        <v>5</v>
      </c>
      <c r="BI1005" s="18" t="n">
        <f aca="false">IF(H1005=0,"",BH1005/H1005)</f>
        <v>0.0328947368421053</v>
      </c>
      <c r="BJ1005" s="16" t="n">
        <f aca="false">IF(AP1005="","",AP1005+AN1005)</f>
        <v>12</v>
      </c>
    </row>
    <row r="1006" customFormat="false" ht="15" hidden="false" customHeight="true" outlineLevel="0" collapsed="false">
      <c r="A1006" s="9" t="s">
        <v>226</v>
      </c>
      <c r="B1006" s="10" t="s">
        <v>202</v>
      </c>
      <c r="C1006" s="10" t="s">
        <v>227</v>
      </c>
      <c r="D1006" s="9" t="n">
        <v>2020</v>
      </c>
      <c r="E1006" s="11" t="n">
        <v>33337</v>
      </c>
      <c r="F1006" s="11" t="n">
        <v>3764</v>
      </c>
      <c r="G1006" s="11" t="n">
        <v>3683</v>
      </c>
      <c r="H1006" s="11" t="n">
        <v>620</v>
      </c>
      <c r="I1006" s="11" t="n">
        <v>26142</v>
      </c>
      <c r="J1006" s="11" t="n">
        <v>19722</v>
      </c>
      <c r="K1006" s="11" t="n">
        <v>40</v>
      </c>
      <c r="L1006" s="12" t="n">
        <v>18.5979542250353</v>
      </c>
      <c r="M1006" s="12" t="n">
        <v>1.1998680145184</v>
      </c>
      <c r="N1006" s="13" t="n">
        <v>0.754418177645169</v>
      </c>
      <c r="O1006" s="13" t="n">
        <v>0.784173740888502</v>
      </c>
      <c r="P1006" s="13" t="n">
        <v>0.110477847436782</v>
      </c>
      <c r="Q1006" s="13" t="n">
        <v>-0.107705896523112</v>
      </c>
      <c r="R1006" s="13" t="n">
        <v>-0.16711895070104</v>
      </c>
      <c r="S1006" s="11" t="n">
        <v>1</v>
      </c>
      <c r="T1006" s="13" t="n">
        <v>-0.0519877675840978</v>
      </c>
      <c r="U1006" s="13" t="n">
        <v>-0.0407309555261999</v>
      </c>
      <c r="V1006" s="11" t="n">
        <v>0</v>
      </c>
      <c r="W1006" s="13" t="n">
        <v>-0.196774193548387</v>
      </c>
      <c r="X1006" s="11" t="n">
        <v>0</v>
      </c>
      <c r="Y1006" s="11" t="n">
        <v>0</v>
      </c>
      <c r="Z1006" s="11" t="n">
        <v>0</v>
      </c>
      <c r="AA1006" s="11" t="n">
        <v>0</v>
      </c>
      <c r="AB1006" s="10" t="s">
        <v>65</v>
      </c>
      <c r="AC1006" s="11" t="n">
        <v>74</v>
      </c>
      <c r="AD1006" s="11" t="n">
        <v>207</v>
      </c>
      <c r="AE1006" s="11" t="n">
        <v>321</v>
      </c>
      <c r="AF1006" s="11" t="n">
        <v>2</v>
      </c>
      <c r="AG1006" s="11" t="n">
        <v>14</v>
      </c>
      <c r="AH1006" s="11" t="n">
        <v>2</v>
      </c>
      <c r="AI1006" s="13" t="n">
        <v>0.119354838709677</v>
      </c>
      <c r="AJ1006" s="13" t="n">
        <v>0.333870967741936</v>
      </c>
      <c r="AK1006" s="13" t="n">
        <v>0.517741935483871</v>
      </c>
      <c r="AL1006" s="13" t="n">
        <v>0.0032258064516129</v>
      </c>
      <c r="AM1006" s="13" t="n">
        <v>0.0225806451612903</v>
      </c>
      <c r="AN1006" s="11" t="n">
        <v>45</v>
      </c>
      <c r="AO1006" s="13" t="n">
        <v>0.0676691729323308</v>
      </c>
      <c r="AP1006" s="11" t="n">
        <v>50</v>
      </c>
      <c r="AQ1006" s="11" t="n">
        <v>16</v>
      </c>
      <c r="AR1006" s="13" t="n">
        <v>0.0715307582260372</v>
      </c>
      <c r="AS1006" s="13" t="n">
        <v>0.0228898426323319</v>
      </c>
      <c r="AT1006" s="14" t="n">
        <f aca="false">SUMIFS(시도_소아과개폐업!$C$5:$C$293,시도_소아과개폐업!$A$5:$A$293,$D1006,시도_소아과개폐업!$B$5:$B$293,$B1006)</f>
        <v>156</v>
      </c>
      <c r="AU1006" s="14" t="n">
        <f aca="false">SUMIFS(시도_소아과개폐업!$D$5:$D$293,시도_소아과개폐업!$A$5:$A$293,$D1006,시도_소아과개폐업!$B$5:$B$293,$B1006)</f>
        <v>126</v>
      </c>
      <c r="AV1006" s="14" t="n">
        <f aca="false">SUMIFS(시도_소아과개폐업!$F$5:$F$293,시도_소아과개폐업!$A$5:$A$293,$D1006,시도_소아과개폐업!$B$5:$B$293,$B1006)</f>
        <v>30</v>
      </c>
      <c r="AW1006" s="15" t="n">
        <f aca="false">SUMIFS(시도_소아과개폐업!$G$5:$G$293,시도_소아과개폐업!$A$5:$A$293,$D1006,시도_소아과개폐업!$B$5:$B$293,$B1006)</f>
        <v>0.183406113537118</v>
      </c>
      <c r="AX1006" s="14" t="n">
        <f aca="false">SUMIFS(시도_소아과개폐업!$H$5:$H$293,시도_소아과개폐업!$A$5:$A$293,$D1006,시도_소아과개폐업!$B$5:$B$293,$B1006)</f>
        <v>335</v>
      </c>
      <c r="AY1006" s="14" t="n">
        <f aca="false">SUMIFS(시군구_병원급!$E$5:$E$3668,시군구_병원급!$A$5:$A$3668,$A1006,시군구_병원급!$D$5:$D$3668,$D1006)</f>
        <v>11</v>
      </c>
      <c r="AZ1006" s="14" t="n">
        <f aca="false">SUMIFS(시군구_병원급!$F$5:$F$3668,시군구_병원급!$A$5:$A$3668,$A1006,시군구_병원급!$D$5:$D$3668,$D1006)</f>
        <v>3</v>
      </c>
      <c r="BA1006" s="14" t="n">
        <f aca="false">SUMIFS(시군구_병원급!$G$5:$G$3668,시군구_병원급!$A$5:$A$3668,$A1006,시군구_병원급!$D$5:$D$3668,$D1006)</f>
        <v>14</v>
      </c>
      <c r="BB1006" s="14" t="n">
        <f aca="false">SUMIFS(시군구_병원급!$H$5:$H$3668,시군구_병원급!$A$5:$A$3668,$A1006,시군구_병원급!$D$5:$D$3668,$D1006)</f>
        <v>36</v>
      </c>
      <c r="BC1006" s="16" t="n">
        <f aca="false">K1006+AY1006</f>
        <v>51</v>
      </c>
      <c r="BD1006" s="17" t="n">
        <f aca="false">IF(E1006=0,"",(K1006+AY1006)/E1006*1000)</f>
        <v>1.52983171851096</v>
      </c>
      <c r="BE1006" s="16" t="n">
        <f aca="false">AY1006-SUMIFS(시군구_병원급!$E$5:$E$3668,시군구_병원급!$A$5:$A$3668,$A1006,시군구_병원급!$D$5:$D$3668,$D1006-3)</f>
        <v>0</v>
      </c>
      <c r="BF1006" s="16" t="n">
        <f aca="false">IF(AY1006=0,1,0)</f>
        <v>0</v>
      </c>
      <c r="BG1006" s="16" t="n">
        <f aca="false">IF(K1006+AY1006=0,1,0)</f>
        <v>0</v>
      </c>
      <c r="BH1006" s="16" t="n">
        <f aca="false">AF1006+AG1006+AH1006</f>
        <v>18</v>
      </c>
      <c r="BI1006" s="18" t="n">
        <f aca="false">IF(H1006=0,"",BH1006/H1006)</f>
        <v>0.0290322580645161</v>
      </c>
      <c r="BJ1006" s="16" t="n">
        <f aca="false">IF(AP1006="","",AP1006+AN1006)</f>
        <v>95</v>
      </c>
    </row>
    <row r="1007" customFormat="false" ht="15" hidden="false" customHeight="true" outlineLevel="0" collapsed="false">
      <c r="A1007" s="9" t="s">
        <v>228</v>
      </c>
      <c r="B1007" s="10" t="s">
        <v>202</v>
      </c>
      <c r="C1007" s="10" t="s">
        <v>229</v>
      </c>
      <c r="D1007" s="9" t="n">
        <v>2020</v>
      </c>
      <c r="E1007" s="11" t="n">
        <v>12569</v>
      </c>
      <c r="F1007" s="11" t="n">
        <v>1459</v>
      </c>
      <c r="G1007" s="11" t="n">
        <v>1506</v>
      </c>
      <c r="H1007" s="11" t="n">
        <v>252</v>
      </c>
      <c r="I1007" s="11" t="n">
        <v>9655</v>
      </c>
      <c r="J1007" s="11" t="n">
        <v>8003</v>
      </c>
      <c r="K1007" s="11" t="n">
        <v>7</v>
      </c>
      <c r="L1007" s="12" t="n">
        <v>20.0493277110351</v>
      </c>
      <c r="M1007" s="12" t="n">
        <v>0.556925769750975</v>
      </c>
      <c r="N1007" s="13" t="n">
        <v>0.828896944588296</v>
      </c>
      <c r="O1007" s="13" t="n">
        <v>0.768159758135094</v>
      </c>
      <c r="P1007" s="13" t="n">
        <v>0.11981860132071</v>
      </c>
      <c r="Q1007" s="13" t="n">
        <v>-0.179890382356779</v>
      </c>
      <c r="R1007" s="13" t="n">
        <v>-0.231240428790199</v>
      </c>
      <c r="S1007" s="11" t="n">
        <v>-1</v>
      </c>
      <c r="T1007" s="13" t="n">
        <v>-0.0381679389312977</v>
      </c>
      <c r="U1007" s="13" t="n">
        <v>-0.0171027181105569</v>
      </c>
      <c r="V1007" s="11" t="n">
        <v>0</v>
      </c>
      <c r="W1007" s="13" t="n">
        <v>-0.218253968253968</v>
      </c>
      <c r="X1007" s="11" t="n">
        <v>0</v>
      </c>
      <c r="Y1007" s="11" t="n">
        <v>0</v>
      </c>
      <c r="Z1007" s="11" t="n">
        <v>0</v>
      </c>
      <c r="AA1007" s="11" t="n">
        <v>0</v>
      </c>
      <c r="AB1007" s="10" t="s">
        <v>65</v>
      </c>
      <c r="AC1007" s="11" t="n">
        <v>41</v>
      </c>
      <c r="AD1007" s="11" t="n">
        <v>57</v>
      </c>
      <c r="AE1007" s="11" t="n">
        <v>145</v>
      </c>
      <c r="AF1007" s="11" t="n">
        <v>5</v>
      </c>
      <c r="AG1007" s="11" t="n">
        <v>4</v>
      </c>
      <c r="AH1007" s="11" t="n">
        <v>0</v>
      </c>
      <c r="AI1007" s="13" t="n">
        <v>0.162698412698413</v>
      </c>
      <c r="AJ1007" s="13" t="n">
        <v>0.226190476190476</v>
      </c>
      <c r="AK1007" s="13" t="n">
        <v>0.575396825396825</v>
      </c>
      <c r="AL1007" s="13" t="n">
        <v>0.0198412698412698</v>
      </c>
      <c r="AM1007" s="13" t="n">
        <v>0.0158730158730159</v>
      </c>
      <c r="AN1007" s="11" t="n">
        <v>0</v>
      </c>
      <c r="AO1007" s="13" t="n">
        <v>0</v>
      </c>
      <c r="AP1007" s="11" t="n">
        <v>17</v>
      </c>
      <c r="AQ1007" s="11" t="n">
        <v>6</v>
      </c>
      <c r="AR1007" s="13" t="n">
        <v>0.064638783269962</v>
      </c>
      <c r="AS1007" s="13" t="n">
        <v>0.0228136882129278</v>
      </c>
      <c r="AT1007" s="14" t="n">
        <f aca="false">SUMIFS(시도_소아과개폐업!$C$5:$C$293,시도_소아과개폐업!$A$5:$A$293,$D1007,시도_소아과개폐업!$B$5:$B$293,$B1007)</f>
        <v>156</v>
      </c>
      <c r="AU1007" s="14" t="n">
        <f aca="false">SUMIFS(시도_소아과개폐업!$D$5:$D$293,시도_소아과개폐업!$A$5:$A$293,$D1007,시도_소아과개폐업!$B$5:$B$293,$B1007)</f>
        <v>126</v>
      </c>
      <c r="AV1007" s="14" t="n">
        <f aca="false">SUMIFS(시도_소아과개폐업!$F$5:$F$293,시도_소아과개폐업!$A$5:$A$293,$D1007,시도_소아과개폐업!$B$5:$B$293,$B1007)</f>
        <v>30</v>
      </c>
      <c r="AW1007" s="15" t="n">
        <f aca="false">SUMIFS(시도_소아과개폐업!$G$5:$G$293,시도_소아과개폐업!$A$5:$A$293,$D1007,시도_소아과개폐업!$B$5:$B$293,$B1007)</f>
        <v>0.183406113537118</v>
      </c>
      <c r="AX1007" s="14" t="n">
        <f aca="false">SUMIFS(시도_소아과개폐업!$H$5:$H$293,시도_소아과개폐업!$A$5:$A$293,$D1007,시도_소아과개폐업!$B$5:$B$293,$B1007)</f>
        <v>335</v>
      </c>
      <c r="AY1007" s="14" t="n">
        <f aca="false">SUMIFS(시군구_병원급!$E$5:$E$3668,시군구_병원급!$A$5:$A$3668,$A1007,시군구_병원급!$D$5:$D$3668,$D1007)</f>
        <v>7</v>
      </c>
      <c r="AZ1007" s="14" t="n">
        <f aca="false">SUMIFS(시군구_병원급!$F$5:$F$3668,시군구_병원급!$A$5:$A$3668,$A1007,시군구_병원급!$D$5:$D$3668,$D1007)</f>
        <v>1</v>
      </c>
      <c r="BA1007" s="14" t="n">
        <f aca="false">SUMIFS(시군구_병원급!$G$5:$G$3668,시군구_병원급!$A$5:$A$3668,$A1007,시군구_병원급!$D$5:$D$3668,$D1007)</f>
        <v>9</v>
      </c>
      <c r="BB1007" s="14" t="n">
        <f aca="false">SUMIFS(시군구_병원급!$H$5:$H$3668,시군구_병원급!$A$5:$A$3668,$A1007,시군구_병원급!$D$5:$D$3668,$D1007)</f>
        <v>17</v>
      </c>
      <c r="BC1007" s="16" t="n">
        <f aca="false">K1007+AY1007</f>
        <v>14</v>
      </c>
      <c r="BD1007" s="17" t="n">
        <f aca="false">IF(E1007=0,"",(K1007+AY1007)/E1007*1000)</f>
        <v>1.11385153950195</v>
      </c>
      <c r="BE1007" s="16" t="n">
        <f aca="false">AY1007-SUMIFS(시군구_병원급!$E$5:$E$3668,시군구_병원급!$A$5:$A$3668,$A1007,시군구_병원급!$D$5:$D$3668,$D1007-3)</f>
        <v>3</v>
      </c>
      <c r="BF1007" s="16" t="n">
        <f aca="false">IF(AY1007=0,1,0)</f>
        <v>0</v>
      </c>
      <c r="BG1007" s="16" t="n">
        <f aca="false">IF(K1007+AY1007=0,1,0)</f>
        <v>0</v>
      </c>
      <c r="BH1007" s="16" t="n">
        <f aca="false">AF1007+AG1007+AH1007</f>
        <v>9</v>
      </c>
      <c r="BI1007" s="18" t="n">
        <f aca="false">IF(H1007=0,"",BH1007/H1007)</f>
        <v>0.0357142857142857</v>
      </c>
      <c r="BJ1007" s="16" t="n">
        <f aca="false">IF(AP1007="","",AP1007+AN1007)</f>
        <v>17</v>
      </c>
    </row>
    <row r="1008" customFormat="false" ht="15" hidden="false" customHeight="true" outlineLevel="0" collapsed="false">
      <c r="A1008" s="9" t="s">
        <v>230</v>
      </c>
      <c r="B1008" s="10" t="s">
        <v>202</v>
      </c>
      <c r="C1008" s="10" t="s">
        <v>231</v>
      </c>
      <c r="D1008" s="9" t="n">
        <v>2020</v>
      </c>
      <c r="E1008" s="11" t="n">
        <v>27072</v>
      </c>
      <c r="F1008" s="11" t="n">
        <v>3363</v>
      </c>
      <c r="G1008" s="11" t="n">
        <v>3211</v>
      </c>
      <c r="H1008" s="11" t="n">
        <v>484</v>
      </c>
      <c r="I1008" s="11" t="n">
        <v>20925</v>
      </c>
      <c r="J1008" s="11" t="n">
        <v>17203</v>
      </c>
      <c r="K1008" s="11" t="n">
        <v>29</v>
      </c>
      <c r="L1008" s="12" t="n">
        <v>17.8782505910166</v>
      </c>
      <c r="M1008" s="12" t="n">
        <v>1.07121749408983</v>
      </c>
      <c r="N1008" s="13" t="n">
        <v>0.822126642771804</v>
      </c>
      <c r="O1008" s="13" t="n">
        <v>0.772938829787234</v>
      </c>
      <c r="P1008" s="13" t="n">
        <v>0.11860963356974</v>
      </c>
      <c r="Q1008" s="13" t="n">
        <v>0.174745064005207</v>
      </c>
      <c r="R1008" s="13" t="n">
        <v>0.141891891891892</v>
      </c>
      <c r="S1008" s="11" t="n">
        <v>3</v>
      </c>
      <c r="T1008" s="13" t="n">
        <v>0.0408602150537634</v>
      </c>
      <c r="U1008" s="13" t="n">
        <v>0.060298961236382</v>
      </c>
      <c r="V1008" s="11" t="n">
        <v>0</v>
      </c>
      <c r="W1008" s="13" t="n">
        <v>-0.0929752066115702</v>
      </c>
      <c r="X1008" s="11" t="n">
        <v>0</v>
      </c>
      <c r="Y1008" s="11" t="n">
        <v>0</v>
      </c>
      <c r="Z1008" s="11" t="n">
        <v>0</v>
      </c>
      <c r="AA1008" s="11" t="n">
        <v>0</v>
      </c>
      <c r="AB1008" s="10" t="s">
        <v>65</v>
      </c>
      <c r="AC1008" s="11" t="n">
        <v>68</v>
      </c>
      <c r="AD1008" s="11" t="n">
        <v>152</v>
      </c>
      <c r="AE1008" s="11" t="n">
        <v>252</v>
      </c>
      <c r="AF1008" s="11" t="n">
        <v>6</v>
      </c>
      <c r="AG1008" s="11" t="n">
        <v>6</v>
      </c>
      <c r="AH1008" s="11" t="n">
        <v>0</v>
      </c>
      <c r="AI1008" s="13" t="n">
        <v>0.140495867768595</v>
      </c>
      <c r="AJ1008" s="13" t="n">
        <v>0.31404958677686</v>
      </c>
      <c r="AK1008" s="13" t="n">
        <v>0.520661157024793</v>
      </c>
      <c r="AL1008" s="13" t="n">
        <v>0.012396694214876</v>
      </c>
      <c r="AM1008" s="13" t="n">
        <v>0.012396694214876</v>
      </c>
      <c r="AN1008" s="11" t="n">
        <v>10</v>
      </c>
      <c r="AO1008" s="13" t="n">
        <v>0.0202429149797571</v>
      </c>
      <c r="AP1008" s="11" t="n">
        <v>153</v>
      </c>
      <c r="AQ1008" s="11" t="n">
        <v>174</v>
      </c>
      <c r="AR1008" s="13" t="n">
        <v>0.323467230443975</v>
      </c>
      <c r="AS1008" s="13" t="n">
        <v>0.367864693446089</v>
      </c>
      <c r="AT1008" s="14" t="n">
        <f aca="false">SUMIFS(시도_소아과개폐업!$C$5:$C$293,시도_소아과개폐업!$A$5:$A$293,$D1008,시도_소아과개폐업!$B$5:$B$293,$B1008)</f>
        <v>156</v>
      </c>
      <c r="AU1008" s="14" t="n">
        <f aca="false">SUMIFS(시도_소아과개폐업!$D$5:$D$293,시도_소아과개폐업!$A$5:$A$293,$D1008,시도_소아과개폐업!$B$5:$B$293,$B1008)</f>
        <v>126</v>
      </c>
      <c r="AV1008" s="14" t="n">
        <f aca="false">SUMIFS(시도_소아과개폐업!$F$5:$F$293,시도_소아과개폐업!$A$5:$A$293,$D1008,시도_소아과개폐업!$B$5:$B$293,$B1008)</f>
        <v>30</v>
      </c>
      <c r="AW1008" s="15" t="n">
        <f aca="false">SUMIFS(시도_소아과개폐업!$G$5:$G$293,시도_소아과개폐업!$A$5:$A$293,$D1008,시도_소아과개폐업!$B$5:$B$293,$B1008)</f>
        <v>0.183406113537118</v>
      </c>
      <c r="AX1008" s="14" t="n">
        <f aca="false">SUMIFS(시도_소아과개폐업!$H$5:$H$293,시도_소아과개폐업!$A$5:$A$293,$D1008,시도_소아과개폐업!$B$5:$B$293,$B1008)</f>
        <v>335</v>
      </c>
      <c r="AY1008" s="14" t="n">
        <f aca="false">SUMIFS(시군구_병원급!$E$5:$E$3668,시군구_병원급!$A$5:$A$3668,$A1008,시군구_병원급!$D$5:$D$3668,$D1008)</f>
        <v>5</v>
      </c>
      <c r="AZ1008" s="14" t="n">
        <f aca="false">SUMIFS(시군구_병원급!$F$5:$F$3668,시군구_병원급!$A$5:$A$3668,$A1008,시군구_병원급!$D$5:$D$3668,$D1008)</f>
        <v>3</v>
      </c>
      <c r="BA1008" s="14" t="n">
        <f aca="false">SUMIFS(시군구_병원급!$G$5:$G$3668,시군구_병원급!$A$5:$A$3668,$A1008,시군구_병원급!$D$5:$D$3668,$D1008)</f>
        <v>4</v>
      </c>
      <c r="BB1008" s="14" t="n">
        <f aca="false">SUMIFS(시군구_병원급!$H$5:$H$3668,시군구_병원급!$A$5:$A$3668,$A1008,시군구_병원급!$D$5:$D$3668,$D1008)</f>
        <v>30</v>
      </c>
      <c r="BC1008" s="16" t="n">
        <f aca="false">K1008+AY1008</f>
        <v>34</v>
      </c>
      <c r="BD1008" s="17" t="n">
        <f aca="false">IF(E1008=0,"",(K1008+AY1008)/E1008*1000)</f>
        <v>1.25591016548463</v>
      </c>
      <c r="BE1008" s="16" t="n">
        <f aca="false">AY1008-SUMIFS(시군구_병원급!$E$5:$E$3668,시군구_병원급!$A$5:$A$3668,$A1008,시군구_병원급!$D$5:$D$3668,$D1008-3)</f>
        <v>2</v>
      </c>
      <c r="BF1008" s="16" t="n">
        <f aca="false">IF(AY1008=0,1,0)</f>
        <v>0</v>
      </c>
      <c r="BG1008" s="16" t="n">
        <f aca="false">IF(K1008+AY1008=0,1,0)</f>
        <v>0</v>
      </c>
      <c r="BH1008" s="16" t="n">
        <f aca="false">AF1008+AG1008+AH1008</f>
        <v>12</v>
      </c>
      <c r="BI1008" s="18" t="n">
        <f aca="false">IF(H1008=0,"",BH1008/H1008)</f>
        <v>0.0247933884297521</v>
      </c>
      <c r="BJ1008" s="16" t="n">
        <f aca="false">IF(AP1008="","",AP1008+AN1008)</f>
        <v>163</v>
      </c>
    </row>
    <row r="1009" customFormat="false" ht="15" hidden="false" customHeight="true" outlineLevel="0" collapsed="false">
      <c r="A1009" s="9" t="s">
        <v>232</v>
      </c>
      <c r="B1009" s="10" t="s">
        <v>202</v>
      </c>
      <c r="C1009" s="10" t="s">
        <v>233</v>
      </c>
      <c r="D1009" s="9" t="n">
        <v>2020</v>
      </c>
      <c r="E1009" s="11" t="n">
        <v>11076</v>
      </c>
      <c r="F1009" s="11" t="n">
        <v>1483</v>
      </c>
      <c r="G1009" s="11" t="n">
        <v>1682</v>
      </c>
      <c r="H1009" s="11" t="n">
        <v>225</v>
      </c>
      <c r="I1009" s="11" t="n">
        <v>8768</v>
      </c>
      <c r="J1009" s="11" t="n">
        <v>6696</v>
      </c>
      <c r="K1009" s="11" t="n">
        <v>11</v>
      </c>
      <c r="L1009" s="12" t="n">
        <v>20.3141928494041</v>
      </c>
      <c r="M1009" s="12" t="n">
        <v>0.993138317081979</v>
      </c>
      <c r="N1009" s="13" t="n">
        <v>0.763686131386861</v>
      </c>
      <c r="O1009" s="13" t="n">
        <v>0.79162152401589</v>
      </c>
      <c r="P1009" s="13" t="n">
        <v>0.15185987721199</v>
      </c>
      <c r="Q1009" s="13" t="n">
        <v>-0.270499901205295</v>
      </c>
      <c r="R1009" s="13" t="n">
        <v>-0.257722859664607</v>
      </c>
      <c r="S1009" s="11" t="n">
        <v>-3</v>
      </c>
      <c r="T1009" s="13" t="n">
        <v>-0.124513618677043</v>
      </c>
      <c r="U1009" s="13" t="n">
        <v>-0.0639479022098858</v>
      </c>
      <c r="V1009" s="11" t="n">
        <v>0</v>
      </c>
      <c r="W1009" s="13" t="n">
        <v>-0.244444444444445</v>
      </c>
      <c r="X1009" s="11" t="n">
        <v>1</v>
      </c>
      <c r="Y1009" s="11" t="n">
        <v>0</v>
      </c>
      <c r="Z1009" s="11" t="n">
        <v>1</v>
      </c>
      <c r="AA1009" s="11" t="n">
        <v>0</v>
      </c>
      <c r="AB1009" s="10" t="s">
        <v>65</v>
      </c>
      <c r="AC1009" s="11" t="n">
        <v>25</v>
      </c>
      <c r="AD1009" s="11" t="n">
        <v>65</v>
      </c>
      <c r="AE1009" s="11" t="n">
        <v>124</v>
      </c>
      <c r="AF1009" s="11" t="n">
        <v>6</v>
      </c>
      <c r="AG1009" s="11" t="n">
        <v>2</v>
      </c>
      <c r="AH1009" s="11" t="n">
        <v>3</v>
      </c>
      <c r="AI1009" s="13" t="n">
        <v>0.111111111111111</v>
      </c>
      <c r="AJ1009" s="13" t="n">
        <v>0.288888888888889</v>
      </c>
      <c r="AK1009" s="13" t="n">
        <v>0.551111111111111</v>
      </c>
      <c r="AL1009" s="13" t="n">
        <v>0.0266666666666667</v>
      </c>
      <c r="AM1009" s="13" t="n">
        <v>0.00888888888888889</v>
      </c>
      <c r="AN1009" s="11" t="n">
        <v>2</v>
      </c>
      <c r="AO1009" s="13" t="n">
        <v>0.00881057268722467</v>
      </c>
      <c r="AP1009" s="11" t="n">
        <v>36</v>
      </c>
      <c r="AQ1009" s="11" t="n">
        <v>4</v>
      </c>
      <c r="AR1009" s="13" t="n">
        <v>0.138996138996139</v>
      </c>
      <c r="AS1009" s="13" t="n">
        <v>0.0154440154440154</v>
      </c>
      <c r="AT1009" s="14" t="n">
        <f aca="false">SUMIFS(시도_소아과개폐업!$C$5:$C$293,시도_소아과개폐업!$A$5:$A$293,$D1009,시도_소아과개폐업!$B$5:$B$293,$B1009)</f>
        <v>156</v>
      </c>
      <c r="AU1009" s="14" t="n">
        <f aca="false">SUMIFS(시도_소아과개폐업!$D$5:$D$293,시도_소아과개폐업!$A$5:$A$293,$D1009,시도_소아과개폐업!$B$5:$B$293,$B1009)</f>
        <v>126</v>
      </c>
      <c r="AV1009" s="14" t="n">
        <f aca="false">SUMIFS(시도_소아과개폐업!$F$5:$F$293,시도_소아과개폐업!$A$5:$A$293,$D1009,시도_소아과개폐업!$B$5:$B$293,$B1009)</f>
        <v>30</v>
      </c>
      <c r="AW1009" s="15" t="n">
        <f aca="false">SUMIFS(시도_소아과개폐업!$G$5:$G$293,시도_소아과개폐업!$A$5:$A$293,$D1009,시도_소아과개폐업!$B$5:$B$293,$B1009)</f>
        <v>0.183406113537118</v>
      </c>
      <c r="AX1009" s="14" t="n">
        <f aca="false">SUMIFS(시도_소아과개폐업!$H$5:$H$293,시도_소아과개폐업!$A$5:$A$293,$D1009,시도_소아과개폐업!$B$5:$B$293,$B1009)</f>
        <v>335</v>
      </c>
      <c r="AY1009" s="14" t="n">
        <f aca="false">SUMIFS(시군구_병원급!$E$5:$E$3668,시군구_병원급!$A$5:$A$3668,$A1009,시군구_병원급!$D$5:$D$3668,$D1009)</f>
        <v>7</v>
      </c>
      <c r="AZ1009" s="14" t="n">
        <f aca="false">SUMIFS(시군구_병원급!$F$5:$F$3668,시군구_병원급!$A$5:$A$3668,$A1009,시군구_병원급!$D$5:$D$3668,$D1009)</f>
        <v>2</v>
      </c>
      <c r="BA1009" s="14" t="n">
        <f aca="false">SUMIFS(시군구_병원급!$G$5:$G$3668,시군구_병원급!$A$5:$A$3668,$A1009,시군구_병원급!$D$5:$D$3668,$D1009)</f>
        <v>6</v>
      </c>
      <c r="BB1009" s="14" t="n">
        <f aca="false">SUMIFS(시군구_병원급!$H$5:$H$3668,시군구_병원급!$A$5:$A$3668,$A1009,시군구_병원급!$D$5:$D$3668,$D1009)</f>
        <v>16</v>
      </c>
      <c r="BC1009" s="16" t="n">
        <f aca="false">K1009+AY1009</f>
        <v>18</v>
      </c>
      <c r="BD1009" s="17" t="n">
        <f aca="false">IF(E1009=0,"",(K1009+AY1009)/E1009*1000)</f>
        <v>1.62513542795233</v>
      </c>
      <c r="BE1009" s="16" t="n">
        <f aca="false">AY1009-SUMIFS(시군구_병원급!$E$5:$E$3668,시군구_병원급!$A$5:$A$3668,$A1009,시군구_병원급!$D$5:$D$3668,$D1009-3)</f>
        <v>0</v>
      </c>
      <c r="BF1009" s="16" t="n">
        <f aca="false">IF(AY1009=0,1,0)</f>
        <v>0</v>
      </c>
      <c r="BG1009" s="16" t="n">
        <f aca="false">IF(K1009+AY1009=0,1,0)</f>
        <v>0</v>
      </c>
      <c r="BH1009" s="16" t="n">
        <f aca="false">AF1009+AG1009+AH1009</f>
        <v>11</v>
      </c>
      <c r="BI1009" s="18" t="n">
        <f aca="false">IF(H1009=0,"",BH1009/H1009)</f>
        <v>0.0488888888888889</v>
      </c>
      <c r="BJ1009" s="16" t="n">
        <f aca="false">IF(AP1009="","",AP1009+AN1009)</f>
        <v>38</v>
      </c>
    </row>
    <row r="1010" customFormat="false" ht="15" hidden="false" customHeight="true" outlineLevel="0" collapsed="false">
      <c r="A1010" s="9" t="s">
        <v>234</v>
      </c>
      <c r="B1010" s="10" t="s">
        <v>202</v>
      </c>
      <c r="C1010" s="10" t="s">
        <v>235</v>
      </c>
      <c r="D1010" s="9" t="n">
        <v>2020</v>
      </c>
      <c r="E1010" s="11" t="n">
        <v>7388</v>
      </c>
      <c r="F1010" s="11" t="n">
        <v>920</v>
      </c>
      <c r="G1010" s="11" t="n">
        <v>942</v>
      </c>
      <c r="H1010" s="11" t="n">
        <v>131</v>
      </c>
      <c r="I1010" s="11" t="n">
        <v>5565</v>
      </c>
      <c r="J1010" s="11" t="n">
        <v>4620</v>
      </c>
      <c r="K1010" s="11" t="n">
        <v>9</v>
      </c>
      <c r="L1010" s="12" t="n">
        <v>17.7314564158094</v>
      </c>
      <c r="M1010" s="12" t="n">
        <v>1.21819166215485</v>
      </c>
      <c r="N1010" s="13" t="n">
        <v>0.830188679245283</v>
      </c>
      <c r="O1010" s="13" t="n">
        <v>0.75324851109908</v>
      </c>
      <c r="P1010" s="13" t="n">
        <v>0.127504060638874</v>
      </c>
      <c r="Q1010" s="13" t="n">
        <v>-0.0416396419769101</v>
      </c>
      <c r="R1010" s="13" t="n">
        <v>0.00106269925611047</v>
      </c>
      <c r="S1010" s="11" t="n">
        <v>-3</v>
      </c>
      <c r="T1010" s="13" t="n">
        <v>-0.0367647058823529</v>
      </c>
      <c r="U1010" s="13" t="n">
        <v>-0.0326786024682775</v>
      </c>
      <c r="V1010" s="11" t="n">
        <v>0</v>
      </c>
      <c r="W1010" s="13" t="n">
        <v>-0.175572519083969</v>
      </c>
      <c r="X1010" s="11" t="n">
        <v>0</v>
      </c>
      <c r="Y1010" s="11" t="n">
        <v>0</v>
      </c>
      <c r="Z1010" s="11" t="n">
        <v>0</v>
      </c>
      <c r="AA1010" s="11" t="n">
        <v>0</v>
      </c>
      <c r="AB1010" s="10" t="s">
        <v>65</v>
      </c>
      <c r="AC1010" s="11" t="n">
        <v>20</v>
      </c>
      <c r="AD1010" s="11" t="n">
        <v>29</v>
      </c>
      <c r="AE1010" s="11" t="n">
        <v>67</v>
      </c>
      <c r="AF1010" s="11" t="n">
        <v>4</v>
      </c>
      <c r="AG1010" s="11" t="n">
        <v>8</v>
      </c>
      <c r="AH1010" s="11" t="n">
        <v>3</v>
      </c>
      <c r="AI1010" s="13" t="n">
        <v>0.152671755725191</v>
      </c>
      <c r="AJ1010" s="13" t="n">
        <v>0.221374045801527</v>
      </c>
      <c r="AK1010" s="13" t="n">
        <v>0.511450381679389</v>
      </c>
      <c r="AL1010" s="13" t="n">
        <v>0.0305343511450382</v>
      </c>
      <c r="AM1010" s="13" t="n">
        <v>0.0610687022900763</v>
      </c>
      <c r="AN1010" s="11" t="n">
        <v>0</v>
      </c>
      <c r="AO1010" s="13" t="n">
        <v>0</v>
      </c>
      <c r="AP1010" s="11" t="n">
        <v>11</v>
      </c>
      <c r="AQ1010" s="11" t="n">
        <v>5</v>
      </c>
      <c r="AR1010" s="13" t="n">
        <v>0.0802919708029197</v>
      </c>
      <c r="AS1010" s="13" t="n">
        <v>0.0364963503649635</v>
      </c>
      <c r="AT1010" s="14" t="n">
        <f aca="false">SUMIFS(시도_소아과개폐업!$C$5:$C$293,시도_소아과개폐업!$A$5:$A$293,$D1010,시도_소아과개폐업!$B$5:$B$293,$B1010)</f>
        <v>156</v>
      </c>
      <c r="AU1010" s="14" t="n">
        <f aca="false">SUMIFS(시도_소아과개폐업!$D$5:$D$293,시도_소아과개폐업!$A$5:$A$293,$D1010,시도_소아과개폐업!$B$5:$B$293,$B1010)</f>
        <v>126</v>
      </c>
      <c r="AV1010" s="14" t="n">
        <f aca="false">SUMIFS(시도_소아과개폐업!$F$5:$F$293,시도_소아과개폐업!$A$5:$A$293,$D1010,시도_소아과개폐업!$B$5:$B$293,$B1010)</f>
        <v>30</v>
      </c>
      <c r="AW1010" s="15" t="n">
        <f aca="false">SUMIFS(시도_소아과개폐업!$G$5:$G$293,시도_소아과개폐업!$A$5:$A$293,$D1010,시도_소아과개폐업!$B$5:$B$293,$B1010)</f>
        <v>0.183406113537118</v>
      </c>
      <c r="AX1010" s="14" t="n">
        <f aca="false">SUMIFS(시도_소아과개폐업!$H$5:$H$293,시도_소아과개폐업!$A$5:$A$293,$D1010,시도_소아과개폐업!$B$5:$B$293,$B1010)</f>
        <v>335</v>
      </c>
      <c r="AY1010" s="14" t="n">
        <f aca="false">SUMIFS(시군구_병원급!$E$5:$E$3668,시군구_병원급!$A$5:$A$3668,$A1010,시군구_병원급!$D$5:$D$3668,$D1010)</f>
        <v>3</v>
      </c>
      <c r="AZ1010" s="14" t="n">
        <f aca="false">SUMIFS(시군구_병원급!$F$5:$F$3668,시군구_병원급!$A$5:$A$3668,$A1010,시군구_병원급!$D$5:$D$3668,$D1010)</f>
        <v>0</v>
      </c>
      <c r="BA1010" s="14" t="n">
        <f aca="false">SUMIFS(시군구_병원급!$G$5:$G$3668,시군구_병원급!$A$5:$A$3668,$A1010,시군구_병원급!$D$5:$D$3668,$D1010)</f>
        <v>1</v>
      </c>
      <c r="BB1010" s="14" t="n">
        <f aca="false">SUMIFS(시군구_병원급!$H$5:$H$3668,시군구_병원급!$A$5:$A$3668,$A1010,시군구_병원급!$D$5:$D$3668,$D1010)</f>
        <v>8</v>
      </c>
      <c r="BC1010" s="16" t="n">
        <f aca="false">K1010+AY1010</f>
        <v>12</v>
      </c>
      <c r="BD1010" s="17" t="n">
        <f aca="false">IF(E1010=0,"",(K1010+AY1010)/E1010*1000)</f>
        <v>1.62425554953979</v>
      </c>
      <c r="BE1010" s="16" t="n">
        <f aca="false">AY1010-SUMIFS(시군구_병원급!$E$5:$E$3668,시군구_병원급!$A$5:$A$3668,$A1010,시군구_병원급!$D$5:$D$3668,$D1010-3)</f>
        <v>0</v>
      </c>
      <c r="BF1010" s="16" t="n">
        <f aca="false">IF(AY1010=0,1,0)</f>
        <v>0</v>
      </c>
      <c r="BG1010" s="16" t="n">
        <f aca="false">IF(K1010+AY1010=0,1,0)</f>
        <v>0</v>
      </c>
      <c r="BH1010" s="16" t="n">
        <f aca="false">AF1010+AG1010+AH1010</f>
        <v>15</v>
      </c>
      <c r="BI1010" s="18" t="n">
        <f aca="false">IF(H1010=0,"",BH1010/H1010)</f>
        <v>0.114503816793893</v>
      </c>
      <c r="BJ1010" s="16" t="n">
        <f aca="false">IF(AP1010="","",AP1010+AN1010)</f>
        <v>11</v>
      </c>
    </row>
    <row r="1011" customFormat="false" ht="15" hidden="false" customHeight="true" outlineLevel="0" collapsed="false">
      <c r="A1011" s="9" t="s">
        <v>236</v>
      </c>
      <c r="B1011" s="10" t="s">
        <v>202</v>
      </c>
      <c r="C1011" s="10" t="s">
        <v>237</v>
      </c>
      <c r="D1011" s="9" t="n">
        <v>2020</v>
      </c>
      <c r="E1011" s="11" t="n">
        <v>16801</v>
      </c>
      <c r="F1011" s="11" t="n">
        <v>1974</v>
      </c>
      <c r="G1011" s="11" t="n">
        <v>1958</v>
      </c>
      <c r="H1011" s="11" t="n">
        <v>243</v>
      </c>
      <c r="I1011" s="11" t="n">
        <v>10600</v>
      </c>
      <c r="J1011" s="11" t="n">
        <v>9360</v>
      </c>
      <c r="K1011" s="11" t="n">
        <v>21</v>
      </c>
      <c r="L1011" s="12" t="n">
        <v>14.4634247961431</v>
      </c>
      <c r="M1011" s="12" t="n">
        <v>1.24992559966669</v>
      </c>
      <c r="N1011" s="13" t="n">
        <v>0.883018867924528</v>
      </c>
      <c r="O1011" s="13" t="n">
        <v>0.630914826498423</v>
      </c>
      <c r="P1011" s="13" t="n">
        <v>0.116540682102256</v>
      </c>
      <c r="Q1011" s="13" t="n">
        <v>0.0694462126034372</v>
      </c>
      <c r="R1011" s="13" t="n">
        <v>0.0583783783783785</v>
      </c>
      <c r="S1011" s="11" t="n">
        <v>3</v>
      </c>
      <c r="T1011" s="13" t="n">
        <v>0.0167364016736402</v>
      </c>
      <c r="U1011" s="13" t="n">
        <v>0.049089469517023</v>
      </c>
      <c r="V1011" s="11" t="n">
        <v>0</v>
      </c>
      <c r="W1011" s="13" t="n">
        <v>-0.0452674897119342</v>
      </c>
      <c r="X1011" s="11" t="n">
        <v>0</v>
      </c>
      <c r="Y1011" s="11" t="n">
        <v>0</v>
      </c>
      <c r="Z1011" s="11" t="n">
        <v>0</v>
      </c>
      <c r="AA1011" s="11" t="n">
        <v>0</v>
      </c>
      <c r="AB1011" s="10" t="s">
        <v>65</v>
      </c>
      <c r="AC1011" s="11" t="n">
        <v>38</v>
      </c>
      <c r="AD1011" s="11" t="n">
        <v>68</v>
      </c>
      <c r="AE1011" s="11" t="n">
        <v>127</v>
      </c>
      <c r="AF1011" s="11" t="n">
        <v>3</v>
      </c>
      <c r="AG1011" s="11" t="n">
        <v>1</v>
      </c>
      <c r="AH1011" s="11" t="n">
        <v>6</v>
      </c>
      <c r="AI1011" s="13" t="n">
        <v>0.156378600823045</v>
      </c>
      <c r="AJ1011" s="13" t="n">
        <v>0.279835390946502</v>
      </c>
      <c r="AK1011" s="13" t="n">
        <v>0.522633744855967</v>
      </c>
      <c r="AL1011" s="13" t="n">
        <v>0.0123456790123457</v>
      </c>
      <c r="AM1011" s="13" t="n">
        <v>0.00411522633744856</v>
      </c>
      <c r="AN1011" s="11" t="n">
        <v>1</v>
      </c>
      <c r="AO1011" s="13" t="n">
        <v>0.00409836065573771</v>
      </c>
      <c r="AP1011" s="11" t="n">
        <v>15</v>
      </c>
      <c r="AQ1011" s="11" t="n">
        <v>17</v>
      </c>
      <c r="AR1011" s="13" t="n">
        <v>0.0619834710743802</v>
      </c>
      <c r="AS1011" s="13" t="n">
        <v>0.0702479338842975</v>
      </c>
      <c r="AT1011" s="14" t="n">
        <f aca="false">SUMIFS(시도_소아과개폐업!$C$5:$C$293,시도_소아과개폐업!$A$5:$A$293,$D1011,시도_소아과개폐업!$B$5:$B$293,$B1011)</f>
        <v>156</v>
      </c>
      <c r="AU1011" s="14" t="n">
        <f aca="false">SUMIFS(시도_소아과개폐업!$D$5:$D$293,시도_소아과개폐업!$A$5:$A$293,$D1011,시도_소아과개폐업!$B$5:$B$293,$B1011)</f>
        <v>126</v>
      </c>
      <c r="AV1011" s="14" t="n">
        <f aca="false">SUMIFS(시도_소아과개폐업!$F$5:$F$293,시도_소아과개폐업!$A$5:$A$293,$D1011,시도_소아과개폐업!$B$5:$B$293,$B1011)</f>
        <v>30</v>
      </c>
      <c r="AW1011" s="15" t="n">
        <f aca="false">SUMIFS(시도_소아과개폐업!$G$5:$G$293,시도_소아과개폐업!$A$5:$A$293,$D1011,시도_소아과개폐업!$B$5:$B$293,$B1011)</f>
        <v>0.183406113537118</v>
      </c>
      <c r="AX1011" s="14" t="n">
        <f aca="false">SUMIFS(시도_소아과개폐업!$H$5:$H$293,시도_소아과개폐업!$A$5:$A$293,$D1011,시도_소아과개폐업!$B$5:$B$293,$B1011)</f>
        <v>335</v>
      </c>
      <c r="AY1011" s="14" t="n">
        <f aca="false">SUMIFS(시군구_병원급!$E$5:$E$3668,시군구_병원급!$A$5:$A$3668,$A1011,시군구_병원급!$D$5:$D$3668,$D1011)</f>
        <v>2</v>
      </c>
      <c r="AZ1011" s="14" t="n">
        <f aca="false">SUMIFS(시군구_병원급!$F$5:$F$3668,시군구_병원급!$A$5:$A$3668,$A1011,시군구_병원급!$D$5:$D$3668,$D1011)</f>
        <v>0</v>
      </c>
      <c r="BA1011" s="14" t="n">
        <f aca="false">SUMIFS(시군구_병원급!$G$5:$G$3668,시군구_병원급!$A$5:$A$3668,$A1011,시군구_병원급!$D$5:$D$3668,$D1011)</f>
        <v>8</v>
      </c>
      <c r="BB1011" s="14" t="n">
        <f aca="false">SUMIFS(시군구_병원급!$H$5:$H$3668,시군구_병원급!$A$5:$A$3668,$A1011,시군구_병원급!$D$5:$D$3668,$D1011)</f>
        <v>14</v>
      </c>
      <c r="BC1011" s="16" t="n">
        <f aca="false">K1011+AY1011</f>
        <v>23</v>
      </c>
      <c r="BD1011" s="17" t="n">
        <f aca="false">IF(E1011=0,"",(K1011+AY1011)/E1011*1000)</f>
        <v>1.36896613296828</v>
      </c>
      <c r="BE1011" s="16" t="n">
        <f aca="false">AY1011-SUMIFS(시군구_병원급!$E$5:$E$3668,시군구_병원급!$A$5:$A$3668,$A1011,시군구_병원급!$D$5:$D$3668,$D1011-3)</f>
        <v>0</v>
      </c>
      <c r="BF1011" s="16" t="n">
        <f aca="false">IF(AY1011=0,1,0)</f>
        <v>0</v>
      </c>
      <c r="BG1011" s="16" t="n">
        <f aca="false">IF(K1011+AY1011=0,1,0)</f>
        <v>0</v>
      </c>
      <c r="BH1011" s="16" t="n">
        <f aca="false">AF1011+AG1011+AH1011</f>
        <v>10</v>
      </c>
      <c r="BI1011" s="18" t="n">
        <f aca="false">IF(H1011=0,"",BH1011/H1011)</f>
        <v>0.0411522633744856</v>
      </c>
      <c r="BJ1011" s="16" t="n">
        <f aca="false">IF(AP1011="","",AP1011+AN1011)</f>
        <v>16</v>
      </c>
    </row>
    <row r="1012" customFormat="false" ht="15" hidden="false" customHeight="true" outlineLevel="0" collapsed="false">
      <c r="A1012" s="9" t="s">
        <v>238</v>
      </c>
      <c r="B1012" s="10" t="s">
        <v>202</v>
      </c>
      <c r="C1012" s="10" t="s">
        <v>239</v>
      </c>
      <c r="D1012" s="9" t="n">
        <v>2020</v>
      </c>
      <c r="E1012" s="11" t="n">
        <v>52454</v>
      </c>
      <c r="F1012" s="11" t="n">
        <v>6229</v>
      </c>
      <c r="G1012" s="11" t="n">
        <v>6252</v>
      </c>
      <c r="H1012" s="11" t="n">
        <v>860</v>
      </c>
      <c r="I1012" s="11" t="n">
        <v>38301</v>
      </c>
      <c r="J1012" s="11" t="n">
        <v>30325</v>
      </c>
      <c r="K1012" s="11" t="n">
        <v>59</v>
      </c>
      <c r="L1012" s="12" t="n">
        <v>16.3953178022648</v>
      </c>
      <c r="M1012" s="12" t="n">
        <v>1.12479505852747</v>
      </c>
      <c r="N1012" s="13" t="n">
        <v>0.791754784470379</v>
      </c>
      <c r="O1012" s="13" t="n">
        <v>0.730182636214588</v>
      </c>
      <c r="P1012" s="13" t="n">
        <v>0.11919014755786</v>
      </c>
      <c r="Q1012" s="13" t="n">
        <v>-0.125329331332333</v>
      </c>
      <c r="R1012" s="13" t="n">
        <v>-0.106474203229956</v>
      </c>
      <c r="S1012" s="11" t="n">
        <v>-2</v>
      </c>
      <c r="T1012" s="13" t="n">
        <v>-0.0611353711790393</v>
      </c>
      <c r="U1012" s="13" t="n">
        <v>-0.00990073415365522</v>
      </c>
      <c r="V1012" s="11" t="n">
        <v>0</v>
      </c>
      <c r="W1012" s="13" t="n">
        <v>-0.229069767441861</v>
      </c>
      <c r="X1012" s="11" t="n">
        <v>1</v>
      </c>
      <c r="Y1012" s="11" t="n">
        <v>0</v>
      </c>
      <c r="Z1012" s="11" t="n">
        <v>1</v>
      </c>
      <c r="AA1012" s="11" t="n">
        <v>0</v>
      </c>
      <c r="AB1012" s="10" t="s">
        <v>65</v>
      </c>
      <c r="AC1012" s="11" t="n">
        <v>47</v>
      </c>
      <c r="AD1012" s="11" t="n">
        <v>295</v>
      </c>
      <c r="AE1012" s="11" t="n">
        <v>468</v>
      </c>
      <c r="AF1012" s="11" t="n">
        <v>26</v>
      </c>
      <c r="AG1012" s="11" t="n">
        <v>17</v>
      </c>
      <c r="AH1012" s="11" t="n">
        <v>7</v>
      </c>
      <c r="AI1012" s="13" t="n">
        <v>0.0546511627906977</v>
      </c>
      <c r="AJ1012" s="13" t="n">
        <v>0.343023255813954</v>
      </c>
      <c r="AK1012" s="13" t="n">
        <v>0.544186046511628</v>
      </c>
      <c r="AL1012" s="13" t="n">
        <v>0.0302325581395349</v>
      </c>
      <c r="AM1012" s="13" t="n">
        <v>0.0197674418604651</v>
      </c>
      <c r="AN1012" s="11" t="n">
        <v>4</v>
      </c>
      <c r="AO1012" s="13" t="n">
        <v>0.00462962962962963</v>
      </c>
      <c r="AP1012" s="11" t="n">
        <v>78</v>
      </c>
      <c r="AQ1012" s="11" t="n">
        <v>22</v>
      </c>
      <c r="AR1012" s="13" t="n">
        <v>0.0847826086956522</v>
      </c>
      <c r="AS1012" s="13" t="n">
        <v>0.0239130434782609</v>
      </c>
      <c r="AT1012" s="14" t="n">
        <f aca="false">SUMIFS(시도_소아과개폐업!$C$5:$C$293,시도_소아과개폐업!$A$5:$A$293,$D1012,시도_소아과개폐업!$B$5:$B$293,$B1012)</f>
        <v>156</v>
      </c>
      <c r="AU1012" s="14" t="n">
        <f aca="false">SUMIFS(시도_소아과개폐업!$D$5:$D$293,시도_소아과개폐업!$A$5:$A$293,$D1012,시도_소아과개폐업!$B$5:$B$293,$B1012)</f>
        <v>126</v>
      </c>
      <c r="AV1012" s="14" t="n">
        <f aca="false">SUMIFS(시도_소아과개폐업!$F$5:$F$293,시도_소아과개폐업!$A$5:$A$293,$D1012,시도_소아과개폐업!$B$5:$B$293,$B1012)</f>
        <v>30</v>
      </c>
      <c r="AW1012" s="15" t="n">
        <f aca="false">SUMIFS(시도_소아과개폐업!$G$5:$G$293,시도_소아과개폐업!$A$5:$A$293,$D1012,시도_소아과개폐업!$B$5:$B$293,$B1012)</f>
        <v>0.183406113537118</v>
      </c>
      <c r="AX1012" s="14" t="n">
        <f aca="false">SUMIFS(시도_소아과개폐업!$H$5:$H$293,시도_소아과개폐업!$A$5:$A$293,$D1012,시도_소아과개폐업!$B$5:$B$293,$B1012)</f>
        <v>335</v>
      </c>
      <c r="AY1012" s="14" t="n">
        <f aca="false">SUMIFS(시군구_병원급!$E$5:$E$3668,시군구_병원급!$A$5:$A$3668,$A1012,시군구_병원급!$D$5:$D$3668,$D1012)</f>
        <v>7</v>
      </c>
      <c r="AZ1012" s="14" t="n">
        <f aca="false">SUMIFS(시군구_병원급!$F$5:$F$3668,시군구_병원급!$A$5:$A$3668,$A1012,시군구_병원급!$D$5:$D$3668,$D1012)</f>
        <v>3</v>
      </c>
      <c r="BA1012" s="14" t="n">
        <f aca="false">SUMIFS(시군구_병원급!$G$5:$G$3668,시군구_병원급!$A$5:$A$3668,$A1012,시군구_병원급!$D$5:$D$3668,$D1012)</f>
        <v>19</v>
      </c>
      <c r="BB1012" s="14" t="n">
        <f aca="false">SUMIFS(시군구_병원급!$H$5:$H$3668,시군구_병원급!$A$5:$A$3668,$A1012,시군구_병원급!$D$5:$D$3668,$D1012)</f>
        <v>45</v>
      </c>
      <c r="BC1012" s="16" t="n">
        <f aca="false">K1012+AY1012</f>
        <v>66</v>
      </c>
      <c r="BD1012" s="17" t="n">
        <f aca="false">IF(E1012=0,"",(K1012+AY1012)/E1012*1000)</f>
        <v>1.2582453197087</v>
      </c>
      <c r="BE1012" s="16" t="n">
        <f aca="false">AY1012-SUMIFS(시군구_병원급!$E$5:$E$3668,시군구_병원급!$A$5:$A$3668,$A1012,시군구_병원급!$D$5:$D$3668,$D1012-3)</f>
        <v>0</v>
      </c>
      <c r="BF1012" s="16" t="n">
        <f aca="false">IF(AY1012=0,1,0)</f>
        <v>0</v>
      </c>
      <c r="BG1012" s="16" t="n">
        <f aca="false">IF(K1012+AY1012=0,1,0)</f>
        <v>0</v>
      </c>
      <c r="BH1012" s="16" t="n">
        <f aca="false">AF1012+AG1012+AH1012</f>
        <v>50</v>
      </c>
      <c r="BI1012" s="18" t="n">
        <f aca="false">IF(H1012=0,"",BH1012/H1012)</f>
        <v>0.0581395348837209</v>
      </c>
      <c r="BJ1012" s="16" t="n">
        <f aca="false">IF(AP1012="","",AP1012+AN1012)</f>
        <v>82</v>
      </c>
    </row>
    <row r="1013" customFormat="false" ht="15" hidden="false" customHeight="true" outlineLevel="0" collapsed="false">
      <c r="A1013" s="9" t="s">
        <v>240</v>
      </c>
      <c r="B1013" s="10" t="s">
        <v>202</v>
      </c>
      <c r="C1013" s="10" t="s">
        <v>241</v>
      </c>
      <c r="D1013" s="9" t="n">
        <v>2020</v>
      </c>
      <c r="E1013" s="11" t="n">
        <v>23559</v>
      </c>
      <c r="F1013" s="11" t="n">
        <v>2783</v>
      </c>
      <c r="G1013" s="11" t="n">
        <v>2691</v>
      </c>
      <c r="H1013" s="11" t="n">
        <v>408</v>
      </c>
      <c r="I1013" s="11" t="n">
        <v>16393</v>
      </c>
      <c r="J1013" s="11" t="n">
        <v>13110</v>
      </c>
      <c r="K1013" s="11" t="n">
        <v>21</v>
      </c>
      <c r="L1013" s="12" t="n">
        <v>17.3182223354132</v>
      </c>
      <c r="M1013" s="12" t="n">
        <v>0.891379090793327</v>
      </c>
      <c r="N1013" s="13" t="n">
        <v>0.799731592753004</v>
      </c>
      <c r="O1013" s="13" t="n">
        <v>0.69582749692262</v>
      </c>
      <c r="P1013" s="13" t="n">
        <v>0.114223863491659</v>
      </c>
      <c r="Q1013" s="13" t="n">
        <v>-0.124851411589896</v>
      </c>
      <c r="R1013" s="13" t="n">
        <v>-0.210618949838662</v>
      </c>
      <c r="S1013" s="11" t="n">
        <v>-1</v>
      </c>
      <c r="T1013" s="13" t="n">
        <v>-0.0684931506849316</v>
      </c>
      <c r="U1013" s="13" t="n">
        <v>-0.0209042584960879</v>
      </c>
      <c r="V1013" s="11" t="n">
        <v>0</v>
      </c>
      <c r="W1013" s="13" t="n">
        <v>-0.132352941176471</v>
      </c>
      <c r="X1013" s="11" t="n">
        <v>0</v>
      </c>
      <c r="Y1013" s="11" t="n">
        <v>0</v>
      </c>
      <c r="Z1013" s="11" t="n">
        <v>0</v>
      </c>
      <c r="AA1013" s="11" t="n">
        <v>0</v>
      </c>
      <c r="AB1013" s="10" t="s">
        <v>65</v>
      </c>
      <c r="AC1013" s="11" t="n">
        <v>26</v>
      </c>
      <c r="AD1013" s="11" t="n">
        <v>136</v>
      </c>
      <c r="AE1013" s="11" t="n">
        <v>224</v>
      </c>
      <c r="AF1013" s="11" t="n">
        <v>15</v>
      </c>
      <c r="AG1013" s="11" t="n">
        <v>6</v>
      </c>
      <c r="AH1013" s="11" t="n">
        <v>1</v>
      </c>
      <c r="AI1013" s="13" t="n">
        <v>0.0637254901960784</v>
      </c>
      <c r="AJ1013" s="13" t="n">
        <v>0.333333333333333</v>
      </c>
      <c r="AK1013" s="13" t="n">
        <v>0.549019607843137</v>
      </c>
      <c r="AL1013" s="13" t="n">
        <v>0.0367647058823529</v>
      </c>
      <c r="AM1013" s="13" t="n">
        <v>0.0147058823529412</v>
      </c>
      <c r="AN1013" s="11" t="n">
        <v>12</v>
      </c>
      <c r="AO1013" s="13" t="n">
        <v>0.0285714285714286</v>
      </c>
      <c r="AP1013" s="11" t="n">
        <v>36</v>
      </c>
      <c r="AQ1013" s="11" t="n">
        <v>8</v>
      </c>
      <c r="AR1013" s="13" t="n">
        <v>0.0803571428571429</v>
      </c>
      <c r="AS1013" s="13" t="n">
        <v>0.0178571428571429</v>
      </c>
      <c r="AT1013" s="14" t="n">
        <f aca="false">SUMIFS(시도_소아과개폐업!$C$5:$C$293,시도_소아과개폐업!$A$5:$A$293,$D1013,시도_소아과개폐업!$B$5:$B$293,$B1013)</f>
        <v>156</v>
      </c>
      <c r="AU1013" s="14" t="n">
        <f aca="false">SUMIFS(시도_소아과개폐업!$D$5:$D$293,시도_소아과개폐업!$A$5:$A$293,$D1013,시도_소아과개폐업!$B$5:$B$293,$B1013)</f>
        <v>126</v>
      </c>
      <c r="AV1013" s="14" t="n">
        <f aca="false">SUMIFS(시도_소아과개폐업!$F$5:$F$293,시도_소아과개폐업!$A$5:$A$293,$D1013,시도_소아과개폐업!$B$5:$B$293,$B1013)</f>
        <v>30</v>
      </c>
      <c r="AW1013" s="15" t="n">
        <f aca="false">SUMIFS(시도_소아과개폐업!$G$5:$G$293,시도_소아과개폐업!$A$5:$A$293,$D1013,시도_소아과개폐업!$B$5:$B$293,$B1013)</f>
        <v>0.183406113537118</v>
      </c>
      <c r="AX1013" s="14" t="n">
        <f aca="false">SUMIFS(시도_소아과개폐업!$H$5:$H$293,시도_소아과개폐업!$A$5:$A$293,$D1013,시도_소아과개폐업!$B$5:$B$293,$B1013)</f>
        <v>335</v>
      </c>
      <c r="AY1013" s="14" t="n">
        <f aca="false">SUMIFS(시군구_병원급!$E$5:$E$3668,시군구_병원급!$A$5:$A$3668,$A1013,시군구_병원급!$D$5:$D$3668,$D1013)</f>
        <v>12</v>
      </c>
      <c r="AZ1013" s="14" t="n">
        <f aca="false">SUMIFS(시군구_병원급!$F$5:$F$3668,시군구_병원급!$A$5:$A$3668,$A1013,시군구_병원급!$D$5:$D$3668,$D1013)</f>
        <v>1</v>
      </c>
      <c r="BA1013" s="14" t="n">
        <f aca="false">SUMIFS(시군구_병원급!$G$5:$G$3668,시군구_병원급!$A$5:$A$3668,$A1013,시군구_병원급!$D$5:$D$3668,$D1013)</f>
        <v>15</v>
      </c>
      <c r="BB1013" s="14" t="n">
        <f aca="false">SUMIFS(시군구_병원급!$H$5:$H$3668,시군구_병원급!$A$5:$A$3668,$A1013,시군구_병원급!$D$5:$D$3668,$D1013)</f>
        <v>38</v>
      </c>
      <c r="BC1013" s="16" t="n">
        <f aca="false">K1013+AY1013</f>
        <v>33</v>
      </c>
      <c r="BD1013" s="17" t="n">
        <f aca="false">IF(E1013=0,"",(K1013+AY1013)/E1013*1000)</f>
        <v>1.40073857124666</v>
      </c>
      <c r="BE1013" s="16" t="n">
        <f aca="false">AY1013-SUMIFS(시군구_병원급!$E$5:$E$3668,시군구_병원급!$A$5:$A$3668,$A1013,시군구_병원급!$D$5:$D$3668,$D1013-3)</f>
        <v>3</v>
      </c>
      <c r="BF1013" s="16" t="n">
        <f aca="false">IF(AY1013=0,1,0)</f>
        <v>0</v>
      </c>
      <c r="BG1013" s="16" t="n">
        <f aca="false">IF(K1013+AY1013=0,1,0)</f>
        <v>0</v>
      </c>
      <c r="BH1013" s="16" t="n">
        <f aca="false">AF1013+AG1013+AH1013</f>
        <v>22</v>
      </c>
      <c r="BI1013" s="18" t="n">
        <f aca="false">IF(H1013=0,"",BH1013/H1013)</f>
        <v>0.053921568627451</v>
      </c>
      <c r="BJ1013" s="16" t="n">
        <f aca="false">IF(AP1013="","",AP1013+AN1013)</f>
        <v>48</v>
      </c>
    </row>
    <row r="1014" customFormat="false" ht="15" hidden="false" customHeight="true" outlineLevel="0" collapsed="false">
      <c r="A1014" s="9" t="s">
        <v>242</v>
      </c>
      <c r="B1014" s="10" t="s">
        <v>202</v>
      </c>
      <c r="C1014" s="10" t="s">
        <v>243</v>
      </c>
      <c r="D1014" s="9" t="n">
        <v>2020</v>
      </c>
      <c r="E1014" s="11" t="n">
        <v>10077</v>
      </c>
      <c r="F1014" s="11" t="n">
        <v>1235</v>
      </c>
      <c r="G1014" s="11" t="n">
        <v>1261</v>
      </c>
      <c r="H1014" s="11" t="n">
        <v>158</v>
      </c>
      <c r="I1014" s="11" t="n">
        <v>9737</v>
      </c>
      <c r="J1014" s="11" t="n">
        <v>7127</v>
      </c>
      <c r="K1014" s="11" t="n">
        <v>6</v>
      </c>
      <c r="L1014" s="12" t="n">
        <v>15.679269623896</v>
      </c>
      <c r="M1014" s="12" t="n">
        <v>0.595415302173266</v>
      </c>
      <c r="N1014" s="13" t="n">
        <v>0.731950292697956</v>
      </c>
      <c r="O1014" s="13" t="n">
        <v>0.966259799543515</v>
      </c>
      <c r="P1014" s="13" t="n">
        <v>0.125136449340081</v>
      </c>
      <c r="Q1014" s="13" t="n">
        <v>-0.201062395940696</v>
      </c>
      <c r="R1014" s="13" t="n">
        <v>-0.268985507246377</v>
      </c>
      <c r="S1014" s="11" t="n">
        <v>0</v>
      </c>
      <c r="T1014" s="13" t="n">
        <v>-0.0481927710843374</v>
      </c>
      <c r="U1014" s="13" t="n">
        <v>-0.0322997416020672</v>
      </c>
      <c r="V1014" s="11" t="n">
        <v>0</v>
      </c>
      <c r="W1014" s="13" t="n">
        <v>-0.139240506329114</v>
      </c>
      <c r="X1014" s="11" t="n">
        <v>0</v>
      </c>
      <c r="Y1014" s="11" t="n">
        <v>0</v>
      </c>
      <c r="Z1014" s="11" t="n">
        <v>0</v>
      </c>
      <c r="AA1014" s="11" t="n">
        <v>0</v>
      </c>
      <c r="AB1014" s="10" t="s">
        <v>65</v>
      </c>
      <c r="AC1014" s="11" t="n">
        <v>17</v>
      </c>
      <c r="AD1014" s="11" t="n">
        <v>82</v>
      </c>
      <c r="AE1014" s="11" t="n">
        <v>48</v>
      </c>
      <c r="AF1014" s="11" t="n">
        <v>8</v>
      </c>
      <c r="AG1014" s="11" t="n">
        <v>2</v>
      </c>
      <c r="AH1014" s="11" t="n">
        <v>1</v>
      </c>
      <c r="AI1014" s="13" t="n">
        <v>0.107594936708861</v>
      </c>
      <c r="AJ1014" s="13" t="n">
        <v>0.518987341772152</v>
      </c>
      <c r="AK1014" s="13" t="n">
        <v>0.30379746835443</v>
      </c>
      <c r="AL1014" s="13" t="n">
        <v>0.0506329113924051</v>
      </c>
      <c r="AM1014" s="13" t="n">
        <v>0.0126582278481013</v>
      </c>
      <c r="AN1014" s="11" t="n">
        <v>3</v>
      </c>
      <c r="AO1014" s="13" t="n">
        <v>0.0186335403726708</v>
      </c>
      <c r="AP1014" s="11" t="n">
        <v>14</v>
      </c>
      <c r="AQ1014" s="11" t="n">
        <v>4</v>
      </c>
      <c r="AR1014" s="13" t="n">
        <v>0.0818713450292398</v>
      </c>
      <c r="AS1014" s="13" t="n">
        <v>0.0233918128654971</v>
      </c>
      <c r="AT1014" s="14" t="n">
        <f aca="false">SUMIFS(시도_소아과개폐업!$C$5:$C$293,시도_소아과개폐업!$A$5:$A$293,$D1014,시도_소아과개폐업!$B$5:$B$293,$B1014)</f>
        <v>156</v>
      </c>
      <c r="AU1014" s="14" t="n">
        <f aca="false">SUMIFS(시도_소아과개폐업!$D$5:$D$293,시도_소아과개폐업!$A$5:$A$293,$D1014,시도_소아과개폐업!$B$5:$B$293,$B1014)</f>
        <v>126</v>
      </c>
      <c r="AV1014" s="14" t="n">
        <f aca="false">SUMIFS(시도_소아과개폐업!$F$5:$F$293,시도_소아과개폐업!$A$5:$A$293,$D1014,시도_소아과개폐업!$B$5:$B$293,$B1014)</f>
        <v>30</v>
      </c>
      <c r="AW1014" s="15" t="n">
        <f aca="false">SUMIFS(시도_소아과개폐업!$G$5:$G$293,시도_소아과개폐업!$A$5:$A$293,$D1014,시도_소아과개폐업!$B$5:$B$293,$B1014)</f>
        <v>0.183406113537118</v>
      </c>
      <c r="AX1014" s="14" t="n">
        <f aca="false">SUMIFS(시도_소아과개폐업!$H$5:$H$293,시도_소아과개폐업!$A$5:$A$293,$D1014,시도_소아과개폐업!$B$5:$B$293,$B1014)</f>
        <v>335</v>
      </c>
      <c r="AY1014" s="14" t="n">
        <f aca="false">SUMIFS(시군구_병원급!$E$5:$E$3668,시군구_병원급!$A$5:$A$3668,$A1014,시군구_병원급!$D$5:$D$3668,$D1014)</f>
        <v>2</v>
      </c>
      <c r="AZ1014" s="14" t="n">
        <f aca="false">SUMIFS(시군구_병원급!$F$5:$F$3668,시군구_병원급!$A$5:$A$3668,$A1014,시군구_병원급!$D$5:$D$3668,$D1014)</f>
        <v>1</v>
      </c>
      <c r="BA1014" s="14" t="n">
        <f aca="false">SUMIFS(시군구_병원급!$G$5:$G$3668,시군구_병원급!$A$5:$A$3668,$A1014,시군구_병원급!$D$5:$D$3668,$D1014)</f>
        <v>5</v>
      </c>
      <c r="BB1014" s="14" t="n">
        <f aca="false">SUMIFS(시군구_병원급!$H$5:$H$3668,시군구_병원급!$A$5:$A$3668,$A1014,시군구_병원급!$D$5:$D$3668,$D1014)</f>
        <v>14</v>
      </c>
      <c r="BC1014" s="16" t="n">
        <f aca="false">K1014+AY1014</f>
        <v>8</v>
      </c>
      <c r="BD1014" s="17" t="n">
        <f aca="false">IF(E1014=0,"",(K1014+AY1014)/E1014*1000)</f>
        <v>0.793887069564354</v>
      </c>
      <c r="BE1014" s="16" t="n">
        <f aca="false">AY1014-SUMIFS(시군구_병원급!$E$5:$E$3668,시군구_병원급!$A$5:$A$3668,$A1014,시군구_병원급!$D$5:$D$3668,$D1014-3)</f>
        <v>0</v>
      </c>
      <c r="BF1014" s="16" t="n">
        <f aca="false">IF(AY1014=0,1,0)</f>
        <v>0</v>
      </c>
      <c r="BG1014" s="16" t="n">
        <f aca="false">IF(K1014+AY1014=0,1,0)</f>
        <v>0</v>
      </c>
      <c r="BH1014" s="16" t="n">
        <f aca="false">AF1014+AG1014+AH1014</f>
        <v>11</v>
      </c>
      <c r="BI1014" s="18" t="n">
        <f aca="false">IF(H1014=0,"",BH1014/H1014)</f>
        <v>0.069620253164557</v>
      </c>
      <c r="BJ1014" s="16" t="n">
        <f aca="false">IF(AP1014="","",AP1014+AN1014)</f>
        <v>17</v>
      </c>
    </row>
    <row r="1015" customFormat="false" ht="15" hidden="false" customHeight="true" outlineLevel="0" collapsed="false">
      <c r="A1015" s="9" t="s">
        <v>244</v>
      </c>
      <c r="B1015" s="10" t="s">
        <v>202</v>
      </c>
      <c r="C1015" s="10" t="s">
        <v>245</v>
      </c>
      <c r="D1015" s="9" t="n">
        <v>2020</v>
      </c>
      <c r="E1015" s="11" t="n">
        <v>7173</v>
      </c>
      <c r="F1015" s="11" t="n">
        <v>804</v>
      </c>
      <c r="G1015" s="11" t="n">
        <v>831</v>
      </c>
      <c r="H1015" s="11" t="n">
        <v>164</v>
      </c>
      <c r="I1015" s="11" t="n">
        <v>7760</v>
      </c>
      <c r="J1015" s="11" t="n">
        <v>5976</v>
      </c>
      <c r="K1015" s="11" t="n">
        <v>9</v>
      </c>
      <c r="L1015" s="12" t="n">
        <v>22.8635159626377</v>
      </c>
      <c r="M1015" s="12" t="n">
        <v>1.25470514429109</v>
      </c>
      <c r="N1015" s="13" t="n">
        <v>0.770103092783505</v>
      </c>
      <c r="O1015" s="13" t="n">
        <v>1.08183465774432</v>
      </c>
      <c r="P1015" s="13" t="n">
        <v>0.115851108322878</v>
      </c>
      <c r="Q1015" s="13" t="n">
        <v>-0.227380439465748</v>
      </c>
      <c r="R1015" s="13" t="n">
        <v>-0.327669902912621</v>
      </c>
      <c r="S1015" s="11" t="n">
        <v>-1</v>
      </c>
      <c r="T1015" s="13" t="n">
        <v>-0.0888888888888889</v>
      </c>
      <c r="U1015" s="13" t="n">
        <v>-0.115871026546656</v>
      </c>
      <c r="V1015" s="11" t="n">
        <v>0</v>
      </c>
      <c r="W1015" s="13" t="n">
        <v>-0.158536585365854</v>
      </c>
      <c r="X1015" s="11" t="n">
        <v>0</v>
      </c>
      <c r="Y1015" s="11" t="n">
        <v>0</v>
      </c>
      <c r="Z1015" s="11" t="n">
        <v>0</v>
      </c>
      <c r="AA1015" s="11" t="n">
        <v>0</v>
      </c>
      <c r="AB1015" s="10" t="s">
        <v>65</v>
      </c>
      <c r="AC1015" s="11" t="n">
        <v>14</v>
      </c>
      <c r="AD1015" s="11" t="n">
        <v>58</v>
      </c>
      <c r="AE1015" s="11" t="n">
        <v>85</v>
      </c>
      <c r="AF1015" s="11" t="n">
        <v>0</v>
      </c>
      <c r="AG1015" s="11" t="n">
        <v>7</v>
      </c>
      <c r="AH1015" s="11" t="n">
        <v>0</v>
      </c>
      <c r="AI1015" s="13" t="n">
        <v>0.0853658536585366</v>
      </c>
      <c r="AJ1015" s="13" t="n">
        <v>0.353658536585366</v>
      </c>
      <c r="AK1015" s="13" t="n">
        <v>0.518292682926829</v>
      </c>
      <c r="AL1015" s="13" t="n">
        <v>0</v>
      </c>
      <c r="AM1015" s="13" t="n">
        <v>0.0426829268292683</v>
      </c>
      <c r="AN1015" s="11" t="n">
        <v>13</v>
      </c>
      <c r="AO1015" s="13" t="n">
        <v>0.0734463276836158</v>
      </c>
      <c r="AP1015" s="11" t="n">
        <v>18</v>
      </c>
      <c r="AQ1015" s="11" t="n">
        <v>4</v>
      </c>
      <c r="AR1015" s="13" t="n">
        <v>0.0942408376963351</v>
      </c>
      <c r="AS1015" s="13" t="n">
        <v>0.0209424083769634</v>
      </c>
      <c r="AT1015" s="14" t="n">
        <f aca="false">SUMIFS(시도_소아과개폐업!$C$5:$C$293,시도_소아과개폐업!$A$5:$A$293,$D1015,시도_소아과개폐업!$B$5:$B$293,$B1015)</f>
        <v>156</v>
      </c>
      <c r="AU1015" s="14" t="n">
        <f aca="false">SUMIFS(시도_소아과개폐업!$D$5:$D$293,시도_소아과개폐업!$A$5:$A$293,$D1015,시도_소아과개폐업!$B$5:$B$293,$B1015)</f>
        <v>126</v>
      </c>
      <c r="AV1015" s="14" t="n">
        <f aca="false">SUMIFS(시도_소아과개폐업!$F$5:$F$293,시도_소아과개폐업!$A$5:$A$293,$D1015,시도_소아과개폐업!$B$5:$B$293,$B1015)</f>
        <v>30</v>
      </c>
      <c r="AW1015" s="15" t="n">
        <f aca="false">SUMIFS(시도_소아과개폐업!$G$5:$G$293,시도_소아과개폐업!$A$5:$A$293,$D1015,시도_소아과개폐업!$B$5:$B$293,$B1015)</f>
        <v>0.183406113537118</v>
      </c>
      <c r="AX1015" s="14" t="n">
        <f aca="false">SUMIFS(시도_소아과개폐업!$H$5:$H$293,시도_소아과개폐업!$A$5:$A$293,$D1015,시도_소아과개폐업!$B$5:$B$293,$B1015)</f>
        <v>335</v>
      </c>
      <c r="AY1015" s="14" t="n">
        <f aca="false">SUMIFS(시군구_병원급!$E$5:$E$3668,시군구_병원급!$A$5:$A$3668,$A1015,시군구_병원급!$D$5:$D$3668,$D1015)</f>
        <v>3</v>
      </c>
      <c r="AZ1015" s="14" t="n">
        <f aca="false">SUMIFS(시군구_병원급!$F$5:$F$3668,시군구_병원급!$A$5:$A$3668,$A1015,시군구_병원급!$D$5:$D$3668,$D1015)</f>
        <v>2</v>
      </c>
      <c r="BA1015" s="14" t="n">
        <f aca="false">SUMIFS(시군구_병원급!$G$5:$G$3668,시군구_병원급!$A$5:$A$3668,$A1015,시군구_병원급!$D$5:$D$3668,$D1015)</f>
        <v>4</v>
      </c>
      <c r="BB1015" s="14" t="n">
        <f aca="false">SUMIFS(시군구_병원급!$H$5:$H$3668,시군구_병원급!$A$5:$A$3668,$A1015,시군구_병원급!$D$5:$D$3668,$D1015)</f>
        <v>16</v>
      </c>
      <c r="BC1015" s="16" t="n">
        <f aca="false">K1015+AY1015</f>
        <v>12</v>
      </c>
      <c r="BD1015" s="17" t="n">
        <f aca="false">IF(E1015=0,"",(K1015+AY1015)/E1015*1000)</f>
        <v>1.67294019238812</v>
      </c>
      <c r="BE1015" s="16" t="n">
        <f aca="false">AY1015-SUMIFS(시군구_병원급!$E$5:$E$3668,시군구_병원급!$A$5:$A$3668,$A1015,시군구_병원급!$D$5:$D$3668,$D1015-3)</f>
        <v>0</v>
      </c>
      <c r="BF1015" s="16" t="n">
        <f aca="false">IF(AY1015=0,1,0)</f>
        <v>0</v>
      </c>
      <c r="BG1015" s="16" t="n">
        <f aca="false">IF(K1015+AY1015=0,1,0)</f>
        <v>0</v>
      </c>
      <c r="BH1015" s="16" t="n">
        <f aca="false">AF1015+AG1015+AH1015</f>
        <v>7</v>
      </c>
      <c r="BI1015" s="18" t="n">
        <f aca="false">IF(H1015=0,"",BH1015/H1015)</f>
        <v>0.0426829268292683</v>
      </c>
      <c r="BJ1015" s="16" t="n">
        <f aca="false">IF(AP1015="","",AP1015+AN1015)</f>
        <v>31</v>
      </c>
    </row>
    <row r="1016" customFormat="false" ht="15" hidden="false" customHeight="true" outlineLevel="0" collapsed="false">
      <c r="A1016" s="9" t="s">
        <v>246</v>
      </c>
      <c r="B1016" s="10" t="s">
        <v>202</v>
      </c>
      <c r="C1016" s="10" t="s">
        <v>247</v>
      </c>
      <c r="D1016" s="9" t="n">
        <v>2020</v>
      </c>
      <c r="E1016" s="11" t="n">
        <v>30142</v>
      </c>
      <c r="F1016" s="11" t="n">
        <v>3516</v>
      </c>
      <c r="G1016" s="11" t="n">
        <v>3164</v>
      </c>
      <c r="H1016" s="11" t="n">
        <v>440</v>
      </c>
      <c r="I1016" s="11" t="n">
        <v>16903</v>
      </c>
      <c r="J1016" s="11" t="n">
        <v>14117</v>
      </c>
      <c r="K1016" s="11" t="n">
        <v>29</v>
      </c>
      <c r="L1016" s="12" t="n">
        <v>14.597571494924</v>
      </c>
      <c r="M1016" s="12" t="n">
        <v>0.962112666710902</v>
      </c>
      <c r="N1016" s="13" t="n">
        <v>0.835177187481512</v>
      </c>
      <c r="O1016" s="13" t="n">
        <v>0.560778979497047</v>
      </c>
      <c r="P1016" s="13" t="n">
        <v>0.104969809568045</v>
      </c>
      <c r="Q1016" s="13" t="n">
        <v>0.0577996139673627</v>
      </c>
      <c r="R1016" s="13" t="n">
        <v>-0.00252206809583855</v>
      </c>
      <c r="S1016" s="11" t="n">
        <v>5</v>
      </c>
      <c r="T1016" s="13" t="n">
        <v>-0.00900900900900903</v>
      </c>
      <c r="U1016" s="13" t="n">
        <v>0.0298543837202219</v>
      </c>
      <c r="V1016" s="11" t="n">
        <v>0</v>
      </c>
      <c r="W1016" s="13" t="n">
        <v>-0.143181818181818</v>
      </c>
      <c r="X1016" s="11" t="n">
        <v>0</v>
      </c>
      <c r="Y1016" s="11" t="n">
        <v>0</v>
      </c>
      <c r="Z1016" s="11" t="n">
        <v>0</v>
      </c>
      <c r="AA1016" s="11" t="n">
        <v>0</v>
      </c>
      <c r="AB1016" s="10" t="s">
        <v>65</v>
      </c>
      <c r="AC1016" s="11" t="n">
        <v>43</v>
      </c>
      <c r="AD1016" s="11" t="n">
        <v>111</v>
      </c>
      <c r="AE1016" s="11" t="n">
        <v>275</v>
      </c>
      <c r="AF1016" s="11" t="n">
        <v>3</v>
      </c>
      <c r="AG1016" s="11" t="n">
        <v>7</v>
      </c>
      <c r="AH1016" s="11" t="n">
        <v>1</v>
      </c>
      <c r="AI1016" s="13" t="n">
        <v>0.0977272727272727</v>
      </c>
      <c r="AJ1016" s="13" t="n">
        <v>0.252272727272727</v>
      </c>
      <c r="AK1016" s="13" t="n">
        <v>0.625</v>
      </c>
      <c r="AL1016" s="13" t="n">
        <v>0.00681818181818182</v>
      </c>
      <c r="AM1016" s="13" t="n">
        <v>0.0159090909090909</v>
      </c>
      <c r="AN1016" s="11" t="n">
        <v>3</v>
      </c>
      <c r="AO1016" s="13" t="n">
        <v>0.00677200902934537</v>
      </c>
      <c r="AP1016" s="11" t="n">
        <v>29</v>
      </c>
      <c r="AQ1016" s="11" t="n">
        <v>26</v>
      </c>
      <c r="AR1016" s="13" t="n">
        <v>0.0650224215246637</v>
      </c>
      <c r="AS1016" s="13" t="n">
        <v>0.0582959641255605</v>
      </c>
      <c r="AT1016" s="14" t="n">
        <f aca="false">SUMIFS(시도_소아과개폐업!$C$5:$C$293,시도_소아과개폐업!$A$5:$A$293,$D1016,시도_소아과개폐업!$B$5:$B$293,$B1016)</f>
        <v>156</v>
      </c>
      <c r="AU1016" s="14" t="n">
        <f aca="false">SUMIFS(시도_소아과개폐업!$D$5:$D$293,시도_소아과개폐업!$A$5:$A$293,$D1016,시도_소아과개폐업!$B$5:$B$293,$B1016)</f>
        <v>126</v>
      </c>
      <c r="AV1016" s="14" t="n">
        <f aca="false">SUMIFS(시도_소아과개폐업!$F$5:$F$293,시도_소아과개폐업!$A$5:$A$293,$D1016,시도_소아과개폐업!$B$5:$B$293,$B1016)</f>
        <v>30</v>
      </c>
      <c r="AW1016" s="15" t="n">
        <f aca="false">SUMIFS(시도_소아과개폐업!$G$5:$G$293,시도_소아과개폐업!$A$5:$A$293,$D1016,시도_소아과개폐업!$B$5:$B$293,$B1016)</f>
        <v>0.183406113537118</v>
      </c>
      <c r="AX1016" s="14" t="n">
        <f aca="false">SUMIFS(시도_소아과개폐업!$H$5:$H$293,시도_소아과개폐업!$A$5:$A$293,$D1016,시도_소아과개폐업!$B$5:$B$293,$B1016)</f>
        <v>335</v>
      </c>
      <c r="AY1016" s="14" t="n">
        <f aca="false">SUMIFS(시군구_병원급!$E$5:$E$3668,시군구_병원급!$A$5:$A$3668,$A1016,시군구_병원급!$D$5:$D$3668,$D1016)</f>
        <v>9</v>
      </c>
      <c r="AZ1016" s="14" t="n">
        <f aca="false">SUMIFS(시군구_병원급!$F$5:$F$3668,시군구_병원급!$A$5:$A$3668,$A1016,시군구_병원급!$D$5:$D$3668,$D1016)</f>
        <v>2</v>
      </c>
      <c r="BA1016" s="14" t="n">
        <f aca="false">SUMIFS(시군구_병원급!$G$5:$G$3668,시군구_병원급!$A$5:$A$3668,$A1016,시군구_병원급!$D$5:$D$3668,$D1016)</f>
        <v>14</v>
      </c>
      <c r="BB1016" s="14" t="n">
        <f aca="false">SUMIFS(시군구_병원급!$H$5:$H$3668,시군구_병원급!$A$5:$A$3668,$A1016,시군구_병원급!$D$5:$D$3668,$D1016)</f>
        <v>32</v>
      </c>
      <c r="BC1016" s="16" t="n">
        <f aca="false">K1016+AY1016</f>
        <v>38</v>
      </c>
      <c r="BD1016" s="17" t="n">
        <f aca="false">IF(E1016=0,"",(K1016+AY1016)/E1016*1000)</f>
        <v>1.2606993563798</v>
      </c>
      <c r="BE1016" s="16" t="n">
        <f aca="false">AY1016-SUMIFS(시군구_병원급!$E$5:$E$3668,시군구_병원급!$A$5:$A$3668,$A1016,시군구_병원급!$D$5:$D$3668,$D1016-3)</f>
        <v>2</v>
      </c>
      <c r="BF1016" s="16" t="n">
        <f aca="false">IF(AY1016=0,1,0)</f>
        <v>0</v>
      </c>
      <c r="BG1016" s="16" t="n">
        <f aca="false">IF(K1016+AY1016=0,1,0)</f>
        <v>0</v>
      </c>
      <c r="BH1016" s="16" t="n">
        <f aca="false">AF1016+AG1016+AH1016</f>
        <v>11</v>
      </c>
      <c r="BI1016" s="18" t="n">
        <f aca="false">IF(H1016=0,"",BH1016/H1016)</f>
        <v>0.025</v>
      </c>
      <c r="BJ1016" s="16" t="n">
        <f aca="false">IF(AP1016="","",AP1016+AN1016)</f>
        <v>32</v>
      </c>
    </row>
    <row r="1017" customFormat="false" ht="15" hidden="false" customHeight="true" outlineLevel="0" collapsed="false">
      <c r="A1017" s="9" t="s">
        <v>248</v>
      </c>
      <c r="B1017" s="10" t="s">
        <v>202</v>
      </c>
      <c r="C1017" s="10" t="s">
        <v>249</v>
      </c>
      <c r="D1017" s="9" t="n">
        <v>2020</v>
      </c>
      <c r="E1017" s="11" t="n">
        <v>57152</v>
      </c>
      <c r="F1017" s="11" t="n">
        <v>6977</v>
      </c>
      <c r="G1017" s="11" t="n">
        <v>6842</v>
      </c>
      <c r="H1017" s="11" t="n">
        <v>866</v>
      </c>
      <c r="I1017" s="11" t="n">
        <v>34432</v>
      </c>
      <c r="J1017" s="11" t="n">
        <v>27125</v>
      </c>
      <c r="K1017" s="11" t="n">
        <v>55</v>
      </c>
      <c r="L1017" s="12" t="n">
        <v>15.1525755879059</v>
      </c>
      <c r="M1017" s="12" t="n">
        <v>0.962346024636058</v>
      </c>
      <c r="N1017" s="13" t="n">
        <v>0.787784618959108</v>
      </c>
      <c r="O1017" s="13" t="n">
        <v>0.602463605823068</v>
      </c>
      <c r="P1017" s="13" t="n">
        <v>0.119715845464726</v>
      </c>
      <c r="Q1017" s="13" t="n">
        <v>0.0387495456197746</v>
      </c>
      <c r="R1017" s="13" t="n">
        <v>-0.0231296402055968</v>
      </c>
      <c r="S1017" s="11" t="n">
        <v>16</v>
      </c>
      <c r="T1017" s="13" t="n">
        <v>-0.0334821428571429</v>
      </c>
      <c r="U1017" s="13" t="n">
        <v>-0.00912256467812023</v>
      </c>
      <c r="V1017" s="11" t="n">
        <v>0</v>
      </c>
      <c r="W1017" s="13" t="n">
        <v>-0.117782909930716</v>
      </c>
      <c r="X1017" s="11" t="n">
        <v>0</v>
      </c>
      <c r="Y1017" s="11" t="n">
        <v>0</v>
      </c>
      <c r="Z1017" s="11" t="n">
        <v>0</v>
      </c>
      <c r="AA1017" s="11" t="n">
        <v>0</v>
      </c>
      <c r="AB1017" s="10" t="s">
        <v>65</v>
      </c>
      <c r="AC1017" s="11" t="n">
        <v>98</v>
      </c>
      <c r="AD1017" s="11" t="n">
        <v>241</v>
      </c>
      <c r="AE1017" s="11" t="n">
        <v>504</v>
      </c>
      <c r="AF1017" s="11" t="n">
        <v>10</v>
      </c>
      <c r="AG1017" s="11" t="n">
        <v>13</v>
      </c>
      <c r="AH1017" s="11" t="n">
        <v>0</v>
      </c>
      <c r="AI1017" s="13" t="n">
        <v>0.113163972286374</v>
      </c>
      <c r="AJ1017" s="13" t="n">
        <v>0.278290993071594</v>
      </c>
      <c r="AK1017" s="13" t="n">
        <v>0.581986143187067</v>
      </c>
      <c r="AL1017" s="13" t="n">
        <v>0.0115473441108545</v>
      </c>
      <c r="AM1017" s="13" t="n">
        <v>0.0150115473441109</v>
      </c>
      <c r="AN1017" s="11" t="n">
        <v>6</v>
      </c>
      <c r="AO1017" s="13" t="n">
        <v>0.00688073394495413</v>
      </c>
      <c r="AP1017" s="11" t="n">
        <v>84</v>
      </c>
      <c r="AQ1017" s="11" t="n">
        <v>51</v>
      </c>
      <c r="AR1017" s="13" t="n">
        <v>0.0928176795580111</v>
      </c>
      <c r="AS1017" s="13" t="n">
        <v>0.056353591160221</v>
      </c>
      <c r="AT1017" s="14" t="n">
        <f aca="false">SUMIFS(시도_소아과개폐업!$C$5:$C$293,시도_소아과개폐업!$A$5:$A$293,$D1017,시도_소아과개폐업!$B$5:$B$293,$B1017)</f>
        <v>156</v>
      </c>
      <c r="AU1017" s="14" t="n">
        <f aca="false">SUMIFS(시도_소아과개폐업!$D$5:$D$293,시도_소아과개폐업!$A$5:$A$293,$D1017,시도_소아과개폐업!$B$5:$B$293,$B1017)</f>
        <v>126</v>
      </c>
      <c r="AV1017" s="14" t="n">
        <f aca="false">SUMIFS(시도_소아과개폐업!$F$5:$F$293,시도_소아과개폐업!$A$5:$A$293,$D1017,시도_소아과개폐업!$B$5:$B$293,$B1017)</f>
        <v>30</v>
      </c>
      <c r="AW1017" s="15" t="n">
        <f aca="false">SUMIFS(시도_소아과개폐업!$G$5:$G$293,시도_소아과개폐업!$A$5:$A$293,$D1017,시도_소아과개폐업!$B$5:$B$293,$B1017)</f>
        <v>0.183406113537118</v>
      </c>
      <c r="AX1017" s="14" t="n">
        <f aca="false">SUMIFS(시도_소아과개폐업!$H$5:$H$293,시도_소아과개폐업!$A$5:$A$293,$D1017,시도_소아과개폐업!$B$5:$B$293,$B1017)</f>
        <v>335</v>
      </c>
      <c r="AY1017" s="14" t="n">
        <f aca="false">SUMIFS(시군구_병원급!$E$5:$E$3668,시군구_병원급!$A$5:$A$3668,$A1017,시군구_병원급!$D$5:$D$3668,$D1017)</f>
        <v>13</v>
      </c>
      <c r="AZ1017" s="14" t="n">
        <f aca="false">SUMIFS(시군구_병원급!$F$5:$F$3668,시군구_병원급!$A$5:$A$3668,$A1017,시군구_병원급!$D$5:$D$3668,$D1017)</f>
        <v>4</v>
      </c>
      <c r="BA1017" s="14" t="n">
        <f aca="false">SUMIFS(시군구_병원급!$G$5:$G$3668,시군구_병원급!$A$5:$A$3668,$A1017,시군구_병원급!$D$5:$D$3668,$D1017)</f>
        <v>15</v>
      </c>
      <c r="BB1017" s="14" t="n">
        <f aca="false">SUMIFS(시군구_병원급!$H$5:$H$3668,시군구_병원급!$A$5:$A$3668,$A1017,시군구_병원급!$D$5:$D$3668,$D1017)</f>
        <v>34</v>
      </c>
      <c r="BC1017" s="16" t="n">
        <f aca="false">K1017+AY1017</f>
        <v>68</v>
      </c>
      <c r="BD1017" s="17" t="n">
        <f aca="false">IF(E1017=0,"",(K1017+AY1017)/E1017*1000)</f>
        <v>1.18980963045913</v>
      </c>
      <c r="BE1017" s="16" t="n">
        <f aca="false">AY1017-SUMIFS(시군구_병원급!$E$5:$E$3668,시군구_병원급!$A$5:$A$3668,$A1017,시군구_병원급!$D$5:$D$3668,$D1017-3)</f>
        <v>4</v>
      </c>
      <c r="BF1017" s="16" t="n">
        <f aca="false">IF(AY1017=0,1,0)</f>
        <v>0</v>
      </c>
      <c r="BG1017" s="16" t="n">
        <f aca="false">IF(K1017+AY1017=0,1,0)</f>
        <v>0</v>
      </c>
      <c r="BH1017" s="16" t="n">
        <f aca="false">AF1017+AG1017+AH1017</f>
        <v>23</v>
      </c>
      <c r="BI1017" s="18" t="n">
        <f aca="false">IF(H1017=0,"",BH1017/H1017)</f>
        <v>0.0265588914549654</v>
      </c>
      <c r="BJ1017" s="16" t="n">
        <f aca="false">IF(AP1017="","",AP1017+AN1017)</f>
        <v>90</v>
      </c>
    </row>
    <row r="1018" customFormat="false" ht="15" hidden="false" customHeight="true" outlineLevel="0" collapsed="false">
      <c r="A1018" s="9" t="s">
        <v>250</v>
      </c>
      <c r="B1018" s="10" t="s">
        <v>202</v>
      </c>
      <c r="C1018" s="10" t="s">
        <v>251</v>
      </c>
      <c r="D1018" s="9" t="n">
        <v>2020</v>
      </c>
      <c r="E1018" s="11" t="n">
        <v>19915</v>
      </c>
      <c r="F1018" s="11" t="n">
        <v>2457</v>
      </c>
      <c r="G1018" s="11" t="n">
        <v>2441</v>
      </c>
      <c r="H1018" s="11" t="n">
        <v>333</v>
      </c>
      <c r="I1018" s="11" t="n">
        <v>17634</v>
      </c>
      <c r="J1018" s="11" t="n">
        <v>14093</v>
      </c>
      <c r="K1018" s="11" t="n">
        <v>17</v>
      </c>
      <c r="L1018" s="12" t="n">
        <v>16.721064524228</v>
      </c>
      <c r="M1018" s="12" t="n">
        <v>0.853627918654281</v>
      </c>
      <c r="N1018" s="13" t="n">
        <v>0.799194737439038</v>
      </c>
      <c r="O1018" s="13" t="n">
        <v>0.885463218679387</v>
      </c>
      <c r="P1018" s="13" t="n">
        <v>0.122570926437359</v>
      </c>
      <c r="Q1018" s="13" t="n">
        <v>-0.0870123320955394</v>
      </c>
      <c r="R1018" s="13" t="n">
        <v>-0.14109781843772</v>
      </c>
      <c r="S1018" s="11" t="n">
        <v>4</v>
      </c>
      <c r="T1018" s="13" t="n">
        <v>-0.0375722543352601</v>
      </c>
      <c r="U1018" s="13" t="n">
        <v>-0.00960404380791913</v>
      </c>
      <c r="V1018" s="11" t="n">
        <v>0</v>
      </c>
      <c r="W1018" s="13" t="n">
        <v>-0.177177177177177</v>
      </c>
      <c r="X1018" s="11" t="n">
        <v>0</v>
      </c>
      <c r="Y1018" s="11" t="n">
        <v>0</v>
      </c>
      <c r="Z1018" s="11" t="n">
        <v>0</v>
      </c>
      <c r="AA1018" s="11" t="n">
        <v>0</v>
      </c>
      <c r="AB1018" s="10" t="s">
        <v>65</v>
      </c>
      <c r="AC1018" s="11" t="n">
        <v>26</v>
      </c>
      <c r="AD1018" s="11" t="n">
        <v>135</v>
      </c>
      <c r="AE1018" s="11" t="n">
        <v>162</v>
      </c>
      <c r="AF1018" s="11" t="n">
        <v>2</v>
      </c>
      <c r="AG1018" s="11" t="n">
        <v>6</v>
      </c>
      <c r="AH1018" s="11" t="n">
        <v>2</v>
      </c>
      <c r="AI1018" s="13" t="n">
        <v>0.0780780780780781</v>
      </c>
      <c r="AJ1018" s="13" t="n">
        <v>0.405405405405405</v>
      </c>
      <c r="AK1018" s="13" t="n">
        <v>0.486486486486487</v>
      </c>
      <c r="AL1018" s="13" t="n">
        <v>0.00600600600600601</v>
      </c>
      <c r="AM1018" s="13" t="n">
        <v>0.018018018018018</v>
      </c>
      <c r="AN1018" s="11" t="n">
        <v>2</v>
      </c>
      <c r="AO1018" s="13" t="n">
        <v>0.00597014925373134</v>
      </c>
      <c r="AP1018" s="11" t="n">
        <v>28</v>
      </c>
      <c r="AQ1018" s="11" t="n">
        <v>12</v>
      </c>
      <c r="AR1018" s="13" t="n">
        <v>0.0797720797720798</v>
      </c>
      <c r="AS1018" s="13" t="n">
        <v>0.0341880341880342</v>
      </c>
      <c r="AT1018" s="14" t="n">
        <f aca="false">SUMIFS(시도_소아과개폐업!$C$5:$C$293,시도_소아과개폐업!$A$5:$A$293,$D1018,시도_소아과개폐업!$B$5:$B$293,$B1018)</f>
        <v>156</v>
      </c>
      <c r="AU1018" s="14" t="n">
        <f aca="false">SUMIFS(시도_소아과개폐업!$D$5:$D$293,시도_소아과개폐업!$A$5:$A$293,$D1018,시도_소아과개폐업!$B$5:$B$293,$B1018)</f>
        <v>126</v>
      </c>
      <c r="AV1018" s="14" t="n">
        <f aca="false">SUMIFS(시도_소아과개폐업!$F$5:$F$293,시도_소아과개폐업!$A$5:$A$293,$D1018,시도_소아과개폐업!$B$5:$B$293,$B1018)</f>
        <v>30</v>
      </c>
      <c r="AW1018" s="15" t="n">
        <f aca="false">SUMIFS(시도_소아과개폐업!$G$5:$G$293,시도_소아과개폐업!$A$5:$A$293,$D1018,시도_소아과개폐업!$B$5:$B$293,$B1018)</f>
        <v>0.183406113537118</v>
      </c>
      <c r="AX1018" s="14" t="n">
        <f aca="false">SUMIFS(시도_소아과개폐업!$H$5:$H$293,시도_소아과개폐업!$A$5:$A$293,$D1018,시도_소아과개폐업!$B$5:$B$293,$B1018)</f>
        <v>335</v>
      </c>
      <c r="AY1018" s="14" t="n">
        <f aca="false">SUMIFS(시군구_병원급!$E$5:$E$3668,시군구_병원급!$A$5:$A$3668,$A1018,시군구_병원급!$D$5:$D$3668,$D1018)</f>
        <v>3</v>
      </c>
      <c r="AZ1018" s="14" t="n">
        <f aca="false">SUMIFS(시군구_병원급!$F$5:$F$3668,시군구_병원급!$A$5:$A$3668,$A1018,시군구_병원급!$D$5:$D$3668,$D1018)</f>
        <v>1</v>
      </c>
      <c r="BA1018" s="14" t="n">
        <f aca="false">SUMIFS(시군구_병원급!$G$5:$G$3668,시군구_병원급!$A$5:$A$3668,$A1018,시군구_병원급!$D$5:$D$3668,$D1018)</f>
        <v>3</v>
      </c>
      <c r="BB1018" s="14" t="n">
        <f aca="false">SUMIFS(시군구_병원급!$H$5:$H$3668,시군구_병원급!$A$5:$A$3668,$A1018,시군구_병원급!$D$5:$D$3668,$D1018)</f>
        <v>10</v>
      </c>
      <c r="BC1018" s="16" t="n">
        <f aca="false">K1018+AY1018</f>
        <v>20</v>
      </c>
      <c r="BD1018" s="17" t="n">
        <f aca="false">IF(E1018=0,"",(K1018+AY1018)/E1018*1000)</f>
        <v>1.00426813959327</v>
      </c>
      <c r="BE1018" s="16" t="n">
        <f aca="false">AY1018-SUMIFS(시군구_병원급!$E$5:$E$3668,시군구_병원급!$A$5:$A$3668,$A1018,시군구_병원급!$D$5:$D$3668,$D1018-3)</f>
        <v>0</v>
      </c>
      <c r="BF1018" s="16" t="n">
        <f aca="false">IF(AY1018=0,1,0)</f>
        <v>0</v>
      </c>
      <c r="BG1018" s="16" t="n">
        <f aca="false">IF(K1018+AY1018=0,1,0)</f>
        <v>0</v>
      </c>
      <c r="BH1018" s="16" t="n">
        <f aca="false">AF1018+AG1018+AH1018</f>
        <v>10</v>
      </c>
      <c r="BI1018" s="18" t="n">
        <f aca="false">IF(H1018=0,"",BH1018/H1018)</f>
        <v>0.03003003003003</v>
      </c>
      <c r="BJ1018" s="16" t="n">
        <f aca="false">IF(AP1018="","",AP1018+AN1018)</f>
        <v>30</v>
      </c>
    </row>
    <row r="1019" customFormat="false" ht="15" hidden="false" customHeight="true" outlineLevel="0" collapsed="false">
      <c r="A1019" s="9" t="s">
        <v>252</v>
      </c>
      <c r="B1019" s="10" t="s">
        <v>202</v>
      </c>
      <c r="C1019" s="10" t="s">
        <v>253</v>
      </c>
      <c r="D1019" s="9" t="n">
        <v>2020</v>
      </c>
      <c r="E1019" s="11" t="n">
        <v>10563</v>
      </c>
      <c r="F1019" s="11" t="n">
        <v>1291</v>
      </c>
      <c r="G1019" s="11" t="n">
        <v>1243</v>
      </c>
      <c r="H1019" s="11" t="n">
        <v>223</v>
      </c>
      <c r="I1019" s="11" t="n">
        <v>10094</v>
      </c>
      <c r="J1019" s="11" t="n">
        <v>7054</v>
      </c>
      <c r="K1019" s="11" t="n">
        <v>12</v>
      </c>
      <c r="L1019" s="12" t="n">
        <v>21.1114266780271</v>
      </c>
      <c r="M1019" s="12" t="n">
        <v>1.13604089747231</v>
      </c>
      <c r="N1019" s="13" t="n">
        <v>0.698830988706162</v>
      </c>
      <c r="O1019" s="13" t="n">
        <v>0.955599734923791</v>
      </c>
      <c r="P1019" s="13" t="n">
        <v>0.117674902963173</v>
      </c>
      <c r="Q1019" s="13" t="n">
        <v>-0.0705675318961725</v>
      </c>
      <c r="R1019" s="13" t="n">
        <v>-0.113409415121255</v>
      </c>
      <c r="S1019" s="11" t="n">
        <v>1</v>
      </c>
      <c r="T1019" s="13" t="n">
        <v>-0.051063829787234</v>
      </c>
      <c r="U1019" s="13" t="n">
        <v>-0.0232243081091542</v>
      </c>
      <c r="V1019" s="11" t="n">
        <v>0</v>
      </c>
      <c r="W1019" s="13" t="n">
        <v>-0.0807174887892377</v>
      </c>
      <c r="X1019" s="11" t="n">
        <v>0</v>
      </c>
      <c r="Y1019" s="11" t="n">
        <v>0</v>
      </c>
      <c r="Z1019" s="11" t="n">
        <v>0</v>
      </c>
      <c r="AA1019" s="11" t="n">
        <v>0</v>
      </c>
      <c r="AB1019" s="10" t="s">
        <v>65</v>
      </c>
      <c r="AC1019" s="11" t="n">
        <v>23</v>
      </c>
      <c r="AD1019" s="11" t="n">
        <v>73</v>
      </c>
      <c r="AE1019" s="11" t="n">
        <v>118</v>
      </c>
      <c r="AF1019" s="11" t="n">
        <v>7</v>
      </c>
      <c r="AG1019" s="11" t="n">
        <v>2</v>
      </c>
      <c r="AH1019" s="11" t="n">
        <v>0</v>
      </c>
      <c r="AI1019" s="13" t="n">
        <v>0.103139013452915</v>
      </c>
      <c r="AJ1019" s="13" t="n">
        <v>0.327354260089686</v>
      </c>
      <c r="AK1019" s="13" t="n">
        <v>0.52914798206278</v>
      </c>
      <c r="AL1019" s="13" t="n">
        <v>0.031390134529148</v>
      </c>
      <c r="AM1019" s="13" t="n">
        <v>0.00896860986547085</v>
      </c>
      <c r="AN1019" s="11" t="n">
        <v>5</v>
      </c>
      <c r="AO1019" s="13" t="n">
        <v>0.0219298245614035</v>
      </c>
      <c r="AP1019" s="11" t="n">
        <v>31</v>
      </c>
      <c r="AQ1019" s="11" t="n">
        <v>12</v>
      </c>
      <c r="AR1019" s="13" t="n">
        <v>0.125506072874494</v>
      </c>
      <c r="AS1019" s="13" t="n">
        <v>0.048582995951417</v>
      </c>
      <c r="AT1019" s="14" t="n">
        <f aca="false">SUMIFS(시도_소아과개폐업!$C$5:$C$293,시도_소아과개폐업!$A$5:$A$293,$D1019,시도_소아과개폐업!$B$5:$B$293,$B1019)</f>
        <v>156</v>
      </c>
      <c r="AU1019" s="14" t="n">
        <f aca="false">SUMIFS(시도_소아과개폐업!$D$5:$D$293,시도_소아과개폐업!$A$5:$A$293,$D1019,시도_소아과개폐업!$B$5:$B$293,$B1019)</f>
        <v>126</v>
      </c>
      <c r="AV1019" s="14" t="n">
        <f aca="false">SUMIFS(시도_소아과개폐업!$F$5:$F$293,시도_소아과개폐업!$A$5:$A$293,$D1019,시도_소아과개폐업!$B$5:$B$293,$B1019)</f>
        <v>30</v>
      </c>
      <c r="AW1019" s="15" t="n">
        <f aca="false">SUMIFS(시도_소아과개폐업!$G$5:$G$293,시도_소아과개폐업!$A$5:$A$293,$D1019,시도_소아과개폐업!$B$5:$B$293,$B1019)</f>
        <v>0.183406113537118</v>
      </c>
      <c r="AX1019" s="14" t="n">
        <f aca="false">SUMIFS(시도_소아과개폐업!$H$5:$H$293,시도_소아과개폐업!$A$5:$A$293,$D1019,시도_소아과개폐업!$B$5:$B$293,$B1019)</f>
        <v>335</v>
      </c>
      <c r="AY1019" s="14" t="n">
        <f aca="false">SUMIFS(시군구_병원급!$E$5:$E$3668,시군구_병원급!$A$5:$A$3668,$A1019,시군구_병원급!$D$5:$D$3668,$D1019)</f>
        <v>2</v>
      </c>
      <c r="AZ1019" s="14" t="n">
        <f aca="false">SUMIFS(시군구_병원급!$F$5:$F$3668,시군구_병원급!$A$5:$A$3668,$A1019,시군구_병원급!$D$5:$D$3668,$D1019)</f>
        <v>0</v>
      </c>
      <c r="BA1019" s="14" t="n">
        <f aca="false">SUMIFS(시군구_병원급!$G$5:$G$3668,시군구_병원급!$A$5:$A$3668,$A1019,시군구_병원급!$D$5:$D$3668,$D1019)</f>
        <v>5</v>
      </c>
      <c r="BB1019" s="14" t="n">
        <f aca="false">SUMIFS(시군구_병원급!$H$5:$H$3668,시군구_병원급!$A$5:$A$3668,$A1019,시군구_병원급!$D$5:$D$3668,$D1019)</f>
        <v>19</v>
      </c>
      <c r="BC1019" s="16" t="n">
        <f aca="false">K1019+AY1019</f>
        <v>14</v>
      </c>
      <c r="BD1019" s="17" t="n">
        <f aca="false">IF(E1019=0,"",(K1019+AY1019)/E1019*1000)</f>
        <v>1.32538104705103</v>
      </c>
      <c r="BE1019" s="16" t="n">
        <f aca="false">AY1019-SUMIFS(시군구_병원급!$E$5:$E$3668,시군구_병원급!$A$5:$A$3668,$A1019,시군구_병원급!$D$5:$D$3668,$D1019-3)</f>
        <v>0</v>
      </c>
      <c r="BF1019" s="16" t="n">
        <f aca="false">IF(AY1019=0,1,0)</f>
        <v>0</v>
      </c>
      <c r="BG1019" s="16" t="n">
        <f aca="false">IF(K1019+AY1019=0,1,0)</f>
        <v>0</v>
      </c>
      <c r="BH1019" s="16" t="n">
        <f aca="false">AF1019+AG1019+AH1019</f>
        <v>9</v>
      </c>
      <c r="BI1019" s="18" t="n">
        <f aca="false">IF(H1019=0,"",BH1019/H1019)</f>
        <v>0.0403587443946188</v>
      </c>
      <c r="BJ1019" s="16" t="n">
        <f aca="false">IF(AP1019="","",AP1019+AN1019)</f>
        <v>36</v>
      </c>
    </row>
    <row r="1020" customFormat="false" ht="15" hidden="false" customHeight="true" outlineLevel="0" collapsed="false">
      <c r="A1020" s="9" t="s">
        <v>254</v>
      </c>
      <c r="B1020" s="10" t="s">
        <v>202</v>
      </c>
      <c r="C1020" s="10" t="s">
        <v>255</v>
      </c>
      <c r="D1020" s="9" t="n">
        <v>2020</v>
      </c>
      <c r="E1020" s="11" t="n">
        <v>4574</v>
      </c>
      <c r="F1020" s="11" t="n">
        <v>578</v>
      </c>
      <c r="G1020" s="11" t="n">
        <v>582</v>
      </c>
      <c r="H1020" s="11" t="n">
        <v>94</v>
      </c>
      <c r="I1020" s="11" t="n">
        <v>5094</v>
      </c>
      <c r="J1020" s="11" t="n">
        <v>3683</v>
      </c>
      <c r="K1020" s="11" t="n">
        <v>6</v>
      </c>
      <c r="L1020" s="12" t="n">
        <v>20.5509400961959</v>
      </c>
      <c r="M1020" s="12" t="n">
        <v>1.31176213379974</v>
      </c>
      <c r="N1020" s="13" t="n">
        <v>0.723007459756576</v>
      </c>
      <c r="O1020" s="13" t="n">
        <v>1.11368605159598</v>
      </c>
      <c r="P1020" s="13" t="n">
        <v>0.127240926978575</v>
      </c>
      <c r="Q1020" s="13" t="n">
        <v>-0.266634599967933</v>
      </c>
      <c r="R1020" s="13" t="n">
        <v>-0.334857142857143</v>
      </c>
      <c r="S1020" s="11" t="n">
        <v>1</v>
      </c>
      <c r="T1020" s="13" t="n">
        <v>-0.0961538461538462</v>
      </c>
      <c r="U1020" s="13" t="n">
        <v>-0.0731441048034934</v>
      </c>
      <c r="V1020" s="11" t="n">
        <v>0</v>
      </c>
      <c r="W1020" s="13" t="n">
        <v>-0.127659574468085</v>
      </c>
      <c r="X1020" s="11" t="n">
        <v>0</v>
      </c>
      <c r="Y1020" s="11" t="n">
        <v>0</v>
      </c>
      <c r="Z1020" s="11" t="n">
        <v>0</v>
      </c>
      <c r="AA1020" s="11" t="n">
        <v>0</v>
      </c>
      <c r="AB1020" s="10" t="s">
        <v>65</v>
      </c>
      <c r="AC1020" s="11" t="n">
        <v>17</v>
      </c>
      <c r="AD1020" s="11" t="n">
        <v>39</v>
      </c>
      <c r="AE1020" s="11" t="n">
        <v>28</v>
      </c>
      <c r="AF1020" s="11" t="n">
        <v>6</v>
      </c>
      <c r="AG1020" s="11" t="n">
        <v>3</v>
      </c>
      <c r="AH1020" s="11" t="n">
        <v>1</v>
      </c>
      <c r="AI1020" s="13" t="n">
        <v>0.180851063829787</v>
      </c>
      <c r="AJ1020" s="13" t="n">
        <v>0.414893617021277</v>
      </c>
      <c r="AK1020" s="13" t="n">
        <v>0.297872340425532</v>
      </c>
      <c r="AL1020" s="13" t="n">
        <v>0.0638297872340426</v>
      </c>
      <c r="AM1020" s="13" t="n">
        <v>0.0319148936170213</v>
      </c>
      <c r="AN1020" s="11" t="n">
        <v>1</v>
      </c>
      <c r="AO1020" s="13" t="n">
        <v>0.0105263157894737</v>
      </c>
      <c r="AP1020" s="11" t="n">
        <v>13</v>
      </c>
      <c r="AQ1020" s="11" t="n">
        <v>0</v>
      </c>
      <c r="AR1020" s="13" t="n">
        <v>0.12037037037037</v>
      </c>
      <c r="AS1020" s="13" t="n">
        <v>0</v>
      </c>
      <c r="AT1020" s="14" t="n">
        <f aca="false">SUMIFS(시도_소아과개폐업!$C$5:$C$293,시도_소아과개폐업!$A$5:$A$293,$D1020,시도_소아과개폐업!$B$5:$B$293,$B1020)</f>
        <v>156</v>
      </c>
      <c r="AU1020" s="14" t="n">
        <f aca="false">SUMIFS(시도_소아과개폐업!$D$5:$D$293,시도_소아과개폐업!$A$5:$A$293,$D1020,시도_소아과개폐업!$B$5:$B$293,$B1020)</f>
        <v>126</v>
      </c>
      <c r="AV1020" s="14" t="n">
        <f aca="false">SUMIFS(시도_소아과개폐업!$F$5:$F$293,시도_소아과개폐업!$A$5:$A$293,$D1020,시도_소아과개폐업!$B$5:$B$293,$B1020)</f>
        <v>30</v>
      </c>
      <c r="AW1020" s="15" t="n">
        <f aca="false">SUMIFS(시도_소아과개폐업!$G$5:$G$293,시도_소아과개폐업!$A$5:$A$293,$D1020,시도_소아과개폐업!$B$5:$B$293,$B1020)</f>
        <v>0.183406113537118</v>
      </c>
      <c r="AX1020" s="14" t="n">
        <f aca="false">SUMIFS(시도_소아과개폐업!$H$5:$H$293,시도_소아과개폐업!$A$5:$A$293,$D1020,시도_소아과개폐업!$B$5:$B$293,$B1020)</f>
        <v>335</v>
      </c>
      <c r="AY1020" s="14" t="n">
        <f aca="false">SUMIFS(시군구_병원급!$E$5:$E$3668,시군구_병원급!$A$5:$A$3668,$A1020,시군구_병원급!$D$5:$D$3668,$D1020)</f>
        <v>3</v>
      </c>
      <c r="AZ1020" s="14" t="n">
        <f aca="false">SUMIFS(시군구_병원급!$F$5:$F$3668,시군구_병원급!$A$5:$A$3668,$A1020,시군구_병원급!$D$5:$D$3668,$D1020)</f>
        <v>2</v>
      </c>
      <c r="BA1020" s="14" t="n">
        <f aca="false">SUMIFS(시군구_병원급!$G$5:$G$3668,시군구_병원급!$A$5:$A$3668,$A1020,시군구_병원급!$D$5:$D$3668,$D1020)</f>
        <v>4</v>
      </c>
      <c r="BB1020" s="14" t="n">
        <f aca="false">SUMIFS(시군구_병원급!$H$5:$H$3668,시군구_병원급!$A$5:$A$3668,$A1020,시군구_병원급!$D$5:$D$3668,$D1020)</f>
        <v>10</v>
      </c>
      <c r="BC1020" s="16" t="n">
        <f aca="false">K1020+AY1020</f>
        <v>9</v>
      </c>
      <c r="BD1020" s="17" t="n">
        <f aca="false">IF(E1020=0,"",(K1020+AY1020)/E1020*1000)</f>
        <v>1.96764320069961</v>
      </c>
      <c r="BE1020" s="16" t="n">
        <f aca="false">AY1020-SUMIFS(시군구_병원급!$E$5:$E$3668,시군구_병원급!$A$5:$A$3668,$A1020,시군구_병원급!$D$5:$D$3668,$D1020-3)</f>
        <v>0</v>
      </c>
      <c r="BF1020" s="16" t="n">
        <f aca="false">IF(AY1020=0,1,0)</f>
        <v>0</v>
      </c>
      <c r="BG1020" s="16" t="n">
        <f aca="false">IF(K1020+AY1020=0,1,0)</f>
        <v>0</v>
      </c>
      <c r="BH1020" s="16" t="n">
        <f aca="false">AF1020+AG1020+AH1020</f>
        <v>10</v>
      </c>
      <c r="BI1020" s="18" t="n">
        <f aca="false">IF(H1020=0,"",BH1020/H1020)</f>
        <v>0.106382978723404</v>
      </c>
      <c r="BJ1020" s="16" t="n">
        <f aca="false">IF(AP1020="","",AP1020+AN1020)</f>
        <v>14</v>
      </c>
    </row>
    <row r="1021" customFormat="false" ht="15" hidden="false" customHeight="true" outlineLevel="0" collapsed="false">
      <c r="A1021" s="9" t="s">
        <v>256</v>
      </c>
      <c r="B1021" s="10" t="s">
        <v>202</v>
      </c>
      <c r="C1021" s="10" t="s">
        <v>257</v>
      </c>
      <c r="D1021" s="9" t="n">
        <v>2020</v>
      </c>
      <c r="E1021" s="11" t="n">
        <v>3879</v>
      </c>
      <c r="F1021" s="11" t="n">
        <v>528</v>
      </c>
      <c r="G1021" s="11" t="n">
        <v>554</v>
      </c>
      <c r="H1021" s="11" t="n">
        <v>73</v>
      </c>
      <c r="I1021" s="11" t="n">
        <v>3572</v>
      </c>
      <c r="J1021" s="11" t="n">
        <v>2387</v>
      </c>
      <c r="K1021" s="11" t="n">
        <v>4</v>
      </c>
      <c r="L1021" s="12" t="n">
        <v>18.8192833204434</v>
      </c>
      <c r="M1021" s="12" t="n">
        <v>1.03119360659964</v>
      </c>
      <c r="N1021" s="13" t="n">
        <v>0.668253079507279</v>
      </c>
      <c r="O1021" s="13" t="n">
        <v>0.920855890693478</v>
      </c>
      <c r="P1021" s="13" t="n">
        <v>0.14282031451405</v>
      </c>
      <c r="Q1021" s="13" t="n">
        <v>-0.195228215767635</v>
      </c>
      <c r="R1021" s="13" t="n">
        <v>-0.117834394904459</v>
      </c>
      <c r="S1021" s="11" t="n">
        <v>1</v>
      </c>
      <c r="T1021" s="13" t="n">
        <v>0.0428571428571429</v>
      </c>
      <c r="U1021" s="13" t="n">
        <v>-0.0154355016538037</v>
      </c>
      <c r="V1021" s="11" t="n">
        <v>0</v>
      </c>
      <c r="W1021" s="13" t="n">
        <v>-0.219178082191781</v>
      </c>
      <c r="X1021" s="11" t="n">
        <v>0</v>
      </c>
      <c r="Y1021" s="11" t="n">
        <v>0</v>
      </c>
      <c r="Z1021" s="11" t="n">
        <v>0</v>
      </c>
      <c r="AA1021" s="11" t="n">
        <v>0</v>
      </c>
      <c r="AB1021" s="10" t="s">
        <v>65</v>
      </c>
      <c r="AC1021" s="11" t="n">
        <v>5</v>
      </c>
      <c r="AD1021" s="11" t="n">
        <v>43</v>
      </c>
      <c r="AE1021" s="11" t="n">
        <v>20</v>
      </c>
      <c r="AF1021" s="11" t="n">
        <v>1</v>
      </c>
      <c r="AG1021" s="11" t="n">
        <v>4</v>
      </c>
      <c r="AH1021" s="11" t="n">
        <v>0</v>
      </c>
      <c r="AI1021" s="13" t="n">
        <v>0.0684931506849315</v>
      </c>
      <c r="AJ1021" s="13" t="n">
        <v>0.589041095890411</v>
      </c>
      <c r="AK1021" s="13" t="n">
        <v>0.273972602739726</v>
      </c>
      <c r="AL1021" s="13" t="n">
        <v>0.0136986301369863</v>
      </c>
      <c r="AM1021" s="13" t="n">
        <v>0.0547945205479452</v>
      </c>
      <c r="AN1021" s="11" t="n">
        <v>3</v>
      </c>
      <c r="AO1021" s="13" t="n">
        <v>0.0394736842105263</v>
      </c>
      <c r="AP1021" s="11" t="n">
        <v>2</v>
      </c>
      <c r="AQ1021" s="11" t="n">
        <v>3</v>
      </c>
      <c r="AR1021" s="13" t="n">
        <v>0.0266666666666667</v>
      </c>
      <c r="AS1021" s="13" t="n">
        <v>0.04</v>
      </c>
      <c r="AT1021" s="14" t="n">
        <f aca="false">SUMIFS(시도_소아과개폐업!$C$5:$C$293,시도_소아과개폐업!$A$5:$A$293,$D1021,시도_소아과개폐업!$B$5:$B$293,$B1021)</f>
        <v>156</v>
      </c>
      <c r="AU1021" s="14" t="n">
        <f aca="false">SUMIFS(시도_소아과개폐업!$D$5:$D$293,시도_소아과개폐업!$A$5:$A$293,$D1021,시도_소아과개폐업!$B$5:$B$293,$B1021)</f>
        <v>126</v>
      </c>
      <c r="AV1021" s="14" t="n">
        <f aca="false">SUMIFS(시도_소아과개폐업!$F$5:$F$293,시도_소아과개폐업!$A$5:$A$293,$D1021,시도_소아과개폐업!$B$5:$B$293,$B1021)</f>
        <v>30</v>
      </c>
      <c r="AW1021" s="15" t="n">
        <f aca="false">SUMIFS(시도_소아과개폐업!$G$5:$G$293,시도_소아과개폐업!$A$5:$A$293,$D1021,시도_소아과개폐업!$B$5:$B$293,$B1021)</f>
        <v>0.183406113537118</v>
      </c>
      <c r="AX1021" s="14" t="n">
        <f aca="false">SUMIFS(시도_소아과개폐업!$H$5:$H$293,시도_소아과개폐업!$A$5:$A$293,$D1021,시도_소아과개폐업!$B$5:$B$293,$B1021)</f>
        <v>335</v>
      </c>
      <c r="AY1021" s="14" t="n">
        <f aca="false">SUMIFS(시군구_병원급!$E$5:$E$3668,시군구_병원급!$A$5:$A$3668,$A1021,시군구_병원급!$D$5:$D$3668,$D1021)</f>
        <v>2</v>
      </c>
      <c r="AZ1021" s="14" t="n">
        <f aca="false">SUMIFS(시군구_병원급!$F$5:$F$3668,시군구_병원급!$A$5:$A$3668,$A1021,시군구_병원급!$D$5:$D$3668,$D1021)</f>
        <v>1</v>
      </c>
      <c r="BA1021" s="14" t="n">
        <f aca="false">SUMIFS(시군구_병원급!$G$5:$G$3668,시군구_병원급!$A$5:$A$3668,$A1021,시군구_병원급!$D$5:$D$3668,$D1021)</f>
        <v>2</v>
      </c>
      <c r="BB1021" s="14" t="n">
        <f aca="false">SUMIFS(시군구_병원급!$H$5:$H$3668,시군구_병원급!$A$5:$A$3668,$A1021,시군구_병원급!$D$5:$D$3668,$D1021)</f>
        <v>11</v>
      </c>
      <c r="BC1021" s="16" t="n">
        <f aca="false">K1021+AY1021</f>
        <v>6</v>
      </c>
      <c r="BD1021" s="17" t="n">
        <f aca="false">IF(E1021=0,"",(K1021+AY1021)/E1021*1000)</f>
        <v>1.54679040989946</v>
      </c>
      <c r="BE1021" s="16" t="n">
        <f aca="false">AY1021-SUMIFS(시군구_병원급!$E$5:$E$3668,시군구_병원급!$A$5:$A$3668,$A1021,시군구_병원급!$D$5:$D$3668,$D1021-3)</f>
        <v>0</v>
      </c>
      <c r="BF1021" s="16" t="n">
        <f aca="false">IF(AY1021=0,1,0)</f>
        <v>0</v>
      </c>
      <c r="BG1021" s="16" t="n">
        <f aca="false">IF(K1021+AY1021=0,1,0)</f>
        <v>0</v>
      </c>
      <c r="BH1021" s="16" t="n">
        <f aca="false">AF1021+AG1021+AH1021</f>
        <v>5</v>
      </c>
      <c r="BI1021" s="18" t="n">
        <f aca="false">IF(H1021=0,"",BH1021/H1021)</f>
        <v>0.0684931506849315</v>
      </c>
      <c r="BJ1021" s="16" t="n">
        <f aca="false">IF(AP1021="","",AP1021+AN1021)</f>
        <v>5</v>
      </c>
    </row>
    <row r="1022" customFormat="false" ht="15" hidden="false" customHeight="true" outlineLevel="0" collapsed="false">
      <c r="A1022" s="9" t="s">
        <v>258</v>
      </c>
      <c r="B1022" s="10" t="s">
        <v>202</v>
      </c>
      <c r="C1022" s="10" t="s">
        <v>259</v>
      </c>
      <c r="D1022" s="9" t="n">
        <v>2020</v>
      </c>
      <c r="E1022" s="11" t="n">
        <v>1558</v>
      </c>
      <c r="F1022" s="11" t="n">
        <v>225</v>
      </c>
      <c r="G1022" s="11" t="n">
        <v>243</v>
      </c>
      <c r="H1022" s="11" t="n">
        <v>29</v>
      </c>
      <c r="I1022" s="11" t="n">
        <v>1169</v>
      </c>
      <c r="J1022" s="11" t="n">
        <v>919</v>
      </c>
      <c r="K1022" s="11" t="n">
        <v>0</v>
      </c>
      <c r="L1022" s="12" t="n">
        <v>18.6136071887035</v>
      </c>
      <c r="M1022" s="12" t="n">
        <v>0</v>
      </c>
      <c r="N1022" s="13" t="n">
        <v>0.786142001710864</v>
      </c>
      <c r="O1022" s="13" t="n">
        <v>0.750320924261874</v>
      </c>
      <c r="P1022" s="13" t="n">
        <v>0.15596919127086</v>
      </c>
      <c r="Q1022" s="13" t="n">
        <v>-0.276358569437994</v>
      </c>
      <c r="R1022" s="13" t="n">
        <v>-0.281065088757396</v>
      </c>
      <c r="S1022" s="11" t="n">
        <v>0</v>
      </c>
      <c r="T1022" s="13" t="n">
        <v>-0.09375</v>
      </c>
      <c r="U1022" s="13" t="n">
        <v>-0.0707472178060413</v>
      </c>
      <c r="V1022" s="11" t="n">
        <v>1</v>
      </c>
      <c r="W1022" s="13" t="n">
        <v>-0.206896551724138</v>
      </c>
      <c r="X1022" s="11" t="n">
        <v>0</v>
      </c>
      <c r="Y1022" s="11" t="n">
        <v>0</v>
      </c>
      <c r="Z1022" s="11" t="n">
        <v>0</v>
      </c>
      <c r="AA1022" s="11" t="n">
        <v>0</v>
      </c>
      <c r="AB1022" s="10" t="s">
        <v>65</v>
      </c>
      <c r="AC1022" s="11" t="n">
        <v>7</v>
      </c>
      <c r="AD1022" s="11" t="n">
        <v>8</v>
      </c>
      <c r="AE1022" s="11" t="n">
        <v>7</v>
      </c>
      <c r="AF1022" s="11" t="n">
        <v>4</v>
      </c>
      <c r="AG1022" s="11" t="n">
        <v>3</v>
      </c>
      <c r="AH1022" s="11" t="n">
        <v>0</v>
      </c>
      <c r="AI1022" s="13" t="n">
        <v>0.241379310344828</v>
      </c>
      <c r="AJ1022" s="13" t="n">
        <v>0.275862068965517</v>
      </c>
      <c r="AK1022" s="13" t="n">
        <v>0.241379310344828</v>
      </c>
      <c r="AL1022" s="13" t="n">
        <v>0.137931034482759</v>
      </c>
      <c r="AM1022" s="13" t="n">
        <v>0.103448275862069</v>
      </c>
      <c r="AN1022" s="11" t="n">
        <v>1</v>
      </c>
      <c r="AO1022" s="13" t="n">
        <v>0.0333333333333333</v>
      </c>
      <c r="AP1022" s="11" t="n">
        <v>5</v>
      </c>
      <c r="AQ1022" s="11" t="n">
        <v>2</v>
      </c>
      <c r="AR1022" s="13" t="n">
        <v>0.151515151515152</v>
      </c>
      <c r="AS1022" s="13" t="n">
        <v>0.0606060606060606</v>
      </c>
      <c r="AT1022" s="14" t="n">
        <f aca="false">SUMIFS(시도_소아과개폐업!$C$5:$C$293,시도_소아과개폐업!$A$5:$A$293,$D1022,시도_소아과개폐업!$B$5:$B$293,$B1022)</f>
        <v>156</v>
      </c>
      <c r="AU1022" s="14" t="n">
        <f aca="false">SUMIFS(시도_소아과개폐업!$D$5:$D$293,시도_소아과개폐업!$A$5:$A$293,$D1022,시도_소아과개폐업!$B$5:$B$293,$B1022)</f>
        <v>126</v>
      </c>
      <c r="AV1022" s="14" t="n">
        <f aca="false">SUMIFS(시도_소아과개폐업!$F$5:$F$293,시도_소아과개폐업!$A$5:$A$293,$D1022,시도_소아과개폐업!$B$5:$B$293,$B1022)</f>
        <v>30</v>
      </c>
      <c r="AW1022" s="15" t="n">
        <f aca="false">SUMIFS(시도_소아과개폐업!$G$5:$G$293,시도_소아과개폐업!$A$5:$A$293,$D1022,시도_소아과개폐업!$B$5:$B$293,$B1022)</f>
        <v>0.183406113537118</v>
      </c>
      <c r="AX1022" s="14" t="n">
        <f aca="false">SUMIFS(시도_소아과개폐업!$H$5:$H$293,시도_소아과개폐업!$A$5:$A$293,$D1022,시도_소아과개폐업!$B$5:$B$293,$B1022)</f>
        <v>335</v>
      </c>
      <c r="AY1022" s="14" t="n">
        <f aca="false">SUMIFS(시군구_병원급!$E$5:$E$3668,시군구_병원급!$A$5:$A$3668,$A1022,시군구_병원급!$D$5:$D$3668,$D1022)</f>
        <v>0</v>
      </c>
      <c r="AZ1022" s="14" t="n">
        <f aca="false">SUMIFS(시군구_병원급!$F$5:$F$3668,시군구_병원급!$A$5:$A$3668,$A1022,시군구_병원급!$D$5:$D$3668,$D1022)</f>
        <v>0</v>
      </c>
      <c r="BA1022" s="14" t="n">
        <f aca="false">SUMIFS(시군구_병원급!$G$5:$G$3668,시군구_병원급!$A$5:$A$3668,$A1022,시군구_병원급!$D$5:$D$3668,$D1022)</f>
        <v>0</v>
      </c>
      <c r="BB1022" s="14" t="n">
        <f aca="false">SUMIFS(시군구_병원급!$H$5:$H$3668,시군구_병원급!$A$5:$A$3668,$A1022,시군구_병원급!$D$5:$D$3668,$D1022)</f>
        <v>1</v>
      </c>
      <c r="BC1022" s="16" t="n">
        <f aca="false">K1022+AY1022</f>
        <v>0</v>
      </c>
      <c r="BD1022" s="17" t="n">
        <f aca="false">IF(E1022=0,"",(K1022+AY1022)/E1022*1000)</f>
        <v>0</v>
      </c>
      <c r="BE1022" s="16" t="n">
        <f aca="false">AY1022-SUMIFS(시군구_병원급!$E$5:$E$3668,시군구_병원급!$A$5:$A$3668,$A1022,시군구_병원급!$D$5:$D$3668,$D1022-3)</f>
        <v>0</v>
      </c>
      <c r="BF1022" s="16" t="n">
        <f aca="false">IF(AY1022=0,1,0)</f>
        <v>1</v>
      </c>
      <c r="BG1022" s="16" t="n">
        <f aca="false">IF(K1022+AY1022=0,1,0)</f>
        <v>1</v>
      </c>
      <c r="BH1022" s="16" t="n">
        <f aca="false">AF1022+AG1022+AH1022</f>
        <v>7</v>
      </c>
      <c r="BI1022" s="18" t="n">
        <f aca="false">IF(H1022=0,"",BH1022/H1022)</f>
        <v>0.241379310344828</v>
      </c>
      <c r="BJ1022" s="16" t="n">
        <f aca="false">IF(AP1022="","",AP1022+AN1022)</f>
        <v>6</v>
      </c>
    </row>
    <row r="1023" customFormat="false" ht="15" hidden="false" customHeight="true" outlineLevel="0" collapsed="false">
      <c r="A1023" s="9" t="s">
        <v>260</v>
      </c>
      <c r="B1023" s="10" t="s">
        <v>202</v>
      </c>
      <c r="C1023" s="10" t="s">
        <v>261</v>
      </c>
      <c r="D1023" s="9" t="n">
        <v>2020</v>
      </c>
      <c r="E1023" s="11" t="n">
        <v>1808</v>
      </c>
      <c r="F1023" s="11" t="n">
        <v>257</v>
      </c>
      <c r="G1023" s="11" t="n">
        <v>265</v>
      </c>
      <c r="H1023" s="11" t="n">
        <v>34</v>
      </c>
      <c r="I1023" s="11" t="n">
        <v>1718</v>
      </c>
      <c r="J1023" s="11" t="n">
        <v>1246</v>
      </c>
      <c r="K1023" s="11" t="n">
        <v>1</v>
      </c>
      <c r="L1023" s="12" t="n">
        <v>18.8053097345133</v>
      </c>
      <c r="M1023" s="12" t="n">
        <v>0.553097345132743</v>
      </c>
      <c r="N1023" s="13" t="n">
        <v>0.725261932479627</v>
      </c>
      <c r="O1023" s="13" t="n">
        <v>0.950221238938053</v>
      </c>
      <c r="P1023" s="13" t="n">
        <v>0.146570796460177</v>
      </c>
      <c r="Q1023" s="13" t="n">
        <v>-0.210824967263204</v>
      </c>
      <c r="R1023" s="13" t="n">
        <v>-0.267955801104972</v>
      </c>
      <c r="S1023" s="11" t="n">
        <v>0</v>
      </c>
      <c r="T1023" s="13" t="n">
        <v>-0.0555555555555556</v>
      </c>
      <c r="U1023" s="13" t="n">
        <v>-0.0434298440979956</v>
      </c>
      <c r="V1023" s="11" t="n">
        <v>0</v>
      </c>
      <c r="W1023" s="13" t="n">
        <v>-0.0588235294117647</v>
      </c>
      <c r="X1023" s="11" t="n">
        <v>0</v>
      </c>
      <c r="Y1023" s="11" t="n">
        <v>1</v>
      </c>
      <c r="Z1023" s="11" t="n">
        <v>1</v>
      </c>
      <c r="AA1023" s="11" t="n">
        <v>0</v>
      </c>
      <c r="AB1023" s="10" t="s">
        <v>65</v>
      </c>
      <c r="AC1023" s="11" t="n">
        <v>6</v>
      </c>
      <c r="AD1023" s="11" t="n">
        <v>12</v>
      </c>
      <c r="AE1023" s="11" t="n">
        <v>11</v>
      </c>
      <c r="AF1023" s="11" t="n">
        <v>2</v>
      </c>
      <c r="AG1023" s="11" t="n">
        <v>3</v>
      </c>
      <c r="AH1023" s="11" t="n">
        <v>0</v>
      </c>
      <c r="AI1023" s="13" t="n">
        <v>0.176470588235294</v>
      </c>
      <c r="AJ1023" s="13" t="n">
        <v>0.352941176470588</v>
      </c>
      <c r="AK1023" s="13" t="n">
        <v>0.323529411764706</v>
      </c>
      <c r="AL1023" s="13" t="n">
        <v>0.0588235294117647</v>
      </c>
      <c r="AM1023" s="13" t="n">
        <v>0.0882352941176471</v>
      </c>
      <c r="AN1023" s="11" t="n">
        <v>1</v>
      </c>
      <c r="AO1023" s="13" t="n">
        <v>0.0285714285714286</v>
      </c>
      <c r="AP1023" s="11" t="n">
        <v>1</v>
      </c>
      <c r="AQ1023" s="11" t="n">
        <v>1</v>
      </c>
      <c r="AR1023" s="13" t="n">
        <v>0.0277777777777778</v>
      </c>
      <c r="AS1023" s="13" t="n">
        <v>0.0277777777777778</v>
      </c>
      <c r="AT1023" s="14" t="n">
        <f aca="false">SUMIFS(시도_소아과개폐업!$C$5:$C$293,시도_소아과개폐업!$A$5:$A$293,$D1023,시도_소아과개폐업!$B$5:$B$293,$B1023)</f>
        <v>156</v>
      </c>
      <c r="AU1023" s="14" t="n">
        <f aca="false">SUMIFS(시도_소아과개폐업!$D$5:$D$293,시도_소아과개폐업!$A$5:$A$293,$D1023,시도_소아과개폐업!$B$5:$B$293,$B1023)</f>
        <v>126</v>
      </c>
      <c r="AV1023" s="14" t="n">
        <f aca="false">SUMIFS(시도_소아과개폐업!$F$5:$F$293,시도_소아과개폐업!$A$5:$A$293,$D1023,시도_소아과개폐업!$B$5:$B$293,$B1023)</f>
        <v>30</v>
      </c>
      <c r="AW1023" s="15" t="n">
        <f aca="false">SUMIFS(시도_소아과개폐업!$G$5:$G$293,시도_소아과개폐업!$A$5:$A$293,$D1023,시도_소아과개폐업!$B$5:$B$293,$B1023)</f>
        <v>0.183406113537118</v>
      </c>
      <c r="AX1023" s="14" t="n">
        <f aca="false">SUMIFS(시도_소아과개폐업!$H$5:$H$293,시도_소아과개폐업!$A$5:$A$293,$D1023,시도_소아과개폐업!$B$5:$B$293,$B1023)</f>
        <v>335</v>
      </c>
      <c r="AY1023" s="14" t="n">
        <f aca="false">SUMIFS(시군구_병원급!$E$5:$E$3668,시군구_병원급!$A$5:$A$3668,$A1023,시군구_병원급!$D$5:$D$3668,$D1023)</f>
        <v>1</v>
      </c>
      <c r="AZ1023" s="14" t="n">
        <f aca="false">SUMIFS(시군구_병원급!$F$5:$F$3668,시군구_병원급!$A$5:$A$3668,$A1023,시군구_병원급!$D$5:$D$3668,$D1023)</f>
        <v>0</v>
      </c>
      <c r="BA1023" s="14" t="n">
        <f aca="false">SUMIFS(시군구_병원급!$G$5:$G$3668,시군구_병원급!$A$5:$A$3668,$A1023,시군구_병원급!$D$5:$D$3668,$D1023)</f>
        <v>2</v>
      </c>
      <c r="BB1023" s="14" t="n">
        <f aca="false">SUMIFS(시군구_병원급!$H$5:$H$3668,시군구_병원급!$A$5:$A$3668,$A1023,시군구_병원급!$D$5:$D$3668,$D1023)</f>
        <v>8</v>
      </c>
      <c r="BC1023" s="16" t="n">
        <f aca="false">K1023+AY1023</f>
        <v>2</v>
      </c>
      <c r="BD1023" s="17" t="n">
        <f aca="false">IF(E1023=0,"",(K1023+AY1023)/E1023*1000)</f>
        <v>1.10619469026549</v>
      </c>
      <c r="BE1023" s="16" t="n">
        <f aca="false">AY1023-SUMIFS(시군구_병원급!$E$5:$E$3668,시군구_병원급!$A$5:$A$3668,$A1023,시군구_병원급!$D$5:$D$3668,$D1023-3)</f>
        <v>0</v>
      </c>
      <c r="BF1023" s="16" t="n">
        <f aca="false">IF(AY1023=0,1,0)</f>
        <v>0</v>
      </c>
      <c r="BG1023" s="16" t="n">
        <f aca="false">IF(K1023+AY1023=0,1,0)</f>
        <v>0</v>
      </c>
      <c r="BH1023" s="16" t="n">
        <f aca="false">AF1023+AG1023+AH1023</f>
        <v>5</v>
      </c>
      <c r="BI1023" s="18" t="n">
        <f aca="false">IF(H1023=0,"",BH1023/H1023)</f>
        <v>0.147058823529412</v>
      </c>
      <c r="BJ1023" s="16" t="n">
        <f aca="false">IF(AP1023="","",AP1023+AN1023)</f>
        <v>2</v>
      </c>
    </row>
    <row r="1024" customFormat="false" ht="15" hidden="false" customHeight="true" outlineLevel="0" collapsed="false">
      <c r="A1024" s="9" t="s">
        <v>262</v>
      </c>
      <c r="B1024" s="10" t="s">
        <v>202</v>
      </c>
      <c r="C1024" s="10" t="s">
        <v>263</v>
      </c>
      <c r="D1024" s="9" t="n">
        <v>2020</v>
      </c>
      <c r="E1024" s="11" t="n">
        <v>3729</v>
      </c>
      <c r="F1024" s="11" t="n">
        <v>478</v>
      </c>
      <c r="G1024" s="11" t="n">
        <v>493</v>
      </c>
      <c r="H1024" s="11" t="n">
        <v>53</v>
      </c>
      <c r="I1024" s="11" t="n">
        <v>3273</v>
      </c>
      <c r="J1024" s="11" t="n">
        <v>2525</v>
      </c>
      <c r="K1024" s="11" t="n">
        <v>3</v>
      </c>
      <c r="L1024" s="12" t="n">
        <v>14.2129257173505</v>
      </c>
      <c r="M1024" s="12" t="n">
        <v>0.80450522928399</v>
      </c>
      <c r="N1024" s="13" t="n">
        <v>0.771463489153682</v>
      </c>
      <c r="O1024" s="13" t="n">
        <v>0.877715205148834</v>
      </c>
      <c r="P1024" s="13" t="n">
        <v>0.132207026012336</v>
      </c>
      <c r="Q1024" s="13" t="n">
        <v>-0.17682119205298</v>
      </c>
      <c r="R1024" s="13" t="n">
        <v>-0.202265372168285</v>
      </c>
      <c r="S1024" s="11" t="n">
        <v>0</v>
      </c>
      <c r="T1024" s="13" t="n">
        <v>0.0392156862745099</v>
      </c>
      <c r="U1024" s="13" t="n">
        <v>0.0167753960857409</v>
      </c>
      <c r="V1024" s="11" t="n">
        <v>0</v>
      </c>
      <c r="W1024" s="13" t="n">
        <v>-0.132075471698113</v>
      </c>
      <c r="X1024" s="11" t="n">
        <v>0</v>
      </c>
      <c r="Y1024" s="11" t="n">
        <v>0</v>
      </c>
      <c r="Z1024" s="11" t="n">
        <v>0</v>
      </c>
      <c r="AA1024" s="11" t="n">
        <v>0</v>
      </c>
      <c r="AB1024" s="10" t="s">
        <v>65</v>
      </c>
      <c r="AC1024" s="11" t="n">
        <v>11</v>
      </c>
      <c r="AD1024" s="11" t="n">
        <v>29</v>
      </c>
      <c r="AE1024" s="11" t="n">
        <v>10</v>
      </c>
      <c r="AF1024" s="11" t="n">
        <v>1</v>
      </c>
      <c r="AG1024" s="11" t="n">
        <v>2</v>
      </c>
      <c r="AH1024" s="11" t="n">
        <v>0</v>
      </c>
      <c r="AI1024" s="13" t="n">
        <v>0.207547169811321</v>
      </c>
      <c r="AJ1024" s="13" t="n">
        <v>0.547169811320755</v>
      </c>
      <c r="AK1024" s="13" t="n">
        <v>0.188679245283019</v>
      </c>
      <c r="AL1024" s="13" t="n">
        <v>0.0188679245283019</v>
      </c>
      <c r="AM1024" s="13" t="n">
        <v>0.0377358490566038</v>
      </c>
      <c r="AN1024" s="11" t="n">
        <v>0</v>
      </c>
      <c r="AO1024" s="13" t="n">
        <v>0</v>
      </c>
      <c r="AP1024" s="11" t="n">
        <v>4</v>
      </c>
      <c r="AQ1024" s="11" t="n">
        <v>3</v>
      </c>
      <c r="AR1024" s="13" t="n">
        <v>0.0740740740740741</v>
      </c>
      <c r="AS1024" s="13" t="n">
        <v>0.0555555555555556</v>
      </c>
      <c r="AT1024" s="14" t="n">
        <f aca="false">SUMIFS(시도_소아과개폐업!$C$5:$C$293,시도_소아과개폐업!$A$5:$A$293,$D1024,시도_소아과개폐업!$B$5:$B$293,$B1024)</f>
        <v>156</v>
      </c>
      <c r="AU1024" s="14" t="n">
        <f aca="false">SUMIFS(시도_소아과개폐업!$D$5:$D$293,시도_소아과개폐업!$A$5:$A$293,$D1024,시도_소아과개폐업!$B$5:$B$293,$B1024)</f>
        <v>126</v>
      </c>
      <c r="AV1024" s="14" t="n">
        <f aca="false">SUMIFS(시도_소아과개폐업!$F$5:$F$293,시도_소아과개폐업!$A$5:$A$293,$D1024,시도_소아과개폐업!$B$5:$B$293,$B1024)</f>
        <v>30</v>
      </c>
      <c r="AW1024" s="15" t="n">
        <f aca="false">SUMIFS(시도_소아과개폐업!$G$5:$G$293,시도_소아과개폐업!$A$5:$A$293,$D1024,시도_소아과개폐업!$B$5:$B$293,$B1024)</f>
        <v>0.183406113537118</v>
      </c>
      <c r="AX1024" s="14" t="n">
        <f aca="false">SUMIFS(시도_소아과개폐업!$H$5:$H$293,시도_소아과개폐업!$A$5:$A$293,$D1024,시도_소아과개폐업!$B$5:$B$293,$B1024)</f>
        <v>335</v>
      </c>
      <c r="AY1024" s="14" t="n">
        <f aca="false">SUMIFS(시군구_병원급!$E$5:$E$3668,시군구_병원급!$A$5:$A$3668,$A1024,시군구_병원급!$D$5:$D$3668,$D1024)</f>
        <v>1</v>
      </c>
      <c r="AZ1024" s="14" t="n">
        <f aca="false">SUMIFS(시군구_병원급!$F$5:$F$3668,시군구_병원급!$A$5:$A$3668,$A1024,시군구_병원급!$D$5:$D$3668,$D1024)</f>
        <v>0</v>
      </c>
      <c r="BA1024" s="14" t="n">
        <f aca="false">SUMIFS(시군구_병원급!$G$5:$G$3668,시군구_병원급!$A$5:$A$3668,$A1024,시군구_병원급!$D$5:$D$3668,$D1024)</f>
        <v>2</v>
      </c>
      <c r="BB1024" s="14" t="n">
        <f aca="false">SUMIFS(시군구_병원급!$H$5:$H$3668,시군구_병원급!$A$5:$A$3668,$A1024,시군구_병원급!$D$5:$D$3668,$D1024)</f>
        <v>11</v>
      </c>
      <c r="BC1024" s="16" t="n">
        <f aca="false">K1024+AY1024</f>
        <v>4</v>
      </c>
      <c r="BD1024" s="17" t="n">
        <f aca="false">IF(E1024=0,"",(K1024+AY1024)/E1024*1000)</f>
        <v>1.07267363904532</v>
      </c>
      <c r="BE1024" s="16" t="n">
        <f aca="false">AY1024-SUMIFS(시군구_병원급!$E$5:$E$3668,시군구_병원급!$A$5:$A$3668,$A1024,시군구_병원급!$D$5:$D$3668,$D1024-3)</f>
        <v>0</v>
      </c>
      <c r="BF1024" s="16" t="n">
        <f aca="false">IF(AY1024=0,1,0)</f>
        <v>0</v>
      </c>
      <c r="BG1024" s="16" t="n">
        <f aca="false">IF(K1024+AY1024=0,1,0)</f>
        <v>0</v>
      </c>
      <c r="BH1024" s="16" t="n">
        <f aca="false">AF1024+AG1024+AH1024</f>
        <v>3</v>
      </c>
      <c r="BI1024" s="18" t="n">
        <f aca="false">IF(H1024=0,"",BH1024/H1024)</f>
        <v>0.0566037735849057</v>
      </c>
      <c r="BJ1024" s="16" t="n">
        <f aca="false">IF(AP1024="","",AP1024+AN1024)</f>
        <v>4</v>
      </c>
    </row>
    <row r="1025" customFormat="false" ht="15" hidden="false" customHeight="true" outlineLevel="0" collapsed="false">
      <c r="A1025" s="9" t="s">
        <v>264</v>
      </c>
      <c r="B1025" s="10" t="s">
        <v>265</v>
      </c>
      <c r="C1025" s="10" t="s">
        <v>266</v>
      </c>
      <c r="D1025" s="9" t="n">
        <v>2020</v>
      </c>
      <c r="E1025" s="11" t="n">
        <v>40246</v>
      </c>
      <c r="F1025" s="11" t="n">
        <v>5093</v>
      </c>
      <c r="G1025" s="11" t="n">
        <v>5197</v>
      </c>
      <c r="H1025" s="11" t="n">
        <v>686</v>
      </c>
      <c r="I1025" s="11" t="n">
        <v>34536</v>
      </c>
      <c r="J1025" s="11" t="n">
        <v>26730</v>
      </c>
      <c r="K1025" s="11" t="n">
        <v>32</v>
      </c>
      <c r="L1025" s="12" t="n">
        <v>17.0451721910252</v>
      </c>
      <c r="M1025" s="12" t="n">
        <v>0.795110073050738</v>
      </c>
      <c r="N1025" s="13" t="n">
        <v>0.773974982626824</v>
      </c>
      <c r="O1025" s="13" t="n">
        <v>0.858122546340009</v>
      </c>
      <c r="P1025" s="13" t="n">
        <v>0.129130845301396</v>
      </c>
      <c r="Q1025" s="13" t="n">
        <v>-0.157945391777383</v>
      </c>
      <c r="R1025" s="13" t="n">
        <v>-0.252014968336212</v>
      </c>
      <c r="S1025" s="11" t="n">
        <v>-2</v>
      </c>
      <c r="T1025" s="13" t="n">
        <v>-0.0338028169014084</v>
      </c>
      <c r="U1025" s="13" t="n">
        <v>-0.0187242506037789</v>
      </c>
      <c r="V1025" s="11" t="n">
        <v>0</v>
      </c>
      <c r="W1025" s="13" t="n">
        <v>-0.157434402332362</v>
      </c>
      <c r="X1025" s="11" t="n">
        <v>0</v>
      </c>
      <c r="Y1025" s="11" t="n">
        <v>0</v>
      </c>
      <c r="Z1025" s="11" t="n">
        <v>0</v>
      </c>
      <c r="AA1025" s="11" t="n">
        <v>0</v>
      </c>
      <c r="AB1025" s="10" t="s">
        <v>65</v>
      </c>
      <c r="AC1025" s="11" t="n">
        <v>45</v>
      </c>
      <c r="AD1025" s="11" t="n">
        <v>247</v>
      </c>
      <c r="AE1025" s="11" t="n">
        <v>323</v>
      </c>
      <c r="AF1025" s="11" t="n">
        <v>22</v>
      </c>
      <c r="AG1025" s="11" t="n">
        <v>49</v>
      </c>
      <c r="AH1025" s="11" t="n">
        <v>0</v>
      </c>
      <c r="AI1025" s="13" t="n">
        <v>0.065597667638484</v>
      </c>
      <c r="AJ1025" s="13" t="n">
        <v>0.360058309037901</v>
      </c>
      <c r="AK1025" s="13" t="n">
        <v>0.470845481049563</v>
      </c>
      <c r="AL1025" s="13" t="n">
        <v>0.0320699708454811</v>
      </c>
      <c r="AM1025" s="13" t="n">
        <v>0.0714285714285714</v>
      </c>
      <c r="AN1025" s="11" t="n">
        <v>14</v>
      </c>
      <c r="AO1025" s="13" t="n">
        <v>0.02</v>
      </c>
      <c r="AP1025" s="11" t="n">
        <v>54</v>
      </c>
      <c r="AQ1025" s="11" t="n">
        <v>26</v>
      </c>
      <c r="AR1025" s="13" t="n">
        <v>0.0740740740740741</v>
      </c>
      <c r="AS1025" s="13" t="n">
        <v>0.0356652949245542</v>
      </c>
      <c r="AT1025" s="14" t="n">
        <f aca="false">SUMIFS(시도_소아과개폐업!$C$5:$C$293,시도_소아과개폐업!$A$5:$A$293,$D1025,시도_소아과개폐업!$B$5:$B$293,$B1025)</f>
        <v>12</v>
      </c>
      <c r="AU1025" s="14" t="n">
        <f aca="false">SUMIFS(시도_소아과개폐업!$D$5:$D$293,시도_소아과개폐업!$A$5:$A$293,$D1025,시도_소아과개폐업!$B$5:$B$293,$B1025)</f>
        <v>15</v>
      </c>
      <c r="AV1025" s="14" t="n">
        <f aca="false">SUMIFS(시도_소아과개폐업!$F$5:$F$293,시도_소아과개폐업!$A$5:$A$293,$D1025,시도_소아과개폐업!$B$5:$B$293,$B1025)</f>
        <v>-3</v>
      </c>
      <c r="AW1025" s="15" t="n">
        <f aca="false">SUMIFS(시도_소아과개폐업!$G$5:$G$293,시도_소아과개폐업!$A$5:$A$293,$D1025,시도_소아과개폐업!$B$5:$B$293,$B1025)</f>
        <v>0.294117647058824</v>
      </c>
      <c r="AX1025" s="14" t="n">
        <f aca="false">SUMIFS(시도_소아과개폐업!$H$5:$H$293,시도_소아과개폐업!$A$5:$A$293,$D1025,시도_소아과개폐업!$B$5:$B$293,$B1025)</f>
        <v>40</v>
      </c>
      <c r="AY1025" s="14" t="n">
        <f aca="false">SUMIFS(시군구_병원급!$E$5:$E$3668,시군구_병원급!$A$5:$A$3668,$A1025,시군구_병원급!$D$5:$D$3668,$D1025)</f>
        <v>5</v>
      </c>
      <c r="AZ1025" s="14" t="n">
        <f aca="false">SUMIFS(시군구_병원급!$F$5:$F$3668,시군구_병원급!$A$5:$A$3668,$A1025,시군구_병원급!$D$5:$D$3668,$D1025)</f>
        <v>7</v>
      </c>
      <c r="BA1025" s="14" t="n">
        <f aca="false">SUMIFS(시군구_병원급!$G$5:$G$3668,시군구_병원급!$A$5:$A$3668,$A1025,시군구_병원급!$D$5:$D$3668,$D1025)</f>
        <v>33</v>
      </c>
      <c r="BB1025" s="14" t="n">
        <f aca="false">SUMIFS(시군구_병원급!$H$5:$H$3668,시군구_병원급!$A$5:$A$3668,$A1025,시군구_병원급!$D$5:$D$3668,$D1025)</f>
        <v>58</v>
      </c>
      <c r="BC1025" s="16" t="n">
        <f aca="false">K1025+AY1025</f>
        <v>37</v>
      </c>
      <c r="BD1025" s="17" t="n">
        <f aca="false">IF(E1025=0,"",(K1025+AY1025)/E1025*1000)</f>
        <v>0.919346021964916</v>
      </c>
      <c r="BE1025" s="16" t="n">
        <f aca="false">AY1025-SUMIFS(시군구_병원급!$E$5:$E$3668,시군구_병원급!$A$5:$A$3668,$A1025,시군구_병원급!$D$5:$D$3668,$D1025-3)</f>
        <v>0</v>
      </c>
      <c r="BF1025" s="16" t="n">
        <f aca="false">IF(AY1025=0,1,0)</f>
        <v>0</v>
      </c>
      <c r="BG1025" s="16" t="n">
        <f aca="false">IF(K1025+AY1025=0,1,0)</f>
        <v>0</v>
      </c>
      <c r="BH1025" s="16" t="n">
        <f aca="false">AF1025+AG1025+AH1025</f>
        <v>71</v>
      </c>
      <c r="BI1025" s="18" t="n">
        <f aca="false">IF(H1025=0,"",BH1025/H1025)</f>
        <v>0.103498542274052</v>
      </c>
      <c r="BJ1025" s="16" t="n">
        <f aca="false">IF(AP1025="","",AP1025+AN1025)</f>
        <v>68</v>
      </c>
    </row>
    <row r="1026" customFormat="false" ht="15" hidden="false" customHeight="true" outlineLevel="0" collapsed="false">
      <c r="A1026" s="9" t="s">
        <v>267</v>
      </c>
      <c r="B1026" s="10" t="s">
        <v>265</v>
      </c>
      <c r="C1026" s="10" t="s">
        <v>268</v>
      </c>
      <c r="D1026" s="9" t="n">
        <v>2020</v>
      </c>
      <c r="E1026" s="11" t="n">
        <v>7816</v>
      </c>
      <c r="F1026" s="11" t="n">
        <v>1009</v>
      </c>
      <c r="G1026" s="11" t="n">
        <v>1042</v>
      </c>
      <c r="H1026" s="11" t="n">
        <v>120</v>
      </c>
      <c r="I1026" s="11" t="n">
        <v>7004</v>
      </c>
      <c r="J1026" s="11" t="n">
        <v>4828</v>
      </c>
      <c r="K1026" s="11" t="n">
        <v>7</v>
      </c>
      <c r="L1026" s="12" t="n">
        <v>15.353121801433</v>
      </c>
      <c r="M1026" s="12" t="n">
        <v>0.895598771750256</v>
      </c>
      <c r="N1026" s="13" t="n">
        <v>0.689320388349515</v>
      </c>
      <c r="O1026" s="13" t="n">
        <v>0.89611054247697</v>
      </c>
      <c r="P1026" s="13" t="n">
        <v>0.13331627430911</v>
      </c>
      <c r="Q1026" s="13" t="n">
        <v>-0.115937111186517</v>
      </c>
      <c r="R1026" s="13" t="n">
        <v>-0.155591572123177</v>
      </c>
      <c r="S1026" s="11" t="n">
        <v>1</v>
      </c>
      <c r="T1026" s="13" t="n">
        <v>-0.083969465648855</v>
      </c>
      <c r="U1026" s="13" t="n">
        <v>-0.0305882352941177</v>
      </c>
      <c r="V1026" s="11" t="n">
        <v>0</v>
      </c>
      <c r="W1026" s="13" t="n">
        <v>-0.166666666666667</v>
      </c>
      <c r="X1026" s="11" t="n">
        <v>0</v>
      </c>
      <c r="Y1026" s="11" t="n">
        <v>0</v>
      </c>
      <c r="Z1026" s="11" t="n">
        <v>0</v>
      </c>
      <c r="AA1026" s="11" t="n">
        <v>0</v>
      </c>
      <c r="AB1026" s="10" t="s">
        <v>65</v>
      </c>
      <c r="AC1026" s="11" t="n">
        <v>14</v>
      </c>
      <c r="AD1026" s="11" t="n">
        <v>56</v>
      </c>
      <c r="AE1026" s="11" t="n">
        <v>31</v>
      </c>
      <c r="AF1026" s="11" t="n">
        <v>2</v>
      </c>
      <c r="AG1026" s="11" t="n">
        <v>16</v>
      </c>
      <c r="AH1026" s="11" t="n">
        <v>1</v>
      </c>
      <c r="AI1026" s="13" t="n">
        <v>0.116666666666667</v>
      </c>
      <c r="AJ1026" s="13" t="n">
        <v>0.466666666666667</v>
      </c>
      <c r="AK1026" s="13" t="n">
        <v>0.258333333333333</v>
      </c>
      <c r="AL1026" s="13" t="n">
        <v>0.0166666666666667</v>
      </c>
      <c r="AM1026" s="13" t="n">
        <v>0.133333333333333</v>
      </c>
      <c r="AN1026" s="11" t="n">
        <v>7</v>
      </c>
      <c r="AO1026" s="13" t="n">
        <v>0.0551181102362205</v>
      </c>
      <c r="AP1026" s="11" t="n">
        <v>22</v>
      </c>
      <c r="AQ1026" s="11" t="n">
        <v>9</v>
      </c>
      <c r="AR1026" s="13" t="n">
        <v>0.157142857142857</v>
      </c>
      <c r="AS1026" s="13" t="n">
        <v>0.0642857142857143</v>
      </c>
      <c r="AT1026" s="14" t="n">
        <f aca="false">SUMIFS(시도_소아과개폐업!$C$5:$C$293,시도_소아과개폐업!$A$5:$A$293,$D1026,시도_소아과개폐업!$B$5:$B$293,$B1026)</f>
        <v>12</v>
      </c>
      <c r="AU1026" s="14" t="n">
        <f aca="false">SUMIFS(시도_소아과개폐업!$D$5:$D$293,시도_소아과개폐업!$A$5:$A$293,$D1026,시도_소아과개폐업!$B$5:$B$293,$B1026)</f>
        <v>15</v>
      </c>
      <c r="AV1026" s="14" t="n">
        <f aca="false">SUMIFS(시도_소아과개폐업!$F$5:$F$293,시도_소아과개폐업!$A$5:$A$293,$D1026,시도_소아과개폐업!$B$5:$B$293,$B1026)</f>
        <v>-3</v>
      </c>
      <c r="AW1026" s="15" t="n">
        <f aca="false">SUMIFS(시도_소아과개폐업!$G$5:$G$293,시도_소아과개폐업!$A$5:$A$293,$D1026,시도_소아과개폐업!$B$5:$B$293,$B1026)</f>
        <v>0.294117647058824</v>
      </c>
      <c r="AX1026" s="14" t="n">
        <f aca="false">SUMIFS(시도_소아과개폐업!$H$5:$H$293,시도_소아과개폐업!$A$5:$A$293,$D1026,시도_소아과개폐업!$B$5:$B$293,$B1026)</f>
        <v>40</v>
      </c>
      <c r="AY1026" s="14" t="n">
        <f aca="false">SUMIFS(시군구_병원급!$E$5:$E$3668,시군구_병원급!$A$5:$A$3668,$A1026,시군구_병원급!$D$5:$D$3668,$D1026)</f>
        <v>1</v>
      </c>
      <c r="AZ1026" s="14" t="n">
        <f aca="false">SUMIFS(시군구_병원급!$F$5:$F$3668,시군구_병원급!$A$5:$A$3668,$A1026,시군구_병원급!$D$5:$D$3668,$D1026)</f>
        <v>2</v>
      </c>
      <c r="BA1026" s="14" t="n">
        <f aca="false">SUMIFS(시군구_병원급!$G$5:$G$3668,시군구_병원급!$A$5:$A$3668,$A1026,시군구_병원급!$D$5:$D$3668,$D1026)</f>
        <v>6</v>
      </c>
      <c r="BB1026" s="14" t="n">
        <f aca="false">SUMIFS(시군구_병원급!$H$5:$H$3668,시군구_병원급!$A$5:$A$3668,$A1026,시군구_병원급!$D$5:$D$3668,$D1026)</f>
        <v>16</v>
      </c>
      <c r="BC1026" s="16" t="n">
        <f aca="false">K1026+AY1026</f>
        <v>8</v>
      </c>
      <c r="BD1026" s="17" t="n">
        <f aca="false">IF(E1026=0,"",(K1026+AY1026)/E1026*1000)</f>
        <v>1.02354145342886</v>
      </c>
      <c r="BE1026" s="16" t="n">
        <f aca="false">AY1026-SUMIFS(시군구_병원급!$E$5:$E$3668,시군구_병원급!$A$5:$A$3668,$A1026,시군구_병원급!$D$5:$D$3668,$D1026-3)</f>
        <v>0</v>
      </c>
      <c r="BF1026" s="16" t="n">
        <f aca="false">IF(AY1026=0,1,0)</f>
        <v>0</v>
      </c>
      <c r="BG1026" s="16" t="n">
        <f aca="false">IF(K1026+AY1026=0,1,0)</f>
        <v>0</v>
      </c>
      <c r="BH1026" s="16" t="n">
        <f aca="false">AF1026+AG1026+AH1026</f>
        <v>19</v>
      </c>
      <c r="BI1026" s="18" t="n">
        <f aca="false">IF(H1026=0,"",BH1026/H1026)</f>
        <v>0.158333333333333</v>
      </c>
      <c r="BJ1026" s="16" t="n">
        <f aca="false">IF(AP1026="","",AP1026+AN1026)</f>
        <v>29</v>
      </c>
    </row>
    <row r="1027" customFormat="false" ht="15" hidden="false" customHeight="true" outlineLevel="0" collapsed="false">
      <c r="A1027" s="9" t="s">
        <v>269</v>
      </c>
      <c r="B1027" s="10" t="s">
        <v>265</v>
      </c>
      <c r="C1027" s="10" t="s">
        <v>270</v>
      </c>
      <c r="D1027" s="9" t="n">
        <v>2020</v>
      </c>
      <c r="E1027" s="11" t="n">
        <v>4591</v>
      </c>
      <c r="F1027" s="11" t="n">
        <v>583</v>
      </c>
      <c r="G1027" s="11" t="n">
        <v>612</v>
      </c>
      <c r="H1027" s="11" t="n">
        <v>64</v>
      </c>
      <c r="I1027" s="11" t="n">
        <v>3693</v>
      </c>
      <c r="J1027" s="11" t="n">
        <v>2618</v>
      </c>
      <c r="K1027" s="11" t="n">
        <v>5</v>
      </c>
      <c r="L1027" s="12" t="n">
        <v>13.9403180135047</v>
      </c>
      <c r="M1027" s="12" t="n">
        <v>1.08908734480505</v>
      </c>
      <c r="N1027" s="13" t="n">
        <v>0.70890874627674</v>
      </c>
      <c r="O1027" s="13" t="n">
        <v>0.804399912873012</v>
      </c>
      <c r="P1027" s="13" t="n">
        <v>0.133304291004139</v>
      </c>
      <c r="Q1027" s="13" t="n">
        <v>-0.192862165963432</v>
      </c>
      <c r="R1027" s="13" t="n">
        <v>-0.194736842105263</v>
      </c>
      <c r="S1027" s="11" t="n">
        <v>0</v>
      </c>
      <c r="T1027" s="13" t="n">
        <v>-0.072463768115942</v>
      </c>
      <c r="U1027" s="13" t="n">
        <v>-0.0350143715704206</v>
      </c>
      <c r="V1027" s="11" t="n">
        <v>0</v>
      </c>
      <c r="W1027" s="13" t="n">
        <v>-0.15625</v>
      </c>
      <c r="X1027" s="11" t="n">
        <v>0</v>
      </c>
      <c r="Y1027" s="11" t="n">
        <v>0</v>
      </c>
      <c r="Z1027" s="11" t="n">
        <v>0</v>
      </c>
      <c r="AA1027" s="11" t="n">
        <v>0</v>
      </c>
      <c r="AB1027" s="10" t="s">
        <v>65</v>
      </c>
      <c r="AC1027" s="11" t="n">
        <v>8</v>
      </c>
      <c r="AD1027" s="11" t="n">
        <v>29</v>
      </c>
      <c r="AE1027" s="11" t="n">
        <v>9</v>
      </c>
      <c r="AF1027" s="11" t="n">
        <v>4</v>
      </c>
      <c r="AG1027" s="11" t="n">
        <v>14</v>
      </c>
      <c r="AH1027" s="11" t="n">
        <v>0</v>
      </c>
      <c r="AI1027" s="13" t="n">
        <v>0.125</v>
      </c>
      <c r="AJ1027" s="13" t="n">
        <v>0.453125</v>
      </c>
      <c r="AK1027" s="13" t="n">
        <v>0.140625</v>
      </c>
      <c r="AL1027" s="13" t="n">
        <v>0.0625</v>
      </c>
      <c r="AM1027" s="13" t="n">
        <v>0.21875</v>
      </c>
      <c r="AN1027" s="11" t="n">
        <v>0</v>
      </c>
      <c r="AO1027" s="13" t="n">
        <v>0</v>
      </c>
      <c r="AP1027" s="11" t="n">
        <v>7</v>
      </c>
      <c r="AQ1027" s="11" t="n">
        <v>2</v>
      </c>
      <c r="AR1027" s="13" t="n">
        <v>0.101449275362319</v>
      </c>
      <c r="AS1027" s="13" t="n">
        <v>0.0289855072463768</v>
      </c>
      <c r="AT1027" s="14" t="n">
        <f aca="false">SUMIFS(시도_소아과개폐업!$C$5:$C$293,시도_소아과개폐업!$A$5:$A$293,$D1027,시도_소아과개폐업!$B$5:$B$293,$B1027)</f>
        <v>12</v>
      </c>
      <c r="AU1027" s="14" t="n">
        <f aca="false">SUMIFS(시도_소아과개폐업!$D$5:$D$293,시도_소아과개폐업!$A$5:$A$293,$D1027,시도_소아과개폐업!$B$5:$B$293,$B1027)</f>
        <v>15</v>
      </c>
      <c r="AV1027" s="14" t="n">
        <f aca="false">SUMIFS(시도_소아과개폐업!$F$5:$F$293,시도_소아과개폐업!$A$5:$A$293,$D1027,시도_소아과개폐업!$B$5:$B$293,$B1027)</f>
        <v>-3</v>
      </c>
      <c r="AW1027" s="15" t="n">
        <f aca="false">SUMIFS(시도_소아과개폐업!$G$5:$G$293,시도_소아과개폐업!$A$5:$A$293,$D1027,시도_소아과개폐업!$B$5:$B$293,$B1027)</f>
        <v>0.294117647058824</v>
      </c>
      <c r="AX1027" s="14" t="n">
        <f aca="false">SUMIFS(시도_소아과개폐업!$H$5:$H$293,시도_소아과개폐업!$A$5:$A$293,$D1027,시도_소아과개폐업!$B$5:$B$293,$B1027)</f>
        <v>40</v>
      </c>
      <c r="AY1027" s="14" t="n">
        <f aca="false">SUMIFS(시군구_병원급!$E$5:$E$3668,시군구_병원급!$A$5:$A$3668,$A1027,시군구_병원급!$D$5:$D$3668,$D1027)</f>
        <v>3</v>
      </c>
      <c r="AZ1027" s="14" t="n">
        <f aca="false">SUMIFS(시군구_병원급!$F$5:$F$3668,시군구_병원급!$A$5:$A$3668,$A1027,시군구_병원급!$D$5:$D$3668,$D1027)</f>
        <v>2</v>
      </c>
      <c r="BA1027" s="14" t="n">
        <f aca="false">SUMIFS(시군구_병원급!$G$5:$G$3668,시군구_병원급!$A$5:$A$3668,$A1027,시군구_병원급!$D$5:$D$3668,$D1027)</f>
        <v>3</v>
      </c>
      <c r="BB1027" s="14" t="n">
        <f aca="false">SUMIFS(시군구_병원급!$H$5:$H$3668,시군구_병원급!$A$5:$A$3668,$A1027,시군구_병원급!$D$5:$D$3668,$D1027)</f>
        <v>11</v>
      </c>
      <c r="BC1027" s="16" t="n">
        <f aca="false">K1027+AY1027</f>
        <v>8</v>
      </c>
      <c r="BD1027" s="17" t="n">
        <f aca="false">IF(E1027=0,"",(K1027+AY1027)/E1027*1000)</f>
        <v>1.74253975168809</v>
      </c>
      <c r="BE1027" s="16" t="n">
        <f aca="false">AY1027-SUMIFS(시군구_병원급!$E$5:$E$3668,시군구_병원급!$A$5:$A$3668,$A1027,시군구_병원급!$D$5:$D$3668,$D1027-3)</f>
        <v>0</v>
      </c>
      <c r="BF1027" s="16" t="n">
        <f aca="false">IF(AY1027=0,1,0)</f>
        <v>0</v>
      </c>
      <c r="BG1027" s="16" t="n">
        <f aca="false">IF(K1027+AY1027=0,1,0)</f>
        <v>0</v>
      </c>
      <c r="BH1027" s="16" t="n">
        <f aca="false">AF1027+AG1027+AH1027</f>
        <v>18</v>
      </c>
      <c r="BI1027" s="18" t="n">
        <f aca="false">IF(H1027=0,"",BH1027/H1027)</f>
        <v>0.28125</v>
      </c>
      <c r="BJ1027" s="16" t="n">
        <f aca="false">IF(AP1027="","",AP1027+AN1027)</f>
        <v>7</v>
      </c>
    </row>
    <row r="1028" customFormat="false" ht="15" hidden="false" customHeight="true" outlineLevel="0" collapsed="false">
      <c r="A1028" s="9" t="s">
        <v>271</v>
      </c>
      <c r="B1028" s="10" t="s">
        <v>265</v>
      </c>
      <c r="C1028" s="10" t="s">
        <v>272</v>
      </c>
      <c r="D1028" s="9" t="n">
        <v>2020</v>
      </c>
      <c r="E1028" s="11" t="n">
        <v>775</v>
      </c>
      <c r="F1028" s="11" t="n">
        <v>109</v>
      </c>
      <c r="G1028" s="11" t="n">
        <v>112</v>
      </c>
      <c r="H1028" s="11" t="n">
        <v>7</v>
      </c>
      <c r="I1028" s="11" t="n">
        <v>511</v>
      </c>
      <c r="J1028" s="11" t="n">
        <v>408</v>
      </c>
      <c r="K1028" s="11" t="n">
        <v>0</v>
      </c>
      <c r="L1028" s="12" t="n">
        <v>9.03225806451613</v>
      </c>
      <c r="M1028" s="12" t="n">
        <v>0</v>
      </c>
      <c r="N1028" s="13" t="n">
        <v>0.798434442270059</v>
      </c>
      <c r="O1028" s="13" t="n">
        <v>0.659354838709677</v>
      </c>
      <c r="P1028" s="13" t="n">
        <v>0.144516129032258</v>
      </c>
      <c r="Q1028" s="13" t="n">
        <v>-0.266098484848485</v>
      </c>
      <c r="R1028" s="13" t="n">
        <v>-0.35632183908046</v>
      </c>
      <c r="S1028" s="11" t="n">
        <v>0</v>
      </c>
      <c r="T1028" s="13" t="n">
        <v>-0.222222222222222</v>
      </c>
      <c r="U1028" s="13" t="n">
        <v>-0.109756097560976</v>
      </c>
      <c r="V1028" s="11" t="n">
        <v>1</v>
      </c>
      <c r="W1028" s="13" t="n">
        <v>0</v>
      </c>
      <c r="X1028" s="11" t="n">
        <v>0</v>
      </c>
      <c r="Y1028" s="11" t="n">
        <v>0</v>
      </c>
      <c r="Z1028" s="11" t="n">
        <v>0</v>
      </c>
      <c r="AA1028" s="11" t="n">
        <v>0</v>
      </c>
      <c r="AB1028" s="10" t="s">
        <v>65</v>
      </c>
      <c r="AC1028" s="11" t="n">
        <v>1</v>
      </c>
      <c r="AD1028" s="11" t="n">
        <v>3</v>
      </c>
      <c r="AE1028" s="11" t="n">
        <v>0</v>
      </c>
      <c r="AF1028" s="11" t="n">
        <v>1</v>
      </c>
      <c r="AG1028" s="11" t="n">
        <v>2</v>
      </c>
      <c r="AH1028" s="11" t="n">
        <v>0</v>
      </c>
      <c r="AI1028" s="13" t="n">
        <v>0.142857142857143</v>
      </c>
      <c r="AJ1028" s="13" t="n">
        <v>0.428571428571429</v>
      </c>
      <c r="AK1028" s="13" t="n">
        <v>0</v>
      </c>
      <c r="AL1028" s="13" t="n">
        <v>0.142857142857143</v>
      </c>
      <c r="AM1028" s="13" t="n">
        <v>0.285714285714286</v>
      </c>
      <c r="AN1028" s="11" t="n">
        <v>1</v>
      </c>
      <c r="AO1028" s="13" t="n">
        <v>0.125</v>
      </c>
      <c r="AP1028" s="11" t="n">
        <v>2</v>
      </c>
      <c r="AQ1028" s="11" t="n">
        <v>0</v>
      </c>
      <c r="AR1028" s="13" t="n">
        <v>0.2</v>
      </c>
      <c r="AS1028" s="13" t="n">
        <v>0</v>
      </c>
      <c r="AT1028" s="14" t="n">
        <f aca="false">SUMIFS(시도_소아과개폐업!$C$5:$C$293,시도_소아과개폐업!$A$5:$A$293,$D1028,시도_소아과개폐업!$B$5:$B$293,$B1028)</f>
        <v>12</v>
      </c>
      <c r="AU1028" s="14" t="n">
        <f aca="false">SUMIFS(시도_소아과개폐업!$D$5:$D$293,시도_소아과개폐업!$A$5:$A$293,$D1028,시도_소아과개폐업!$B$5:$B$293,$B1028)</f>
        <v>15</v>
      </c>
      <c r="AV1028" s="14" t="n">
        <f aca="false">SUMIFS(시도_소아과개폐업!$F$5:$F$293,시도_소아과개폐업!$A$5:$A$293,$D1028,시도_소아과개폐업!$B$5:$B$293,$B1028)</f>
        <v>-3</v>
      </c>
      <c r="AW1028" s="15" t="n">
        <f aca="false">SUMIFS(시도_소아과개폐업!$G$5:$G$293,시도_소아과개폐업!$A$5:$A$293,$D1028,시도_소아과개폐업!$B$5:$B$293,$B1028)</f>
        <v>0.294117647058824</v>
      </c>
      <c r="AX1028" s="14" t="n">
        <f aca="false">SUMIFS(시도_소아과개폐업!$H$5:$H$293,시도_소아과개폐업!$A$5:$A$293,$D1028,시도_소아과개폐업!$B$5:$B$293,$B1028)</f>
        <v>40</v>
      </c>
      <c r="AY1028" s="14" t="n">
        <f aca="false">SUMIFS(시군구_병원급!$E$5:$E$3668,시군구_병원급!$A$5:$A$3668,$A1028,시군구_병원급!$D$5:$D$3668,$D1028)</f>
        <v>0</v>
      </c>
      <c r="AZ1028" s="14" t="n">
        <f aca="false">SUMIFS(시군구_병원급!$F$5:$F$3668,시군구_병원급!$A$5:$A$3668,$A1028,시군구_병원급!$D$5:$D$3668,$D1028)</f>
        <v>0</v>
      </c>
      <c r="BA1028" s="14" t="n">
        <f aca="false">SUMIFS(시군구_병원급!$G$5:$G$3668,시군구_병원급!$A$5:$A$3668,$A1028,시군구_병원급!$D$5:$D$3668,$D1028)</f>
        <v>1</v>
      </c>
      <c r="BB1028" s="14" t="n">
        <f aca="false">SUMIFS(시군구_병원급!$H$5:$H$3668,시군구_병원급!$A$5:$A$3668,$A1028,시군구_병원급!$D$5:$D$3668,$D1028)</f>
        <v>5</v>
      </c>
      <c r="BC1028" s="16" t="n">
        <f aca="false">K1028+AY1028</f>
        <v>0</v>
      </c>
      <c r="BD1028" s="17" t="n">
        <f aca="false">IF(E1028=0,"",(K1028+AY1028)/E1028*1000)</f>
        <v>0</v>
      </c>
      <c r="BE1028" s="16" t="n">
        <f aca="false">AY1028-SUMIFS(시군구_병원급!$E$5:$E$3668,시군구_병원급!$A$5:$A$3668,$A1028,시군구_병원급!$D$5:$D$3668,$D1028-3)</f>
        <v>0</v>
      </c>
      <c r="BF1028" s="16" t="n">
        <f aca="false">IF(AY1028=0,1,0)</f>
        <v>1</v>
      </c>
      <c r="BG1028" s="16" t="n">
        <f aca="false">IF(K1028+AY1028=0,1,0)</f>
        <v>1</v>
      </c>
      <c r="BH1028" s="16" t="n">
        <f aca="false">AF1028+AG1028+AH1028</f>
        <v>3</v>
      </c>
      <c r="BI1028" s="18" t="n">
        <f aca="false">IF(H1028=0,"",BH1028/H1028)</f>
        <v>0.428571428571429</v>
      </c>
      <c r="BJ1028" s="16" t="n">
        <f aca="false">IF(AP1028="","",AP1028+AN1028)</f>
        <v>3</v>
      </c>
    </row>
    <row r="1029" customFormat="false" ht="15" hidden="false" customHeight="true" outlineLevel="0" collapsed="false">
      <c r="A1029" s="9" t="s">
        <v>273</v>
      </c>
      <c r="B1029" s="10" t="s">
        <v>265</v>
      </c>
      <c r="C1029" s="10" t="s">
        <v>274</v>
      </c>
      <c r="D1029" s="9" t="n">
        <v>2020</v>
      </c>
      <c r="E1029" s="11" t="n">
        <v>1269</v>
      </c>
      <c r="F1029" s="11" t="n">
        <v>177</v>
      </c>
      <c r="G1029" s="11" t="n">
        <v>177</v>
      </c>
      <c r="H1029" s="11" t="n">
        <v>20</v>
      </c>
      <c r="I1029" s="11" t="n">
        <v>1065</v>
      </c>
      <c r="J1029" s="11" t="n">
        <v>758</v>
      </c>
      <c r="K1029" s="11" t="n">
        <v>1</v>
      </c>
      <c r="L1029" s="12" t="n">
        <v>15.7604412923562</v>
      </c>
      <c r="M1029" s="12" t="n">
        <v>0.788022064617809</v>
      </c>
      <c r="N1029" s="13" t="n">
        <v>0.711737089201878</v>
      </c>
      <c r="O1029" s="13" t="n">
        <v>0.839243498817967</v>
      </c>
      <c r="P1029" s="13" t="n">
        <v>0.139479905437352</v>
      </c>
      <c r="Q1029" s="13" t="n">
        <v>-0.230909090909091</v>
      </c>
      <c r="R1029" s="13" t="n">
        <v>-0.15311004784689</v>
      </c>
      <c r="S1029" s="11" t="n">
        <v>0</v>
      </c>
      <c r="T1029" s="13" t="n">
        <v>0.0526315789473684</v>
      </c>
      <c r="U1029" s="13" t="n">
        <v>0.00471698113207553</v>
      </c>
      <c r="V1029" s="11" t="n">
        <v>0</v>
      </c>
      <c r="W1029" s="13" t="n">
        <v>-0.25</v>
      </c>
      <c r="X1029" s="11" t="n">
        <v>1</v>
      </c>
      <c r="Y1029" s="11" t="n">
        <v>0</v>
      </c>
      <c r="Z1029" s="11" t="n">
        <v>1</v>
      </c>
      <c r="AA1029" s="11" t="n">
        <v>0</v>
      </c>
      <c r="AB1029" s="10" t="s">
        <v>65</v>
      </c>
      <c r="AC1029" s="11" t="n">
        <v>5</v>
      </c>
      <c r="AD1029" s="11" t="n">
        <v>8</v>
      </c>
      <c r="AE1029" s="11" t="n">
        <v>2</v>
      </c>
      <c r="AF1029" s="11" t="n">
        <v>1</v>
      </c>
      <c r="AG1029" s="11" t="n">
        <v>4</v>
      </c>
      <c r="AH1029" s="11" t="n">
        <v>0</v>
      </c>
      <c r="AI1029" s="13" t="n">
        <v>0.25</v>
      </c>
      <c r="AJ1029" s="13" t="n">
        <v>0.4</v>
      </c>
      <c r="AK1029" s="13" t="n">
        <v>0.1</v>
      </c>
      <c r="AL1029" s="13" t="n">
        <v>0.05</v>
      </c>
      <c r="AM1029" s="13" t="n">
        <v>0.2</v>
      </c>
      <c r="AN1029" s="11" t="n">
        <v>3</v>
      </c>
      <c r="AO1029" s="13" t="n">
        <v>0.130434782608696</v>
      </c>
      <c r="AP1029" s="11" t="n">
        <v>3</v>
      </c>
      <c r="AQ1029" s="11" t="n">
        <v>4</v>
      </c>
      <c r="AR1029" s="13" t="n">
        <v>0.136363636363636</v>
      </c>
      <c r="AS1029" s="13" t="n">
        <v>0.181818181818182</v>
      </c>
      <c r="AT1029" s="14" t="n">
        <f aca="false">SUMIFS(시도_소아과개폐업!$C$5:$C$293,시도_소아과개폐업!$A$5:$A$293,$D1029,시도_소아과개폐업!$B$5:$B$293,$B1029)</f>
        <v>12</v>
      </c>
      <c r="AU1029" s="14" t="n">
        <f aca="false">SUMIFS(시도_소아과개폐업!$D$5:$D$293,시도_소아과개폐업!$A$5:$A$293,$D1029,시도_소아과개폐업!$B$5:$B$293,$B1029)</f>
        <v>15</v>
      </c>
      <c r="AV1029" s="14" t="n">
        <f aca="false">SUMIFS(시도_소아과개폐업!$F$5:$F$293,시도_소아과개폐업!$A$5:$A$293,$D1029,시도_소아과개폐업!$B$5:$B$293,$B1029)</f>
        <v>-3</v>
      </c>
      <c r="AW1029" s="15" t="n">
        <f aca="false">SUMIFS(시도_소아과개폐업!$G$5:$G$293,시도_소아과개폐업!$A$5:$A$293,$D1029,시도_소아과개폐업!$B$5:$B$293,$B1029)</f>
        <v>0.294117647058824</v>
      </c>
      <c r="AX1029" s="14" t="n">
        <f aca="false">SUMIFS(시도_소아과개폐업!$H$5:$H$293,시도_소아과개폐업!$A$5:$A$293,$D1029,시도_소아과개폐업!$B$5:$B$293,$B1029)</f>
        <v>40</v>
      </c>
      <c r="AY1029" s="14" t="n">
        <f aca="false">SUMIFS(시군구_병원급!$E$5:$E$3668,시군구_병원급!$A$5:$A$3668,$A1029,시군구_병원급!$D$5:$D$3668,$D1029)</f>
        <v>0</v>
      </c>
      <c r="AZ1029" s="14" t="n">
        <f aca="false">SUMIFS(시군구_병원급!$F$5:$F$3668,시군구_병원급!$A$5:$A$3668,$A1029,시군구_병원급!$D$5:$D$3668,$D1029)</f>
        <v>1</v>
      </c>
      <c r="BA1029" s="14" t="n">
        <f aca="false">SUMIFS(시군구_병원급!$G$5:$G$3668,시군구_병원급!$A$5:$A$3668,$A1029,시군구_병원급!$D$5:$D$3668,$D1029)</f>
        <v>1</v>
      </c>
      <c r="BB1029" s="14" t="n">
        <f aca="false">SUMIFS(시군구_병원급!$H$5:$H$3668,시군구_병원급!$A$5:$A$3668,$A1029,시군구_병원급!$D$5:$D$3668,$D1029)</f>
        <v>4</v>
      </c>
      <c r="BC1029" s="16" t="n">
        <f aca="false">K1029+AY1029</f>
        <v>1</v>
      </c>
      <c r="BD1029" s="17" t="n">
        <f aca="false">IF(E1029=0,"",(K1029+AY1029)/E1029*1000)</f>
        <v>0.788022064617809</v>
      </c>
      <c r="BE1029" s="16" t="n">
        <f aca="false">AY1029-SUMIFS(시군구_병원급!$E$5:$E$3668,시군구_병원급!$A$5:$A$3668,$A1029,시군구_병원급!$D$5:$D$3668,$D1029-3)</f>
        <v>0</v>
      </c>
      <c r="BF1029" s="16" t="n">
        <f aca="false">IF(AY1029=0,1,0)</f>
        <v>1</v>
      </c>
      <c r="BG1029" s="16" t="n">
        <f aca="false">IF(K1029+AY1029=0,1,0)</f>
        <v>0</v>
      </c>
      <c r="BH1029" s="16" t="n">
        <f aca="false">AF1029+AG1029+AH1029</f>
        <v>5</v>
      </c>
      <c r="BI1029" s="18" t="n">
        <f aca="false">IF(H1029=0,"",BH1029/H1029)</f>
        <v>0.25</v>
      </c>
      <c r="BJ1029" s="16" t="n">
        <f aca="false">IF(AP1029="","",AP1029+AN1029)</f>
        <v>6</v>
      </c>
    </row>
    <row r="1030" customFormat="false" ht="15" hidden="false" customHeight="true" outlineLevel="0" collapsed="false">
      <c r="A1030" s="9" t="s">
        <v>275</v>
      </c>
      <c r="B1030" s="10" t="s">
        <v>265</v>
      </c>
      <c r="C1030" s="10" t="s">
        <v>276</v>
      </c>
      <c r="D1030" s="9" t="n">
        <v>2020</v>
      </c>
      <c r="E1030" s="11" t="n">
        <v>1288</v>
      </c>
      <c r="F1030" s="11" t="n">
        <v>202</v>
      </c>
      <c r="G1030" s="11" t="n">
        <v>216</v>
      </c>
      <c r="H1030" s="11" t="n">
        <v>16</v>
      </c>
      <c r="I1030" s="11" t="n">
        <v>1054</v>
      </c>
      <c r="J1030" s="11" t="n">
        <v>692</v>
      </c>
      <c r="K1030" s="11" t="n">
        <v>0</v>
      </c>
      <c r="L1030" s="12" t="n">
        <v>12.4223602484472</v>
      </c>
      <c r="M1030" s="12" t="n">
        <v>0</v>
      </c>
      <c r="N1030" s="13" t="n">
        <v>0.656546489563567</v>
      </c>
      <c r="O1030" s="13" t="n">
        <v>0.81832298136646</v>
      </c>
      <c r="P1030" s="13" t="n">
        <v>0.167701863354037</v>
      </c>
      <c r="Q1030" s="13" t="n">
        <v>-0.192476489028213</v>
      </c>
      <c r="R1030" s="13" t="n">
        <v>-0.277591973244147</v>
      </c>
      <c r="S1030" s="11" t="n">
        <v>0</v>
      </c>
      <c r="T1030" s="13" t="n">
        <v>0</v>
      </c>
      <c r="U1030" s="13" t="n">
        <v>0</v>
      </c>
      <c r="V1030" s="11" t="n">
        <v>1</v>
      </c>
      <c r="W1030" s="13" t="n">
        <v>0</v>
      </c>
      <c r="X1030" s="11" t="n">
        <v>0</v>
      </c>
      <c r="Y1030" s="11" t="n">
        <v>0</v>
      </c>
      <c r="Z1030" s="11" t="n">
        <v>0</v>
      </c>
      <c r="AA1030" s="11" t="n">
        <v>0</v>
      </c>
      <c r="AB1030" s="10" t="s">
        <v>65</v>
      </c>
      <c r="AC1030" s="11" t="n">
        <v>4</v>
      </c>
      <c r="AD1030" s="11" t="n">
        <v>4</v>
      </c>
      <c r="AE1030" s="11" t="n">
        <v>0</v>
      </c>
      <c r="AF1030" s="11" t="n">
        <v>1</v>
      </c>
      <c r="AG1030" s="11" t="n">
        <v>6</v>
      </c>
      <c r="AH1030" s="11" t="n">
        <v>1</v>
      </c>
      <c r="AI1030" s="13" t="n">
        <v>0.25</v>
      </c>
      <c r="AJ1030" s="13" t="n">
        <v>0.25</v>
      </c>
      <c r="AK1030" s="13" t="n">
        <v>0</v>
      </c>
      <c r="AL1030" s="13" t="n">
        <v>0.0625</v>
      </c>
      <c r="AM1030" s="13" t="n">
        <v>0.375</v>
      </c>
      <c r="AN1030" s="11" t="n">
        <v>0</v>
      </c>
      <c r="AO1030" s="13" t="n">
        <v>0</v>
      </c>
      <c r="AP1030" s="11" t="n">
        <v>0</v>
      </c>
      <c r="AQ1030" s="11" t="n">
        <v>0</v>
      </c>
      <c r="AR1030" s="13" t="n">
        <v>0</v>
      </c>
      <c r="AS1030" s="13" t="n">
        <v>0</v>
      </c>
      <c r="AT1030" s="14" t="n">
        <f aca="false">SUMIFS(시도_소아과개폐업!$C$5:$C$293,시도_소아과개폐업!$A$5:$A$293,$D1030,시도_소아과개폐업!$B$5:$B$293,$B1030)</f>
        <v>12</v>
      </c>
      <c r="AU1030" s="14" t="n">
        <f aca="false">SUMIFS(시도_소아과개폐업!$D$5:$D$293,시도_소아과개폐업!$A$5:$A$293,$D1030,시도_소아과개폐업!$B$5:$B$293,$B1030)</f>
        <v>15</v>
      </c>
      <c r="AV1030" s="14" t="n">
        <f aca="false">SUMIFS(시도_소아과개폐업!$F$5:$F$293,시도_소아과개폐업!$A$5:$A$293,$D1030,시도_소아과개폐업!$B$5:$B$293,$B1030)</f>
        <v>-3</v>
      </c>
      <c r="AW1030" s="15" t="n">
        <f aca="false">SUMIFS(시도_소아과개폐업!$G$5:$G$293,시도_소아과개폐업!$A$5:$A$293,$D1030,시도_소아과개폐업!$B$5:$B$293,$B1030)</f>
        <v>0.294117647058824</v>
      </c>
      <c r="AX1030" s="14" t="n">
        <f aca="false">SUMIFS(시도_소아과개폐업!$H$5:$H$293,시도_소아과개폐업!$A$5:$A$293,$D1030,시도_소아과개폐업!$B$5:$B$293,$B1030)</f>
        <v>40</v>
      </c>
      <c r="AY1030" s="14" t="n">
        <f aca="false">SUMIFS(시군구_병원급!$E$5:$E$3668,시군구_병원급!$A$5:$A$3668,$A1030,시군구_병원급!$D$5:$D$3668,$D1030)</f>
        <v>1</v>
      </c>
      <c r="AZ1030" s="14" t="n">
        <f aca="false">SUMIFS(시군구_병원급!$F$5:$F$3668,시군구_병원급!$A$5:$A$3668,$A1030,시군구_병원급!$D$5:$D$3668,$D1030)</f>
        <v>0</v>
      </c>
      <c r="BA1030" s="14" t="n">
        <f aca="false">SUMIFS(시군구_병원급!$G$5:$G$3668,시군구_병원급!$A$5:$A$3668,$A1030,시군구_병원급!$D$5:$D$3668,$D1030)</f>
        <v>1</v>
      </c>
      <c r="BB1030" s="14" t="n">
        <f aca="false">SUMIFS(시군구_병원급!$H$5:$H$3668,시군구_병원급!$A$5:$A$3668,$A1030,시군구_병원급!$D$5:$D$3668,$D1030)</f>
        <v>4</v>
      </c>
      <c r="BC1030" s="16" t="n">
        <f aca="false">K1030+AY1030</f>
        <v>1</v>
      </c>
      <c r="BD1030" s="17" t="n">
        <f aca="false">IF(E1030=0,"",(K1030+AY1030)/E1030*1000)</f>
        <v>0.77639751552795</v>
      </c>
      <c r="BE1030" s="16" t="n">
        <f aca="false">AY1030-SUMIFS(시군구_병원급!$E$5:$E$3668,시군구_병원급!$A$5:$A$3668,$A1030,시군구_병원급!$D$5:$D$3668,$D1030-3)</f>
        <v>0</v>
      </c>
      <c r="BF1030" s="16" t="n">
        <f aca="false">IF(AY1030=0,1,0)</f>
        <v>0</v>
      </c>
      <c r="BG1030" s="16" t="n">
        <f aca="false">IF(K1030+AY1030=0,1,0)</f>
        <v>0</v>
      </c>
      <c r="BH1030" s="16" t="n">
        <f aca="false">AF1030+AG1030+AH1030</f>
        <v>8</v>
      </c>
      <c r="BI1030" s="18" t="n">
        <f aca="false">IF(H1030=0,"",BH1030/H1030)</f>
        <v>0.5</v>
      </c>
      <c r="BJ1030" s="16" t="n">
        <f aca="false">IF(AP1030="","",AP1030+AN1030)</f>
        <v>0</v>
      </c>
    </row>
    <row r="1031" customFormat="false" ht="15" hidden="false" customHeight="true" outlineLevel="0" collapsed="false">
      <c r="A1031" s="9" t="s">
        <v>277</v>
      </c>
      <c r="B1031" s="10" t="s">
        <v>265</v>
      </c>
      <c r="C1031" s="10" t="s">
        <v>278</v>
      </c>
      <c r="D1031" s="9" t="n">
        <v>2020</v>
      </c>
      <c r="E1031" s="11" t="n">
        <v>1758</v>
      </c>
      <c r="F1031" s="11" t="n">
        <v>190</v>
      </c>
      <c r="G1031" s="11" t="n">
        <v>199</v>
      </c>
      <c r="H1031" s="11" t="n">
        <v>24</v>
      </c>
      <c r="I1031" s="11" t="n">
        <v>1761</v>
      </c>
      <c r="J1031" s="11" t="n">
        <v>1358</v>
      </c>
      <c r="K1031" s="11" t="n">
        <v>1</v>
      </c>
      <c r="L1031" s="12" t="n">
        <v>13.6518771331058</v>
      </c>
      <c r="M1031" s="12" t="n">
        <v>0.568828213879408</v>
      </c>
      <c r="N1031" s="13" t="n">
        <v>0.771152754116979</v>
      </c>
      <c r="O1031" s="13" t="n">
        <v>1.00170648464164</v>
      </c>
      <c r="P1031" s="13" t="n">
        <v>0.113196814562002</v>
      </c>
      <c r="Q1031" s="13" t="n">
        <v>-0.270539419087137</v>
      </c>
      <c r="R1031" s="13" t="n">
        <v>-0.457765667574932</v>
      </c>
      <c r="S1031" s="11" t="n">
        <v>-1</v>
      </c>
      <c r="T1031" s="13" t="n">
        <v>0</v>
      </c>
      <c r="U1031" s="13" t="n">
        <v>-0.00226628895184133</v>
      </c>
      <c r="V1031" s="11" t="n">
        <v>0</v>
      </c>
      <c r="W1031" s="13" t="n">
        <v>0.0416666666666667</v>
      </c>
      <c r="X1031" s="11" t="n">
        <v>0</v>
      </c>
      <c r="Y1031" s="11" t="n">
        <v>0</v>
      </c>
      <c r="Z1031" s="11" t="n">
        <v>0</v>
      </c>
      <c r="AA1031" s="11" t="n">
        <v>0</v>
      </c>
      <c r="AB1031" s="10" t="s">
        <v>65</v>
      </c>
      <c r="AC1031" s="11" t="n">
        <v>2</v>
      </c>
      <c r="AD1031" s="11" t="n">
        <v>15</v>
      </c>
      <c r="AE1031" s="11" t="n">
        <v>2</v>
      </c>
      <c r="AF1031" s="11" t="n">
        <v>1</v>
      </c>
      <c r="AG1031" s="11" t="n">
        <v>4</v>
      </c>
      <c r="AH1031" s="11" t="n">
        <v>0</v>
      </c>
      <c r="AI1031" s="13" t="n">
        <v>0.0833333333333333</v>
      </c>
      <c r="AJ1031" s="13" t="n">
        <v>0.625</v>
      </c>
      <c r="AK1031" s="13" t="n">
        <v>0.0833333333333333</v>
      </c>
      <c r="AL1031" s="13" t="n">
        <v>0.0416666666666667</v>
      </c>
      <c r="AM1031" s="13" t="n">
        <v>0.166666666666667</v>
      </c>
      <c r="AN1031" s="11" t="n">
        <v>0</v>
      </c>
      <c r="AO1031" s="13" t="n">
        <v>0</v>
      </c>
      <c r="AP1031" s="11" t="n">
        <v>0</v>
      </c>
      <c r="AQ1031" s="11" t="n">
        <v>0</v>
      </c>
      <c r="AR1031" s="13" t="n">
        <v>0</v>
      </c>
      <c r="AS1031" s="13" t="n">
        <v>0</v>
      </c>
      <c r="AT1031" s="14" t="n">
        <f aca="false">SUMIFS(시도_소아과개폐업!$C$5:$C$293,시도_소아과개폐업!$A$5:$A$293,$D1031,시도_소아과개폐업!$B$5:$B$293,$B1031)</f>
        <v>12</v>
      </c>
      <c r="AU1031" s="14" t="n">
        <f aca="false">SUMIFS(시도_소아과개폐업!$D$5:$D$293,시도_소아과개폐업!$A$5:$A$293,$D1031,시도_소아과개폐업!$B$5:$B$293,$B1031)</f>
        <v>15</v>
      </c>
      <c r="AV1031" s="14" t="n">
        <f aca="false">SUMIFS(시도_소아과개폐업!$F$5:$F$293,시도_소아과개폐업!$A$5:$A$293,$D1031,시도_소아과개폐업!$B$5:$B$293,$B1031)</f>
        <v>-3</v>
      </c>
      <c r="AW1031" s="15" t="n">
        <f aca="false">SUMIFS(시도_소아과개폐업!$G$5:$G$293,시도_소아과개폐업!$A$5:$A$293,$D1031,시도_소아과개폐업!$B$5:$B$293,$B1031)</f>
        <v>0.294117647058824</v>
      </c>
      <c r="AX1031" s="14" t="n">
        <f aca="false">SUMIFS(시도_소아과개폐업!$H$5:$H$293,시도_소아과개폐업!$A$5:$A$293,$D1031,시도_소아과개폐업!$B$5:$B$293,$B1031)</f>
        <v>40</v>
      </c>
      <c r="AY1031" s="14" t="n">
        <f aca="false">SUMIFS(시군구_병원급!$E$5:$E$3668,시군구_병원급!$A$5:$A$3668,$A1031,시군구_병원급!$D$5:$D$3668,$D1031)</f>
        <v>0</v>
      </c>
      <c r="AZ1031" s="14" t="n">
        <f aca="false">SUMIFS(시군구_병원급!$F$5:$F$3668,시군구_병원급!$A$5:$A$3668,$A1031,시군구_병원급!$D$5:$D$3668,$D1031)</f>
        <v>0</v>
      </c>
      <c r="BA1031" s="14" t="n">
        <f aca="false">SUMIFS(시군구_병원급!$G$5:$G$3668,시군구_병원급!$A$5:$A$3668,$A1031,시군구_병원급!$D$5:$D$3668,$D1031)</f>
        <v>1</v>
      </c>
      <c r="BB1031" s="14" t="n">
        <f aca="false">SUMIFS(시군구_병원급!$H$5:$H$3668,시군구_병원급!$A$5:$A$3668,$A1031,시군구_병원급!$D$5:$D$3668,$D1031)</f>
        <v>2</v>
      </c>
      <c r="BC1031" s="16" t="n">
        <f aca="false">K1031+AY1031</f>
        <v>1</v>
      </c>
      <c r="BD1031" s="17" t="n">
        <f aca="false">IF(E1031=0,"",(K1031+AY1031)/E1031*1000)</f>
        <v>0.568828213879408</v>
      </c>
      <c r="BE1031" s="16" t="n">
        <f aca="false">AY1031-SUMIFS(시군구_병원급!$E$5:$E$3668,시군구_병원급!$A$5:$A$3668,$A1031,시군구_병원급!$D$5:$D$3668,$D1031-3)</f>
        <v>0</v>
      </c>
      <c r="BF1031" s="16" t="n">
        <f aca="false">IF(AY1031=0,1,0)</f>
        <v>1</v>
      </c>
      <c r="BG1031" s="16" t="n">
        <f aca="false">IF(K1031+AY1031=0,1,0)</f>
        <v>0</v>
      </c>
      <c r="BH1031" s="16" t="n">
        <f aca="false">AF1031+AG1031+AH1031</f>
        <v>5</v>
      </c>
      <c r="BI1031" s="18" t="n">
        <f aca="false">IF(H1031=0,"",BH1031/H1031)</f>
        <v>0.208333333333333</v>
      </c>
      <c r="BJ1031" s="16" t="n">
        <f aca="false">IF(AP1031="","",AP1031+AN1031)</f>
        <v>0</v>
      </c>
    </row>
    <row r="1032" customFormat="false" ht="15" hidden="false" customHeight="true" outlineLevel="0" collapsed="false">
      <c r="A1032" s="9" t="s">
        <v>279</v>
      </c>
      <c r="B1032" s="10" t="s">
        <v>265</v>
      </c>
      <c r="C1032" s="10" t="s">
        <v>280</v>
      </c>
      <c r="D1032" s="9" t="n">
        <v>2020</v>
      </c>
      <c r="E1032" s="11" t="n">
        <v>4256</v>
      </c>
      <c r="F1032" s="11" t="n">
        <v>540</v>
      </c>
      <c r="G1032" s="11" t="n">
        <v>525</v>
      </c>
      <c r="H1032" s="11" t="n">
        <v>59</v>
      </c>
      <c r="I1032" s="11" t="n">
        <v>3845</v>
      </c>
      <c r="J1032" s="11" t="n">
        <v>2856</v>
      </c>
      <c r="K1032" s="11" t="n">
        <v>3</v>
      </c>
      <c r="L1032" s="12" t="n">
        <v>13.8627819548872</v>
      </c>
      <c r="M1032" s="12" t="n">
        <v>0.704887218045113</v>
      </c>
      <c r="N1032" s="13" t="n">
        <v>0.742782834850455</v>
      </c>
      <c r="O1032" s="13" t="n">
        <v>0.90343045112782</v>
      </c>
      <c r="P1032" s="13" t="n">
        <v>0.123355263157895</v>
      </c>
      <c r="Q1032" s="13" t="n">
        <v>0.051643192488263</v>
      </c>
      <c r="R1032" s="13" t="n">
        <v>0.0233918128654971</v>
      </c>
      <c r="S1032" s="11" t="n">
        <v>1</v>
      </c>
      <c r="T1032" s="13" t="n">
        <v>-0.0327868852459017</v>
      </c>
      <c r="U1032" s="13" t="n">
        <v>-0.0322174679083815</v>
      </c>
      <c r="V1032" s="11" t="n">
        <v>0</v>
      </c>
      <c r="W1032" s="13" t="n">
        <v>-0.152542372881356</v>
      </c>
      <c r="X1032" s="11" t="n">
        <v>0</v>
      </c>
      <c r="Y1032" s="11" t="n">
        <v>0</v>
      </c>
      <c r="Z1032" s="11" t="n">
        <v>0</v>
      </c>
      <c r="AA1032" s="11" t="n">
        <v>0</v>
      </c>
      <c r="AB1032" s="10" t="s">
        <v>65</v>
      </c>
      <c r="AC1032" s="11" t="n">
        <v>12</v>
      </c>
      <c r="AD1032" s="11" t="n">
        <v>18</v>
      </c>
      <c r="AE1032" s="11" t="n">
        <v>17</v>
      </c>
      <c r="AF1032" s="11" t="n">
        <v>2</v>
      </c>
      <c r="AG1032" s="11" t="n">
        <v>10</v>
      </c>
      <c r="AH1032" s="11" t="n">
        <v>0</v>
      </c>
      <c r="AI1032" s="13" t="n">
        <v>0.203389830508475</v>
      </c>
      <c r="AJ1032" s="13" t="n">
        <v>0.305084745762712</v>
      </c>
      <c r="AK1032" s="13" t="n">
        <v>0.288135593220339</v>
      </c>
      <c r="AL1032" s="13" t="n">
        <v>0.0338983050847458</v>
      </c>
      <c r="AM1032" s="13" t="n">
        <v>0.169491525423729</v>
      </c>
      <c r="AN1032" s="11" t="n">
        <v>2</v>
      </c>
      <c r="AO1032" s="13" t="n">
        <v>0.0327868852459016</v>
      </c>
      <c r="AP1032" s="11" t="n">
        <v>7</v>
      </c>
      <c r="AQ1032" s="11" t="n">
        <v>7</v>
      </c>
      <c r="AR1032" s="13" t="n">
        <v>0.114754098360656</v>
      </c>
      <c r="AS1032" s="13" t="n">
        <v>0.114754098360656</v>
      </c>
      <c r="AT1032" s="14" t="n">
        <f aca="false">SUMIFS(시도_소아과개폐업!$C$5:$C$293,시도_소아과개폐업!$A$5:$A$293,$D1032,시도_소아과개폐업!$B$5:$B$293,$B1032)</f>
        <v>12</v>
      </c>
      <c r="AU1032" s="14" t="n">
        <f aca="false">SUMIFS(시도_소아과개폐업!$D$5:$D$293,시도_소아과개폐업!$A$5:$A$293,$D1032,시도_소아과개폐업!$B$5:$B$293,$B1032)</f>
        <v>15</v>
      </c>
      <c r="AV1032" s="14" t="n">
        <f aca="false">SUMIFS(시도_소아과개폐업!$F$5:$F$293,시도_소아과개폐업!$A$5:$A$293,$D1032,시도_소아과개폐업!$B$5:$B$293,$B1032)</f>
        <v>-3</v>
      </c>
      <c r="AW1032" s="15" t="n">
        <f aca="false">SUMIFS(시도_소아과개폐업!$G$5:$G$293,시도_소아과개폐업!$A$5:$A$293,$D1032,시도_소아과개폐업!$B$5:$B$293,$B1032)</f>
        <v>0.294117647058824</v>
      </c>
      <c r="AX1032" s="14" t="n">
        <f aca="false">SUMIFS(시도_소아과개폐업!$H$5:$H$293,시도_소아과개폐업!$A$5:$A$293,$D1032,시도_소아과개폐업!$B$5:$B$293,$B1032)</f>
        <v>40</v>
      </c>
      <c r="AY1032" s="14" t="n">
        <f aca="false">SUMIFS(시군구_병원급!$E$5:$E$3668,시군구_병원급!$A$5:$A$3668,$A1032,시군구_병원급!$D$5:$D$3668,$D1032)</f>
        <v>0</v>
      </c>
      <c r="AZ1032" s="14" t="n">
        <f aca="false">SUMIFS(시군구_병원급!$F$5:$F$3668,시군구_병원급!$A$5:$A$3668,$A1032,시군구_병원급!$D$5:$D$3668,$D1032)</f>
        <v>1</v>
      </c>
      <c r="BA1032" s="14" t="n">
        <f aca="false">SUMIFS(시군구_병원급!$G$5:$G$3668,시군구_병원급!$A$5:$A$3668,$A1032,시군구_병원급!$D$5:$D$3668,$D1032)</f>
        <v>2</v>
      </c>
      <c r="BB1032" s="14" t="n">
        <f aca="false">SUMIFS(시군구_병원급!$H$5:$H$3668,시군구_병원급!$A$5:$A$3668,$A1032,시군구_병원급!$D$5:$D$3668,$D1032)</f>
        <v>4</v>
      </c>
      <c r="BC1032" s="16" t="n">
        <f aca="false">K1032+AY1032</f>
        <v>3</v>
      </c>
      <c r="BD1032" s="17" t="n">
        <f aca="false">IF(E1032=0,"",(K1032+AY1032)/E1032*1000)</f>
        <v>0.704887218045113</v>
      </c>
      <c r="BE1032" s="16" t="n">
        <f aca="false">AY1032-SUMIFS(시군구_병원급!$E$5:$E$3668,시군구_병원급!$A$5:$A$3668,$A1032,시군구_병원급!$D$5:$D$3668,$D1032-3)</f>
        <v>0</v>
      </c>
      <c r="BF1032" s="16" t="n">
        <f aca="false">IF(AY1032=0,1,0)</f>
        <v>1</v>
      </c>
      <c r="BG1032" s="16" t="n">
        <f aca="false">IF(K1032+AY1032=0,1,0)</f>
        <v>0</v>
      </c>
      <c r="BH1032" s="16" t="n">
        <f aca="false">AF1032+AG1032+AH1032</f>
        <v>12</v>
      </c>
      <c r="BI1032" s="18" t="n">
        <f aca="false">IF(H1032=0,"",BH1032/H1032)</f>
        <v>0.203389830508475</v>
      </c>
      <c r="BJ1032" s="16" t="n">
        <f aca="false">IF(AP1032="","",AP1032+AN1032)</f>
        <v>9</v>
      </c>
    </row>
    <row r="1033" customFormat="false" ht="15" hidden="false" customHeight="true" outlineLevel="0" collapsed="false">
      <c r="A1033" s="9" t="s">
        <v>281</v>
      </c>
      <c r="B1033" s="10" t="s">
        <v>265</v>
      </c>
      <c r="C1033" s="10" t="s">
        <v>282</v>
      </c>
      <c r="D1033" s="9" t="n">
        <v>2020</v>
      </c>
      <c r="E1033" s="11" t="n">
        <v>672</v>
      </c>
      <c r="F1033" s="11" t="n">
        <v>77</v>
      </c>
      <c r="G1033" s="11" t="n">
        <v>78</v>
      </c>
      <c r="H1033" s="11" t="n">
        <v>11</v>
      </c>
      <c r="I1033" s="11" t="n">
        <v>691</v>
      </c>
      <c r="J1033" s="11" t="n">
        <v>390</v>
      </c>
      <c r="K1033" s="11" t="n">
        <v>0</v>
      </c>
      <c r="L1033" s="12" t="n">
        <v>16.3690476190476</v>
      </c>
      <c r="M1033" s="12" t="n">
        <v>0</v>
      </c>
      <c r="N1033" s="13" t="n">
        <v>0.564399421128799</v>
      </c>
      <c r="O1033" s="13" t="n">
        <v>1.02827380952381</v>
      </c>
      <c r="P1033" s="13" t="n">
        <v>0.116071428571429</v>
      </c>
      <c r="Q1033" s="13" t="n">
        <v>-0.214953271028037</v>
      </c>
      <c r="R1033" s="13" t="n">
        <v>-0.390625</v>
      </c>
      <c r="S1033" s="11" t="n">
        <v>0</v>
      </c>
      <c r="T1033" s="13" t="n">
        <v>0</v>
      </c>
      <c r="U1033" s="13" t="n">
        <v>-0.111825192802057</v>
      </c>
      <c r="V1033" s="11" t="n">
        <v>1</v>
      </c>
      <c r="W1033" s="13" t="n">
        <v>0</v>
      </c>
      <c r="X1033" s="11" t="n">
        <v>0</v>
      </c>
      <c r="Y1033" s="11" t="n">
        <v>0</v>
      </c>
      <c r="Z1033" s="11" t="n">
        <v>0</v>
      </c>
      <c r="AA1033" s="11" t="n">
        <v>0</v>
      </c>
      <c r="AB1033" s="10" t="s">
        <v>65</v>
      </c>
      <c r="AC1033" s="11" t="n">
        <v>2</v>
      </c>
      <c r="AD1033" s="11" t="n">
        <v>0</v>
      </c>
      <c r="AE1033" s="11" t="n">
        <v>1</v>
      </c>
      <c r="AF1033" s="11" t="n">
        <v>1</v>
      </c>
      <c r="AG1033" s="11" t="n">
        <v>7</v>
      </c>
      <c r="AH1033" s="11" t="n">
        <v>0</v>
      </c>
      <c r="AI1033" s="13" t="n">
        <v>0.181818181818182</v>
      </c>
      <c r="AJ1033" s="13" t="n">
        <v>0</v>
      </c>
      <c r="AK1033" s="13" t="n">
        <v>0.0909090909090909</v>
      </c>
      <c r="AL1033" s="13" t="n">
        <v>0.0909090909090909</v>
      </c>
      <c r="AM1033" s="13" t="n">
        <v>0.636363636363636</v>
      </c>
      <c r="AN1033" s="11" t="n">
        <v>1</v>
      </c>
      <c r="AO1033" s="13" t="n">
        <v>0.0833333333333333</v>
      </c>
      <c r="AP1033" s="11" t="n">
        <v>0</v>
      </c>
      <c r="AQ1033" s="11" t="n">
        <v>0</v>
      </c>
      <c r="AR1033" s="13" t="n">
        <v>0</v>
      </c>
      <c r="AS1033" s="13" t="n">
        <v>0</v>
      </c>
      <c r="AT1033" s="14" t="n">
        <f aca="false">SUMIFS(시도_소아과개폐업!$C$5:$C$293,시도_소아과개폐업!$A$5:$A$293,$D1033,시도_소아과개폐업!$B$5:$B$293,$B1033)</f>
        <v>12</v>
      </c>
      <c r="AU1033" s="14" t="n">
        <f aca="false">SUMIFS(시도_소아과개폐업!$D$5:$D$293,시도_소아과개폐업!$A$5:$A$293,$D1033,시도_소아과개폐업!$B$5:$B$293,$B1033)</f>
        <v>15</v>
      </c>
      <c r="AV1033" s="14" t="n">
        <f aca="false">SUMIFS(시도_소아과개폐업!$F$5:$F$293,시도_소아과개폐업!$A$5:$A$293,$D1033,시도_소아과개폐업!$B$5:$B$293,$B1033)</f>
        <v>-3</v>
      </c>
      <c r="AW1033" s="15" t="n">
        <f aca="false">SUMIFS(시도_소아과개폐업!$G$5:$G$293,시도_소아과개폐업!$A$5:$A$293,$D1033,시도_소아과개폐업!$B$5:$B$293,$B1033)</f>
        <v>0.294117647058824</v>
      </c>
      <c r="AX1033" s="14" t="n">
        <f aca="false">SUMIFS(시도_소아과개폐업!$H$5:$H$293,시도_소아과개폐업!$A$5:$A$293,$D1033,시도_소아과개폐업!$B$5:$B$293,$B1033)</f>
        <v>40</v>
      </c>
      <c r="AY1033" s="14" t="n">
        <f aca="false">SUMIFS(시군구_병원급!$E$5:$E$3668,시군구_병원급!$A$5:$A$3668,$A1033,시군구_병원급!$D$5:$D$3668,$D1033)</f>
        <v>0</v>
      </c>
      <c r="AZ1033" s="14" t="n">
        <f aca="false">SUMIFS(시군구_병원급!$F$5:$F$3668,시군구_병원급!$A$5:$A$3668,$A1033,시군구_병원급!$D$5:$D$3668,$D1033)</f>
        <v>0</v>
      </c>
      <c r="BA1033" s="14" t="n">
        <f aca="false">SUMIFS(시군구_병원급!$G$5:$G$3668,시군구_병원급!$A$5:$A$3668,$A1033,시군구_병원급!$D$5:$D$3668,$D1033)</f>
        <v>2</v>
      </c>
      <c r="BB1033" s="14" t="n">
        <f aca="false">SUMIFS(시군구_병원급!$H$5:$H$3668,시군구_병원급!$A$5:$A$3668,$A1033,시군구_병원급!$D$5:$D$3668,$D1033)</f>
        <v>3</v>
      </c>
      <c r="BC1033" s="16" t="n">
        <f aca="false">K1033+AY1033</f>
        <v>0</v>
      </c>
      <c r="BD1033" s="17" t="n">
        <f aca="false">IF(E1033=0,"",(K1033+AY1033)/E1033*1000)</f>
        <v>0</v>
      </c>
      <c r="BE1033" s="16" t="n">
        <f aca="false">AY1033-SUMIFS(시군구_병원급!$E$5:$E$3668,시군구_병원급!$A$5:$A$3668,$A1033,시군구_병원급!$D$5:$D$3668,$D1033-3)</f>
        <v>0</v>
      </c>
      <c r="BF1033" s="16" t="n">
        <f aca="false">IF(AY1033=0,1,0)</f>
        <v>1</v>
      </c>
      <c r="BG1033" s="16" t="n">
        <f aca="false">IF(K1033+AY1033=0,1,0)</f>
        <v>1</v>
      </c>
      <c r="BH1033" s="16" t="n">
        <f aca="false">AF1033+AG1033+AH1033</f>
        <v>8</v>
      </c>
      <c r="BI1033" s="18" t="n">
        <f aca="false">IF(H1033=0,"",BH1033/H1033)</f>
        <v>0.727272727272727</v>
      </c>
      <c r="BJ1033" s="16" t="n">
        <f aca="false">IF(AP1033="","",AP1033+AN1033)</f>
        <v>1</v>
      </c>
    </row>
    <row r="1034" customFormat="false" ht="15" hidden="false" customHeight="true" outlineLevel="0" collapsed="false">
      <c r="A1034" s="9" t="s">
        <v>283</v>
      </c>
      <c r="B1034" s="10" t="s">
        <v>265</v>
      </c>
      <c r="C1034" s="10" t="s">
        <v>284</v>
      </c>
      <c r="D1034" s="9" t="n">
        <v>2020</v>
      </c>
      <c r="E1034" s="11" t="n">
        <v>3054</v>
      </c>
      <c r="F1034" s="11" t="n">
        <v>349</v>
      </c>
      <c r="G1034" s="11" t="n">
        <v>375</v>
      </c>
      <c r="H1034" s="11" t="n">
        <v>62</v>
      </c>
      <c r="I1034" s="11" t="n">
        <v>3535</v>
      </c>
      <c r="J1034" s="11" t="n">
        <v>2572</v>
      </c>
      <c r="K1034" s="11" t="n">
        <v>2</v>
      </c>
      <c r="L1034" s="12" t="n">
        <v>20.3012442698101</v>
      </c>
      <c r="M1034" s="12" t="n">
        <v>0.654878847413229</v>
      </c>
      <c r="N1034" s="13" t="n">
        <v>0.727581329561528</v>
      </c>
      <c r="O1034" s="13" t="n">
        <v>1.15749836280288</v>
      </c>
      <c r="P1034" s="13" t="n">
        <v>0.12278978388998</v>
      </c>
      <c r="Q1034" s="13" t="n">
        <v>-0.329380764163373</v>
      </c>
      <c r="R1034" s="13" t="n">
        <v>-0.440298507462687</v>
      </c>
      <c r="S1034" s="11" t="n">
        <v>-1</v>
      </c>
      <c r="T1034" s="13" t="n">
        <v>-0.0606060606060606</v>
      </c>
      <c r="U1034" s="13" t="n">
        <v>-0.0540540540540541</v>
      </c>
      <c r="V1034" s="11" t="n">
        <v>0</v>
      </c>
      <c r="W1034" s="13" t="n">
        <v>-0.145161290322581</v>
      </c>
      <c r="X1034" s="11" t="n">
        <v>0</v>
      </c>
      <c r="Y1034" s="11" t="n">
        <v>0</v>
      </c>
      <c r="Z1034" s="11" t="n">
        <v>0</v>
      </c>
      <c r="AA1034" s="11" t="n">
        <v>0</v>
      </c>
      <c r="AB1034" s="10" t="s">
        <v>65</v>
      </c>
      <c r="AC1034" s="11" t="n">
        <v>8</v>
      </c>
      <c r="AD1034" s="11" t="n">
        <v>23</v>
      </c>
      <c r="AE1034" s="11" t="n">
        <v>17</v>
      </c>
      <c r="AF1034" s="11" t="n">
        <v>1</v>
      </c>
      <c r="AG1034" s="11" t="n">
        <v>12</v>
      </c>
      <c r="AH1034" s="11" t="n">
        <v>1</v>
      </c>
      <c r="AI1034" s="13" t="n">
        <v>0.129032258064516</v>
      </c>
      <c r="AJ1034" s="13" t="n">
        <v>0.370967741935484</v>
      </c>
      <c r="AK1034" s="13" t="n">
        <v>0.274193548387097</v>
      </c>
      <c r="AL1034" s="13" t="n">
        <v>0.0161290322580645</v>
      </c>
      <c r="AM1034" s="13" t="n">
        <v>0.193548387096774</v>
      </c>
      <c r="AN1034" s="11" t="n">
        <v>2</v>
      </c>
      <c r="AO1034" s="13" t="n">
        <v>0.03125</v>
      </c>
      <c r="AP1034" s="11" t="n">
        <v>6</v>
      </c>
      <c r="AQ1034" s="11" t="n">
        <v>4</v>
      </c>
      <c r="AR1034" s="13" t="n">
        <v>0.0909090909090909</v>
      </c>
      <c r="AS1034" s="13" t="n">
        <v>0.0606060606060606</v>
      </c>
      <c r="AT1034" s="14" t="n">
        <f aca="false">SUMIFS(시도_소아과개폐업!$C$5:$C$293,시도_소아과개폐업!$A$5:$A$293,$D1034,시도_소아과개폐업!$B$5:$B$293,$B1034)</f>
        <v>12</v>
      </c>
      <c r="AU1034" s="14" t="n">
        <f aca="false">SUMIFS(시도_소아과개폐업!$D$5:$D$293,시도_소아과개폐업!$A$5:$A$293,$D1034,시도_소아과개폐업!$B$5:$B$293,$B1034)</f>
        <v>15</v>
      </c>
      <c r="AV1034" s="14" t="n">
        <f aca="false">SUMIFS(시도_소아과개폐업!$F$5:$F$293,시도_소아과개폐업!$A$5:$A$293,$D1034,시도_소아과개폐업!$B$5:$B$293,$B1034)</f>
        <v>-3</v>
      </c>
      <c r="AW1034" s="15" t="n">
        <f aca="false">SUMIFS(시도_소아과개폐업!$G$5:$G$293,시도_소아과개폐업!$A$5:$A$293,$D1034,시도_소아과개폐업!$B$5:$B$293,$B1034)</f>
        <v>0.294117647058824</v>
      </c>
      <c r="AX1034" s="14" t="n">
        <f aca="false">SUMIFS(시도_소아과개폐업!$H$5:$H$293,시도_소아과개폐업!$A$5:$A$293,$D1034,시도_소아과개폐업!$B$5:$B$293,$B1034)</f>
        <v>40</v>
      </c>
      <c r="AY1034" s="14" t="n">
        <f aca="false">SUMIFS(시군구_병원급!$E$5:$E$3668,시군구_병원급!$A$5:$A$3668,$A1034,시군구_병원급!$D$5:$D$3668,$D1034)</f>
        <v>0</v>
      </c>
      <c r="AZ1034" s="14" t="n">
        <f aca="false">SUMIFS(시군구_병원급!$F$5:$F$3668,시군구_병원급!$A$5:$A$3668,$A1034,시군구_병원급!$D$5:$D$3668,$D1034)</f>
        <v>0</v>
      </c>
      <c r="BA1034" s="14" t="n">
        <f aca="false">SUMIFS(시군구_병원급!$G$5:$G$3668,시군구_병원급!$A$5:$A$3668,$A1034,시군구_병원급!$D$5:$D$3668,$D1034)</f>
        <v>3</v>
      </c>
      <c r="BB1034" s="14" t="n">
        <f aca="false">SUMIFS(시군구_병원급!$H$5:$H$3668,시군구_병원급!$A$5:$A$3668,$A1034,시군구_병원급!$D$5:$D$3668,$D1034)</f>
        <v>8</v>
      </c>
      <c r="BC1034" s="16" t="n">
        <f aca="false">K1034+AY1034</f>
        <v>2</v>
      </c>
      <c r="BD1034" s="17" t="n">
        <f aca="false">IF(E1034=0,"",(K1034+AY1034)/E1034*1000)</f>
        <v>0.654878847413229</v>
      </c>
      <c r="BE1034" s="16" t="n">
        <f aca="false">AY1034-SUMIFS(시군구_병원급!$E$5:$E$3668,시군구_병원급!$A$5:$A$3668,$A1034,시군구_병원급!$D$5:$D$3668,$D1034-3)</f>
        <v>0</v>
      </c>
      <c r="BF1034" s="16" t="n">
        <f aca="false">IF(AY1034=0,1,0)</f>
        <v>1</v>
      </c>
      <c r="BG1034" s="16" t="n">
        <f aca="false">IF(K1034+AY1034=0,1,0)</f>
        <v>0</v>
      </c>
      <c r="BH1034" s="16" t="n">
        <f aca="false">AF1034+AG1034+AH1034</f>
        <v>14</v>
      </c>
      <c r="BI1034" s="18" t="n">
        <f aca="false">IF(H1034=0,"",BH1034/H1034)</f>
        <v>0.225806451612903</v>
      </c>
      <c r="BJ1034" s="16" t="n">
        <f aca="false">IF(AP1034="","",AP1034+AN1034)</f>
        <v>8</v>
      </c>
    </row>
    <row r="1035" customFormat="false" ht="15" hidden="false" customHeight="true" outlineLevel="0" collapsed="false">
      <c r="A1035" s="9" t="s">
        <v>285</v>
      </c>
      <c r="B1035" s="10" t="s">
        <v>265</v>
      </c>
      <c r="C1035" s="10" t="s">
        <v>286</v>
      </c>
      <c r="D1035" s="9" t="n">
        <v>2020</v>
      </c>
      <c r="E1035" s="11" t="n">
        <v>614</v>
      </c>
      <c r="F1035" s="11" t="n">
        <v>70</v>
      </c>
      <c r="G1035" s="11" t="n">
        <v>74</v>
      </c>
      <c r="H1035" s="11" t="n">
        <v>13</v>
      </c>
      <c r="I1035" s="11" t="n">
        <v>846</v>
      </c>
      <c r="J1035" s="11" t="n">
        <v>465</v>
      </c>
      <c r="K1035" s="11" t="n">
        <v>0</v>
      </c>
      <c r="L1035" s="12" t="n">
        <v>21.1726384364821</v>
      </c>
      <c r="M1035" s="12" t="n">
        <v>0</v>
      </c>
      <c r="N1035" s="13" t="n">
        <v>0.549645390070922</v>
      </c>
      <c r="O1035" s="13" t="n">
        <v>1.37785016286645</v>
      </c>
      <c r="P1035" s="13" t="n">
        <v>0.120521172638437</v>
      </c>
      <c r="Q1035" s="13" t="n">
        <v>-0.201560468140442</v>
      </c>
      <c r="R1035" s="13" t="n">
        <v>-0.195652173913044</v>
      </c>
      <c r="S1035" s="11" t="n">
        <v>0</v>
      </c>
      <c r="T1035" s="13" t="n">
        <v>-0.0714285714285714</v>
      </c>
      <c r="U1035" s="13" t="n">
        <v>-0.0854054054054054</v>
      </c>
      <c r="V1035" s="11" t="n">
        <v>1</v>
      </c>
      <c r="W1035" s="13" t="n">
        <v>-0.0769230769230769</v>
      </c>
      <c r="X1035" s="11" t="n">
        <v>0</v>
      </c>
      <c r="Y1035" s="11" t="n">
        <v>0</v>
      </c>
      <c r="Z1035" s="11" t="n">
        <v>0</v>
      </c>
      <c r="AA1035" s="11" t="n">
        <v>0</v>
      </c>
      <c r="AB1035" s="10" t="s">
        <v>65</v>
      </c>
      <c r="AC1035" s="11" t="n">
        <v>5</v>
      </c>
      <c r="AD1035" s="11" t="n">
        <v>0</v>
      </c>
      <c r="AE1035" s="11" t="n">
        <v>0</v>
      </c>
      <c r="AF1035" s="11" t="n">
        <v>0</v>
      </c>
      <c r="AG1035" s="11" t="n">
        <v>8</v>
      </c>
      <c r="AH1035" s="11" t="n">
        <v>0</v>
      </c>
      <c r="AI1035" s="13" t="n">
        <v>0.384615384615385</v>
      </c>
      <c r="AJ1035" s="13" t="n">
        <v>0</v>
      </c>
      <c r="AK1035" s="13" t="n">
        <v>0</v>
      </c>
      <c r="AL1035" s="13" t="n">
        <v>0</v>
      </c>
      <c r="AM1035" s="13" t="n">
        <v>0.615384615384615</v>
      </c>
      <c r="AN1035" s="11" t="n">
        <v>0</v>
      </c>
      <c r="AO1035" s="13" t="n">
        <v>0</v>
      </c>
      <c r="AP1035" s="11" t="n">
        <v>1</v>
      </c>
      <c r="AQ1035" s="11" t="n">
        <v>0</v>
      </c>
      <c r="AR1035" s="13" t="n">
        <v>0.0714285714285714</v>
      </c>
      <c r="AS1035" s="13" t="n">
        <v>0</v>
      </c>
      <c r="AT1035" s="14" t="n">
        <f aca="false">SUMIFS(시도_소아과개폐업!$C$5:$C$293,시도_소아과개폐업!$A$5:$A$293,$D1035,시도_소아과개폐업!$B$5:$B$293,$B1035)</f>
        <v>12</v>
      </c>
      <c r="AU1035" s="14" t="n">
        <f aca="false">SUMIFS(시도_소아과개폐업!$D$5:$D$293,시도_소아과개폐업!$A$5:$A$293,$D1035,시도_소아과개폐업!$B$5:$B$293,$B1035)</f>
        <v>15</v>
      </c>
      <c r="AV1035" s="14" t="n">
        <f aca="false">SUMIFS(시도_소아과개폐업!$F$5:$F$293,시도_소아과개폐업!$A$5:$A$293,$D1035,시도_소아과개폐업!$B$5:$B$293,$B1035)</f>
        <v>-3</v>
      </c>
      <c r="AW1035" s="15" t="n">
        <f aca="false">SUMIFS(시도_소아과개폐업!$G$5:$G$293,시도_소아과개폐업!$A$5:$A$293,$D1035,시도_소아과개폐업!$B$5:$B$293,$B1035)</f>
        <v>0.294117647058824</v>
      </c>
      <c r="AX1035" s="14" t="n">
        <f aca="false">SUMIFS(시도_소아과개폐업!$H$5:$H$293,시도_소아과개폐업!$A$5:$A$293,$D1035,시도_소아과개폐업!$B$5:$B$293,$B1035)</f>
        <v>40</v>
      </c>
      <c r="AY1035" s="14" t="n">
        <f aca="false">SUMIFS(시군구_병원급!$E$5:$E$3668,시군구_병원급!$A$5:$A$3668,$A1035,시군구_병원급!$D$5:$D$3668,$D1035)</f>
        <v>0</v>
      </c>
      <c r="AZ1035" s="14" t="n">
        <f aca="false">SUMIFS(시군구_병원급!$F$5:$F$3668,시군구_병원급!$A$5:$A$3668,$A1035,시군구_병원급!$D$5:$D$3668,$D1035)</f>
        <v>0</v>
      </c>
      <c r="BA1035" s="14" t="n">
        <f aca="false">SUMIFS(시군구_병원급!$G$5:$G$3668,시군구_병원급!$A$5:$A$3668,$A1035,시군구_병원급!$D$5:$D$3668,$D1035)</f>
        <v>0</v>
      </c>
      <c r="BB1035" s="14" t="n">
        <f aca="false">SUMIFS(시군구_병원급!$H$5:$H$3668,시군구_병원급!$A$5:$A$3668,$A1035,시군구_병원급!$D$5:$D$3668,$D1035)</f>
        <v>1</v>
      </c>
      <c r="BC1035" s="16" t="n">
        <f aca="false">K1035+AY1035</f>
        <v>0</v>
      </c>
      <c r="BD1035" s="17" t="n">
        <f aca="false">IF(E1035=0,"",(K1035+AY1035)/E1035*1000)</f>
        <v>0</v>
      </c>
      <c r="BE1035" s="16" t="n">
        <f aca="false">AY1035-SUMIFS(시군구_병원급!$E$5:$E$3668,시군구_병원급!$A$5:$A$3668,$A1035,시군구_병원급!$D$5:$D$3668,$D1035-3)</f>
        <v>0</v>
      </c>
      <c r="BF1035" s="16" t="n">
        <f aca="false">IF(AY1035=0,1,0)</f>
        <v>1</v>
      </c>
      <c r="BG1035" s="16" t="n">
        <f aca="false">IF(K1035+AY1035=0,1,0)</f>
        <v>1</v>
      </c>
      <c r="BH1035" s="16" t="n">
        <f aca="false">AF1035+AG1035+AH1035</f>
        <v>8</v>
      </c>
      <c r="BI1035" s="18" t="n">
        <f aca="false">IF(H1035=0,"",BH1035/H1035)</f>
        <v>0.615384615384615</v>
      </c>
      <c r="BJ1035" s="16" t="n">
        <f aca="false">IF(AP1035="","",AP1035+AN1035)</f>
        <v>1</v>
      </c>
    </row>
    <row r="1036" customFormat="false" ht="15" hidden="false" customHeight="true" outlineLevel="0" collapsed="false">
      <c r="A1036" s="9" t="s">
        <v>287</v>
      </c>
      <c r="B1036" s="10" t="s">
        <v>288</v>
      </c>
      <c r="C1036" s="10" t="s">
        <v>289</v>
      </c>
      <c r="D1036" s="9" t="n">
        <v>2020</v>
      </c>
      <c r="E1036" s="11" t="n">
        <v>34217</v>
      </c>
      <c r="F1036" s="11" t="n">
        <v>4595</v>
      </c>
      <c r="G1036" s="11" t="n">
        <v>4646</v>
      </c>
      <c r="H1036" s="11" t="n">
        <v>630</v>
      </c>
      <c r="I1036" s="11" t="n">
        <v>24555</v>
      </c>
      <c r="J1036" s="11" t="n">
        <v>19275</v>
      </c>
      <c r="K1036" s="11" t="n">
        <v>25</v>
      </c>
      <c r="L1036" s="12" t="n">
        <v>18.4119005172867</v>
      </c>
      <c r="M1036" s="12" t="n">
        <v>0.730630972908204</v>
      </c>
      <c r="N1036" s="13" t="n">
        <v>0.784972510690287</v>
      </c>
      <c r="O1036" s="13" t="n">
        <v>0.717625741590438</v>
      </c>
      <c r="P1036" s="13" t="n">
        <v>0.135780460005261</v>
      </c>
      <c r="Q1036" s="13" t="n">
        <v>-0.118981409959318</v>
      </c>
      <c r="R1036" s="13" t="n">
        <v>-0.145798860084574</v>
      </c>
      <c r="S1036" s="11" t="n">
        <v>4</v>
      </c>
      <c r="T1036" s="13" t="n">
        <v>-0.0440060698027314</v>
      </c>
      <c r="U1036" s="13" t="n">
        <v>-0.0130627009646303</v>
      </c>
      <c r="V1036" s="11" t="n">
        <v>0</v>
      </c>
      <c r="W1036" s="13" t="n">
        <v>-0.204761904761905</v>
      </c>
      <c r="X1036" s="11" t="n">
        <v>0</v>
      </c>
      <c r="Y1036" s="11" t="n">
        <v>1</v>
      </c>
      <c r="Z1036" s="11" t="n">
        <v>1</v>
      </c>
      <c r="AA1036" s="11" t="n">
        <v>0</v>
      </c>
      <c r="AB1036" s="10" t="s">
        <v>65</v>
      </c>
      <c r="AC1036" s="11" t="n">
        <v>43</v>
      </c>
      <c r="AD1036" s="11" t="n">
        <v>189</v>
      </c>
      <c r="AE1036" s="11" t="n">
        <v>365</v>
      </c>
      <c r="AF1036" s="11" t="n">
        <v>14</v>
      </c>
      <c r="AG1036" s="11" t="n">
        <v>17</v>
      </c>
      <c r="AH1036" s="11" t="n">
        <v>2</v>
      </c>
      <c r="AI1036" s="13" t="n">
        <v>0.0682539682539683</v>
      </c>
      <c r="AJ1036" s="13" t="n">
        <v>0.3</v>
      </c>
      <c r="AK1036" s="13" t="n">
        <v>0.579365079365079</v>
      </c>
      <c r="AL1036" s="13" t="n">
        <v>0.0222222222222222</v>
      </c>
      <c r="AM1036" s="13" t="n">
        <v>0.026984126984127</v>
      </c>
      <c r="AN1036" s="11" t="n">
        <v>18</v>
      </c>
      <c r="AO1036" s="13" t="n">
        <v>0.0277777777777778</v>
      </c>
      <c r="AP1036" s="11" t="n">
        <v>56</v>
      </c>
      <c r="AQ1036" s="11" t="n">
        <v>27</v>
      </c>
      <c r="AR1036" s="13" t="n">
        <v>0.0827178729689808</v>
      </c>
      <c r="AS1036" s="13" t="n">
        <v>0.0398818316100443</v>
      </c>
      <c r="AT1036" s="14" t="n">
        <f aca="false">SUMIFS(시도_소아과개폐업!$C$5:$C$293,시도_소아과개폐업!$A$5:$A$293,$D1036,시도_소아과개폐업!$B$5:$B$293,$B1036)</f>
        <v>20</v>
      </c>
      <c r="AU1036" s="14" t="n">
        <f aca="false">SUMIFS(시도_소아과개폐업!$D$5:$D$293,시도_소아과개폐업!$A$5:$A$293,$D1036,시도_소아과개폐업!$B$5:$B$293,$B1036)</f>
        <v>17</v>
      </c>
      <c r="AV1036" s="14" t="n">
        <f aca="false">SUMIFS(시도_소아과개폐업!$F$5:$F$293,시도_소아과개폐업!$A$5:$A$293,$D1036,시도_소아과개폐업!$B$5:$B$293,$B1036)</f>
        <v>3</v>
      </c>
      <c r="AW1036" s="15" t="n">
        <f aca="false">SUMIFS(시도_소아과개폐업!$G$5:$G$293,시도_소아과개폐업!$A$5:$A$293,$D1036,시도_소아과개폐업!$B$5:$B$293,$B1036)</f>
        <v>0.274193548387097</v>
      </c>
      <c r="AX1036" s="14" t="n">
        <f aca="false">SUMIFS(시도_소아과개폐업!$H$5:$H$293,시도_소아과개폐업!$A$5:$A$293,$D1036,시도_소아과개폐업!$B$5:$B$293,$B1036)</f>
        <v>64</v>
      </c>
      <c r="AY1036" s="14" t="n">
        <f aca="false">SUMIFS(시군구_병원급!$E$5:$E$3668,시군구_병원급!$A$5:$A$3668,$A1036,시군구_병원급!$D$5:$D$3668,$D1036)</f>
        <v>10</v>
      </c>
      <c r="AZ1036" s="14" t="n">
        <f aca="false">SUMIFS(시군구_병원급!$F$5:$F$3668,시군구_병원급!$A$5:$A$3668,$A1036,시군구_병원급!$D$5:$D$3668,$D1036)</f>
        <v>4</v>
      </c>
      <c r="BA1036" s="14" t="n">
        <f aca="false">SUMIFS(시군구_병원급!$G$5:$G$3668,시군구_병원급!$A$5:$A$3668,$A1036,시군구_병원급!$D$5:$D$3668,$D1036)</f>
        <v>28</v>
      </c>
      <c r="BB1036" s="14" t="n">
        <f aca="false">SUMIFS(시군구_병원급!$H$5:$H$3668,시군구_병원급!$A$5:$A$3668,$A1036,시군구_병원급!$D$5:$D$3668,$D1036)</f>
        <v>71</v>
      </c>
      <c r="BC1036" s="16" t="n">
        <f aca="false">K1036+AY1036</f>
        <v>35</v>
      </c>
      <c r="BD1036" s="17" t="n">
        <f aca="false">IF(E1036=0,"",(K1036+AY1036)/E1036*1000)</f>
        <v>1.02288336207149</v>
      </c>
      <c r="BE1036" s="16" t="n">
        <f aca="false">AY1036-SUMIFS(시군구_병원급!$E$5:$E$3668,시군구_병원급!$A$5:$A$3668,$A1036,시군구_병원급!$D$5:$D$3668,$D1036-3)</f>
        <v>0</v>
      </c>
      <c r="BF1036" s="16" t="n">
        <f aca="false">IF(AY1036=0,1,0)</f>
        <v>0</v>
      </c>
      <c r="BG1036" s="16" t="n">
        <f aca="false">IF(K1036+AY1036=0,1,0)</f>
        <v>0</v>
      </c>
      <c r="BH1036" s="16" t="n">
        <f aca="false">AF1036+AG1036+AH1036</f>
        <v>33</v>
      </c>
      <c r="BI1036" s="18" t="n">
        <f aca="false">IF(H1036=0,"",BH1036/H1036)</f>
        <v>0.0523809523809524</v>
      </c>
      <c r="BJ1036" s="16" t="n">
        <f aca="false">IF(AP1036="","",AP1036+AN1036)</f>
        <v>74</v>
      </c>
    </row>
    <row r="1037" customFormat="false" ht="15" hidden="false" customHeight="true" outlineLevel="0" collapsed="false">
      <c r="A1037" s="9" t="s">
        <v>290</v>
      </c>
      <c r="B1037" s="10" t="s">
        <v>288</v>
      </c>
      <c r="C1037" s="10" t="s">
        <v>291</v>
      </c>
      <c r="D1037" s="9" t="n">
        <v>2020</v>
      </c>
      <c r="E1037" s="11" t="n">
        <v>2941</v>
      </c>
      <c r="F1037" s="11" t="n">
        <v>432</v>
      </c>
      <c r="G1037" s="11" t="n">
        <v>454</v>
      </c>
      <c r="H1037" s="11" t="n">
        <v>64</v>
      </c>
      <c r="I1037" s="11" t="n">
        <v>2918</v>
      </c>
      <c r="J1037" s="11" t="n">
        <v>1863</v>
      </c>
      <c r="K1037" s="11" t="n">
        <v>4</v>
      </c>
      <c r="L1037" s="12" t="n">
        <v>21.7613056783407</v>
      </c>
      <c r="M1037" s="12" t="n">
        <v>1.36008160489629</v>
      </c>
      <c r="N1037" s="13" t="n">
        <v>0.638450993831391</v>
      </c>
      <c r="O1037" s="13" t="n">
        <v>0.992179530771846</v>
      </c>
      <c r="P1037" s="13" t="n">
        <v>0.154369262155729</v>
      </c>
      <c r="Q1037" s="13" t="n">
        <v>-0.207063898624966</v>
      </c>
      <c r="R1037" s="13" t="n">
        <v>-0.202108963093146</v>
      </c>
      <c r="S1037" s="11" t="n">
        <v>0</v>
      </c>
      <c r="T1037" s="13" t="n">
        <v>-0.0447761194029851</v>
      </c>
      <c r="U1037" s="13" t="n">
        <v>-0.0454694144586195</v>
      </c>
      <c r="V1037" s="11" t="n">
        <v>0</v>
      </c>
      <c r="W1037" s="13" t="n">
        <v>-0.28125</v>
      </c>
      <c r="X1037" s="11" t="n">
        <v>1</v>
      </c>
      <c r="Y1037" s="11" t="n">
        <v>0</v>
      </c>
      <c r="Z1037" s="11" t="n">
        <v>1</v>
      </c>
      <c r="AA1037" s="11" t="n">
        <v>0</v>
      </c>
      <c r="AB1037" s="10" t="s">
        <v>65</v>
      </c>
      <c r="AC1037" s="11" t="n">
        <v>11</v>
      </c>
      <c r="AD1037" s="11" t="n">
        <v>21</v>
      </c>
      <c r="AE1037" s="11" t="n">
        <v>21</v>
      </c>
      <c r="AF1037" s="11" t="n">
        <v>0</v>
      </c>
      <c r="AG1037" s="11" t="n">
        <v>11</v>
      </c>
      <c r="AH1037" s="11" t="n">
        <v>0</v>
      </c>
      <c r="AI1037" s="13" t="n">
        <v>0.171875</v>
      </c>
      <c r="AJ1037" s="13" t="n">
        <v>0.328125</v>
      </c>
      <c r="AK1037" s="13" t="n">
        <v>0.328125</v>
      </c>
      <c r="AL1037" s="13" t="n">
        <v>0</v>
      </c>
      <c r="AM1037" s="13" t="n">
        <v>0.171875</v>
      </c>
      <c r="AN1037" s="11" t="n">
        <v>3</v>
      </c>
      <c r="AO1037" s="13" t="n">
        <v>0.0447761194029851</v>
      </c>
      <c r="AP1037" s="11" t="n">
        <v>8</v>
      </c>
      <c r="AQ1037" s="11" t="n">
        <v>2</v>
      </c>
      <c r="AR1037" s="13" t="n">
        <v>0.10958904109589</v>
      </c>
      <c r="AS1037" s="13" t="n">
        <v>0.0273972602739726</v>
      </c>
      <c r="AT1037" s="14" t="n">
        <f aca="false">SUMIFS(시도_소아과개폐업!$C$5:$C$293,시도_소아과개폐업!$A$5:$A$293,$D1037,시도_소아과개폐업!$B$5:$B$293,$B1037)</f>
        <v>20</v>
      </c>
      <c r="AU1037" s="14" t="n">
        <f aca="false">SUMIFS(시도_소아과개폐업!$D$5:$D$293,시도_소아과개폐업!$A$5:$A$293,$D1037,시도_소아과개폐업!$B$5:$B$293,$B1037)</f>
        <v>17</v>
      </c>
      <c r="AV1037" s="14" t="n">
        <f aca="false">SUMIFS(시도_소아과개폐업!$F$5:$F$293,시도_소아과개폐업!$A$5:$A$293,$D1037,시도_소아과개폐업!$B$5:$B$293,$B1037)</f>
        <v>3</v>
      </c>
      <c r="AW1037" s="15" t="n">
        <f aca="false">SUMIFS(시도_소아과개폐업!$G$5:$G$293,시도_소아과개폐업!$A$5:$A$293,$D1037,시도_소아과개폐업!$B$5:$B$293,$B1037)</f>
        <v>0.274193548387097</v>
      </c>
      <c r="AX1037" s="14" t="n">
        <f aca="false">SUMIFS(시도_소아과개폐업!$H$5:$H$293,시도_소아과개폐업!$A$5:$A$293,$D1037,시도_소아과개폐업!$B$5:$B$293,$B1037)</f>
        <v>64</v>
      </c>
      <c r="AY1037" s="14" t="n">
        <f aca="false">SUMIFS(시군구_병원급!$E$5:$E$3668,시군구_병원급!$A$5:$A$3668,$A1037,시군구_병원급!$D$5:$D$3668,$D1037)</f>
        <v>2</v>
      </c>
      <c r="AZ1037" s="14" t="n">
        <f aca="false">SUMIFS(시군구_병원급!$F$5:$F$3668,시군구_병원급!$A$5:$A$3668,$A1037,시군구_병원급!$D$5:$D$3668,$D1037)</f>
        <v>1</v>
      </c>
      <c r="BA1037" s="14" t="n">
        <f aca="false">SUMIFS(시군구_병원급!$G$5:$G$3668,시군구_병원급!$A$5:$A$3668,$A1037,시군구_병원급!$D$5:$D$3668,$D1037)</f>
        <v>2</v>
      </c>
      <c r="BB1037" s="14" t="n">
        <f aca="false">SUMIFS(시군구_병원급!$H$5:$H$3668,시군구_병원급!$A$5:$A$3668,$A1037,시군구_병원급!$D$5:$D$3668,$D1037)</f>
        <v>16</v>
      </c>
      <c r="BC1037" s="16" t="n">
        <f aca="false">K1037+AY1037</f>
        <v>6</v>
      </c>
      <c r="BD1037" s="17" t="n">
        <f aca="false">IF(E1037=0,"",(K1037+AY1037)/E1037*1000)</f>
        <v>2.04012240734444</v>
      </c>
      <c r="BE1037" s="16" t="n">
        <f aca="false">AY1037-SUMIFS(시군구_병원급!$E$5:$E$3668,시군구_병원급!$A$5:$A$3668,$A1037,시군구_병원급!$D$5:$D$3668,$D1037-3)</f>
        <v>0</v>
      </c>
      <c r="BF1037" s="16" t="n">
        <f aca="false">IF(AY1037=0,1,0)</f>
        <v>0</v>
      </c>
      <c r="BG1037" s="16" t="n">
        <f aca="false">IF(K1037+AY1037=0,1,0)</f>
        <v>0</v>
      </c>
      <c r="BH1037" s="16" t="n">
        <f aca="false">AF1037+AG1037+AH1037</f>
        <v>11</v>
      </c>
      <c r="BI1037" s="18" t="n">
        <f aca="false">IF(H1037=0,"",BH1037/H1037)</f>
        <v>0.171875</v>
      </c>
      <c r="BJ1037" s="16" t="n">
        <f aca="false">IF(AP1037="","",AP1037+AN1037)</f>
        <v>11</v>
      </c>
    </row>
    <row r="1038" customFormat="false" ht="15" hidden="false" customHeight="true" outlineLevel="0" collapsed="false">
      <c r="A1038" s="9" t="s">
        <v>292</v>
      </c>
      <c r="B1038" s="10" t="s">
        <v>288</v>
      </c>
      <c r="C1038" s="10" t="s">
        <v>293</v>
      </c>
      <c r="D1038" s="9" t="n">
        <v>2020</v>
      </c>
      <c r="E1038" s="11" t="n">
        <v>3157</v>
      </c>
      <c r="F1038" s="11" t="n">
        <v>391</v>
      </c>
      <c r="G1038" s="11" t="n">
        <v>407</v>
      </c>
      <c r="H1038" s="11" t="n">
        <v>56</v>
      </c>
      <c r="I1038" s="11" t="n">
        <v>2780</v>
      </c>
      <c r="J1038" s="11" t="n">
        <v>1974</v>
      </c>
      <c r="K1038" s="11" t="n">
        <v>3</v>
      </c>
      <c r="L1038" s="12" t="n">
        <v>17.7383592017738</v>
      </c>
      <c r="M1038" s="12" t="n">
        <v>0.95026924295217</v>
      </c>
      <c r="N1038" s="13" t="n">
        <v>0.710071942446043</v>
      </c>
      <c r="O1038" s="13" t="n">
        <v>0.880582831802344</v>
      </c>
      <c r="P1038" s="13" t="n">
        <v>0.128919860627178</v>
      </c>
      <c r="Q1038" s="13" t="n">
        <v>-0.21134149387959</v>
      </c>
      <c r="R1038" s="13" t="n">
        <v>-0.244897959183674</v>
      </c>
      <c r="S1038" s="11" t="n">
        <v>-1</v>
      </c>
      <c r="T1038" s="13" t="n">
        <v>-0.0175438596491229</v>
      </c>
      <c r="U1038" s="13" t="n">
        <v>-0.0463121783876501</v>
      </c>
      <c r="V1038" s="11" t="n">
        <v>0</v>
      </c>
      <c r="W1038" s="13" t="n">
        <v>-0.196428571428571</v>
      </c>
      <c r="X1038" s="11" t="n">
        <v>0</v>
      </c>
      <c r="Y1038" s="11" t="n">
        <v>0</v>
      </c>
      <c r="Z1038" s="11" t="n">
        <v>0</v>
      </c>
      <c r="AA1038" s="11" t="n">
        <v>0</v>
      </c>
      <c r="AB1038" s="10" t="s">
        <v>65</v>
      </c>
      <c r="AC1038" s="11" t="n">
        <v>6</v>
      </c>
      <c r="AD1038" s="11" t="n">
        <v>20</v>
      </c>
      <c r="AE1038" s="11" t="n">
        <v>19</v>
      </c>
      <c r="AF1038" s="11" t="n">
        <v>1</v>
      </c>
      <c r="AG1038" s="11" t="n">
        <v>10</v>
      </c>
      <c r="AH1038" s="11" t="n">
        <v>0</v>
      </c>
      <c r="AI1038" s="13" t="n">
        <v>0.107142857142857</v>
      </c>
      <c r="AJ1038" s="13" t="n">
        <v>0.357142857142857</v>
      </c>
      <c r="AK1038" s="13" t="n">
        <v>0.339285714285714</v>
      </c>
      <c r="AL1038" s="13" t="n">
        <v>0.0178571428571429</v>
      </c>
      <c r="AM1038" s="13" t="n">
        <v>0.178571428571429</v>
      </c>
      <c r="AN1038" s="11" t="n">
        <v>3</v>
      </c>
      <c r="AO1038" s="13" t="n">
        <v>0.0508474576271187</v>
      </c>
      <c r="AP1038" s="11" t="n">
        <v>6</v>
      </c>
      <c r="AQ1038" s="11" t="n">
        <v>1</v>
      </c>
      <c r="AR1038" s="13" t="n">
        <v>0.09375</v>
      </c>
      <c r="AS1038" s="13" t="n">
        <v>0.015625</v>
      </c>
      <c r="AT1038" s="14" t="n">
        <f aca="false">SUMIFS(시도_소아과개폐업!$C$5:$C$293,시도_소아과개폐업!$A$5:$A$293,$D1038,시도_소아과개폐업!$B$5:$B$293,$B1038)</f>
        <v>20</v>
      </c>
      <c r="AU1038" s="14" t="n">
        <f aca="false">SUMIFS(시도_소아과개폐업!$D$5:$D$293,시도_소아과개폐업!$A$5:$A$293,$D1038,시도_소아과개폐업!$B$5:$B$293,$B1038)</f>
        <v>17</v>
      </c>
      <c r="AV1038" s="14" t="n">
        <f aca="false">SUMIFS(시도_소아과개폐업!$F$5:$F$293,시도_소아과개폐업!$A$5:$A$293,$D1038,시도_소아과개폐업!$B$5:$B$293,$B1038)</f>
        <v>3</v>
      </c>
      <c r="AW1038" s="15" t="n">
        <f aca="false">SUMIFS(시도_소아과개폐업!$G$5:$G$293,시도_소아과개폐업!$A$5:$A$293,$D1038,시도_소아과개폐업!$B$5:$B$293,$B1038)</f>
        <v>0.274193548387097</v>
      </c>
      <c r="AX1038" s="14" t="n">
        <f aca="false">SUMIFS(시도_소아과개폐업!$H$5:$H$293,시도_소아과개폐업!$A$5:$A$293,$D1038,시도_소아과개폐업!$B$5:$B$293,$B1038)</f>
        <v>64</v>
      </c>
      <c r="AY1038" s="14" t="n">
        <f aca="false">SUMIFS(시군구_병원급!$E$5:$E$3668,시군구_병원급!$A$5:$A$3668,$A1038,시군구_병원급!$D$5:$D$3668,$D1038)</f>
        <v>1</v>
      </c>
      <c r="AZ1038" s="14" t="n">
        <f aca="false">SUMIFS(시군구_병원급!$F$5:$F$3668,시군구_병원급!$A$5:$A$3668,$A1038,시군구_병원급!$D$5:$D$3668,$D1038)</f>
        <v>1</v>
      </c>
      <c r="BA1038" s="14" t="n">
        <f aca="false">SUMIFS(시군구_병원급!$G$5:$G$3668,시군구_병원급!$A$5:$A$3668,$A1038,시군구_병원급!$D$5:$D$3668,$D1038)</f>
        <v>3</v>
      </c>
      <c r="BB1038" s="14" t="n">
        <f aca="false">SUMIFS(시군구_병원급!$H$5:$H$3668,시군구_병원급!$A$5:$A$3668,$A1038,시군구_병원급!$D$5:$D$3668,$D1038)</f>
        <v>7</v>
      </c>
      <c r="BC1038" s="16" t="n">
        <f aca="false">K1038+AY1038</f>
        <v>4</v>
      </c>
      <c r="BD1038" s="17" t="n">
        <f aca="false">IF(E1038=0,"",(K1038+AY1038)/E1038*1000)</f>
        <v>1.26702565726956</v>
      </c>
      <c r="BE1038" s="16" t="n">
        <f aca="false">AY1038-SUMIFS(시군구_병원급!$E$5:$E$3668,시군구_병원급!$A$5:$A$3668,$A1038,시군구_병원급!$D$5:$D$3668,$D1038-3)</f>
        <v>0</v>
      </c>
      <c r="BF1038" s="16" t="n">
        <f aca="false">IF(AY1038=0,1,0)</f>
        <v>0</v>
      </c>
      <c r="BG1038" s="16" t="n">
        <f aca="false">IF(K1038+AY1038=0,1,0)</f>
        <v>0</v>
      </c>
      <c r="BH1038" s="16" t="n">
        <f aca="false">AF1038+AG1038+AH1038</f>
        <v>11</v>
      </c>
      <c r="BI1038" s="18" t="n">
        <f aca="false">IF(H1038=0,"",BH1038/H1038)</f>
        <v>0.196428571428571</v>
      </c>
      <c r="BJ1038" s="16" t="n">
        <f aca="false">IF(AP1038="","",AP1038+AN1038)</f>
        <v>9</v>
      </c>
    </row>
    <row r="1039" customFormat="false" ht="15" hidden="false" customHeight="true" outlineLevel="0" collapsed="false">
      <c r="A1039" s="9" t="s">
        <v>294</v>
      </c>
      <c r="B1039" s="10" t="s">
        <v>288</v>
      </c>
      <c r="C1039" s="10" t="s">
        <v>295</v>
      </c>
      <c r="D1039" s="9" t="n">
        <v>2020</v>
      </c>
      <c r="E1039" s="11" t="n">
        <v>17488</v>
      </c>
      <c r="F1039" s="11" t="n">
        <v>1959</v>
      </c>
      <c r="G1039" s="11" t="n">
        <v>1969</v>
      </c>
      <c r="H1039" s="11" t="n">
        <v>379</v>
      </c>
      <c r="I1039" s="11" t="n">
        <v>17644</v>
      </c>
      <c r="J1039" s="11" t="n">
        <v>12764</v>
      </c>
      <c r="K1039" s="11" t="n">
        <v>12</v>
      </c>
      <c r="L1039" s="12" t="n">
        <v>21.6720036596523</v>
      </c>
      <c r="M1039" s="12" t="n">
        <v>0.686184812442818</v>
      </c>
      <c r="N1039" s="13" t="n">
        <v>0.723418725912492</v>
      </c>
      <c r="O1039" s="13" t="n">
        <v>1.00892040256176</v>
      </c>
      <c r="P1039" s="13" t="n">
        <v>0.112591491308326</v>
      </c>
      <c r="Q1039" s="13" t="n">
        <v>-0.231431836160675</v>
      </c>
      <c r="R1039" s="13" t="n">
        <v>-0.350379412735071</v>
      </c>
      <c r="S1039" s="11" t="n">
        <v>1</v>
      </c>
      <c r="T1039" s="13" t="n">
        <v>-0.0778588807785888</v>
      </c>
      <c r="U1039" s="13" t="n">
        <v>-0.0347921225382932</v>
      </c>
      <c r="V1039" s="11" t="n">
        <v>0</v>
      </c>
      <c r="W1039" s="13" t="n">
        <v>-0.179419525065963</v>
      </c>
      <c r="X1039" s="11" t="n">
        <v>0</v>
      </c>
      <c r="Y1039" s="11" t="n">
        <v>1</v>
      </c>
      <c r="Z1039" s="11" t="n">
        <v>1</v>
      </c>
      <c r="AA1039" s="11" t="n">
        <v>0</v>
      </c>
      <c r="AB1039" s="10" t="s">
        <v>65</v>
      </c>
      <c r="AC1039" s="11" t="n">
        <v>25</v>
      </c>
      <c r="AD1039" s="11" t="n">
        <v>106</v>
      </c>
      <c r="AE1039" s="11" t="n">
        <v>224</v>
      </c>
      <c r="AF1039" s="11" t="n">
        <v>11</v>
      </c>
      <c r="AG1039" s="11" t="n">
        <v>13</v>
      </c>
      <c r="AH1039" s="11" t="n">
        <v>0</v>
      </c>
      <c r="AI1039" s="13" t="n">
        <v>0.0659630606860158</v>
      </c>
      <c r="AJ1039" s="13" t="n">
        <v>0.279683377308707</v>
      </c>
      <c r="AK1039" s="13" t="n">
        <v>0.591029023746702</v>
      </c>
      <c r="AL1039" s="13" t="n">
        <v>0.029023746701847</v>
      </c>
      <c r="AM1039" s="13" t="n">
        <v>0.0343007915567282</v>
      </c>
      <c r="AN1039" s="11" t="n">
        <v>13</v>
      </c>
      <c r="AO1039" s="13" t="n">
        <v>0.0331632653061225</v>
      </c>
      <c r="AP1039" s="11" t="n">
        <v>49</v>
      </c>
      <c r="AQ1039" s="11" t="n">
        <v>8</v>
      </c>
      <c r="AR1039" s="13" t="n">
        <v>0.113163972286374</v>
      </c>
      <c r="AS1039" s="13" t="n">
        <v>0.0184757505773672</v>
      </c>
      <c r="AT1039" s="14" t="n">
        <f aca="false">SUMIFS(시도_소아과개폐업!$C$5:$C$293,시도_소아과개폐업!$A$5:$A$293,$D1039,시도_소아과개폐업!$B$5:$B$293,$B1039)</f>
        <v>20</v>
      </c>
      <c r="AU1039" s="14" t="n">
        <f aca="false">SUMIFS(시도_소아과개폐업!$D$5:$D$293,시도_소아과개폐업!$A$5:$A$293,$D1039,시도_소아과개폐업!$B$5:$B$293,$B1039)</f>
        <v>17</v>
      </c>
      <c r="AV1039" s="14" t="n">
        <f aca="false">SUMIFS(시도_소아과개폐업!$F$5:$F$293,시도_소아과개폐업!$A$5:$A$293,$D1039,시도_소아과개폐업!$B$5:$B$293,$B1039)</f>
        <v>3</v>
      </c>
      <c r="AW1039" s="15" t="n">
        <f aca="false">SUMIFS(시도_소아과개폐업!$G$5:$G$293,시도_소아과개폐업!$A$5:$A$293,$D1039,시도_소아과개폐업!$B$5:$B$293,$B1039)</f>
        <v>0.274193548387097</v>
      </c>
      <c r="AX1039" s="14" t="n">
        <f aca="false">SUMIFS(시도_소아과개폐업!$H$5:$H$293,시도_소아과개폐업!$A$5:$A$293,$D1039,시도_소아과개폐업!$B$5:$B$293,$B1039)</f>
        <v>64</v>
      </c>
      <c r="AY1039" s="14" t="n">
        <f aca="false">SUMIFS(시군구_병원급!$E$5:$E$3668,시군구_병원급!$A$5:$A$3668,$A1039,시군구_병원급!$D$5:$D$3668,$D1039)</f>
        <v>3</v>
      </c>
      <c r="AZ1039" s="14" t="n">
        <f aca="false">SUMIFS(시군구_병원급!$F$5:$F$3668,시군구_병원급!$A$5:$A$3668,$A1039,시군구_병원급!$D$5:$D$3668,$D1039)</f>
        <v>1</v>
      </c>
      <c r="BA1039" s="14" t="n">
        <f aca="false">SUMIFS(시군구_병원급!$G$5:$G$3668,시군구_병원급!$A$5:$A$3668,$A1039,시군구_병원급!$D$5:$D$3668,$D1039)</f>
        <v>9</v>
      </c>
      <c r="BB1039" s="14" t="n">
        <f aca="false">SUMIFS(시군구_병원급!$H$5:$H$3668,시군구_병원급!$A$5:$A$3668,$A1039,시군구_병원급!$D$5:$D$3668,$D1039)</f>
        <v>24</v>
      </c>
      <c r="BC1039" s="16" t="n">
        <f aca="false">K1039+AY1039</f>
        <v>15</v>
      </c>
      <c r="BD1039" s="17" t="n">
        <f aca="false">IF(E1039=0,"",(K1039+AY1039)/E1039*1000)</f>
        <v>0.857731015553522</v>
      </c>
      <c r="BE1039" s="16" t="n">
        <f aca="false">AY1039-SUMIFS(시군구_병원급!$E$5:$E$3668,시군구_병원급!$A$5:$A$3668,$A1039,시군구_병원급!$D$5:$D$3668,$D1039-3)</f>
        <v>0</v>
      </c>
      <c r="BF1039" s="16" t="n">
        <f aca="false">IF(AY1039=0,1,0)</f>
        <v>0</v>
      </c>
      <c r="BG1039" s="16" t="n">
        <f aca="false">IF(K1039+AY1039=0,1,0)</f>
        <v>0</v>
      </c>
      <c r="BH1039" s="16" t="n">
        <f aca="false">AF1039+AG1039+AH1039</f>
        <v>24</v>
      </c>
      <c r="BI1039" s="18" t="n">
        <f aca="false">IF(H1039=0,"",BH1039/H1039)</f>
        <v>0.0633245382585752</v>
      </c>
      <c r="BJ1039" s="16" t="n">
        <f aca="false">IF(AP1039="","",AP1039+AN1039)</f>
        <v>62</v>
      </c>
    </row>
    <row r="1040" customFormat="false" ht="15" hidden="false" customHeight="true" outlineLevel="0" collapsed="false">
      <c r="A1040" s="9" t="s">
        <v>296</v>
      </c>
      <c r="B1040" s="10" t="s">
        <v>288</v>
      </c>
      <c r="C1040" s="10" t="s">
        <v>297</v>
      </c>
      <c r="D1040" s="9" t="n">
        <v>2020</v>
      </c>
      <c r="E1040" s="11" t="n">
        <v>8370</v>
      </c>
      <c r="F1040" s="11" t="n">
        <v>1103</v>
      </c>
      <c r="G1040" s="11" t="n">
        <v>1106</v>
      </c>
      <c r="H1040" s="11" t="n">
        <v>140</v>
      </c>
      <c r="I1040" s="11" t="n">
        <v>7345</v>
      </c>
      <c r="J1040" s="11" t="n">
        <v>5522</v>
      </c>
      <c r="K1040" s="11" t="n">
        <v>4</v>
      </c>
      <c r="L1040" s="12" t="n">
        <v>16.726403823178</v>
      </c>
      <c r="M1040" s="12" t="n">
        <v>0.477897252090801</v>
      </c>
      <c r="N1040" s="13" t="n">
        <v>0.751803948264125</v>
      </c>
      <c r="O1040" s="13" t="n">
        <v>0.877538829151732</v>
      </c>
      <c r="P1040" s="13" t="n">
        <v>0.132138590203106</v>
      </c>
      <c r="Q1040" s="13" t="n">
        <v>-0.145133285670514</v>
      </c>
      <c r="R1040" s="13" t="n">
        <v>-0.207736389684814</v>
      </c>
      <c r="S1040" s="11" t="n">
        <v>0</v>
      </c>
      <c r="T1040" s="13" t="n">
        <v>-0.0540540540540541</v>
      </c>
      <c r="U1040" s="13" t="n">
        <v>-0.0428720354443576</v>
      </c>
      <c r="V1040" s="11" t="n">
        <v>0</v>
      </c>
      <c r="W1040" s="13" t="n">
        <v>-0.121428571428571</v>
      </c>
      <c r="X1040" s="11" t="n">
        <v>0</v>
      </c>
      <c r="Y1040" s="11" t="n">
        <v>0</v>
      </c>
      <c r="Z1040" s="11" t="n">
        <v>0</v>
      </c>
      <c r="AA1040" s="11" t="n">
        <v>0</v>
      </c>
      <c r="AB1040" s="10" t="s">
        <v>65</v>
      </c>
      <c r="AC1040" s="11" t="n">
        <v>8</v>
      </c>
      <c r="AD1040" s="11" t="n">
        <v>53</v>
      </c>
      <c r="AE1040" s="11" t="n">
        <v>55</v>
      </c>
      <c r="AF1040" s="11" t="n">
        <v>5</v>
      </c>
      <c r="AG1040" s="11" t="n">
        <v>19</v>
      </c>
      <c r="AH1040" s="11" t="n">
        <v>0</v>
      </c>
      <c r="AI1040" s="13" t="n">
        <v>0.0571428571428571</v>
      </c>
      <c r="AJ1040" s="13" t="n">
        <v>0.378571428571429</v>
      </c>
      <c r="AK1040" s="13" t="n">
        <v>0.392857142857143</v>
      </c>
      <c r="AL1040" s="13" t="n">
        <v>0.0357142857142857</v>
      </c>
      <c r="AM1040" s="13" t="n">
        <v>0.135714285714286</v>
      </c>
      <c r="AN1040" s="11" t="n">
        <v>6</v>
      </c>
      <c r="AO1040" s="13" t="n">
        <v>0.0410958904109589</v>
      </c>
      <c r="AP1040" s="11" t="n">
        <v>10</v>
      </c>
      <c r="AQ1040" s="11" t="n">
        <v>2</v>
      </c>
      <c r="AR1040" s="13" t="n">
        <v>0.0649350649350649</v>
      </c>
      <c r="AS1040" s="13" t="n">
        <v>0.012987012987013</v>
      </c>
      <c r="AT1040" s="14" t="n">
        <f aca="false">SUMIFS(시도_소아과개폐업!$C$5:$C$293,시도_소아과개폐업!$A$5:$A$293,$D1040,시도_소아과개폐업!$B$5:$B$293,$B1040)</f>
        <v>20</v>
      </c>
      <c r="AU1040" s="14" t="n">
        <f aca="false">SUMIFS(시도_소아과개폐업!$D$5:$D$293,시도_소아과개폐업!$A$5:$A$293,$D1040,시도_소아과개폐업!$B$5:$B$293,$B1040)</f>
        <v>17</v>
      </c>
      <c r="AV1040" s="14" t="n">
        <f aca="false">SUMIFS(시도_소아과개폐업!$F$5:$F$293,시도_소아과개폐업!$A$5:$A$293,$D1040,시도_소아과개폐업!$B$5:$B$293,$B1040)</f>
        <v>3</v>
      </c>
      <c r="AW1040" s="15" t="n">
        <f aca="false">SUMIFS(시도_소아과개폐업!$G$5:$G$293,시도_소아과개폐업!$A$5:$A$293,$D1040,시도_소아과개폐업!$B$5:$B$293,$B1040)</f>
        <v>0.274193548387097</v>
      </c>
      <c r="AX1040" s="14" t="n">
        <f aca="false">SUMIFS(시도_소아과개폐업!$H$5:$H$293,시도_소아과개폐업!$A$5:$A$293,$D1040,시도_소아과개폐업!$B$5:$B$293,$B1040)</f>
        <v>64</v>
      </c>
      <c r="AY1040" s="14" t="n">
        <f aca="false">SUMIFS(시군구_병원급!$E$5:$E$3668,시군구_병원급!$A$5:$A$3668,$A1040,시군구_병원급!$D$5:$D$3668,$D1040)</f>
        <v>2</v>
      </c>
      <c r="AZ1040" s="14" t="n">
        <f aca="false">SUMIFS(시군구_병원급!$F$5:$F$3668,시군구_병원급!$A$5:$A$3668,$A1040,시군구_병원급!$D$5:$D$3668,$D1040)</f>
        <v>2</v>
      </c>
      <c r="BA1040" s="14" t="n">
        <f aca="false">SUMIFS(시군구_병원급!$G$5:$G$3668,시군구_병원급!$A$5:$A$3668,$A1040,시군구_병원급!$D$5:$D$3668,$D1040)</f>
        <v>2</v>
      </c>
      <c r="BB1040" s="14" t="n">
        <f aca="false">SUMIFS(시군구_병원급!$H$5:$H$3668,시군구_병원급!$A$5:$A$3668,$A1040,시군구_병원급!$D$5:$D$3668,$D1040)</f>
        <v>4</v>
      </c>
      <c r="BC1040" s="16" t="n">
        <f aca="false">K1040+AY1040</f>
        <v>6</v>
      </c>
      <c r="BD1040" s="17" t="n">
        <f aca="false">IF(E1040=0,"",(K1040+AY1040)/E1040*1000)</f>
        <v>0.716845878136201</v>
      </c>
      <c r="BE1040" s="16" t="n">
        <f aca="false">AY1040-SUMIFS(시군구_병원급!$E$5:$E$3668,시군구_병원급!$A$5:$A$3668,$A1040,시군구_병원급!$D$5:$D$3668,$D1040-3)</f>
        <v>0</v>
      </c>
      <c r="BF1040" s="16" t="n">
        <f aca="false">IF(AY1040=0,1,0)</f>
        <v>0</v>
      </c>
      <c r="BG1040" s="16" t="n">
        <f aca="false">IF(K1040+AY1040=0,1,0)</f>
        <v>0</v>
      </c>
      <c r="BH1040" s="16" t="n">
        <f aca="false">AF1040+AG1040+AH1040</f>
        <v>24</v>
      </c>
      <c r="BI1040" s="18" t="n">
        <f aca="false">IF(H1040=0,"",BH1040/H1040)</f>
        <v>0.171428571428571</v>
      </c>
      <c r="BJ1040" s="16" t="n">
        <f aca="false">IF(AP1040="","",AP1040+AN1040)</f>
        <v>16</v>
      </c>
    </row>
    <row r="1041" customFormat="false" ht="15" hidden="false" customHeight="true" outlineLevel="0" collapsed="false">
      <c r="A1041" s="9" t="s">
        <v>298</v>
      </c>
      <c r="B1041" s="10" t="s">
        <v>288</v>
      </c>
      <c r="C1041" s="10" t="s">
        <v>299</v>
      </c>
      <c r="D1041" s="9" t="n">
        <v>2020</v>
      </c>
      <c r="E1041" s="11" t="n">
        <v>3827</v>
      </c>
      <c r="F1041" s="11" t="n">
        <v>464</v>
      </c>
      <c r="G1041" s="11" t="n">
        <v>488</v>
      </c>
      <c r="H1041" s="11" t="n">
        <v>74</v>
      </c>
      <c r="I1041" s="11" t="n">
        <v>4095</v>
      </c>
      <c r="J1041" s="11" t="n">
        <v>3103</v>
      </c>
      <c r="K1041" s="11" t="n">
        <v>4</v>
      </c>
      <c r="L1041" s="12" t="n">
        <v>19.3362947478443</v>
      </c>
      <c r="M1041" s="12" t="n">
        <v>1.0452051215051</v>
      </c>
      <c r="N1041" s="13" t="n">
        <v>0.757753357753358</v>
      </c>
      <c r="O1041" s="13" t="n">
        <v>1.07002874314084</v>
      </c>
      <c r="P1041" s="13" t="n">
        <v>0.127515024823622</v>
      </c>
      <c r="Q1041" s="13" t="n">
        <v>-0.1955013664074</v>
      </c>
      <c r="R1041" s="13" t="n">
        <v>-0.25948406676783</v>
      </c>
      <c r="S1041" s="11" t="n">
        <v>1</v>
      </c>
      <c r="T1041" s="13" t="n">
        <v>-0.0632911392405063</v>
      </c>
      <c r="U1041" s="13" t="n">
        <v>-0.0472312703583062</v>
      </c>
      <c r="V1041" s="11" t="n">
        <v>0</v>
      </c>
      <c r="W1041" s="13" t="n">
        <v>-0.162162162162162</v>
      </c>
      <c r="X1041" s="11" t="n">
        <v>0</v>
      </c>
      <c r="Y1041" s="11" t="n">
        <v>0</v>
      </c>
      <c r="Z1041" s="11" t="n">
        <v>0</v>
      </c>
      <c r="AA1041" s="11" t="n">
        <v>0</v>
      </c>
      <c r="AB1041" s="10" t="s">
        <v>65</v>
      </c>
      <c r="AC1041" s="11" t="n">
        <v>4</v>
      </c>
      <c r="AD1041" s="11" t="n">
        <v>26</v>
      </c>
      <c r="AE1041" s="11" t="n">
        <v>23</v>
      </c>
      <c r="AF1041" s="11" t="n">
        <v>6</v>
      </c>
      <c r="AG1041" s="11" t="n">
        <v>15</v>
      </c>
      <c r="AH1041" s="11" t="n">
        <v>0</v>
      </c>
      <c r="AI1041" s="13" t="n">
        <v>0.0540540540540541</v>
      </c>
      <c r="AJ1041" s="13" t="n">
        <v>0.351351351351351</v>
      </c>
      <c r="AK1041" s="13" t="n">
        <v>0.310810810810811</v>
      </c>
      <c r="AL1041" s="13" t="n">
        <v>0.0810810810810811</v>
      </c>
      <c r="AM1041" s="13" t="n">
        <v>0.202702702702703</v>
      </c>
      <c r="AN1041" s="11" t="n">
        <v>0</v>
      </c>
      <c r="AO1041" s="13" t="n">
        <v>0</v>
      </c>
      <c r="AP1041" s="11" t="n">
        <v>7</v>
      </c>
      <c r="AQ1041" s="11" t="n">
        <v>1</v>
      </c>
      <c r="AR1041" s="13" t="n">
        <v>0.0875</v>
      </c>
      <c r="AS1041" s="13" t="n">
        <v>0.0125</v>
      </c>
      <c r="AT1041" s="14" t="n">
        <f aca="false">SUMIFS(시도_소아과개폐업!$C$5:$C$293,시도_소아과개폐업!$A$5:$A$293,$D1041,시도_소아과개폐업!$B$5:$B$293,$B1041)</f>
        <v>20</v>
      </c>
      <c r="AU1041" s="14" t="n">
        <f aca="false">SUMIFS(시도_소아과개폐업!$D$5:$D$293,시도_소아과개폐업!$A$5:$A$293,$D1041,시도_소아과개폐업!$B$5:$B$293,$B1041)</f>
        <v>17</v>
      </c>
      <c r="AV1041" s="14" t="n">
        <f aca="false">SUMIFS(시도_소아과개폐업!$F$5:$F$293,시도_소아과개폐업!$A$5:$A$293,$D1041,시도_소아과개폐업!$B$5:$B$293,$B1041)</f>
        <v>3</v>
      </c>
      <c r="AW1041" s="15" t="n">
        <f aca="false">SUMIFS(시도_소아과개폐업!$G$5:$G$293,시도_소아과개폐업!$A$5:$A$293,$D1041,시도_소아과개폐업!$B$5:$B$293,$B1041)</f>
        <v>0.274193548387097</v>
      </c>
      <c r="AX1041" s="14" t="n">
        <f aca="false">SUMIFS(시도_소아과개폐업!$H$5:$H$293,시도_소아과개폐업!$A$5:$A$293,$D1041,시도_소아과개폐업!$B$5:$B$293,$B1041)</f>
        <v>64</v>
      </c>
      <c r="AY1041" s="14" t="n">
        <f aca="false">SUMIFS(시군구_병원급!$E$5:$E$3668,시군구_병원급!$A$5:$A$3668,$A1041,시군구_병원급!$D$5:$D$3668,$D1041)</f>
        <v>3</v>
      </c>
      <c r="AZ1041" s="14" t="n">
        <f aca="false">SUMIFS(시군구_병원급!$F$5:$F$3668,시군구_병원급!$A$5:$A$3668,$A1041,시군구_병원급!$D$5:$D$3668,$D1041)</f>
        <v>1</v>
      </c>
      <c r="BA1041" s="14" t="n">
        <f aca="false">SUMIFS(시군구_병원급!$G$5:$G$3668,시군구_병원급!$A$5:$A$3668,$A1041,시군구_병원급!$D$5:$D$3668,$D1041)</f>
        <v>3</v>
      </c>
      <c r="BB1041" s="14" t="n">
        <f aca="false">SUMIFS(시군구_병원급!$H$5:$H$3668,시군구_병원급!$A$5:$A$3668,$A1041,시군구_병원급!$D$5:$D$3668,$D1041)</f>
        <v>14</v>
      </c>
      <c r="BC1041" s="16" t="n">
        <f aca="false">K1041+AY1041</f>
        <v>7</v>
      </c>
      <c r="BD1041" s="17" t="n">
        <f aca="false">IF(E1041=0,"",(K1041+AY1041)/E1041*1000)</f>
        <v>1.82910896263392</v>
      </c>
      <c r="BE1041" s="16" t="n">
        <f aca="false">AY1041-SUMIFS(시군구_병원급!$E$5:$E$3668,시군구_병원급!$A$5:$A$3668,$A1041,시군구_병원급!$D$5:$D$3668,$D1041-3)</f>
        <v>0</v>
      </c>
      <c r="BF1041" s="16" t="n">
        <f aca="false">IF(AY1041=0,1,0)</f>
        <v>0</v>
      </c>
      <c r="BG1041" s="16" t="n">
        <f aca="false">IF(K1041+AY1041=0,1,0)</f>
        <v>0</v>
      </c>
      <c r="BH1041" s="16" t="n">
        <f aca="false">AF1041+AG1041+AH1041</f>
        <v>21</v>
      </c>
      <c r="BI1041" s="18" t="n">
        <f aca="false">IF(H1041=0,"",BH1041/H1041)</f>
        <v>0.283783783783784</v>
      </c>
      <c r="BJ1041" s="16" t="n">
        <f aca="false">IF(AP1041="","",AP1041+AN1041)</f>
        <v>7</v>
      </c>
    </row>
    <row r="1042" customFormat="false" ht="15" hidden="false" customHeight="true" outlineLevel="0" collapsed="false">
      <c r="A1042" s="9" t="s">
        <v>300</v>
      </c>
      <c r="B1042" s="10" t="s">
        <v>288</v>
      </c>
      <c r="C1042" s="10" t="s">
        <v>301</v>
      </c>
      <c r="D1042" s="9" t="n">
        <v>2020</v>
      </c>
      <c r="E1042" s="11" t="n">
        <v>1885</v>
      </c>
      <c r="F1042" s="11" t="n">
        <v>182</v>
      </c>
      <c r="G1042" s="11" t="n">
        <v>183</v>
      </c>
      <c r="H1042" s="11" t="n">
        <v>35</v>
      </c>
      <c r="I1042" s="11" t="n">
        <v>1556</v>
      </c>
      <c r="J1042" s="11" t="n">
        <v>1122</v>
      </c>
      <c r="K1042" s="11" t="n">
        <v>2</v>
      </c>
      <c r="L1042" s="12" t="n">
        <v>18.5676392572944</v>
      </c>
      <c r="M1042" s="12" t="n">
        <v>1.06100795755968</v>
      </c>
      <c r="N1042" s="13" t="n">
        <v>0.72107969151671</v>
      </c>
      <c r="O1042" s="13" t="n">
        <v>0.825464190981432</v>
      </c>
      <c r="P1042" s="13" t="n">
        <v>0.0970822281167109</v>
      </c>
      <c r="Q1042" s="13" t="n">
        <v>-0.252577319587629</v>
      </c>
      <c r="R1042" s="13" t="n">
        <v>-0.452095808383234</v>
      </c>
      <c r="S1042" s="11" t="n">
        <v>0</v>
      </c>
      <c r="T1042" s="13" t="n">
        <v>-0.0540540540540541</v>
      </c>
      <c r="U1042" s="13" t="n">
        <v>0.0311464546056992</v>
      </c>
      <c r="V1042" s="11" t="n">
        <v>0</v>
      </c>
      <c r="W1042" s="13" t="n">
        <v>0</v>
      </c>
      <c r="X1042" s="11" t="n">
        <v>0</v>
      </c>
      <c r="Y1042" s="11" t="n">
        <v>0</v>
      </c>
      <c r="Z1042" s="11" t="n">
        <v>0</v>
      </c>
      <c r="AA1042" s="11" t="n">
        <v>0</v>
      </c>
      <c r="AB1042" s="10" t="s">
        <v>65</v>
      </c>
      <c r="AC1042" s="11" t="n">
        <v>1</v>
      </c>
      <c r="AD1042" s="11" t="n">
        <v>12</v>
      </c>
      <c r="AE1042" s="11" t="n">
        <v>18</v>
      </c>
      <c r="AF1042" s="11" t="n">
        <v>1</v>
      </c>
      <c r="AG1042" s="11" t="n">
        <v>3</v>
      </c>
      <c r="AH1042" s="11" t="n">
        <v>0</v>
      </c>
      <c r="AI1042" s="13" t="n">
        <v>0.0285714285714286</v>
      </c>
      <c r="AJ1042" s="13" t="n">
        <v>0.342857142857143</v>
      </c>
      <c r="AK1042" s="13" t="n">
        <v>0.514285714285714</v>
      </c>
      <c r="AL1042" s="13" t="n">
        <v>0.0285714285714286</v>
      </c>
      <c r="AM1042" s="13" t="n">
        <v>0.0857142857142857</v>
      </c>
      <c r="AN1042" s="11" t="n">
        <v>4</v>
      </c>
      <c r="AO1042" s="13" t="n">
        <v>0.102564102564103</v>
      </c>
      <c r="AP1042" s="11" t="n">
        <v>4</v>
      </c>
      <c r="AQ1042" s="11" t="n">
        <v>1</v>
      </c>
      <c r="AR1042" s="13" t="n">
        <v>0.0952380952380952</v>
      </c>
      <c r="AS1042" s="13" t="n">
        <v>0.0238095238095238</v>
      </c>
      <c r="AT1042" s="14" t="n">
        <f aca="false">SUMIFS(시도_소아과개폐업!$C$5:$C$293,시도_소아과개폐업!$A$5:$A$293,$D1042,시도_소아과개폐업!$B$5:$B$293,$B1042)</f>
        <v>20</v>
      </c>
      <c r="AU1042" s="14" t="n">
        <f aca="false">SUMIFS(시도_소아과개폐업!$D$5:$D$293,시도_소아과개폐업!$A$5:$A$293,$D1042,시도_소아과개폐업!$B$5:$B$293,$B1042)</f>
        <v>17</v>
      </c>
      <c r="AV1042" s="14" t="n">
        <f aca="false">SUMIFS(시도_소아과개폐업!$F$5:$F$293,시도_소아과개폐업!$A$5:$A$293,$D1042,시도_소아과개폐업!$B$5:$B$293,$B1042)</f>
        <v>3</v>
      </c>
      <c r="AW1042" s="15" t="n">
        <f aca="false">SUMIFS(시도_소아과개폐업!$G$5:$G$293,시도_소아과개폐업!$A$5:$A$293,$D1042,시도_소아과개폐업!$B$5:$B$293,$B1042)</f>
        <v>0.274193548387097</v>
      </c>
      <c r="AX1042" s="14" t="n">
        <f aca="false">SUMIFS(시도_소아과개폐업!$H$5:$H$293,시도_소아과개폐업!$A$5:$A$293,$D1042,시도_소아과개폐업!$B$5:$B$293,$B1042)</f>
        <v>64</v>
      </c>
      <c r="AY1042" s="14" t="n">
        <f aca="false">SUMIFS(시군구_병원급!$E$5:$E$3668,시군구_병원급!$A$5:$A$3668,$A1042,시군구_병원급!$D$5:$D$3668,$D1042)</f>
        <v>0</v>
      </c>
      <c r="AZ1042" s="14" t="n">
        <f aca="false">SUMIFS(시군구_병원급!$F$5:$F$3668,시군구_병원급!$A$5:$A$3668,$A1042,시군구_병원급!$D$5:$D$3668,$D1042)</f>
        <v>0</v>
      </c>
      <c r="BA1042" s="14" t="n">
        <f aca="false">SUMIFS(시군구_병원급!$G$5:$G$3668,시군구_병원급!$A$5:$A$3668,$A1042,시군구_병원급!$D$5:$D$3668,$D1042)</f>
        <v>1</v>
      </c>
      <c r="BB1042" s="14" t="n">
        <f aca="false">SUMIFS(시군구_병원급!$H$5:$H$3668,시군구_병원급!$A$5:$A$3668,$A1042,시군구_병원급!$D$5:$D$3668,$D1042)</f>
        <v>2</v>
      </c>
      <c r="BC1042" s="16" t="n">
        <f aca="false">K1042+AY1042</f>
        <v>2</v>
      </c>
      <c r="BD1042" s="17" t="n">
        <f aca="false">IF(E1042=0,"",(K1042+AY1042)/E1042*1000)</f>
        <v>1.06100795755968</v>
      </c>
      <c r="BE1042" s="16" t="n">
        <f aca="false">AY1042-SUMIFS(시군구_병원급!$E$5:$E$3668,시군구_병원급!$A$5:$A$3668,$A1042,시군구_병원급!$D$5:$D$3668,$D1042-3)</f>
        <v>0</v>
      </c>
      <c r="BF1042" s="16" t="n">
        <f aca="false">IF(AY1042=0,1,0)</f>
        <v>1</v>
      </c>
      <c r="BG1042" s="16" t="n">
        <f aca="false">IF(K1042+AY1042=0,1,0)</f>
        <v>0</v>
      </c>
      <c r="BH1042" s="16" t="n">
        <f aca="false">AF1042+AG1042+AH1042</f>
        <v>4</v>
      </c>
      <c r="BI1042" s="18" t="n">
        <f aca="false">IF(H1042=0,"",BH1042/H1042)</f>
        <v>0.114285714285714</v>
      </c>
      <c r="BJ1042" s="16" t="n">
        <f aca="false">IF(AP1042="","",AP1042+AN1042)</f>
        <v>8</v>
      </c>
    </row>
    <row r="1043" customFormat="false" ht="15" hidden="false" customHeight="true" outlineLevel="0" collapsed="false">
      <c r="A1043" s="9" t="s">
        <v>302</v>
      </c>
      <c r="B1043" s="10" t="s">
        <v>288</v>
      </c>
      <c r="C1043" s="10" t="s">
        <v>303</v>
      </c>
      <c r="D1043" s="9" t="n">
        <v>2020</v>
      </c>
      <c r="E1043" s="11" t="n">
        <v>8409</v>
      </c>
      <c r="F1043" s="11" t="n">
        <v>1042</v>
      </c>
      <c r="G1043" s="11" t="n">
        <v>1058</v>
      </c>
      <c r="H1043" s="11" t="n">
        <v>139</v>
      </c>
      <c r="I1043" s="11" t="n">
        <v>8428</v>
      </c>
      <c r="J1043" s="11" t="n">
        <v>6366</v>
      </c>
      <c r="K1043" s="11" t="n">
        <v>5</v>
      </c>
      <c r="L1043" s="12" t="n">
        <v>16.5299084314425</v>
      </c>
      <c r="M1043" s="12" t="n">
        <v>0.594601022713759</v>
      </c>
      <c r="N1043" s="13" t="n">
        <v>0.755339345040342</v>
      </c>
      <c r="O1043" s="13" t="n">
        <v>1.00225948388631</v>
      </c>
      <c r="P1043" s="13" t="n">
        <v>0.125817576406231</v>
      </c>
      <c r="Q1043" s="13" t="n">
        <v>-0.208564705882353</v>
      </c>
      <c r="R1043" s="13" t="n">
        <v>-0.332492113564669</v>
      </c>
      <c r="S1043" s="11" t="n">
        <v>1</v>
      </c>
      <c r="T1043" s="13" t="n">
        <v>-0.047945205479452</v>
      </c>
      <c r="U1043" s="13" t="n">
        <v>-0.0284726224783862</v>
      </c>
      <c r="V1043" s="11" t="n">
        <v>0</v>
      </c>
      <c r="W1043" s="13" t="n">
        <v>-0.115107913669065</v>
      </c>
      <c r="X1043" s="11" t="n">
        <v>0</v>
      </c>
      <c r="Y1043" s="11" t="n">
        <v>0</v>
      </c>
      <c r="Z1043" s="11" t="n">
        <v>0</v>
      </c>
      <c r="AA1043" s="11" t="n">
        <v>0</v>
      </c>
      <c r="AB1043" s="10" t="s">
        <v>65</v>
      </c>
      <c r="AC1043" s="11" t="n">
        <v>16</v>
      </c>
      <c r="AD1043" s="11" t="n">
        <v>57</v>
      </c>
      <c r="AE1043" s="11" t="n">
        <v>48</v>
      </c>
      <c r="AF1043" s="11" t="n">
        <v>5</v>
      </c>
      <c r="AG1043" s="11" t="n">
        <v>13</v>
      </c>
      <c r="AH1043" s="11" t="n">
        <v>0</v>
      </c>
      <c r="AI1043" s="13" t="n">
        <v>0.115107913669065</v>
      </c>
      <c r="AJ1043" s="13" t="n">
        <v>0.410071942446043</v>
      </c>
      <c r="AK1043" s="13" t="n">
        <v>0.345323741007194</v>
      </c>
      <c r="AL1043" s="13" t="n">
        <v>0.0359712230215827</v>
      </c>
      <c r="AM1043" s="13" t="n">
        <v>0.0935251798561151</v>
      </c>
      <c r="AN1043" s="11" t="n">
        <v>3</v>
      </c>
      <c r="AO1043" s="13" t="n">
        <v>0.0211267605633803</v>
      </c>
      <c r="AP1043" s="11" t="n">
        <v>12</v>
      </c>
      <c r="AQ1043" s="11" t="n">
        <v>5</v>
      </c>
      <c r="AR1043" s="13" t="n">
        <v>0.0805369127516779</v>
      </c>
      <c r="AS1043" s="13" t="n">
        <v>0.0335570469798658</v>
      </c>
      <c r="AT1043" s="14" t="n">
        <f aca="false">SUMIFS(시도_소아과개폐업!$C$5:$C$293,시도_소아과개폐업!$A$5:$A$293,$D1043,시도_소아과개폐업!$B$5:$B$293,$B1043)</f>
        <v>20</v>
      </c>
      <c r="AU1043" s="14" t="n">
        <f aca="false">SUMIFS(시도_소아과개폐업!$D$5:$D$293,시도_소아과개폐업!$A$5:$A$293,$D1043,시도_소아과개폐업!$B$5:$B$293,$B1043)</f>
        <v>17</v>
      </c>
      <c r="AV1043" s="14" t="n">
        <f aca="false">SUMIFS(시도_소아과개폐업!$F$5:$F$293,시도_소아과개폐업!$A$5:$A$293,$D1043,시도_소아과개폐업!$B$5:$B$293,$B1043)</f>
        <v>3</v>
      </c>
      <c r="AW1043" s="15" t="n">
        <f aca="false">SUMIFS(시도_소아과개폐업!$G$5:$G$293,시도_소아과개폐업!$A$5:$A$293,$D1043,시도_소아과개폐업!$B$5:$B$293,$B1043)</f>
        <v>0.274193548387097</v>
      </c>
      <c r="AX1043" s="14" t="n">
        <f aca="false">SUMIFS(시도_소아과개폐업!$H$5:$H$293,시도_소아과개폐업!$A$5:$A$293,$D1043,시도_소아과개폐업!$B$5:$B$293,$B1043)</f>
        <v>64</v>
      </c>
      <c r="AY1043" s="14" t="n">
        <f aca="false">SUMIFS(시군구_병원급!$E$5:$E$3668,시군구_병원급!$A$5:$A$3668,$A1043,시군구_병원급!$D$5:$D$3668,$D1043)</f>
        <v>2</v>
      </c>
      <c r="AZ1043" s="14" t="n">
        <f aca="false">SUMIFS(시군구_병원급!$F$5:$F$3668,시군구_병원급!$A$5:$A$3668,$A1043,시군구_병원급!$D$5:$D$3668,$D1043)</f>
        <v>1</v>
      </c>
      <c r="BA1043" s="14" t="n">
        <f aca="false">SUMIFS(시군구_병원급!$G$5:$G$3668,시군구_병원급!$A$5:$A$3668,$A1043,시군구_병원급!$D$5:$D$3668,$D1043)</f>
        <v>5</v>
      </c>
      <c r="BB1043" s="14" t="n">
        <f aca="false">SUMIFS(시군구_병원급!$H$5:$H$3668,시군구_병원급!$A$5:$A$3668,$A1043,시군구_병원급!$D$5:$D$3668,$D1043)</f>
        <v>11</v>
      </c>
      <c r="BC1043" s="16" t="n">
        <f aca="false">K1043+AY1043</f>
        <v>7</v>
      </c>
      <c r="BD1043" s="17" t="n">
        <f aca="false">IF(E1043=0,"",(K1043+AY1043)/E1043*1000)</f>
        <v>0.832441431799263</v>
      </c>
      <c r="BE1043" s="16" t="n">
        <f aca="false">AY1043-SUMIFS(시군구_병원급!$E$5:$E$3668,시군구_병원급!$A$5:$A$3668,$A1043,시군구_병원급!$D$5:$D$3668,$D1043-3)</f>
        <v>-1</v>
      </c>
      <c r="BF1043" s="16" t="n">
        <f aca="false">IF(AY1043=0,1,0)</f>
        <v>0</v>
      </c>
      <c r="BG1043" s="16" t="n">
        <f aca="false">IF(K1043+AY1043=0,1,0)</f>
        <v>0</v>
      </c>
      <c r="BH1043" s="16" t="n">
        <f aca="false">AF1043+AG1043+AH1043</f>
        <v>18</v>
      </c>
      <c r="BI1043" s="18" t="n">
        <f aca="false">IF(H1043=0,"",BH1043/H1043)</f>
        <v>0.129496402877698</v>
      </c>
      <c r="BJ1043" s="16" t="n">
        <f aca="false">IF(AP1043="","",AP1043+AN1043)</f>
        <v>15</v>
      </c>
    </row>
    <row r="1044" customFormat="false" ht="15" hidden="false" customHeight="true" outlineLevel="0" collapsed="false">
      <c r="A1044" s="9" t="s">
        <v>304</v>
      </c>
      <c r="B1044" s="10" t="s">
        <v>288</v>
      </c>
      <c r="C1044" s="10" t="s">
        <v>305</v>
      </c>
      <c r="D1044" s="9" t="n">
        <v>2020</v>
      </c>
      <c r="E1044" s="11" t="n">
        <v>1273</v>
      </c>
      <c r="F1044" s="11" t="n">
        <v>177</v>
      </c>
      <c r="G1044" s="11" t="n">
        <v>185</v>
      </c>
      <c r="H1044" s="11" t="n">
        <v>27</v>
      </c>
      <c r="I1044" s="11" t="n">
        <v>1215</v>
      </c>
      <c r="J1044" s="11" t="n">
        <v>821</v>
      </c>
      <c r="K1044" s="11" t="n">
        <v>1</v>
      </c>
      <c r="L1044" s="12" t="n">
        <v>21.209740769835</v>
      </c>
      <c r="M1044" s="12" t="n">
        <v>0.785545954438335</v>
      </c>
      <c r="N1044" s="13" t="n">
        <v>0.675720164609054</v>
      </c>
      <c r="O1044" s="13" t="n">
        <v>0.954438334642577</v>
      </c>
      <c r="P1044" s="13" t="n">
        <v>0.145326001571092</v>
      </c>
      <c r="Q1044" s="13" t="n">
        <v>-0.244958481613286</v>
      </c>
      <c r="R1044" s="13" t="n">
        <v>-0.206008583690987</v>
      </c>
      <c r="S1044" s="11" t="n">
        <v>-1</v>
      </c>
      <c r="T1044" s="13" t="n">
        <v>-0.0689655172413793</v>
      </c>
      <c r="U1044" s="13" t="n">
        <v>-0.120839363241679</v>
      </c>
      <c r="V1044" s="11" t="n">
        <v>0</v>
      </c>
      <c r="W1044" s="13" t="n">
        <v>-0.185185185185185</v>
      </c>
      <c r="X1044" s="11" t="n">
        <v>0</v>
      </c>
      <c r="Y1044" s="11" t="n">
        <v>0</v>
      </c>
      <c r="Z1044" s="11" t="n">
        <v>0</v>
      </c>
      <c r="AA1044" s="11" t="n">
        <v>0</v>
      </c>
      <c r="AB1044" s="10" t="s">
        <v>65</v>
      </c>
      <c r="AC1044" s="11" t="n">
        <v>7</v>
      </c>
      <c r="AD1044" s="11" t="n">
        <v>10</v>
      </c>
      <c r="AE1044" s="11" t="n">
        <v>1</v>
      </c>
      <c r="AF1044" s="11" t="n">
        <v>3</v>
      </c>
      <c r="AG1044" s="11" t="n">
        <v>6</v>
      </c>
      <c r="AH1044" s="11" t="n">
        <v>0</v>
      </c>
      <c r="AI1044" s="13" t="n">
        <v>0.259259259259259</v>
      </c>
      <c r="AJ1044" s="13" t="n">
        <v>0.37037037037037</v>
      </c>
      <c r="AK1044" s="13" t="n">
        <v>0.037037037037037</v>
      </c>
      <c r="AL1044" s="13" t="n">
        <v>0.111111111111111</v>
      </c>
      <c r="AM1044" s="13" t="n">
        <v>0.222222222222222</v>
      </c>
      <c r="AN1044" s="11" t="n">
        <v>1</v>
      </c>
      <c r="AO1044" s="13" t="n">
        <v>0.0357142857142857</v>
      </c>
      <c r="AP1044" s="11" t="n">
        <v>5</v>
      </c>
      <c r="AQ1044" s="11" t="n">
        <v>1</v>
      </c>
      <c r="AR1044" s="13" t="n">
        <v>0.15625</v>
      </c>
      <c r="AS1044" s="13" t="n">
        <v>0.03125</v>
      </c>
      <c r="AT1044" s="14" t="n">
        <f aca="false">SUMIFS(시도_소아과개폐업!$C$5:$C$293,시도_소아과개폐업!$A$5:$A$293,$D1044,시도_소아과개폐업!$B$5:$B$293,$B1044)</f>
        <v>20</v>
      </c>
      <c r="AU1044" s="14" t="n">
        <f aca="false">SUMIFS(시도_소아과개폐업!$D$5:$D$293,시도_소아과개폐업!$A$5:$A$293,$D1044,시도_소아과개폐업!$B$5:$B$293,$B1044)</f>
        <v>17</v>
      </c>
      <c r="AV1044" s="14" t="n">
        <f aca="false">SUMIFS(시도_소아과개폐업!$F$5:$F$293,시도_소아과개폐업!$A$5:$A$293,$D1044,시도_소아과개폐업!$B$5:$B$293,$B1044)</f>
        <v>3</v>
      </c>
      <c r="AW1044" s="15" t="n">
        <f aca="false">SUMIFS(시도_소아과개폐업!$G$5:$G$293,시도_소아과개폐업!$A$5:$A$293,$D1044,시도_소아과개폐업!$B$5:$B$293,$B1044)</f>
        <v>0.274193548387097</v>
      </c>
      <c r="AX1044" s="14" t="n">
        <f aca="false">SUMIFS(시도_소아과개폐업!$H$5:$H$293,시도_소아과개폐업!$A$5:$A$293,$D1044,시도_소아과개폐업!$B$5:$B$293,$B1044)</f>
        <v>64</v>
      </c>
      <c r="AY1044" s="14" t="n">
        <f aca="false">SUMIFS(시군구_병원급!$E$5:$E$3668,시군구_병원급!$A$5:$A$3668,$A1044,시군구_병원급!$D$5:$D$3668,$D1044)</f>
        <v>2</v>
      </c>
      <c r="AZ1044" s="14" t="n">
        <f aca="false">SUMIFS(시군구_병원급!$F$5:$F$3668,시군구_병원급!$A$5:$A$3668,$A1044,시군구_병원급!$D$5:$D$3668,$D1044)</f>
        <v>0</v>
      </c>
      <c r="BA1044" s="14" t="n">
        <f aca="false">SUMIFS(시군구_병원급!$G$5:$G$3668,시군구_병원급!$A$5:$A$3668,$A1044,시군구_병원급!$D$5:$D$3668,$D1044)</f>
        <v>1</v>
      </c>
      <c r="BB1044" s="14" t="n">
        <f aca="false">SUMIFS(시군구_병원급!$H$5:$H$3668,시군구_병원급!$A$5:$A$3668,$A1044,시군구_병원급!$D$5:$D$3668,$D1044)</f>
        <v>4</v>
      </c>
      <c r="BC1044" s="16" t="n">
        <f aca="false">K1044+AY1044</f>
        <v>3</v>
      </c>
      <c r="BD1044" s="17" t="n">
        <f aca="false">IF(E1044=0,"",(K1044+AY1044)/E1044*1000)</f>
        <v>2.356637863315</v>
      </c>
      <c r="BE1044" s="16" t="n">
        <f aca="false">AY1044-SUMIFS(시군구_병원급!$E$5:$E$3668,시군구_병원급!$A$5:$A$3668,$A1044,시군구_병원급!$D$5:$D$3668,$D1044-3)</f>
        <v>-1</v>
      </c>
      <c r="BF1044" s="16" t="n">
        <f aca="false">IF(AY1044=0,1,0)</f>
        <v>0</v>
      </c>
      <c r="BG1044" s="16" t="n">
        <f aca="false">IF(K1044+AY1044=0,1,0)</f>
        <v>0</v>
      </c>
      <c r="BH1044" s="16" t="n">
        <f aca="false">AF1044+AG1044+AH1044</f>
        <v>9</v>
      </c>
      <c r="BI1044" s="18" t="n">
        <f aca="false">IF(H1044=0,"",BH1044/H1044)</f>
        <v>0.333333333333333</v>
      </c>
      <c r="BJ1044" s="16" t="n">
        <f aca="false">IF(AP1044="","",AP1044+AN1044)</f>
        <v>6</v>
      </c>
    </row>
    <row r="1045" customFormat="false" ht="15" hidden="false" customHeight="true" outlineLevel="0" collapsed="false">
      <c r="A1045" s="9" t="s">
        <v>306</v>
      </c>
      <c r="B1045" s="10" t="s">
        <v>288</v>
      </c>
      <c r="C1045" s="10" t="s">
        <v>307</v>
      </c>
      <c r="D1045" s="9" t="n">
        <v>2020</v>
      </c>
      <c r="E1045" s="11" t="n">
        <v>1441</v>
      </c>
      <c r="F1045" s="11" t="n">
        <v>163</v>
      </c>
      <c r="G1045" s="11" t="n">
        <v>167</v>
      </c>
      <c r="H1045" s="11" t="n">
        <v>24</v>
      </c>
      <c r="I1045" s="11" t="n">
        <v>1377</v>
      </c>
      <c r="J1045" s="11" t="n">
        <v>876</v>
      </c>
      <c r="K1045" s="11" t="n">
        <v>1</v>
      </c>
      <c r="L1045" s="12" t="n">
        <v>16.6551006245663</v>
      </c>
      <c r="M1045" s="12" t="n">
        <v>0.693962526023595</v>
      </c>
      <c r="N1045" s="13" t="n">
        <v>0.636165577342048</v>
      </c>
      <c r="O1045" s="13" t="n">
        <v>0.95558639833449</v>
      </c>
      <c r="P1045" s="13" t="n">
        <v>0.11589174184594</v>
      </c>
      <c r="Q1045" s="13" t="n">
        <v>-0.261782786885246</v>
      </c>
      <c r="R1045" s="13" t="n">
        <v>-0.362595419847328</v>
      </c>
      <c r="S1045" s="11" t="n">
        <v>0</v>
      </c>
      <c r="T1045" s="13" t="n">
        <v>-0.04</v>
      </c>
      <c r="U1045" s="13" t="n">
        <v>-0.0677048070412999</v>
      </c>
      <c r="V1045" s="11" t="n">
        <v>0</v>
      </c>
      <c r="W1045" s="13" t="n">
        <v>-0.166666666666667</v>
      </c>
      <c r="X1045" s="11" t="n">
        <v>0</v>
      </c>
      <c r="Y1045" s="11" t="n">
        <v>0</v>
      </c>
      <c r="Z1045" s="11" t="n">
        <v>0</v>
      </c>
      <c r="AA1045" s="11" t="n">
        <v>0</v>
      </c>
      <c r="AB1045" s="10" t="s">
        <v>65</v>
      </c>
      <c r="AC1045" s="11" t="n">
        <v>5</v>
      </c>
      <c r="AD1045" s="11" t="n">
        <v>3</v>
      </c>
      <c r="AE1045" s="11" t="n">
        <v>7</v>
      </c>
      <c r="AF1045" s="11" t="n">
        <v>0</v>
      </c>
      <c r="AG1045" s="11" t="n">
        <v>9</v>
      </c>
      <c r="AH1045" s="11" t="n">
        <v>0</v>
      </c>
      <c r="AI1045" s="13" t="n">
        <v>0.208333333333333</v>
      </c>
      <c r="AJ1045" s="13" t="n">
        <v>0.125</v>
      </c>
      <c r="AK1045" s="13" t="n">
        <v>0.291666666666667</v>
      </c>
      <c r="AL1045" s="13" t="n">
        <v>0</v>
      </c>
      <c r="AM1045" s="13" t="n">
        <v>0.375</v>
      </c>
      <c r="AN1045" s="11" t="n">
        <v>5</v>
      </c>
      <c r="AO1045" s="13" t="n">
        <v>0.172413793103448</v>
      </c>
      <c r="AP1045" s="11" t="n">
        <v>0</v>
      </c>
      <c r="AQ1045" s="11" t="n">
        <v>0</v>
      </c>
      <c r="AR1045" s="13" t="n">
        <v>0</v>
      </c>
      <c r="AS1045" s="13" t="n">
        <v>0</v>
      </c>
      <c r="AT1045" s="14" t="n">
        <f aca="false">SUMIFS(시도_소아과개폐업!$C$5:$C$293,시도_소아과개폐업!$A$5:$A$293,$D1045,시도_소아과개폐업!$B$5:$B$293,$B1045)</f>
        <v>20</v>
      </c>
      <c r="AU1045" s="14" t="n">
        <f aca="false">SUMIFS(시도_소아과개폐업!$D$5:$D$293,시도_소아과개폐업!$A$5:$A$293,$D1045,시도_소아과개폐업!$B$5:$B$293,$B1045)</f>
        <v>17</v>
      </c>
      <c r="AV1045" s="14" t="n">
        <f aca="false">SUMIFS(시도_소아과개폐업!$F$5:$F$293,시도_소아과개폐업!$A$5:$A$293,$D1045,시도_소아과개폐업!$B$5:$B$293,$B1045)</f>
        <v>3</v>
      </c>
      <c r="AW1045" s="15" t="n">
        <f aca="false">SUMIFS(시도_소아과개폐업!$G$5:$G$293,시도_소아과개폐업!$A$5:$A$293,$D1045,시도_소아과개폐업!$B$5:$B$293,$B1045)</f>
        <v>0.274193548387097</v>
      </c>
      <c r="AX1045" s="14" t="n">
        <f aca="false">SUMIFS(시도_소아과개폐업!$H$5:$H$293,시도_소아과개폐업!$A$5:$A$293,$D1045,시도_소아과개폐업!$B$5:$B$293,$B1045)</f>
        <v>64</v>
      </c>
      <c r="AY1045" s="14" t="n">
        <f aca="false">SUMIFS(시군구_병원급!$E$5:$E$3668,시군구_병원급!$A$5:$A$3668,$A1045,시군구_병원급!$D$5:$D$3668,$D1045)</f>
        <v>2</v>
      </c>
      <c r="AZ1045" s="14" t="n">
        <f aca="false">SUMIFS(시군구_병원급!$F$5:$F$3668,시군구_병원급!$A$5:$A$3668,$A1045,시군구_병원급!$D$5:$D$3668,$D1045)</f>
        <v>0</v>
      </c>
      <c r="BA1045" s="14" t="n">
        <f aca="false">SUMIFS(시군구_병원급!$G$5:$G$3668,시군구_병원급!$A$5:$A$3668,$A1045,시군구_병원급!$D$5:$D$3668,$D1045)</f>
        <v>1</v>
      </c>
      <c r="BB1045" s="14" t="n">
        <f aca="false">SUMIFS(시군구_병원급!$H$5:$H$3668,시군구_병원급!$A$5:$A$3668,$A1045,시군구_병원급!$D$5:$D$3668,$D1045)</f>
        <v>7</v>
      </c>
      <c r="BC1045" s="16" t="n">
        <f aca="false">K1045+AY1045</f>
        <v>3</v>
      </c>
      <c r="BD1045" s="17" t="n">
        <f aca="false">IF(E1045=0,"",(K1045+AY1045)/E1045*1000)</f>
        <v>2.08188757807078</v>
      </c>
      <c r="BE1045" s="16" t="n">
        <f aca="false">AY1045-SUMIFS(시군구_병원급!$E$5:$E$3668,시군구_병원급!$A$5:$A$3668,$A1045,시군구_병원급!$D$5:$D$3668,$D1045-3)</f>
        <v>0</v>
      </c>
      <c r="BF1045" s="16" t="n">
        <f aca="false">IF(AY1045=0,1,0)</f>
        <v>0</v>
      </c>
      <c r="BG1045" s="16" t="n">
        <f aca="false">IF(K1045+AY1045=0,1,0)</f>
        <v>0</v>
      </c>
      <c r="BH1045" s="16" t="n">
        <f aca="false">AF1045+AG1045+AH1045</f>
        <v>9</v>
      </c>
      <c r="BI1045" s="18" t="n">
        <f aca="false">IF(H1045=0,"",BH1045/H1045)</f>
        <v>0.375</v>
      </c>
      <c r="BJ1045" s="16" t="n">
        <f aca="false">IF(AP1045="","",AP1045+AN1045)</f>
        <v>5</v>
      </c>
    </row>
    <row r="1046" customFormat="false" ht="15" hidden="false" customHeight="true" outlineLevel="0" collapsed="false">
      <c r="A1046" s="9" t="s">
        <v>308</v>
      </c>
      <c r="B1046" s="10" t="s">
        <v>288</v>
      </c>
      <c r="C1046" s="10" t="s">
        <v>309</v>
      </c>
      <c r="D1046" s="9" t="n">
        <v>2020</v>
      </c>
      <c r="E1046" s="11" t="n">
        <v>1155</v>
      </c>
      <c r="F1046" s="11" t="n">
        <v>168</v>
      </c>
      <c r="G1046" s="11" t="n">
        <v>170</v>
      </c>
      <c r="H1046" s="11" t="n">
        <v>22</v>
      </c>
      <c r="I1046" s="11" t="n">
        <v>1380</v>
      </c>
      <c r="J1046" s="11" t="n">
        <v>855</v>
      </c>
      <c r="K1046" s="11" t="n">
        <v>1</v>
      </c>
      <c r="L1046" s="12" t="n">
        <v>19.0476190476191</v>
      </c>
      <c r="M1046" s="12" t="n">
        <v>0.865800865800866</v>
      </c>
      <c r="N1046" s="13" t="n">
        <v>0.619565217391304</v>
      </c>
      <c r="O1046" s="13" t="n">
        <v>1.1948051948052</v>
      </c>
      <c r="P1046" s="13" t="n">
        <v>0.147186147186147</v>
      </c>
      <c r="Q1046" s="13" t="n">
        <v>-0.25</v>
      </c>
      <c r="R1046" s="13" t="n">
        <v>-0.205607476635514</v>
      </c>
      <c r="S1046" s="11" t="n">
        <v>0</v>
      </c>
      <c r="T1046" s="13" t="n">
        <v>-0.0833333333333334</v>
      </c>
      <c r="U1046" s="13" t="n">
        <v>-0.0980392156862745</v>
      </c>
      <c r="V1046" s="11" t="n">
        <v>0</v>
      </c>
      <c r="W1046" s="13" t="n">
        <v>-0.0909090909090909</v>
      </c>
      <c r="X1046" s="11" t="n">
        <v>0</v>
      </c>
      <c r="Y1046" s="11" t="n">
        <v>0</v>
      </c>
      <c r="Z1046" s="11" t="n">
        <v>0</v>
      </c>
      <c r="AA1046" s="11" t="n">
        <v>0</v>
      </c>
      <c r="AB1046" s="10" t="s">
        <v>65</v>
      </c>
      <c r="AC1046" s="11" t="n">
        <v>3</v>
      </c>
      <c r="AD1046" s="11" t="n">
        <v>4</v>
      </c>
      <c r="AE1046" s="11" t="n">
        <v>2</v>
      </c>
      <c r="AF1046" s="11" t="n">
        <v>0</v>
      </c>
      <c r="AG1046" s="11" t="n">
        <v>13</v>
      </c>
      <c r="AH1046" s="11" t="n">
        <v>0</v>
      </c>
      <c r="AI1046" s="13" t="n">
        <v>0.136363636363636</v>
      </c>
      <c r="AJ1046" s="13" t="n">
        <v>0.181818181818182</v>
      </c>
      <c r="AK1046" s="13" t="n">
        <v>0.0909090909090909</v>
      </c>
      <c r="AL1046" s="13" t="n">
        <v>0</v>
      </c>
      <c r="AM1046" s="13" t="n">
        <v>0.590909090909091</v>
      </c>
      <c r="AN1046" s="11" t="n">
        <v>1</v>
      </c>
      <c r="AO1046" s="13" t="n">
        <v>0.0434782608695652</v>
      </c>
      <c r="AP1046" s="11" t="n">
        <v>1</v>
      </c>
      <c r="AQ1046" s="11" t="n">
        <v>0</v>
      </c>
      <c r="AR1046" s="13" t="n">
        <v>0.0416666666666667</v>
      </c>
      <c r="AS1046" s="13" t="n">
        <v>0</v>
      </c>
      <c r="AT1046" s="14" t="n">
        <f aca="false">SUMIFS(시도_소아과개폐업!$C$5:$C$293,시도_소아과개폐업!$A$5:$A$293,$D1046,시도_소아과개폐업!$B$5:$B$293,$B1046)</f>
        <v>20</v>
      </c>
      <c r="AU1046" s="14" t="n">
        <f aca="false">SUMIFS(시도_소아과개폐업!$D$5:$D$293,시도_소아과개폐업!$A$5:$A$293,$D1046,시도_소아과개폐업!$B$5:$B$293,$B1046)</f>
        <v>17</v>
      </c>
      <c r="AV1046" s="14" t="n">
        <f aca="false">SUMIFS(시도_소아과개폐업!$F$5:$F$293,시도_소아과개폐업!$A$5:$A$293,$D1046,시도_소아과개폐업!$B$5:$B$293,$B1046)</f>
        <v>3</v>
      </c>
      <c r="AW1046" s="15" t="n">
        <f aca="false">SUMIFS(시도_소아과개폐업!$G$5:$G$293,시도_소아과개폐업!$A$5:$A$293,$D1046,시도_소아과개폐업!$B$5:$B$293,$B1046)</f>
        <v>0.274193548387097</v>
      </c>
      <c r="AX1046" s="14" t="n">
        <f aca="false">SUMIFS(시도_소아과개폐업!$H$5:$H$293,시도_소아과개폐업!$A$5:$A$293,$D1046,시도_소아과개폐업!$B$5:$B$293,$B1046)</f>
        <v>64</v>
      </c>
      <c r="AY1046" s="14" t="n">
        <f aca="false">SUMIFS(시군구_병원급!$E$5:$E$3668,시군구_병원급!$A$5:$A$3668,$A1046,시군구_병원급!$D$5:$D$3668,$D1046)</f>
        <v>1</v>
      </c>
      <c r="AZ1046" s="14" t="n">
        <f aca="false">SUMIFS(시군구_병원급!$F$5:$F$3668,시군구_병원급!$A$5:$A$3668,$A1046,시군구_병원급!$D$5:$D$3668,$D1046)</f>
        <v>0</v>
      </c>
      <c r="BA1046" s="14" t="n">
        <f aca="false">SUMIFS(시군구_병원급!$G$5:$G$3668,시군구_병원급!$A$5:$A$3668,$A1046,시군구_병원급!$D$5:$D$3668,$D1046)</f>
        <v>1</v>
      </c>
      <c r="BB1046" s="14" t="n">
        <f aca="false">SUMIFS(시군구_병원급!$H$5:$H$3668,시군구_병원급!$A$5:$A$3668,$A1046,시군구_병원급!$D$5:$D$3668,$D1046)</f>
        <v>6</v>
      </c>
      <c r="BC1046" s="16" t="n">
        <f aca="false">K1046+AY1046</f>
        <v>2</v>
      </c>
      <c r="BD1046" s="17" t="n">
        <f aca="false">IF(E1046=0,"",(K1046+AY1046)/E1046*1000)</f>
        <v>1.73160173160173</v>
      </c>
      <c r="BE1046" s="16" t="n">
        <f aca="false">AY1046-SUMIFS(시군구_병원급!$E$5:$E$3668,시군구_병원급!$A$5:$A$3668,$A1046,시군구_병원급!$D$5:$D$3668,$D1046-3)</f>
        <v>0</v>
      </c>
      <c r="BF1046" s="16" t="n">
        <f aca="false">IF(AY1046=0,1,0)</f>
        <v>0</v>
      </c>
      <c r="BG1046" s="16" t="n">
        <f aca="false">IF(K1046+AY1046=0,1,0)</f>
        <v>0</v>
      </c>
      <c r="BH1046" s="16" t="n">
        <f aca="false">AF1046+AG1046+AH1046</f>
        <v>13</v>
      </c>
      <c r="BI1046" s="18" t="n">
        <f aca="false">IF(H1046=0,"",BH1046/H1046)</f>
        <v>0.590909090909091</v>
      </c>
      <c r="BJ1046" s="16" t="n">
        <f aca="false">IF(AP1046="","",AP1046+AN1046)</f>
        <v>2</v>
      </c>
    </row>
    <row r="1047" customFormat="false" ht="15" hidden="false" customHeight="true" outlineLevel="0" collapsed="false">
      <c r="A1047" s="9" t="s">
        <v>310</v>
      </c>
      <c r="B1047" s="10" t="s">
        <v>288</v>
      </c>
      <c r="C1047" s="10" t="s">
        <v>311</v>
      </c>
      <c r="D1047" s="9" t="n">
        <v>2020</v>
      </c>
      <c r="E1047" s="11" t="n">
        <v>639</v>
      </c>
      <c r="F1047" s="11" t="n">
        <v>85</v>
      </c>
      <c r="G1047" s="11" t="n">
        <v>92</v>
      </c>
      <c r="H1047" s="11" t="n">
        <v>14</v>
      </c>
      <c r="I1047" s="11" t="n">
        <v>593</v>
      </c>
      <c r="J1047" s="11" t="n">
        <v>382</v>
      </c>
      <c r="K1047" s="11" t="n">
        <v>0</v>
      </c>
      <c r="L1047" s="12" t="n">
        <v>21.9092331768388</v>
      </c>
      <c r="M1047" s="12" t="n">
        <v>0</v>
      </c>
      <c r="N1047" s="13" t="n">
        <v>0.644182124789207</v>
      </c>
      <c r="O1047" s="13" t="n">
        <v>0.928012519561815</v>
      </c>
      <c r="P1047" s="13" t="n">
        <v>0.143974960876369</v>
      </c>
      <c r="Q1047" s="13" t="n">
        <v>-0.281214848143982</v>
      </c>
      <c r="R1047" s="13" t="n">
        <v>-0.239669421487603</v>
      </c>
      <c r="S1047" s="11" t="n">
        <v>0</v>
      </c>
      <c r="T1047" s="13" t="n">
        <v>0</v>
      </c>
      <c r="U1047" s="13" t="n">
        <v>-0.00670016750418756</v>
      </c>
      <c r="V1047" s="11" t="n">
        <v>1</v>
      </c>
      <c r="W1047" s="13" t="n">
        <v>-0.142857142857143</v>
      </c>
      <c r="X1047" s="11" t="n">
        <v>0</v>
      </c>
      <c r="Y1047" s="11" t="n">
        <v>0</v>
      </c>
      <c r="Z1047" s="11" t="n">
        <v>0</v>
      </c>
      <c r="AA1047" s="11" t="n">
        <v>0</v>
      </c>
      <c r="AB1047" s="10" t="s">
        <v>65</v>
      </c>
      <c r="AC1047" s="11" t="n">
        <v>3</v>
      </c>
      <c r="AD1047" s="11" t="n">
        <v>5</v>
      </c>
      <c r="AE1047" s="11" t="n">
        <v>4</v>
      </c>
      <c r="AF1047" s="11" t="n">
        <v>0</v>
      </c>
      <c r="AG1047" s="11" t="n">
        <v>2</v>
      </c>
      <c r="AH1047" s="11" t="n">
        <v>0</v>
      </c>
      <c r="AI1047" s="13" t="n">
        <v>0.214285714285714</v>
      </c>
      <c r="AJ1047" s="13" t="n">
        <v>0.357142857142857</v>
      </c>
      <c r="AK1047" s="13" t="n">
        <v>0.285714285714286</v>
      </c>
      <c r="AL1047" s="13" t="n">
        <v>0</v>
      </c>
      <c r="AM1047" s="13" t="n">
        <v>0.142857142857143</v>
      </c>
      <c r="AN1047" s="11" t="n">
        <v>1</v>
      </c>
      <c r="AO1047" s="13" t="n">
        <v>0.0666666666666667</v>
      </c>
      <c r="AP1047" s="11" t="n">
        <v>0</v>
      </c>
      <c r="AQ1047" s="11" t="n">
        <v>0</v>
      </c>
      <c r="AR1047" s="13" t="n">
        <v>0</v>
      </c>
      <c r="AS1047" s="13" t="n">
        <v>0</v>
      </c>
      <c r="AT1047" s="14" t="n">
        <f aca="false">SUMIFS(시도_소아과개폐업!$C$5:$C$293,시도_소아과개폐업!$A$5:$A$293,$D1047,시도_소아과개폐업!$B$5:$B$293,$B1047)</f>
        <v>20</v>
      </c>
      <c r="AU1047" s="14" t="n">
        <f aca="false">SUMIFS(시도_소아과개폐업!$D$5:$D$293,시도_소아과개폐업!$A$5:$A$293,$D1047,시도_소아과개폐업!$B$5:$B$293,$B1047)</f>
        <v>17</v>
      </c>
      <c r="AV1047" s="14" t="n">
        <f aca="false">SUMIFS(시도_소아과개폐업!$F$5:$F$293,시도_소아과개폐업!$A$5:$A$293,$D1047,시도_소아과개폐업!$B$5:$B$293,$B1047)</f>
        <v>3</v>
      </c>
      <c r="AW1047" s="15" t="n">
        <f aca="false">SUMIFS(시도_소아과개폐업!$G$5:$G$293,시도_소아과개폐업!$A$5:$A$293,$D1047,시도_소아과개폐업!$B$5:$B$293,$B1047)</f>
        <v>0.274193548387097</v>
      </c>
      <c r="AX1047" s="14" t="n">
        <f aca="false">SUMIFS(시도_소아과개폐업!$H$5:$H$293,시도_소아과개폐업!$A$5:$A$293,$D1047,시도_소아과개폐업!$B$5:$B$293,$B1047)</f>
        <v>64</v>
      </c>
      <c r="AY1047" s="14" t="n">
        <f aca="false">SUMIFS(시군구_병원급!$E$5:$E$3668,시군구_병원급!$A$5:$A$3668,$A1047,시군구_병원급!$D$5:$D$3668,$D1047)</f>
        <v>1</v>
      </c>
      <c r="AZ1047" s="14" t="n">
        <f aca="false">SUMIFS(시군구_병원급!$F$5:$F$3668,시군구_병원급!$A$5:$A$3668,$A1047,시군구_병원급!$D$5:$D$3668,$D1047)</f>
        <v>0</v>
      </c>
      <c r="BA1047" s="14" t="n">
        <f aca="false">SUMIFS(시군구_병원급!$G$5:$G$3668,시군구_병원급!$A$5:$A$3668,$A1047,시군구_병원급!$D$5:$D$3668,$D1047)</f>
        <v>0</v>
      </c>
      <c r="BB1047" s="14" t="n">
        <f aca="false">SUMIFS(시군구_병원급!$H$5:$H$3668,시군구_병원급!$A$5:$A$3668,$A1047,시군구_병원급!$D$5:$D$3668,$D1047)</f>
        <v>2</v>
      </c>
      <c r="BC1047" s="16" t="n">
        <f aca="false">K1047+AY1047</f>
        <v>1</v>
      </c>
      <c r="BD1047" s="17" t="n">
        <f aca="false">IF(E1047=0,"",(K1047+AY1047)/E1047*1000)</f>
        <v>1.56494522691706</v>
      </c>
      <c r="BE1047" s="16" t="n">
        <f aca="false">AY1047-SUMIFS(시군구_병원급!$E$5:$E$3668,시군구_병원급!$A$5:$A$3668,$A1047,시군구_병원급!$D$5:$D$3668,$D1047-3)</f>
        <v>0</v>
      </c>
      <c r="BF1047" s="16" t="n">
        <f aca="false">IF(AY1047=0,1,0)</f>
        <v>0</v>
      </c>
      <c r="BG1047" s="16" t="n">
        <f aca="false">IF(K1047+AY1047=0,1,0)</f>
        <v>0</v>
      </c>
      <c r="BH1047" s="16" t="n">
        <f aca="false">AF1047+AG1047+AH1047</f>
        <v>2</v>
      </c>
      <c r="BI1047" s="18" t="n">
        <f aca="false">IF(H1047=0,"",BH1047/H1047)</f>
        <v>0.142857142857143</v>
      </c>
      <c r="BJ1047" s="16" t="n">
        <f aca="false">IF(AP1047="","",AP1047+AN1047)</f>
        <v>1</v>
      </c>
    </row>
    <row r="1048" customFormat="false" ht="15" hidden="false" customHeight="true" outlineLevel="0" collapsed="false">
      <c r="A1048" s="9" t="s">
        <v>312</v>
      </c>
      <c r="B1048" s="10" t="s">
        <v>288</v>
      </c>
      <c r="C1048" s="10" t="s">
        <v>313</v>
      </c>
      <c r="D1048" s="9" t="n">
        <v>2020</v>
      </c>
      <c r="E1048" s="11" t="n">
        <v>4083</v>
      </c>
      <c r="F1048" s="11" t="n">
        <v>533</v>
      </c>
      <c r="G1048" s="11" t="n">
        <v>560</v>
      </c>
      <c r="H1048" s="11" t="n">
        <v>62</v>
      </c>
      <c r="I1048" s="11" t="n">
        <v>2935</v>
      </c>
      <c r="J1048" s="11" t="n">
        <v>2249</v>
      </c>
      <c r="K1048" s="11" t="n">
        <v>5</v>
      </c>
      <c r="L1048" s="12" t="n">
        <v>15.1849130541269</v>
      </c>
      <c r="M1048" s="12" t="n">
        <v>1.22458976242959</v>
      </c>
      <c r="N1048" s="13" t="n">
        <v>0.766269165247019</v>
      </c>
      <c r="O1048" s="13" t="n">
        <v>0.718834190546167</v>
      </c>
      <c r="P1048" s="13" t="n">
        <v>0.137154053392114</v>
      </c>
      <c r="Q1048" s="13" t="n">
        <v>-0.17565112053301</v>
      </c>
      <c r="R1048" s="13" t="n">
        <v>-0.197707736389685</v>
      </c>
      <c r="S1048" s="11" t="n">
        <v>0</v>
      </c>
      <c r="T1048" s="13" t="n">
        <v>0</v>
      </c>
      <c r="U1048" s="13" t="n">
        <v>-0.0147700570661296</v>
      </c>
      <c r="V1048" s="11" t="n">
        <v>0</v>
      </c>
      <c r="W1048" s="13" t="n">
        <v>-0.112903225806452</v>
      </c>
      <c r="X1048" s="11" t="n">
        <v>0</v>
      </c>
      <c r="Y1048" s="11" t="n">
        <v>0</v>
      </c>
      <c r="Z1048" s="11" t="n">
        <v>0</v>
      </c>
      <c r="AA1048" s="11" t="n">
        <v>0</v>
      </c>
      <c r="AB1048" s="10" t="s">
        <v>65</v>
      </c>
      <c r="AC1048" s="11" t="n">
        <v>8</v>
      </c>
      <c r="AD1048" s="11" t="n">
        <v>25</v>
      </c>
      <c r="AE1048" s="11" t="n">
        <v>17</v>
      </c>
      <c r="AF1048" s="11" t="n">
        <v>2</v>
      </c>
      <c r="AG1048" s="11" t="n">
        <v>10</v>
      </c>
      <c r="AH1048" s="11" t="n">
        <v>0</v>
      </c>
      <c r="AI1048" s="13" t="n">
        <v>0.129032258064516</v>
      </c>
      <c r="AJ1048" s="13" t="n">
        <v>0.403225806451613</v>
      </c>
      <c r="AK1048" s="13" t="n">
        <v>0.274193548387097</v>
      </c>
      <c r="AL1048" s="13" t="n">
        <v>0.032258064516129</v>
      </c>
      <c r="AM1048" s="13" t="n">
        <v>0.161290322580645</v>
      </c>
      <c r="AN1048" s="11" t="n">
        <v>1</v>
      </c>
      <c r="AO1048" s="13" t="n">
        <v>0.0158730158730159</v>
      </c>
      <c r="AP1048" s="11" t="n">
        <v>3</v>
      </c>
      <c r="AQ1048" s="11" t="n">
        <v>3</v>
      </c>
      <c r="AR1048" s="13" t="n">
        <v>0.0476190476190476</v>
      </c>
      <c r="AS1048" s="13" t="n">
        <v>0.0476190476190476</v>
      </c>
      <c r="AT1048" s="14" t="n">
        <f aca="false">SUMIFS(시도_소아과개폐업!$C$5:$C$293,시도_소아과개폐업!$A$5:$A$293,$D1048,시도_소아과개폐업!$B$5:$B$293,$B1048)</f>
        <v>20</v>
      </c>
      <c r="AU1048" s="14" t="n">
        <f aca="false">SUMIFS(시도_소아과개폐업!$D$5:$D$293,시도_소아과개폐업!$A$5:$A$293,$D1048,시도_소아과개폐업!$B$5:$B$293,$B1048)</f>
        <v>17</v>
      </c>
      <c r="AV1048" s="14" t="n">
        <f aca="false">SUMIFS(시도_소아과개폐업!$F$5:$F$293,시도_소아과개폐업!$A$5:$A$293,$D1048,시도_소아과개폐업!$B$5:$B$293,$B1048)</f>
        <v>3</v>
      </c>
      <c r="AW1048" s="15" t="n">
        <f aca="false">SUMIFS(시도_소아과개폐업!$G$5:$G$293,시도_소아과개폐업!$A$5:$A$293,$D1048,시도_소아과개폐업!$B$5:$B$293,$B1048)</f>
        <v>0.274193548387097</v>
      </c>
      <c r="AX1048" s="14" t="n">
        <f aca="false">SUMIFS(시도_소아과개폐업!$H$5:$H$293,시도_소아과개폐업!$A$5:$A$293,$D1048,시도_소아과개폐업!$B$5:$B$293,$B1048)</f>
        <v>64</v>
      </c>
      <c r="AY1048" s="14" t="n">
        <f aca="false">SUMIFS(시군구_병원급!$E$5:$E$3668,시군구_병원급!$A$5:$A$3668,$A1048,시군구_병원급!$D$5:$D$3668,$D1048)</f>
        <v>1</v>
      </c>
      <c r="AZ1048" s="14" t="n">
        <f aca="false">SUMIFS(시군구_병원급!$F$5:$F$3668,시군구_병원급!$A$5:$A$3668,$A1048,시군구_병원급!$D$5:$D$3668,$D1048)</f>
        <v>1</v>
      </c>
      <c r="BA1048" s="14" t="n">
        <f aca="false">SUMIFS(시군구_병원급!$G$5:$G$3668,시군구_병원급!$A$5:$A$3668,$A1048,시군구_병원급!$D$5:$D$3668,$D1048)</f>
        <v>2</v>
      </c>
      <c r="BB1048" s="14" t="n">
        <f aca="false">SUMIFS(시군구_병원급!$H$5:$H$3668,시군구_병원급!$A$5:$A$3668,$A1048,시군구_병원급!$D$5:$D$3668,$D1048)</f>
        <v>10</v>
      </c>
      <c r="BC1048" s="16" t="n">
        <f aca="false">K1048+AY1048</f>
        <v>6</v>
      </c>
      <c r="BD1048" s="17" t="n">
        <f aca="false">IF(E1048=0,"",(K1048+AY1048)/E1048*1000)</f>
        <v>1.4695077149155</v>
      </c>
      <c r="BE1048" s="16" t="n">
        <f aca="false">AY1048-SUMIFS(시군구_병원급!$E$5:$E$3668,시군구_병원급!$A$5:$A$3668,$A1048,시군구_병원급!$D$5:$D$3668,$D1048-3)</f>
        <v>0</v>
      </c>
      <c r="BF1048" s="16" t="n">
        <f aca="false">IF(AY1048=0,1,0)</f>
        <v>0</v>
      </c>
      <c r="BG1048" s="16" t="n">
        <f aca="false">IF(K1048+AY1048=0,1,0)</f>
        <v>0</v>
      </c>
      <c r="BH1048" s="16" t="n">
        <f aca="false">AF1048+AG1048+AH1048</f>
        <v>12</v>
      </c>
      <c r="BI1048" s="18" t="n">
        <f aca="false">IF(H1048=0,"",BH1048/H1048)</f>
        <v>0.193548387096774</v>
      </c>
      <c r="BJ1048" s="16" t="n">
        <f aca="false">IF(AP1048="","",AP1048+AN1048)</f>
        <v>4</v>
      </c>
    </row>
    <row r="1049" customFormat="false" ht="15" hidden="false" customHeight="true" outlineLevel="0" collapsed="false">
      <c r="A1049" s="9" t="s">
        <v>314</v>
      </c>
      <c r="B1049" s="10" t="s">
        <v>288</v>
      </c>
      <c r="C1049" s="10" t="s">
        <v>315</v>
      </c>
      <c r="D1049" s="9" t="n">
        <v>2020</v>
      </c>
      <c r="E1049" s="11" t="n">
        <v>1809</v>
      </c>
      <c r="F1049" s="11" t="n">
        <v>238</v>
      </c>
      <c r="G1049" s="11" t="n">
        <v>247</v>
      </c>
      <c r="H1049" s="11" t="n">
        <v>27</v>
      </c>
      <c r="I1049" s="11" t="n">
        <v>1614</v>
      </c>
      <c r="J1049" s="11" t="n">
        <v>1103</v>
      </c>
      <c r="K1049" s="11" t="n">
        <v>0</v>
      </c>
      <c r="L1049" s="12" t="n">
        <v>14.9253731343284</v>
      </c>
      <c r="M1049" s="12" t="n">
        <v>0</v>
      </c>
      <c r="N1049" s="13" t="n">
        <v>0.683395291201983</v>
      </c>
      <c r="O1049" s="13" t="n">
        <v>0.892205638474295</v>
      </c>
      <c r="P1049" s="13" t="n">
        <v>0.136539524599226</v>
      </c>
      <c r="Q1049" s="13" t="n">
        <v>-0.202732481269282</v>
      </c>
      <c r="R1049" s="13" t="n">
        <v>-0.223270440251572</v>
      </c>
      <c r="S1049" s="11" t="n">
        <v>0</v>
      </c>
      <c r="T1049" s="13" t="n">
        <v>-0.1</v>
      </c>
      <c r="U1049" s="13" t="n">
        <v>-0.1008356545961</v>
      </c>
      <c r="V1049" s="11" t="n">
        <v>1</v>
      </c>
      <c r="W1049" s="13" t="n">
        <v>-0.0740740740740741</v>
      </c>
      <c r="X1049" s="11" t="n">
        <v>0</v>
      </c>
      <c r="Y1049" s="11" t="n">
        <v>0</v>
      </c>
      <c r="Z1049" s="11" t="n">
        <v>0</v>
      </c>
      <c r="AA1049" s="11" t="n">
        <v>0</v>
      </c>
      <c r="AB1049" s="10" t="s">
        <v>65</v>
      </c>
      <c r="AC1049" s="11" t="n">
        <v>2</v>
      </c>
      <c r="AD1049" s="11" t="n">
        <v>8</v>
      </c>
      <c r="AE1049" s="11" t="n">
        <v>5</v>
      </c>
      <c r="AF1049" s="11" t="n">
        <v>2</v>
      </c>
      <c r="AG1049" s="11" t="n">
        <v>10</v>
      </c>
      <c r="AH1049" s="11" t="n">
        <v>0</v>
      </c>
      <c r="AI1049" s="13" t="n">
        <v>0.0740740740740741</v>
      </c>
      <c r="AJ1049" s="13" t="n">
        <v>0.296296296296296</v>
      </c>
      <c r="AK1049" s="13" t="n">
        <v>0.185185185185185</v>
      </c>
      <c r="AL1049" s="13" t="n">
        <v>0.0740740740740741</v>
      </c>
      <c r="AM1049" s="13" t="n">
        <v>0.37037037037037</v>
      </c>
      <c r="AN1049" s="11" t="n">
        <v>0</v>
      </c>
      <c r="AO1049" s="13" t="n">
        <v>0</v>
      </c>
      <c r="AP1049" s="11" t="n">
        <v>4</v>
      </c>
      <c r="AQ1049" s="11" t="n">
        <v>1</v>
      </c>
      <c r="AR1049" s="13" t="n">
        <v>0.133333333333333</v>
      </c>
      <c r="AS1049" s="13" t="n">
        <v>0.0333333333333333</v>
      </c>
      <c r="AT1049" s="14" t="n">
        <f aca="false">SUMIFS(시도_소아과개폐업!$C$5:$C$293,시도_소아과개폐업!$A$5:$A$293,$D1049,시도_소아과개폐업!$B$5:$B$293,$B1049)</f>
        <v>20</v>
      </c>
      <c r="AU1049" s="14" t="n">
        <f aca="false">SUMIFS(시도_소아과개폐업!$D$5:$D$293,시도_소아과개폐업!$A$5:$A$293,$D1049,시도_소아과개폐업!$B$5:$B$293,$B1049)</f>
        <v>17</v>
      </c>
      <c r="AV1049" s="14" t="n">
        <f aca="false">SUMIFS(시도_소아과개폐업!$F$5:$F$293,시도_소아과개폐업!$A$5:$A$293,$D1049,시도_소아과개폐업!$B$5:$B$293,$B1049)</f>
        <v>3</v>
      </c>
      <c r="AW1049" s="15" t="n">
        <f aca="false">SUMIFS(시도_소아과개폐업!$G$5:$G$293,시도_소아과개폐업!$A$5:$A$293,$D1049,시도_소아과개폐업!$B$5:$B$293,$B1049)</f>
        <v>0.274193548387097</v>
      </c>
      <c r="AX1049" s="14" t="n">
        <f aca="false">SUMIFS(시도_소아과개폐업!$H$5:$H$293,시도_소아과개폐업!$A$5:$A$293,$D1049,시도_소아과개폐업!$B$5:$B$293,$B1049)</f>
        <v>64</v>
      </c>
      <c r="AY1049" s="14" t="n">
        <f aca="false">SUMIFS(시군구_병원급!$E$5:$E$3668,시군구_병원급!$A$5:$A$3668,$A1049,시군구_병원급!$D$5:$D$3668,$D1049)</f>
        <v>0</v>
      </c>
      <c r="AZ1049" s="14" t="n">
        <f aca="false">SUMIFS(시군구_병원급!$F$5:$F$3668,시군구_병원급!$A$5:$A$3668,$A1049,시군구_병원급!$D$5:$D$3668,$D1049)</f>
        <v>1</v>
      </c>
      <c r="BA1049" s="14" t="n">
        <f aca="false">SUMIFS(시군구_병원급!$G$5:$G$3668,시군구_병원급!$A$5:$A$3668,$A1049,시군구_병원급!$D$5:$D$3668,$D1049)</f>
        <v>2</v>
      </c>
      <c r="BB1049" s="14" t="n">
        <f aca="false">SUMIFS(시군구_병원급!$H$5:$H$3668,시군구_병원급!$A$5:$A$3668,$A1049,시군구_병원급!$D$5:$D$3668,$D1049)</f>
        <v>2</v>
      </c>
      <c r="BC1049" s="16" t="n">
        <f aca="false">K1049+AY1049</f>
        <v>0</v>
      </c>
      <c r="BD1049" s="17" t="n">
        <f aca="false">IF(E1049=0,"",(K1049+AY1049)/E1049*1000)</f>
        <v>0</v>
      </c>
      <c r="BE1049" s="16" t="n">
        <f aca="false">AY1049-SUMIFS(시군구_병원급!$E$5:$E$3668,시군구_병원급!$A$5:$A$3668,$A1049,시군구_병원급!$D$5:$D$3668,$D1049-3)</f>
        <v>0</v>
      </c>
      <c r="BF1049" s="16" t="n">
        <f aca="false">IF(AY1049=0,1,0)</f>
        <v>1</v>
      </c>
      <c r="BG1049" s="16" t="n">
        <f aca="false">IF(K1049+AY1049=0,1,0)</f>
        <v>1</v>
      </c>
      <c r="BH1049" s="16" t="n">
        <f aca="false">AF1049+AG1049+AH1049</f>
        <v>12</v>
      </c>
      <c r="BI1049" s="18" t="n">
        <f aca="false">IF(H1049=0,"",BH1049/H1049)</f>
        <v>0.444444444444444</v>
      </c>
      <c r="BJ1049" s="16" t="n">
        <f aca="false">IF(AP1049="","",AP1049+AN1049)</f>
        <v>4</v>
      </c>
    </row>
    <row r="1050" customFormat="false" ht="15" hidden="false" customHeight="true" outlineLevel="0" collapsed="false">
      <c r="A1050" s="9" t="s">
        <v>316</v>
      </c>
      <c r="B1050" s="10" t="s">
        <v>288</v>
      </c>
      <c r="C1050" s="10" t="s">
        <v>317</v>
      </c>
      <c r="D1050" s="9" t="n">
        <v>2020</v>
      </c>
      <c r="E1050" s="11" t="n">
        <v>1584</v>
      </c>
      <c r="F1050" s="11" t="n">
        <v>201</v>
      </c>
      <c r="G1050" s="11" t="n">
        <v>218</v>
      </c>
      <c r="H1050" s="11" t="n">
        <v>24</v>
      </c>
      <c r="I1050" s="11" t="n">
        <v>1544</v>
      </c>
      <c r="J1050" s="11" t="n">
        <v>1106</v>
      </c>
      <c r="K1050" s="11" t="n">
        <v>0</v>
      </c>
      <c r="L1050" s="12" t="n">
        <v>15.1515151515152</v>
      </c>
      <c r="M1050" s="12" t="n">
        <v>0</v>
      </c>
      <c r="N1050" s="13" t="n">
        <v>0.716321243523316</v>
      </c>
      <c r="O1050" s="13" t="n">
        <v>0.974747474747475</v>
      </c>
      <c r="P1050" s="13" t="n">
        <v>0.137626262626263</v>
      </c>
      <c r="Q1050" s="13" t="n">
        <v>-0.227693807898586</v>
      </c>
      <c r="R1050" s="13" t="n">
        <v>-0.198529411764706</v>
      </c>
      <c r="S1050" s="11" t="n">
        <v>-1</v>
      </c>
      <c r="T1050" s="13" t="n">
        <v>0</v>
      </c>
      <c r="U1050" s="13" t="n">
        <v>-0.0636749545178896</v>
      </c>
      <c r="V1050" s="11" t="n">
        <v>1</v>
      </c>
      <c r="W1050" s="13" t="n">
        <v>-0.125</v>
      </c>
      <c r="X1050" s="11" t="n">
        <v>0</v>
      </c>
      <c r="Y1050" s="11" t="n">
        <v>0</v>
      </c>
      <c r="Z1050" s="11" t="n">
        <v>0</v>
      </c>
      <c r="AA1050" s="11" t="n">
        <v>0</v>
      </c>
      <c r="AB1050" s="10" t="s">
        <v>65</v>
      </c>
      <c r="AC1050" s="11" t="n">
        <v>1</v>
      </c>
      <c r="AD1050" s="11" t="n">
        <v>10</v>
      </c>
      <c r="AE1050" s="11" t="n">
        <v>2</v>
      </c>
      <c r="AF1050" s="11" t="n">
        <v>3</v>
      </c>
      <c r="AG1050" s="11" t="n">
        <v>8</v>
      </c>
      <c r="AH1050" s="11" t="n">
        <v>0</v>
      </c>
      <c r="AI1050" s="13" t="n">
        <v>0.0416666666666667</v>
      </c>
      <c r="AJ1050" s="13" t="n">
        <v>0.416666666666667</v>
      </c>
      <c r="AK1050" s="13" t="n">
        <v>0.0833333333333333</v>
      </c>
      <c r="AL1050" s="13" t="n">
        <v>0.125</v>
      </c>
      <c r="AM1050" s="13" t="n">
        <v>0.333333333333333</v>
      </c>
      <c r="AN1050" s="11" t="n">
        <v>0</v>
      </c>
      <c r="AO1050" s="13" t="n">
        <v>0</v>
      </c>
      <c r="AP1050" s="11" t="n">
        <v>1</v>
      </c>
      <c r="AQ1050" s="11" t="n">
        <v>1</v>
      </c>
      <c r="AR1050" s="13" t="n">
        <v>0.0416666666666667</v>
      </c>
      <c r="AS1050" s="13" t="n">
        <v>0.0416666666666667</v>
      </c>
      <c r="AT1050" s="14" t="n">
        <f aca="false">SUMIFS(시도_소아과개폐업!$C$5:$C$293,시도_소아과개폐업!$A$5:$A$293,$D1050,시도_소아과개폐업!$B$5:$B$293,$B1050)</f>
        <v>20</v>
      </c>
      <c r="AU1050" s="14" t="n">
        <f aca="false">SUMIFS(시도_소아과개폐업!$D$5:$D$293,시도_소아과개폐업!$A$5:$A$293,$D1050,시도_소아과개폐업!$B$5:$B$293,$B1050)</f>
        <v>17</v>
      </c>
      <c r="AV1050" s="14" t="n">
        <f aca="false">SUMIFS(시도_소아과개폐업!$F$5:$F$293,시도_소아과개폐업!$A$5:$A$293,$D1050,시도_소아과개폐업!$B$5:$B$293,$B1050)</f>
        <v>3</v>
      </c>
      <c r="AW1050" s="15" t="n">
        <f aca="false">SUMIFS(시도_소아과개폐업!$G$5:$G$293,시도_소아과개폐업!$A$5:$A$293,$D1050,시도_소아과개폐업!$B$5:$B$293,$B1050)</f>
        <v>0.274193548387097</v>
      </c>
      <c r="AX1050" s="14" t="n">
        <f aca="false">SUMIFS(시도_소아과개폐업!$H$5:$H$293,시도_소아과개폐업!$A$5:$A$293,$D1050,시도_소아과개폐업!$B$5:$B$293,$B1050)</f>
        <v>64</v>
      </c>
      <c r="AY1050" s="14" t="n">
        <f aca="false">SUMIFS(시군구_병원급!$E$5:$E$3668,시군구_병원급!$A$5:$A$3668,$A1050,시군구_병원급!$D$5:$D$3668,$D1050)</f>
        <v>0</v>
      </c>
      <c r="AZ1050" s="14" t="n">
        <f aca="false">SUMIFS(시군구_병원급!$F$5:$F$3668,시군구_병원급!$A$5:$A$3668,$A1050,시군구_병원급!$D$5:$D$3668,$D1050)</f>
        <v>0</v>
      </c>
      <c r="BA1050" s="14" t="n">
        <f aca="false">SUMIFS(시군구_병원급!$G$5:$G$3668,시군구_병원급!$A$5:$A$3668,$A1050,시군구_병원급!$D$5:$D$3668,$D1050)</f>
        <v>0</v>
      </c>
      <c r="BB1050" s="14" t="n">
        <f aca="false">SUMIFS(시군구_병원급!$H$5:$H$3668,시군구_병원급!$A$5:$A$3668,$A1050,시군구_병원급!$D$5:$D$3668,$D1050)</f>
        <v>3</v>
      </c>
      <c r="BC1050" s="16" t="n">
        <f aca="false">K1050+AY1050</f>
        <v>0</v>
      </c>
      <c r="BD1050" s="17" t="n">
        <f aca="false">IF(E1050=0,"",(K1050+AY1050)/E1050*1000)</f>
        <v>0</v>
      </c>
      <c r="BE1050" s="16" t="n">
        <f aca="false">AY1050-SUMIFS(시군구_병원급!$E$5:$E$3668,시군구_병원급!$A$5:$A$3668,$A1050,시군구_병원급!$D$5:$D$3668,$D1050-3)</f>
        <v>-1</v>
      </c>
      <c r="BF1050" s="16" t="n">
        <f aca="false">IF(AY1050=0,1,0)</f>
        <v>1</v>
      </c>
      <c r="BG1050" s="16" t="n">
        <f aca="false">IF(K1050+AY1050=0,1,0)</f>
        <v>1</v>
      </c>
      <c r="BH1050" s="16" t="n">
        <f aca="false">AF1050+AG1050+AH1050</f>
        <v>11</v>
      </c>
      <c r="BI1050" s="18" t="n">
        <f aca="false">IF(H1050=0,"",BH1050/H1050)</f>
        <v>0.458333333333333</v>
      </c>
      <c r="BJ1050" s="16" t="n">
        <f aca="false">IF(AP1050="","",AP1050+AN1050)</f>
        <v>1</v>
      </c>
    </row>
    <row r="1051" customFormat="false" ht="15" hidden="false" customHeight="true" outlineLevel="0" collapsed="false">
      <c r="A1051" s="9" t="s">
        <v>318</v>
      </c>
      <c r="B1051" s="10" t="s">
        <v>319</v>
      </c>
      <c r="C1051" s="10" t="s">
        <v>320</v>
      </c>
      <c r="D1051" s="9" t="n">
        <v>2020</v>
      </c>
      <c r="E1051" s="11" t="n">
        <v>8796</v>
      </c>
      <c r="F1051" s="11" t="n">
        <v>920</v>
      </c>
      <c r="G1051" s="11" t="n">
        <v>963</v>
      </c>
      <c r="H1051" s="11" t="n">
        <v>185</v>
      </c>
      <c r="I1051" s="11" t="n">
        <v>10874</v>
      </c>
      <c r="J1051" s="11" t="n">
        <v>7437</v>
      </c>
      <c r="K1051" s="11" t="n">
        <v>3</v>
      </c>
      <c r="L1051" s="12" t="n">
        <v>21.0322874033652</v>
      </c>
      <c r="M1051" s="12" t="n">
        <v>0.34106412005457</v>
      </c>
      <c r="N1051" s="13" t="n">
        <v>0.683924958616884</v>
      </c>
      <c r="O1051" s="13" t="n">
        <v>1.2362437471578</v>
      </c>
      <c r="P1051" s="13" t="n">
        <v>0.109481582537517</v>
      </c>
      <c r="Q1051" s="13" t="n">
        <v>-0.274795943606233</v>
      </c>
      <c r="R1051" s="13" t="n">
        <v>-0.327044025157233</v>
      </c>
      <c r="S1051" s="11" t="n">
        <v>-1</v>
      </c>
      <c r="T1051" s="13" t="n">
        <v>-0.0841584158415841</v>
      </c>
      <c r="U1051" s="13" t="n">
        <v>-0.0534470752089137</v>
      </c>
      <c r="V1051" s="11" t="n">
        <v>0</v>
      </c>
      <c r="W1051" s="13" t="n">
        <v>-0.264864864864865</v>
      </c>
      <c r="X1051" s="11" t="n">
        <v>1</v>
      </c>
      <c r="Y1051" s="11" t="n">
        <v>1</v>
      </c>
      <c r="Z1051" s="11" t="n">
        <v>1</v>
      </c>
      <c r="AA1051" s="11" t="n">
        <v>1</v>
      </c>
      <c r="AB1051" s="10" t="s">
        <v>65</v>
      </c>
      <c r="AC1051" s="11" t="n">
        <v>11</v>
      </c>
      <c r="AD1051" s="11" t="n">
        <v>63</v>
      </c>
      <c r="AE1051" s="11" t="n">
        <v>88</v>
      </c>
      <c r="AF1051" s="11" t="n">
        <v>2</v>
      </c>
      <c r="AG1051" s="11" t="n">
        <v>20</v>
      </c>
      <c r="AH1051" s="11" t="n">
        <v>1</v>
      </c>
      <c r="AI1051" s="13" t="n">
        <v>0.0594594594594595</v>
      </c>
      <c r="AJ1051" s="13" t="n">
        <v>0.340540540540541</v>
      </c>
      <c r="AK1051" s="13" t="n">
        <v>0.475675675675676</v>
      </c>
      <c r="AL1051" s="13" t="n">
        <v>0.0108108108108108</v>
      </c>
      <c r="AM1051" s="13" t="n">
        <v>0.108108108108108</v>
      </c>
      <c r="AN1051" s="11" t="n">
        <v>3</v>
      </c>
      <c r="AO1051" s="13" t="n">
        <v>0.0159574468085106</v>
      </c>
      <c r="AP1051" s="11" t="n">
        <v>23</v>
      </c>
      <c r="AQ1051" s="11" t="n">
        <v>7</v>
      </c>
      <c r="AR1051" s="13" t="n">
        <v>0.111650485436893</v>
      </c>
      <c r="AS1051" s="13" t="n">
        <v>0.0339805825242718</v>
      </c>
      <c r="AT1051" s="14" t="n">
        <f aca="false">SUMIFS(시도_소아과개폐업!$C$5:$C$293,시도_소아과개폐업!$A$5:$A$293,$D1051,시도_소아과개폐업!$B$5:$B$293,$B1051)</f>
        <v>13</v>
      </c>
      <c r="AU1051" s="14" t="n">
        <f aca="false">SUMIFS(시도_소아과개폐업!$D$5:$D$293,시도_소아과개폐업!$A$5:$A$293,$D1051,시도_소아과개폐업!$B$5:$B$293,$B1051)</f>
        <v>17</v>
      </c>
      <c r="AV1051" s="14" t="n">
        <f aca="false">SUMIFS(시도_소아과개폐업!$F$5:$F$293,시도_소아과개폐업!$A$5:$A$293,$D1051,시도_소아과개폐업!$B$5:$B$293,$B1051)</f>
        <v>-4</v>
      </c>
      <c r="AW1051" s="15" t="n">
        <f aca="false">SUMIFS(시도_소아과개폐업!$G$5:$G$293,시도_소아과개폐업!$A$5:$A$293,$D1051,시도_소아과개폐업!$B$5:$B$293,$B1051)</f>
        <v>0.62962962962963</v>
      </c>
      <c r="AX1051" s="14" t="n">
        <f aca="false">SUMIFS(시도_소아과개폐업!$H$5:$H$293,시도_소아과개폐업!$A$5:$A$293,$D1051,시도_소아과개폐업!$B$5:$B$293,$B1051)</f>
        <v>55</v>
      </c>
      <c r="AY1051" s="14" t="n">
        <f aca="false">SUMIFS(시군구_병원급!$E$5:$E$3668,시군구_병원급!$A$5:$A$3668,$A1051,시군구_병원급!$D$5:$D$3668,$D1051)</f>
        <v>8</v>
      </c>
      <c r="AZ1051" s="14" t="n">
        <f aca="false">SUMIFS(시군구_병원급!$F$5:$F$3668,시군구_병원급!$A$5:$A$3668,$A1051,시군구_병원급!$D$5:$D$3668,$D1051)</f>
        <v>5</v>
      </c>
      <c r="BA1051" s="14" t="n">
        <f aca="false">SUMIFS(시군구_병원급!$G$5:$G$3668,시군구_병원급!$A$5:$A$3668,$A1051,시군구_병원급!$D$5:$D$3668,$D1051)</f>
        <v>21</v>
      </c>
      <c r="BB1051" s="14" t="n">
        <f aca="false">SUMIFS(시군구_병원급!$H$5:$H$3668,시군구_병원급!$A$5:$A$3668,$A1051,시군구_병원급!$D$5:$D$3668,$D1051)</f>
        <v>43</v>
      </c>
      <c r="BC1051" s="16" t="n">
        <f aca="false">K1051+AY1051</f>
        <v>11</v>
      </c>
      <c r="BD1051" s="17" t="n">
        <f aca="false">IF(E1051=0,"",(K1051+AY1051)/E1051*1000)</f>
        <v>1.25056844020009</v>
      </c>
      <c r="BE1051" s="16" t="n">
        <f aca="false">AY1051-SUMIFS(시군구_병원급!$E$5:$E$3668,시군구_병원급!$A$5:$A$3668,$A1051,시군구_병원급!$D$5:$D$3668,$D1051-3)</f>
        <v>0</v>
      </c>
      <c r="BF1051" s="16" t="n">
        <f aca="false">IF(AY1051=0,1,0)</f>
        <v>0</v>
      </c>
      <c r="BG1051" s="16" t="n">
        <f aca="false">IF(K1051+AY1051=0,1,0)</f>
        <v>0</v>
      </c>
      <c r="BH1051" s="16" t="n">
        <f aca="false">AF1051+AG1051+AH1051</f>
        <v>23</v>
      </c>
      <c r="BI1051" s="18" t="n">
        <f aca="false">IF(H1051=0,"",BH1051/H1051)</f>
        <v>0.124324324324324</v>
      </c>
      <c r="BJ1051" s="16" t="n">
        <f aca="false">IF(AP1051="","",AP1051+AN1051)</f>
        <v>26</v>
      </c>
    </row>
    <row r="1052" customFormat="false" ht="15" hidden="false" customHeight="true" outlineLevel="0" collapsed="false">
      <c r="A1052" s="9" t="s">
        <v>321</v>
      </c>
      <c r="B1052" s="10" t="s">
        <v>319</v>
      </c>
      <c r="C1052" s="10" t="s">
        <v>322</v>
      </c>
      <c r="D1052" s="9" t="n">
        <v>2020</v>
      </c>
      <c r="E1052" s="11" t="n">
        <v>11173</v>
      </c>
      <c r="F1052" s="11" t="n">
        <v>1423</v>
      </c>
      <c r="G1052" s="11" t="n">
        <v>1471</v>
      </c>
      <c r="H1052" s="11" t="n">
        <v>146</v>
      </c>
      <c r="I1052" s="11" t="n">
        <v>9056</v>
      </c>
      <c r="J1052" s="11" t="n">
        <v>7073</v>
      </c>
      <c r="K1052" s="11" t="n">
        <v>6</v>
      </c>
      <c r="L1052" s="12" t="n">
        <v>13.0672156090576</v>
      </c>
      <c r="M1052" s="12" t="n">
        <v>0.537008860646201</v>
      </c>
      <c r="N1052" s="13" t="n">
        <v>0.781029151943463</v>
      </c>
      <c r="O1052" s="13" t="n">
        <v>0.810525373668666</v>
      </c>
      <c r="P1052" s="13" t="n">
        <v>0.131656672335094</v>
      </c>
      <c r="Q1052" s="13" t="n">
        <v>-0.198608521015636</v>
      </c>
      <c r="R1052" s="13" t="n">
        <v>-0.272862086010875</v>
      </c>
      <c r="S1052" s="11" t="n">
        <v>0</v>
      </c>
      <c r="T1052" s="13" t="n">
        <v>-0.0201342281879194</v>
      </c>
      <c r="U1052" s="13" t="n">
        <v>-0.0715603854828788</v>
      </c>
      <c r="V1052" s="11" t="n">
        <v>0</v>
      </c>
      <c r="W1052" s="13" t="n">
        <v>-0.143835616438356</v>
      </c>
      <c r="X1052" s="11" t="n">
        <v>0</v>
      </c>
      <c r="Y1052" s="11" t="n">
        <v>0</v>
      </c>
      <c r="Z1052" s="11" t="n">
        <v>0</v>
      </c>
      <c r="AA1052" s="11" t="n">
        <v>0</v>
      </c>
      <c r="AB1052" s="10" t="s">
        <v>65</v>
      </c>
      <c r="AC1052" s="11" t="n">
        <v>22</v>
      </c>
      <c r="AD1052" s="11" t="n">
        <v>61</v>
      </c>
      <c r="AE1052" s="11" t="n">
        <v>33</v>
      </c>
      <c r="AF1052" s="11" t="n">
        <v>8</v>
      </c>
      <c r="AG1052" s="11" t="n">
        <v>22</v>
      </c>
      <c r="AH1052" s="11" t="n">
        <v>0</v>
      </c>
      <c r="AI1052" s="13" t="n">
        <v>0.150684931506849</v>
      </c>
      <c r="AJ1052" s="13" t="n">
        <v>0.417808219178082</v>
      </c>
      <c r="AK1052" s="13" t="n">
        <v>0.226027397260274</v>
      </c>
      <c r="AL1052" s="13" t="n">
        <v>0.0547945205479452</v>
      </c>
      <c r="AM1052" s="13" t="n">
        <v>0.150684931506849</v>
      </c>
      <c r="AN1052" s="11" t="n">
        <v>3</v>
      </c>
      <c r="AO1052" s="13" t="n">
        <v>0.0201342281879195</v>
      </c>
      <c r="AP1052" s="11" t="n">
        <v>9</v>
      </c>
      <c r="AQ1052" s="11" t="n">
        <v>4</v>
      </c>
      <c r="AR1052" s="13" t="n">
        <v>0.0584415584415584</v>
      </c>
      <c r="AS1052" s="13" t="n">
        <v>0.025974025974026</v>
      </c>
      <c r="AT1052" s="14" t="n">
        <f aca="false">SUMIFS(시도_소아과개폐업!$C$5:$C$293,시도_소아과개폐업!$A$5:$A$293,$D1052,시도_소아과개폐업!$B$5:$B$293,$B1052)</f>
        <v>13</v>
      </c>
      <c r="AU1052" s="14" t="n">
        <f aca="false">SUMIFS(시도_소아과개폐업!$D$5:$D$293,시도_소아과개폐업!$A$5:$A$293,$D1052,시도_소아과개폐업!$B$5:$B$293,$B1052)</f>
        <v>17</v>
      </c>
      <c r="AV1052" s="14" t="n">
        <f aca="false">SUMIFS(시도_소아과개폐업!$F$5:$F$293,시도_소아과개폐업!$A$5:$A$293,$D1052,시도_소아과개폐업!$B$5:$B$293,$B1052)</f>
        <v>-4</v>
      </c>
      <c r="AW1052" s="15" t="n">
        <f aca="false">SUMIFS(시도_소아과개폐업!$G$5:$G$293,시도_소아과개폐업!$A$5:$A$293,$D1052,시도_소아과개폐업!$B$5:$B$293,$B1052)</f>
        <v>0.62962962962963</v>
      </c>
      <c r="AX1052" s="14" t="n">
        <f aca="false">SUMIFS(시도_소아과개폐업!$H$5:$H$293,시도_소아과개폐업!$A$5:$A$293,$D1052,시도_소아과개폐업!$B$5:$B$293,$B1052)</f>
        <v>55</v>
      </c>
      <c r="AY1052" s="14" t="n">
        <f aca="false">SUMIFS(시군구_병원급!$E$5:$E$3668,시군구_병원급!$A$5:$A$3668,$A1052,시군구_병원급!$D$5:$D$3668,$D1052)</f>
        <v>2</v>
      </c>
      <c r="AZ1052" s="14" t="n">
        <f aca="false">SUMIFS(시군구_병원급!$F$5:$F$3668,시군구_병원급!$A$5:$A$3668,$A1052,시군구_병원급!$D$5:$D$3668,$D1052)</f>
        <v>3</v>
      </c>
      <c r="BA1052" s="14" t="n">
        <f aca="false">SUMIFS(시군구_병원급!$G$5:$G$3668,시군구_병원급!$A$5:$A$3668,$A1052,시군구_병원급!$D$5:$D$3668,$D1052)</f>
        <v>9</v>
      </c>
      <c r="BB1052" s="14" t="n">
        <f aca="false">SUMIFS(시군구_병원급!$H$5:$H$3668,시군구_병원급!$A$5:$A$3668,$A1052,시군구_병원급!$D$5:$D$3668,$D1052)</f>
        <v>24</v>
      </c>
      <c r="BC1052" s="16" t="n">
        <f aca="false">K1052+AY1052</f>
        <v>8</v>
      </c>
      <c r="BD1052" s="17" t="n">
        <f aca="false">IF(E1052=0,"",(K1052+AY1052)/E1052*1000)</f>
        <v>0.716011814194934</v>
      </c>
      <c r="BE1052" s="16" t="n">
        <f aca="false">AY1052-SUMIFS(시군구_병원급!$E$5:$E$3668,시군구_병원급!$A$5:$A$3668,$A1052,시군구_병원급!$D$5:$D$3668,$D1052-3)</f>
        <v>-1</v>
      </c>
      <c r="BF1052" s="16" t="n">
        <f aca="false">IF(AY1052=0,1,0)</f>
        <v>0</v>
      </c>
      <c r="BG1052" s="16" t="n">
        <f aca="false">IF(K1052+AY1052=0,1,0)</f>
        <v>0</v>
      </c>
      <c r="BH1052" s="16" t="n">
        <f aca="false">AF1052+AG1052+AH1052</f>
        <v>30</v>
      </c>
      <c r="BI1052" s="18" t="n">
        <f aca="false">IF(H1052=0,"",BH1052/H1052)</f>
        <v>0.205479452054795</v>
      </c>
      <c r="BJ1052" s="16" t="n">
        <f aca="false">IF(AP1052="","",AP1052+AN1052)</f>
        <v>12</v>
      </c>
    </row>
    <row r="1053" customFormat="false" ht="15" hidden="false" customHeight="true" outlineLevel="0" collapsed="false">
      <c r="A1053" s="9" t="s">
        <v>323</v>
      </c>
      <c r="B1053" s="10" t="s">
        <v>319</v>
      </c>
      <c r="C1053" s="10" t="s">
        <v>324</v>
      </c>
      <c r="D1053" s="9" t="n">
        <v>2020</v>
      </c>
      <c r="E1053" s="11" t="n">
        <v>12501</v>
      </c>
      <c r="F1053" s="11" t="n">
        <v>1599</v>
      </c>
      <c r="G1053" s="11" t="n">
        <v>1608</v>
      </c>
      <c r="H1053" s="11" t="n">
        <v>203</v>
      </c>
      <c r="I1053" s="11" t="n">
        <v>9910</v>
      </c>
      <c r="J1053" s="11" t="n">
        <v>7983</v>
      </c>
      <c r="K1053" s="11" t="n">
        <v>6</v>
      </c>
      <c r="L1053" s="12" t="n">
        <v>16.2387009039277</v>
      </c>
      <c r="M1053" s="12" t="n">
        <v>0.479961603071754</v>
      </c>
      <c r="N1053" s="13" t="n">
        <v>0.805549949545913</v>
      </c>
      <c r="O1053" s="13" t="n">
        <v>0.792736581073514</v>
      </c>
      <c r="P1053" s="13" t="n">
        <v>0.12862970962323</v>
      </c>
      <c r="Q1053" s="13" t="n">
        <v>-0.108535976609855</v>
      </c>
      <c r="R1053" s="13" t="n">
        <v>-0.131749460043197</v>
      </c>
      <c r="S1053" s="11" t="n">
        <v>1</v>
      </c>
      <c r="T1053" s="13" t="n">
        <v>-0.0855855855855856</v>
      </c>
      <c r="U1053" s="13" t="n">
        <v>-0.0614641538024434</v>
      </c>
      <c r="V1053" s="11" t="n">
        <v>0</v>
      </c>
      <c r="W1053" s="13" t="n">
        <v>-0.0985221674876847</v>
      </c>
      <c r="X1053" s="11" t="n">
        <v>0</v>
      </c>
      <c r="Y1053" s="11" t="n">
        <v>0</v>
      </c>
      <c r="Z1053" s="11" t="n">
        <v>0</v>
      </c>
      <c r="AA1053" s="11" t="n">
        <v>0</v>
      </c>
      <c r="AB1053" s="10" t="s">
        <v>65</v>
      </c>
      <c r="AC1053" s="11" t="n">
        <v>21</v>
      </c>
      <c r="AD1053" s="11" t="n">
        <v>71</v>
      </c>
      <c r="AE1053" s="11" t="n">
        <v>92</v>
      </c>
      <c r="AF1053" s="11" t="n">
        <v>5</v>
      </c>
      <c r="AG1053" s="11" t="n">
        <v>14</v>
      </c>
      <c r="AH1053" s="11" t="n">
        <v>0</v>
      </c>
      <c r="AI1053" s="13" t="n">
        <v>0.103448275862069</v>
      </c>
      <c r="AJ1053" s="13" t="n">
        <v>0.349753694581281</v>
      </c>
      <c r="AK1053" s="13" t="n">
        <v>0.45320197044335</v>
      </c>
      <c r="AL1053" s="13" t="n">
        <v>0.0246305418719212</v>
      </c>
      <c r="AM1053" s="13" t="n">
        <v>0.0689655172413793</v>
      </c>
      <c r="AN1053" s="11" t="n">
        <v>3</v>
      </c>
      <c r="AO1053" s="13" t="n">
        <v>0.0145631067961165</v>
      </c>
      <c r="AP1053" s="11" t="n">
        <v>25</v>
      </c>
      <c r="AQ1053" s="11" t="n">
        <v>3</v>
      </c>
      <c r="AR1053" s="13" t="n">
        <v>0.109649122807018</v>
      </c>
      <c r="AS1053" s="13" t="n">
        <v>0.0131578947368421</v>
      </c>
      <c r="AT1053" s="14" t="n">
        <f aca="false">SUMIFS(시도_소아과개폐업!$C$5:$C$293,시도_소아과개폐업!$A$5:$A$293,$D1053,시도_소아과개폐업!$B$5:$B$293,$B1053)</f>
        <v>13</v>
      </c>
      <c r="AU1053" s="14" t="n">
        <f aca="false">SUMIFS(시도_소아과개폐업!$D$5:$D$293,시도_소아과개폐업!$A$5:$A$293,$D1053,시도_소아과개폐업!$B$5:$B$293,$B1053)</f>
        <v>17</v>
      </c>
      <c r="AV1053" s="14" t="n">
        <f aca="false">SUMIFS(시도_소아과개폐업!$F$5:$F$293,시도_소아과개폐업!$A$5:$A$293,$D1053,시도_소아과개폐업!$B$5:$B$293,$B1053)</f>
        <v>-4</v>
      </c>
      <c r="AW1053" s="15" t="n">
        <f aca="false">SUMIFS(시도_소아과개폐업!$G$5:$G$293,시도_소아과개폐업!$A$5:$A$293,$D1053,시도_소아과개폐업!$B$5:$B$293,$B1053)</f>
        <v>0.62962962962963</v>
      </c>
      <c r="AX1053" s="14" t="n">
        <f aca="false">SUMIFS(시도_소아과개폐업!$H$5:$H$293,시도_소아과개폐업!$A$5:$A$293,$D1053,시도_소아과개폐업!$B$5:$B$293,$B1053)</f>
        <v>55</v>
      </c>
      <c r="AY1053" s="14" t="n">
        <f aca="false">SUMIFS(시군구_병원급!$E$5:$E$3668,시군구_병원급!$A$5:$A$3668,$A1053,시군구_병원급!$D$5:$D$3668,$D1053)</f>
        <v>9</v>
      </c>
      <c r="AZ1053" s="14" t="n">
        <f aca="false">SUMIFS(시군구_병원급!$F$5:$F$3668,시군구_병원급!$A$5:$A$3668,$A1053,시군구_병원급!$D$5:$D$3668,$D1053)</f>
        <v>8</v>
      </c>
      <c r="BA1053" s="14" t="n">
        <f aca="false">SUMIFS(시군구_병원급!$G$5:$G$3668,시군구_병원급!$A$5:$A$3668,$A1053,시군구_병원급!$D$5:$D$3668,$D1053)</f>
        <v>28</v>
      </c>
      <c r="BB1053" s="14" t="n">
        <f aca="false">SUMIFS(시군구_병원급!$H$5:$H$3668,시군구_병원급!$A$5:$A$3668,$A1053,시군구_병원급!$D$5:$D$3668,$D1053)</f>
        <v>41</v>
      </c>
      <c r="BC1053" s="16" t="n">
        <f aca="false">K1053+AY1053</f>
        <v>15</v>
      </c>
      <c r="BD1053" s="17" t="n">
        <f aca="false">IF(E1053=0,"",(K1053+AY1053)/E1053*1000)</f>
        <v>1.19990400767939</v>
      </c>
      <c r="BE1053" s="16" t="n">
        <f aca="false">AY1053-SUMIFS(시군구_병원급!$E$5:$E$3668,시군구_병원급!$A$5:$A$3668,$A1053,시군구_병원급!$D$5:$D$3668,$D1053-3)</f>
        <v>0</v>
      </c>
      <c r="BF1053" s="16" t="n">
        <f aca="false">IF(AY1053=0,1,0)</f>
        <v>0</v>
      </c>
      <c r="BG1053" s="16" t="n">
        <f aca="false">IF(K1053+AY1053=0,1,0)</f>
        <v>0</v>
      </c>
      <c r="BH1053" s="16" t="n">
        <f aca="false">AF1053+AG1053+AH1053</f>
        <v>19</v>
      </c>
      <c r="BI1053" s="18" t="n">
        <f aca="false">IF(H1053=0,"",BH1053/H1053)</f>
        <v>0.0935960591133005</v>
      </c>
      <c r="BJ1053" s="16" t="n">
        <f aca="false">IF(AP1053="","",AP1053+AN1053)</f>
        <v>28</v>
      </c>
    </row>
    <row r="1054" customFormat="false" ht="15" hidden="false" customHeight="true" outlineLevel="0" collapsed="false">
      <c r="A1054" s="9" t="s">
        <v>325</v>
      </c>
      <c r="B1054" s="10" t="s">
        <v>319</v>
      </c>
      <c r="C1054" s="10" t="s">
        <v>326</v>
      </c>
      <c r="D1054" s="9" t="n">
        <v>2020</v>
      </c>
      <c r="E1054" s="11" t="n">
        <v>5715</v>
      </c>
      <c r="F1054" s="11" t="n">
        <v>736</v>
      </c>
      <c r="G1054" s="11" t="n">
        <v>733</v>
      </c>
      <c r="H1054" s="11" t="n">
        <v>87</v>
      </c>
      <c r="I1054" s="11" t="n">
        <v>4479</v>
      </c>
      <c r="J1054" s="11" t="n">
        <v>3383</v>
      </c>
      <c r="K1054" s="11" t="n">
        <v>3</v>
      </c>
      <c r="L1054" s="12" t="n">
        <v>15.2230971128609</v>
      </c>
      <c r="M1054" s="12" t="n">
        <v>0.5249343832021</v>
      </c>
      <c r="N1054" s="13" t="n">
        <v>0.755302522884572</v>
      </c>
      <c r="O1054" s="13" t="n">
        <v>0.783727034120735</v>
      </c>
      <c r="P1054" s="13" t="n">
        <v>0.128258967629046</v>
      </c>
      <c r="Q1054" s="13" t="n">
        <v>-0.111335717617789</v>
      </c>
      <c r="R1054" s="13" t="n">
        <v>-0.222693531283139</v>
      </c>
      <c r="S1054" s="11" t="n">
        <v>-1</v>
      </c>
      <c r="T1054" s="13" t="n">
        <v>-0.0333333333333333</v>
      </c>
      <c r="U1054" s="13" t="n">
        <v>-0.0390474147178717</v>
      </c>
      <c r="V1054" s="11" t="n">
        <v>0</v>
      </c>
      <c r="W1054" s="13" t="n">
        <v>-0.0229885057471264</v>
      </c>
      <c r="X1054" s="11" t="n">
        <v>0</v>
      </c>
      <c r="Y1054" s="11" t="n">
        <v>0</v>
      </c>
      <c r="Z1054" s="11" t="n">
        <v>0</v>
      </c>
      <c r="AA1054" s="11" t="n">
        <v>0</v>
      </c>
      <c r="AB1054" s="10" t="s">
        <v>65</v>
      </c>
      <c r="AC1054" s="11" t="n">
        <v>14</v>
      </c>
      <c r="AD1054" s="11" t="n">
        <v>27</v>
      </c>
      <c r="AE1054" s="11" t="n">
        <v>29</v>
      </c>
      <c r="AF1054" s="11" t="n">
        <v>9</v>
      </c>
      <c r="AG1054" s="11" t="n">
        <v>8</v>
      </c>
      <c r="AH1054" s="11" t="n">
        <v>0</v>
      </c>
      <c r="AI1054" s="13" t="n">
        <v>0.160919540229885</v>
      </c>
      <c r="AJ1054" s="13" t="n">
        <v>0.310344827586207</v>
      </c>
      <c r="AK1054" s="13" t="n">
        <v>0.333333333333333</v>
      </c>
      <c r="AL1054" s="13" t="n">
        <v>0.103448275862069</v>
      </c>
      <c r="AM1054" s="13" t="n">
        <v>0.0919540229885058</v>
      </c>
      <c r="AN1054" s="11" t="n">
        <v>4</v>
      </c>
      <c r="AO1054" s="13" t="n">
        <v>0.043956043956044</v>
      </c>
      <c r="AP1054" s="11" t="n">
        <v>3</v>
      </c>
      <c r="AQ1054" s="11" t="n">
        <v>2</v>
      </c>
      <c r="AR1054" s="13" t="n">
        <v>0.0326086956521739</v>
      </c>
      <c r="AS1054" s="13" t="n">
        <v>0.0217391304347826</v>
      </c>
      <c r="AT1054" s="14" t="n">
        <f aca="false">SUMIFS(시도_소아과개폐업!$C$5:$C$293,시도_소아과개폐업!$A$5:$A$293,$D1054,시도_소아과개폐업!$B$5:$B$293,$B1054)</f>
        <v>13</v>
      </c>
      <c r="AU1054" s="14" t="n">
        <f aca="false">SUMIFS(시도_소아과개폐업!$D$5:$D$293,시도_소아과개폐업!$A$5:$A$293,$D1054,시도_소아과개폐업!$B$5:$B$293,$B1054)</f>
        <v>17</v>
      </c>
      <c r="AV1054" s="14" t="n">
        <f aca="false">SUMIFS(시도_소아과개폐업!$F$5:$F$293,시도_소아과개폐업!$A$5:$A$293,$D1054,시도_소아과개폐업!$B$5:$B$293,$B1054)</f>
        <v>-4</v>
      </c>
      <c r="AW1054" s="15" t="n">
        <f aca="false">SUMIFS(시도_소아과개폐업!$G$5:$G$293,시도_소아과개폐업!$A$5:$A$293,$D1054,시도_소아과개폐업!$B$5:$B$293,$B1054)</f>
        <v>0.62962962962963</v>
      </c>
      <c r="AX1054" s="14" t="n">
        <f aca="false">SUMIFS(시도_소아과개폐업!$H$5:$H$293,시도_소아과개폐업!$A$5:$A$293,$D1054,시도_소아과개폐업!$B$5:$B$293,$B1054)</f>
        <v>55</v>
      </c>
      <c r="AY1054" s="14" t="n">
        <f aca="false">SUMIFS(시군구_병원급!$E$5:$E$3668,시군구_병원급!$A$5:$A$3668,$A1054,시군구_병원급!$D$5:$D$3668,$D1054)</f>
        <v>0</v>
      </c>
      <c r="AZ1054" s="14" t="n">
        <f aca="false">SUMIFS(시군구_병원급!$F$5:$F$3668,시군구_병원급!$A$5:$A$3668,$A1054,시군구_병원급!$D$5:$D$3668,$D1054)</f>
        <v>2</v>
      </c>
      <c r="BA1054" s="14" t="n">
        <f aca="false">SUMIFS(시군구_병원급!$G$5:$G$3668,시군구_병원급!$A$5:$A$3668,$A1054,시군구_병원급!$D$5:$D$3668,$D1054)</f>
        <v>4</v>
      </c>
      <c r="BB1054" s="14" t="n">
        <f aca="false">SUMIFS(시군구_병원급!$H$5:$H$3668,시군구_병원급!$A$5:$A$3668,$A1054,시군구_병원급!$D$5:$D$3668,$D1054)</f>
        <v>18</v>
      </c>
      <c r="BC1054" s="16" t="n">
        <f aca="false">K1054+AY1054</f>
        <v>3</v>
      </c>
      <c r="BD1054" s="17" t="n">
        <f aca="false">IF(E1054=0,"",(K1054+AY1054)/E1054*1000)</f>
        <v>0.5249343832021</v>
      </c>
      <c r="BE1054" s="16" t="n">
        <f aca="false">AY1054-SUMIFS(시군구_병원급!$E$5:$E$3668,시군구_병원급!$A$5:$A$3668,$A1054,시군구_병원급!$D$5:$D$3668,$D1054-3)</f>
        <v>0</v>
      </c>
      <c r="BF1054" s="16" t="n">
        <f aca="false">IF(AY1054=0,1,0)</f>
        <v>1</v>
      </c>
      <c r="BG1054" s="16" t="n">
        <f aca="false">IF(K1054+AY1054=0,1,0)</f>
        <v>0</v>
      </c>
      <c r="BH1054" s="16" t="n">
        <f aca="false">AF1054+AG1054+AH1054</f>
        <v>17</v>
      </c>
      <c r="BI1054" s="18" t="n">
        <f aca="false">IF(H1054=0,"",BH1054/H1054)</f>
        <v>0.195402298850575</v>
      </c>
      <c r="BJ1054" s="16" t="n">
        <f aca="false">IF(AP1054="","",AP1054+AN1054)</f>
        <v>7</v>
      </c>
    </row>
    <row r="1055" customFormat="false" ht="15" hidden="false" customHeight="true" outlineLevel="0" collapsed="false">
      <c r="A1055" s="9" t="s">
        <v>327</v>
      </c>
      <c r="B1055" s="10" t="s">
        <v>319</v>
      </c>
      <c r="C1055" s="10" t="s">
        <v>328</v>
      </c>
      <c r="D1055" s="9" t="n">
        <v>2020</v>
      </c>
      <c r="E1055" s="11" t="n">
        <v>7210</v>
      </c>
      <c r="F1055" s="11" t="n">
        <v>980</v>
      </c>
      <c r="G1055" s="11" t="n">
        <v>1024</v>
      </c>
      <c r="H1055" s="11" t="n">
        <v>121</v>
      </c>
      <c r="I1055" s="11" t="n">
        <v>7309</v>
      </c>
      <c r="J1055" s="11" t="n">
        <v>5425</v>
      </c>
      <c r="K1055" s="11" t="n">
        <v>4</v>
      </c>
      <c r="L1055" s="12" t="n">
        <v>16.7822468793343</v>
      </c>
      <c r="M1055" s="12" t="n">
        <v>0.554785020804438</v>
      </c>
      <c r="N1055" s="13" t="n">
        <v>0.742235599945273</v>
      </c>
      <c r="O1055" s="13" t="n">
        <v>1.01373092926491</v>
      </c>
      <c r="P1055" s="13" t="n">
        <v>0.142024965325936</v>
      </c>
      <c r="Q1055" s="13" t="n">
        <v>-0.207518135854034</v>
      </c>
      <c r="R1055" s="13" t="n">
        <v>-0.212307692307692</v>
      </c>
      <c r="S1055" s="11" t="n">
        <v>0</v>
      </c>
      <c r="T1055" s="13" t="n">
        <v>-0.062015503875969</v>
      </c>
      <c r="U1055" s="13" t="n">
        <v>-0.0547077082255562</v>
      </c>
      <c r="V1055" s="11" t="n">
        <v>0</v>
      </c>
      <c r="W1055" s="13" t="n">
        <v>-0.140495867768595</v>
      </c>
      <c r="X1055" s="11" t="n">
        <v>0</v>
      </c>
      <c r="Y1055" s="11" t="n">
        <v>0</v>
      </c>
      <c r="Z1055" s="11" t="n">
        <v>0</v>
      </c>
      <c r="AA1055" s="11" t="n">
        <v>0</v>
      </c>
      <c r="AB1055" s="10" t="s">
        <v>65</v>
      </c>
      <c r="AC1055" s="11" t="n">
        <v>26</v>
      </c>
      <c r="AD1055" s="11" t="n">
        <v>44</v>
      </c>
      <c r="AE1055" s="11" t="n">
        <v>38</v>
      </c>
      <c r="AF1055" s="11" t="n">
        <v>2</v>
      </c>
      <c r="AG1055" s="11" t="n">
        <v>11</v>
      </c>
      <c r="AH1055" s="11" t="n">
        <v>0</v>
      </c>
      <c r="AI1055" s="13" t="n">
        <v>0.214876033057851</v>
      </c>
      <c r="AJ1055" s="13" t="n">
        <v>0.363636363636364</v>
      </c>
      <c r="AK1055" s="13" t="n">
        <v>0.31404958677686</v>
      </c>
      <c r="AL1055" s="13" t="n">
        <v>0.0165289256198347</v>
      </c>
      <c r="AM1055" s="13" t="n">
        <v>0.0909090909090909</v>
      </c>
      <c r="AN1055" s="11" t="n">
        <v>3</v>
      </c>
      <c r="AO1055" s="13" t="n">
        <v>0.0241935483870968</v>
      </c>
      <c r="AP1055" s="11" t="n">
        <v>8</v>
      </c>
      <c r="AQ1055" s="11" t="n">
        <v>3</v>
      </c>
      <c r="AR1055" s="13" t="n">
        <v>0.062015503875969</v>
      </c>
      <c r="AS1055" s="13" t="n">
        <v>0.0232558139534884</v>
      </c>
      <c r="AT1055" s="14" t="n">
        <f aca="false">SUMIFS(시도_소아과개폐업!$C$5:$C$293,시도_소아과개폐업!$A$5:$A$293,$D1055,시도_소아과개폐업!$B$5:$B$293,$B1055)</f>
        <v>13</v>
      </c>
      <c r="AU1055" s="14" t="n">
        <f aca="false">SUMIFS(시도_소아과개폐업!$D$5:$D$293,시도_소아과개폐업!$A$5:$A$293,$D1055,시도_소아과개폐업!$B$5:$B$293,$B1055)</f>
        <v>17</v>
      </c>
      <c r="AV1055" s="14" t="n">
        <f aca="false">SUMIFS(시도_소아과개폐업!$F$5:$F$293,시도_소아과개폐업!$A$5:$A$293,$D1055,시도_소아과개폐업!$B$5:$B$293,$B1055)</f>
        <v>-4</v>
      </c>
      <c r="AW1055" s="15" t="n">
        <f aca="false">SUMIFS(시도_소아과개폐업!$G$5:$G$293,시도_소아과개폐업!$A$5:$A$293,$D1055,시도_소아과개폐업!$B$5:$B$293,$B1055)</f>
        <v>0.62962962962963</v>
      </c>
      <c r="AX1055" s="14" t="n">
        <f aca="false">SUMIFS(시도_소아과개폐업!$H$5:$H$293,시도_소아과개폐업!$A$5:$A$293,$D1055,시도_소아과개폐업!$B$5:$B$293,$B1055)</f>
        <v>55</v>
      </c>
      <c r="AY1055" s="14" t="n">
        <f aca="false">SUMIFS(시군구_병원급!$E$5:$E$3668,시군구_병원급!$A$5:$A$3668,$A1055,시군구_병원급!$D$5:$D$3668,$D1055)</f>
        <v>1</v>
      </c>
      <c r="AZ1055" s="14" t="n">
        <f aca="false">SUMIFS(시군구_병원급!$F$5:$F$3668,시군구_병원급!$A$5:$A$3668,$A1055,시군구_병원급!$D$5:$D$3668,$D1055)</f>
        <v>2</v>
      </c>
      <c r="BA1055" s="14" t="n">
        <f aca="false">SUMIFS(시군구_병원급!$G$5:$G$3668,시군구_병원급!$A$5:$A$3668,$A1055,시군구_병원급!$D$5:$D$3668,$D1055)</f>
        <v>5</v>
      </c>
      <c r="BB1055" s="14" t="n">
        <f aca="false">SUMIFS(시군구_병원급!$H$5:$H$3668,시군구_병원급!$A$5:$A$3668,$A1055,시군구_병원급!$D$5:$D$3668,$D1055)</f>
        <v>11</v>
      </c>
      <c r="BC1055" s="16" t="n">
        <f aca="false">K1055+AY1055</f>
        <v>5</v>
      </c>
      <c r="BD1055" s="17" t="n">
        <f aca="false">IF(E1055=0,"",(K1055+AY1055)/E1055*1000)</f>
        <v>0.693481276005548</v>
      </c>
      <c r="BE1055" s="16" t="n">
        <f aca="false">AY1055-SUMIFS(시군구_병원급!$E$5:$E$3668,시군구_병원급!$A$5:$A$3668,$A1055,시군구_병원급!$D$5:$D$3668,$D1055-3)</f>
        <v>0</v>
      </c>
      <c r="BF1055" s="16" t="n">
        <f aca="false">IF(AY1055=0,1,0)</f>
        <v>0</v>
      </c>
      <c r="BG1055" s="16" t="n">
        <f aca="false">IF(K1055+AY1055=0,1,0)</f>
        <v>0</v>
      </c>
      <c r="BH1055" s="16" t="n">
        <f aca="false">AF1055+AG1055+AH1055</f>
        <v>13</v>
      </c>
      <c r="BI1055" s="18" t="n">
        <f aca="false">IF(H1055=0,"",BH1055/H1055)</f>
        <v>0.107438016528926</v>
      </c>
      <c r="BJ1055" s="16" t="n">
        <f aca="false">IF(AP1055="","",AP1055+AN1055)</f>
        <v>11</v>
      </c>
    </row>
    <row r="1056" customFormat="false" ht="15" hidden="false" customHeight="true" outlineLevel="0" collapsed="false">
      <c r="A1056" s="9" t="s">
        <v>329</v>
      </c>
      <c r="B1056" s="10" t="s">
        <v>319</v>
      </c>
      <c r="C1056" s="10" t="s">
        <v>330</v>
      </c>
      <c r="D1056" s="9" t="n">
        <v>2020</v>
      </c>
      <c r="E1056" s="11" t="n">
        <v>1353</v>
      </c>
      <c r="F1056" s="11" t="n">
        <v>235</v>
      </c>
      <c r="G1056" s="11" t="n">
        <v>240</v>
      </c>
      <c r="H1056" s="11" t="n">
        <v>13</v>
      </c>
      <c r="I1056" s="11" t="n">
        <v>834</v>
      </c>
      <c r="J1056" s="11" t="n">
        <v>544</v>
      </c>
      <c r="K1056" s="11" t="n">
        <v>0</v>
      </c>
      <c r="L1056" s="12" t="n">
        <v>9.60827790096083</v>
      </c>
      <c r="M1056" s="12" t="n">
        <v>0</v>
      </c>
      <c r="N1056" s="13" t="n">
        <v>0.652278177458034</v>
      </c>
      <c r="O1056" s="13" t="n">
        <v>0.616407982261641</v>
      </c>
      <c r="P1056" s="13" t="n">
        <v>0.177383592017738</v>
      </c>
      <c r="Q1056" s="13" t="n">
        <v>-0.189820359281437</v>
      </c>
      <c r="R1056" s="13" t="n">
        <v>-0.178082191780822</v>
      </c>
      <c r="S1056" s="11" t="n">
        <v>0</v>
      </c>
      <c r="T1056" s="13" t="n">
        <v>-0.0714285714285714</v>
      </c>
      <c r="U1056" s="13" t="n">
        <v>-0.0554926387315968</v>
      </c>
      <c r="V1056" s="11" t="n">
        <v>1</v>
      </c>
      <c r="W1056" s="13" t="n">
        <v>0</v>
      </c>
      <c r="X1056" s="11" t="n">
        <v>0</v>
      </c>
      <c r="Y1056" s="11" t="n">
        <v>0</v>
      </c>
      <c r="Z1056" s="11" t="n">
        <v>0</v>
      </c>
      <c r="AA1056" s="11" t="n">
        <v>0</v>
      </c>
      <c r="AB1056" s="10" t="s">
        <v>65</v>
      </c>
      <c r="AC1056" s="11" t="n">
        <v>2</v>
      </c>
      <c r="AD1056" s="11" t="n">
        <v>6</v>
      </c>
      <c r="AE1056" s="11" t="n">
        <v>1</v>
      </c>
      <c r="AF1056" s="11" t="n">
        <v>1</v>
      </c>
      <c r="AG1056" s="11" t="n">
        <v>3</v>
      </c>
      <c r="AH1056" s="11" t="n">
        <v>0</v>
      </c>
      <c r="AI1056" s="13" t="n">
        <v>0.153846153846154</v>
      </c>
      <c r="AJ1056" s="13" t="n">
        <v>0.461538461538462</v>
      </c>
      <c r="AK1056" s="13" t="n">
        <v>0.0769230769230769</v>
      </c>
      <c r="AL1056" s="13" t="n">
        <v>0.0769230769230769</v>
      </c>
      <c r="AM1056" s="13" t="n">
        <v>0.230769230769231</v>
      </c>
      <c r="AN1056" s="11" t="n">
        <v>0</v>
      </c>
      <c r="AO1056" s="13" t="n">
        <v>0</v>
      </c>
      <c r="AP1056" s="11" t="n">
        <v>2</v>
      </c>
      <c r="AQ1056" s="11" t="n">
        <v>1</v>
      </c>
      <c r="AR1056" s="13" t="n">
        <v>0.142857142857143</v>
      </c>
      <c r="AS1056" s="13" t="n">
        <v>0.0714285714285714</v>
      </c>
      <c r="AT1056" s="14" t="n">
        <f aca="false">SUMIFS(시도_소아과개폐업!$C$5:$C$293,시도_소아과개폐업!$A$5:$A$293,$D1056,시도_소아과개폐업!$B$5:$B$293,$B1056)</f>
        <v>13</v>
      </c>
      <c r="AU1056" s="14" t="n">
        <f aca="false">SUMIFS(시도_소아과개폐업!$D$5:$D$293,시도_소아과개폐업!$A$5:$A$293,$D1056,시도_소아과개폐업!$B$5:$B$293,$B1056)</f>
        <v>17</v>
      </c>
      <c r="AV1056" s="14" t="n">
        <f aca="false">SUMIFS(시도_소아과개폐업!$F$5:$F$293,시도_소아과개폐업!$A$5:$A$293,$D1056,시도_소아과개폐업!$B$5:$B$293,$B1056)</f>
        <v>-4</v>
      </c>
      <c r="AW1056" s="15" t="n">
        <f aca="false">SUMIFS(시도_소아과개폐업!$G$5:$G$293,시도_소아과개폐업!$A$5:$A$293,$D1056,시도_소아과개폐업!$B$5:$B$293,$B1056)</f>
        <v>0.62962962962963</v>
      </c>
      <c r="AX1056" s="14" t="n">
        <f aca="false">SUMIFS(시도_소아과개폐업!$H$5:$H$293,시도_소아과개폐업!$A$5:$A$293,$D1056,시도_소아과개폐업!$B$5:$B$293,$B1056)</f>
        <v>55</v>
      </c>
      <c r="AY1056" s="14" t="n">
        <f aca="false">SUMIFS(시군구_병원급!$E$5:$E$3668,시군구_병원급!$A$5:$A$3668,$A1056,시군구_병원급!$D$5:$D$3668,$D1056)</f>
        <v>0</v>
      </c>
      <c r="AZ1056" s="14" t="n">
        <f aca="false">SUMIFS(시군구_병원급!$F$5:$F$3668,시군구_병원급!$A$5:$A$3668,$A1056,시군구_병원급!$D$5:$D$3668,$D1056)</f>
        <v>0</v>
      </c>
      <c r="BA1056" s="14" t="n">
        <f aca="false">SUMIFS(시군구_병원급!$G$5:$G$3668,시군구_병원급!$A$5:$A$3668,$A1056,시군구_병원급!$D$5:$D$3668,$D1056)</f>
        <v>2</v>
      </c>
      <c r="BB1056" s="14" t="n">
        <f aca="false">SUMIFS(시군구_병원급!$H$5:$H$3668,시군구_병원급!$A$5:$A$3668,$A1056,시군구_병원급!$D$5:$D$3668,$D1056)</f>
        <v>10</v>
      </c>
      <c r="BC1056" s="16" t="n">
        <f aca="false">K1056+AY1056</f>
        <v>0</v>
      </c>
      <c r="BD1056" s="17" t="n">
        <f aca="false">IF(E1056=0,"",(K1056+AY1056)/E1056*1000)</f>
        <v>0</v>
      </c>
      <c r="BE1056" s="16" t="n">
        <f aca="false">AY1056-SUMIFS(시군구_병원급!$E$5:$E$3668,시군구_병원급!$A$5:$A$3668,$A1056,시군구_병원급!$D$5:$D$3668,$D1056-3)</f>
        <v>0</v>
      </c>
      <c r="BF1056" s="16" t="n">
        <f aca="false">IF(AY1056=0,1,0)</f>
        <v>1</v>
      </c>
      <c r="BG1056" s="16" t="n">
        <f aca="false">IF(K1056+AY1056=0,1,0)</f>
        <v>1</v>
      </c>
      <c r="BH1056" s="16" t="n">
        <f aca="false">AF1056+AG1056+AH1056</f>
        <v>4</v>
      </c>
      <c r="BI1056" s="18" t="n">
        <f aca="false">IF(H1056=0,"",BH1056/H1056)</f>
        <v>0.307692307692308</v>
      </c>
      <c r="BJ1056" s="16" t="n">
        <f aca="false">IF(AP1056="","",AP1056+AN1056)</f>
        <v>2</v>
      </c>
    </row>
    <row r="1057" customFormat="false" ht="15" hidden="false" customHeight="true" outlineLevel="0" collapsed="false">
      <c r="A1057" s="9" t="s">
        <v>331</v>
      </c>
      <c r="B1057" s="10" t="s">
        <v>319</v>
      </c>
      <c r="C1057" s="10" t="s">
        <v>332</v>
      </c>
      <c r="D1057" s="9" t="n">
        <v>2020</v>
      </c>
      <c r="E1057" s="11" t="n">
        <v>547</v>
      </c>
      <c r="F1057" s="11" t="n">
        <v>64</v>
      </c>
      <c r="G1057" s="11" t="n">
        <v>68</v>
      </c>
      <c r="H1057" s="11" t="n">
        <v>11</v>
      </c>
      <c r="I1057" s="11" t="n">
        <v>645</v>
      </c>
      <c r="J1057" s="11" t="n">
        <v>377</v>
      </c>
      <c r="K1057" s="11" t="n">
        <v>0</v>
      </c>
      <c r="L1057" s="12" t="n">
        <v>20.109689213894</v>
      </c>
      <c r="M1057" s="12" t="n">
        <v>0</v>
      </c>
      <c r="N1057" s="13" t="n">
        <v>0.584496124031008</v>
      </c>
      <c r="O1057" s="13" t="n">
        <v>1.17915904936015</v>
      </c>
      <c r="P1057" s="13" t="n">
        <v>0.124314442413163</v>
      </c>
      <c r="Q1057" s="13" t="n">
        <v>-0.315394242803504</v>
      </c>
      <c r="R1057" s="13" t="n">
        <v>-0.408695652173913</v>
      </c>
      <c r="S1057" s="11" t="n">
        <v>0</v>
      </c>
      <c r="T1057" s="13" t="n">
        <v>0</v>
      </c>
      <c r="U1057" s="13" t="n">
        <v>-0.043026706231454</v>
      </c>
      <c r="V1057" s="11" t="n">
        <v>1</v>
      </c>
      <c r="W1057" s="13" t="n">
        <v>-0.181818181818182</v>
      </c>
      <c r="X1057" s="11" t="n">
        <v>0</v>
      </c>
      <c r="Y1057" s="11" t="n">
        <v>0</v>
      </c>
      <c r="Z1057" s="11" t="n">
        <v>0</v>
      </c>
      <c r="AA1057" s="11" t="n">
        <v>0</v>
      </c>
      <c r="AB1057" s="10" t="s">
        <v>65</v>
      </c>
      <c r="AC1057" s="11" t="n">
        <v>6</v>
      </c>
      <c r="AD1057" s="11" t="n">
        <v>0</v>
      </c>
      <c r="AE1057" s="11" t="n">
        <v>0</v>
      </c>
      <c r="AF1057" s="11" t="n">
        <v>0</v>
      </c>
      <c r="AG1057" s="11" t="n">
        <v>5</v>
      </c>
      <c r="AH1057" s="11" t="n">
        <v>0</v>
      </c>
      <c r="AI1057" s="13" t="n">
        <v>0.545454545454545</v>
      </c>
      <c r="AJ1057" s="13" t="n">
        <v>0</v>
      </c>
      <c r="AK1057" s="13" t="n">
        <v>0</v>
      </c>
      <c r="AL1057" s="13" t="n">
        <v>0</v>
      </c>
      <c r="AM1057" s="13" t="n">
        <v>0.454545454545455</v>
      </c>
      <c r="AN1057" s="11" t="n">
        <v>0</v>
      </c>
      <c r="AO1057" s="13" t="n">
        <v>0</v>
      </c>
      <c r="AP1057" s="11" t="n">
        <v>1</v>
      </c>
      <c r="AQ1057" s="11" t="n">
        <v>1</v>
      </c>
      <c r="AR1057" s="13" t="n">
        <v>0.0909090909090909</v>
      </c>
      <c r="AS1057" s="13" t="n">
        <v>0.0909090909090909</v>
      </c>
      <c r="AT1057" s="14" t="n">
        <f aca="false">SUMIFS(시도_소아과개폐업!$C$5:$C$293,시도_소아과개폐업!$A$5:$A$293,$D1057,시도_소아과개폐업!$B$5:$B$293,$B1057)</f>
        <v>13</v>
      </c>
      <c r="AU1057" s="14" t="n">
        <f aca="false">SUMIFS(시도_소아과개폐업!$D$5:$D$293,시도_소아과개폐업!$A$5:$A$293,$D1057,시도_소아과개폐업!$B$5:$B$293,$B1057)</f>
        <v>17</v>
      </c>
      <c r="AV1057" s="14" t="n">
        <f aca="false">SUMIFS(시도_소아과개폐업!$F$5:$F$293,시도_소아과개폐업!$A$5:$A$293,$D1057,시도_소아과개폐업!$B$5:$B$293,$B1057)</f>
        <v>-4</v>
      </c>
      <c r="AW1057" s="15" t="n">
        <f aca="false">SUMIFS(시도_소아과개폐업!$G$5:$G$293,시도_소아과개폐업!$A$5:$A$293,$D1057,시도_소아과개폐업!$B$5:$B$293,$B1057)</f>
        <v>0.62962962962963</v>
      </c>
      <c r="AX1057" s="14" t="n">
        <f aca="false">SUMIFS(시도_소아과개폐업!$H$5:$H$293,시도_소아과개폐업!$A$5:$A$293,$D1057,시도_소아과개폐업!$B$5:$B$293,$B1057)</f>
        <v>55</v>
      </c>
      <c r="AY1057" s="14" t="n">
        <f aca="false">SUMIFS(시군구_병원급!$E$5:$E$3668,시군구_병원급!$A$5:$A$3668,$A1057,시군구_병원급!$D$5:$D$3668,$D1057)</f>
        <v>0</v>
      </c>
      <c r="AZ1057" s="14" t="n">
        <f aca="false">SUMIFS(시군구_병원급!$F$5:$F$3668,시군구_병원급!$A$5:$A$3668,$A1057,시군구_병원급!$D$5:$D$3668,$D1057)</f>
        <v>0</v>
      </c>
      <c r="BA1057" s="14" t="n">
        <f aca="false">SUMIFS(시군구_병원급!$G$5:$G$3668,시군구_병원급!$A$5:$A$3668,$A1057,시군구_병원급!$D$5:$D$3668,$D1057)</f>
        <v>1</v>
      </c>
      <c r="BB1057" s="14" t="n">
        <f aca="false">SUMIFS(시군구_병원급!$H$5:$H$3668,시군구_병원급!$A$5:$A$3668,$A1057,시군구_병원급!$D$5:$D$3668,$D1057)</f>
        <v>2</v>
      </c>
      <c r="BC1057" s="16" t="n">
        <f aca="false">K1057+AY1057</f>
        <v>0</v>
      </c>
      <c r="BD1057" s="17" t="n">
        <f aca="false">IF(E1057=0,"",(K1057+AY1057)/E1057*1000)</f>
        <v>0</v>
      </c>
      <c r="BE1057" s="16" t="n">
        <f aca="false">AY1057-SUMIFS(시군구_병원급!$E$5:$E$3668,시군구_병원급!$A$5:$A$3668,$A1057,시군구_병원급!$D$5:$D$3668,$D1057-3)</f>
        <v>0</v>
      </c>
      <c r="BF1057" s="16" t="n">
        <f aca="false">IF(AY1057=0,1,0)</f>
        <v>1</v>
      </c>
      <c r="BG1057" s="16" t="n">
        <f aca="false">IF(K1057+AY1057=0,1,0)</f>
        <v>1</v>
      </c>
      <c r="BH1057" s="16" t="n">
        <f aca="false">AF1057+AG1057+AH1057</f>
        <v>5</v>
      </c>
      <c r="BI1057" s="18" t="n">
        <f aca="false">IF(H1057=0,"",BH1057/H1057)</f>
        <v>0.454545454545455</v>
      </c>
      <c r="BJ1057" s="16" t="n">
        <f aca="false">IF(AP1057="","",AP1057+AN1057)</f>
        <v>1</v>
      </c>
    </row>
    <row r="1058" customFormat="false" ht="15" hidden="false" customHeight="true" outlineLevel="0" collapsed="false">
      <c r="A1058" s="9" t="s">
        <v>333</v>
      </c>
      <c r="B1058" s="10" t="s">
        <v>319</v>
      </c>
      <c r="C1058" s="10" t="s">
        <v>334</v>
      </c>
      <c r="D1058" s="9" t="n">
        <v>2020</v>
      </c>
      <c r="E1058" s="11" t="n">
        <v>559</v>
      </c>
      <c r="F1058" s="11" t="n">
        <v>83</v>
      </c>
      <c r="G1058" s="11" t="n">
        <v>88</v>
      </c>
      <c r="H1058" s="11" t="n">
        <v>7</v>
      </c>
      <c r="I1058" s="11" t="n">
        <v>500</v>
      </c>
      <c r="J1058" s="11" t="n">
        <v>300</v>
      </c>
      <c r="K1058" s="11" t="n">
        <v>0</v>
      </c>
      <c r="L1058" s="12" t="n">
        <v>12.5223613595707</v>
      </c>
      <c r="M1058" s="12" t="n">
        <v>0</v>
      </c>
      <c r="N1058" s="13" t="n">
        <v>0.6</v>
      </c>
      <c r="O1058" s="13" t="n">
        <v>0.894454382826476</v>
      </c>
      <c r="P1058" s="13" t="n">
        <v>0.15742397137746</v>
      </c>
      <c r="Q1058" s="13" t="n">
        <v>-0.30902348578492</v>
      </c>
      <c r="R1058" s="13" t="n">
        <v>-0.254237288135593</v>
      </c>
      <c r="S1058" s="11" t="n">
        <v>0</v>
      </c>
      <c r="T1058" s="13" t="n">
        <v>-0.125</v>
      </c>
      <c r="U1058" s="13" t="n">
        <v>-0.0740740740740741</v>
      </c>
      <c r="V1058" s="11" t="n">
        <v>1</v>
      </c>
      <c r="W1058" s="13" t="n">
        <v>0</v>
      </c>
      <c r="X1058" s="11" t="n">
        <v>0</v>
      </c>
      <c r="Y1058" s="11" t="n">
        <v>0</v>
      </c>
      <c r="Z1058" s="11" t="n">
        <v>0</v>
      </c>
      <c r="AA1058" s="11" t="n">
        <v>0</v>
      </c>
      <c r="AB1058" s="10" t="s">
        <v>65</v>
      </c>
      <c r="AC1058" s="11" t="n">
        <v>3</v>
      </c>
      <c r="AD1058" s="11" t="n">
        <v>1</v>
      </c>
      <c r="AE1058" s="11" t="n">
        <v>1</v>
      </c>
      <c r="AF1058" s="11" t="n">
        <v>0</v>
      </c>
      <c r="AG1058" s="11" t="n">
        <v>2</v>
      </c>
      <c r="AH1058" s="11" t="n">
        <v>0</v>
      </c>
      <c r="AI1058" s="13" t="n">
        <v>0.428571428571429</v>
      </c>
      <c r="AJ1058" s="13" t="n">
        <v>0.142857142857143</v>
      </c>
      <c r="AK1058" s="13" t="n">
        <v>0.142857142857143</v>
      </c>
      <c r="AL1058" s="13" t="n">
        <v>0</v>
      </c>
      <c r="AM1058" s="13" t="n">
        <v>0.285714285714286</v>
      </c>
      <c r="AN1058" s="11" t="n">
        <v>1</v>
      </c>
      <c r="AO1058" s="13" t="n">
        <v>0.125</v>
      </c>
      <c r="AP1058" s="11" t="n">
        <v>1</v>
      </c>
      <c r="AQ1058" s="11" t="n">
        <v>0</v>
      </c>
      <c r="AR1058" s="13" t="n">
        <v>0.111111111111111</v>
      </c>
      <c r="AS1058" s="13" t="n">
        <v>0</v>
      </c>
      <c r="AT1058" s="14" t="n">
        <f aca="false">SUMIFS(시도_소아과개폐업!$C$5:$C$293,시도_소아과개폐업!$A$5:$A$293,$D1058,시도_소아과개폐업!$B$5:$B$293,$B1058)</f>
        <v>13</v>
      </c>
      <c r="AU1058" s="14" t="n">
        <f aca="false">SUMIFS(시도_소아과개폐업!$D$5:$D$293,시도_소아과개폐업!$A$5:$A$293,$D1058,시도_소아과개폐업!$B$5:$B$293,$B1058)</f>
        <v>17</v>
      </c>
      <c r="AV1058" s="14" t="n">
        <f aca="false">SUMIFS(시도_소아과개폐업!$F$5:$F$293,시도_소아과개폐업!$A$5:$A$293,$D1058,시도_소아과개폐업!$B$5:$B$293,$B1058)</f>
        <v>-4</v>
      </c>
      <c r="AW1058" s="15" t="n">
        <f aca="false">SUMIFS(시도_소아과개폐업!$G$5:$G$293,시도_소아과개폐업!$A$5:$A$293,$D1058,시도_소아과개폐업!$B$5:$B$293,$B1058)</f>
        <v>0.62962962962963</v>
      </c>
      <c r="AX1058" s="14" t="n">
        <f aca="false">SUMIFS(시도_소아과개폐업!$H$5:$H$293,시도_소아과개폐업!$A$5:$A$293,$D1058,시도_소아과개폐업!$B$5:$B$293,$B1058)</f>
        <v>55</v>
      </c>
      <c r="AY1058" s="14" t="n">
        <f aca="false">SUMIFS(시군구_병원급!$E$5:$E$3668,시군구_병원급!$A$5:$A$3668,$A1058,시군구_병원급!$D$5:$D$3668,$D1058)</f>
        <v>0</v>
      </c>
      <c r="AZ1058" s="14" t="n">
        <f aca="false">SUMIFS(시군구_병원급!$F$5:$F$3668,시군구_병원급!$A$5:$A$3668,$A1058,시군구_병원급!$D$5:$D$3668,$D1058)</f>
        <v>0</v>
      </c>
      <c r="BA1058" s="14" t="n">
        <f aca="false">SUMIFS(시군구_병원급!$G$5:$G$3668,시군구_병원급!$A$5:$A$3668,$A1058,시군구_병원급!$D$5:$D$3668,$D1058)</f>
        <v>1</v>
      </c>
      <c r="BB1058" s="14" t="n">
        <f aca="false">SUMIFS(시군구_병원급!$H$5:$H$3668,시군구_병원급!$A$5:$A$3668,$A1058,시군구_병원급!$D$5:$D$3668,$D1058)</f>
        <v>4</v>
      </c>
      <c r="BC1058" s="16" t="n">
        <f aca="false">K1058+AY1058</f>
        <v>0</v>
      </c>
      <c r="BD1058" s="17" t="n">
        <f aca="false">IF(E1058=0,"",(K1058+AY1058)/E1058*1000)</f>
        <v>0</v>
      </c>
      <c r="BE1058" s="16" t="n">
        <f aca="false">AY1058-SUMIFS(시군구_병원급!$E$5:$E$3668,시군구_병원급!$A$5:$A$3668,$A1058,시군구_병원급!$D$5:$D$3668,$D1058-3)</f>
        <v>0</v>
      </c>
      <c r="BF1058" s="16" t="n">
        <f aca="false">IF(AY1058=0,1,0)</f>
        <v>1</v>
      </c>
      <c r="BG1058" s="16" t="n">
        <f aca="false">IF(K1058+AY1058=0,1,0)</f>
        <v>1</v>
      </c>
      <c r="BH1058" s="16" t="n">
        <f aca="false">AF1058+AG1058+AH1058</f>
        <v>2</v>
      </c>
      <c r="BI1058" s="18" t="n">
        <f aca="false">IF(H1058=0,"",BH1058/H1058)</f>
        <v>0.285714285714286</v>
      </c>
      <c r="BJ1058" s="16" t="n">
        <f aca="false">IF(AP1058="","",AP1058+AN1058)</f>
        <v>2</v>
      </c>
    </row>
    <row r="1059" customFormat="false" ht="15" hidden="false" customHeight="true" outlineLevel="0" collapsed="false">
      <c r="A1059" s="9" t="s">
        <v>335</v>
      </c>
      <c r="B1059" s="10" t="s">
        <v>319</v>
      </c>
      <c r="C1059" s="10" t="s">
        <v>336</v>
      </c>
      <c r="D1059" s="9" t="n">
        <v>2020</v>
      </c>
      <c r="E1059" s="11" t="n">
        <v>1438</v>
      </c>
      <c r="F1059" s="11" t="n">
        <v>241</v>
      </c>
      <c r="G1059" s="11" t="n">
        <v>243</v>
      </c>
      <c r="H1059" s="11" t="n">
        <v>20</v>
      </c>
      <c r="I1059" s="11" t="n">
        <v>1186</v>
      </c>
      <c r="J1059" s="11" t="n">
        <v>809</v>
      </c>
      <c r="K1059" s="11" t="n">
        <v>0</v>
      </c>
      <c r="L1059" s="12" t="n">
        <v>13.9082058414465</v>
      </c>
      <c r="M1059" s="12" t="n">
        <v>0</v>
      </c>
      <c r="N1059" s="13" t="n">
        <v>0.68212478920742</v>
      </c>
      <c r="O1059" s="13" t="n">
        <v>0.824756606397775</v>
      </c>
      <c r="P1059" s="13" t="n">
        <v>0.168984700973574</v>
      </c>
      <c r="Q1059" s="13" t="n">
        <v>-0.10125</v>
      </c>
      <c r="R1059" s="13" t="n">
        <v>0.0704845814977975</v>
      </c>
      <c r="S1059" s="11" t="n">
        <v>0</v>
      </c>
      <c r="T1059" s="13" t="n">
        <v>0</v>
      </c>
      <c r="U1059" s="13" t="n">
        <v>-0.178670360110803</v>
      </c>
      <c r="V1059" s="11" t="n">
        <v>1</v>
      </c>
      <c r="W1059" s="13" t="n">
        <v>0</v>
      </c>
      <c r="X1059" s="11" t="n">
        <v>0</v>
      </c>
      <c r="Y1059" s="11" t="n">
        <v>0</v>
      </c>
      <c r="Z1059" s="11" t="n">
        <v>0</v>
      </c>
      <c r="AA1059" s="11" t="n">
        <v>0</v>
      </c>
      <c r="AB1059" s="10" t="s">
        <v>65</v>
      </c>
      <c r="AC1059" s="11" t="n">
        <v>4</v>
      </c>
      <c r="AD1059" s="11" t="n">
        <v>4</v>
      </c>
      <c r="AE1059" s="11" t="n">
        <v>1</v>
      </c>
      <c r="AF1059" s="11" t="n">
        <v>0</v>
      </c>
      <c r="AG1059" s="11" t="n">
        <v>11</v>
      </c>
      <c r="AH1059" s="11" t="n">
        <v>0</v>
      </c>
      <c r="AI1059" s="13" t="n">
        <v>0.2</v>
      </c>
      <c r="AJ1059" s="13" t="n">
        <v>0.2</v>
      </c>
      <c r="AK1059" s="13" t="n">
        <v>0.05</v>
      </c>
      <c r="AL1059" s="13" t="n">
        <v>0</v>
      </c>
      <c r="AM1059" s="13" t="n">
        <v>0.55</v>
      </c>
      <c r="AN1059" s="11" t="n">
        <v>0</v>
      </c>
      <c r="AO1059" s="13" t="n">
        <v>0</v>
      </c>
      <c r="AP1059" s="11" t="n">
        <v>0</v>
      </c>
      <c r="AQ1059" s="11" t="n">
        <v>0</v>
      </c>
      <c r="AR1059" s="13" t="n">
        <v>0</v>
      </c>
      <c r="AS1059" s="13" t="n">
        <v>0</v>
      </c>
      <c r="AT1059" s="14" t="n">
        <f aca="false">SUMIFS(시도_소아과개폐업!$C$5:$C$293,시도_소아과개폐업!$A$5:$A$293,$D1059,시도_소아과개폐업!$B$5:$B$293,$B1059)</f>
        <v>13</v>
      </c>
      <c r="AU1059" s="14" t="n">
        <f aca="false">SUMIFS(시도_소아과개폐업!$D$5:$D$293,시도_소아과개폐업!$A$5:$A$293,$D1059,시도_소아과개폐업!$B$5:$B$293,$B1059)</f>
        <v>17</v>
      </c>
      <c r="AV1059" s="14" t="n">
        <f aca="false">SUMIFS(시도_소아과개폐업!$F$5:$F$293,시도_소아과개폐업!$A$5:$A$293,$D1059,시도_소아과개폐업!$B$5:$B$293,$B1059)</f>
        <v>-4</v>
      </c>
      <c r="AW1059" s="15" t="n">
        <f aca="false">SUMIFS(시도_소아과개폐업!$G$5:$G$293,시도_소아과개폐업!$A$5:$A$293,$D1059,시도_소아과개폐업!$B$5:$B$293,$B1059)</f>
        <v>0.62962962962963</v>
      </c>
      <c r="AX1059" s="14" t="n">
        <f aca="false">SUMIFS(시도_소아과개폐업!$H$5:$H$293,시도_소아과개폐업!$A$5:$A$293,$D1059,시도_소아과개폐업!$B$5:$B$293,$B1059)</f>
        <v>55</v>
      </c>
      <c r="AY1059" s="14" t="n">
        <f aca="false">SUMIFS(시군구_병원급!$E$5:$E$3668,시군구_병원급!$A$5:$A$3668,$A1059,시군구_병원급!$D$5:$D$3668,$D1059)</f>
        <v>0</v>
      </c>
      <c r="AZ1059" s="14" t="n">
        <f aca="false">SUMIFS(시군구_병원급!$F$5:$F$3668,시군구_병원급!$A$5:$A$3668,$A1059,시군구_병원급!$D$5:$D$3668,$D1059)</f>
        <v>1</v>
      </c>
      <c r="BA1059" s="14" t="n">
        <f aca="false">SUMIFS(시군구_병원급!$G$5:$G$3668,시군구_병원급!$A$5:$A$3668,$A1059,시군구_병원급!$D$5:$D$3668,$D1059)</f>
        <v>4</v>
      </c>
      <c r="BB1059" s="14" t="n">
        <f aca="false">SUMIFS(시군구_병원급!$H$5:$H$3668,시군구_병원급!$A$5:$A$3668,$A1059,시군구_병원급!$D$5:$D$3668,$D1059)</f>
        <v>5</v>
      </c>
      <c r="BC1059" s="16" t="n">
        <f aca="false">K1059+AY1059</f>
        <v>0</v>
      </c>
      <c r="BD1059" s="17" t="n">
        <f aca="false">IF(E1059=0,"",(K1059+AY1059)/E1059*1000)</f>
        <v>0</v>
      </c>
      <c r="BE1059" s="16" t="n">
        <f aca="false">AY1059-SUMIFS(시군구_병원급!$E$5:$E$3668,시군구_병원급!$A$5:$A$3668,$A1059,시군구_병원급!$D$5:$D$3668,$D1059-3)</f>
        <v>0</v>
      </c>
      <c r="BF1059" s="16" t="n">
        <f aca="false">IF(AY1059=0,1,0)</f>
        <v>1</v>
      </c>
      <c r="BG1059" s="16" t="n">
        <f aca="false">IF(K1059+AY1059=0,1,0)</f>
        <v>1</v>
      </c>
      <c r="BH1059" s="16" t="n">
        <f aca="false">AF1059+AG1059+AH1059</f>
        <v>11</v>
      </c>
      <c r="BI1059" s="18" t="n">
        <f aca="false">IF(H1059=0,"",BH1059/H1059)</f>
        <v>0.55</v>
      </c>
      <c r="BJ1059" s="16" t="n">
        <f aca="false">IF(AP1059="","",AP1059+AN1059)</f>
        <v>0</v>
      </c>
    </row>
    <row r="1060" customFormat="false" ht="15" hidden="false" customHeight="true" outlineLevel="0" collapsed="false">
      <c r="A1060" s="9" t="s">
        <v>337</v>
      </c>
      <c r="B1060" s="10" t="s">
        <v>319</v>
      </c>
      <c r="C1060" s="10" t="s">
        <v>338</v>
      </c>
      <c r="D1060" s="9" t="n">
        <v>2020</v>
      </c>
      <c r="E1060" s="11" t="n">
        <v>945</v>
      </c>
      <c r="F1060" s="11" t="n">
        <v>120</v>
      </c>
      <c r="G1060" s="11" t="n">
        <v>127</v>
      </c>
      <c r="H1060" s="11" t="n">
        <v>12</v>
      </c>
      <c r="I1060" s="11" t="n">
        <v>831</v>
      </c>
      <c r="J1060" s="11" t="n">
        <v>509</v>
      </c>
      <c r="K1060" s="11" t="n">
        <v>0</v>
      </c>
      <c r="L1060" s="12" t="n">
        <v>12.6984126984127</v>
      </c>
      <c r="M1060" s="12" t="n">
        <v>0</v>
      </c>
      <c r="N1060" s="13" t="n">
        <v>0.61251504211793</v>
      </c>
      <c r="O1060" s="13" t="n">
        <v>0.879365079365079</v>
      </c>
      <c r="P1060" s="13" t="n">
        <v>0.134391534391534</v>
      </c>
      <c r="Q1060" s="13" t="n">
        <v>-0.355828220858896</v>
      </c>
      <c r="R1060" s="13" t="n">
        <v>-0.442982456140351</v>
      </c>
      <c r="S1060" s="11" t="n">
        <v>0</v>
      </c>
      <c r="T1060" s="13" t="n">
        <v>-0.0769230769230769</v>
      </c>
      <c r="U1060" s="13" t="n">
        <v>-0.0662921348314607</v>
      </c>
      <c r="V1060" s="11" t="n">
        <v>1</v>
      </c>
      <c r="W1060" s="13" t="n">
        <v>0</v>
      </c>
      <c r="X1060" s="11" t="n">
        <v>0</v>
      </c>
      <c r="Y1060" s="11" t="n">
        <v>0</v>
      </c>
      <c r="Z1060" s="11" t="n">
        <v>0</v>
      </c>
      <c r="AA1060" s="11" t="n">
        <v>0</v>
      </c>
      <c r="AB1060" s="10" t="s">
        <v>65</v>
      </c>
      <c r="AC1060" s="11" t="n">
        <v>4</v>
      </c>
      <c r="AD1060" s="11" t="n">
        <v>3</v>
      </c>
      <c r="AE1060" s="11" t="n">
        <v>1</v>
      </c>
      <c r="AF1060" s="11" t="n">
        <v>0</v>
      </c>
      <c r="AG1060" s="11" t="n">
        <v>4</v>
      </c>
      <c r="AH1060" s="11" t="n">
        <v>0</v>
      </c>
      <c r="AI1060" s="13" t="n">
        <v>0.333333333333333</v>
      </c>
      <c r="AJ1060" s="13" t="n">
        <v>0.25</v>
      </c>
      <c r="AK1060" s="13" t="n">
        <v>0.0833333333333333</v>
      </c>
      <c r="AL1060" s="13" t="n">
        <v>0</v>
      </c>
      <c r="AM1060" s="13" t="n">
        <v>0.333333333333333</v>
      </c>
      <c r="AN1060" s="11" t="n">
        <v>0</v>
      </c>
      <c r="AO1060" s="13" t="n">
        <v>0</v>
      </c>
      <c r="AP1060" s="11" t="n">
        <v>1</v>
      </c>
      <c r="AQ1060" s="11" t="n">
        <v>0</v>
      </c>
      <c r="AR1060" s="13" t="n">
        <v>0.0769230769230769</v>
      </c>
      <c r="AS1060" s="13" t="n">
        <v>0</v>
      </c>
      <c r="AT1060" s="14" t="n">
        <f aca="false">SUMIFS(시도_소아과개폐업!$C$5:$C$293,시도_소아과개폐업!$A$5:$A$293,$D1060,시도_소아과개폐업!$B$5:$B$293,$B1060)</f>
        <v>13</v>
      </c>
      <c r="AU1060" s="14" t="n">
        <f aca="false">SUMIFS(시도_소아과개폐업!$D$5:$D$293,시도_소아과개폐업!$A$5:$A$293,$D1060,시도_소아과개폐업!$B$5:$B$293,$B1060)</f>
        <v>17</v>
      </c>
      <c r="AV1060" s="14" t="n">
        <f aca="false">SUMIFS(시도_소아과개폐업!$F$5:$F$293,시도_소아과개폐업!$A$5:$A$293,$D1060,시도_소아과개폐업!$B$5:$B$293,$B1060)</f>
        <v>-4</v>
      </c>
      <c r="AW1060" s="15" t="n">
        <f aca="false">SUMIFS(시도_소아과개폐업!$G$5:$G$293,시도_소아과개폐업!$A$5:$A$293,$D1060,시도_소아과개폐업!$B$5:$B$293,$B1060)</f>
        <v>0.62962962962963</v>
      </c>
      <c r="AX1060" s="14" t="n">
        <f aca="false">SUMIFS(시도_소아과개폐업!$H$5:$H$293,시도_소아과개폐업!$A$5:$A$293,$D1060,시도_소아과개폐업!$B$5:$B$293,$B1060)</f>
        <v>55</v>
      </c>
      <c r="AY1060" s="14" t="n">
        <f aca="false">SUMIFS(시군구_병원급!$E$5:$E$3668,시군구_병원급!$A$5:$A$3668,$A1060,시군구_병원급!$D$5:$D$3668,$D1060)</f>
        <v>0</v>
      </c>
      <c r="AZ1060" s="14" t="n">
        <f aca="false">SUMIFS(시군구_병원급!$F$5:$F$3668,시군구_병원급!$A$5:$A$3668,$A1060,시군구_병원급!$D$5:$D$3668,$D1060)</f>
        <v>0</v>
      </c>
      <c r="BA1060" s="14" t="n">
        <f aca="false">SUMIFS(시군구_병원급!$G$5:$G$3668,시군구_병원급!$A$5:$A$3668,$A1060,시군구_병원급!$D$5:$D$3668,$D1060)</f>
        <v>3</v>
      </c>
      <c r="BB1060" s="14" t="n">
        <f aca="false">SUMIFS(시군구_병원급!$H$5:$H$3668,시군구_병원급!$A$5:$A$3668,$A1060,시군구_병원급!$D$5:$D$3668,$D1060)</f>
        <v>7</v>
      </c>
      <c r="BC1060" s="16" t="n">
        <f aca="false">K1060+AY1060</f>
        <v>0</v>
      </c>
      <c r="BD1060" s="17" t="n">
        <f aca="false">IF(E1060=0,"",(K1060+AY1060)/E1060*1000)</f>
        <v>0</v>
      </c>
      <c r="BE1060" s="16" t="n">
        <f aca="false">AY1060-SUMIFS(시군구_병원급!$E$5:$E$3668,시군구_병원급!$A$5:$A$3668,$A1060,시군구_병원급!$D$5:$D$3668,$D1060-3)</f>
        <v>0</v>
      </c>
      <c r="BF1060" s="16" t="n">
        <f aca="false">IF(AY1060=0,1,0)</f>
        <v>1</v>
      </c>
      <c r="BG1060" s="16" t="n">
        <f aca="false">IF(K1060+AY1060=0,1,0)</f>
        <v>1</v>
      </c>
      <c r="BH1060" s="16" t="n">
        <f aca="false">AF1060+AG1060+AH1060</f>
        <v>4</v>
      </c>
      <c r="BI1060" s="18" t="n">
        <f aca="false">IF(H1060=0,"",BH1060/H1060)</f>
        <v>0.333333333333333</v>
      </c>
      <c r="BJ1060" s="16" t="n">
        <f aca="false">IF(AP1060="","",AP1060+AN1060)</f>
        <v>1</v>
      </c>
    </row>
    <row r="1061" customFormat="false" ht="15" hidden="false" customHeight="true" outlineLevel="0" collapsed="false">
      <c r="A1061" s="9" t="s">
        <v>339</v>
      </c>
      <c r="B1061" s="10" t="s">
        <v>319</v>
      </c>
      <c r="C1061" s="10" t="s">
        <v>340</v>
      </c>
      <c r="D1061" s="9" t="n">
        <v>2020</v>
      </c>
      <c r="E1061" s="11" t="n">
        <v>1774</v>
      </c>
      <c r="F1061" s="11" t="n">
        <v>257</v>
      </c>
      <c r="G1061" s="11" t="n">
        <v>262</v>
      </c>
      <c r="H1061" s="11" t="n">
        <v>38</v>
      </c>
      <c r="I1061" s="11" t="n">
        <v>1912</v>
      </c>
      <c r="J1061" s="11" t="n">
        <v>1173</v>
      </c>
      <c r="K1061" s="11" t="n">
        <v>2</v>
      </c>
      <c r="L1061" s="12" t="n">
        <v>21.4205186020293</v>
      </c>
      <c r="M1061" s="12" t="n">
        <v>1.12739571589628</v>
      </c>
      <c r="N1061" s="13" t="n">
        <v>0.613493723849372</v>
      </c>
      <c r="O1061" s="13" t="n">
        <v>1.07779030439684</v>
      </c>
      <c r="P1061" s="13" t="n">
        <v>0.147688838782413</v>
      </c>
      <c r="Q1061" s="13" t="n">
        <v>-0.20838911200357</v>
      </c>
      <c r="R1061" s="13" t="n">
        <v>-0.138157894736842</v>
      </c>
      <c r="S1061" s="11" t="n">
        <v>-1</v>
      </c>
      <c r="T1061" s="13" t="n">
        <v>-0.136363636363636</v>
      </c>
      <c r="U1061" s="13" t="n">
        <v>-0.104868913857678</v>
      </c>
      <c r="V1061" s="11" t="n">
        <v>0</v>
      </c>
      <c r="W1061" s="13" t="n">
        <v>-0.236842105263158</v>
      </c>
      <c r="X1061" s="11" t="n">
        <v>1</v>
      </c>
      <c r="Y1061" s="11" t="n">
        <v>0</v>
      </c>
      <c r="Z1061" s="11" t="n">
        <v>1</v>
      </c>
      <c r="AA1061" s="11" t="n">
        <v>0</v>
      </c>
      <c r="AB1061" s="10" t="s">
        <v>65</v>
      </c>
      <c r="AC1061" s="11" t="n">
        <v>5</v>
      </c>
      <c r="AD1061" s="11" t="n">
        <v>9</v>
      </c>
      <c r="AE1061" s="11" t="n">
        <v>19</v>
      </c>
      <c r="AF1061" s="11" t="n">
        <v>0</v>
      </c>
      <c r="AG1061" s="11" t="n">
        <v>5</v>
      </c>
      <c r="AH1061" s="11" t="n">
        <v>0</v>
      </c>
      <c r="AI1061" s="13" t="n">
        <v>0.131578947368421</v>
      </c>
      <c r="AJ1061" s="13" t="n">
        <v>0.236842105263158</v>
      </c>
      <c r="AK1061" s="13" t="n">
        <v>0.5</v>
      </c>
      <c r="AL1061" s="13" t="n">
        <v>0</v>
      </c>
      <c r="AM1061" s="13" t="n">
        <v>0.131578947368421</v>
      </c>
      <c r="AN1061" s="11" t="n">
        <v>0</v>
      </c>
      <c r="AO1061" s="13" t="n">
        <v>0</v>
      </c>
      <c r="AP1061" s="11" t="n">
        <v>11</v>
      </c>
      <c r="AQ1061" s="11" t="n">
        <v>3</v>
      </c>
      <c r="AR1061" s="13" t="n">
        <v>0.239130434782609</v>
      </c>
      <c r="AS1061" s="13" t="n">
        <v>0.0652173913043478</v>
      </c>
      <c r="AT1061" s="14" t="n">
        <f aca="false">SUMIFS(시도_소아과개폐업!$C$5:$C$293,시도_소아과개폐업!$A$5:$A$293,$D1061,시도_소아과개폐업!$B$5:$B$293,$B1061)</f>
        <v>13</v>
      </c>
      <c r="AU1061" s="14" t="n">
        <f aca="false">SUMIFS(시도_소아과개폐업!$D$5:$D$293,시도_소아과개폐업!$A$5:$A$293,$D1061,시도_소아과개폐업!$B$5:$B$293,$B1061)</f>
        <v>17</v>
      </c>
      <c r="AV1061" s="14" t="n">
        <f aca="false">SUMIFS(시도_소아과개폐업!$F$5:$F$293,시도_소아과개폐업!$A$5:$A$293,$D1061,시도_소아과개폐업!$B$5:$B$293,$B1061)</f>
        <v>-4</v>
      </c>
      <c r="AW1061" s="15" t="n">
        <f aca="false">SUMIFS(시도_소아과개폐업!$G$5:$G$293,시도_소아과개폐업!$A$5:$A$293,$D1061,시도_소아과개폐업!$B$5:$B$293,$B1061)</f>
        <v>0.62962962962963</v>
      </c>
      <c r="AX1061" s="14" t="n">
        <f aca="false">SUMIFS(시도_소아과개폐업!$H$5:$H$293,시도_소아과개폐업!$A$5:$A$293,$D1061,시도_소아과개폐업!$B$5:$B$293,$B1061)</f>
        <v>55</v>
      </c>
      <c r="AY1061" s="14" t="n">
        <f aca="false">SUMIFS(시군구_병원급!$E$5:$E$3668,시군구_병원급!$A$5:$A$3668,$A1061,시군구_병원급!$D$5:$D$3668,$D1061)</f>
        <v>2</v>
      </c>
      <c r="AZ1061" s="14" t="n">
        <f aca="false">SUMIFS(시군구_병원급!$F$5:$F$3668,시군구_병원급!$A$5:$A$3668,$A1061,시군구_병원급!$D$5:$D$3668,$D1061)</f>
        <v>1</v>
      </c>
      <c r="BA1061" s="14" t="n">
        <f aca="false">SUMIFS(시군구_병원급!$G$5:$G$3668,시군구_병원급!$A$5:$A$3668,$A1061,시군구_병원급!$D$5:$D$3668,$D1061)</f>
        <v>5</v>
      </c>
      <c r="BB1061" s="14" t="n">
        <f aca="false">SUMIFS(시군구_병원급!$H$5:$H$3668,시군구_병원급!$A$5:$A$3668,$A1061,시군구_병원급!$D$5:$D$3668,$D1061)</f>
        <v>20</v>
      </c>
      <c r="BC1061" s="16" t="n">
        <f aca="false">K1061+AY1061</f>
        <v>4</v>
      </c>
      <c r="BD1061" s="17" t="n">
        <f aca="false">IF(E1061=0,"",(K1061+AY1061)/E1061*1000)</f>
        <v>2.25479143179256</v>
      </c>
      <c r="BE1061" s="16" t="n">
        <f aca="false">AY1061-SUMIFS(시군구_병원급!$E$5:$E$3668,시군구_병원급!$A$5:$A$3668,$A1061,시군구_병원급!$D$5:$D$3668,$D1061-3)</f>
        <v>0</v>
      </c>
      <c r="BF1061" s="16" t="n">
        <f aca="false">IF(AY1061=0,1,0)</f>
        <v>0</v>
      </c>
      <c r="BG1061" s="16" t="n">
        <f aca="false">IF(K1061+AY1061=0,1,0)</f>
        <v>0</v>
      </c>
      <c r="BH1061" s="16" t="n">
        <f aca="false">AF1061+AG1061+AH1061</f>
        <v>5</v>
      </c>
      <c r="BI1061" s="18" t="n">
        <f aca="false">IF(H1061=0,"",BH1061/H1061)</f>
        <v>0.131578947368421</v>
      </c>
      <c r="BJ1061" s="16" t="n">
        <f aca="false">IF(AP1061="","",AP1061+AN1061)</f>
        <v>11</v>
      </c>
    </row>
    <row r="1062" customFormat="false" ht="15" hidden="false" customHeight="true" outlineLevel="0" collapsed="false">
      <c r="A1062" s="9" t="s">
        <v>341</v>
      </c>
      <c r="B1062" s="10" t="s">
        <v>319</v>
      </c>
      <c r="C1062" s="10" t="s">
        <v>342</v>
      </c>
      <c r="D1062" s="9" t="n">
        <v>2020</v>
      </c>
      <c r="E1062" s="11" t="n">
        <v>1059</v>
      </c>
      <c r="F1062" s="11" t="n">
        <v>218</v>
      </c>
      <c r="G1062" s="11" t="n">
        <v>233</v>
      </c>
      <c r="H1062" s="11" t="n">
        <v>16</v>
      </c>
      <c r="I1062" s="11" t="n">
        <v>783</v>
      </c>
      <c r="J1062" s="11" t="n">
        <v>592</v>
      </c>
      <c r="K1062" s="11" t="n">
        <v>0</v>
      </c>
      <c r="L1062" s="12" t="n">
        <v>15.1085930122757</v>
      </c>
      <c r="M1062" s="12" t="n">
        <v>0</v>
      </c>
      <c r="N1062" s="13" t="n">
        <v>0.756066411238825</v>
      </c>
      <c r="O1062" s="13" t="n">
        <v>0.739376770538244</v>
      </c>
      <c r="P1062" s="13" t="n">
        <v>0.220018885741265</v>
      </c>
      <c r="Q1062" s="13" t="n">
        <v>-0.1528</v>
      </c>
      <c r="R1062" s="13" t="n">
        <v>0.447204968944099</v>
      </c>
      <c r="S1062" s="11" t="n">
        <v>0</v>
      </c>
      <c r="T1062" s="13" t="n">
        <v>0</v>
      </c>
      <c r="U1062" s="13" t="n">
        <v>-0.117249154453213</v>
      </c>
      <c r="V1062" s="11" t="n">
        <v>1</v>
      </c>
      <c r="W1062" s="13" t="n">
        <v>-0.125</v>
      </c>
      <c r="X1062" s="11" t="n">
        <v>0</v>
      </c>
      <c r="Y1062" s="11" t="n">
        <v>0</v>
      </c>
      <c r="Z1062" s="11" t="n">
        <v>0</v>
      </c>
      <c r="AA1062" s="11" t="n">
        <v>0</v>
      </c>
      <c r="AB1062" s="10" t="s">
        <v>65</v>
      </c>
      <c r="AC1062" s="11" t="n">
        <v>6</v>
      </c>
      <c r="AD1062" s="11" t="n">
        <v>0</v>
      </c>
      <c r="AE1062" s="11" t="n">
        <v>3</v>
      </c>
      <c r="AF1062" s="11" t="n">
        <v>0</v>
      </c>
      <c r="AG1062" s="11" t="n">
        <v>6</v>
      </c>
      <c r="AH1062" s="11" t="n">
        <v>1</v>
      </c>
      <c r="AI1062" s="13" t="n">
        <v>0.375</v>
      </c>
      <c r="AJ1062" s="13" t="n">
        <v>0</v>
      </c>
      <c r="AK1062" s="13" t="n">
        <v>0.1875</v>
      </c>
      <c r="AL1062" s="13" t="n">
        <v>0</v>
      </c>
      <c r="AM1062" s="13" t="n">
        <v>0.375</v>
      </c>
      <c r="AN1062" s="11" t="n">
        <v>1</v>
      </c>
      <c r="AO1062" s="13" t="n">
        <v>0.0588235294117647</v>
      </c>
      <c r="AP1062" s="11" t="n">
        <v>0</v>
      </c>
      <c r="AQ1062" s="11" t="n">
        <v>0</v>
      </c>
      <c r="AR1062" s="13" t="n">
        <v>0</v>
      </c>
      <c r="AS1062" s="13" t="n">
        <v>0</v>
      </c>
      <c r="AT1062" s="14" t="n">
        <f aca="false">SUMIFS(시도_소아과개폐업!$C$5:$C$293,시도_소아과개폐업!$A$5:$A$293,$D1062,시도_소아과개폐업!$B$5:$B$293,$B1062)</f>
        <v>13</v>
      </c>
      <c r="AU1062" s="14" t="n">
        <f aca="false">SUMIFS(시도_소아과개폐업!$D$5:$D$293,시도_소아과개폐업!$A$5:$A$293,$D1062,시도_소아과개폐업!$B$5:$B$293,$B1062)</f>
        <v>17</v>
      </c>
      <c r="AV1062" s="14" t="n">
        <f aca="false">SUMIFS(시도_소아과개폐업!$F$5:$F$293,시도_소아과개폐업!$A$5:$A$293,$D1062,시도_소아과개폐업!$B$5:$B$293,$B1062)</f>
        <v>-4</v>
      </c>
      <c r="AW1062" s="15" t="n">
        <f aca="false">SUMIFS(시도_소아과개폐업!$G$5:$G$293,시도_소아과개폐업!$A$5:$A$293,$D1062,시도_소아과개폐업!$B$5:$B$293,$B1062)</f>
        <v>0.62962962962963</v>
      </c>
      <c r="AX1062" s="14" t="n">
        <f aca="false">SUMIFS(시도_소아과개폐업!$H$5:$H$293,시도_소아과개폐업!$A$5:$A$293,$D1062,시도_소아과개폐업!$B$5:$B$293,$B1062)</f>
        <v>55</v>
      </c>
      <c r="AY1062" s="14" t="n">
        <f aca="false">SUMIFS(시군구_병원급!$E$5:$E$3668,시군구_병원급!$A$5:$A$3668,$A1062,시군구_병원급!$D$5:$D$3668,$D1062)</f>
        <v>1</v>
      </c>
      <c r="AZ1062" s="14" t="n">
        <f aca="false">SUMIFS(시군구_병원급!$F$5:$F$3668,시군구_병원급!$A$5:$A$3668,$A1062,시군구_병원급!$D$5:$D$3668,$D1062)</f>
        <v>1</v>
      </c>
      <c r="BA1062" s="14" t="n">
        <f aca="false">SUMIFS(시군구_병원급!$G$5:$G$3668,시군구_병원급!$A$5:$A$3668,$A1062,시군구_병원급!$D$5:$D$3668,$D1062)</f>
        <v>3</v>
      </c>
      <c r="BB1062" s="14" t="n">
        <f aca="false">SUMIFS(시군구_병원급!$H$5:$H$3668,시군구_병원급!$A$5:$A$3668,$A1062,시군구_병원급!$D$5:$D$3668,$D1062)</f>
        <v>4</v>
      </c>
      <c r="BC1062" s="16" t="n">
        <f aca="false">K1062+AY1062</f>
        <v>1</v>
      </c>
      <c r="BD1062" s="17" t="n">
        <f aca="false">IF(E1062=0,"",(K1062+AY1062)/E1062*1000)</f>
        <v>0.944287063267233</v>
      </c>
      <c r="BE1062" s="16" t="n">
        <f aca="false">AY1062-SUMIFS(시군구_병원급!$E$5:$E$3668,시군구_병원급!$A$5:$A$3668,$A1062,시군구_병원급!$D$5:$D$3668,$D1062-3)</f>
        <v>0</v>
      </c>
      <c r="BF1062" s="16" t="n">
        <f aca="false">IF(AY1062=0,1,0)</f>
        <v>0</v>
      </c>
      <c r="BG1062" s="16" t="n">
        <f aca="false">IF(K1062+AY1062=0,1,0)</f>
        <v>0</v>
      </c>
      <c r="BH1062" s="16" t="n">
        <f aca="false">AF1062+AG1062+AH1062</f>
        <v>7</v>
      </c>
      <c r="BI1062" s="18" t="n">
        <f aca="false">IF(H1062=0,"",BH1062/H1062)</f>
        <v>0.4375</v>
      </c>
      <c r="BJ1062" s="16" t="n">
        <f aca="false">IF(AP1062="","",AP1062+AN1062)</f>
        <v>1</v>
      </c>
    </row>
    <row r="1063" customFormat="false" ht="15" hidden="false" customHeight="true" outlineLevel="0" collapsed="false">
      <c r="A1063" s="9" t="s">
        <v>343</v>
      </c>
      <c r="B1063" s="10" t="s">
        <v>319</v>
      </c>
      <c r="C1063" s="10" t="s">
        <v>344</v>
      </c>
      <c r="D1063" s="9" t="n">
        <v>2020</v>
      </c>
      <c r="E1063" s="11" t="n">
        <v>953</v>
      </c>
      <c r="F1063" s="11" t="n">
        <v>123</v>
      </c>
      <c r="G1063" s="11" t="n">
        <v>129</v>
      </c>
      <c r="H1063" s="11" t="n">
        <v>15</v>
      </c>
      <c r="I1063" s="11" t="n">
        <v>891</v>
      </c>
      <c r="J1063" s="11" t="n">
        <v>644</v>
      </c>
      <c r="K1063" s="11" t="n">
        <v>0</v>
      </c>
      <c r="L1063" s="12" t="n">
        <v>15.7397691500525</v>
      </c>
      <c r="M1063" s="12" t="n">
        <v>0</v>
      </c>
      <c r="N1063" s="13" t="n">
        <v>0.722783389450056</v>
      </c>
      <c r="O1063" s="13" t="n">
        <v>0.934942287513117</v>
      </c>
      <c r="P1063" s="13" t="n">
        <v>0.135362014690451</v>
      </c>
      <c r="Q1063" s="13" t="n">
        <v>-0.281838733986436</v>
      </c>
      <c r="R1063" s="13" t="n">
        <v>-0.418918918918919</v>
      </c>
      <c r="S1063" s="11" t="n">
        <v>0</v>
      </c>
      <c r="T1063" s="13" t="n">
        <v>-0.0625</v>
      </c>
      <c r="U1063" s="13" t="n">
        <v>-0.1298828125</v>
      </c>
      <c r="V1063" s="11" t="n">
        <v>1</v>
      </c>
      <c r="W1063" s="13" t="n">
        <v>0</v>
      </c>
      <c r="X1063" s="11" t="n">
        <v>0</v>
      </c>
      <c r="Y1063" s="11" t="n">
        <v>0</v>
      </c>
      <c r="Z1063" s="11" t="n">
        <v>0</v>
      </c>
      <c r="AA1063" s="11" t="n">
        <v>0</v>
      </c>
      <c r="AB1063" s="10" t="s">
        <v>65</v>
      </c>
      <c r="AC1063" s="11" t="n">
        <v>1</v>
      </c>
      <c r="AD1063" s="11" t="n">
        <v>6</v>
      </c>
      <c r="AE1063" s="11" t="n">
        <v>0</v>
      </c>
      <c r="AF1063" s="11" t="n">
        <v>0</v>
      </c>
      <c r="AG1063" s="11" t="n">
        <v>8</v>
      </c>
      <c r="AH1063" s="11" t="n">
        <v>0</v>
      </c>
      <c r="AI1063" s="13" t="n">
        <v>0.0666666666666667</v>
      </c>
      <c r="AJ1063" s="13" t="n">
        <v>0.4</v>
      </c>
      <c r="AK1063" s="13" t="n">
        <v>0</v>
      </c>
      <c r="AL1063" s="13" t="n">
        <v>0</v>
      </c>
      <c r="AM1063" s="13" t="n">
        <v>0.533333333333333</v>
      </c>
      <c r="AN1063" s="11" t="n">
        <v>0</v>
      </c>
      <c r="AO1063" s="13" t="n">
        <v>0</v>
      </c>
      <c r="AP1063" s="11" t="n">
        <v>1</v>
      </c>
      <c r="AQ1063" s="11" t="n">
        <v>0</v>
      </c>
      <c r="AR1063" s="13" t="n">
        <v>0.0625</v>
      </c>
      <c r="AS1063" s="13" t="n">
        <v>0</v>
      </c>
      <c r="AT1063" s="14" t="n">
        <f aca="false">SUMIFS(시도_소아과개폐업!$C$5:$C$293,시도_소아과개폐업!$A$5:$A$293,$D1063,시도_소아과개폐업!$B$5:$B$293,$B1063)</f>
        <v>13</v>
      </c>
      <c r="AU1063" s="14" t="n">
        <f aca="false">SUMIFS(시도_소아과개폐업!$D$5:$D$293,시도_소아과개폐업!$A$5:$A$293,$D1063,시도_소아과개폐업!$B$5:$B$293,$B1063)</f>
        <v>17</v>
      </c>
      <c r="AV1063" s="14" t="n">
        <f aca="false">SUMIFS(시도_소아과개폐업!$F$5:$F$293,시도_소아과개폐업!$A$5:$A$293,$D1063,시도_소아과개폐업!$B$5:$B$293,$B1063)</f>
        <v>-4</v>
      </c>
      <c r="AW1063" s="15" t="n">
        <f aca="false">SUMIFS(시도_소아과개폐업!$G$5:$G$293,시도_소아과개폐업!$A$5:$A$293,$D1063,시도_소아과개폐업!$B$5:$B$293,$B1063)</f>
        <v>0.62962962962963</v>
      </c>
      <c r="AX1063" s="14" t="n">
        <f aca="false">SUMIFS(시도_소아과개폐업!$H$5:$H$293,시도_소아과개폐업!$A$5:$A$293,$D1063,시도_소아과개폐업!$B$5:$B$293,$B1063)</f>
        <v>55</v>
      </c>
      <c r="AY1063" s="14" t="n">
        <f aca="false">SUMIFS(시군구_병원급!$E$5:$E$3668,시군구_병원급!$A$5:$A$3668,$A1063,시군구_병원급!$D$5:$D$3668,$D1063)</f>
        <v>1</v>
      </c>
      <c r="AZ1063" s="14" t="n">
        <f aca="false">SUMIFS(시군구_병원급!$F$5:$F$3668,시군구_병원급!$A$5:$A$3668,$A1063,시군구_병원급!$D$5:$D$3668,$D1063)</f>
        <v>1</v>
      </c>
      <c r="BA1063" s="14" t="n">
        <f aca="false">SUMIFS(시군구_병원급!$G$5:$G$3668,시군구_병원급!$A$5:$A$3668,$A1063,시군구_병원급!$D$5:$D$3668,$D1063)</f>
        <v>1</v>
      </c>
      <c r="BB1063" s="14" t="n">
        <f aca="false">SUMIFS(시군구_병원급!$H$5:$H$3668,시군구_병원급!$A$5:$A$3668,$A1063,시군구_병원급!$D$5:$D$3668,$D1063)</f>
        <v>2</v>
      </c>
      <c r="BC1063" s="16" t="n">
        <f aca="false">K1063+AY1063</f>
        <v>1</v>
      </c>
      <c r="BD1063" s="17" t="n">
        <f aca="false">IF(E1063=0,"",(K1063+AY1063)/E1063*1000)</f>
        <v>1.04931794333683</v>
      </c>
      <c r="BE1063" s="16" t="n">
        <f aca="false">AY1063-SUMIFS(시군구_병원급!$E$5:$E$3668,시군구_병원급!$A$5:$A$3668,$A1063,시군구_병원급!$D$5:$D$3668,$D1063-3)</f>
        <v>-1</v>
      </c>
      <c r="BF1063" s="16" t="n">
        <f aca="false">IF(AY1063=0,1,0)</f>
        <v>0</v>
      </c>
      <c r="BG1063" s="16" t="n">
        <f aca="false">IF(K1063+AY1063=0,1,0)</f>
        <v>0</v>
      </c>
      <c r="BH1063" s="16" t="n">
        <f aca="false">AF1063+AG1063+AH1063</f>
        <v>8</v>
      </c>
      <c r="BI1063" s="18" t="n">
        <f aca="false">IF(H1063=0,"",BH1063/H1063)</f>
        <v>0.533333333333333</v>
      </c>
      <c r="BJ1063" s="16" t="n">
        <f aca="false">IF(AP1063="","",AP1063+AN1063)</f>
        <v>1</v>
      </c>
    </row>
    <row r="1064" customFormat="false" ht="15" hidden="false" customHeight="true" outlineLevel="0" collapsed="false">
      <c r="A1064" s="9" t="s">
        <v>345</v>
      </c>
      <c r="B1064" s="10" t="s">
        <v>319</v>
      </c>
      <c r="C1064" s="10" t="s">
        <v>346</v>
      </c>
      <c r="D1064" s="9" t="n">
        <v>2020</v>
      </c>
      <c r="E1064" s="11" t="n">
        <v>2306</v>
      </c>
      <c r="F1064" s="11" t="n">
        <v>366</v>
      </c>
      <c r="G1064" s="11" t="n">
        <v>395</v>
      </c>
      <c r="H1064" s="11" t="n">
        <v>23</v>
      </c>
      <c r="I1064" s="11" t="n">
        <v>1639</v>
      </c>
      <c r="J1064" s="11" t="n">
        <v>1090</v>
      </c>
      <c r="K1064" s="11" t="n">
        <v>0</v>
      </c>
      <c r="L1064" s="12" t="n">
        <v>9.97398091934085</v>
      </c>
      <c r="M1064" s="12" t="n">
        <v>0</v>
      </c>
      <c r="N1064" s="13" t="n">
        <v>0.665039658328249</v>
      </c>
      <c r="O1064" s="13" t="n">
        <v>0.710754553339115</v>
      </c>
      <c r="P1064" s="13" t="n">
        <v>0.171292281006071</v>
      </c>
      <c r="Q1064" s="13" t="n">
        <v>-0.287171561051005</v>
      </c>
      <c r="R1064" s="13" t="n">
        <v>-0.3828125</v>
      </c>
      <c r="S1064" s="11" t="n">
        <v>0</v>
      </c>
      <c r="T1064" s="13" t="n">
        <v>0.0454545454545454</v>
      </c>
      <c r="U1064" s="13" t="n">
        <v>-0.035314891112419</v>
      </c>
      <c r="V1064" s="11" t="n">
        <v>1</v>
      </c>
      <c r="W1064" s="13" t="n">
        <v>-0.0434782608695652</v>
      </c>
      <c r="X1064" s="11" t="n">
        <v>0</v>
      </c>
      <c r="Y1064" s="11" t="n">
        <v>0</v>
      </c>
      <c r="Z1064" s="11" t="n">
        <v>0</v>
      </c>
      <c r="AA1064" s="11" t="n">
        <v>0</v>
      </c>
      <c r="AB1064" s="10" t="s">
        <v>65</v>
      </c>
      <c r="AC1064" s="11" t="n">
        <v>4</v>
      </c>
      <c r="AD1064" s="11" t="n">
        <v>7</v>
      </c>
      <c r="AE1064" s="11" t="n">
        <v>1</v>
      </c>
      <c r="AF1064" s="11" t="n">
        <v>0</v>
      </c>
      <c r="AG1064" s="11" t="n">
        <v>11</v>
      </c>
      <c r="AH1064" s="11" t="n">
        <v>0</v>
      </c>
      <c r="AI1064" s="13" t="n">
        <v>0.173913043478261</v>
      </c>
      <c r="AJ1064" s="13" t="n">
        <v>0.304347826086957</v>
      </c>
      <c r="AK1064" s="13" t="n">
        <v>0.0434782608695652</v>
      </c>
      <c r="AL1064" s="13" t="n">
        <v>0</v>
      </c>
      <c r="AM1064" s="13" t="n">
        <v>0.478260869565217</v>
      </c>
      <c r="AN1064" s="11" t="n">
        <v>0</v>
      </c>
      <c r="AO1064" s="13" t="n">
        <v>0</v>
      </c>
      <c r="AP1064" s="11" t="n">
        <v>3</v>
      </c>
      <c r="AQ1064" s="11" t="n">
        <v>3</v>
      </c>
      <c r="AR1064" s="13" t="n">
        <v>0.130434782608696</v>
      </c>
      <c r="AS1064" s="13" t="n">
        <v>0.130434782608696</v>
      </c>
      <c r="AT1064" s="14" t="n">
        <f aca="false">SUMIFS(시도_소아과개폐업!$C$5:$C$293,시도_소아과개폐업!$A$5:$A$293,$D1064,시도_소아과개폐업!$B$5:$B$293,$B1064)</f>
        <v>13</v>
      </c>
      <c r="AU1064" s="14" t="n">
        <f aca="false">SUMIFS(시도_소아과개폐업!$D$5:$D$293,시도_소아과개폐업!$A$5:$A$293,$D1064,시도_소아과개폐업!$B$5:$B$293,$B1064)</f>
        <v>17</v>
      </c>
      <c r="AV1064" s="14" t="n">
        <f aca="false">SUMIFS(시도_소아과개폐업!$F$5:$F$293,시도_소아과개폐업!$A$5:$A$293,$D1064,시도_소아과개폐업!$B$5:$B$293,$B1064)</f>
        <v>-4</v>
      </c>
      <c r="AW1064" s="15" t="n">
        <f aca="false">SUMIFS(시도_소아과개폐업!$G$5:$G$293,시도_소아과개폐업!$A$5:$A$293,$D1064,시도_소아과개폐업!$B$5:$B$293,$B1064)</f>
        <v>0.62962962962963</v>
      </c>
      <c r="AX1064" s="14" t="n">
        <f aca="false">SUMIFS(시도_소아과개폐업!$H$5:$H$293,시도_소아과개폐업!$A$5:$A$293,$D1064,시도_소아과개폐업!$B$5:$B$293,$B1064)</f>
        <v>55</v>
      </c>
      <c r="AY1064" s="14" t="n">
        <f aca="false">SUMIFS(시군구_병원급!$E$5:$E$3668,시군구_병원급!$A$5:$A$3668,$A1064,시군구_병원급!$D$5:$D$3668,$D1064)</f>
        <v>2</v>
      </c>
      <c r="AZ1064" s="14" t="n">
        <f aca="false">SUMIFS(시군구_병원급!$F$5:$F$3668,시군구_병원급!$A$5:$A$3668,$A1064,시군구_병원급!$D$5:$D$3668,$D1064)</f>
        <v>2</v>
      </c>
      <c r="BA1064" s="14" t="n">
        <f aca="false">SUMIFS(시군구_병원급!$G$5:$G$3668,시군구_병원급!$A$5:$A$3668,$A1064,시군구_병원급!$D$5:$D$3668,$D1064)</f>
        <v>4</v>
      </c>
      <c r="BB1064" s="14" t="n">
        <f aca="false">SUMIFS(시군구_병원급!$H$5:$H$3668,시군구_병원급!$A$5:$A$3668,$A1064,시군구_병원급!$D$5:$D$3668,$D1064)</f>
        <v>6</v>
      </c>
      <c r="BC1064" s="16" t="n">
        <f aca="false">K1064+AY1064</f>
        <v>2</v>
      </c>
      <c r="BD1064" s="17" t="n">
        <f aca="false">IF(E1064=0,"",(K1064+AY1064)/E1064*1000)</f>
        <v>0.867302688638335</v>
      </c>
      <c r="BE1064" s="16" t="n">
        <f aca="false">AY1064-SUMIFS(시군구_병원급!$E$5:$E$3668,시군구_병원급!$A$5:$A$3668,$A1064,시군구_병원급!$D$5:$D$3668,$D1064-3)</f>
        <v>0</v>
      </c>
      <c r="BF1064" s="16" t="n">
        <f aca="false">IF(AY1064=0,1,0)</f>
        <v>0</v>
      </c>
      <c r="BG1064" s="16" t="n">
        <f aca="false">IF(K1064+AY1064=0,1,0)</f>
        <v>0</v>
      </c>
      <c r="BH1064" s="16" t="n">
        <f aca="false">AF1064+AG1064+AH1064</f>
        <v>11</v>
      </c>
      <c r="BI1064" s="18" t="n">
        <f aca="false">IF(H1064=0,"",BH1064/H1064)</f>
        <v>0.478260869565217</v>
      </c>
      <c r="BJ1064" s="16" t="n">
        <f aca="false">IF(AP1064="","",AP1064+AN1064)</f>
        <v>3</v>
      </c>
    </row>
    <row r="1065" customFormat="false" ht="15" hidden="false" customHeight="true" outlineLevel="0" collapsed="false">
      <c r="A1065" s="9" t="s">
        <v>347</v>
      </c>
      <c r="B1065" s="10" t="s">
        <v>319</v>
      </c>
      <c r="C1065" s="10" t="s">
        <v>348</v>
      </c>
      <c r="D1065" s="9" t="n">
        <v>2020</v>
      </c>
      <c r="E1065" s="11" t="n">
        <v>1959</v>
      </c>
      <c r="F1065" s="11" t="n">
        <v>275</v>
      </c>
      <c r="G1065" s="11" t="n">
        <v>285</v>
      </c>
      <c r="H1065" s="11" t="n">
        <v>40</v>
      </c>
      <c r="I1065" s="11" t="n">
        <v>2537</v>
      </c>
      <c r="J1065" s="11" t="n">
        <v>1339</v>
      </c>
      <c r="K1065" s="11" t="n">
        <v>0</v>
      </c>
      <c r="L1065" s="12" t="n">
        <v>20.4185809086269</v>
      </c>
      <c r="M1065" s="12" t="n">
        <v>0</v>
      </c>
      <c r="N1065" s="13" t="n">
        <v>0.527788726842728</v>
      </c>
      <c r="O1065" s="13" t="n">
        <v>1.29504849412966</v>
      </c>
      <c r="P1065" s="13" t="n">
        <v>0.145482388973966</v>
      </c>
      <c r="Q1065" s="13" t="n">
        <v>-0.26684131736527</v>
      </c>
      <c r="R1065" s="13" t="n">
        <v>-0.346330275229358</v>
      </c>
      <c r="S1065" s="11" t="n">
        <v>0</v>
      </c>
      <c r="T1065" s="13" t="n">
        <v>-0.0243902439024391</v>
      </c>
      <c r="U1065" s="13" t="n">
        <v>-0.0185686653771761</v>
      </c>
      <c r="V1065" s="11" t="n">
        <v>1</v>
      </c>
      <c r="W1065" s="13" t="n">
        <v>-0.075</v>
      </c>
      <c r="X1065" s="11" t="n">
        <v>0</v>
      </c>
      <c r="Y1065" s="11" t="n">
        <v>0</v>
      </c>
      <c r="Z1065" s="11" t="n">
        <v>0</v>
      </c>
      <c r="AA1065" s="11" t="n">
        <v>0</v>
      </c>
      <c r="AB1065" s="10" t="s">
        <v>65</v>
      </c>
      <c r="AC1065" s="11" t="n">
        <v>5</v>
      </c>
      <c r="AD1065" s="11" t="n">
        <v>7</v>
      </c>
      <c r="AE1065" s="11" t="n">
        <v>7</v>
      </c>
      <c r="AF1065" s="11" t="n">
        <v>3</v>
      </c>
      <c r="AG1065" s="11" t="n">
        <v>18</v>
      </c>
      <c r="AH1065" s="11" t="n">
        <v>0</v>
      </c>
      <c r="AI1065" s="13" t="n">
        <v>0.125</v>
      </c>
      <c r="AJ1065" s="13" t="n">
        <v>0.175</v>
      </c>
      <c r="AK1065" s="13" t="n">
        <v>0.175</v>
      </c>
      <c r="AL1065" s="13" t="n">
        <v>0.075</v>
      </c>
      <c r="AM1065" s="13" t="n">
        <v>0.45</v>
      </c>
      <c r="AN1065" s="11" t="n">
        <v>0</v>
      </c>
      <c r="AO1065" s="13" t="n">
        <v>0</v>
      </c>
      <c r="AP1065" s="11" t="n">
        <v>2</v>
      </c>
      <c r="AQ1065" s="11" t="n">
        <v>0</v>
      </c>
      <c r="AR1065" s="13" t="n">
        <v>0.0476190476190476</v>
      </c>
      <c r="AS1065" s="13" t="n">
        <v>0</v>
      </c>
      <c r="AT1065" s="14" t="n">
        <f aca="false">SUMIFS(시도_소아과개폐업!$C$5:$C$293,시도_소아과개폐업!$A$5:$A$293,$D1065,시도_소아과개폐업!$B$5:$B$293,$B1065)</f>
        <v>13</v>
      </c>
      <c r="AU1065" s="14" t="n">
        <f aca="false">SUMIFS(시도_소아과개폐업!$D$5:$D$293,시도_소아과개폐업!$A$5:$A$293,$D1065,시도_소아과개폐업!$B$5:$B$293,$B1065)</f>
        <v>17</v>
      </c>
      <c r="AV1065" s="14" t="n">
        <f aca="false">SUMIFS(시도_소아과개폐업!$F$5:$F$293,시도_소아과개폐업!$A$5:$A$293,$D1065,시도_소아과개폐업!$B$5:$B$293,$B1065)</f>
        <v>-4</v>
      </c>
      <c r="AW1065" s="15" t="n">
        <f aca="false">SUMIFS(시도_소아과개폐업!$G$5:$G$293,시도_소아과개폐업!$A$5:$A$293,$D1065,시도_소아과개폐업!$B$5:$B$293,$B1065)</f>
        <v>0.62962962962963</v>
      </c>
      <c r="AX1065" s="14" t="n">
        <f aca="false">SUMIFS(시도_소아과개폐업!$H$5:$H$293,시도_소아과개폐업!$A$5:$A$293,$D1065,시도_소아과개폐업!$B$5:$B$293,$B1065)</f>
        <v>55</v>
      </c>
      <c r="AY1065" s="14" t="n">
        <f aca="false">SUMIFS(시군구_병원급!$E$5:$E$3668,시군구_병원급!$A$5:$A$3668,$A1065,시군구_병원급!$D$5:$D$3668,$D1065)</f>
        <v>1</v>
      </c>
      <c r="AZ1065" s="14" t="n">
        <f aca="false">SUMIFS(시군구_병원급!$F$5:$F$3668,시군구_병원급!$A$5:$A$3668,$A1065,시군구_병원급!$D$5:$D$3668,$D1065)</f>
        <v>0</v>
      </c>
      <c r="BA1065" s="14" t="n">
        <f aca="false">SUMIFS(시군구_병원급!$G$5:$G$3668,시군구_병원급!$A$5:$A$3668,$A1065,시군구_병원급!$D$5:$D$3668,$D1065)</f>
        <v>2</v>
      </c>
      <c r="BB1065" s="14" t="n">
        <f aca="false">SUMIFS(시군구_병원급!$H$5:$H$3668,시군구_병원급!$A$5:$A$3668,$A1065,시군구_병원급!$D$5:$D$3668,$D1065)</f>
        <v>4</v>
      </c>
      <c r="BC1065" s="16" t="n">
        <f aca="false">K1065+AY1065</f>
        <v>1</v>
      </c>
      <c r="BD1065" s="17" t="n">
        <f aca="false">IF(E1065=0,"",(K1065+AY1065)/E1065*1000)</f>
        <v>0.510464522715671</v>
      </c>
      <c r="BE1065" s="16" t="n">
        <f aca="false">AY1065-SUMIFS(시군구_병원급!$E$5:$E$3668,시군구_병원급!$A$5:$A$3668,$A1065,시군구_병원급!$D$5:$D$3668,$D1065-3)</f>
        <v>0</v>
      </c>
      <c r="BF1065" s="16" t="n">
        <f aca="false">IF(AY1065=0,1,0)</f>
        <v>0</v>
      </c>
      <c r="BG1065" s="16" t="n">
        <f aca="false">IF(K1065+AY1065=0,1,0)</f>
        <v>0</v>
      </c>
      <c r="BH1065" s="16" t="n">
        <f aca="false">AF1065+AG1065+AH1065</f>
        <v>21</v>
      </c>
      <c r="BI1065" s="18" t="n">
        <f aca="false">IF(H1065=0,"",BH1065/H1065)</f>
        <v>0.525</v>
      </c>
      <c r="BJ1065" s="16" t="n">
        <f aca="false">IF(AP1065="","",AP1065+AN1065)</f>
        <v>2</v>
      </c>
    </row>
    <row r="1066" customFormat="false" ht="15" hidden="false" customHeight="true" outlineLevel="0" collapsed="false">
      <c r="A1066" s="9" t="s">
        <v>349</v>
      </c>
      <c r="B1066" s="10" t="s">
        <v>319</v>
      </c>
      <c r="C1066" s="10" t="s">
        <v>350</v>
      </c>
      <c r="D1066" s="9" t="n">
        <v>2020</v>
      </c>
      <c r="E1066" s="11" t="n">
        <v>3893</v>
      </c>
      <c r="F1066" s="11" t="n">
        <v>438</v>
      </c>
      <c r="G1066" s="11" t="n">
        <v>422</v>
      </c>
      <c r="H1066" s="11" t="n">
        <v>56</v>
      </c>
      <c r="I1066" s="11" t="n">
        <v>2631</v>
      </c>
      <c r="J1066" s="11" t="n">
        <v>1754</v>
      </c>
      <c r="K1066" s="11" t="n">
        <v>1</v>
      </c>
      <c r="L1066" s="12" t="n">
        <v>14.3847932185975</v>
      </c>
      <c r="M1066" s="12" t="n">
        <v>0.256871307474955</v>
      </c>
      <c r="N1066" s="13" t="n">
        <v>0.666666666666667</v>
      </c>
      <c r="O1066" s="13" t="n">
        <v>0.675828409966607</v>
      </c>
      <c r="P1066" s="13" t="n">
        <v>0.108399691754431</v>
      </c>
      <c r="Q1066" s="13" t="n">
        <v>-0.119828170924712</v>
      </c>
      <c r="R1066" s="13" t="n">
        <v>-0.159362549800797</v>
      </c>
      <c r="S1066" s="11" t="n">
        <v>0</v>
      </c>
      <c r="T1066" s="13" t="n">
        <v>-0.0175438596491229</v>
      </c>
      <c r="U1066" s="13" t="n">
        <v>-0.0153443113772455</v>
      </c>
      <c r="V1066" s="11" t="n">
        <v>0</v>
      </c>
      <c r="W1066" s="13" t="n">
        <v>-0.0357142857142857</v>
      </c>
      <c r="X1066" s="11" t="n">
        <v>0</v>
      </c>
      <c r="Y1066" s="11" t="n">
        <v>0</v>
      </c>
      <c r="Z1066" s="11" t="n">
        <v>0</v>
      </c>
      <c r="AA1066" s="11" t="n">
        <v>0</v>
      </c>
      <c r="AB1066" s="10" t="s">
        <v>65</v>
      </c>
      <c r="AC1066" s="11" t="n">
        <v>6</v>
      </c>
      <c r="AD1066" s="11" t="n">
        <v>17</v>
      </c>
      <c r="AE1066" s="11" t="n">
        <v>19</v>
      </c>
      <c r="AF1066" s="11" t="n">
        <v>2</v>
      </c>
      <c r="AG1066" s="11" t="n">
        <v>12</v>
      </c>
      <c r="AH1066" s="11" t="n">
        <v>0</v>
      </c>
      <c r="AI1066" s="13" t="n">
        <v>0.107142857142857</v>
      </c>
      <c r="AJ1066" s="13" t="n">
        <v>0.303571428571429</v>
      </c>
      <c r="AK1066" s="13" t="n">
        <v>0.339285714285714</v>
      </c>
      <c r="AL1066" s="13" t="n">
        <v>0.0357142857142857</v>
      </c>
      <c r="AM1066" s="13" t="n">
        <v>0.214285714285714</v>
      </c>
      <c r="AN1066" s="11" t="n">
        <v>2</v>
      </c>
      <c r="AO1066" s="13" t="n">
        <v>0.0344827586206897</v>
      </c>
      <c r="AP1066" s="11" t="n">
        <v>2</v>
      </c>
      <c r="AQ1066" s="11" t="n">
        <v>3</v>
      </c>
      <c r="AR1066" s="13" t="n">
        <v>0.0350877192982456</v>
      </c>
      <c r="AS1066" s="13" t="n">
        <v>0.0526315789473684</v>
      </c>
      <c r="AT1066" s="14" t="n">
        <f aca="false">SUMIFS(시도_소아과개폐업!$C$5:$C$293,시도_소아과개폐업!$A$5:$A$293,$D1066,시도_소아과개폐업!$B$5:$B$293,$B1066)</f>
        <v>13</v>
      </c>
      <c r="AU1066" s="14" t="n">
        <f aca="false">SUMIFS(시도_소아과개폐업!$D$5:$D$293,시도_소아과개폐업!$A$5:$A$293,$D1066,시도_소아과개폐업!$B$5:$B$293,$B1066)</f>
        <v>17</v>
      </c>
      <c r="AV1066" s="14" t="n">
        <f aca="false">SUMIFS(시도_소아과개폐업!$F$5:$F$293,시도_소아과개폐업!$A$5:$A$293,$D1066,시도_소아과개폐업!$B$5:$B$293,$B1066)</f>
        <v>-4</v>
      </c>
      <c r="AW1066" s="15" t="n">
        <f aca="false">SUMIFS(시도_소아과개폐업!$G$5:$G$293,시도_소아과개폐업!$A$5:$A$293,$D1066,시도_소아과개폐업!$B$5:$B$293,$B1066)</f>
        <v>0.62962962962963</v>
      </c>
      <c r="AX1066" s="14" t="n">
        <f aca="false">SUMIFS(시도_소아과개폐업!$H$5:$H$293,시도_소아과개폐업!$A$5:$A$293,$D1066,시도_소아과개폐업!$B$5:$B$293,$B1066)</f>
        <v>55</v>
      </c>
      <c r="AY1066" s="14" t="n">
        <f aca="false">SUMIFS(시군구_병원급!$E$5:$E$3668,시군구_병원급!$A$5:$A$3668,$A1066,시군구_병원급!$D$5:$D$3668,$D1066)</f>
        <v>1</v>
      </c>
      <c r="AZ1066" s="14" t="n">
        <f aca="false">SUMIFS(시군구_병원급!$F$5:$F$3668,시군구_병원급!$A$5:$A$3668,$A1066,시군구_병원급!$D$5:$D$3668,$D1066)</f>
        <v>1</v>
      </c>
      <c r="BA1066" s="14" t="n">
        <f aca="false">SUMIFS(시군구_병원급!$G$5:$G$3668,시군구_병원급!$A$5:$A$3668,$A1066,시군구_병원급!$D$5:$D$3668,$D1066)</f>
        <v>2</v>
      </c>
      <c r="BB1066" s="14" t="n">
        <f aca="false">SUMIFS(시군구_병원급!$H$5:$H$3668,시군구_병원급!$A$5:$A$3668,$A1066,시군구_병원급!$D$5:$D$3668,$D1066)</f>
        <v>8</v>
      </c>
      <c r="BC1066" s="16" t="n">
        <f aca="false">K1066+AY1066</f>
        <v>2</v>
      </c>
      <c r="BD1066" s="17" t="n">
        <f aca="false">IF(E1066=0,"",(K1066+AY1066)/E1066*1000)</f>
        <v>0.51374261494991</v>
      </c>
      <c r="BE1066" s="16" t="n">
        <f aca="false">AY1066-SUMIFS(시군구_병원급!$E$5:$E$3668,시군구_병원급!$A$5:$A$3668,$A1066,시군구_병원급!$D$5:$D$3668,$D1066-3)</f>
        <v>0</v>
      </c>
      <c r="BF1066" s="16" t="n">
        <f aca="false">IF(AY1066=0,1,0)</f>
        <v>0</v>
      </c>
      <c r="BG1066" s="16" t="n">
        <f aca="false">IF(K1066+AY1066=0,1,0)</f>
        <v>0</v>
      </c>
      <c r="BH1066" s="16" t="n">
        <f aca="false">AF1066+AG1066+AH1066</f>
        <v>14</v>
      </c>
      <c r="BI1066" s="18" t="n">
        <f aca="false">IF(H1066=0,"",BH1066/H1066)</f>
        <v>0.25</v>
      </c>
      <c r="BJ1066" s="16" t="n">
        <f aca="false">IF(AP1066="","",AP1066+AN1066)</f>
        <v>4</v>
      </c>
    </row>
    <row r="1067" customFormat="false" ht="15" hidden="false" customHeight="true" outlineLevel="0" collapsed="false">
      <c r="A1067" s="9" t="s">
        <v>351</v>
      </c>
      <c r="B1067" s="10" t="s">
        <v>319</v>
      </c>
      <c r="C1067" s="10" t="s">
        <v>352</v>
      </c>
      <c r="D1067" s="9" t="n">
        <v>2020</v>
      </c>
      <c r="E1067" s="11" t="n">
        <v>731</v>
      </c>
      <c r="F1067" s="11" t="n">
        <v>126</v>
      </c>
      <c r="G1067" s="11" t="n">
        <v>132</v>
      </c>
      <c r="H1067" s="11" t="n">
        <v>12</v>
      </c>
      <c r="I1067" s="11" t="n">
        <v>869</v>
      </c>
      <c r="J1067" s="11" t="n">
        <v>427</v>
      </c>
      <c r="K1067" s="11" t="n">
        <v>0</v>
      </c>
      <c r="L1067" s="12" t="n">
        <v>16.4158686730506</v>
      </c>
      <c r="M1067" s="12" t="n">
        <v>0</v>
      </c>
      <c r="N1067" s="13" t="n">
        <v>0.491369390103567</v>
      </c>
      <c r="O1067" s="13" t="n">
        <v>1.18878248974008</v>
      </c>
      <c r="P1067" s="13" t="n">
        <v>0.180574555403557</v>
      </c>
      <c r="Q1067" s="13" t="n">
        <v>-0.331198536139067</v>
      </c>
      <c r="R1067" s="13" t="n">
        <v>-0.175</v>
      </c>
      <c r="S1067" s="11" t="n">
        <v>0</v>
      </c>
      <c r="T1067" s="13" t="n">
        <v>0</v>
      </c>
      <c r="U1067" s="13" t="n">
        <v>-0.0574837310195228</v>
      </c>
      <c r="V1067" s="11" t="n">
        <v>1</v>
      </c>
      <c r="W1067" s="13" t="n">
        <v>-0.0833333333333334</v>
      </c>
      <c r="X1067" s="11" t="n">
        <v>0</v>
      </c>
      <c r="Y1067" s="11" t="n">
        <v>0</v>
      </c>
      <c r="Z1067" s="11" t="n">
        <v>0</v>
      </c>
      <c r="AA1067" s="11" t="n">
        <v>0</v>
      </c>
      <c r="AB1067" s="10" t="s">
        <v>65</v>
      </c>
      <c r="AC1067" s="11" t="n">
        <v>3</v>
      </c>
      <c r="AD1067" s="11" t="n">
        <v>0</v>
      </c>
      <c r="AE1067" s="11" t="n">
        <v>1</v>
      </c>
      <c r="AF1067" s="11" t="n">
        <v>0</v>
      </c>
      <c r="AG1067" s="11" t="n">
        <v>8</v>
      </c>
      <c r="AH1067" s="11" t="n">
        <v>0</v>
      </c>
      <c r="AI1067" s="13" t="n">
        <v>0.25</v>
      </c>
      <c r="AJ1067" s="13" t="n">
        <v>0</v>
      </c>
      <c r="AK1067" s="13" t="n">
        <v>0.0833333333333333</v>
      </c>
      <c r="AL1067" s="13" t="n">
        <v>0</v>
      </c>
      <c r="AM1067" s="13" t="n">
        <v>0.666666666666667</v>
      </c>
      <c r="AN1067" s="11" t="n">
        <v>0</v>
      </c>
      <c r="AO1067" s="13" t="n">
        <v>0</v>
      </c>
      <c r="AP1067" s="11" t="n">
        <v>0</v>
      </c>
      <c r="AQ1067" s="11" t="n">
        <v>0</v>
      </c>
      <c r="AR1067" s="13" t="n">
        <v>0</v>
      </c>
      <c r="AS1067" s="13" t="n">
        <v>0</v>
      </c>
      <c r="AT1067" s="14" t="n">
        <f aca="false">SUMIFS(시도_소아과개폐업!$C$5:$C$293,시도_소아과개폐업!$A$5:$A$293,$D1067,시도_소아과개폐업!$B$5:$B$293,$B1067)</f>
        <v>13</v>
      </c>
      <c r="AU1067" s="14" t="n">
        <f aca="false">SUMIFS(시도_소아과개폐업!$D$5:$D$293,시도_소아과개폐업!$A$5:$A$293,$D1067,시도_소아과개폐업!$B$5:$B$293,$B1067)</f>
        <v>17</v>
      </c>
      <c r="AV1067" s="14" t="n">
        <f aca="false">SUMIFS(시도_소아과개폐업!$F$5:$F$293,시도_소아과개폐업!$A$5:$A$293,$D1067,시도_소아과개폐업!$B$5:$B$293,$B1067)</f>
        <v>-4</v>
      </c>
      <c r="AW1067" s="15" t="n">
        <f aca="false">SUMIFS(시도_소아과개폐업!$G$5:$G$293,시도_소아과개폐업!$A$5:$A$293,$D1067,시도_소아과개폐업!$B$5:$B$293,$B1067)</f>
        <v>0.62962962962963</v>
      </c>
      <c r="AX1067" s="14" t="n">
        <f aca="false">SUMIFS(시도_소아과개폐업!$H$5:$H$293,시도_소아과개폐업!$A$5:$A$293,$D1067,시도_소아과개폐업!$B$5:$B$293,$B1067)</f>
        <v>55</v>
      </c>
      <c r="AY1067" s="14" t="n">
        <f aca="false">SUMIFS(시군구_병원급!$E$5:$E$3668,시군구_병원급!$A$5:$A$3668,$A1067,시군구_병원급!$D$5:$D$3668,$D1067)</f>
        <v>0</v>
      </c>
      <c r="AZ1067" s="14" t="n">
        <f aca="false">SUMIFS(시군구_병원급!$F$5:$F$3668,시군구_병원급!$A$5:$A$3668,$A1067,시군구_병원급!$D$5:$D$3668,$D1067)</f>
        <v>0</v>
      </c>
      <c r="BA1067" s="14" t="n">
        <f aca="false">SUMIFS(시군구_병원급!$G$5:$G$3668,시군구_병원급!$A$5:$A$3668,$A1067,시군구_병원급!$D$5:$D$3668,$D1067)</f>
        <v>2</v>
      </c>
      <c r="BB1067" s="14" t="n">
        <f aca="false">SUMIFS(시군구_병원급!$H$5:$H$3668,시군구_병원급!$A$5:$A$3668,$A1067,시군구_병원급!$D$5:$D$3668,$D1067)</f>
        <v>4</v>
      </c>
      <c r="BC1067" s="16" t="n">
        <f aca="false">K1067+AY1067</f>
        <v>0</v>
      </c>
      <c r="BD1067" s="17" t="n">
        <f aca="false">IF(E1067=0,"",(K1067+AY1067)/E1067*1000)</f>
        <v>0</v>
      </c>
      <c r="BE1067" s="16" t="n">
        <f aca="false">AY1067-SUMIFS(시군구_병원급!$E$5:$E$3668,시군구_병원급!$A$5:$A$3668,$A1067,시군구_병원급!$D$5:$D$3668,$D1067-3)</f>
        <v>0</v>
      </c>
      <c r="BF1067" s="16" t="n">
        <f aca="false">IF(AY1067=0,1,0)</f>
        <v>1</v>
      </c>
      <c r="BG1067" s="16" t="n">
        <f aca="false">IF(K1067+AY1067=0,1,0)</f>
        <v>1</v>
      </c>
      <c r="BH1067" s="16" t="n">
        <f aca="false">AF1067+AG1067+AH1067</f>
        <v>8</v>
      </c>
      <c r="BI1067" s="18" t="n">
        <f aca="false">IF(H1067=0,"",BH1067/H1067)</f>
        <v>0.666666666666667</v>
      </c>
      <c r="BJ1067" s="16" t="n">
        <f aca="false">IF(AP1067="","",AP1067+AN1067)</f>
        <v>0</v>
      </c>
    </row>
    <row r="1068" customFormat="false" ht="15" hidden="false" customHeight="true" outlineLevel="0" collapsed="false">
      <c r="A1068" s="9" t="s">
        <v>353</v>
      </c>
      <c r="B1068" s="10" t="s">
        <v>319</v>
      </c>
      <c r="C1068" s="10" t="s">
        <v>354</v>
      </c>
      <c r="D1068" s="9" t="n">
        <v>2020</v>
      </c>
      <c r="E1068" s="11" t="n">
        <v>2365</v>
      </c>
      <c r="F1068" s="11" t="n">
        <v>534</v>
      </c>
      <c r="G1068" s="11" t="n">
        <v>558</v>
      </c>
      <c r="H1068" s="11" t="n">
        <v>16</v>
      </c>
      <c r="I1068" s="11" t="n">
        <v>1546</v>
      </c>
      <c r="J1068" s="11" t="n">
        <v>940</v>
      </c>
      <c r="K1068" s="11" t="n">
        <v>0</v>
      </c>
      <c r="L1068" s="12" t="n">
        <v>6.76532769556025</v>
      </c>
      <c r="M1068" s="12" t="n">
        <v>0</v>
      </c>
      <c r="N1068" s="13" t="n">
        <v>0.608020698576973</v>
      </c>
      <c r="O1068" s="13" t="n">
        <v>0.65369978858351</v>
      </c>
      <c r="P1068" s="13" t="n">
        <v>0.235940803382664</v>
      </c>
      <c r="Q1068" s="13" t="n">
        <v>0.0400175901495163</v>
      </c>
      <c r="R1068" s="13" t="n">
        <v>0.55</v>
      </c>
      <c r="S1068" s="11" t="n">
        <v>-1</v>
      </c>
      <c r="T1068" s="13" t="n">
        <v>-0.0588235294117647</v>
      </c>
      <c r="U1068" s="13" t="n">
        <v>-0.0590383444917834</v>
      </c>
      <c r="V1068" s="11" t="n">
        <v>1</v>
      </c>
      <c r="W1068" s="13" t="n">
        <v>0</v>
      </c>
      <c r="X1068" s="11" t="n">
        <v>0</v>
      </c>
      <c r="Y1068" s="11" t="n">
        <v>0</v>
      </c>
      <c r="Z1068" s="11" t="n">
        <v>0</v>
      </c>
      <c r="AA1068" s="11" t="n">
        <v>0</v>
      </c>
      <c r="AB1068" s="10" t="s">
        <v>65</v>
      </c>
      <c r="AC1068" s="11" t="n">
        <v>6</v>
      </c>
      <c r="AD1068" s="11" t="n">
        <v>1</v>
      </c>
      <c r="AE1068" s="11" t="n">
        <v>2</v>
      </c>
      <c r="AF1068" s="11" t="n">
        <v>1</v>
      </c>
      <c r="AG1068" s="11" t="n">
        <v>6</v>
      </c>
      <c r="AH1068" s="11" t="n">
        <v>0</v>
      </c>
      <c r="AI1068" s="13" t="n">
        <v>0.375</v>
      </c>
      <c r="AJ1068" s="13" t="n">
        <v>0.0625</v>
      </c>
      <c r="AK1068" s="13" t="n">
        <v>0.125</v>
      </c>
      <c r="AL1068" s="13" t="n">
        <v>0.0625</v>
      </c>
      <c r="AM1068" s="13" t="n">
        <v>0.375</v>
      </c>
      <c r="AN1068" s="11" t="n">
        <v>2</v>
      </c>
      <c r="AO1068" s="13" t="n">
        <v>0.111111111111111</v>
      </c>
      <c r="AP1068" s="11" t="n">
        <v>2</v>
      </c>
      <c r="AQ1068" s="11" t="n">
        <v>1</v>
      </c>
      <c r="AR1068" s="13" t="n">
        <v>0.105263157894737</v>
      </c>
      <c r="AS1068" s="13" t="n">
        <v>0.0526315789473684</v>
      </c>
      <c r="AT1068" s="14" t="n">
        <f aca="false">SUMIFS(시도_소아과개폐업!$C$5:$C$293,시도_소아과개폐업!$A$5:$A$293,$D1068,시도_소아과개폐업!$B$5:$B$293,$B1068)</f>
        <v>13</v>
      </c>
      <c r="AU1068" s="14" t="n">
        <f aca="false">SUMIFS(시도_소아과개폐업!$D$5:$D$293,시도_소아과개폐업!$A$5:$A$293,$D1068,시도_소아과개폐업!$B$5:$B$293,$B1068)</f>
        <v>17</v>
      </c>
      <c r="AV1068" s="14" t="n">
        <f aca="false">SUMIFS(시도_소아과개폐업!$F$5:$F$293,시도_소아과개폐업!$A$5:$A$293,$D1068,시도_소아과개폐업!$B$5:$B$293,$B1068)</f>
        <v>-4</v>
      </c>
      <c r="AW1068" s="15" t="n">
        <f aca="false">SUMIFS(시도_소아과개폐업!$G$5:$G$293,시도_소아과개폐업!$A$5:$A$293,$D1068,시도_소아과개폐업!$B$5:$B$293,$B1068)</f>
        <v>0.62962962962963</v>
      </c>
      <c r="AX1068" s="14" t="n">
        <f aca="false">SUMIFS(시도_소아과개폐업!$H$5:$H$293,시도_소아과개폐업!$A$5:$A$293,$D1068,시도_소아과개폐업!$B$5:$B$293,$B1068)</f>
        <v>55</v>
      </c>
      <c r="AY1068" s="14" t="n">
        <f aca="false">SUMIFS(시군구_병원급!$E$5:$E$3668,시군구_병원급!$A$5:$A$3668,$A1068,시군구_병원급!$D$5:$D$3668,$D1068)</f>
        <v>2</v>
      </c>
      <c r="AZ1068" s="14" t="n">
        <f aca="false">SUMIFS(시군구_병원급!$F$5:$F$3668,시군구_병원급!$A$5:$A$3668,$A1068,시군구_병원급!$D$5:$D$3668,$D1068)</f>
        <v>2</v>
      </c>
      <c r="BA1068" s="14" t="n">
        <f aca="false">SUMIFS(시군구_병원급!$G$5:$G$3668,시군구_병원급!$A$5:$A$3668,$A1068,시군구_병원급!$D$5:$D$3668,$D1068)</f>
        <v>2</v>
      </c>
      <c r="BB1068" s="14" t="n">
        <f aca="false">SUMIFS(시군구_병원급!$H$5:$H$3668,시군구_병원급!$A$5:$A$3668,$A1068,시군구_병원급!$D$5:$D$3668,$D1068)</f>
        <v>4</v>
      </c>
      <c r="BC1068" s="16" t="n">
        <f aca="false">K1068+AY1068</f>
        <v>2</v>
      </c>
      <c r="BD1068" s="17" t="n">
        <f aca="false">IF(E1068=0,"",(K1068+AY1068)/E1068*1000)</f>
        <v>0.845665961945032</v>
      </c>
      <c r="BE1068" s="16" t="n">
        <f aca="false">AY1068-SUMIFS(시군구_병원급!$E$5:$E$3668,시군구_병원급!$A$5:$A$3668,$A1068,시군구_병원급!$D$5:$D$3668,$D1068-3)</f>
        <v>0</v>
      </c>
      <c r="BF1068" s="16" t="n">
        <f aca="false">IF(AY1068=0,1,0)</f>
        <v>0</v>
      </c>
      <c r="BG1068" s="16" t="n">
        <f aca="false">IF(K1068+AY1068=0,1,0)</f>
        <v>0</v>
      </c>
      <c r="BH1068" s="16" t="n">
        <f aca="false">AF1068+AG1068+AH1068</f>
        <v>7</v>
      </c>
      <c r="BI1068" s="18" t="n">
        <f aca="false">IF(H1068=0,"",BH1068/H1068)</f>
        <v>0.4375</v>
      </c>
      <c r="BJ1068" s="16" t="n">
        <f aca="false">IF(AP1068="","",AP1068+AN1068)</f>
        <v>4</v>
      </c>
    </row>
    <row r="1069" customFormat="false" ht="15" hidden="false" customHeight="true" outlineLevel="0" collapsed="false">
      <c r="A1069" s="9" t="s">
        <v>355</v>
      </c>
      <c r="B1069" s="10" t="s">
        <v>319</v>
      </c>
      <c r="C1069" s="10" t="s">
        <v>356</v>
      </c>
      <c r="D1069" s="9" t="n">
        <v>2020</v>
      </c>
      <c r="E1069" s="11" t="n">
        <v>1532</v>
      </c>
      <c r="F1069" s="11" t="n">
        <v>249</v>
      </c>
      <c r="G1069" s="11" t="n">
        <v>260</v>
      </c>
      <c r="H1069" s="11" t="n">
        <v>14</v>
      </c>
      <c r="I1069" s="11" t="n">
        <v>1015</v>
      </c>
      <c r="J1069" s="11" t="n">
        <v>679</v>
      </c>
      <c r="K1069" s="11" t="n">
        <v>0</v>
      </c>
      <c r="L1069" s="12" t="n">
        <v>9.13838120104439</v>
      </c>
      <c r="M1069" s="12" t="n">
        <v>0</v>
      </c>
      <c r="N1069" s="13" t="n">
        <v>0.668965517241379</v>
      </c>
      <c r="O1069" s="13" t="n">
        <v>0.662532637075718</v>
      </c>
      <c r="P1069" s="13" t="n">
        <v>0.169712793733681</v>
      </c>
      <c r="Q1069" s="13" t="n">
        <v>-0.250855745721271</v>
      </c>
      <c r="R1069" s="13" t="n">
        <v>-0.209726443768997</v>
      </c>
      <c r="S1069" s="11" t="n">
        <v>0</v>
      </c>
      <c r="T1069" s="13" t="n">
        <v>0</v>
      </c>
      <c r="U1069" s="13" t="n">
        <v>-0.0221579961464354</v>
      </c>
      <c r="V1069" s="11" t="n">
        <v>1</v>
      </c>
      <c r="W1069" s="13" t="n">
        <v>-0.0714285714285714</v>
      </c>
      <c r="X1069" s="11" t="n">
        <v>0</v>
      </c>
      <c r="Y1069" s="11" t="n">
        <v>0</v>
      </c>
      <c r="Z1069" s="11" t="n">
        <v>0</v>
      </c>
      <c r="AA1069" s="11" t="n">
        <v>0</v>
      </c>
      <c r="AB1069" s="10" t="s">
        <v>65</v>
      </c>
      <c r="AC1069" s="11" t="n">
        <v>4</v>
      </c>
      <c r="AD1069" s="11" t="n">
        <v>1</v>
      </c>
      <c r="AE1069" s="11" t="n">
        <v>2</v>
      </c>
      <c r="AF1069" s="11" t="n">
        <v>1</v>
      </c>
      <c r="AG1069" s="11" t="n">
        <v>6</v>
      </c>
      <c r="AH1069" s="11" t="n">
        <v>0</v>
      </c>
      <c r="AI1069" s="13" t="n">
        <v>0.285714285714286</v>
      </c>
      <c r="AJ1069" s="13" t="n">
        <v>0.0714285714285714</v>
      </c>
      <c r="AK1069" s="13" t="n">
        <v>0.142857142857143</v>
      </c>
      <c r="AL1069" s="13" t="n">
        <v>0.0714285714285714</v>
      </c>
      <c r="AM1069" s="13" t="n">
        <v>0.428571428571429</v>
      </c>
      <c r="AN1069" s="11" t="n">
        <v>0</v>
      </c>
      <c r="AO1069" s="13" t="n">
        <v>0</v>
      </c>
      <c r="AP1069" s="11" t="n">
        <v>0</v>
      </c>
      <c r="AQ1069" s="11" t="n">
        <v>0</v>
      </c>
      <c r="AR1069" s="13" t="n">
        <v>0</v>
      </c>
      <c r="AS1069" s="13" t="n">
        <v>0</v>
      </c>
      <c r="AT1069" s="14" t="n">
        <f aca="false">SUMIFS(시도_소아과개폐업!$C$5:$C$293,시도_소아과개폐업!$A$5:$A$293,$D1069,시도_소아과개폐업!$B$5:$B$293,$B1069)</f>
        <v>13</v>
      </c>
      <c r="AU1069" s="14" t="n">
        <f aca="false">SUMIFS(시도_소아과개폐업!$D$5:$D$293,시도_소아과개폐업!$A$5:$A$293,$D1069,시도_소아과개폐업!$B$5:$B$293,$B1069)</f>
        <v>17</v>
      </c>
      <c r="AV1069" s="14" t="n">
        <f aca="false">SUMIFS(시도_소아과개폐업!$F$5:$F$293,시도_소아과개폐업!$A$5:$A$293,$D1069,시도_소아과개폐업!$B$5:$B$293,$B1069)</f>
        <v>-4</v>
      </c>
      <c r="AW1069" s="15" t="n">
        <f aca="false">SUMIFS(시도_소아과개폐업!$G$5:$G$293,시도_소아과개폐업!$A$5:$A$293,$D1069,시도_소아과개폐업!$B$5:$B$293,$B1069)</f>
        <v>0.62962962962963</v>
      </c>
      <c r="AX1069" s="14" t="n">
        <f aca="false">SUMIFS(시도_소아과개폐업!$H$5:$H$293,시도_소아과개폐업!$A$5:$A$293,$D1069,시도_소아과개폐업!$B$5:$B$293,$B1069)</f>
        <v>55</v>
      </c>
      <c r="AY1069" s="14" t="n">
        <f aca="false">SUMIFS(시군구_병원급!$E$5:$E$3668,시군구_병원급!$A$5:$A$3668,$A1069,시군구_병원급!$D$5:$D$3668,$D1069)</f>
        <v>1</v>
      </c>
      <c r="AZ1069" s="14" t="n">
        <f aca="false">SUMIFS(시군구_병원급!$F$5:$F$3668,시군구_병원급!$A$5:$A$3668,$A1069,시군구_병원급!$D$5:$D$3668,$D1069)</f>
        <v>0</v>
      </c>
      <c r="BA1069" s="14" t="n">
        <f aca="false">SUMIFS(시군구_병원급!$G$5:$G$3668,시군구_병원급!$A$5:$A$3668,$A1069,시군구_병원급!$D$5:$D$3668,$D1069)</f>
        <v>2</v>
      </c>
      <c r="BB1069" s="14" t="n">
        <f aca="false">SUMIFS(시군구_병원급!$H$5:$H$3668,시군구_병원급!$A$5:$A$3668,$A1069,시군구_병원급!$D$5:$D$3668,$D1069)</f>
        <v>4</v>
      </c>
      <c r="BC1069" s="16" t="n">
        <f aca="false">K1069+AY1069</f>
        <v>1</v>
      </c>
      <c r="BD1069" s="17" t="n">
        <f aca="false">IF(E1069=0,"",(K1069+AY1069)/E1069*1000)</f>
        <v>0.652741514360313</v>
      </c>
      <c r="BE1069" s="16" t="n">
        <f aca="false">AY1069-SUMIFS(시군구_병원급!$E$5:$E$3668,시군구_병원급!$A$5:$A$3668,$A1069,시군구_병원급!$D$5:$D$3668,$D1069-3)</f>
        <v>0</v>
      </c>
      <c r="BF1069" s="16" t="n">
        <f aca="false">IF(AY1069=0,1,0)</f>
        <v>0</v>
      </c>
      <c r="BG1069" s="16" t="n">
        <f aca="false">IF(K1069+AY1069=0,1,0)</f>
        <v>0</v>
      </c>
      <c r="BH1069" s="16" t="n">
        <f aca="false">AF1069+AG1069+AH1069</f>
        <v>7</v>
      </c>
      <c r="BI1069" s="18" t="n">
        <f aca="false">IF(H1069=0,"",BH1069/H1069)</f>
        <v>0.5</v>
      </c>
      <c r="BJ1069" s="16" t="n">
        <f aca="false">IF(AP1069="","",AP1069+AN1069)</f>
        <v>0</v>
      </c>
    </row>
    <row r="1070" customFormat="false" ht="15" hidden="false" customHeight="true" outlineLevel="0" collapsed="false">
      <c r="A1070" s="9" t="s">
        <v>357</v>
      </c>
      <c r="B1070" s="10" t="s">
        <v>319</v>
      </c>
      <c r="C1070" s="10" t="s">
        <v>358</v>
      </c>
      <c r="D1070" s="9" t="n">
        <v>2020</v>
      </c>
      <c r="E1070" s="11" t="n">
        <v>1728</v>
      </c>
      <c r="F1070" s="11" t="n">
        <v>227</v>
      </c>
      <c r="G1070" s="11" t="n">
        <v>244</v>
      </c>
      <c r="H1070" s="11" t="n">
        <v>24</v>
      </c>
      <c r="I1070" s="11" t="n">
        <v>1203</v>
      </c>
      <c r="J1070" s="11" t="n">
        <v>939</v>
      </c>
      <c r="K1070" s="11" t="n">
        <v>0</v>
      </c>
      <c r="L1070" s="12" t="n">
        <v>13.8888888888889</v>
      </c>
      <c r="M1070" s="12" t="n">
        <v>0</v>
      </c>
      <c r="N1070" s="13" t="n">
        <v>0.780548628428928</v>
      </c>
      <c r="O1070" s="13" t="n">
        <v>0.696180555555556</v>
      </c>
      <c r="P1070" s="13" t="n">
        <v>0.141203703703704</v>
      </c>
      <c r="Q1070" s="13" t="n">
        <v>-0.192523364485981</v>
      </c>
      <c r="R1070" s="13" t="n">
        <v>-0.262839879154079</v>
      </c>
      <c r="S1070" s="11" t="n">
        <v>0</v>
      </c>
      <c r="T1070" s="13" t="n">
        <v>-0.04</v>
      </c>
      <c r="U1070" s="13" t="n">
        <v>-0.0616224648985959</v>
      </c>
      <c r="V1070" s="11" t="n">
        <v>1</v>
      </c>
      <c r="W1070" s="13" t="n">
        <v>0</v>
      </c>
      <c r="X1070" s="11" t="n">
        <v>0</v>
      </c>
      <c r="Y1070" s="11" t="n">
        <v>0</v>
      </c>
      <c r="Z1070" s="11" t="n">
        <v>0</v>
      </c>
      <c r="AA1070" s="11" t="n">
        <v>0</v>
      </c>
      <c r="AB1070" s="10" t="s">
        <v>65</v>
      </c>
      <c r="AC1070" s="11" t="n">
        <v>5</v>
      </c>
      <c r="AD1070" s="11" t="n">
        <v>5</v>
      </c>
      <c r="AE1070" s="11" t="n">
        <v>3</v>
      </c>
      <c r="AF1070" s="11" t="n">
        <v>0</v>
      </c>
      <c r="AG1070" s="11" t="n">
        <v>11</v>
      </c>
      <c r="AH1070" s="11" t="n">
        <v>0</v>
      </c>
      <c r="AI1070" s="13" t="n">
        <v>0.208333333333333</v>
      </c>
      <c r="AJ1070" s="13" t="n">
        <v>0.208333333333333</v>
      </c>
      <c r="AK1070" s="13" t="n">
        <v>0.125</v>
      </c>
      <c r="AL1070" s="13" t="n">
        <v>0</v>
      </c>
      <c r="AM1070" s="13" t="n">
        <v>0.458333333333333</v>
      </c>
      <c r="AN1070" s="11" t="n">
        <v>1</v>
      </c>
      <c r="AO1070" s="13" t="n">
        <v>0.04</v>
      </c>
      <c r="AP1070" s="11" t="n">
        <v>1</v>
      </c>
      <c r="AQ1070" s="11" t="n">
        <v>0</v>
      </c>
      <c r="AR1070" s="13" t="n">
        <v>0.0384615384615385</v>
      </c>
      <c r="AS1070" s="13" t="n">
        <v>0</v>
      </c>
      <c r="AT1070" s="14" t="n">
        <f aca="false">SUMIFS(시도_소아과개폐업!$C$5:$C$293,시도_소아과개폐업!$A$5:$A$293,$D1070,시도_소아과개폐업!$B$5:$B$293,$B1070)</f>
        <v>13</v>
      </c>
      <c r="AU1070" s="14" t="n">
        <f aca="false">SUMIFS(시도_소아과개폐업!$D$5:$D$293,시도_소아과개폐업!$A$5:$A$293,$D1070,시도_소아과개폐업!$B$5:$B$293,$B1070)</f>
        <v>17</v>
      </c>
      <c r="AV1070" s="14" t="n">
        <f aca="false">SUMIFS(시도_소아과개폐업!$F$5:$F$293,시도_소아과개폐업!$A$5:$A$293,$D1070,시도_소아과개폐업!$B$5:$B$293,$B1070)</f>
        <v>-4</v>
      </c>
      <c r="AW1070" s="15" t="n">
        <f aca="false">SUMIFS(시도_소아과개폐업!$G$5:$G$293,시도_소아과개폐업!$A$5:$A$293,$D1070,시도_소아과개폐업!$B$5:$B$293,$B1070)</f>
        <v>0.62962962962963</v>
      </c>
      <c r="AX1070" s="14" t="n">
        <f aca="false">SUMIFS(시도_소아과개폐업!$H$5:$H$293,시도_소아과개폐업!$A$5:$A$293,$D1070,시도_소아과개폐업!$B$5:$B$293,$B1070)</f>
        <v>55</v>
      </c>
      <c r="AY1070" s="14" t="n">
        <f aca="false">SUMIFS(시군구_병원급!$E$5:$E$3668,시군구_병원급!$A$5:$A$3668,$A1070,시군구_병원급!$D$5:$D$3668,$D1070)</f>
        <v>0</v>
      </c>
      <c r="AZ1070" s="14" t="n">
        <f aca="false">SUMIFS(시군구_병원급!$F$5:$F$3668,시군구_병원급!$A$5:$A$3668,$A1070,시군구_병원급!$D$5:$D$3668,$D1070)</f>
        <v>0</v>
      </c>
      <c r="BA1070" s="14" t="n">
        <f aca="false">SUMIFS(시군구_병원급!$G$5:$G$3668,시군구_병원급!$A$5:$A$3668,$A1070,시군구_병원급!$D$5:$D$3668,$D1070)</f>
        <v>1</v>
      </c>
      <c r="BB1070" s="14" t="n">
        <f aca="false">SUMIFS(시군구_병원급!$H$5:$H$3668,시군구_병원급!$A$5:$A$3668,$A1070,시군구_병원급!$D$5:$D$3668,$D1070)</f>
        <v>1</v>
      </c>
      <c r="BC1070" s="16" t="n">
        <f aca="false">K1070+AY1070</f>
        <v>0</v>
      </c>
      <c r="BD1070" s="17" t="n">
        <f aca="false">IF(E1070=0,"",(K1070+AY1070)/E1070*1000)</f>
        <v>0</v>
      </c>
      <c r="BE1070" s="16" t="n">
        <f aca="false">AY1070-SUMIFS(시군구_병원급!$E$5:$E$3668,시군구_병원급!$A$5:$A$3668,$A1070,시군구_병원급!$D$5:$D$3668,$D1070-3)</f>
        <v>0</v>
      </c>
      <c r="BF1070" s="16" t="n">
        <f aca="false">IF(AY1070=0,1,0)</f>
        <v>1</v>
      </c>
      <c r="BG1070" s="16" t="n">
        <f aca="false">IF(K1070+AY1070=0,1,0)</f>
        <v>1</v>
      </c>
      <c r="BH1070" s="16" t="n">
        <f aca="false">AF1070+AG1070+AH1070</f>
        <v>11</v>
      </c>
      <c r="BI1070" s="18" t="n">
        <f aca="false">IF(H1070=0,"",BH1070/H1070)</f>
        <v>0.458333333333333</v>
      </c>
      <c r="BJ1070" s="16" t="n">
        <f aca="false">IF(AP1070="","",AP1070+AN1070)</f>
        <v>2</v>
      </c>
    </row>
    <row r="1071" customFormat="false" ht="15" hidden="false" customHeight="true" outlineLevel="0" collapsed="false">
      <c r="A1071" s="9" t="s">
        <v>359</v>
      </c>
      <c r="B1071" s="10" t="s">
        <v>319</v>
      </c>
      <c r="C1071" s="10" t="s">
        <v>360</v>
      </c>
      <c r="D1071" s="9" t="n">
        <v>2020</v>
      </c>
      <c r="E1071" s="11" t="n">
        <v>912</v>
      </c>
      <c r="F1071" s="11" t="n">
        <v>104</v>
      </c>
      <c r="G1071" s="11" t="n">
        <v>110</v>
      </c>
      <c r="H1071" s="11" t="n">
        <v>12</v>
      </c>
      <c r="I1071" s="11" t="n">
        <v>699</v>
      </c>
      <c r="J1071" s="11" t="n">
        <v>455</v>
      </c>
      <c r="K1071" s="11" t="n">
        <v>0</v>
      </c>
      <c r="L1071" s="12" t="n">
        <v>13.1578947368421</v>
      </c>
      <c r="M1071" s="12" t="n">
        <v>0</v>
      </c>
      <c r="N1071" s="13" t="n">
        <v>0.650929899856939</v>
      </c>
      <c r="O1071" s="13" t="n">
        <v>0.766447368421053</v>
      </c>
      <c r="P1071" s="13" t="n">
        <v>0.120614035087719</v>
      </c>
      <c r="Q1071" s="13" t="n">
        <v>-0.208333333333333</v>
      </c>
      <c r="R1071" s="13" t="n">
        <v>-0.367816091954023</v>
      </c>
      <c r="S1071" s="11" t="n">
        <v>0</v>
      </c>
      <c r="T1071" s="13" t="n">
        <v>0</v>
      </c>
      <c r="U1071" s="13" t="n">
        <v>-0.0528455284552846</v>
      </c>
      <c r="V1071" s="11" t="n">
        <v>1</v>
      </c>
      <c r="W1071" s="13" t="n">
        <v>-0.0833333333333334</v>
      </c>
      <c r="X1071" s="11" t="n">
        <v>0</v>
      </c>
      <c r="Y1071" s="11" t="n">
        <v>0</v>
      </c>
      <c r="Z1071" s="11" t="n">
        <v>0</v>
      </c>
      <c r="AA1071" s="11" t="n">
        <v>0</v>
      </c>
      <c r="AB1071" s="10" t="s">
        <v>65</v>
      </c>
      <c r="AC1071" s="11" t="n">
        <v>4</v>
      </c>
      <c r="AD1071" s="11" t="n">
        <v>1</v>
      </c>
      <c r="AE1071" s="11" t="n">
        <v>2</v>
      </c>
      <c r="AF1071" s="11" t="n">
        <v>0</v>
      </c>
      <c r="AG1071" s="11" t="n">
        <v>5</v>
      </c>
      <c r="AH1071" s="11" t="n">
        <v>0</v>
      </c>
      <c r="AI1071" s="13" t="n">
        <v>0.333333333333333</v>
      </c>
      <c r="AJ1071" s="13" t="n">
        <v>0.0833333333333333</v>
      </c>
      <c r="AK1071" s="13" t="n">
        <v>0.166666666666667</v>
      </c>
      <c r="AL1071" s="13" t="n">
        <v>0</v>
      </c>
      <c r="AM1071" s="13" t="n">
        <v>0.416666666666667</v>
      </c>
      <c r="AN1071" s="11" t="n">
        <v>0</v>
      </c>
      <c r="AO1071" s="13" t="n">
        <v>0</v>
      </c>
      <c r="AP1071" s="11" t="n">
        <v>1</v>
      </c>
      <c r="AQ1071" s="11" t="n">
        <v>0</v>
      </c>
      <c r="AR1071" s="13" t="n">
        <v>0.0769230769230769</v>
      </c>
      <c r="AS1071" s="13" t="n">
        <v>0</v>
      </c>
      <c r="AT1071" s="14" t="n">
        <f aca="false">SUMIFS(시도_소아과개폐업!$C$5:$C$293,시도_소아과개폐업!$A$5:$A$293,$D1071,시도_소아과개폐업!$B$5:$B$293,$B1071)</f>
        <v>13</v>
      </c>
      <c r="AU1071" s="14" t="n">
        <f aca="false">SUMIFS(시도_소아과개폐업!$D$5:$D$293,시도_소아과개폐업!$A$5:$A$293,$D1071,시도_소아과개폐업!$B$5:$B$293,$B1071)</f>
        <v>17</v>
      </c>
      <c r="AV1071" s="14" t="n">
        <f aca="false">SUMIFS(시도_소아과개폐업!$F$5:$F$293,시도_소아과개폐업!$A$5:$A$293,$D1071,시도_소아과개폐업!$B$5:$B$293,$B1071)</f>
        <v>-4</v>
      </c>
      <c r="AW1071" s="15" t="n">
        <f aca="false">SUMIFS(시도_소아과개폐업!$G$5:$G$293,시도_소아과개폐업!$A$5:$A$293,$D1071,시도_소아과개폐업!$B$5:$B$293,$B1071)</f>
        <v>0.62962962962963</v>
      </c>
      <c r="AX1071" s="14" t="n">
        <f aca="false">SUMIFS(시도_소아과개폐업!$H$5:$H$293,시도_소아과개폐업!$A$5:$A$293,$D1071,시도_소아과개폐업!$B$5:$B$293,$B1071)</f>
        <v>55</v>
      </c>
      <c r="AY1071" s="14" t="n">
        <f aca="false">SUMIFS(시군구_병원급!$E$5:$E$3668,시군구_병원급!$A$5:$A$3668,$A1071,시군구_병원급!$D$5:$D$3668,$D1071)</f>
        <v>0</v>
      </c>
      <c r="AZ1071" s="14" t="n">
        <f aca="false">SUMIFS(시군구_병원급!$F$5:$F$3668,시군구_병원급!$A$5:$A$3668,$A1071,시군구_병원급!$D$5:$D$3668,$D1071)</f>
        <v>0</v>
      </c>
      <c r="BA1071" s="14" t="n">
        <f aca="false">SUMIFS(시군구_병원급!$G$5:$G$3668,시군구_병원급!$A$5:$A$3668,$A1071,시군구_병원급!$D$5:$D$3668,$D1071)</f>
        <v>2</v>
      </c>
      <c r="BB1071" s="14" t="n">
        <f aca="false">SUMIFS(시군구_병원급!$H$5:$H$3668,시군구_병원급!$A$5:$A$3668,$A1071,시군구_병원급!$D$5:$D$3668,$D1071)</f>
        <v>3</v>
      </c>
      <c r="BC1071" s="16" t="n">
        <f aca="false">K1071+AY1071</f>
        <v>0</v>
      </c>
      <c r="BD1071" s="17" t="n">
        <f aca="false">IF(E1071=0,"",(K1071+AY1071)/E1071*1000)</f>
        <v>0</v>
      </c>
      <c r="BE1071" s="16" t="n">
        <f aca="false">AY1071-SUMIFS(시군구_병원급!$E$5:$E$3668,시군구_병원급!$A$5:$A$3668,$A1071,시군구_병원급!$D$5:$D$3668,$D1071-3)</f>
        <v>0</v>
      </c>
      <c r="BF1071" s="16" t="n">
        <f aca="false">IF(AY1071=0,1,0)</f>
        <v>1</v>
      </c>
      <c r="BG1071" s="16" t="n">
        <f aca="false">IF(K1071+AY1071=0,1,0)</f>
        <v>1</v>
      </c>
      <c r="BH1071" s="16" t="n">
        <f aca="false">AF1071+AG1071+AH1071</f>
        <v>5</v>
      </c>
      <c r="BI1071" s="18" t="n">
        <f aca="false">IF(H1071=0,"",BH1071/H1071)</f>
        <v>0.416666666666667</v>
      </c>
      <c r="BJ1071" s="16" t="n">
        <f aca="false">IF(AP1071="","",AP1071+AN1071)</f>
        <v>1</v>
      </c>
    </row>
    <row r="1072" customFormat="false" ht="15" hidden="false" customHeight="true" outlineLevel="0" collapsed="false">
      <c r="A1072" s="9" t="s">
        <v>361</v>
      </c>
      <c r="B1072" s="10" t="s">
        <v>319</v>
      </c>
      <c r="C1072" s="10" t="s">
        <v>362</v>
      </c>
      <c r="D1072" s="9" t="n">
        <v>2020</v>
      </c>
      <c r="E1072" s="11" t="n">
        <v>851</v>
      </c>
      <c r="F1072" s="11" t="n">
        <v>127</v>
      </c>
      <c r="G1072" s="11" t="n">
        <v>143</v>
      </c>
      <c r="H1072" s="11" t="n">
        <v>13</v>
      </c>
      <c r="I1072" s="11" t="n">
        <v>520</v>
      </c>
      <c r="J1072" s="11" t="n">
        <v>276</v>
      </c>
      <c r="K1072" s="11" t="n">
        <v>0</v>
      </c>
      <c r="L1072" s="12" t="n">
        <v>15.2761457109283</v>
      </c>
      <c r="M1072" s="12" t="n">
        <v>0</v>
      </c>
      <c r="N1072" s="13" t="n">
        <v>0.530769230769231</v>
      </c>
      <c r="O1072" s="13" t="n">
        <v>0.611045828437133</v>
      </c>
      <c r="P1072" s="13" t="n">
        <v>0.168037602820212</v>
      </c>
      <c r="Q1072" s="13" t="n">
        <v>-0.284873949579832</v>
      </c>
      <c r="R1072" s="13" t="n">
        <v>-0.305825242718447</v>
      </c>
      <c r="S1072" s="11" t="n">
        <v>0</v>
      </c>
      <c r="T1072" s="13" t="n">
        <v>0</v>
      </c>
      <c r="U1072" s="13" t="n">
        <v>-0.306666666666667</v>
      </c>
      <c r="V1072" s="11" t="n">
        <v>1</v>
      </c>
      <c r="W1072" s="13" t="n">
        <v>-0.0769230769230769</v>
      </c>
      <c r="X1072" s="11" t="n">
        <v>0</v>
      </c>
      <c r="Y1072" s="11" t="n">
        <v>0</v>
      </c>
      <c r="Z1072" s="11" t="n">
        <v>0</v>
      </c>
      <c r="AA1072" s="11" t="n">
        <v>0</v>
      </c>
      <c r="AB1072" s="10" t="s">
        <v>65</v>
      </c>
      <c r="AC1072" s="11" t="n">
        <v>6</v>
      </c>
      <c r="AD1072" s="11" t="n">
        <v>0</v>
      </c>
      <c r="AE1072" s="11" t="n">
        <v>0</v>
      </c>
      <c r="AF1072" s="11" t="n">
        <v>0</v>
      </c>
      <c r="AG1072" s="11" t="n">
        <v>7</v>
      </c>
      <c r="AH1072" s="11" t="n">
        <v>0</v>
      </c>
      <c r="AI1072" s="13" t="n">
        <v>0.461538461538462</v>
      </c>
      <c r="AJ1072" s="13" t="n">
        <v>0</v>
      </c>
      <c r="AK1072" s="13" t="n">
        <v>0</v>
      </c>
      <c r="AL1072" s="13" t="n">
        <v>0</v>
      </c>
      <c r="AM1072" s="13" t="n">
        <v>0.538461538461538</v>
      </c>
      <c r="AN1072" s="11" t="n">
        <v>1</v>
      </c>
      <c r="AO1072" s="13" t="n">
        <v>0.0714285714285714</v>
      </c>
      <c r="AP1072" s="11" t="n">
        <v>0</v>
      </c>
      <c r="AQ1072" s="11" t="n">
        <v>0</v>
      </c>
      <c r="AR1072" s="13" t="n">
        <v>0</v>
      </c>
      <c r="AS1072" s="13" t="n">
        <v>0</v>
      </c>
      <c r="AT1072" s="14" t="n">
        <f aca="false">SUMIFS(시도_소아과개폐업!$C$5:$C$293,시도_소아과개폐업!$A$5:$A$293,$D1072,시도_소아과개폐업!$B$5:$B$293,$B1072)</f>
        <v>13</v>
      </c>
      <c r="AU1072" s="14" t="n">
        <f aca="false">SUMIFS(시도_소아과개폐업!$D$5:$D$293,시도_소아과개폐업!$A$5:$A$293,$D1072,시도_소아과개폐업!$B$5:$B$293,$B1072)</f>
        <v>17</v>
      </c>
      <c r="AV1072" s="14" t="n">
        <f aca="false">SUMIFS(시도_소아과개폐업!$F$5:$F$293,시도_소아과개폐업!$A$5:$A$293,$D1072,시도_소아과개폐업!$B$5:$B$293,$B1072)</f>
        <v>-4</v>
      </c>
      <c r="AW1072" s="15" t="n">
        <f aca="false">SUMIFS(시도_소아과개폐업!$G$5:$G$293,시도_소아과개폐업!$A$5:$A$293,$D1072,시도_소아과개폐업!$B$5:$B$293,$B1072)</f>
        <v>0.62962962962963</v>
      </c>
      <c r="AX1072" s="14" t="n">
        <f aca="false">SUMIFS(시도_소아과개폐업!$H$5:$H$293,시도_소아과개폐업!$A$5:$A$293,$D1072,시도_소아과개폐업!$B$5:$B$293,$B1072)</f>
        <v>55</v>
      </c>
      <c r="AY1072" s="14" t="n">
        <f aca="false">SUMIFS(시군구_병원급!$E$5:$E$3668,시군구_병원급!$A$5:$A$3668,$A1072,시군구_병원급!$D$5:$D$3668,$D1072)</f>
        <v>1</v>
      </c>
      <c r="AZ1072" s="14" t="n">
        <f aca="false">SUMIFS(시군구_병원급!$F$5:$F$3668,시군구_병원급!$A$5:$A$3668,$A1072,시군구_병원급!$D$5:$D$3668,$D1072)</f>
        <v>0</v>
      </c>
      <c r="BA1072" s="14" t="n">
        <f aca="false">SUMIFS(시군구_병원급!$G$5:$G$3668,시군구_병원급!$A$5:$A$3668,$A1072,시군구_병원급!$D$5:$D$3668,$D1072)</f>
        <v>2</v>
      </c>
      <c r="BB1072" s="14" t="n">
        <f aca="false">SUMIFS(시군구_병원급!$H$5:$H$3668,시군구_병원급!$A$5:$A$3668,$A1072,시군구_병원급!$D$5:$D$3668,$D1072)</f>
        <v>4</v>
      </c>
      <c r="BC1072" s="16" t="n">
        <f aca="false">K1072+AY1072</f>
        <v>1</v>
      </c>
      <c r="BD1072" s="17" t="n">
        <f aca="false">IF(E1072=0,"",(K1072+AY1072)/E1072*1000)</f>
        <v>1.17508813160987</v>
      </c>
      <c r="BE1072" s="16" t="n">
        <f aca="false">AY1072-SUMIFS(시군구_병원급!$E$5:$E$3668,시군구_병원급!$A$5:$A$3668,$A1072,시군구_병원급!$D$5:$D$3668,$D1072-3)</f>
        <v>0</v>
      </c>
      <c r="BF1072" s="16" t="n">
        <f aca="false">IF(AY1072=0,1,0)</f>
        <v>0</v>
      </c>
      <c r="BG1072" s="16" t="n">
        <f aca="false">IF(K1072+AY1072=0,1,0)</f>
        <v>0</v>
      </c>
      <c r="BH1072" s="16" t="n">
        <f aca="false">AF1072+AG1072+AH1072</f>
        <v>7</v>
      </c>
      <c r="BI1072" s="18" t="n">
        <f aca="false">IF(H1072=0,"",BH1072/H1072)</f>
        <v>0.538461538461538</v>
      </c>
      <c r="BJ1072" s="16" t="n">
        <f aca="false">IF(AP1072="","",AP1072+AN1072)</f>
        <v>1</v>
      </c>
    </row>
    <row r="1073" customFormat="false" ht="15" hidden="false" customHeight="true" outlineLevel="0" collapsed="false">
      <c r="A1073" s="9" t="s">
        <v>363</v>
      </c>
      <c r="B1073" s="10" t="s">
        <v>364</v>
      </c>
      <c r="C1073" s="10" t="s">
        <v>365</v>
      </c>
      <c r="D1073" s="9" t="n">
        <v>2020</v>
      </c>
      <c r="E1073" s="11" t="n">
        <v>20657</v>
      </c>
      <c r="F1073" s="11" t="n">
        <v>2418</v>
      </c>
      <c r="G1073" s="11" t="n">
        <v>2461</v>
      </c>
      <c r="H1073" s="11" t="n">
        <v>377</v>
      </c>
      <c r="I1073" s="11" t="n">
        <v>17118</v>
      </c>
      <c r="J1073" s="11" t="n">
        <v>11876</v>
      </c>
      <c r="K1073" s="11" t="n">
        <v>21</v>
      </c>
      <c r="L1073" s="12" t="n">
        <v>18.2504719949654</v>
      </c>
      <c r="M1073" s="12" t="n">
        <v>1.01660454083362</v>
      </c>
      <c r="N1073" s="13" t="n">
        <v>0.693772636990303</v>
      </c>
      <c r="O1073" s="13" t="n">
        <v>0.828677929999516</v>
      </c>
      <c r="P1073" s="13" t="n">
        <v>0.119136370237692</v>
      </c>
      <c r="Q1073" s="13" t="n">
        <v>-0.211414392059553</v>
      </c>
      <c r="R1073" s="13" t="n">
        <v>-0.299060096838508</v>
      </c>
      <c r="S1073" s="11" t="n">
        <v>1</v>
      </c>
      <c r="T1073" s="13" t="n">
        <v>-0.0893719806763285</v>
      </c>
      <c r="U1073" s="13" t="n">
        <v>-0.0546197603136909</v>
      </c>
      <c r="V1073" s="11" t="n">
        <v>0</v>
      </c>
      <c r="W1073" s="13" t="n">
        <v>-0.312997347480106</v>
      </c>
      <c r="X1073" s="11" t="n">
        <v>1</v>
      </c>
      <c r="Y1073" s="11" t="n">
        <v>0</v>
      </c>
      <c r="Z1073" s="11" t="n">
        <v>1</v>
      </c>
      <c r="AA1073" s="11" t="n">
        <v>0</v>
      </c>
      <c r="AB1073" s="10" t="s">
        <v>65</v>
      </c>
      <c r="AC1073" s="11" t="n">
        <v>17</v>
      </c>
      <c r="AD1073" s="11" t="n">
        <v>159</v>
      </c>
      <c r="AE1073" s="11" t="n">
        <v>180</v>
      </c>
      <c r="AF1073" s="11" t="n">
        <v>9</v>
      </c>
      <c r="AG1073" s="11" t="n">
        <v>12</v>
      </c>
      <c r="AH1073" s="11" t="n">
        <v>0</v>
      </c>
      <c r="AI1073" s="13" t="n">
        <v>0.0450928381962865</v>
      </c>
      <c r="AJ1073" s="13" t="n">
        <v>0.421750663129974</v>
      </c>
      <c r="AK1073" s="13" t="n">
        <v>0.477453580901857</v>
      </c>
      <c r="AL1073" s="13" t="n">
        <v>0.0238726790450928</v>
      </c>
      <c r="AM1073" s="13" t="n">
        <v>0.0318302387267905</v>
      </c>
      <c r="AN1073" s="11" t="n">
        <v>30</v>
      </c>
      <c r="AO1073" s="13" t="n">
        <v>0.0737100737100737</v>
      </c>
      <c r="AP1073" s="11" t="n">
        <v>52</v>
      </c>
      <c r="AQ1073" s="11" t="n">
        <v>10</v>
      </c>
      <c r="AR1073" s="13" t="n">
        <v>0.115812917594655</v>
      </c>
      <c r="AS1073" s="13" t="n">
        <v>0.022271714922049</v>
      </c>
      <c r="AT1073" s="14" t="n">
        <f aca="false">SUMIFS(시도_소아과개폐업!$C$5:$C$293,시도_소아과개폐업!$A$5:$A$293,$D1073,시도_소아과개폐업!$B$5:$B$293,$B1073)</f>
        <v>17</v>
      </c>
      <c r="AU1073" s="14" t="n">
        <f aca="false">SUMIFS(시도_소아과개폐업!$D$5:$D$293,시도_소아과개폐업!$A$5:$A$293,$D1073,시도_소아과개폐업!$B$5:$B$293,$B1073)</f>
        <v>22</v>
      </c>
      <c r="AV1073" s="14" t="n">
        <f aca="false">SUMIFS(시도_소아과개폐업!$F$5:$F$293,시도_소아과개폐업!$A$5:$A$293,$D1073,시도_소아과개폐업!$B$5:$B$293,$B1073)</f>
        <v>-5</v>
      </c>
      <c r="AW1073" s="15" t="n">
        <f aca="false">SUMIFS(시도_소아과개폐업!$G$5:$G$293,시도_소아과개폐업!$A$5:$A$293,$D1073,시도_소아과개폐업!$B$5:$B$293,$B1073)</f>
        <v>0.301369863013699</v>
      </c>
      <c r="AX1073" s="14" t="n">
        <f aca="false">SUMIFS(시도_소아과개폐업!$H$5:$H$293,시도_소아과개폐업!$A$5:$A$293,$D1073,시도_소아과개폐업!$B$5:$B$293,$B1073)</f>
        <v>57</v>
      </c>
      <c r="AY1073" s="14" t="n">
        <f aca="false">SUMIFS(시군구_병원급!$E$5:$E$3668,시군구_병원급!$A$5:$A$3668,$A1073,시군구_병원급!$D$5:$D$3668,$D1073)</f>
        <v>8</v>
      </c>
      <c r="AZ1073" s="14" t="n">
        <f aca="false">SUMIFS(시군구_병원급!$F$5:$F$3668,시군구_병원급!$A$5:$A$3668,$A1073,시군구_병원급!$D$5:$D$3668,$D1073)</f>
        <v>5</v>
      </c>
      <c r="BA1073" s="14" t="n">
        <f aca="false">SUMIFS(시군구_병원급!$G$5:$G$3668,시군구_병원급!$A$5:$A$3668,$A1073,시군구_병원급!$D$5:$D$3668,$D1073)</f>
        <v>15</v>
      </c>
      <c r="BB1073" s="14" t="n">
        <f aca="false">SUMIFS(시군구_병원급!$H$5:$H$3668,시군구_병원급!$A$5:$A$3668,$A1073,시군구_병원급!$D$5:$D$3668,$D1073)</f>
        <v>49</v>
      </c>
      <c r="BC1073" s="16" t="n">
        <f aca="false">K1073+AY1073</f>
        <v>29</v>
      </c>
      <c r="BD1073" s="17" t="n">
        <f aca="false">IF(E1073=0,"",(K1073+AY1073)/E1073*1000)</f>
        <v>1.40388246115118</v>
      </c>
      <c r="BE1073" s="16" t="n">
        <f aca="false">AY1073-SUMIFS(시군구_병원급!$E$5:$E$3668,시군구_병원급!$A$5:$A$3668,$A1073,시군구_병원급!$D$5:$D$3668,$D1073-3)</f>
        <v>-1</v>
      </c>
      <c r="BF1073" s="16" t="n">
        <f aca="false">IF(AY1073=0,1,0)</f>
        <v>0</v>
      </c>
      <c r="BG1073" s="16" t="n">
        <f aca="false">IF(K1073+AY1073=0,1,0)</f>
        <v>0</v>
      </c>
      <c r="BH1073" s="16" t="n">
        <f aca="false">AF1073+AG1073+AH1073</f>
        <v>21</v>
      </c>
      <c r="BI1073" s="18" t="n">
        <f aca="false">IF(H1073=0,"",BH1073/H1073)</f>
        <v>0.0557029177718833</v>
      </c>
      <c r="BJ1073" s="16" t="n">
        <f aca="false">IF(AP1073="","",AP1073+AN1073)</f>
        <v>82</v>
      </c>
    </row>
    <row r="1074" customFormat="false" ht="15" hidden="false" customHeight="true" outlineLevel="0" collapsed="false">
      <c r="A1074" s="9" t="s">
        <v>366</v>
      </c>
      <c r="B1074" s="10" t="s">
        <v>364</v>
      </c>
      <c r="C1074" s="10" t="s">
        <v>367</v>
      </c>
      <c r="D1074" s="9" t="n">
        <v>2020</v>
      </c>
      <c r="E1074" s="11" t="n">
        <v>8568</v>
      </c>
      <c r="F1074" s="11" t="n">
        <v>1085</v>
      </c>
      <c r="G1074" s="11" t="n">
        <v>1103</v>
      </c>
      <c r="H1074" s="11" t="n">
        <v>145</v>
      </c>
      <c r="I1074" s="11" t="n">
        <v>7474</v>
      </c>
      <c r="J1074" s="11" t="n">
        <v>5503</v>
      </c>
      <c r="K1074" s="11" t="n">
        <v>3</v>
      </c>
      <c r="L1074" s="12" t="n">
        <v>16.9234360410831</v>
      </c>
      <c r="M1074" s="12" t="n">
        <v>0.350140056022409</v>
      </c>
      <c r="N1074" s="13" t="n">
        <v>0.736285790741236</v>
      </c>
      <c r="O1074" s="13" t="n">
        <v>0.872315592903828</v>
      </c>
      <c r="P1074" s="13" t="n">
        <v>0.128734827264239</v>
      </c>
      <c r="Q1074" s="13" t="n">
        <v>-0.174645987862441</v>
      </c>
      <c r="R1074" s="13" t="n">
        <v>-0.191348973607038</v>
      </c>
      <c r="S1074" s="11" t="n">
        <v>0</v>
      </c>
      <c r="T1074" s="13" t="n">
        <v>-0.0764331210191083</v>
      </c>
      <c r="U1074" s="13" t="n">
        <v>-0.0349903163331181</v>
      </c>
      <c r="V1074" s="11" t="n">
        <v>0</v>
      </c>
      <c r="W1074" s="13" t="n">
        <v>-0.23448275862069</v>
      </c>
      <c r="X1074" s="11" t="n">
        <v>1</v>
      </c>
      <c r="Y1074" s="11" t="n">
        <v>0</v>
      </c>
      <c r="Z1074" s="11" t="n">
        <v>1</v>
      </c>
      <c r="AA1074" s="11" t="n">
        <v>0</v>
      </c>
      <c r="AB1074" s="10" t="s">
        <v>65</v>
      </c>
      <c r="AC1074" s="11" t="n">
        <v>11</v>
      </c>
      <c r="AD1074" s="11" t="n">
        <v>65</v>
      </c>
      <c r="AE1074" s="11" t="n">
        <v>54</v>
      </c>
      <c r="AF1074" s="11" t="n">
        <v>6</v>
      </c>
      <c r="AG1074" s="11" t="n">
        <v>9</v>
      </c>
      <c r="AH1074" s="11" t="n">
        <v>0</v>
      </c>
      <c r="AI1074" s="13" t="n">
        <v>0.0758620689655172</v>
      </c>
      <c r="AJ1074" s="13" t="n">
        <v>0.448275862068966</v>
      </c>
      <c r="AK1074" s="13" t="n">
        <v>0.372413793103448</v>
      </c>
      <c r="AL1074" s="13" t="n">
        <v>0.0413793103448276</v>
      </c>
      <c r="AM1074" s="13" t="n">
        <v>0.0620689655172414</v>
      </c>
      <c r="AN1074" s="11" t="n">
        <v>7</v>
      </c>
      <c r="AO1074" s="13" t="n">
        <v>0.0460526315789474</v>
      </c>
      <c r="AP1074" s="11" t="n">
        <v>17</v>
      </c>
      <c r="AQ1074" s="11" t="n">
        <v>9</v>
      </c>
      <c r="AR1074" s="13" t="n">
        <v>0.10625</v>
      </c>
      <c r="AS1074" s="13" t="n">
        <v>0.05625</v>
      </c>
      <c r="AT1074" s="14" t="n">
        <f aca="false">SUMIFS(시도_소아과개폐업!$C$5:$C$293,시도_소아과개폐업!$A$5:$A$293,$D1074,시도_소아과개폐업!$B$5:$B$293,$B1074)</f>
        <v>17</v>
      </c>
      <c r="AU1074" s="14" t="n">
        <f aca="false">SUMIFS(시도_소아과개폐업!$D$5:$D$293,시도_소아과개폐업!$A$5:$A$293,$D1074,시도_소아과개폐업!$B$5:$B$293,$B1074)</f>
        <v>22</v>
      </c>
      <c r="AV1074" s="14" t="n">
        <f aca="false">SUMIFS(시도_소아과개폐업!$F$5:$F$293,시도_소아과개폐업!$A$5:$A$293,$D1074,시도_소아과개폐업!$B$5:$B$293,$B1074)</f>
        <v>-5</v>
      </c>
      <c r="AW1074" s="15" t="n">
        <f aca="false">SUMIFS(시도_소아과개폐업!$G$5:$G$293,시도_소아과개폐업!$A$5:$A$293,$D1074,시도_소아과개폐업!$B$5:$B$293,$B1074)</f>
        <v>0.301369863013699</v>
      </c>
      <c r="AX1074" s="14" t="n">
        <f aca="false">SUMIFS(시도_소아과개폐업!$H$5:$H$293,시도_소아과개폐업!$A$5:$A$293,$D1074,시도_소아과개폐업!$B$5:$B$293,$B1074)</f>
        <v>57</v>
      </c>
      <c r="AY1074" s="14" t="n">
        <f aca="false">SUMIFS(시군구_병원급!$E$5:$E$3668,시군구_병원급!$A$5:$A$3668,$A1074,시군구_병원급!$D$5:$D$3668,$D1074)</f>
        <v>4</v>
      </c>
      <c r="AZ1074" s="14" t="n">
        <f aca="false">SUMIFS(시군구_병원급!$F$5:$F$3668,시군구_병원급!$A$5:$A$3668,$A1074,시군구_병원급!$D$5:$D$3668,$D1074)</f>
        <v>1</v>
      </c>
      <c r="BA1074" s="14" t="n">
        <f aca="false">SUMIFS(시군구_병원급!$G$5:$G$3668,시군구_병원급!$A$5:$A$3668,$A1074,시군구_병원급!$D$5:$D$3668,$D1074)</f>
        <v>10</v>
      </c>
      <c r="BB1074" s="14" t="n">
        <f aca="false">SUMIFS(시군구_병원급!$H$5:$H$3668,시군구_병원급!$A$5:$A$3668,$A1074,시군구_병원급!$D$5:$D$3668,$D1074)</f>
        <v>29</v>
      </c>
      <c r="BC1074" s="16" t="n">
        <f aca="false">K1074+AY1074</f>
        <v>7</v>
      </c>
      <c r="BD1074" s="17" t="n">
        <f aca="false">IF(E1074=0,"",(K1074+AY1074)/E1074*1000)</f>
        <v>0.816993464052288</v>
      </c>
      <c r="BE1074" s="16" t="n">
        <f aca="false">AY1074-SUMIFS(시군구_병원급!$E$5:$E$3668,시군구_병원급!$A$5:$A$3668,$A1074,시군구_병원급!$D$5:$D$3668,$D1074-3)</f>
        <v>0</v>
      </c>
      <c r="BF1074" s="16" t="n">
        <f aca="false">IF(AY1074=0,1,0)</f>
        <v>0</v>
      </c>
      <c r="BG1074" s="16" t="n">
        <f aca="false">IF(K1074+AY1074=0,1,0)</f>
        <v>0</v>
      </c>
      <c r="BH1074" s="16" t="n">
        <f aca="false">AF1074+AG1074+AH1074</f>
        <v>15</v>
      </c>
      <c r="BI1074" s="18" t="n">
        <f aca="false">IF(H1074=0,"",BH1074/H1074)</f>
        <v>0.103448275862069</v>
      </c>
      <c r="BJ1074" s="16" t="n">
        <f aca="false">IF(AP1074="","",AP1074+AN1074)</f>
        <v>24</v>
      </c>
    </row>
    <row r="1075" customFormat="false" ht="15" hidden="false" customHeight="true" outlineLevel="0" collapsed="false">
      <c r="A1075" s="9" t="s">
        <v>368</v>
      </c>
      <c r="B1075" s="10" t="s">
        <v>364</v>
      </c>
      <c r="C1075" s="10" t="s">
        <v>369</v>
      </c>
      <c r="D1075" s="9" t="n">
        <v>2020</v>
      </c>
      <c r="E1075" s="11" t="n">
        <v>5776</v>
      </c>
      <c r="F1075" s="11" t="n">
        <v>804</v>
      </c>
      <c r="G1075" s="11" t="n">
        <v>842</v>
      </c>
      <c r="H1075" s="11" t="n">
        <v>96</v>
      </c>
      <c r="I1075" s="11" t="n">
        <v>4048</v>
      </c>
      <c r="J1075" s="11" t="n">
        <v>3054</v>
      </c>
      <c r="K1075" s="11" t="n">
        <v>4</v>
      </c>
      <c r="L1075" s="12" t="n">
        <v>16.6204986149585</v>
      </c>
      <c r="M1075" s="12" t="n">
        <v>0.692520775623269</v>
      </c>
      <c r="N1075" s="13" t="n">
        <v>0.754446640316206</v>
      </c>
      <c r="O1075" s="13" t="n">
        <v>0.700831024930748</v>
      </c>
      <c r="P1075" s="13" t="n">
        <v>0.145775623268698</v>
      </c>
      <c r="Q1075" s="13" t="n">
        <v>-0.177442324124181</v>
      </c>
      <c r="R1075" s="13" t="n">
        <v>-0.210131332082552</v>
      </c>
      <c r="S1075" s="11" t="n">
        <v>0</v>
      </c>
      <c r="T1075" s="13" t="n">
        <v>-0.0679611650485437</v>
      </c>
      <c r="U1075" s="13" t="n">
        <v>-0.0966302164695381</v>
      </c>
      <c r="V1075" s="11" t="n">
        <v>0</v>
      </c>
      <c r="W1075" s="13" t="n">
        <v>-0.239583333333333</v>
      </c>
      <c r="X1075" s="11" t="n">
        <v>1</v>
      </c>
      <c r="Y1075" s="11" t="n">
        <v>0</v>
      </c>
      <c r="Z1075" s="11" t="n">
        <v>1</v>
      </c>
      <c r="AA1075" s="11" t="n">
        <v>0</v>
      </c>
      <c r="AB1075" s="10" t="s">
        <v>65</v>
      </c>
      <c r="AC1075" s="11" t="n">
        <v>8</v>
      </c>
      <c r="AD1075" s="11" t="n">
        <v>31</v>
      </c>
      <c r="AE1075" s="11" t="n">
        <v>43</v>
      </c>
      <c r="AF1075" s="11" t="n">
        <v>6</v>
      </c>
      <c r="AG1075" s="11" t="n">
        <v>8</v>
      </c>
      <c r="AH1075" s="11" t="n">
        <v>0</v>
      </c>
      <c r="AI1075" s="13" t="n">
        <v>0.0833333333333333</v>
      </c>
      <c r="AJ1075" s="13" t="n">
        <v>0.322916666666667</v>
      </c>
      <c r="AK1075" s="13" t="n">
        <v>0.447916666666667</v>
      </c>
      <c r="AL1075" s="13" t="n">
        <v>0.0625</v>
      </c>
      <c r="AM1075" s="13" t="n">
        <v>0.0833333333333333</v>
      </c>
      <c r="AN1075" s="11" t="n">
        <v>6</v>
      </c>
      <c r="AO1075" s="13" t="n">
        <v>0.0588235294117647</v>
      </c>
      <c r="AP1075" s="11" t="n">
        <v>6</v>
      </c>
      <c r="AQ1075" s="11" t="n">
        <v>1</v>
      </c>
      <c r="AR1075" s="13" t="n">
        <v>0.0560747663551402</v>
      </c>
      <c r="AS1075" s="13" t="n">
        <v>0.00934579439252336</v>
      </c>
      <c r="AT1075" s="14" t="n">
        <f aca="false">SUMIFS(시도_소아과개폐업!$C$5:$C$293,시도_소아과개폐업!$A$5:$A$293,$D1075,시도_소아과개폐업!$B$5:$B$293,$B1075)</f>
        <v>17</v>
      </c>
      <c r="AU1075" s="14" t="n">
        <f aca="false">SUMIFS(시도_소아과개폐업!$D$5:$D$293,시도_소아과개폐업!$A$5:$A$293,$D1075,시도_소아과개폐업!$B$5:$B$293,$B1075)</f>
        <v>22</v>
      </c>
      <c r="AV1075" s="14" t="n">
        <f aca="false">SUMIFS(시도_소아과개폐업!$F$5:$F$293,시도_소아과개폐업!$A$5:$A$293,$D1075,시도_소아과개폐업!$B$5:$B$293,$B1075)</f>
        <v>-5</v>
      </c>
      <c r="AW1075" s="15" t="n">
        <f aca="false">SUMIFS(시도_소아과개폐업!$G$5:$G$293,시도_소아과개폐업!$A$5:$A$293,$D1075,시도_소아과개폐업!$B$5:$B$293,$B1075)</f>
        <v>0.301369863013699</v>
      </c>
      <c r="AX1075" s="14" t="n">
        <f aca="false">SUMIFS(시도_소아과개폐업!$H$5:$H$293,시도_소아과개폐업!$A$5:$A$293,$D1075,시도_소아과개폐업!$B$5:$B$293,$B1075)</f>
        <v>57</v>
      </c>
      <c r="AY1075" s="14" t="n">
        <f aca="false">SUMIFS(시군구_병원급!$E$5:$E$3668,시군구_병원급!$A$5:$A$3668,$A1075,시군구_병원급!$D$5:$D$3668,$D1075)</f>
        <v>2</v>
      </c>
      <c r="AZ1075" s="14" t="n">
        <f aca="false">SUMIFS(시군구_병원급!$F$5:$F$3668,시군구_병원급!$A$5:$A$3668,$A1075,시군구_병원급!$D$5:$D$3668,$D1075)</f>
        <v>2</v>
      </c>
      <c r="BA1075" s="14" t="n">
        <f aca="false">SUMIFS(시군구_병원급!$G$5:$G$3668,시군구_병원급!$A$5:$A$3668,$A1075,시군구_병원급!$D$5:$D$3668,$D1075)</f>
        <v>2</v>
      </c>
      <c r="BB1075" s="14" t="n">
        <f aca="false">SUMIFS(시군구_병원급!$H$5:$H$3668,시군구_병원급!$A$5:$A$3668,$A1075,시군구_병원급!$D$5:$D$3668,$D1075)</f>
        <v>7</v>
      </c>
      <c r="BC1075" s="16" t="n">
        <f aca="false">K1075+AY1075</f>
        <v>6</v>
      </c>
      <c r="BD1075" s="17" t="n">
        <f aca="false">IF(E1075=0,"",(K1075+AY1075)/E1075*1000)</f>
        <v>1.0387811634349</v>
      </c>
      <c r="BE1075" s="16" t="n">
        <f aca="false">AY1075-SUMIFS(시군구_병원급!$E$5:$E$3668,시군구_병원급!$A$5:$A$3668,$A1075,시군구_병원급!$D$5:$D$3668,$D1075-3)</f>
        <v>0</v>
      </c>
      <c r="BF1075" s="16" t="n">
        <f aca="false">IF(AY1075=0,1,0)</f>
        <v>0</v>
      </c>
      <c r="BG1075" s="16" t="n">
        <f aca="false">IF(K1075+AY1075=0,1,0)</f>
        <v>0</v>
      </c>
      <c r="BH1075" s="16" t="n">
        <f aca="false">AF1075+AG1075+AH1075</f>
        <v>14</v>
      </c>
      <c r="BI1075" s="18" t="n">
        <f aca="false">IF(H1075=0,"",BH1075/H1075)</f>
        <v>0.145833333333333</v>
      </c>
      <c r="BJ1075" s="16" t="n">
        <f aca="false">IF(AP1075="","",AP1075+AN1075)</f>
        <v>12</v>
      </c>
    </row>
    <row r="1076" customFormat="false" ht="15" hidden="false" customHeight="true" outlineLevel="0" collapsed="false">
      <c r="A1076" s="9" t="s">
        <v>370</v>
      </c>
      <c r="B1076" s="10" t="s">
        <v>364</v>
      </c>
      <c r="C1076" s="10" t="s">
        <v>371</v>
      </c>
      <c r="D1076" s="9" t="n">
        <v>2020</v>
      </c>
      <c r="E1076" s="11" t="n">
        <v>5682</v>
      </c>
      <c r="F1076" s="11" t="n">
        <v>718</v>
      </c>
      <c r="G1076" s="11" t="n">
        <v>726</v>
      </c>
      <c r="H1076" s="11" t="n">
        <v>94</v>
      </c>
      <c r="I1076" s="11" t="n">
        <v>4444</v>
      </c>
      <c r="J1076" s="11" t="n">
        <v>3320</v>
      </c>
      <c r="K1076" s="11" t="n">
        <v>2</v>
      </c>
      <c r="L1076" s="12" t="n">
        <v>16.5434706089405</v>
      </c>
      <c r="M1076" s="12" t="n">
        <v>0.351988736360437</v>
      </c>
      <c r="N1076" s="13" t="n">
        <v>0.747074707470747</v>
      </c>
      <c r="O1076" s="13" t="n">
        <v>0.78211897219289</v>
      </c>
      <c r="P1076" s="13" t="n">
        <v>0.127771911298838</v>
      </c>
      <c r="Q1076" s="13" t="n">
        <v>-0.252466780686752</v>
      </c>
      <c r="R1076" s="13" t="n">
        <v>-0.387341772151899</v>
      </c>
      <c r="S1076" s="11" t="n">
        <v>-1</v>
      </c>
      <c r="T1076" s="13" t="n">
        <v>-0.0309278350515464</v>
      </c>
      <c r="U1076" s="13" t="n">
        <v>-0.0636325326590813</v>
      </c>
      <c r="V1076" s="11" t="n">
        <v>0</v>
      </c>
      <c r="W1076" s="13" t="n">
        <v>-0.127659574468085</v>
      </c>
      <c r="X1076" s="11" t="n">
        <v>0</v>
      </c>
      <c r="Y1076" s="11" t="n">
        <v>0</v>
      </c>
      <c r="Z1076" s="11" t="n">
        <v>0</v>
      </c>
      <c r="AA1076" s="11" t="n">
        <v>0</v>
      </c>
      <c r="AB1076" s="10" t="s">
        <v>65</v>
      </c>
      <c r="AC1076" s="11" t="n">
        <v>14</v>
      </c>
      <c r="AD1076" s="11" t="n">
        <v>42</v>
      </c>
      <c r="AE1076" s="11" t="n">
        <v>24</v>
      </c>
      <c r="AF1076" s="11" t="n">
        <v>5</v>
      </c>
      <c r="AG1076" s="11" t="n">
        <v>9</v>
      </c>
      <c r="AH1076" s="11" t="n">
        <v>0</v>
      </c>
      <c r="AI1076" s="13" t="n">
        <v>0.148936170212766</v>
      </c>
      <c r="AJ1076" s="13" t="n">
        <v>0.446808510638298</v>
      </c>
      <c r="AK1076" s="13" t="n">
        <v>0.25531914893617</v>
      </c>
      <c r="AL1076" s="13" t="n">
        <v>0.0531914893617021</v>
      </c>
      <c r="AM1076" s="13" t="n">
        <v>0.0957446808510638</v>
      </c>
      <c r="AN1076" s="11" t="n">
        <v>2</v>
      </c>
      <c r="AO1076" s="13" t="n">
        <v>0.0208333333333333</v>
      </c>
      <c r="AP1076" s="11" t="n">
        <v>5</v>
      </c>
      <c r="AQ1076" s="11" t="n">
        <v>2</v>
      </c>
      <c r="AR1076" s="13" t="n">
        <v>0.0505050505050505</v>
      </c>
      <c r="AS1076" s="13" t="n">
        <v>0.0202020202020202</v>
      </c>
      <c r="AT1076" s="14" t="n">
        <f aca="false">SUMIFS(시도_소아과개폐업!$C$5:$C$293,시도_소아과개폐업!$A$5:$A$293,$D1076,시도_소아과개폐업!$B$5:$B$293,$B1076)</f>
        <v>17</v>
      </c>
      <c r="AU1076" s="14" t="n">
        <f aca="false">SUMIFS(시도_소아과개폐업!$D$5:$D$293,시도_소아과개폐업!$A$5:$A$293,$D1076,시도_소아과개폐업!$B$5:$B$293,$B1076)</f>
        <v>22</v>
      </c>
      <c r="AV1076" s="14" t="n">
        <f aca="false">SUMIFS(시도_소아과개폐업!$F$5:$F$293,시도_소아과개폐업!$A$5:$A$293,$D1076,시도_소아과개폐업!$B$5:$B$293,$B1076)</f>
        <v>-5</v>
      </c>
      <c r="AW1076" s="15" t="n">
        <f aca="false">SUMIFS(시도_소아과개폐업!$G$5:$G$293,시도_소아과개폐업!$A$5:$A$293,$D1076,시도_소아과개폐업!$B$5:$B$293,$B1076)</f>
        <v>0.301369863013699</v>
      </c>
      <c r="AX1076" s="14" t="n">
        <f aca="false">SUMIFS(시도_소아과개폐업!$H$5:$H$293,시도_소아과개폐업!$A$5:$A$293,$D1076,시도_소아과개폐업!$B$5:$B$293,$B1076)</f>
        <v>57</v>
      </c>
      <c r="AY1076" s="14" t="n">
        <f aca="false">SUMIFS(시군구_병원급!$E$5:$E$3668,시군구_병원급!$A$5:$A$3668,$A1076,시군구_병원급!$D$5:$D$3668,$D1076)</f>
        <v>4</v>
      </c>
      <c r="AZ1076" s="14" t="n">
        <f aca="false">SUMIFS(시군구_병원급!$F$5:$F$3668,시군구_병원급!$A$5:$A$3668,$A1076,시군구_병원급!$D$5:$D$3668,$D1076)</f>
        <v>3</v>
      </c>
      <c r="BA1076" s="14" t="n">
        <f aca="false">SUMIFS(시군구_병원급!$G$5:$G$3668,시군구_병원급!$A$5:$A$3668,$A1076,시군구_병원급!$D$5:$D$3668,$D1076)</f>
        <v>6</v>
      </c>
      <c r="BB1076" s="14" t="n">
        <f aca="false">SUMIFS(시군구_병원급!$H$5:$H$3668,시군구_병원급!$A$5:$A$3668,$A1076,시군구_병원급!$D$5:$D$3668,$D1076)</f>
        <v>19</v>
      </c>
      <c r="BC1076" s="16" t="n">
        <f aca="false">K1076+AY1076</f>
        <v>6</v>
      </c>
      <c r="BD1076" s="17" t="n">
        <f aca="false">IF(E1076=0,"",(K1076+AY1076)/E1076*1000)</f>
        <v>1.05596620908131</v>
      </c>
      <c r="BE1076" s="16" t="n">
        <f aca="false">AY1076-SUMIFS(시군구_병원급!$E$5:$E$3668,시군구_병원급!$A$5:$A$3668,$A1076,시군구_병원급!$D$5:$D$3668,$D1076-3)</f>
        <v>0</v>
      </c>
      <c r="BF1076" s="16" t="n">
        <f aca="false">IF(AY1076=0,1,0)</f>
        <v>0</v>
      </c>
      <c r="BG1076" s="16" t="n">
        <f aca="false">IF(K1076+AY1076=0,1,0)</f>
        <v>0</v>
      </c>
      <c r="BH1076" s="16" t="n">
        <f aca="false">AF1076+AG1076+AH1076</f>
        <v>14</v>
      </c>
      <c r="BI1076" s="18" t="n">
        <f aca="false">IF(H1076=0,"",BH1076/H1076)</f>
        <v>0.148936170212766</v>
      </c>
      <c r="BJ1076" s="16" t="n">
        <f aca="false">IF(AP1076="","",AP1076+AN1076)</f>
        <v>7</v>
      </c>
    </row>
    <row r="1077" customFormat="false" ht="15" hidden="false" customHeight="true" outlineLevel="0" collapsed="false">
      <c r="A1077" s="9" t="s">
        <v>372</v>
      </c>
      <c r="B1077" s="10" t="s">
        <v>364</v>
      </c>
      <c r="C1077" s="10" t="s">
        <v>373</v>
      </c>
      <c r="D1077" s="9" t="n">
        <v>2020</v>
      </c>
      <c r="E1077" s="11" t="n">
        <v>22112</v>
      </c>
      <c r="F1077" s="11" t="n">
        <v>2630</v>
      </c>
      <c r="G1077" s="11" t="n">
        <v>2695</v>
      </c>
      <c r="H1077" s="11" t="n">
        <v>417</v>
      </c>
      <c r="I1077" s="11" t="n">
        <v>17803</v>
      </c>
      <c r="J1077" s="11" t="n">
        <v>12141</v>
      </c>
      <c r="K1077" s="11" t="n">
        <v>16</v>
      </c>
      <c r="L1077" s="12" t="n">
        <v>18.8585383502171</v>
      </c>
      <c r="M1077" s="12" t="n">
        <v>0.723589001447178</v>
      </c>
      <c r="N1077" s="13" t="n">
        <v>0.68196371398079</v>
      </c>
      <c r="O1077" s="13" t="n">
        <v>0.805128437047757</v>
      </c>
      <c r="P1077" s="13" t="n">
        <v>0.121879522431259</v>
      </c>
      <c r="Q1077" s="13" t="n">
        <v>-0.196628397035315</v>
      </c>
      <c r="R1077" s="13" t="n">
        <v>-0.276898309632412</v>
      </c>
      <c r="S1077" s="11" t="n">
        <v>-2</v>
      </c>
      <c r="T1077" s="13" t="n">
        <v>-0.0629213483146067</v>
      </c>
      <c r="U1077" s="13" t="n">
        <v>-0.0397000916985814</v>
      </c>
      <c r="V1077" s="11" t="n">
        <v>0</v>
      </c>
      <c r="W1077" s="13" t="n">
        <v>-0.268585131894484</v>
      </c>
      <c r="X1077" s="11" t="n">
        <v>1</v>
      </c>
      <c r="Y1077" s="11" t="n">
        <v>1</v>
      </c>
      <c r="Z1077" s="11" t="n">
        <v>1</v>
      </c>
      <c r="AA1077" s="11" t="n">
        <v>1</v>
      </c>
      <c r="AB1077" s="10" t="s">
        <v>65</v>
      </c>
      <c r="AC1077" s="11" t="n">
        <v>12</v>
      </c>
      <c r="AD1077" s="11" t="n">
        <v>146</v>
      </c>
      <c r="AE1077" s="11" t="n">
        <v>228</v>
      </c>
      <c r="AF1077" s="11" t="n">
        <v>14</v>
      </c>
      <c r="AG1077" s="11" t="n">
        <v>16</v>
      </c>
      <c r="AH1077" s="11" t="n">
        <v>1</v>
      </c>
      <c r="AI1077" s="13" t="n">
        <v>0.0287769784172662</v>
      </c>
      <c r="AJ1077" s="13" t="n">
        <v>0.350119904076739</v>
      </c>
      <c r="AK1077" s="13" t="n">
        <v>0.546762589928058</v>
      </c>
      <c r="AL1077" s="13" t="n">
        <v>0.0335731414868106</v>
      </c>
      <c r="AM1077" s="13" t="n">
        <v>0.0383693045563549</v>
      </c>
      <c r="AN1077" s="11" t="n">
        <v>8</v>
      </c>
      <c r="AO1077" s="13" t="n">
        <v>0.0188235294117647</v>
      </c>
      <c r="AP1077" s="11" t="n">
        <v>56</v>
      </c>
      <c r="AQ1077" s="11" t="n">
        <v>16</v>
      </c>
      <c r="AR1077" s="13" t="n">
        <v>0.120430107526882</v>
      </c>
      <c r="AS1077" s="13" t="n">
        <v>0.0344086021505376</v>
      </c>
      <c r="AT1077" s="14" t="n">
        <f aca="false">SUMIFS(시도_소아과개폐업!$C$5:$C$293,시도_소아과개폐업!$A$5:$A$293,$D1077,시도_소아과개폐업!$B$5:$B$293,$B1077)</f>
        <v>17</v>
      </c>
      <c r="AU1077" s="14" t="n">
        <f aca="false">SUMIFS(시도_소아과개폐업!$D$5:$D$293,시도_소아과개폐업!$A$5:$A$293,$D1077,시도_소아과개폐업!$B$5:$B$293,$B1077)</f>
        <v>22</v>
      </c>
      <c r="AV1077" s="14" t="n">
        <f aca="false">SUMIFS(시도_소아과개폐업!$F$5:$F$293,시도_소아과개폐업!$A$5:$A$293,$D1077,시도_소아과개폐업!$B$5:$B$293,$B1077)</f>
        <v>-5</v>
      </c>
      <c r="AW1077" s="15" t="n">
        <f aca="false">SUMIFS(시도_소아과개폐업!$G$5:$G$293,시도_소아과개폐업!$A$5:$A$293,$D1077,시도_소아과개폐업!$B$5:$B$293,$B1077)</f>
        <v>0.301369863013699</v>
      </c>
      <c r="AX1077" s="14" t="n">
        <f aca="false">SUMIFS(시도_소아과개폐업!$H$5:$H$293,시도_소아과개폐업!$A$5:$A$293,$D1077,시도_소아과개폐업!$B$5:$B$293,$B1077)</f>
        <v>57</v>
      </c>
      <c r="AY1077" s="14" t="n">
        <f aca="false">SUMIFS(시군구_병원급!$E$5:$E$3668,시군구_병원급!$A$5:$A$3668,$A1077,시군구_병원급!$D$5:$D$3668,$D1077)</f>
        <v>4</v>
      </c>
      <c r="AZ1077" s="14" t="n">
        <f aca="false">SUMIFS(시군구_병원급!$F$5:$F$3668,시군구_병원급!$A$5:$A$3668,$A1077,시군구_병원급!$D$5:$D$3668,$D1077)</f>
        <v>3</v>
      </c>
      <c r="BA1077" s="14" t="n">
        <f aca="false">SUMIFS(시군구_병원급!$G$5:$G$3668,시군구_병원급!$A$5:$A$3668,$A1077,시군구_병원급!$D$5:$D$3668,$D1077)</f>
        <v>9</v>
      </c>
      <c r="BB1077" s="14" t="n">
        <f aca="false">SUMIFS(시군구_병원급!$H$5:$H$3668,시군구_병원급!$A$5:$A$3668,$A1077,시군구_병원급!$D$5:$D$3668,$D1077)</f>
        <v>26</v>
      </c>
      <c r="BC1077" s="16" t="n">
        <f aca="false">K1077+AY1077</f>
        <v>20</v>
      </c>
      <c r="BD1077" s="17" t="n">
        <f aca="false">IF(E1077=0,"",(K1077+AY1077)/E1077*1000)</f>
        <v>0.904486251808973</v>
      </c>
      <c r="BE1077" s="16" t="n">
        <f aca="false">AY1077-SUMIFS(시군구_병원급!$E$5:$E$3668,시군구_병원급!$A$5:$A$3668,$A1077,시군구_병원급!$D$5:$D$3668,$D1077-3)</f>
        <v>0</v>
      </c>
      <c r="BF1077" s="16" t="n">
        <f aca="false">IF(AY1077=0,1,0)</f>
        <v>0</v>
      </c>
      <c r="BG1077" s="16" t="n">
        <f aca="false">IF(K1077+AY1077=0,1,0)</f>
        <v>0</v>
      </c>
      <c r="BH1077" s="16" t="n">
        <f aca="false">AF1077+AG1077+AH1077</f>
        <v>31</v>
      </c>
      <c r="BI1077" s="18" t="n">
        <f aca="false">IF(H1077=0,"",BH1077/H1077)</f>
        <v>0.0743405275779377</v>
      </c>
      <c r="BJ1077" s="16" t="n">
        <f aca="false">IF(AP1077="","",AP1077+AN1077)</f>
        <v>64</v>
      </c>
    </row>
    <row r="1078" customFormat="false" ht="15" hidden="false" customHeight="true" outlineLevel="0" collapsed="false">
      <c r="A1078" s="9" t="s">
        <v>374</v>
      </c>
      <c r="B1078" s="10" t="s">
        <v>364</v>
      </c>
      <c r="C1078" s="10" t="s">
        <v>375</v>
      </c>
      <c r="D1078" s="9" t="n">
        <v>2020</v>
      </c>
      <c r="E1078" s="11" t="n">
        <v>3024</v>
      </c>
      <c r="F1078" s="11" t="n">
        <v>346</v>
      </c>
      <c r="G1078" s="11" t="n">
        <v>362</v>
      </c>
      <c r="H1078" s="11" t="n">
        <v>45</v>
      </c>
      <c r="I1078" s="11" t="n">
        <v>2665</v>
      </c>
      <c r="J1078" s="11" t="n">
        <v>2111</v>
      </c>
      <c r="K1078" s="11" t="n">
        <v>2</v>
      </c>
      <c r="L1078" s="12" t="n">
        <v>14.8809523809524</v>
      </c>
      <c r="M1078" s="12" t="n">
        <v>0.661375661375661</v>
      </c>
      <c r="N1078" s="13" t="n">
        <v>0.792120075046904</v>
      </c>
      <c r="O1078" s="13" t="n">
        <v>0.881283068783069</v>
      </c>
      <c r="P1078" s="13" t="n">
        <v>0.119708994708995</v>
      </c>
      <c r="Q1078" s="13" t="n">
        <v>-0.253701875616979</v>
      </c>
      <c r="R1078" s="13" t="n">
        <v>-0.323364485981308</v>
      </c>
      <c r="S1078" s="11" t="n">
        <v>-1</v>
      </c>
      <c r="T1078" s="13" t="n">
        <v>-0.0625</v>
      </c>
      <c r="U1078" s="13" t="n">
        <v>-0.0800828443217121</v>
      </c>
      <c r="V1078" s="11" t="n">
        <v>0</v>
      </c>
      <c r="W1078" s="13" t="n">
        <v>-0.0888888888888889</v>
      </c>
      <c r="X1078" s="11" t="n">
        <v>0</v>
      </c>
      <c r="Y1078" s="11" t="n">
        <v>0</v>
      </c>
      <c r="Z1078" s="11" t="n">
        <v>0</v>
      </c>
      <c r="AA1078" s="11" t="n">
        <v>0</v>
      </c>
      <c r="AB1078" s="10" t="s">
        <v>65</v>
      </c>
      <c r="AC1078" s="11" t="n">
        <v>8</v>
      </c>
      <c r="AD1078" s="11" t="n">
        <v>17</v>
      </c>
      <c r="AE1078" s="11" t="n">
        <v>10</v>
      </c>
      <c r="AF1078" s="11" t="n">
        <v>1</v>
      </c>
      <c r="AG1078" s="11" t="n">
        <v>9</v>
      </c>
      <c r="AH1078" s="11" t="n">
        <v>0</v>
      </c>
      <c r="AI1078" s="13" t="n">
        <v>0.177777777777778</v>
      </c>
      <c r="AJ1078" s="13" t="n">
        <v>0.377777777777778</v>
      </c>
      <c r="AK1078" s="13" t="n">
        <v>0.222222222222222</v>
      </c>
      <c r="AL1078" s="13" t="n">
        <v>0.0222222222222222</v>
      </c>
      <c r="AM1078" s="13" t="n">
        <v>0.2</v>
      </c>
      <c r="AN1078" s="11" t="n">
        <v>3</v>
      </c>
      <c r="AO1078" s="13" t="n">
        <v>0.0625</v>
      </c>
      <c r="AP1078" s="11" t="n">
        <v>2</v>
      </c>
      <c r="AQ1078" s="11" t="n">
        <v>1</v>
      </c>
      <c r="AR1078" s="13" t="n">
        <v>0.0408163265306122</v>
      </c>
      <c r="AS1078" s="13" t="n">
        <v>0.0204081632653061</v>
      </c>
      <c r="AT1078" s="14" t="n">
        <f aca="false">SUMIFS(시도_소아과개폐업!$C$5:$C$293,시도_소아과개폐업!$A$5:$A$293,$D1078,시도_소아과개폐업!$B$5:$B$293,$B1078)</f>
        <v>17</v>
      </c>
      <c r="AU1078" s="14" t="n">
        <f aca="false">SUMIFS(시도_소아과개폐업!$D$5:$D$293,시도_소아과개폐업!$A$5:$A$293,$D1078,시도_소아과개폐업!$B$5:$B$293,$B1078)</f>
        <v>22</v>
      </c>
      <c r="AV1078" s="14" t="n">
        <f aca="false">SUMIFS(시도_소아과개폐업!$F$5:$F$293,시도_소아과개폐업!$A$5:$A$293,$D1078,시도_소아과개폐업!$B$5:$B$293,$B1078)</f>
        <v>-5</v>
      </c>
      <c r="AW1078" s="15" t="n">
        <f aca="false">SUMIFS(시도_소아과개폐업!$G$5:$G$293,시도_소아과개폐업!$A$5:$A$293,$D1078,시도_소아과개폐업!$B$5:$B$293,$B1078)</f>
        <v>0.301369863013699</v>
      </c>
      <c r="AX1078" s="14" t="n">
        <f aca="false">SUMIFS(시도_소아과개폐업!$H$5:$H$293,시도_소아과개폐업!$A$5:$A$293,$D1078,시도_소아과개폐업!$B$5:$B$293,$B1078)</f>
        <v>57</v>
      </c>
      <c r="AY1078" s="14" t="n">
        <f aca="false">SUMIFS(시군구_병원급!$E$5:$E$3668,시군구_병원급!$A$5:$A$3668,$A1078,시군구_병원급!$D$5:$D$3668,$D1078)</f>
        <v>1</v>
      </c>
      <c r="AZ1078" s="14" t="n">
        <f aca="false">SUMIFS(시군구_병원급!$F$5:$F$3668,시군구_병원급!$A$5:$A$3668,$A1078,시군구_병원급!$D$5:$D$3668,$D1078)</f>
        <v>1</v>
      </c>
      <c r="BA1078" s="14" t="n">
        <f aca="false">SUMIFS(시군구_병원급!$G$5:$G$3668,시군구_병원급!$A$5:$A$3668,$A1078,시군구_병원급!$D$5:$D$3668,$D1078)</f>
        <v>5</v>
      </c>
      <c r="BB1078" s="14" t="n">
        <f aca="false">SUMIFS(시군구_병원급!$H$5:$H$3668,시군구_병원급!$A$5:$A$3668,$A1078,시군구_병원급!$D$5:$D$3668,$D1078)</f>
        <v>13</v>
      </c>
      <c r="BC1078" s="16" t="n">
        <f aca="false">K1078+AY1078</f>
        <v>3</v>
      </c>
      <c r="BD1078" s="17" t="n">
        <f aca="false">IF(E1078=0,"",(K1078+AY1078)/E1078*1000)</f>
        <v>0.992063492063492</v>
      </c>
      <c r="BE1078" s="16" t="n">
        <f aca="false">AY1078-SUMIFS(시군구_병원급!$E$5:$E$3668,시군구_병원급!$A$5:$A$3668,$A1078,시군구_병원급!$D$5:$D$3668,$D1078-3)</f>
        <v>0</v>
      </c>
      <c r="BF1078" s="16" t="n">
        <f aca="false">IF(AY1078=0,1,0)</f>
        <v>0</v>
      </c>
      <c r="BG1078" s="16" t="n">
        <f aca="false">IF(K1078+AY1078=0,1,0)</f>
        <v>0</v>
      </c>
      <c r="BH1078" s="16" t="n">
        <f aca="false">AF1078+AG1078+AH1078</f>
        <v>10</v>
      </c>
      <c r="BI1078" s="18" t="n">
        <f aca="false">IF(H1078=0,"",BH1078/H1078)</f>
        <v>0.222222222222222</v>
      </c>
      <c r="BJ1078" s="16" t="n">
        <f aca="false">IF(AP1078="","",AP1078+AN1078)</f>
        <v>5</v>
      </c>
    </row>
    <row r="1079" customFormat="false" ht="15" hidden="false" customHeight="true" outlineLevel="0" collapsed="false">
      <c r="A1079" s="9" t="s">
        <v>376</v>
      </c>
      <c r="B1079" s="10" t="s">
        <v>364</v>
      </c>
      <c r="C1079" s="10" t="s">
        <v>377</v>
      </c>
      <c r="D1079" s="9" t="n">
        <v>2020</v>
      </c>
      <c r="E1079" s="11" t="n">
        <v>3367</v>
      </c>
      <c r="F1079" s="11" t="n">
        <v>542</v>
      </c>
      <c r="G1079" s="11" t="n">
        <v>570</v>
      </c>
      <c r="H1079" s="11" t="n">
        <v>47</v>
      </c>
      <c r="I1079" s="11" t="n">
        <v>2210</v>
      </c>
      <c r="J1079" s="11" t="n">
        <v>1823</v>
      </c>
      <c r="K1079" s="11" t="n">
        <v>2</v>
      </c>
      <c r="L1079" s="12" t="n">
        <v>13.959013959014</v>
      </c>
      <c r="M1079" s="12" t="n">
        <v>0.594000594000594</v>
      </c>
      <c r="N1079" s="13" t="n">
        <v>0.824886877828054</v>
      </c>
      <c r="O1079" s="13" t="n">
        <v>0.656370656370656</v>
      </c>
      <c r="P1079" s="13" t="n">
        <v>0.169290169290169</v>
      </c>
      <c r="Q1079" s="13" t="n">
        <v>-0.0840587595212187</v>
      </c>
      <c r="R1079" s="13" t="n">
        <v>-0.023972602739726</v>
      </c>
      <c r="S1079" s="11" t="n">
        <v>1</v>
      </c>
      <c r="T1079" s="13" t="n">
        <v>-0.0208333333333334</v>
      </c>
      <c r="U1079" s="13" t="n">
        <v>-0.0221238938053098</v>
      </c>
      <c r="V1079" s="11" t="n">
        <v>0</v>
      </c>
      <c r="W1079" s="13" t="n">
        <v>-0.0425531914893617</v>
      </c>
      <c r="X1079" s="11" t="n">
        <v>0</v>
      </c>
      <c r="Y1079" s="11" t="n">
        <v>0</v>
      </c>
      <c r="Z1079" s="11" t="n">
        <v>0</v>
      </c>
      <c r="AA1079" s="11" t="n">
        <v>0</v>
      </c>
      <c r="AB1079" s="10" t="s">
        <v>65</v>
      </c>
      <c r="AC1079" s="11" t="n">
        <v>9</v>
      </c>
      <c r="AD1079" s="11" t="n">
        <v>19</v>
      </c>
      <c r="AE1079" s="11" t="n">
        <v>12</v>
      </c>
      <c r="AF1079" s="11" t="n">
        <v>2</v>
      </c>
      <c r="AG1079" s="11" t="n">
        <v>5</v>
      </c>
      <c r="AH1079" s="11" t="n">
        <v>0</v>
      </c>
      <c r="AI1079" s="13" t="n">
        <v>0.191489361702128</v>
      </c>
      <c r="AJ1079" s="13" t="n">
        <v>0.404255319148936</v>
      </c>
      <c r="AK1079" s="13" t="n">
        <v>0.25531914893617</v>
      </c>
      <c r="AL1079" s="13" t="n">
        <v>0.0425531914893617</v>
      </c>
      <c r="AM1079" s="13" t="n">
        <v>0.106382978723404</v>
      </c>
      <c r="AN1079" s="11" t="n">
        <v>2</v>
      </c>
      <c r="AO1079" s="13" t="n">
        <v>0.0408163265306122</v>
      </c>
      <c r="AP1079" s="11" t="n">
        <v>4</v>
      </c>
      <c r="AQ1079" s="11" t="n">
        <v>3</v>
      </c>
      <c r="AR1079" s="13" t="n">
        <v>0.08</v>
      </c>
      <c r="AS1079" s="13" t="n">
        <v>0.06</v>
      </c>
      <c r="AT1079" s="14" t="n">
        <f aca="false">SUMIFS(시도_소아과개폐업!$C$5:$C$293,시도_소아과개폐업!$A$5:$A$293,$D1079,시도_소아과개폐업!$B$5:$B$293,$B1079)</f>
        <v>17</v>
      </c>
      <c r="AU1079" s="14" t="n">
        <f aca="false">SUMIFS(시도_소아과개폐업!$D$5:$D$293,시도_소아과개폐업!$A$5:$A$293,$D1079,시도_소아과개폐업!$B$5:$B$293,$B1079)</f>
        <v>22</v>
      </c>
      <c r="AV1079" s="14" t="n">
        <f aca="false">SUMIFS(시도_소아과개폐업!$F$5:$F$293,시도_소아과개폐업!$A$5:$A$293,$D1079,시도_소아과개폐업!$B$5:$B$293,$B1079)</f>
        <v>-5</v>
      </c>
      <c r="AW1079" s="15" t="n">
        <f aca="false">SUMIFS(시도_소아과개폐업!$G$5:$G$293,시도_소아과개폐업!$A$5:$A$293,$D1079,시도_소아과개폐업!$B$5:$B$293,$B1079)</f>
        <v>0.301369863013699</v>
      </c>
      <c r="AX1079" s="14" t="n">
        <f aca="false">SUMIFS(시도_소아과개폐업!$H$5:$H$293,시도_소아과개폐업!$A$5:$A$293,$D1079,시도_소아과개폐업!$B$5:$B$293,$B1079)</f>
        <v>57</v>
      </c>
      <c r="AY1079" s="14" t="n">
        <f aca="false">SUMIFS(시군구_병원급!$E$5:$E$3668,시군구_병원급!$A$5:$A$3668,$A1079,시군구_병원급!$D$5:$D$3668,$D1079)</f>
        <v>1</v>
      </c>
      <c r="AZ1079" s="14" t="n">
        <f aca="false">SUMIFS(시군구_병원급!$F$5:$F$3668,시군구_병원급!$A$5:$A$3668,$A1079,시군구_병원급!$D$5:$D$3668,$D1079)</f>
        <v>1</v>
      </c>
      <c r="BA1079" s="14" t="n">
        <f aca="false">SUMIFS(시군구_병원급!$G$5:$G$3668,시군구_병원급!$A$5:$A$3668,$A1079,시군구_병원급!$D$5:$D$3668,$D1079)</f>
        <v>2</v>
      </c>
      <c r="BB1079" s="14" t="n">
        <f aca="false">SUMIFS(시군구_병원급!$H$5:$H$3668,시군구_병원급!$A$5:$A$3668,$A1079,시군구_병원급!$D$5:$D$3668,$D1079)</f>
        <v>9</v>
      </c>
      <c r="BC1079" s="16" t="n">
        <f aca="false">K1079+AY1079</f>
        <v>3</v>
      </c>
      <c r="BD1079" s="17" t="n">
        <f aca="false">IF(E1079=0,"",(K1079+AY1079)/E1079*1000)</f>
        <v>0.891000891000891</v>
      </c>
      <c r="BE1079" s="16" t="n">
        <f aca="false">AY1079-SUMIFS(시군구_병원급!$E$5:$E$3668,시군구_병원급!$A$5:$A$3668,$A1079,시군구_병원급!$D$5:$D$3668,$D1079-3)</f>
        <v>0</v>
      </c>
      <c r="BF1079" s="16" t="n">
        <f aca="false">IF(AY1079=0,1,0)</f>
        <v>0</v>
      </c>
      <c r="BG1079" s="16" t="n">
        <f aca="false">IF(K1079+AY1079=0,1,0)</f>
        <v>0</v>
      </c>
      <c r="BH1079" s="16" t="n">
        <f aca="false">AF1079+AG1079+AH1079</f>
        <v>7</v>
      </c>
      <c r="BI1079" s="18" t="n">
        <f aca="false">IF(H1079=0,"",BH1079/H1079)</f>
        <v>0.148936170212766</v>
      </c>
      <c r="BJ1079" s="16" t="n">
        <f aca="false">IF(AP1079="","",AP1079+AN1079)</f>
        <v>6</v>
      </c>
    </row>
    <row r="1080" customFormat="false" ht="15" hidden="false" customHeight="true" outlineLevel="0" collapsed="false">
      <c r="A1080" s="9" t="s">
        <v>378</v>
      </c>
      <c r="B1080" s="10" t="s">
        <v>364</v>
      </c>
      <c r="C1080" s="10" t="s">
        <v>379</v>
      </c>
      <c r="D1080" s="9" t="n">
        <v>2020</v>
      </c>
      <c r="E1080" s="11" t="n">
        <v>2772</v>
      </c>
      <c r="F1080" s="11" t="n">
        <v>354</v>
      </c>
      <c r="G1080" s="11" t="n">
        <v>358</v>
      </c>
      <c r="H1080" s="11" t="n">
        <v>35</v>
      </c>
      <c r="I1080" s="11" t="n">
        <v>1376</v>
      </c>
      <c r="J1080" s="11" t="n">
        <v>1080</v>
      </c>
      <c r="K1080" s="11" t="n">
        <v>3</v>
      </c>
      <c r="L1080" s="12" t="n">
        <v>12.6262626262626</v>
      </c>
      <c r="M1080" s="12" t="n">
        <v>1.08225108225108</v>
      </c>
      <c r="N1080" s="13" t="n">
        <v>0.784883720930233</v>
      </c>
      <c r="O1080" s="13" t="n">
        <v>0.496392496392496</v>
      </c>
      <c r="P1080" s="13" t="n">
        <v>0.129148629148629</v>
      </c>
      <c r="Q1080" s="13" t="n">
        <v>-0.159235668789809</v>
      </c>
      <c r="R1080" s="13" t="n">
        <v>-0.19910514541387</v>
      </c>
      <c r="S1080" s="11" t="n">
        <v>0</v>
      </c>
      <c r="T1080" s="13" t="n">
        <v>-0.0277777777777778</v>
      </c>
      <c r="U1080" s="13" t="n">
        <v>-0.0727762803234502</v>
      </c>
      <c r="V1080" s="11" t="n">
        <v>0</v>
      </c>
      <c r="W1080" s="13" t="n">
        <v>-0.228571428571429</v>
      </c>
      <c r="X1080" s="11" t="n">
        <v>1</v>
      </c>
      <c r="Y1080" s="11" t="n">
        <v>0</v>
      </c>
      <c r="Z1080" s="11" t="n">
        <v>1</v>
      </c>
      <c r="AA1080" s="11" t="n">
        <v>0</v>
      </c>
      <c r="AB1080" s="10" t="s">
        <v>65</v>
      </c>
      <c r="AC1080" s="11" t="n">
        <v>10</v>
      </c>
      <c r="AD1080" s="11" t="n">
        <v>13</v>
      </c>
      <c r="AE1080" s="11" t="n">
        <v>8</v>
      </c>
      <c r="AF1080" s="11" t="n">
        <v>1</v>
      </c>
      <c r="AG1080" s="11" t="n">
        <v>3</v>
      </c>
      <c r="AH1080" s="11" t="n">
        <v>0</v>
      </c>
      <c r="AI1080" s="13" t="n">
        <v>0.285714285714286</v>
      </c>
      <c r="AJ1080" s="13" t="n">
        <v>0.371428571428571</v>
      </c>
      <c r="AK1080" s="13" t="n">
        <v>0.228571428571429</v>
      </c>
      <c r="AL1080" s="13" t="n">
        <v>0.0285714285714286</v>
      </c>
      <c r="AM1080" s="13" t="n">
        <v>0.0857142857142857</v>
      </c>
      <c r="AN1080" s="11" t="n">
        <v>1</v>
      </c>
      <c r="AO1080" s="13" t="n">
        <v>0.0277777777777778</v>
      </c>
      <c r="AP1080" s="11" t="n">
        <v>6</v>
      </c>
      <c r="AQ1080" s="11" t="n">
        <v>4</v>
      </c>
      <c r="AR1080" s="13" t="n">
        <v>0.157894736842105</v>
      </c>
      <c r="AS1080" s="13" t="n">
        <v>0.105263157894737</v>
      </c>
      <c r="AT1080" s="14" t="n">
        <f aca="false">SUMIFS(시도_소아과개폐업!$C$5:$C$293,시도_소아과개폐업!$A$5:$A$293,$D1080,시도_소아과개폐업!$B$5:$B$293,$B1080)</f>
        <v>17</v>
      </c>
      <c r="AU1080" s="14" t="n">
        <f aca="false">SUMIFS(시도_소아과개폐업!$D$5:$D$293,시도_소아과개폐업!$A$5:$A$293,$D1080,시도_소아과개폐업!$B$5:$B$293,$B1080)</f>
        <v>22</v>
      </c>
      <c r="AV1080" s="14" t="n">
        <f aca="false">SUMIFS(시도_소아과개폐업!$F$5:$F$293,시도_소아과개폐업!$A$5:$A$293,$D1080,시도_소아과개폐업!$B$5:$B$293,$B1080)</f>
        <v>-5</v>
      </c>
      <c r="AW1080" s="15" t="n">
        <f aca="false">SUMIFS(시도_소아과개폐업!$G$5:$G$293,시도_소아과개폐업!$A$5:$A$293,$D1080,시도_소아과개폐업!$B$5:$B$293,$B1080)</f>
        <v>0.301369863013699</v>
      </c>
      <c r="AX1080" s="14" t="n">
        <f aca="false">SUMIFS(시도_소아과개폐업!$H$5:$H$293,시도_소아과개폐업!$A$5:$A$293,$D1080,시도_소아과개폐업!$B$5:$B$293,$B1080)</f>
        <v>57</v>
      </c>
      <c r="AY1080" s="14" t="n">
        <f aca="false">SUMIFS(시군구_병원급!$E$5:$E$3668,시군구_병원급!$A$5:$A$3668,$A1080,시군구_병원급!$D$5:$D$3668,$D1080)</f>
        <v>2</v>
      </c>
      <c r="AZ1080" s="14" t="n">
        <f aca="false">SUMIFS(시군구_병원급!$F$5:$F$3668,시군구_병원급!$A$5:$A$3668,$A1080,시군구_병원급!$D$5:$D$3668,$D1080)</f>
        <v>2</v>
      </c>
      <c r="BA1080" s="14" t="n">
        <f aca="false">SUMIFS(시군구_병원급!$G$5:$G$3668,시군구_병원급!$A$5:$A$3668,$A1080,시군구_병원급!$D$5:$D$3668,$D1080)</f>
        <v>3</v>
      </c>
      <c r="BB1080" s="14" t="n">
        <f aca="false">SUMIFS(시군구_병원급!$H$5:$H$3668,시군구_병원급!$A$5:$A$3668,$A1080,시군구_병원급!$D$5:$D$3668,$D1080)</f>
        <v>6</v>
      </c>
      <c r="BC1080" s="16" t="n">
        <f aca="false">K1080+AY1080</f>
        <v>5</v>
      </c>
      <c r="BD1080" s="17" t="n">
        <f aca="false">IF(E1080=0,"",(K1080+AY1080)/E1080*1000)</f>
        <v>1.8037518037518</v>
      </c>
      <c r="BE1080" s="16" t="n">
        <f aca="false">AY1080-SUMIFS(시군구_병원급!$E$5:$E$3668,시군구_병원급!$A$5:$A$3668,$A1080,시군구_병원급!$D$5:$D$3668,$D1080-3)</f>
        <v>0</v>
      </c>
      <c r="BF1080" s="16" t="n">
        <f aca="false">IF(AY1080=0,1,0)</f>
        <v>0</v>
      </c>
      <c r="BG1080" s="16" t="n">
        <f aca="false">IF(K1080+AY1080=0,1,0)</f>
        <v>0</v>
      </c>
      <c r="BH1080" s="16" t="n">
        <f aca="false">AF1080+AG1080+AH1080</f>
        <v>4</v>
      </c>
      <c r="BI1080" s="18" t="n">
        <f aca="false">IF(H1080=0,"",BH1080/H1080)</f>
        <v>0.114285714285714</v>
      </c>
      <c r="BJ1080" s="16" t="n">
        <f aca="false">IF(AP1080="","",AP1080+AN1080)</f>
        <v>7</v>
      </c>
    </row>
    <row r="1081" customFormat="false" ht="15" hidden="false" customHeight="true" outlineLevel="0" collapsed="false">
      <c r="A1081" s="9" t="s">
        <v>380</v>
      </c>
      <c r="B1081" s="10" t="s">
        <v>364</v>
      </c>
      <c r="C1081" s="10" t="s">
        <v>381</v>
      </c>
      <c r="D1081" s="9" t="n">
        <v>2020</v>
      </c>
      <c r="E1081" s="11" t="n">
        <v>2161</v>
      </c>
      <c r="F1081" s="11" t="n">
        <v>324</v>
      </c>
      <c r="G1081" s="11" t="n">
        <v>327</v>
      </c>
      <c r="H1081" s="11" t="n">
        <v>37</v>
      </c>
      <c r="I1081" s="11" t="n">
        <v>1378</v>
      </c>
      <c r="J1081" s="11" t="n">
        <v>1130</v>
      </c>
      <c r="K1081" s="11" t="n">
        <v>1</v>
      </c>
      <c r="L1081" s="12" t="n">
        <v>17.121702915317</v>
      </c>
      <c r="M1081" s="12" t="n">
        <v>0.462748727441</v>
      </c>
      <c r="N1081" s="13" t="n">
        <v>0.820029027576197</v>
      </c>
      <c r="O1081" s="13" t="n">
        <v>0.637667746413697</v>
      </c>
      <c r="P1081" s="13" t="n">
        <v>0.151318833873207</v>
      </c>
      <c r="Q1081" s="13" t="n">
        <v>-0.189726284214473</v>
      </c>
      <c r="R1081" s="13" t="n">
        <v>-0.161538461538462</v>
      </c>
      <c r="S1081" s="11" t="n">
        <v>0</v>
      </c>
      <c r="T1081" s="13" t="n">
        <v>-0.0512820512820513</v>
      </c>
      <c r="U1081" s="13" t="n">
        <v>-0.094017094017094</v>
      </c>
      <c r="V1081" s="11" t="n">
        <v>0</v>
      </c>
      <c r="W1081" s="13" t="n">
        <v>-0.162162162162162</v>
      </c>
      <c r="X1081" s="11" t="n">
        <v>0</v>
      </c>
      <c r="Y1081" s="11" t="n">
        <v>0</v>
      </c>
      <c r="Z1081" s="11" t="n">
        <v>0</v>
      </c>
      <c r="AA1081" s="11" t="n">
        <v>0</v>
      </c>
      <c r="AB1081" s="10" t="s">
        <v>65</v>
      </c>
      <c r="AC1081" s="11" t="n">
        <v>5</v>
      </c>
      <c r="AD1081" s="11" t="n">
        <v>13</v>
      </c>
      <c r="AE1081" s="11" t="n">
        <v>13</v>
      </c>
      <c r="AF1081" s="11" t="n">
        <v>1</v>
      </c>
      <c r="AG1081" s="11" t="n">
        <v>5</v>
      </c>
      <c r="AH1081" s="11" t="n">
        <v>0</v>
      </c>
      <c r="AI1081" s="13" t="n">
        <v>0.135135135135135</v>
      </c>
      <c r="AJ1081" s="13" t="n">
        <v>0.351351351351351</v>
      </c>
      <c r="AK1081" s="13" t="n">
        <v>0.351351351351351</v>
      </c>
      <c r="AL1081" s="13" t="n">
        <v>0.027027027027027</v>
      </c>
      <c r="AM1081" s="13" t="n">
        <v>0.135135135135135</v>
      </c>
      <c r="AN1081" s="11" t="n">
        <v>1</v>
      </c>
      <c r="AO1081" s="13" t="n">
        <v>0.0263157894736842</v>
      </c>
      <c r="AP1081" s="11" t="n">
        <v>2</v>
      </c>
      <c r="AQ1081" s="11" t="n">
        <v>1</v>
      </c>
      <c r="AR1081" s="13" t="n">
        <v>0.0512820512820513</v>
      </c>
      <c r="AS1081" s="13" t="n">
        <v>0.0256410256410256</v>
      </c>
      <c r="AT1081" s="14" t="n">
        <f aca="false">SUMIFS(시도_소아과개폐업!$C$5:$C$293,시도_소아과개폐업!$A$5:$A$293,$D1081,시도_소아과개폐업!$B$5:$B$293,$B1081)</f>
        <v>17</v>
      </c>
      <c r="AU1081" s="14" t="n">
        <f aca="false">SUMIFS(시도_소아과개폐업!$D$5:$D$293,시도_소아과개폐업!$A$5:$A$293,$D1081,시도_소아과개폐업!$B$5:$B$293,$B1081)</f>
        <v>22</v>
      </c>
      <c r="AV1081" s="14" t="n">
        <f aca="false">SUMIFS(시도_소아과개폐업!$F$5:$F$293,시도_소아과개폐업!$A$5:$A$293,$D1081,시도_소아과개폐업!$B$5:$B$293,$B1081)</f>
        <v>-5</v>
      </c>
      <c r="AW1081" s="15" t="n">
        <f aca="false">SUMIFS(시도_소아과개폐업!$G$5:$G$293,시도_소아과개폐업!$A$5:$A$293,$D1081,시도_소아과개폐업!$B$5:$B$293,$B1081)</f>
        <v>0.301369863013699</v>
      </c>
      <c r="AX1081" s="14" t="n">
        <f aca="false">SUMIFS(시도_소아과개폐업!$H$5:$H$293,시도_소아과개폐업!$A$5:$A$293,$D1081,시도_소아과개폐업!$B$5:$B$293,$B1081)</f>
        <v>57</v>
      </c>
      <c r="AY1081" s="14" t="n">
        <f aca="false">SUMIFS(시군구_병원급!$E$5:$E$3668,시군구_병원급!$A$5:$A$3668,$A1081,시군구_병원급!$D$5:$D$3668,$D1081)</f>
        <v>1</v>
      </c>
      <c r="AZ1081" s="14" t="n">
        <f aca="false">SUMIFS(시군구_병원급!$F$5:$F$3668,시군구_병원급!$A$5:$A$3668,$A1081,시군구_병원급!$D$5:$D$3668,$D1081)</f>
        <v>1</v>
      </c>
      <c r="BA1081" s="14" t="n">
        <f aca="false">SUMIFS(시군구_병원급!$G$5:$G$3668,시군구_병원급!$A$5:$A$3668,$A1081,시군구_병원급!$D$5:$D$3668,$D1081)</f>
        <v>3</v>
      </c>
      <c r="BB1081" s="14" t="n">
        <f aca="false">SUMIFS(시군구_병원급!$H$5:$H$3668,시군구_병원급!$A$5:$A$3668,$A1081,시군구_병원급!$D$5:$D$3668,$D1081)</f>
        <v>4</v>
      </c>
      <c r="BC1081" s="16" t="n">
        <f aca="false">K1081+AY1081</f>
        <v>2</v>
      </c>
      <c r="BD1081" s="17" t="n">
        <f aca="false">IF(E1081=0,"",(K1081+AY1081)/E1081*1000)</f>
        <v>0.925497454881999</v>
      </c>
      <c r="BE1081" s="16" t="n">
        <f aca="false">AY1081-SUMIFS(시군구_병원급!$E$5:$E$3668,시군구_병원급!$A$5:$A$3668,$A1081,시군구_병원급!$D$5:$D$3668,$D1081-3)</f>
        <v>0</v>
      </c>
      <c r="BF1081" s="16" t="n">
        <f aca="false">IF(AY1081=0,1,0)</f>
        <v>0</v>
      </c>
      <c r="BG1081" s="16" t="n">
        <f aca="false">IF(K1081+AY1081=0,1,0)</f>
        <v>0</v>
      </c>
      <c r="BH1081" s="16" t="n">
        <f aca="false">AF1081+AG1081+AH1081</f>
        <v>6</v>
      </c>
      <c r="BI1081" s="18" t="n">
        <f aca="false">IF(H1081=0,"",BH1081/H1081)</f>
        <v>0.162162162162162</v>
      </c>
      <c r="BJ1081" s="16" t="n">
        <f aca="false">IF(AP1081="","",AP1081+AN1081)</f>
        <v>3</v>
      </c>
    </row>
    <row r="1082" customFormat="false" ht="15" hidden="false" customHeight="true" outlineLevel="0" collapsed="false">
      <c r="A1082" s="9" t="s">
        <v>382</v>
      </c>
      <c r="B1082" s="10" t="s">
        <v>364</v>
      </c>
      <c r="C1082" s="10" t="s">
        <v>383</v>
      </c>
      <c r="D1082" s="9" t="n">
        <v>2020</v>
      </c>
      <c r="E1082" s="11" t="n">
        <v>11014</v>
      </c>
      <c r="F1082" s="11" t="n">
        <v>1297</v>
      </c>
      <c r="G1082" s="11" t="n">
        <v>1340</v>
      </c>
      <c r="H1082" s="11" t="n">
        <v>171</v>
      </c>
      <c r="I1082" s="11" t="n">
        <v>9349</v>
      </c>
      <c r="J1082" s="11" t="n">
        <v>6589</v>
      </c>
      <c r="K1082" s="11" t="n">
        <v>12</v>
      </c>
      <c r="L1082" s="12" t="n">
        <v>15.5256945705466</v>
      </c>
      <c r="M1082" s="12" t="n">
        <v>1.08952242600327</v>
      </c>
      <c r="N1082" s="13" t="n">
        <v>0.704781260027811</v>
      </c>
      <c r="O1082" s="13" t="n">
        <v>0.848828763392047</v>
      </c>
      <c r="P1082" s="13" t="n">
        <v>0.121663337570365</v>
      </c>
      <c r="Q1082" s="13" t="n">
        <v>-0.20830937320299</v>
      </c>
      <c r="R1082" s="13" t="n">
        <v>-0.359158297465328</v>
      </c>
      <c r="S1082" s="11" t="n">
        <v>1</v>
      </c>
      <c r="T1082" s="13" t="n">
        <v>-0.0655737704918032</v>
      </c>
      <c r="U1082" s="13" t="n">
        <v>-0.0283724797339431</v>
      </c>
      <c r="V1082" s="11" t="n">
        <v>0</v>
      </c>
      <c r="W1082" s="13" t="n">
        <v>-0.233918128654971</v>
      </c>
      <c r="X1082" s="11" t="n">
        <v>1</v>
      </c>
      <c r="Y1082" s="11" t="n">
        <v>0</v>
      </c>
      <c r="Z1082" s="11" t="n">
        <v>1</v>
      </c>
      <c r="AA1082" s="11" t="n">
        <v>0</v>
      </c>
      <c r="AB1082" s="10" t="s">
        <v>65</v>
      </c>
      <c r="AC1082" s="11" t="n">
        <v>13</v>
      </c>
      <c r="AD1082" s="11" t="n">
        <v>93</v>
      </c>
      <c r="AE1082" s="11" t="n">
        <v>49</v>
      </c>
      <c r="AF1082" s="11" t="n">
        <v>4</v>
      </c>
      <c r="AG1082" s="11" t="n">
        <v>12</v>
      </c>
      <c r="AH1082" s="11" t="n">
        <v>0</v>
      </c>
      <c r="AI1082" s="13" t="n">
        <v>0.0760233918128655</v>
      </c>
      <c r="AJ1082" s="13" t="n">
        <v>0.543859649122807</v>
      </c>
      <c r="AK1082" s="13" t="n">
        <v>0.286549707602339</v>
      </c>
      <c r="AL1082" s="13" t="n">
        <v>0.0233918128654971</v>
      </c>
      <c r="AM1082" s="13" t="n">
        <v>0.0701754385964912</v>
      </c>
      <c r="AN1082" s="11" t="n">
        <v>6</v>
      </c>
      <c r="AO1082" s="13" t="n">
        <v>0.0338983050847458</v>
      </c>
      <c r="AP1082" s="11" t="n">
        <v>14</v>
      </c>
      <c r="AQ1082" s="11" t="n">
        <v>5</v>
      </c>
      <c r="AR1082" s="13" t="n">
        <v>0.0752688172043011</v>
      </c>
      <c r="AS1082" s="13" t="n">
        <v>0.0268817204301075</v>
      </c>
      <c r="AT1082" s="14" t="n">
        <f aca="false">SUMIFS(시도_소아과개폐업!$C$5:$C$293,시도_소아과개폐업!$A$5:$A$293,$D1082,시도_소아과개폐업!$B$5:$B$293,$B1082)</f>
        <v>17</v>
      </c>
      <c r="AU1082" s="14" t="n">
        <f aca="false">SUMIFS(시도_소아과개폐업!$D$5:$D$293,시도_소아과개폐업!$A$5:$A$293,$D1082,시도_소아과개폐업!$B$5:$B$293,$B1082)</f>
        <v>22</v>
      </c>
      <c r="AV1082" s="14" t="n">
        <f aca="false">SUMIFS(시도_소아과개폐업!$F$5:$F$293,시도_소아과개폐업!$A$5:$A$293,$D1082,시도_소아과개폐업!$B$5:$B$293,$B1082)</f>
        <v>-5</v>
      </c>
      <c r="AW1082" s="15" t="n">
        <f aca="false">SUMIFS(시도_소아과개폐업!$G$5:$G$293,시도_소아과개폐업!$A$5:$A$293,$D1082,시도_소아과개폐업!$B$5:$B$293,$B1082)</f>
        <v>0.301369863013699</v>
      </c>
      <c r="AX1082" s="14" t="n">
        <f aca="false">SUMIFS(시도_소아과개폐업!$H$5:$H$293,시도_소아과개폐업!$A$5:$A$293,$D1082,시도_소아과개폐업!$B$5:$B$293,$B1082)</f>
        <v>57</v>
      </c>
      <c r="AY1082" s="14" t="n">
        <f aca="false">SUMIFS(시군구_병원급!$E$5:$E$3668,시군구_병원급!$A$5:$A$3668,$A1082,시군구_병원급!$D$5:$D$3668,$D1082)</f>
        <v>4</v>
      </c>
      <c r="AZ1082" s="14" t="n">
        <f aca="false">SUMIFS(시군구_병원급!$F$5:$F$3668,시군구_병원급!$A$5:$A$3668,$A1082,시군구_병원급!$D$5:$D$3668,$D1082)</f>
        <v>2</v>
      </c>
      <c r="BA1082" s="14" t="n">
        <f aca="false">SUMIFS(시군구_병원급!$G$5:$G$3668,시군구_병원급!$A$5:$A$3668,$A1082,시군구_병원급!$D$5:$D$3668,$D1082)</f>
        <v>5</v>
      </c>
      <c r="BB1082" s="14" t="n">
        <f aca="false">SUMIFS(시군구_병원급!$H$5:$H$3668,시군구_병원급!$A$5:$A$3668,$A1082,시군구_병원급!$D$5:$D$3668,$D1082)</f>
        <v>18</v>
      </c>
      <c r="BC1082" s="16" t="n">
        <f aca="false">K1082+AY1082</f>
        <v>16</v>
      </c>
      <c r="BD1082" s="17" t="n">
        <f aca="false">IF(E1082=0,"",(K1082+AY1082)/E1082*1000)</f>
        <v>1.45269656800436</v>
      </c>
      <c r="BE1082" s="16" t="n">
        <f aca="false">AY1082-SUMIFS(시군구_병원급!$E$5:$E$3668,시군구_병원급!$A$5:$A$3668,$A1082,시군구_병원급!$D$5:$D$3668,$D1082-3)</f>
        <v>0</v>
      </c>
      <c r="BF1082" s="16" t="n">
        <f aca="false">IF(AY1082=0,1,0)</f>
        <v>0</v>
      </c>
      <c r="BG1082" s="16" t="n">
        <f aca="false">IF(K1082+AY1082=0,1,0)</f>
        <v>0</v>
      </c>
      <c r="BH1082" s="16" t="n">
        <f aca="false">AF1082+AG1082+AH1082</f>
        <v>16</v>
      </c>
      <c r="BI1082" s="18" t="n">
        <f aca="false">IF(H1082=0,"",BH1082/H1082)</f>
        <v>0.0935672514619883</v>
      </c>
      <c r="BJ1082" s="16" t="n">
        <f aca="false">IF(AP1082="","",AP1082+AN1082)</f>
        <v>20</v>
      </c>
    </row>
    <row r="1083" customFormat="false" ht="15" hidden="false" customHeight="true" outlineLevel="0" collapsed="false">
      <c r="A1083" s="9" t="s">
        <v>384</v>
      </c>
      <c r="B1083" s="10" t="s">
        <v>364</v>
      </c>
      <c r="C1083" s="10" t="s">
        <v>385</v>
      </c>
      <c r="D1083" s="9" t="n">
        <v>2020</v>
      </c>
      <c r="E1083" s="11" t="n">
        <v>1183</v>
      </c>
      <c r="F1083" s="11" t="n">
        <v>215</v>
      </c>
      <c r="G1083" s="11" t="n">
        <v>226</v>
      </c>
      <c r="H1083" s="11" t="n">
        <v>14</v>
      </c>
      <c r="I1083" s="11" t="n">
        <v>903</v>
      </c>
      <c r="J1083" s="11" t="n">
        <v>592</v>
      </c>
      <c r="K1083" s="11" t="n">
        <v>0</v>
      </c>
      <c r="L1083" s="12" t="n">
        <v>11.8343195266272</v>
      </c>
      <c r="M1083" s="12" t="n">
        <v>0</v>
      </c>
      <c r="N1083" s="13" t="n">
        <v>0.655592469545958</v>
      </c>
      <c r="O1083" s="13" t="n">
        <v>0.763313609467456</v>
      </c>
      <c r="P1083" s="13" t="n">
        <v>0.191039729501268</v>
      </c>
      <c r="Q1083" s="13" t="n">
        <v>-0.0793774319066148</v>
      </c>
      <c r="R1083" s="13" t="n">
        <v>0.0226244343891402</v>
      </c>
      <c r="S1083" s="11" t="n">
        <v>0</v>
      </c>
      <c r="T1083" s="13" t="n">
        <v>0</v>
      </c>
      <c r="U1083" s="13" t="n">
        <v>0</v>
      </c>
      <c r="V1083" s="11" t="n">
        <v>1</v>
      </c>
      <c r="W1083" s="13" t="n">
        <v>-0.0714285714285714</v>
      </c>
      <c r="X1083" s="11" t="n">
        <v>0</v>
      </c>
      <c r="Y1083" s="11" t="n">
        <v>0</v>
      </c>
      <c r="Z1083" s="11" t="n">
        <v>0</v>
      </c>
      <c r="AA1083" s="11" t="n">
        <v>0</v>
      </c>
      <c r="AB1083" s="10" t="s">
        <v>65</v>
      </c>
      <c r="AC1083" s="11" t="n">
        <v>6</v>
      </c>
      <c r="AD1083" s="11" t="n">
        <v>0</v>
      </c>
      <c r="AE1083" s="11" t="n">
        <v>1</v>
      </c>
      <c r="AF1083" s="11" t="n">
        <v>0</v>
      </c>
      <c r="AG1083" s="11" t="n">
        <v>7</v>
      </c>
      <c r="AH1083" s="11" t="n">
        <v>0</v>
      </c>
      <c r="AI1083" s="13" t="n">
        <v>0.428571428571429</v>
      </c>
      <c r="AJ1083" s="13" t="n">
        <v>0</v>
      </c>
      <c r="AK1083" s="13" t="n">
        <v>0.0714285714285714</v>
      </c>
      <c r="AL1083" s="13" t="n">
        <v>0</v>
      </c>
      <c r="AM1083" s="13" t="n">
        <v>0.5</v>
      </c>
      <c r="AN1083" s="11" t="n">
        <v>0</v>
      </c>
      <c r="AO1083" s="13" t="n">
        <v>0</v>
      </c>
      <c r="AP1083" s="11" t="n">
        <v>0</v>
      </c>
      <c r="AQ1083" s="11" t="n">
        <v>0</v>
      </c>
      <c r="AR1083" s="13" t="n">
        <v>0</v>
      </c>
      <c r="AS1083" s="13" t="n">
        <v>0</v>
      </c>
      <c r="AT1083" s="14" t="n">
        <f aca="false">SUMIFS(시도_소아과개폐업!$C$5:$C$293,시도_소아과개폐업!$A$5:$A$293,$D1083,시도_소아과개폐업!$B$5:$B$293,$B1083)</f>
        <v>17</v>
      </c>
      <c r="AU1083" s="14" t="n">
        <f aca="false">SUMIFS(시도_소아과개폐업!$D$5:$D$293,시도_소아과개폐업!$A$5:$A$293,$D1083,시도_소아과개폐업!$B$5:$B$293,$B1083)</f>
        <v>22</v>
      </c>
      <c r="AV1083" s="14" t="n">
        <f aca="false">SUMIFS(시도_소아과개폐업!$F$5:$F$293,시도_소아과개폐업!$A$5:$A$293,$D1083,시도_소아과개폐업!$B$5:$B$293,$B1083)</f>
        <v>-5</v>
      </c>
      <c r="AW1083" s="15" t="n">
        <f aca="false">SUMIFS(시도_소아과개폐업!$G$5:$G$293,시도_소아과개폐업!$A$5:$A$293,$D1083,시도_소아과개폐업!$B$5:$B$293,$B1083)</f>
        <v>0.301369863013699</v>
      </c>
      <c r="AX1083" s="14" t="n">
        <f aca="false">SUMIFS(시도_소아과개폐업!$H$5:$H$293,시도_소아과개폐업!$A$5:$A$293,$D1083,시도_소아과개폐업!$B$5:$B$293,$B1083)</f>
        <v>57</v>
      </c>
      <c r="AY1083" s="14" t="n">
        <f aca="false">SUMIFS(시군구_병원급!$E$5:$E$3668,시군구_병원급!$A$5:$A$3668,$A1083,시군구_병원급!$D$5:$D$3668,$D1083)</f>
        <v>2</v>
      </c>
      <c r="AZ1083" s="14" t="n">
        <f aca="false">SUMIFS(시군구_병원급!$F$5:$F$3668,시군구_병원급!$A$5:$A$3668,$A1083,시군구_병원급!$D$5:$D$3668,$D1083)</f>
        <v>0</v>
      </c>
      <c r="BA1083" s="14" t="n">
        <f aca="false">SUMIFS(시군구_병원급!$G$5:$G$3668,시군구_병원급!$A$5:$A$3668,$A1083,시군구_병원급!$D$5:$D$3668,$D1083)</f>
        <v>3</v>
      </c>
      <c r="BB1083" s="14" t="n">
        <f aca="false">SUMIFS(시군구_병원급!$H$5:$H$3668,시군구_병원급!$A$5:$A$3668,$A1083,시군구_병원급!$D$5:$D$3668,$D1083)</f>
        <v>10</v>
      </c>
      <c r="BC1083" s="16" t="n">
        <f aca="false">K1083+AY1083</f>
        <v>2</v>
      </c>
      <c r="BD1083" s="17" t="n">
        <f aca="false">IF(E1083=0,"",(K1083+AY1083)/E1083*1000)</f>
        <v>1.69061707523246</v>
      </c>
      <c r="BE1083" s="16" t="n">
        <f aca="false">AY1083-SUMIFS(시군구_병원급!$E$5:$E$3668,시군구_병원급!$A$5:$A$3668,$A1083,시군구_병원급!$D$5:$D$3668,$D1083-3)</f>
        <v>0</v>
      </c>
      <c r="BF1083" s="16" t="n">
        <f aca="false">IF(AY1083=0,1,0)</f>
        <v>0</v>
      </c>
      <c r="BG1083" s="16" t="n">
        <f aca="false">IF(K1083+AY1083=0,1,0)</f>
        <v>0</v>
      </c>
      <c r="BH1083" s="16" t="n">
        <f aca="false">AF1083+AG1083+AH1083</f>
        <v>7</v>
      </c>
      <c r="BI1083" s="18" t="n">
        <f aca="false">IF(H1083=0,"",BH1083/H1083)</f>
        <v>0.5</v>
      </c>
      <c r="BJ1083" s="16" t="n">
        <f aca="false">IF(AP1083="","",AP1083+AN1083)</f>
        <v>0</v>
      </c>
    </row>
    <row r="1084" customFormat="false" ht="15" hidden="false" customHeight="true" outlineLevel="0" collapsed="false">
      <c r="A1084" s="9" t="s">
        <v>386</v>
      </c>
      <c r="B1084" s="10" t="s">
        <v>364</v>
      </c>
      <c r="C1084" s="10" t="s">
        <v>387</v>
      </c>
      <c r="D1084" s="9" t="n">
        <v>2020</v>
      </c>
      <c r="E1084" s="11" t="n">
        <v>531</v>
      </c>
      <c r="F1084" s="11" t="n">
        <v>75</v>
      </c>
      <c r="G1084" s="11" t="n">
        <v>78</v>
      </c>
      <c r="H1084" s="11" t="n">
        <v>9</v>
      </c>
      <c r="I1084" s="11" t="n">
        <v>382</v>
      </c>
      <c r="J1084" s="11" t="n">
        <v>246</v>
      </c>
      <c r="K1084" s="11" t="n">
        <v>0</v>
      </c>
      <c r="L1084" s="12" t="n">
        <v>16.9491525423729</v>
      </c>
      <c r="M1084" s="12" t="n">
        <v>0</v>
      </c>
      <c r="N1084" s="13" t="n">
        <v>0.643979057591623</v>
      </c>
      <c r="O1084" s="13" t="n">
        <v>0.71939736346516</v>
      </c>
      <c r="P1084" s="13" t="n">
        <v>0.146892655367232</v>
      </c>
      <c r="Q1084" s="13" t="n">
        <v>-0.282432432432432</v>
      </c>
      <c r="R1084" s="13" t="n">
        <v>-0.390625</v>
      </c>
      <c r="S1084" s="11" t="n">
        <v>0</v>
      </c>
      <c r="T1084" s="13" t="n">
        <v>0</v>
      </c>
      <c r="U1084" s="13" t="n">
        <v>0</v>
      </c>
      <c r="V1084" s="11" t="n">
        <v>1</v>
      </c>
      <c r="W1084" s="13" t="n">
        <v>0</v>
      </c>
      <c r="X1084" s="11" t="n">
        <v>0</v>
      </c>
      <c r="Y1084" s="11" t="n">
        <v>0</v>
      </c>
      <c r="Z1084" s="11" t="n">
        <v>0</v>
      </c>
      <c r="AA1084" s="11" t="n">
        <v>0</v>
      </c>
      <c r="AB1084" s="10" t="s">
        <v>65</v>
      </c>
      <c r="AC1084" s="11" t="n">
        <v>4</v>
      </c>
      <c r="AD1084" s="11" t="n">
        <v>0</v>
      </c>
      <c r="AE1084" s="11" t="n">
        <v>1</v>
      </c>
      <c r="AF1084" s="11" t="n">
        <v>1</v>
      </c>
      <c r="AG1084" s="11" t="n">
        <v>3</v>
      </c>
      <c r="AH1084" s="11" t="n">
        <v>0</v>
      </c>
      <c r="AI1084" s="13" t="n">
        <v>0.444444444444444</v>
      </c>
      <c r="AJ1084" s="13" t="n">
        <v>0</v>
      </c>
      <c r="AK1084" s="13" t="n">
        <v>0.111111111111111</v>
      </c>
      <c r="AL1084" s="13" t="n">
        <v>0.111111111111111</v>
      </c>
      <c r="AM1084" s="13" t="n">
        <v>0.333333333333333</v>
      </c>
      <c r="AN1084" s="11" t="n">
        <v>0</v>
      </c>
      <c r="AO1084" s="13" t="n">
        <v>0</v>
      </c>
      <c r="AP1084" s="11" t="n">
        <v>0</v>
      </c>
      <c r="AQ1084" s="11" t="n">
        <v>0</v>
      </c>
      <c r="AR1084" s="13" t="n">
        <v>0</v>
      </c>
      <c r="AS1084" s="13" t="n">
        <v>0</v>
      </c>
      <c r="AT1084" s="14" t="n">
        <f aca="false">SUMIFS(시도_소아과개폐업!$C$5:$C$293,시도_소아과개폐업!$A$5:$A$293,$D1084,시도_소아과개폐업!$B$5:$B$293,$B1084)</f>
        <v>17</v>
      </c>
      <c r="AU1084" s="14" t="n">
        <f aca="false">SUMIFS(시도_소아과개폐업!$D$5:$D$293,시도_소아과개폐업!$A$5:$A$293,$D1084,시도_소아과개폐업!$B$5:$B$293,$B1084)</f>
        <v>22</v>
      </c>
      <c r="AV1084" s="14" t="n">
        <f aca="false">SUMIFS(시도_소아과개폐업!$F$5:$F$293,시도_소아과개폐업!$A$5:$A$293,$D1084,시도_소아과개폐업!$B$5:$B$293,$B1084)</f>
        <v>-5</v>
      </c>
      <c r="AW1084" s="15" t="n">
        <f aca="false">SUMIFS(시도_소아과개폐업!$G$5:$G$293,시도_소아과개폐업!$A$5:$A$293,$D1084,시도_소아과개폐업!$B$5:$B$293,$B1084)</f>
        <v>0.301369863013699</v>
      </c>
      <c r="AX1084" s="14" t="n">
        <f aca="false">SUMIFS(시도_소아과개폐업!$H$5:$H$293,시도_소아과개폐업!$A$5:$A$293,$D1084,시도_소아과개폐업!$B$5:$B$293,$B1084)</f>
        <v>57</v>
      </c>
      <c r="AY1084" s="14" t="n">
        <f aca="false">SUMIFS(시군구_병원급!$E$5:$E$3668,시군구_병원급!$A$5:$A$3668,$A1084,시군구_병원급!$D$5:$D$3668,$D1084)</f>
        <v>0</v>
      </c>
      <c r="AZ1084" s="14" t="n">
        <f aca="false">SUMIFS(시군구_병원급!$F$5:$F$3668,시군구_병원급!$A$5:$A$3668,$A1084,시군구_병원급!$D$5:$D$3668,$D1084)</f>
        <v>0</v>
      </c>
      <c r="BA1084" s="14" t="n">
        <f aca="false">SUMIFS(시군구_병원급!$G$5:$G$3668,시군구_병원급!$A$5:$A$3668,$A1084,시군구_병원급!$D$5:$D$3668,$D1084)</f>
        <v>0</v>
      </c>
      <c r="BB1084" s="14" t="n">
        <f aca="false">SUMIFS(시군구_병원급!$H$5:$H$3668,시군구_병원급!$A$5:$A$3668,$A1084,시군구_병원급!$D$5:$D$3668,$D1084)</f>
        <v>1</v>
      </c>
      <c r="BC1084" s="16" t="n">
        <f aca="false">K1084+AY1084</f>
        <v>0</v>
      </c>
      <c r="BD1084" s="17" t="n">
        <f aca="false">IF(E1084=0,"",(K1084+AY1084)/E1084*1000)</f>
        <v>0</v>
      </c>
      <c r="BE1084" s="16" t="n">
        <f aca="false">AY1084-SUMIFS(시군구_병원급!$E$5:$E$3668,시군구_병원급!$A$5:$A$3668,$A1084,시군구_병원급!$D$5:$D$3668,$D1084-3)</f>
        <v>0</v>
      </c>
      <c r="BF1084" s="16" t="n">
        <f aca="false">IF(AY1084=0,1,0)</f>
        <v>1</v>
      </c>
      <c r="BG1084" s="16" t="n">
        <f aca="false">IF(K1084+AY1084=0,1,0)</f>
        <v>1</v>
      </c>
      <c r="BH1084" s="16" t="n">
        <f aca="false">AF1084+AG1084+AH1084</f>
        <v>4</v>
      </c>
      <c r="BI1084" s="18" t="n">
        <f aca="false">IF(H1084=0,"",BH1084/H1084)</f>
        <v>0.444444444444444</v>
      </c>
      <c r="BJ1084" s="16" t="n">
        <f aca="false">IF(AP1084="","",AP1084+AN1084)</f>
        <v>0</v>
      </c>
    </row>
    <row r="1085" customFormat="false" ht="15" hidden="false" customHeight="true" outlineLevel="0" collapsed="false">
      <c r="A1085" s="9" t="s">
        <v>388</v>
      </c>
      <c r="B1085" s="10" t="s">
        <v>364</v>
      </c>
      <c r="C1085" s="10" t="s">
        <v>389</v>
      </c>
      <c r="D1085" s="9" t="n">
        <v>2020</v>
      </c>
      <c r="E1085" s="11" t="n">
        <v>413</v>
      </c>
      <c r="F1085" s="11" t="n">
        <v>48</v>
      </c>
      <c r="G1085" s="11" t="n">
        <v>52</v>
      </c>
      <c r="H1085" s="11" t="n">
        <v>5</v>
      </c>
      <c r="I1085" s="11" t="n">
        <v>230</v>
      </c>
      <c r="J1085" s="11" t="n">
        <v>193</v>
      </c>
      <c r="K1085" s="11" t="n">
        <v>0</v>
      </c>
      <c r="L1085" s="12" t="n">
        <v>12.1065375302663</v>
      </c>
      <c r="M1085" s="12" t="n">
        <v>0</v>
      </c>
      <c r="N1085" s="13" t="n">
        <v>0.839130434782609</v>
      </c>
      <c r="O1085" s="13" t="n">
        <v>0.556900726392252</v>
      </c>
      <c r="P1085" s="13" t="n">
        <v>0.12590799031477</v>
      </c>
      <c r="Q1085" s="13" t="n">
        <v>-0.226591760299626</v>
      </c>
      <c r="R1085" s="13" t="n">
        <v>-0.35</v>
      </c>
      <c r="S1085" s="11" t="n">
        <v>0</v>
      </c>
      <c r="T1085" s="13" t="n">
        <v>0</v>
      </c>
      <c r="U1085" s="13" t="n">
        <v>-0.0170940170940171</v>
      </c>
      <c r="V1085" s="11" t="n">
        <v>1</v>
      </c>
      <c r="W1085" s="13" t="n">
        <v>0</v>
      </c>
      <c r="X1085" s="11" t="n">
        <v>0</v>
      </c>
      <c r="Y1085" s="11" t="n">
        <v>0</v>
      </c>
      <c r="Z1085" s="11" t="n">
        <v>0</v>
      </c>
      <c r="AA1085" s="11" t="n">
        <v>0</v>
      </c>
      <c r="AB1085" s="10" t="s">
        <v>65</v>
      </c>
      <c r="AC1085" s="11" t="n">
        <v>4</v>
      </c>
      <c r="AD1085" s="11" t="n">
        <v>0</v>
      </c>
      <c r="AE1085" s="11" t="n">
        <v>0</v>
      </c>
      <c r="AF1085" s="11" t="n">
        <v>0</v>
      </c>
      <c r="AG1085" s="11" t="n">
        <v>1</v>
      </c>
      <c r="AH1085" s="11" t="n">
        <v>0</v>
      </c>
      <c r="AI1085" s="13" t="n">
        <v>0.8</v>
      </c>
      <c r="AJ1085" s="13" t="n">
        <v>0</v>
      </c>
      <c r="AK1085" s="13" t="n">
        <v>0</v>
      </c>
      <c r="AL1085" s="13" t="n">
        <v>0</v>
      </c>
      <c r="AM1085" s="13" t="n">
        <v>0.2</v>
      </c>
      <c r="AN1085" s="11" t="n">
        <v>2</v>
      </c>
      <c r="AO1085" s="13" t="n">
        <v>0.285714285714286</v>
      </c>
      <c r="AP1085" s="11" t="n">
        <v>0</v>
      </c>
      <c r="AQ1085" s="11" t="n">
        <v>0</v>
      </c>
      <c r="AR1085" s="13" t="n">
        <v>0</v>
      </c>
      <c r="AS1085" s="13" t="n">
        <v>0</v>
      </c>
      <c r="AT1085" s="14" t="n">
        <f aca="false">SUMIFS(시도_소아과개폐업!$C$5:$C$293,시도_소아과개폐업!$A$5:$A$293,$D1085,시도_소아과개폐업!$B$5:$B$293,$B1085)</f>
        <v>17</v>
      </c>
      <c r="AU1085" s="14" t="n">
        <f aca="false">SUMIFS(시도_소아과개폐업!$D$5:$D$293,시도_소아과개폐업!$A$5:$A$293,$D1085,시도_소아과개폐업!$B$5:$B$293,$B1085)</f>
        <v>22</v>
      </c>
      <c r="AV1085" s="14" t="n">
        <f aca="false">SUMIFS(시도_소아과개폐업!$F$5:$F$293,시도_소아과개폐업!$A$5:$A$293,$D1085,시도_소아과개폐업!$B$5:$B$293,$B1085)</f>
        <v>-5</v>
      </c>
      <c r="AW1085" s="15" t="n">
        <f aca="false">SUMIFS(시도_소아과개폐업!$G$5:$G$293,시도_소아과개폐업!$A$5:$A$293,$D1085,시도_소아과개폐업!$B$5:$B$293,$B1085)</f>
        <v>0.301369863013699</v>
      </c>
      <c r="AX1085" s="14" t="n">
        <f aca="false">SUMIFS(시도_소아과개폐업!$H$5:$H$293,시도_소아과개폐업!$A$5:$A$293,$D1085,시도_소아과개폐업!$B$5:$B$293,$B1085)</f>
        <v>57</v>
      </c>
      <c r="AY1085" s="14" t="n">
        <f aca="false">SUMIFS(시군구_병원급!$E$5:$E$3668,시군구_병원급!$A$5:$A$3668,$A1085,시군구_병원급!$D$5:$D$3668,$D1085)</f>
        <v>0</v>
      </c>
      <c r="AZ1085" s="14" t="n">
        <f aca="false">SUMIFS(시군구_병원급!$F$5:$F$3668,시군구_병원급!$A$5:$A$3668,$A1085,시군구_병원급!$D$5:$D$3668,$D1085)</f>
        <v>0</v>
      </c>
      <c r="BA1085" s="14" t="n">
        <f aca="false">SUMIFS(시군구_병원급!$G$5:$G$3668,시군구_병원급!$A$5:$A$3668,$A1085,시군구_병원급!$D$5:$D$3668,$D1085)</f>
        <v>1</v>
      </c>
      <c r="BB1085" s="14" t="n">
        <f aca="false">SUMIFS(시군구_병원급!$H$5:$H$3668,시군구_병원급!$A$5:$A$3668,$A1085,시군구_병원급!$D$5:$D$3668,$D1085)</f>
        <v>1</v>
      </c>
      <c r="BC1085" s="16" t="n">
        <f aca="false">K1085+AY1085</f>
        <v>0</v>
      </c>
      <c r="BD1085" s="17" t="n">
        <f aca="false">IF(E1085=0,"",(K1085+AY1085)/E1085*1000)</f>
        <v>0</v>
      </c>
      <c r="BE1085" s="16" t="n">
        <f aca="false">AY1085-SUMIFS(시군구_병원급!$E$5:$E$3668,시군구_병원급!$A$5:$A$3668,$A1085,시군구_병원급!$D$5:$D$3668,$D1085-3)</f>
        <v>0</v>
      </c>
      <c r="BF1085" s="16" t="n">
        <f aca="false">IF(AY1085=0,1,0)</f>
        <v>1</v>
      </c>
      <c r="BG1085" s="16" t="n">
        <f aca="false">IF(K1085+AY1085=0,1,0)</f>
        <v>1</v>
      </c>
      <c r="BH1085" s="16" t="n">
        <f aca="false">AF1085+AG1085+AH1085</f>
        <v>1</v>
      </c>
      <c r="BI1085" s="18" t="n">
        <f aca="false">IF(H1085=0,"",BH1085/H1085)</f>
        <v>0.2</v>
      </c>
      <c r="BJ1085" s="16" t="n">
        <f aca="false">IF(AP1085="","",AP1085+AN1085)</f>
        <v>2</v>
      </c>
    </row>
    <row r="1086" customFormat="false" ht="15" hidden="false" customHeight="true" outlineLevel="0" collapsed="false">
      <c r="A1086" s="9" t="s">
        <v>390</v>
      </c>
      <c r="B1086" s="10" t="s">
        <v>364</v>
      </c>
      <c r="C1086" s="10" t="s">
        <v>391</v>
      </c>
      <c r="D1086" s="9" t="n">
        <v>2020</v>
      </c>
      <c r="E1086" s="11" t="n">
        <v>942</v>
      </c>
      <c r="F1086" s="11" t="n">
        <v>139</v>
      </c>
      <c r="G1086" s="11" t="n">
        <v>151</v>
      </c>
      <c r="H1086" s="11" t="n">
        <v>12</v>
      </c>
      <c r="I1086" s="11" t="n">
        <v>801</v>
      </c>
      <c r="J1086" s="11" t="n">
        <v>563</v>
      </c>
      <c r="K1086" s="11" t="n">
        <v>0</v>
      </c>
      <c r="L1086" s="12" t="n">
        <v>12.7388535031847</v>
      </c>
      <c r="M1086" s="12" t="n">
        <v>0</v>
      </c>
      <c r="N1086" s="13" t="n">
        <v>0.702871410736579</v>
      </c>
      <c r="O1086" s="13" t="n">
        <v>0.85031847133758</v>
      </c>
      <c r="P1086" s="13" t="n">
        <v>0.160297239915074</v>
      </c>
      <c r="Q1086" s="13" t="n">
        <v>-0.190025795356836</v>
      </c>
      <c r="R1086" s="13" t="n">
        <v>-0.274038461538462</v>
      </c>
      <c r="S1086" s="11" t="n">
        <v>0</v>
      </c>
      <c r="T1086" s="13" t="n">
        <v>-0.0769230769230769</v>
      </c>
      <c r="U1086" s="13" t="n">
        <v>-0.0255474452554745</v>
      </c>
      <c r="V1086" s="11" t="n">
        <v>1</v>
      </c>
      <c r="W1086" s="13" t="n">
        <v>-0.333333333333333</v>
      </c>
      <c r="X1086" s="11" t="n">
        <v>1</v>
      </c>
      <c r="Y1086" s="11" t="n">
        <v>0</v>
      </c>
      <c r="Z1086" s="11" t="n">
        <v>1</v>
      </c>
      <c r="AA1086" s="11" t="n">
        <v>0</v>
      </c>
      <c r="AB1086" s="10" t="s">
        <v>65</v>
      </c>
      <c r="AC1086" s="11" t="n">
        <v>5</v>
      </c>
      <c r="AD1086" s="11" t="n">
        <v>7</v>
      </c>
      <c r="AE1086" s="11" t="n">
        <v>0</v>
      </c>
      <c r="AF1086" s="11" t="n">
        <v>0</v>
      </c>
      <c r="AG1086" s="11" t="n">
        <v>0</v>
      </c>
      <c r="AH1086" s="11" t="n">
        <v>0</v>
      </c>
      <c r="AI1086" s="13" t="n">
        <v>0.416666666666667</v>
      </c>
      <c r="AJ1086" s="13" t="n">
        <v>0.583333333333333</v>
      </c>
      <c r="AK1086" s="13" t="n">
        <v>0</v>
      </c>
      <c r="AL1086" s="13" t="n">
        <v>0</v>
      </c>
      <c r="AM1086" s="13" t="n">
        <v>0</v>
      </c>
      <c r="AN1086" s="11" t="n">
        <v>0</v>
      </c>
      <c r="AO1086" s="13" t="n">
        <v>0</v>
      </c>
      <c r="AP1086" s="11" t="n">
        <v>1</v>
      </c>
      <c r="AQ1086" s="11" t="n">
        <v>0</v>
      </c>
      <c r="AR1086" s="13" t="n">
        <v>0.0769230769230769</v>
      </c>
      <c r="AS1086" s="13" t="n">
        <v>0</v>
      </c>
      <c r="AT1086" s="14" t="n">
        <f aca="false">SUMIFS(시도_소아과개폐업!$C$5:$C$293,시도_소아과개폐업!$A$5:$A$293,$D1086,시도_소아과개폐업!$B$5:$B$293,$B1086)</f>
        <v>17</v>
      </c>
      <c r="AU1086" s="14" t="n">
        <f aca="false">SUMIFS(시도_소아과개폐업!$D$5:$D$293,시도_소아과개폐업!$A$5:$A$293,$D1086,시도_소아과개폐업!$B$5:$B$293,$B1086)</f>
        <v>22</v>
      </c>
      <c r="AV1086" s="14" t="n">
        <f aca="false">SUMIFS(시도_소아과개폐업!$F$5:$F$293,시도_소아과개폐업!$A$5:$A$293,$D1086,시도_소아과개폐업!$B$5:$B$293,$B1086)</f>
        <v>-5</v>
      </c>
      <c r="AW1086" s="15" t="n">
        <f aca="false">SUMIFS(시도_소아과개폐업!$G$5:$G$293,시도_소아과개폐업!$A$5:$A$293,$D1086,시도_소아과개폐업!$B$5:$B$293,$B1086)</f>
        <v>0.301369863013699</v>
      </c>
      <c r="AX1086" s="14" t="n">
        <f aca="false">SUMIFS(시도_소아과개폐업!$H$5:$H$293,시도_소아과개폐업!$A$5:$A$293,$D1086,시도_소아과개폐업!$B$5:$B$293,$B1086)</f>
        <v>57</v>
      </c>
      <c r="AY1086" s="14" t="n">
        <f aca="false">SUMIFS(시군구_병원급!$E$5:$E$3668,시군구_병원급!$A$5:$A$3668,$A1086,시군구_병원급!$D$5:$D$3668,$D1086)</f>
        <v>0</v>
      </c>
      <c r="AZ1086" s="14" t="n">
        <f aca="false">SUMIFS(시군구_병원급!$F$5:$F$3668,시군구_병원급!$A$5:$A$3668,$A1086,시군구_병원급!$D$5:$D$3668,$D1086)</f>
        <v>0</v>
      </c>
      <c r="BA1086" s="14" t="n">
        <f aca="false">SUMIFS(시군구_병원급!$G$5:$G$3668,시군구_병원급!$A$5:$A$3668,$A1086,시군구_병원급!$D$5:$D$3668,$D1086)</f>
        <v>1</v>
      </c>
      <c r="BB1086" s="14" t="n">
        <f aca="false">SUMIFS(시군구_병원급!$H$5:$H$3668,시군구_병원급!$A$5:$A$3668,$A1086,시군구_병원급!$D$5:$D$3668,$D1086)</f>
        <v>3</v>
      </c>
      <c r="BC1086" s="16" t="n">
        <f aca="false">K1086+AY1086</f>
        <v>0</v>
      </c>
      <c r="BD1086" s="17" t="n">
        <f aca="false">IF(E1086=0,"",(K1086+AY1086)/E1086*1000)</f>
        <v>0</v>
      </c>
      <c r="BE1086" s="16" t="n">
        <f aca="false">AY1086-SUMIFS(시군구_병원급!$E$5:$E$3668,시군구_병원급!$A$5:$A$3668,$A1086,시군구_병원급!$D$5:$D$3668,$D1086-3)</f>
        <v>0</v>
      </c>
      <c r="BF1086" s="16" t="n">
        <f aca="false">IF(AY1086=0,1,0)</f>
        <v>1</v>
      </c>
      <c r="BG1086" s="16" t="n">
        <f aca="false">IF(K1086+AY1086=0,1,0)</f>
        <v>1</v>
      </c>
      <c r="BH1086" s="16" t="n">
        <f aca="false">AF1086+AG1086+AH1086</f>
        <v>0</v>
      </c>
      <c r="BI1086" s="18" t="n">
        <f aca="false">IF(H1086=0,"",BH1086/H1086)</f>
        <v>0</v>
      </c>
      <c r="BJ1086" s="16" t="n">
        <f aca="false">IF(AP1086="","",AP1086+AN1086)</f>
        <v>1</v>
      </c>
    </row>
    <row r="1087" customFormat="false" ht="15" hidden="false" customHeight="true" outlineLevel="0" collapsed="false">
      <c r="A1087" s="9" t="s">
        <v>392</v>
      </c>
      <c r="B1087" s="10" t="s">
        <v>364</v>
      </c>
      <c r="C1087" s="10" t="s">
        <v>393</v>
      </c>
      <c r="D1087" s="9" t="n">
        <v>2020</v>
      </c>
      <c r="E1087" s="11" t="n">
        <v>813</v>
      </c>
      <c r="F1087" s="11" t="n">
        <v>109</v>
      </c>
      <c r="G1087" s="11" t="n">
        <v>112</v>
      </c>
      <c r="H1087" s="11" t="n">
        <v>10</v>
      </c>
      <c r="I1087" s="11" t="n">
        <v>449</v>
      </c>
      <c r="J1087" s="11" t="n">
        <v>326</v>
      </c>
      <c r="K1087" s="11" t="n">
        <v>0</v>
      </c>
      <c r="L1087" s="12" t="n">
        <v>12.30012300123</v>
      </c>
      <c r="M1087" s="12" t="n">
        <v>0</v>
      </c>
      <c r="N1087" s="13" t="n">
        <v>0.726057906458797</v>
      </c>
      <c r="O1087" s="13" t="n">
        <v>0.552275522755228</v>
      </c>
      <c r="P1087" s="13" t="n">
        <v>0.137761377613776</v>
      </c>
      <c r="Q1087" s="13" t="n">
        <v>-0.166153846153846</v>
      </c>
      <c r="R1087" s="13" t="n">
        <v>-0.216783216783217</v>
      </c>
      <c r="S1087" s="11" t="n">
        <v>0</v>
      </c>
      <c r="T1087" s="13" t="n">
        <v>0</v>
      </c>
      <c r="U1087" s="13" t="n">
        <v>-0.0281385281385281</v>
      </c>
      <c r="V1087" s="11" t="n">
        <v>1</v>
      </c>
      <c r="W1087" s="13" t="n">
        <v>-0.1</v>
      </c>
      <c r="X1087" s="11" t="n">
        <v>0</v>
      </c>
      <c r="Y1087" s="11" t="n">
        <v>0</v>
      </c>
      <c r="Z1087" s="11" t="n">
        <v>0</v>
      </c>
      <c r="AA1087" s="11" t="n">
        <v>0</v>
      </c>
      <c r="AB1087" s="10" t="s">
        <v>65</v>
      </c>
      <c r="AC1087" s="11" t="n">
        <v>4</v>
      </c>
      <c r="AD1087" s="11" t="n">
        <v>4</v>
      </c>
      <c r="AE1087" s="11" t="n">
        <v>1</v>
      </c>
      <c r="AF1087" s="11" t="n">
        <v>0</v>
      </c>
      <c r="AG1087" s="11" t="n">
        <v>1</v>
      </c>
      <c r="AH1087" s="11" t="n">
        <v>0</v>
      </c>
      <c r="AI1087" s="13" t="n">
        <v>0.4</v>
      </c>
      <c r="AJ1087" s="13" t="n">
        <v>0.4</v>
      </c>
      <c r="AK1087" s="13" t="n">
        <v>0.1</v>
      </c>
      <c r="AL1087" s="13" t="n">
        <v>0</v>
      </c>
      <c r="AM1087" s="13" t="n">
        <v>0.1</v>
      </c>
      <c r="AN1087" s="11" t="n">
        <v>1</v>
      </c>
      <c r="AO1087" s="13" t="n">
        <v>0.0909090909090909</v>
      </c>
      <c r="AP1087" s="11" t="n">
        <v>1</v>
      </c>
      <c r="AQ1087" s="11" t="n">
        <v>1</v>
      </c>
      <c r="AR1087" s="13" t="n">
        <v>0.0909090909090909</v>
      </c>
      <c r="AS1087" s="13" t="n">
        <v>0.0909090909090909</v>
      </c>
      <c r="AT1087" s="14" t="n">
        <f aca="false">SUMIFS(시도_소아과개폐업!$C$5:$C$293,시도_소아과개폐업!$A$5:$A$293,$D1087,시도_소아과개폐업!$B$5:$B$293,$B1087)</f>
        <v>17</v>
      </c>
      <c r="AU1087" s="14" t="n">
        <f aca="false">SUMIFS(시도_소아과개폐업!$D$5:$D$293,시도_소아과개폐업!$A$5:$A$293,$D1087,시도_소아과개폐업!$B$5:$B$293,$B1087)</f>
        <v>22</v>
      </c>
      <c r="AV1087" s="14" t="n">
        <f aca="false">SUMIFS(시도_소아과개폐업!$F$5:$F$293,시도_소아과개폐업!$A$5:$A$293,$D1087,시도_소아과개폐업!$B$5:$B$293,$B1087)</f>
        <v>-5</v>
      </c>
      <c r="AW1087" s="15" t="n">
        <f aca="false">SUMIFS(시도_소아과개폐업!$G$5:$G$293,시도_소아과개폐업!$A$5:$A$293,$D1087,시도_소아과개폐업!$B$5:$B$293,$B1087)</f>
        <v>0.301369863013699</v>
      </c>
      <c r="AX1087" s="14" t="n">
        <f aca="false">SUMIFS(시도_소아과개폐업!$H$5:$H$293,시도_소아과개폐업!$A$5:$A$293,$D1087,시도_소아과개폐업!$B$5:$B$293,$B1087)</f>
        <v>57</v>
      </c>
      <c r="AY1087" s="14" t="n">
        <f aca="false">SUMIFS(시군구_병원급!$E$5:$E$3668,시군구_병원급!$A$5:$A$3668,$A1087,시군구_병원급!$D$5:$D$3668,$D1087)</f>
        <v>0</v>
      </c>
      <c r="AZ1087" s="14" t="n">
        <f aca="false">SUMIFS(시군구_병원급!$F$5:$F$3668,시군구_병원급!$A$5:$A$3668,$A1087,시군구_병원급!$D$5:$D$3668,$D1087)</f>
        <v>0</v>
      </c>
      <c r="BA1087" s="14" t="n">
        <f aca="false">SUMIFS(시군구_병원급!$G$5:$G$3668,시군구_병원급!$A$5:$A$3668,$A1087,시군구_병원급!$D$5:$D$3668,$D1087)</f>
        <v>1</v>
      </c>
      <c r="BB1087" s="14" t="n">
        <f aca="false">SUMIFS(시군구_병원급!$H$5:$H$3668,시군구_병원급!$A$5:$A$3668,$A1087,시군구_병원급!$D$5:$D$3668,$D1087)</f>
        <v>8</v>
      </c>
      <c r="BC1087" s="16" t="n">
        <f aca="false">K1087+AY1087</f>
        <v>0</v>
      </c>
      <c r="BD1087" s="17" t="n">
        <f aca="false">IF(E1087=0,"",(K1087+AY1087)/E1087*1000)</f>
        <v>0</v>
      </c>
      <c r="BE1087" s="16" t="n">
        <f aca="false">AY1087-SUMIFS(시군구_병원급!$E$5:$E$3668,시군구_병원급!$A$5:$A$3668,$A1087,시군구_병원급!$D$5:$D$3668,$D1087-3)</f>
        <v>0</v>
      </c>
      <c r="BF1087" s="16" t="n">
        <f aca="false">IF(AY1087=0,1,0)</f>
        <v>1</v>
      </c>
      <c r="BG1087" s="16" t="n">
        <f aca="false">IF(K1087+AY1087=0,1,0)</f>
        <v>1</v>
      </c>
      <c r="BH1087" s="16" t="n">
        <f aca="false">AF1087+AG1087+AH1087</f>
        <v>1</v>
      </c>
      <c r="BI1087" s="18" t="n">
        <f aca="false">IF(H1087=0,"",BH1087/H1087)</f>
        <v>0.1</v>
      </c>
      <c r="BJ1087" s="16" t="n">
        <f aca="false">IF(AP1087="","",AP1087+AN1087)</f>
        <v>2</v>
      </c>
    </row>
    <row r="1088" customFormat="false" ht="15" hidden="false" customHeight="true" outlineLevel="0" collapsed="false">
      <c r="A1088" s="9" t="s">
        <v>394</v>
      </c>
      <c r="B1088" s="10" t="s">
        <v>364</v>
      </c>
      <c r="C1088" s="10" t="s">
        <v>395</v>
      </c>
      <c r="D1088" s="9" t="n">
        <v>2020</v>
      </c>
      <c r="E1088" s="11" t="n">
        <v>764</v>
      </c>
      <c r="F1088" s="11" t="n">
        <v>92</v>
      </c>
      <c r="G1088" s="11" t="n">
        <v>100</v>
      </c>
      <c r="H1088" s="11" t="n">
        <v>16</v>
      </c>
      <c r="I1088" s="11" t="n">
        <v>865</v>
      </c>
      <c r="J1088" s="11" t="n">
        <v>558</v>
      </c>
      <c r="K1088" s="11" t="n">
        <v>0</v>
      </c>
      <c r="L1088" s="12" t="n">
        <v>20.9424083769634</v>
      </c>
      <c r="M1088" s="12" t="n">
        <v>0</v>
      </c>
      <c r="N1088" s="13" t="n">
        <v>0.645086705202312</v>
      </c>
      <c r="O1088" s="13" t="n">
        <v>1.13219895287958</v>
      </c>
      <c r="P1088" s="13" t="n">
        <v>0.130890052356021</v>
      </c>
      <c r="Q1088" s="13" t="n">
        <v>-0.385358004827031</v>
      </c>
      <c r="R1088" s="13" t="n">
        <v>-0.415204678362573</v>
      </c>
      <c r="S1088" s="11" t="n">
        <v>0</v>
      </c>
      <c r="T1088" s="13" t="n">
        <v>0</v>
      </c>
      <c r="U1088" s="13" t="n">
        <v>-0.0827147401908802</v>
      </c>
      <c r="V1088" s="11" t="n">
        <v>1</v>
      </c>
      <c r="W1088" s="13" t="n">
        <v>-0.375</v>
      </c>
      <c r="X1088" s="11" t="n">
        <v>1</v>
      </c>
      <c r="Y1088" s="11" t="n">
        <v>0</v>
      </c>
      <c r="Z1088" s="11" t="n">
        <v>1</v>
      </c>
      <c r="AA1088" s="11" t="n">
        <v>0</v>
      </c>
      <c r="AB1088" s="10" t="s">
        <v>65</v>
      </c>
      <c r="AC1088" s="11" t="n">
        <v>6</v>
      </c>
      <c r="AD1088" s="11" t="n">
        <v>8</v>
      </c>
      <c r="AE1088" s="11" t="n">
        <v>0</v>
      </c>
      <c r="AF1088" s="11" t="n">
        <v>0</v>
      </c>
      <c r="AG1088" s="11" t="n">
        <v>2</v>
      </c>
      <c r="AH1088" s="11" t="n">
        <v>0</v>
      </c>
      <c r="AI1088" s="13" t="n">
        <v>0.375</v>
      </c>
      <c r="AJ1088" s="13" t="n">
        <v>0.5</v>
      </c>
      <c r="AK1088" s="13" t="n">
        <v>0</v>
      </c>
      <c r="AL1088" s="13" t="n">
        <v>0</v>
      </c>
      <c r="AM1088" s="13" t="n">
        <v>0.125</v>
      </c>
      <c r="AN1088" s="11" t="n">
        <v>1</v>
      </c>
      <c r="AO1088" s="13" t="n">
        <v>0.0588235294117647</v>
      </c>
      <c r="AP1088" s="11" t="n">
        <v>0</v>
      </c>
      <c r="AQ1088" s="11" t="n">
        <v>0</v>
      </c>
      <c r="AR1088" s="13" t="n">
        <v>0</v>
      </c>
      <c r="AS1088" s="13" t="n">
        <v>0</v>
      </c>
      <c r="AT1088" s="14" t="n">
        <f aca="false">SUMIFS(시도_소아과개폐업!$C$5:$C$293,시도_소아과개폐업!$A$5:$A$293,$D1088,시도_소아과개폐업!$B$5:$B$293,$B1088)</f>
        <v>17</v>
      </c>
      <c r="AU1088" s="14" t="n">
        <f aca="false">SUMIFS(시도_소아과개폐업!$D$5:$D$293,시도_소아과개폐업!$A$5:$A$293,$D1088,시도_소아과개폐업!$B$5:$B$293,$B1088)</f>
        <v>22</v>
      </c>
      <c r="AV1088" s="14" t="n">
        <f aca="false">SUMIFS(시도_소아과개폐업!$F$5:$F$293,시도_소아과개폐업!$A$5:$A$293,$D1088,시도_소아과개폐업!$B$5:$B$293,$B1088)</f>
        <v>-5</v>
      </c>
      <c r="AW1088" s="15" t="n">
        <f aca="false">SUMIFS(시도_소아과개폐업!$G$5:$G$293,시도_소아과개폐업!$A$5:$A$293,$D1088,시도_소아과개폐업!$B$5:$B$293,$B1088)</f>
        <v>0.301369863013699</v>
      </c>
      <c r="AX1088" s="14" t="n">
        <f aca="false">SUMIFS(시도_소아과개폐업!$H$5:$H$293,시도_소아과개폐업!$A$5:$A$293,$D1088,시도_소아과개폐업!$B$5:$B$293,$B1088)</f>
        <v>57</v>
      </c>
      <c r="AY1088" s="14" t="n">
        <f aca="false">SUMIFS(시군구_병원급!$E$5:$E$3668,시군구_병원급!$A$5:$A$3668,$A1088,시군구_병원급!$D$5:$D$3668,$D1088)</f>
        <v>1</v>
      </c>
      <c r="AZ1088" s="14" t="n">
        <f aca="false">SUMIFS(시군구_병원급!$F$5:$F$3668,시군구_병원급!$A$5:$A$3668,$A1088,시군구_병원급!$D$5:$D$3668,$D1088)</f>
        <v>0</v>
      </c>
      <c r="BA1088" s="14" t="n">
        <f aca="false">SUMIFS(시군구_병원급!$G$5:$G$3668,시군구_병원급!$A$5:$A$3668,$A1088,시군구_병원급!$D$5:$D$3668,$D1088)</f>
        <v>1</v>
      </c>
      <c r="BB1088" s="14" t="n">
        <f aca="false">SUMIFS(시군구_병원급!$H$5:$H$3668,시군구_병원급!$A$5:$A$3668,$A1088,시군구_병원급!$D$5:$D$3668,$D1088)</f>
        <v>3</v>
      </c>
      <c r="BC1088" s="16" t="n">
        <f aca="false">K1088+AY1088</f>
        <v>1</v>
      </c>
      <c r="BD1088" s="17" t="n">
        <f aca="false">IF(E1088=0,"",(K1088+AY1088)/E1088*1000)</f>
        <v>1.30890052356021</v>
      </c>
      <c r="BE1088" s="16" t="n">
        <f aca="false">AY1088-SUMIFS(시군구_병원급!$E$5:$E$3668,시군구_병원급!$A$5:$A$3668,$A1088,시군구_병원급!$D$5:$D$3668,$D1088-3)</f>
        <v>0</v>
      </c>
      <c r="BF1088" s="16" t="n">
        <f aca="false">IF(AY1088=0,1,0)</f>
        <v>0</v>
      </c>
      <c r="BG1088" s="16" t="n">
        <f aca="false">IF(K1088+AY1088=0,1,0)</f>
        <v>0</v>
      </c>
      <c r="BH1088" s="16" t="n">
        <f aca="false">AF1088+AG1088+AH1088</f>
        <v>2</v>
      </c>
      <c r="BI1088" s="18" t="n">
        <f aca="false">IF(H1088=0,"",BH1088/H1088)</f>
        <v>0.125</v>
      </c>
      <c r="BJ1088" s="16" t="n">
        <f aca="false">IF(AP1088="","",AP1088+AN1088)</f>
        <v>1</v>
      </c>
    </row>
    <row r="1089" customFormat="false" ht="15" hidden="false" customHeight="true" outlineLevel="0" collapsed="false">
      <c r="A1089" s="9" t="s">
        <v>396</v>
      </c>
      <c r="B1089" s="10" t="s">
        <v>364</v>
      </c>
      <c r="C1089" s="10" t="s">
        <v>397</v>
      </c>
      <c r="D1089" s="9" t="n">
        <v>2020</v>
      </c>
      <c r="E1089" s="11" t="n">
        <v>1169</v>
      </c>
      <c r="F1089" s="11" t="n">
        <v>183</v>
      </c>
      <c r="G1089" s="11" t="n">
        <v>188</v>
      </c>
      <c r="H1089" s="11" t="n">
        <v>13</v>
      </c>
      <c r="I1089" s="11" t="n">
        <v>583</v>
      </c>
      <c r="J1089" s="11" t="n">
        <v>460</v>
      </c>
      <c r="K1089" s="11" t="n">
        <v>0</v>
      </c>
      <c r="L1089" s="12" t="n">
        <v>11.1206159110351</v>
      </c>
      <c r="M1089" s="12" t="n">
        <v>0</v>
      </c>
      <c r="N1089" s="13" t="n">
        <v>0.789022298456261</v>
      </c>
      <c r="O1089" s="13" t="n">
        <v>0.498716852010265</v>
      </c>
      <c r="P1089" s="13" t="n">
        <v>0.16082121471343</v>
      </c>
      <c r="Q1089" s="13" t="n">
        <v>-0.203135650988412</v>
      </c>
      <c r="R1089" s="13" t="n">
        <v>-0.311355311355311</v>
      </c>
      <c r="S1089" s="11" t="n">
        <v>0</v>
      </c>
      <c r="T1089" s="13" t="n">
        <v>-0.0714285714285714</v>
      </c>
      <c r="U1089" s="13" t="n">
        <v>-0.0218120805369128</v>
      </c>
      <c r="V1089" s="11" t="n">
        <v>1</v>
      </c>
      <c r="W1089" s="13" t="n">
        <v>-0.0769230769230769</v>
      </c>
      <c r="X1089" s="11" t="n">
        <v>0</v>
      </c>
      <c r="Y1089" s="11" t="n">
        <v>0</v>
      </c>
      <c r="Z1089" s="11" t="n">
        <v>0</v>
      </c>
      <c r="AA1089" s="11" t="n">
        <v>0</v>
      </c>
      <c r="AB1089" s="10" t="s">
        <v>65</v>
      </c>
      <c r="AC1089" s="11" t="n">
        <v>5</v>
      </c>
      <c r="AD1089" s="11" t="n">
        <v>4</v>
      </c>
      <c r="AE1089" s="11" t="n">
        <v>4</v>
      </c>
      <c r="AF1089" s="11" t="n">
        <v>0</v>
      </c>
      <c r="AG1089" s="11" t="n">
        <v>0</v>
      </c>
      <c r="AH1089" s="11" t="n">
        <v>0</v>
      </c>
      <c r="AI1089" s="13" t="n">
        <v>0.384615384615385</v>
      </c>
      <c r="AJ1089" s="13" t="n">
        <v>0.307692307692308</v>
      </c>
      <c r="AK1089" s="13" t="n">
        <v>0.307692307692308</v>
      </c>
      <c r="AL1089" s="13" t="n">
        <v>0</v>
      </c>
      <c r="AM1089" s="13" t="n">
        <v>0</v>
      </c>
      <c r="AN1089" s="11" t="n">
        <v>0</v>
      </c>
      <c r="AO1089" s="13" t="n">
        <v>0</v>
      </c>
      <c r="AP1089" s="11" t="n">
        <v>1</v>
      </c>
      <c r="AQ1089" s="11" t="n">
        <v>0</v>
      </c>
      <c r="AR1089" s="13" t="n">
        <v>0.0714285714285714</v>
      </c>
      <c r="AS1089" s="13" t="n">
        <v>0</v>
      </c>
      <c r="AT1089" s="14" t="n">
        <f aca="false">SUMIFS(시도_소아과개폐업!$C$5:$C$293,시도_소아과개폐업!$A$5:$A$293,$D1089,시도_소아과개폐업!$B$5:$B$293,$B1089)</f>
        <v>17</v>
      </c>
      <c r="AU1089" s="14" t="n">
        <f aca="false">SUMIFS(시도_소아과개폐업!$D$5:$D$293,시도_소아과개폐업!$A$5:$A$293,$D1089,시도_소아과개폐업!$B$5:$B$293,$B1089)</f>
        <v>22</v>
      </c>
      <c r="AV1089" s="14" t="n">
        <f aca="false">SUMIFS(시도_소아과개폐업!$F$5:$F$293,시도_소아과개폐업!$A$5:$A$293,$D1089,시도_소아과개폐업!$B$5:$B$293,$B1089)</f>
        <v>-5</v>
      </c>
      <c r="AW1089" s="15" t="n">
        <f aca="false">SUMIFS(시도_소아과개폐업!$G$5:$G$293,시도_소아과개폐업!$A$5:$A$293,$D1089,시도_소아과개폐업!$B$5:$B$293,$B1089)</f>
        <v>0.301369863013699</v>
      </c>
      <c r="AX1089" s="14" t="n">
        <f aca="false">SUMIFS(시도_소아과개폐업!$H$5:$H$293,시도_소아과개폐업!$A$5:$A$293,$D1089,시도_소아과개폐업!$B$5:$B$293,$B1089)</f>
        <v>57</v>
      </c>
      <c r="AY1089" s="14" t="n">
        <f aca="false">SUMIFS(시군구_병원급!$E$5:$E$3668,시군구_병원급!$A$5:$A$3668,$A1089,시군구_병원급!$D$5:$D$3668,$D1089)</f>
        <v>2</v>
      </c>
      <c r="AZ1089" s="14" t="n">
        <f aca="false">SUMIFS(시군구_병원급!$F$5:$F$3668,시군구_병원급!$A$5:$A$3668,$A1089,시군구_병원급!$D$5:$D$3668,$D1089)</f>
        <v>0</v>
      </c>
      <c r="BA1089" s="14" t="n">
        <f aca="false">SUMIFS(시군구_병원급!$G$5:$G$3668,시군구_병원급!$A$5:$A$3668,$A1089,시군구_병원급!$D$5:$D$3668,$D1089)</f>
        <v>1</v>
      </c>
      <c r="BB1089" s="14" t="n">
        <f aca="false">SUMIFS(시군구_병원급!$H$5:$H$3668,시군구_병원급!$A$5:$A$3668,$A1089,시군구_병원급!$D$5:$D$3668,$D1089)</f>
        <v>7</v>
      </c>
      <c r="BC1089" s="16" t="n">
        <f aca="false">K1089+AY1089</f>
        <v>2</v>
      </c>
      <c r="BD1089" s="17" t="n">
        <f aca="false">IF(E1089=0,"",(K1089+AY1089)/E1089*1000)</f>
        <v>1.71086398631309</v>
      </c>
      <c r="BE1089" s="16" t="n">
        <f aca="false">AY1089-SUMIFS(시군구_병원급!$E$5:$E$3668,시군구_병원급!$A$5:$A$3668,$A1089,시군구_병원급!$D$5:$D$3668,$D1089-3)</f>
        <v>0</v>
      </c>
      <c r="BF1089" s="16" t="n">
        <f aca="false">IF(AY1089=0,1,0)</f>
        <v>0</v>
      </c>
      <c r="BG1089" s="16" t="n">
        <f aca="false">IF(K1089+AY1089=0,1,0)</f>
        <v>0</v>
      </c>
      <c r="BH1089" s="16" t="n">
        <f aca="false">AF1089+AG1089+AH1089</f>
        <v>0</v>
      </c>
      <c r="BI1089" s="18" t="n">
        <f aca="false">IF(H1089=0,"",BH1089/H1089)</f>
        <v>0</v>
      </c>
      <c r="BJ1089" s="16" t="n">
        <f aca="false">IF(AP1089="","",AP1089+AN1089)</f>
        <v>1</v>
      </c>
    </row>
    <row r="1090" customFormat="false" ht="15" hidden="false" customHeight="true" outlineLevel="0" collapsed="false">
      <c r="A1090" s="9" t="s">
        <v>398</v>
      </c>
      <c r="B1090" s="10" t="s">
        <v>364</v>
      </c>
      <c r="C1090" s="10" t="s">
        <v>399</v>
      </c>
      <c r="D1090" s="9" t="n">
        <v>2020</v>
      </c>
      <c r="E1090" s="11" t="n">
        <v>4923</v>
      </c>
      <c r="F1090" s="11" t="n">
        <v>455</v>
      </c>
      <c r="G1090" s="11" t="n">
        <v>464</v>
      </c>
      <c r="H1090" s="11" t="n">
        <v>104</v>
      </c>
      <c r="I1090" s="11" t="n">
        <v>5440</v>
      </c>
      <c r="J1090" s="11" t="n">
        <v>3760</v>
      </c>
      <c r="K1090" s="11" t="n">
        <v>6</v>
      </c>
      <c r="L1090" s="12" t="n">
        <v>21.1253300832826</v>
      </c>
      <c r="M1090" s="12" t="n">
        <v>1.2187690432663</v>
      </c>
      <c r="N1090" s="13" t="n">
        <v>0.691176470588235</v>
      </c>
      <c r="O1090" s="13" t="n">
        <v>1.10501726589478</v>
      </c>
      <c r="P1090" s="13" t="n">
        <v>0.0942514726792606</v>
      </c>
      <c r="Q1090" s="13" t="n">
        <v>-0.312622172577492</v>
      </c>
      <c r="R1090" s="13" t="n">
        <v>-0.553416746871992</v>
      </c>
      <c r="S1090" s="11" t="n">
        <v>1</v>
      </c>
      <c r="T1090" s="13" t="n">
        <v>-0.0796460176991151</v>
      </c>
      <c r="U1090" s="13" t="n">
        <v>-0.0597995160732804</v>
      </c>
      <c r="V1090" s="11" t="n">
        <v>0</v>
      </c>
      <c r="W1090" s="13" t="n">
        <v>-0.288461538461538</v>
      </c>
      <c r="X1090" s="11" t="n">
        <v>1</v>
      </c>
      <c r="Y1090" s="11" t="n">
        <v>0</v>
      </c>
      <c r="Z1090" s="11" t="n">
        <v>1</v>
      </c>
      <c r="AA1090" s="11" t="n">
        <v>0</v>
      </c>
      <c r="AB1090" s="10" t="s">
        <v>65</v>
      </c>
      <c r="AC1090" s="11" t="n">
        <v>8</v>
      </c>
      <c r="AD1090" s="11" t="n">
        <v>49</v>
      </c>
      <c r="AE1090" s="11" t="n">
        <v>38</v>
      </c>
      <c r="AF1090" s="11" t="n">
        <v>2</v>
      </c>
      <c r="AG1090" s="11" t="n">
        <v>7</v>
      </c>
      <c r="AH1090" s="11" t="n">
        <v>0</v>
      </c>
      <c r="AI1090" s="13" t="n">
        <v>0.0769230769230769</v>
      </c>
      <c r="AJ1090" s="13" t="n">
        <v>0.471153846153846</v>
      </c>
      <c r="AK1090" s="13" t="n">
        <v>0.365384615384615</v>
      </c>
      <c r="AL1090" s="13" t="n">
        <v>0.0192307692307692</v>
      </c>
      <c r="AM1090" s="13" t="n">
        <v>0.0673076923076923</v>
      </c>
      <c r="AN1090" s="11" t="n">
        <v>6</v>
      </c>
      <c r="AO1090" s="13" t="n">
        <v>0.0545454545454545</v>
      </c>
      <c r="AP1090" s="11" t="n">
        <v>11</v>
      </c>
      <c r="AQ1090" s="11" t="n">
        <v>1</v>
      </c>
      <c r="AR1090" s="13" t="n">
        <v>0.0916666666666667</v>
      </c>
      <c r="AS1090" s="13" t="n">
        <v>0.00833333333333333</v>
      </c>
      <c r="AT1090" s="14" t="n">
        <f aca="false">SUMIFS(시도_소아과개폐업!$C$5:$C$293,시도_소아과개폐업!$A$5:$A$293,$D1090,시도_소아과개폐업!$B$5:$B$293,$B1090)</f>
        <v>17</v>
      </c>
      <c r="AU1090" s="14" t="n">
        <f aca="false">SUMIFS(시도_소아과개폐업!$D$5:$D$293,시도_소아과개폐업!$A$5:$A$293,$D1090,시도_소아과개폐업!$B$5:$B$293,$B1090)</f>
        <v>22</v>
      </c>
      <c r="AV1090" s="14" t="n">
        <f aca="false">SUMIFS(시도_소아과개폐업!$F$5:$F$293,시도_소아과개폐업!$A$5:$A$293,$D1090,시도_소아과개폐업!$B$5:$B$293,$B1090)</f>
        <v>-5</v>
      </c>
      <c r="AW1090" s="15" t="n">
        <f aca="false">SUMIFS(시도_소아과개폐업!$G$5:$G$293,시도_소아과개폐업!$A$5:$A$293,$D1090,시도_소아과개폐업!$B$5:$B$293,$B1090)</f>
        <v>0.301369863013699</v>
      </c>
      <c r="AX1090" s="14" t="n">
        <f aca="false">SUMIFS(시도_소아과개폐업!$H$5:$H$293,시도_소아과개폐업!$A$5:$A$293,$D1090,시도_소아과개폐업!$B$5:$B$293,$B1090)</f>
        <v>57</v>
      </c>
      <c r="AY1090" s="14" t="n">
        <f aca="false">SUMIFS(시군구_병원급!$E$5:$E$3668,시군구_병원급!$A$5:$A$3668,$A1090,시군구_병원급!$D$5:$D$3668,$D1090)</f>
        <v>0</v>
      </c>
      <c r="AZ1090" s="14" t="n">
        <f aca="false">SUMIFS(시군구_병원급!$F$5:$F$3668,시군구_병원급!$A$5:$A$3668,$A1090,시군구_병원급!$D$5:$D$3668,$D1090)</f>
        <v>0</v>
      </c>
      <c r="BA1090" s="14" t="n">
        <f aca="false">SUMIFS(시군구_병원급!$G$5:$G$3668,시군구_병원급!$A$5:$A$3668,$A1090,시군구_병원급!$D$5:$D$3668,$D1090)</f>
        <v>1</v>
      </c>
      <c r="BB1090" s="14" t="n">
        <f aca="false">SUMIFS(시군구_병원급!$H$5:$H$3668,시군구_병원급!$A$5:$A$3668,$A1090,시군구_병원급!$D$5:$D$3668,$D1090)</f>
        <v>9</v>
      </c>
      <c r="BC1090" s="16" t="n">
        <f aca="false">K1090+AY1090</f>
        <v>6</v>
      </c>
      <c r="BD1090" s="17" t="n">
        <f aca="false">IF(E1090=0,"",(K1090+AY1090)/E1090*1000)</f>
        <v>1.2187690432663</v>
      </c>
      <c r="BE1090" s="16" t="n">
        <f aca="false">AY1090-SUMIFS(시군구_병원급!$E$5:$E$3668,시군구_병원급!$A$5:$A$3668,$A1090,시군구_병원급!$D$5:$D$3668,$D1090-3)</f>
        <v>0</v>
      </c>
      <c r="BF1090" s="16" t="n">
        <f aca="false">IF(AY1090=0,1,0)</f>
        <v>1</v>
      </c>
      <c r="BG1090" s="16" t="n">
        <f aca="false">IF(K1090+AY1090=0,1,0)</f>
        <v>0</v>
      </c>
      <c r="BH1090" s="16" t="n">
        <f aca="false">AF1090+AG1090+AH1090</f>
        <v>9</v>
      </c>
      <c r="BI1090" s="18" t="n">
        <f aca="false">IF(H1090=0,"",BH1090/H1090)</f>
        <v>0.0865384615384615</v>
      </c>
      <c r="BJ1090" s="16" t="n">
        <f aca="false">IF(AP1090="","",AP1090+AN1090)</f>
        <v>17</v>
      </c>
    </row>
    <row r="1091" customFormat="false" ht="15" hidden="false" customHeight="true" outlineLevel="0" collapsed="false">
      <c r="A1091" s="9" t="s">
        <v>400</v>
      </c>
      <c r="B1091" s="10" t="s">
        <v>364</v>
      </c>
      <c r="C1091" s="10" t="s">
        <v>401</v>
      </c>
      <c r="D1091" s="9" t="n">
        <v>2020</v>
      </c>
      <c r="E1091" s="11" t="n">
        <v>2546</v>
      </c>
      <c r="F1091" s="11" t="n">
        <v>330</v>
      </c>
      <c r="G1091" s="11" t="n">
        <v>314</v>
      </c>
      <c r="H1091" s="11" t="n">
        <v>40</v>
      </c>
      <c r="I1091" s="11" t="n">
        <v>1656</v>
      </c>
      <c r="J1091" s="11" t="n">
        <v>1254</v>
      </c>
      <c r="K1091" s="11" t="n">
        <v>1</v>
      </c>
      <c r="L1091" s="12" t="n">
        <v>15.7109190887667</v>
      </c>
      <c r="M1091" s="12" t="n">
        <v>0.392772977219167</v>
      </c>
      <c r="N1091" s="13" t="n">
        <v>0.757246376811594</v>
      </c>
      <c r="O1091" s="13" t="n">
        <v>0.650432050274941</v>
      </c>
      <c r="P1091" s="13" t="n">
        <v>0.123330714846819</v>
      </c>
      <c r="Q1091" s="13" t="n">
        <v>0.194744251525106</v>
      </c>
      <c r="R1091" s="13" t="n">
        <v>0.359307359307359</v>
      </c>
      <c r="S1091" s="11" t="n">
        <v>1</v>
      </c>
      <c r="T1091" s="13" t="n">
        <v>-0.0697674418604651</v>
      </c>
      <c r="U1091" s="13" t="n">
        <v>-0.0537142857142857</v>
      </c>
      <c r="V1091" s="11" t="n">
        <v>0</v>
      </c>
      <c r="W1091" s="13" t="n">
        <v>-0.1</v>
      </c>
      <c r="X1091" s="11" t="n">
        <v>0</v>
      </c>
      <c r="Y1091" s="11" t="n">
        <v>0</v>
      </c>
      <c r="Z1091" s="11" t="n">
        <v>0</v>
      </c>
      <c r="AA1091" s="11" t="n">
        <v>0</v>
      </c>
      <c r="AB1091" s="10" t="s">
        <v>65</v>
      </c>
      <c r="AC1091" s="11" t="n">
        <v>8</v>
      </c>
      <c r="AD1091" s="11" t="n">
        <v>10</v>
      </c>
      <c r="AE1091" s="11" t="n">
        <v>17</v>
      </c>
      <c r="AF1091" s="11" t="n">
        <v>2</v>
      </c>
      <c r="AG1091" s="11" t="n">
        <v>3</v>
      </c>
      <c r="AH1091" s="11" t="n">
        <v>0</v>
      </c>
      <c r="AI1091" s="13" t="n">
        <v>0.2</v>
      </c>
      <c r="AJ1091" s="13" t="n">
        <v>0.25</v>
      </c>
      <c r="AK1091" s="13" t="n">
        <v>0.425</v>
      </c>
      <c r="AL1091" s="13" t="n">
        <v>0.05</v>
      </c>
      <c r="AM1091" s="13" t="n">
        <v>0.075</v>
      </c>
      <c r="AN1091" s="11" t="n">
        <v>2</v>
      </c>
      <c r="AO1091" s="13" t="n">
        <v>0.0476190476190476</v>
      </c>
      <c r="AP1091" s="11" t="n">
        <v>3</v>
      </c>
      <c r="AQ1091" s="11" t="n">
        <v>2</v>
      </c>
      <c r="AR1091" s="13" t="n">
        <v>0.0697674418604651</v>
      </c>
      <c r="AS1091" s="13" t="n">
        <v>0.0465116279069767</v>
      </c>
      <c r="AT1091" s="14" t="n">
        <f aca="false">SUMIFS(시도_소아과개폐업!$C$5:$C$293,시도_소아과개폐업!$A$5:$A$293,$D1091,시도_소아과개폐업!$B$5:$B$293,$B1091)</f>
        <v>17</v>
      </c>
      <c r="AU1091" s="14" t="n">
        <f aca="false">SUMIFS(시도_소아과개폐업!$D$5:$D$293,시도_소아과개폐업!$A$5:$A$293,$D1091,시도_소아과개폐업!$B$5:$B$293,$B1091)</f>
        <v>22</v>
      </c>
      <c r="AV1091" s="14" t="n">
        <f aca="false">SUMIFS(시도_소아과개폐업!$F$5:$F$293,시도_소아과개폐업!$A$5:$A$293,$D1091,시도_소아과개폐업!$B$5:$B$293,$B1091)</f>
        <v>-5</v>
      </c>
      <c r="AW1091" s="15" t="n">
        <f aca="false">SUMIFS(시도_소아과개폐업!$G$5:$G$293,시도_소아과개폐업!$A$5:$A$293,$D1091,시도_소아과개폐업!$B$5:$B$293,$B1091)</f>
        <v>0.301369863013699</v>
      </c>
      <c r="AX1091" s="14" t="n">
        <f aca="false">SUMIFS(시도_소아과개폐업!$H$5:$H$293,시도_소아과개폐업!$A$5:$A$293,$D1091,시도_소아과개폐업!$B$5:$B$293,$B1091)</f>
        <v>57</v>
      </c>
      <c r="AY1091" s="14" t="n">
        <f aca="false">SUMIFS(시군구_병원급!$E$5:$E$3668,시군구_병원급!$A$5:$A$3668,$A1091,시군구_병원급!$D$5:$D$3668,$D1091)</f>
        <v>2</v>
      </c>
      <c r="AZ1091" s="14" t="n">
        <f aca="false">SUMIFS(시군구_병원급!$F$5:$F$3668,시군구_병원급!$A$5:$A$3668,$A1091,시군구_병원급!$D$5:$D$3668,$D1091)</f>
        <v>0</v>
      </c>
      <c r="BA1091" s="14" t="n">
        <f aca="false">SUMIFS(시군구_병원급!$G$5:$G$3668,시군구_병원급!$A$5:$A$3668,$A1091,시군구_병원급!$D$5:$D$3668,$D1091)</f>
        <v>1</v>
      </c>
      <c r="BB1091" s="14" t="n">
        <f aca="false">SUMIFS(시군구_병원급!$H$5:$H$3668,시군구_병원급!$A$5:$A$3668,$A1091,시군구_병원급!$D$5:$D$3668,$D1091)</f>
        <v>4</v>
      </c>
      <c r="BC1091" s="16" t="n">
        <f aca="false">K1091+AY1091</f>
        <v>3</v>
      </c>
      <c r="BD1091" s="17" t="n">
        <f aca="false">IF(E1091=0,"",(K1091+AY1091)/E1091*1000)</f>
        <v>1.1783189316575</v>
      </c>
      <c r="BE1091" s="16" t="n">
        <f aca="false">AY1091-SUMIFS(시군구_병원급!$E$5:$E$3668,시군구_병원급!$A$5:$A$3668,$A1091,시군구_병원급!$D$5:$D$3668,$D1091-3)</f>
        <v>0</v>
      </c>
      <c r="BF1091" s="16" t="n">
        <f aca="false">IF(AY1091=0,1,0)</f>
        <v>0</v>
      </c>
      <c r="BG1091" s="16" t="n">
        <f aca="false">IF(K1091+AY1091=0,1,0)</f>
        <v>0</v>
      </c>
      <c r="BH1091" s="16" t="n">
        <f aca="false">AF1091+AG1091+AH1091</f>
        <v>5</v>
      </c>
      <c r="BI1091" s="18" t="n">
        <f aca="false">IF(H1091=0,"",BH1091/H1091)</f>
        <v>0.125</v>
      </c>
      <c r="BJ1091" s="16" t="n">
        <f aca="false">IF(AP1091="","",AP1091+AN1091)</f>
        <v>5</v>
      </c>
    </row>
    <row r="1092" customFormat="false" ht="15" hidden="false" customHeight="true" outlineLevel="0" collapsed="false">
      <c r="A1092" s="9" t="s">
        <v>402</v>
      </c>
      <c r="B1092" s="10" t="s">
        <v>364</v>
      </c>
      <c r="C1092" s="10" t="s">
        <v>403</v>
      </c>
      <c r="D1092" s="9" t="n">
        <v>2020</v>
      </c>
      <c r="E1092" s="11" t="n">
        <v>775</v>
      </c>
      <c r="F1092" s="11" t="n">
        <v>98</v>
      </c>
      <c r="G1092" s="11" t="n">
        <v>108</v>
      </c>
      <c r="H1092" s="11" t="n">
        <v>11</v>
      </c>
      <c r="I1092" s="11" t="n">
        <v>483</v>
      </c>
      <c r="J1092" s="11" t="n">
        <v>292</v>
      </c>
      <c r="K1092" s="11" t="n">
        <v>0</v>
      </c>
      <c r="L1092" s="12" t="n">
        <v>14.1935483870968</v>
      </c>
      <c r="M1092" s="12" t="n">
        <v>0</v>
      </c>
      <c r="N1092" s="13" t="n">
        <v>0.604554865424431</v>
      </c>
      <c r="O1092" s="13" t="n">
        <v>0.623225806451613</v>
      </c>
      <c r="P1092" s="13" t="n">
        <v>0.139354838709677</v>
      </c>
      <c r="Q1092" s="13" t="n">
        <v>-0.284395198522622</v>
      </c>
      <c r="R1092" s="13" t="n">
        <v>-0.353293413173653</v>
      </c>
      <c r="S1092" s="11" t="n">
        <v>0</v>
      </c>
      <c r="T1092" s="13" t="n">
        <v>0</v>
      </c>
      <c r="U1092" s="13" t="n">
        <v>-0.0886792452830189</v>
      </c>
      <c r="V1092" s="11" t="n">
        <v>1</v>
      </c>
      <c r="W1092" s="13" t="n">
        <v>-0.0909090909090909</v>
      </c>
      <c r="X1092" s="11" t="n">
        <v>0</v>
      </c>
      <c r="Y1092" s="11" t="n">
        <v>0</v>
      </c>
      <c r="Z1092" s="11" t="n">
        <v>0</v>
      </c>
      <c r="AA1092" s="11" t="n">
        <v>0</v>
      </c>
      <c r="AB1092" s="10" t="s">
        <v>65</v>
      </c>
      <c r="AC1092" s="11" t="n">
        <v>5</v>
      </c>
      <c r="AD1092" s="11" t="n">
        <v>2</v>
      </c>
      <c r="AE1092" s="11" t="n">
        <v>2</v>
      </c>
      <c r="AF1092" s="11" t="n">
        <v>0</v>
      </c>
      <c r="AG1092" s="11" t="n">
        <v>2</v>
      </c>
      <c r="AH1092" s="11" t="n">
        <v>0</v>
      </c>
      <c r="AI1092" s="13" t="n">
        <v>0.454545454545455</v>
      </c>
      <c r="AJ1092" s="13" t="n">
        <v>0.181818181818182</v>
      </c>
      <c r="AK1092" s="13" t="n">
        <v>0.181818181818182</v>
      </c>
      <c r="AL1092" s="13" t="n">
        <v>0</v>
      </c>
      <c r="AM1092" s="13" t="n">
        <v>0.181818181818182</v>
      </c>
      <c r="AN1092" s="11" t="n">
        <v>0</v>
      </c>
      <c r="AO1092" s="13" t="n">
        <v>0</v>
      </c>
      <c r="AP1092" s="11" t="n">
        <v>0</v>
      </c>
      <c r="AQ1092" s="11" t="n">
        <v>0</v>
      </c>
      <c r="AR1092" s="13" t="n">
        <v>0</v>
      </c>
      <c r="AS1092" s="13" t="n">
        <v>0</v>
      </c>
      <c r="AT1092" s="14" t="n">
        <f aca="false">SUMIFS(시도_소아과개폐업!$C$5:$C$293,시도_소아과개폐업!$A$5:$A$293,$D1092,시도_소아과개폐업!$B$5:$B$293,$B1092)</f>
        <v>17</v>
      </c>
      <c r="AU1092" s="14" t="n">
        <f aca="false">SUMIFS(시도_소아과개폐업!$D$5:$D$293,시도_소아과개폐업!$A$5:$A$293,$D1092,시도_소아과개폐업!$B$5:$B$293,$B1092)</f>
        <v>22</v>
      </c>
      <c r="AV1092" s="14" t="n">
        <f aca="false">SUMIFS(시도_소아과개폐업!$F$5:$F$293,시도_소아과개폐업!$A$5:$A$293,$D1092,시도_소아과개폐업!$B$5:$B$293,$B1092)</f>
        <v>-5</v>
      </c>
      <c r="AW1092" s="15" t="n">
        <f aca="false">SUMIFS(시도_소아과개폐업!$G$5:$G$293,시도_소아과개폐업!$A$5:$A$293,$D1092,시도_소아과개폐업!$B$5:$B$293,$B1092)</f>
        <v>0.301369863013699</v>
      </c>
      <c r="AX1092" s="14" t="n">
        <f aca="false">SUMIFS(시도_소아과개폐업!$H$5:$H$293,시도_소아과개폐업!$A$5:$A$293,$D1092,시도_소아과개폐업!$B$5:$B$293,$B1092)</f>
        <v>57</v>
      </c>
      <c r="AY1092" s="14" t="n">
        <f aca="false">SUMIFS(시군구_병원급!$E$5:$E$3668,시군구_병원급!$A$5:$A$3668,$A1092,시군구_병원급!$D$5:$D$3668,$D1092)</f>
        <v>0</v>
      </c>
      <c r="AZ1092" s="14" t="n">
        <f aca="false">SUMIFS(시군구_병원급!$F$5:$F$3668,시군구_병원급!$A$5:$A$3668,$A1092,시군구_병원급!$D$5:$D$3668,$D1092)</f>
        <v>0</v>
      </c>
      <c r="BA1092" s="14" t="n">
        <f aca="false">SUMIFS(시군구_병원급!$G$5:$G$3668,시군구_병원급!$A$5:$A$3668,$A1092,시군구_병원급!$D$5:$D$3668,$D1092)</f>
        <v>1</v>
      </c>
      <c r="BB1092" s="14" t="n">
        <f aca="false">SUMIFS(시군구_병원급!$H$5:$H$3668,시군구_병원급!$A$5:$A$3668,$A1092,시군구_병원급!$D$5:$D$3668,$D1092)</f>
        <v>2</v>
      </c>
      <c r="BC1092" s="16" t="n">
        <f aca="false">K1092+AY1092</f>
        <v>0</v>
      </c>
      <c r="BD1092" s="17" t="n">
        <f aca="false">IF(E1092=0,"",(K1092+AY1092)/E1092*1000)</f>
        <v>0</v>
      </c>
      <c r="BE1092" s="16" t="n">
        <f aca="false">AY1092-SUMIFS(시군구_병원급!$E$5:$E$3668,시군구_병원급!$A$5:$A$3668,$A1092,시군구_병원급!$D$5:$D$3668,$D1092-3)</f>
        <v>0</v>
      </c>
      <c r="BF1092" s="16" t="n">
        <f aca="false">IF(AY1092=0,1,0)</f>
        <v>1</v>
      </c>
      <c r="BG1092" s="16" t="n">
        <f aca="false">IF(K1092+AY1092=0,1,0)</f>
        <v>1</v>
      </c>
      <c r="BH1092" s="16" t="n">
        <f aca="false">AF1092+AG1092+AH1092</f>
        <v>2</v>
      </c>
      <c r="BI1092" s="18" t="n">
        <f aca="false">IF(H1092=0,"",BH1092/H1092)</f>
        <v>0.181818181818182</v>
      </c>
      <c r="BJ1092" s="16" t="n">
        <f aca="false">IF(AP1092="","",AP1092+AN1092)</f>
        <v>0</v>
      </c>
    </row>
    <row r="1093" customFormat="false" ht="15" hidden="false" customHeight="true" outlineLevel="0" collapsed="false">
      <c r="A1093" s="9" t="s">
        <v>404</v>
      </c>
      <c r="B1093" s="10" t="s">
        <v>364</v>
      </c>
      <c r="C1093" s="10" t="s">
        <v>405</v>
      </c>
      <c r="D1093" s="9" t="n">
        <v>2020</v>
      </c>
      <c r="E1093" s="11" t="n">
        <v>1621</v>
      </c>
      <c r="F1093" s="11" t="n">
        <v>205</v>
      </c>
      <c r="G1093" s="11" t="n">
        <v>207</v>
      </c>
      <c r="H1093" s="11" t="n">
        <v>20</v>
      </c>
      <c r="I1093" s="11" t="n">
        <v>1488</v>
      </c>
      <c r="J1093" s="11" t="n">
        <v>1148</v>
      </c>
      <c r="K1093" s="11" t="n">
        <v>0</v>
      </c>
      <c r="L1093" s="12" t="n">
        <v>12.3380629241209</v>
      </c>
      <c r="M1093" s="12" t="n">
        <v>0</v>
      </c>
      <c r="N1093" s="13" t="n">
        <v>0.771505376344086</v>
      </c>
      <c r="O1093" s="13" t="n">
        <v>0.917951881554596</v>
      </c>
      <c r="P1093" s="13" t="n">
        <v>0.127698951264651</v>
      </c>
      <c r="Q1093" s="13" t="n">
        <v>-0.204612365063788</v>
      </c>
      <c r="R1093" s="13" t="n">
        <v>-0.215909090909091</v>
      </c>
      <c r="S1093" s="11" t="n">
        <v>0</v>
      </c>
      <c r="T1093" s="13" t="n">
        <v>0</v>
      </c>
      <c r="U1093" s="13" t="n">
        <v>0.0806100217864925</v>
      </c>
      <c r="V1093" s="11" t="n">
        <v>1</v>
      </c>
      <c r="W1093" s="13" t="n">
        <v>-0.1</v>
      </c>
      <c r="X1093" s="11" t="n">
        <v>0</v>
      </c>
      <c r="Y1093" s="11" t="n">
        <v>0</v>
      </c>
      <c r="Z1093" s="11" t="n">
        <v>0</v>
      </c>
      <c r="AA1093" s="11" t="n">
        <v>0</v>
      </c>
      <c r="AB1093" s="10" t="s">
        <v>65</v>
      </c>
      <c r="AC1093" s="11" t="n">
        <v>9</v>
      </c>
      <c r="AD1093" s="11" t="n">
        <v>6</v>
      </c>
      <c r="AE1093" s="11" t="n">
        <v>2</v>
      </c>
      <c r="AF1093" s="11" t="n">
        <v>2</v>
      </c>
      <c r="AG1093" s="11" t="n">
        <v>1</v>
      </c>
      <c r="AH1093" s="11" t="n">
        <v>0</v>
      </c>
      <c r="AI1093" s="13" t="n">
        <v>0.45</v>
      </c>
      <c r="AJ1093" s="13" t="n">
        <v>0.3</v>
      </c>
      <c r="AK1093" s="13" t="n">
        <v>0.1</v>
      </c>
      <c r="AL1093" s="13" t="n">
        <v>0.1</v>
      </c>
      <c r="AM1093" s="13" t="n">
        <v>0.05</v>
      </c>
      <c r="AN1093" s="11" t="n">
        <v>1</v>
      </c>
      <c r="AO1093" s="13" t="n">
        <v>0.0476190476190476</v>
      </c>
      <c r="AP1093" s="11" t="n">
        <v>3</v>
      </c>
      <c r="AQ1093" s="11" t="n">
        <v>2</v>
      </c>
      <c r="AR1093" s="13" t="n">
        <v>0.136363636363636</v>
      </c>
      <c r="AS1093" s="13" t="n">
        <v>0.0909090909090909</v>
      </c>
      <c r="AT1093" s="14" t="n">
        <f aca="false">SUMIFS(시도_소아과개폐업!$C$5:$C$293,시도_소아과개폐업!$A$5:$A$293,$D1093,시도_소아과개폐업!$B$5:$B$293,$B1093)</f>
        <v>17</v>
      </c>
      <c r="AU1093" s="14" t="n">
        <f aca="false">SUMIFS(시도_소아과개폐업!$D$5:$D$293,시도_소아과개폐업!$A$5:$A$293,$D1093,시도_소아과개폐업!$B$5:$B$293,$B1093)</f>
        <v>22</v>
      </c>
      <c r="AV1093" s="14" t="n">
        <f aca="false">SUMIFS(시도_소아과개폐업!$F$5:$F$293,시도_소아과개폐업!$A$5:$A$293,$D1093,시도_소아과개폐업!$B$5:$B$293,$B1093)</f>
        <v>-5</v>
      </c>
      <c r="AW1093" s="15" t="n">
        <f aca="false">SUMIFS(시도_소아과개폐업!$G$5:$G$293,시도_소아과개폐업!$A$5:$A$293,$D1093,시도_소아과개폐업!$B$5:$B$293,$B1093)</f>
        <v>0.301369863013699</v>
      </c>
      <c r="AX1093" s="14" t="n">
        <f aca="false">SUMIFS(시도_소아과개폐업!$H$5:$H$293,시도_소아과개폐업!$A$5:$A$293,$D1093,시도_소아과개폐업!$B$5:$B$293,$B1093)</f>
        <v>57</v>
      </c>
      <c r="AY1093" s="14" t="n">
        <f aca="false">SUMIFS(시군구_병원급!$E$5:$E$3668,시군구_병원급!$A$5:$A$3668,$A1093,시군구_병원급!$D$5:$D$3668,$D1093)</f>
        <v>1</v>
      </c>
      <c r="AZ1093" s="14" t="n">
        <f aca="false">SUMIFS(시군구_병원급!$F$5:$F$3668,시군구_병원급!$A$5:$A$3668,$A1093,시군구_병원급!$D$5:$D$3668,$D1093)</f>
        <v>0</v>
      </c>
      <c r="BA1093" s="14" t="n">
        <f aca="false">SUMIFS(시군구_병원급!$G$5:$G$3668,시군구_병원급!$A$5:$A$3668,$A1093,시군구_병원급!$D$5:$D$3668,$D1093)</f>
        <v>1</v>
      </c>
      <c r="BB1093" s="14" t="n">
        <f aca="false">SUMIFS(시군구_병원급!$H$5:$H$3668,시군구_병원급!$A$5:$A$3668,$A1093,시군구_병원급!$D$5:$D$3668,$D1093)</f>
        <v>3</v>
      </c>
      <c r="BC1093" s="16" t="n">
        <f aca="false">K1093+AY1093</f>
        <v>1</v>
      </c>
      <c r="BD1093" s="17" t="n">
        <f aca="false">IF(E1093=0,"",(K1093+AY1093)/E1093*1000)</f>
        <v>0.616903146206046</v>
      </c>
      <c r="BE1093" s="16" t="n">
        <f aca="false">AY1093-SUMIFS(시군구_병원급!$E$5:$E$3668,시군구_병원급!$A$5:$A$3668,$A1093,시군구_병원급!$D$5:$D$3668,$D1093-3)</f>
        <v>-1</v>
      </c>
      <c r="BF1093" s="16" t="n">
        <f aca="false">IF(AY1093=0,1,0)</f>
        <v>0</v>
      </c>
      <c r="BG1093" s="16" t="n">
        <f aca="false">IF(K1093+AY1093=0,1,0)</f>
        <v>0</v>
      </c>
      <c r="BH1093" s="16" t="n">
        <f aca="false">AF1093+AG1093+AH1093</f>
        <v>3</v>
      </c>
      <c r="BI1093" s="18" t="n">
        <f aca="false">IF(H1093=0,"",BH1093/H1093)</f>
        <v>0.15</v>
      </c>
      <c r="BJ1093" s="16" t="n">
        <f aca="false">IF(AP1093="","",AP1093+AN1093)</f>
        <v>4</v>
      </c>
    </row>
    <row r="1094" customFormat="false" ht="15" hidden="false" customHeight="true" outlineLevel="0" collapsed="false">
      <c r="A1094" s="9" t="s">
        <v>406</v>
      </c>
      <c r="B1094" s="10" t="s">
        <v>364</v>
      </c>
      <c r="C1094" s="10" t="s">
        <v>407</v>
      </c>
      <c r="D1094" s="9" t="n">
        <v>2020</v>
      </c>
      <c r="E1094" s="11" t="n">
        <v>207</v>
      </c>
      <c r="F1094" s="11" t="n">
        <v>28</v>
      </c>
      <c r="G1094" s="11" t="n">
        <v>30</v>
      </c>
      <c r="H1094" s="11" t="n">
        <v>1</v>
      </c>
      <c r="I1094" s="11" t="n">
        <v>90</v>
      </c>
      <c r="J1094" s="11" t="n">
        <v>58</v>
      </c>
      <c r="K1094" s="11" t="n">
        <v>0</v>
      </c>
      <c r="L1094" s="12" t="n">
        <v>4.83091787439614</v>
      </c>
      <c r="M1094" s="12" t="n">
        <v>0</v>
      </c>
      <c r="N1094" s="13" t="n">
        <v>0.644444444444445</v>
      </c>
      <c r="O1094" s="13" t="n">
        <v>0.434782608695652</v>
      </c>
      <c r="P1094" s="13" t="n">
        <v>0.144927536231884</v>
      </c>
      <c r="Q1094" s="13" t="n">
        <v>-0.247272727272727</v>
      </c>
      <c r="R1094" s="13" t="n">
        <v>-0.0625</v>
      </c>
      <c r="S1094" s="11" t="n">
        <v>0</v>
      </c>
      <c r="T1094" s="13" t="n">
        <v>0</v>
      </c>
      <c r="U1094" s="13" t="n">
        <v>0</v>
      </c>
      <c r="V1094" s="11" t="n">
        <v>1</v>
      </c>
      <c r="W1094" s="13" t="n">
        <v>0</v>
      </c>
      <c r="X1094" s="11" t="n">
        <v>0</v>
      </c>
      <c r="Y1094" s="11" t="n">
        <v>0</v>
      </c>
      <c r="Z1094" s="11" t="n">
        <v>0</v>
      </c>
      <c r="AA1094" s="11" t="n">
        <v>0</v>
      </c>
      <c r="AB1094" s="10" t="s">
        <v>65</v>
      </c>
      <c r="AC1094" s="11" t="n">
        <v>1</v>
      </c>
      <c r="AD1094" s="11" t="n">
        <v>0</v>
      </c>
      <c r="AE1094" s="11" t="n">
        <v>0</v>
      </c>
      <c r="AF1094" s="11" t="n">
        <v>0</v>
      </c>
      <c r="AG1094" s="11" t="n">
        <v>0</v>
      </c>
      <c r="AH1094" s="11" t="n">
        <v>0</v>
      </c>
      <c r="AI1094" s="13" t="n">
        <v>1</v>
      </c>
      <c r="AJ1094" s="13" t="n">
        <v>0</v>
      </c>
      <c r="AK1094" s="13" t="n">
        <v>0</v>
      </c>
      <c r="AL1094" s="13" t="n">
        <v>0</v>
      </c>
      <c r="AM1094" s="13" t="n">
        <v>0</v>
      </c>
      <c r="AN1094" s="11" t="n">
        <v>0</v>
      </c>
      <c r="AO1094" s="13" t="n">
        <v>0</v>
      </c>
      <c r="AP1094" s="11" t="n">
        <v>1</v>
      </c>
      <c r="AQ1094" s="11" t="n">
        <v>0</v>
      </c>
      <c r="AR1094" s="13" t="n">
        <v>0.5</v>
      </c>
      <c r="AS1094" s="13" t="n">
        <v>0</v>
      </c>
      <c r="AT1094" s="14" t="n">
        <f aca="false">SUMIFS(시도_소아과개폐업!$C$5:$C$293,시도_소아과개폐업!$A$5:$A$293,$D1094,시도_소아과개폐업!$B$5:$B$293,$B1094)</f>
        <v>17</v>
      </c>
      <c r="AU1094" s="14" t="n">
        <f aca="false">SUMIFS(시도_소아과개폐업!$D$5:$D$293,시도_소아과개폐업!$A$5:$A$293,$D1094,시도_소아과개폐업!$B$5:$B$293,$B1094)</f>
        <v>22</v>
      </c>
      <c r="AV1094" s="14" t="n">
        <f aca="false">SUMIFS(시도_소아과개폐업!$F$5:$F$293,시도_소아과개폐업!$A$5:$A$293,$D1094,시도_소아과개폐업!$B$5:$B$293,$B1094)</f>
        <v>-5</v>
      </c>
      <c r="AW1094" s="15" t="n">
        <f aca="false">SUMIFS(시도_소아과개폐업!$G$5:$G$293,시도_소아과개폐업!$A$5:$A$293,$D1094,시도_소아과개폐업!$B$5:$B$293,$B1094)</f>
        <v>0.301369863013699</v>
      </c>
      <c r="AX1094" s="14" t="n">
        <f aca="false">SUMIFS(시도_소아과개폐업!$H$5:$H$293,시도_소아과개폐업!$A$5:$A$293,$D1094,시도_소아과개폐업!$B$5:$B$293,$B1094)</f>
        <v>57</v>
      </c>
      <c r="AY1094" s="14" t="n">
        <f aca="false">SUMIFS(시군구_병원급!$E$5:$E$3668,시군구_병원급!$A$5:$A$3668,$A1094,시군구_병원급!$D$5:$D$3668,$D1094)</f>
        <v>0</v>
      </c>
      <c r="AZ1094" s="14" t="n">
        <f aca="false">SUMIFS(시군구_병원급!$F$5:$F$3668,시군구_병원급!$A$5:$A$3668,$A1094,시군구_병원급!$D$5:$D$3668,$D1094)</f>
        <v>0</v>
      </c>
      <c r="BA1094" s="14" t="n">
        <f aca="false">SUMIFS(시군구_병원급!$G$5:$G$3668,시군구_병원급!$A$5:$A$3668,$A1094,시군구_병원급!$D$5:$D$3668,$D1094)</f>
        <v>0</v>
      </c>
      <c r="BB1094" s="14" t="n">
        <f aca="false">SUMIFS(시군구_병원급!$H$5:$H$3668,시군구_병원급!$A$5:$A$3668,$A1094,시군구_병원급!$D$5:$D$3668,$D1094)</f>
        <v>1</v>
      </c>
      <c r="BC1094" s="16" t="n">
        <f aca="false">K1094+AY1094</f>
        <v>0</v>
      </c>
      <c r="BD1094" s="17" t="n">
        <f aca="false">IF(E1094=0,"",(K1094+AY1094)/E1094*1000)</f>
        <v>0</v>
      </c>
      <c r="BE1094" s="16" t="n">
        <f aca="false">AY1094-SUMIFS(시군구_병원급!$E$5:$E$3668,시군구_병원급!$A$5:$A$3668,$A1094,시군구_병원급!$D$5:$D$3668,$D1094-3)</f>
        <v>0</v>
      </c>
      <c r="BF1094" s="16" t="n">
        <f aca="false">IF(AY1094=0,1,0)</f>
        <v>1</v>
      </c>
      <c r="BG1094" s="16" t="n">
        <f aca="false">IF(K1094+AY1094=0,1,0)</f>
        <v>1</v>
      </c>
      <c r="BH1094" s="16" t="n">
        <f aca="false">AF1094+AG1094+AH1094</f>
        <v>0</v>
      </c>
      <c r="BI1094" s="18" t="n">
        <f aca="false">IF(H1094=0,"",BH1094/H1094)</f>
        <v>0</v>
      </c>
      <c r="BJ1094" s="16" t="n">
        <f aca="false">IF(AP1094="","",AP1094+AN1094)</f>
        <v>1</v>
      </c>
    </row>
    <row r="1095" customFormat="false" ht="15" hidden="false" customHeight="true" outlineLevel="0" collapsed="false">
      <c r="A1095" s="9" t="s">
        <v>408</v>
      </c>
      <c r="B1095" s="10" t="s">
        <v>409</v>
      </c>
      <c r="C1095" s="10" t="s">
        <v>410</v>
      </c>
      <c r="D1095" s="9" t="n">
        <v>2020</v>
      </c>
      <c r="E1095" s="11" t="n">
        <v>43807</v>
      </c>
      <c r="F1095" s="11" t="n">
        <v>5240</v>
      </c>
      <c r="G1095" s="11" t="n">
        <v>5376</v>
      </c>
      <c r="H1095" s="11" t="n">
        <v>820</v>
      </c>
      <c r="I1095" s="11" t="n">
        <v>34429</v>
      </c>
      <c r="J1095" s="11" t="n">
        <v>25613</v>
      </c>
      <c r="K1095" s="11" t="n">
        <v>28</v>
      </c>
      <c r="L1095" s="12" t="n">
        <v>18.718469650969</v>
      </c>
      <c r="M1095" s="12" t="n">
        <v>0.639167256374552</v>
      </c>
      <c r="N1095" s="13" t="n">
        <v>0.743936797467252</v>
      </c>
      <c r="O1095" s="13" t="n">
        <v>0.785924623918552</v>
      </c>
      <c r="P1095" s="13" t="n">
        <v>0.122720113223914</v>
      </c>
      <c r="Q1095" s="13" t="n">
        <v>-0.199316420529317</v>
      </c>
      <c r="R1095" s="13" t="n">
        <v>-0.284630738522954</v>
      </c>
      <c r="S1095" s="11" t="n">
        <v>0</v>
      </c>
      <c r="T1095" s="13" t="n">
        <v>-0.0827740492170023</v>
      </c>
      <c r="U1095" s="13" t="n">
        <v>-0.0522998155743346</v>
      </c>
      <c r="V1095" s="11" t="n">
        <v>0</v>
      </c>
      <c r="W1095" s="13" t="n">
        <v>-0.241463414634146</v>
      </c>
      <c r="X1095" s="11" t="n">
        <v>1</v>
      </c>
      <c r="Y1095" s="11" t="n">
        <v>1</v>
      </c>
      <c r="Z1095" s="11" t="n">
        <v>1</v>
      </c>
      <c r="AA1095" s="11" t="n">
        <v>1</v>
      </c>
      <c r="AB1095" s="10" t="s">
        <v>65</v>
      </c>
      <c r="AC1095" s="11" t="n">
        <v>68</v>
      </c>
      <c r="AD1095" s="11" t="n">
        <v>265</v>
      </c>
      <c r="AE1095" s="11" t="n">
        <v>420</v>
      </c>
      <c r="AF1095" s="11" t="n">
        <v>30</v>
      </c>
      <c r="AG1095" s="11" t="n">
        <v>37</v>
      </c>
      <c r="AH1095" s="11" t="n">
        <v>0</v>
      </c>
      <c r="AI1095" s="13" t="n">
        <v>0.0829268292682927</v>
      </c>
      <c r="AJ1095" s="13" t="n">
        <v>0.323170731707317</v>
      </c>
      <c r="AK1095" s="13" t="n">
        <v>0.51219512195122</v>
      </c>
      <c r="AL1095" s="13" t="n">
        <v>0.0365853658536585</v>
      </c>
      <c r="AM1095" s="13" t="n">
        <v>0.0451219512195122</v>
      </c>
      <c r="AN1095" s="11" t="n">
        <v>9</v>
      </c>
      <c r="AO1095" s="13" t="n">
        <v>0.0108564535585042</v>
      </c>
      <c r="AP1095" s="11" t="n">
        <v>95</v>
      </c>
      <c r="AQ1095" s="11" t="n">
        <v>19</v>
      </c>
      <c r="AR1095" s="13" t="n">
        <v>0.104740904079383</v>
      </c>
      <c r="AS1095" s="13" t="n">
        <v>0.0209481808158765</v>
      </c>
      <c r="AT1095" s="14" t="n">
        <f aca="false">SUMIFS(시도_소아과개폐업!$C$5:$C$293,시도_소아과개폐업!$A$5:$A$293,$D1095,시도_소아과개폐업!$B$5:$B$293,$B1095)</f>
        <v>32</v>
      </c>
      <c r="AU1095" s="14" t="n">
        <f aca="false">SUMIFS(시도_소아과개폐업!$D$5:$D$293,시도_소아과개폐업!$A$5:$A$293,$D1095,시도_소아과개폐업!$B$5:$B$293,$B1095)</f>
        <v>25</v>
      </c>
      <c r="AV1095" s="14" t="n">
        <f aca="false">SUMIFS(시도_소아과개폐업!$F$5:$F$293,시도_소아과개폐업!$A$5:$A$293,$D1095,시도_소아과개폐업!$B$5:$B$293,$B1095)</f>
        <v>7</v>
      </c>
      <c r="AW1095" s="15" t="n">
        <f aca="false">SUMIFS(시도_소아과개폐업!$G$5:$G$293,시도_소아과개폐업!$A$5:$A$293,$D1095,시도_소아과개폐업!$B$5:$B$293,$B1095)</f>
        <v>0.25</v>
      </c>
      <c r="AX1095" s="14" t="n">
        <f aca="false">SUMIFS(시도_소아과개폐업!$H$5:$H$293,시도_소아과개폐업!$A$5:$A$293,$D1095,시도_소아과개폐업!$B$5:$B$293,$B1095)</f>
        <v>70</v>
      </c>
      <c r="AY1095" s="14" t="n">
        <f aca="false">SUMIFS(시군구_병원급!$E$5:$E$3668,시군구_병원급!$A$5:$A$3668,$A1095,시군구_병원급!$D$5:$D$3668,$D1095)</f>
        <v>42</v>
      </c>
      <c r="AZ1095" s="14" t="n">
        <f aca="false">SUMIFS(시군구_병원급!$F$5:$F$3668,시군구_병원급!$A$5:$A$3668,$A1095,시군구_병원급!$D$5:$D$3668,$D1095)</f>
        <v>10</v>
      </c>
      <c r="BA1095" s="14" t="n">
        <f aca="false">SUMIFS(시군구_병원급!$G$5:$G$3668,시군구_병원급!$A$5:$A$3668,$A1095,시군구_병원급!$D$5:$D$3668,$D1095)</f>
        <v>52</v>
      </c>
      <c r="BB1095" s="14" t="n">
        <f aca="false">SUMIFS(시군구_병원급!$H$5:$H$3668,시군구_병원급!$A$5:$A$3668,$A1095,시군구_병원급!$D$5:$D$3668,$D1095)</f>
        <v>106</v>
      </c>
      <c r="BC1095" s="16" t="n">
        <f aca="false">K1095+AY1095</f>
        <v>70</v>
      </c>
      <c r="BD1095" s="17" t="n">
        <f aca="false">IF(E1095=0,"",(K1095+AY1095)/E1095*1000)</f>
        <v>1.59791814093638</v>
      </c>
      <c r="BE1095" s="16" t="n">
        <f aca="false">AY1095-SUMIFS(시군구_병원급!$E$5:$E$3668,시군구_병원급!$A$5:$A$3668,$A1095,시군구_병원급!$D$5:$D$3668,$D1095-3)</f>
        <v>4</v>
      </c>
      <c r="BF1095" s="16" t="n">
        <f aca="false">IF(AY1095=0,1,0)</f>
        <v>0</v>
      </c>
      <c r="BG1095" s="16" t="n">
        <f aca="false">IF(K1095+AY1095=0,1,0)</f>
        <v>0</v>
      </c>
      <c r="BH1095" s="16" t="n">
        <f aca="false">AF1095+AG1095+AH1095</f>
        <v>67</v>
      </c>
      <c r="BI1095" s="18" t="n">
        <f aca="false">IF(H1095=0,"",BH1095/H1095)</f>
        <v>0.0817073170731707</v>
      </c>
      <c r="BJ1095" s="16" t="n">
        <f aca="false">IF(AP1095="","",AP1095+AN1095)</f>
        <v>104</v>
      </c>
    </row>
    <row r="1096" customFormat="false" ht="15" hidden="false" customHeight="true" outlineLevel="0" collapsed="false">
      <c r="A1096" s="9" t="s">
        <v>411</v>
      </c>
      <c r="B1096" s="10" t="s">
        <v>409</v>
      </c>
      <c r="C1096" s="10" t="s">
        <v>412</v>
      </c>
      <c r="D1096" s="9" t="n">
        <v>2020</v>
      </c>
      <c r="E1096" s="11" t="n">
        <v>14736</v>
      </c>
      <c r="F1096" s="11" t="n">
        <v>1794</v>
      </c>
      <c r="G1096" s="11" t="n">
        <v>1822</v>
      </c>
      <c r="H1096" s="11" t="n">
        <v>251</v>
      </c>
      <c r="I1096" s="11" t="n">
        <v>13130</v>
      </c>
      <c r="J1096" s="11" t="n">
        <v>9891</v>
      </c>
      <c r="K1096" s="11" t="n">
        <v>17</v>
      </c>
      <c r="L1096" s="12" t="n">
        <v>17.0331161780673</v>
      </c>
      <c r="M1096" s="12" t="n">
        <v>1.15363735070576</v>
      </c>
      <c r="N1096" s="13" t="n">
        <v>0.753313023610053</v>
      </c>
      <c r="O1096" s="13" t="n">
        <v>0.891015200868621</v>
      </c>
      <c r="P1096" s="13" t="n">
        <v>0.123642779587405</v>
      </c>
      <c r="Q1096" s="13" t="n">
        <v>-0.150222017184707</v>
      </c>
      <c r="R1096" s="13" t="n">
        <v>-0.206445993031359</v>
      </c>
      <c r="S1096" s="11" t="n">
        <v>-2</v>
      </c>
      <c r="T1096" s="13" t="n">
        <v>-0.0528301886792453</v>
      </c>
      <c r="U1096" s="13" t="n">
        <v>-0.0643483218128697</v>
      </c>
      <c r="V1096" s="11" t="n">
        <v>0</v>
      </c>
      <c r="W1096" s="13" t="n">
        <v>-0.235059760956175</v>
      </c>
      <c r="X1096" s="11" t="n">
        <v>1</v>
      </c>
      <c r="Y1096" s="11" t="n">
        <v>0</v>
      </c>
      <c r="Z1096" s="11" t="n">
        <v>1</v>
      </c>
      <c r="AA1096" s="11" t="n">
        <v>0</v>
      </c>
      <c r="AB1096" s="10" t="s">
        <v>65</v>
      </c>
      <c r="AC1096" s="11" t="n">
        <v>22</v>
      </c>
      <c r="AD1096" s="11" t="n">
        <v>112</v>
      </c>
      <c r="AE1096" s="11" t="n">
        <v>100</v>
      </c>
      <c r="AF1096" s="11" t="n">
        <v>7</v>
      </c>
      <c r="AG1096" s="11" t="n">
        <v>10</v>
      </c>
      <c r="AH1096" s="11" t="n">
        <v>0</v>
      </c>
      <c r="AI1096" s="13" t="n">
        <v>0.0876494023904383</v>
      </c>
      <c r="AJ1096" s="13" t="n">
        <v>0.446215139442231</v>
      </c>
      <c r="AK1096" s="13" t="n">
        <v>0.398406374501992</v>
      </c>
      <c r="AL1096" s="13" t="n">
        <v>0.0278884462151394</v>
      </c>
      <c r="AM1096" s="13" t="n">
        <v>0.0398406374501992</v>
      </c>
      <c r="AN1096" s="11" t="n">
        <v>4</v>
      </c>
      <c r="AO1096" s="13" t="n">
        <v>0.0156862745098039</v>
      </c>
      <c r="AP1096" s="11" t="n">
        <v>26</v>
      </c>
      <c r="AQ1096" s="11" t="n">
        <v>12</v>
      </c>
      <c r="AR1096" s="13" t="n">
        <v>0.0966542750929368</v>
      </c>
      <c r="AS1096" s="13" t="n">
        <v>0.0446096654275093</v>
      </c>
      <c r="AT1096" s="14" t="n">
        <f aca="false">SUMIFS(시도_소아과개폐업!$C$5:$C$293,시도_소아과개폐업!$A$5:$A$293,$D1096,시도_소아과개폐업!$B$5:$B$293,$B1096)</f>
        <v>32</v>
      </c>
      <c r="AU1096" s="14" t="n">
        <f aca="false">SUMIFS(시도_소아과개폐업!$D$5:$D$293,시도_소아과개폐업!$A$5:$A$293,$D1096,시도_소아과개폐업!$B$5:$B$293,$B1096)</f>
        <v>25</v>
      </c>
      <c r="AV1096" s="14" t="n">
        <f aca="false">SUMIFS(시도_소아과개폐업!$F$5:$F$293,시도_소아과개폐업!$A$5:$A$293,$D1096,시도_소아과개폐업!$B$5:$B$293,$B1096)</f>
        <v>7</v>
      </c>
      <c r="AW1096" s="15" t="n">
        <f aca="false">SUMIFS(시도_소아과개폐업!$G$5:$G$293,시도_소아과개폐업!$A$5:$A$293,$D1096,시도_소아과개폐업!$B$5:$B$293,$B1096)</f>
        <v>0.25</v>
      </c>
      <c r="AX1096" s="14" t="n">
        <f aca="false">SUMIFS(시도_소아과개폐업!$H$5:$H$293,시도_소아과개폐업!$A$5:$A$293,$D1096,시도_소아과개폐업!$B$5:$B$293,$B1096)</f>
        <v>70</v>
      </c>
      <c r="AY1096" s="14" t="n">
        <f aca="false">SUMIFS(시군구_병원급!$E$5:$E$3668,시군구_병원급!$A$5:$A$3668,$A1096,시군구_병원급!$D$5:$D$3668,$D1096)</f>
        <v>12</v>
      </c>
      <c r="AZ1096" s="14" t="n">
        <f aca="false">SUMIFS(시군구_병원급!$F$5:$F$3668,시군구_병원급!$A$5:$A$3668,$A1096,시군구_병원급!$D$5:$D$3668,$D1096)</f>
        <v>4</v>
      </c>
      <c r="BA1096" s="14" t="n">
        <f aca="false">SUMIFS(시군구_병원급!$G$5:$G$3668,시군구_병원급!$A$5:$A$3668,$A1096,시군구_병원급!$D$5:$D$3668,$D1096)</f>
        <v>19</v>
      </c>
      <c r="BB1096" s="14" t="n">
        <f aca="false">SUMIFS(시군구_병원급!$H$5:$H$3668,시군구_병원급!$A$5:$A$3668,$A1096,시군구_병원급!$D$5:$D$3668,$D1096)</f>
        <v>33</v>
      </c>
      <c r="BC1096" s="16" t="n">
        <f aca="false">K1096+AY1096</f>
        <v>29</v>
      </c>
      <c r="BD1096" s="17" t="n">
        <f aca="false">IF(E1096=0,"",(K1096+AY1096)/E1096*1000)</f>
        <v>1.96796959826276</v>
      </c>
      <c r="BE1096" s="16" t="n">
        <f aca="false">AY1096-SUMIFS(시군구_병원급!$E$5:$E$3668,시군구_병원급!$A$5:$A$3668,$A1096,시군구_병원급!$D$5:$D$3668,$D1096-3)</f>
        <v>1</v>
      </c>
      <c r="BF1096" s="16" t="n">
        <f aca="false">IF(AY1096=0,1,0)</f>
        <v>0</v>
      </c>
      <c r="BG1096" s="16" t="n">
        <f aca="false">IF(K1096+AY1096=0,1,0)</f>
        <v>0</v>
      </c>
      <c r="BH1096" s="16" t="n">
        <f aca="false">AF1096+AG1096+AH1096</f>
        <v>17</v>
      </c>
      <c r="BI1096" s="18" t="n">
        <f aca="false">IF(H1096=0,"",BH1096/H1096)</f>
        <v>0.0677290836653386</v>
      </c>
      <c r="BJ1096" s="16" t="n">
        <f aca="false">IF(AP1096="","",AP1096+AN1096)</f>
        <v>30</v>
      </c>
    </row>
    <row r="1097" customFormat="false" ht="15" hidden="false" customHeight="true" outlineLevel="0" collapsed="false">
      <c r="A1097" s="9" t="s">
        <v>413</v>
      </c>
      <c r="B1097" s="10" t="s">
        <v>409</v>
      </c>
      <c r="C1097" s="10" t="s">
        <v>414</v>
      </c>
      <c r="D1097" s="9" t="n">
        <v>2020</v>
      </c>
      <c r="E1097" s="11" t="n">
        <v>4518</v>
      </c>
      <c r="F1097" s="11" t="n">
        <v>457</v>
      </c>
      <c r="G1097" s="11" t="n">
        <v>468</v>
      </c>
      <c r="H1097" s="11" t="n">
        <v>81</v>
      </c>
      <c r="I1097" s="11" t="n">
        <v>4135</v>
      </c>
      <c r="J1097" s="11" t="n">
        <v>3213</v>
      </c>
      <c r="K1097" s="11" t="n">
        <v>5</v>
      </c>
      <c r="L1097" s="12" t="n">
        <v>17.9282868525896</v>
      </c>
      <c r="M1097" s="12" t="n">
        <v>1.10668437361665</v>
      </c>
      <c r="N1097" s="13" t="n">
        <v>0.777025392986699</v>
      </c>
      <c r="O1097" s="13" t="n">
        <v>0.915227976980965</v>
      </c>
      <c r="P1097" s="13" t="n">
        <v>0.103585657370518</v>
      </c>
      <c r="Q1097" s="13" t="n">
        <v>-0.35151428161332</v>
      </c>
      <c r="R1097" s="13" t="n">
        <v>-0.446153846153846</v>
      </c>
      <c r="S1097" s="11" t="n">
        <v>0</v>
      </c>
      <c r="T1097" s="13" t="n">
        <v>-0.129032258064516</v>
      </c>
      <c r="U1097" s="13" t="n">
        <v>-0.122639507744536</v>
      </c>
      <c r="V1097" s="11" t="n">
        <v>0</v>
      </c>
      <c r="W1097" s="13" t="n">
        <v>-0.37037037037037</v>
      </c>
      <c r="X1097" s="11" t="n">
        <v>1</v>
      </c>
      <c r="Y1097" s="11" t="n">
        <v>0</v>
      </c>
      <c r="Z1097" s="11" t="n">
        <v>1</v>
      </c>
      <c r="AA1097" s="11" t="n">
        <v>0</v>
      </c>
      <c r="AB1097" s="10" t="s">
        <v>65</v>
      </c>
      <c r="AC1097" s="11" t="n">
        <v>14</v>
      </c>
      <c r="AD1097" s="11" t="n">
        <v>38</v>
      </c>
      <c r="AE1097" s="11" t="n">
        <v>24</v>
      </c>
      <c r="AF1097" s="11" t="n">
        <v>2</v>
      </c>
      <c r="AG1097" s="11" t="n">
        <v>3</v>
      </c>
      <c r="AH1097" s="11" t="n">
        <v>0</v>
      </c>
      <c r="AI1097" s="13" t="n">
        <v>0.17283950617284</v>
      </c>
      <c r="AJ1097" s="13" t="n">
        <v>0.469135802469136</v>
      </c>
      <c r="AK1097" s="13" t="n">
        <v>0.296296296296296</v>
      </c>
      <c r="AL1097" s="13" t="n">
        <v>0.0246913580246914</v>
      </c>
      <c r="AM1097" s="13" t="n">
        <v>0.037037037037037</v>
      </c>
      <c r="AN1097" s="11" t="n">
        <v>3</v>
      </c>
      <c r="AO1097" s="13" t="n">
        <v>0.0357142857142857</v>
      </c>
      <c r="AP1097" s="11" t="n">
        <v>17</v>
      </c>
      <c r="AQ1097" s="11" t="n">
        <v>3</v>
      </c>
      <c r="AR1097" s="13" t="n">
        <v>0.173469387755102</v>
      </c>
      <c r="AS1097" s="13" t="n">
        <v>0.0306122448979592</v>
      </c>
      <c r="AT1097" s="14" t="n">
        <f aca="false">SUMIFS(시도_소아과개폐업!$C$5:$C$293,시도_소아과개폐업!$A$5:$A$293,$D1097,시도_소아과개폐업!$B$5:$B$293,$B1097)</f>
        <v>32</v>
      </c>
      <c r="AU1097" s="14" t="n">
        <f aca="false">SUMIFS(시도_소아과개폐업!$D$5:$D$293,시도_소아과개폐업!$A$5:$A$293,$D1097,시도_소아과개폐업!$B$5:$B$293,$B1097)</f>
        <v>25</v>
      </c>
      <c r="AV1097" s="14" t="n">
        <f aca="false">SUMIFS(시도_소아과개폐업!$F$5:$F$293,시도_소아과개폐업!$A$5:$A$293,$D1097,시도_소아과개폐업!$B$5:$B$293,$B1097)</f>
        <v>7</v>
      </c>
      <c r="AW1097" s="15" t="n">
        <f aca="false">SUMIFS(시도_소아과개폐업!$G$5:$G$293,시도_소아과개폐업!$A$5:$A$293,$D1097,시도_소아과개폐업!$B$5:$B$293,$B1097)</f>
        <v>0.25</v>
      </c>
      <c r="AX1097" s="14" t="n">
        <f aca="false">SUMIFS(시도_소아과개폐업!$H$5:$H$293,시도_소아과개폐업!$A$5:$A$293,$D1097,시도_소아과개폐업!$B$5:$B$293,$B1097)</f>
        <v>70</v>
      </c>
      <c r="AY1097" s="14" t="n">
        <f aca="false">SUMIFS(시군구_병원급!$E$5:$E$3668,시군구_병원급!$A$5:$A$3668,$A1097,시군구_병원급!$D$5:$D$3668,$D1097)</f>
        <v>2</v>
      </c>
      <c r="AZ1097" s="14" t="n">
        <f aca="false">SUMIFS(시군구_병원급!$F$5:$F$3668,시군구_병원급!$A$5:$A$3668,$A1097,시군구_병원급!$D$5:$D$3668,$D1097)</f>
        <v>1</v>
      </c>
      <c r="BA1097" s="14" t="n">
        <f aca="false">SUMIFS(시군구_병원급!$G$5:$G$3668,시군구_병원급!$A$5:$A$3668,$A1097,시군구_병원급!$D$5:$D$3668,$D1097)</f>
        <v>7</v>
      </c>
      <c r="BB1097" s="14" t="n">
        <f aca="false">SUMIFS(시군구_병원급!$H$5:$H$3668,시군구_병원급!$A$5:$A$3668,$A1097,시군구_병원급!$D$5:$D$3668,$D1097)</f>
        <v>12</v>
      </c>
      <c r="BC1097" s="16" t="n">
        <f aca="false">K1097+AY1097</f>
        <v>7</v>
      </c>
      <c r="BD1097" s="17" t="n">
        <f aca="false">IF(E1097=0,"",(K1097+AY1097)/E1097*1000)</f>
        <v>1.5493581230633</v>
      </c>
      <c r="BE1097" s="16" t="n">
        <f aca="false">AY1097-SUMIFS(시군구_병원급!$E$5:$E$3668,시군구_병원급!$A$5:$A$3668,$A1097,시군구_병원급!$D$5:$D$3668,$D1097-3)</f>
        <v>0</v>
      </c>
      <c r="BF1097" s="16" t="n">
        <f aca="false">IF(AY1097=0,1,0)</f>
        <v>0</v>
      </c>
      <c r="BG1097" s="16" t="n">
        <f aca="false">IF(K1097+AY1097=0,1,0)</f>
        <v>0</v>
      </c>
      <c r="BH1097" s="16" t="n">
        <f aca="false">AF1097+AG1097+AH1097</f>
        <v>5</v>
      </c>
      <c r="BI1097" s="18" t="n">
        <f aca="false">IF(H1097=0,"",BH1097/H1097)</f>
        <v>0.0617283950617284</v>
      </c>
      <c r="BJ1097" s="16" t="n">
        <f aca="false">IF(AP1097="","",AP1097+AN1097)</f>
        <v>20</v>
      </c>
    </row>
    <row r="1098" customFormat="false" ht="15" hidden="false" customHeight="true" outlineLevel="0" collapsed="false">
      <c r="A1098" s="9" t="s">
        <v>415</v>
      </c>
      <c r="B1098" s="10" t="s">
        <v>409</v>
      </c>
      <c r="C1098" s="10" t="s">
        <v>416</v>
      </c>
      <c r="D1098" s="9" t="n">
        <v>2020</v>
      </c>
      <c r="E1098" s="11" t="n">
        <v>4166</v>
      </c>
      <c r="F1098" s="11" t="n">
        <v>493</v>
      </c>
      <c r="G1098" s="11" t="n">
        <v>523</v>
      </c>
      <c r="H1098" s="11" t="n">
        <v>83</v>
      </c>
      <c r="I1098" s="11" t="n">
        <v>5036</v>
      </c>
      <c r="J1098" s="11" t="n">
        <v>3545</v>
      </c>
      <c r="K1098" s="11" t="n">
        <v>3</v>
      </c>
      <c r="L1098" s="12" t="n">
        <v>19.9231877100336</v>
      </c>
      <c r="M1098" s="12" t="n">
        <v>0.72011521843495</v>
      </c>
      <c r="N1098" s="13" t="n">
        <v>0.703931691818904</v>
      </c>
      <c r="O1098" s="13" t="n">
        <v>1.20883341334614</v>
      </c>
      <c r="P1098" s="13" t="n">
        <v>0.125540086413826</v>
      </c>
      <c r="Q1098" s="13" t="n">
        <v>-0.266678401689843</v>
      </c>
      <c r="R1098" s="13" t="n">
        <v>-0.291327913279133</v>
      </c>
      <c r="S1098" s="11" t="n">
        <v>0</v>
      </c>
      <c r="T1098" s="13" t="n">
        <v>-0.0978260869565217</v>
      </c>
      <c r="U1098" s="13" t="n">
        <v>-0.0739242368517837</v>
      </c>
      <c r="V1098" s="11" t="n">
        <v>0</v>
      </c>
      <c r="W1098" s="13" t="n">
        <v>-0.192771084337349</v>
      </c>
      <c r="X1098" s="11" t="n">
        <v>0</v>
      </c>
      <c r="Y1098" s="11" t="n">
        <v>0</v>
      </c>
      <c r="Z1098" s="11" t="n">
        <v>0</v>
      </c>
      <c r="AA1098" s="11" t="n">
        <v>0</v>
      </c>
      <c r="AB1098" s="10" t="s">
        <v>65</v>
      </c>
      <c r="AC1098" s="11" t="n">
        <v>15</v>
      </c>
      <c r="AD1098" s="11" t="n">
        <v>33</v>
      </c>
      <c r="AE1098" s="11" t="n">
        <v>21</v>
      </c>
      <c r="AF1098" s="11" t="n">
        <v>5</v>
      </c>
      <c r="AG1098" s="11" t="n">
        <v>9</v>
      </c>
      <c r="AH1098" s="11" t="n">
        <v>0</v>
      </c>
      <c r="AI1098" s="13" t="n">
        <v>0.180722891566265</v>
      </c>
      <c r="AJ1098" s="13" t="n">
        <v>0.397590361445783</v>
      </c>
      <c r="AK1098" s="13" t="n">
        <v>0.253012048192771</v>
      </c>
      <c r="AL1098" s="13" t="n">
        <v>0.0602409638554217</v>
      </c>
      <c r="AM1098" s="13" t="n">
        <v>0.108433734939759</v>
      </c>
      <c r="AN1098" s="11" t="n">
        <v>0</v>
      </c>
      <c r="AO1098" s="13" t="n">
        <v>0</v>
      </c>
      <c r="AP1098" s="11" t="n">
        <v>17</v>
      </c>
      <c r="AQ1098" s="11" t="n">
        <v>7</v>
      </c>
      <c r="AR1098" s="13" t="n">
        <v>0.182795698924731</v>
      </c>
      <c r="AS1098" s="13" t="n">
        <v>0.0752688172043011</v>
      </c>
      <c r="AT1098" s="14" t="n">
        <f aca="false">SUMIFS(시도_소아과개폐업!$C$5:$C$293,시도_소아과개폐업!$A$5:$A$293,$D1098,시도_소아과개폐업!$B$5:$B$293,$B1098)</f>
        <v>32</v>
      </c>
      <c r="AU1098" s="14" t="n">
        <f aca="false">SUMIFS(시도_소아과개폐업!$D$5:$D$293,시도_소아과개폐업!$A$5:$A$293,$D1098,시도_소아과개폐업!$B$5:$B$293,$B1098)</f>
        <v>25</v>
      </c>
      <c r="AV1098" s="14" t="n">
        <f aca="false">SUMIFS(시도_소아과개폐업!$F$5:$F$293,시도_소아과개폐업!$A$5:$A$293,$D1098,시도_소아과개폐업!$B$5:$B$293,$B1098)</f>
        <v>7</v>
      </c>
      <c r="AW1098" s="15" t="n">
        <f aca="false">SUMIFS(시도_소아과개폐업!$G$5:$G$293,시도_소아과개폐업!$A$5:$A$293,$D1098,시도_소아과개폐업!$B$5:$B$293,$B1098)</f>
        <v>0.25</v>
      </c>
      <c r="AX1098" s="14" t="n">
        <f aca="false">SUMIFS(시도_소아과개폐업!$H$5:$H$293,시도_소아과개폐업!$A$5:$A$293,$D1098,시도_소아과개폐업!$B$5:$B$293,$B1098)</f>
        <v>70</v>
      </c>
      <c r="AY1098" s="14" t="n">
        <f aca="false">SUMIFS(시군구_병원급!$E$5:$E$3668,시군구_병원급!$A$5:$A$3668,$A1098,시군구_병원급!$D$5:$D$3668,$D1098)</f>
        <v>3</v>
      </c>
      <c r="AZ1098" s="14" t="n">
        <f aca="false">SUMIFS(시군구_병원급!$F$5:$F$3668,시군구_병원급!$A$5:$A$3668,$A1098,시군구_병원급!$D$5:$D$3668,$D1098)</f>
        <v>0</v>
      </c>
      <c r="BA1098" s="14" t="n">
        <f aca="false">SUMIFS(시군구_병원급!$G$5:$G$3668,시군구_병원급!$A$5:$A$3668,$A1098,시군구_병원급!$D$5:$D$3668,$D1098)</f>
        <v>3</v>
      </c>
      <c r="BB1098" s="14" t="n">
        <f aca="false">SUMIFS(시군구_병원급!$H$5:$H$3668,시군구_병원급!$A$5:$A$3668,$A1098,시군구_병원급!$D$5:$D$3668,$D1098)</f>
        <v>12</v>
      </c>
      <c r="BC1098" s="16" t="n">
        <f aca="false">K1098+AY1098</f>
        <v>6</v>
      </c>
      <c r="BD1098" s="17" t="n">
        <f aca="false">IF(E1098=0,"",(K1098+AY1098)/E1098*1000)</f>
        <v>1.4402304368699</v>
      </c>
      <c r="BE1098" s="16" t="n">
        <f aca="false">AY1098-SUMIFS(시군구_병원급!$E$5:$E$3668,시군구_병원급!$A$5:$A$3668,$A1098,시군구_병원급!$D$5:$D$3668,$D1098-3)</f>
        <v>0</v>
      </c>
      <c r="BF1098" s="16" t="n">
        <f aca="false">IF(AY1098=0,1,0)</f>
        <v>0</v>
      </c>
      <c r="BG1098" s="16" t="n">
        <f aca="false">IF(K1098+AY1098=0,1,0)</f>
        <v>0</v>
      </c>
      <c r="BH1098" s="16" t="n">
        <f aca="false">AF1098+AG1098+AH1098</f>
        <v>14</v>
      </c>
      <c r="BI1098" s="18" t="n">
        <f aca="false">IF(H1098=0,"",BH1098/H1098)</f>
        <v>0.168674698795181</v>
      </c>
      <c r="BJ1098" s="16" t="n">
        <f aca="false">IF(AP1098="","",AP1098+AN1098)</f>
        <v>17</v>
      </c>
    </row>
    <row r="1099" customFormat="false" ht="15" hidden="false" customHeight="true" outlineLevel="0" collapsed="false">
      <c r="A1099" s="9" t="s">
        <v>417</v>
      </c>
      <c r="B1099" s="10" t="s">
        <v>409</v>
      </c>
      <c r="C1099" s="10" t="s">
        <v>418</v>
      </c>
      <c r="D1099" s="9" t="n">
        <v>2020</v>
      </c>
      <c r="E1099" s="11" t="n">
        <v>25741</v>
      </c>
      <c r="F1099" s="11" t="n">
        <v>2925</v>
      </c>
      <c r="G1099" s="11" t="n">
        <v>2995</v>
      </c>
      <c r="H1099" s="11" t="n">
        <v>499</v>
      </c>
      <c r="I1099" s="11" t="n">
        <v>19707</v>
      </c>
      <c r="J1099" s="11" t="n">
        <v>15024</v>
      </c>
      <c r="K1099" s="11" t="n">
        <v>17</v>
      </c>
      <c r="L1099" s="12" t="n">
        <v>19.3854162619945</v>
      </c>
      <c r="M1099" s="12" t="n">
        <v>0.66042500291364</v>
      </c>
      <c r="N1099" s="13" t="n">
        <v>0.762368701476633</v>
      </c>
      <c r="O1099" s="13" t="n">
        <v>0.765587972495241</v>
      </c>
      <c r="P1099" s="13" t="n">
        <v>0.11635134610155</v>
      </c>
      <c r="Q1099" s="13" t="n">
        <v>-0.170955586331283</v>
      </c>
      <c r="R1099" s="13" t="n">
        <v>-0.250312891113892</v>
      </c>
      <c r="S1099" s="11" t="n">
        <v>-4</v>
      </c>
      <c r="T1099" s="13" t="n">
        <v>-0.0943738656987296</v>
      </c>
      <c r="U1099" s="13" t="n">
        <v>-0.0483847602491671</v>
      </c>
      <c r="V1099" s="11" t="n">
        <v>0</v>
      </c>
      <c r="W1099" s="13" t="n">
        <v>-0.274549098196393</v>
      </c>
      <c r="X1099" s="11" t="n">
        <v>1</v>
      </c>
      <c r="Y1099" s="11" t="n">
        <v>0</v>
      </c>
      <c r="Z1099" s="11" t="n">
        <v>1</v>
      </c>
      <c r="AA1099" s="11" t="n">
        <v>0</v>
      </c>
      <c r="AB1099" s="10" t="s">
        <v>65</v>
      </c>
      <c r="AC1099" s="11" t="n">
        <v>46</v>
      </c>
      <c r="AD1099" s="11" t="n">
        <v>157</v>
      </c>
      <c r="AE1099" s="11" t="n">
        <v>279</v>
      </c>
      <c r="AF1099" s="11" t="n">
        <v>2</v>
      </c>
      <c r="AG1099" s="11" t="n">
        <v>15</v>
      </c>
      <c r="AH1099" s="11" t="n">
        <v>0</v>
      </c>
      <c r="AI1099" s="13" t="n">
        <v>0.0921843687374749</v>
      </c>
      <c r="AJ1099" s="13" t="n">
        <v>0.314629258517034</v>
      </c>
      <c r="AK1099" s="13" t="n">
        <v>0.559118236472946</v>
      </c>
      <c r="AL1099" s="13" t="n">
        <v>0.00400801603206413</v>
      </c>
      <c r="AM1099" s="13" t="n">
        <v>0.030060120240481</v>
      </c>
      <c r="AN1099" s="11" t="n">
        <v>4</v>
      </c>
      <c r="AO1099" s="13" t="n">
        <v>0.00795228628230616</v>
      </c>
      <c r="AP1099" s="11" t="n">
        <v>72</v>
      </c>
      <c r="AQ1099" s="11" t="n">
        <v>15</v>
      </c>
      <c r="AR1099" s="13" t="n">
        <v>0.128571428571429</v>
      </c>
      <c r="AS1099" s="13" t="n">
        <v>0.0267857142857143</v>
      </c>
      <c r="AT1099" s="14" t="n">
        <f aca="false">SUMIFS(시도_소아과개폐업!$C$5:$C$293,시도_소아과개폐업!$A$5:$A$293,$D1099,시도_소아과개폐업!$B$5:$B$293,$B1099)</f>
        <v>32</v>
      </c>
      <c r="AU1099" s="14" t="n">
        <f aca="false">SUMIFS(시도_소아과개폐업!$D$5:$D$293,시도_소아과개폐업!$A$5:$A$293,$D1099,시도_소아과개폐업!$B$5:$B$293,$B1099)</f>
        <v>25</v>
      </c>
      <c r="AV1099" s="14" t="n">
        <f aca="false">SUMIFS(시도_소아과개폐업!$F$5:$F$293,시도_소아과개폐업!$A$5:$A$293,$D1099,시도_소아과개폐업!$B$5:$B$293,$B1099)</f>
        <v>7</v>
      </c>
      <c r="AW1099" s="15" t="n">
        <f aca="false">SUMIFS(시도_소아과개폐업!$G$5:$G$293,시도_소아과개폐업!$A$5:$A$293,$D1099,시도_소아과개폐업!$B$5:$B$293,$B1099)</f>
        <v>0.25</v>
      </c>
      <c r="AX1099" s="14" t="n">
        <f aca="false">SUMIFS(시도_소아과개폐업!$H$5:$H$293,시도_소아과개폐업!$A$5:$A$293,$D1099,시도_소아과개폐업!$B$5:$B$293,$B1099)</f>
        <v>70</v>
      </c>
      <c r="AY1099" s="14" t="n">
        <f aca="false">SUMIFS(시군구_병원급!$E$5:$E$3668,시군구_병원급!$A$5:$A$3668,$A1099,시군구_병원급!$D$5:$D$3668,$D1099)</f>
        <v>30</v>
      </c>
      <c r="AZ1099" s="14" t="n">
        <f aca="false">SUMIFS(시군구_병원급!$F$5:$F$3668,시군구_병원급!$A$5:$A$3668,$A1099,시군구_병원급!$D$5:$D$3668,$D1099)</f>
        <v>5</v>
      </c>
      <c r="BA1099" s="14" t="n">
        <f aca="false">SUMIFS(시군구_병원급!$G$5:$G$3668,시군구_병원급!$A$5:$A$3668,$A1099,시군구_병원급!$D$5:$D$3668,$D1099)</f>
        <v>28</v>
      </c>
      <c r="BB1099" s="14" t="n">
        <f aca="false">SUMIFS(시군구_병원급!$H$5:$H$3668,시군구_병원급!$A$5:$A$3668,$A1099,시군구_병원급!$D$5:$D$3668,$D1099)</f>
        <v>72</v>
      </c>
      <c r="BC1099" s="16" t="n">
        <f aca="false">K1099+AY1099</f>
        <v>47</v>
      </c>
      <c r="BD1099" s="17" t="n">
        <f aca="false">IF(E1099=0,"",(K1099+AY1099)/E1099*1000)</f>
        <v>1.8258808904083</v>
      </c>
      <c r="BE1099" s="16" t="n">
        <f aca="false">AY1099-SUMIFS(시군구_병원급!$E$5:$E$3668,시군구_병원급!$A$5:$A$3668,$A1099,시군구_병원급!$D$5:$D$3668,$D1099-3)</f>
        <v>-2</v>
      </c>
      <c r="BF1099" s="16" t="n">
        <f aca="false">IF(AY1099=0,1,0)</f>
        <v>0</v>
      </c>
      <c r="BG1099" s="16" t="n">
        <f aca="false">IF(K1099+AY1099=0,1,0)</f>
        <v>0</v>
      </c>
      <c r="BH1099" s="16" t="n">
        <f aca="false">AF1099+AG1099+AH1099</f>
        <v>17</v>
      </c>
      <c r="BI1099" s="18" t="n">
        <f aca="false">IF(H1099=0,"",BH1099/H1099)</f>
        <v>0.0340681362725451</v>
      </c>
      <c r="BJ1099" s="16" t="n">
        <f aca="false">IF(AP1099="","",AP1099+AN1099)</f>
        <v>76</v>
      </c>
    </row>
    <row r="1100" customFormat="false" ht="15" hidden="false" customHeight="true" outlineLevel="0" collapsed="false">
      <c r="A1100" s="9" t="s">
        <v>419</v>
      </c>
      <c r="B1100" s="10" t="s">
        <v>409</v>
      </c>
      <c r="C1100" s="10" t="s">
        <v>420</v>
      </c>
      <c r="D1100" s="9" t="n">
        <v>2020</v>
      </c>
      <c r="E1100" s="11" t="n">
        <v>2967</v>
      </c>
      <c r="F1100" s="11" t="n">
        <v>356</v>
      </c>
      <c r="G1100" s="11" t="n">
        <v>373</v>
      </c>
      <c r="H1100" s="11" t="n">
        <v>48</v>
      </c>
      <c r="I1100" s="11" t="n">
        <v>2442</v>
      </c>
      <c r="J1100" s="11" t="n">
        <v>1855</v>
      </c>
      <c r="K1100" s="11" t="n">
        <v>2</v>
      </c>
      <c r="L1100" s="12" t="n">
        <v>16.1779575328615</v>
      </c>
      <c r="M1100" s="12" t="n">
        <v>0.674081563869228</v>
      </c>
      <c r="N1100" s="13" t="n">
        <v>0.75962325962326</v>
      </c>
      <c r="O1100" s="13" t="n">
        <v>0.823053589484328</v>
      </c>
      <c r="P1100" s="13" t="n">
        <v>0.125716211661611</v>
      </c>
      <c r="Q1100" s="13" t="n">
        <v>-0.216116248348745</v>
      </c>
      <c r="R1100" s="13" t="n">
        <v>-0.405103668261563</v>
      </c>
      <c r="S1100" s="11" t="n">
        <v>0</v>
      </c>
      <c r="T1100" s="13" t="n">
        <v>-0.0769230769230769</v>
      </c>
      <c r="U1100" s="13" t="n">
        <v>-0.0363062352012629</v>
      </c>
      <c r="V1100" s="11" t="n">
        <v>0</v>
      </c>
      <c r="W1100" s="13" t="n">
        <v>-0.0625</v>
      </c>
      <c r="X1100" s="11" t="n">
        <v>0</v>
      </c>
      <c r="Y1100" s="11" t="n">
        <v>1</v>
      </c>
      <c r="Z1100" s="11" t="n">
        <v>1</v>
      </c>
      <c r="AA1100" s="11" t="n">
        <v>0</v>
      </c>
      <c r="AB1100" s="10" t="s">
        <v>65</v>
      </c>
      <c r="AC1100" s="11" t="n">
        <v>8</v>
      </c>
      <c r="AD1100" s="11" t="n">
        <v>15</v>
      </c>
      <c r="AE1100" s="11" t="n">
        <v>14</v>
      </c>
      <c r="AF1100" s="11" t="n">
        <v>1</v>
      </c>
      <c r="AG1100" s="11" t="n">
        <v>10</v>
      </c>
      <c r="AH1100" s="11" t="n">
        <v>0</v>
      </c>
      <c r="AI1100" s="13" t="n">
        <v>0.166666666666667</v>
      </c>
      <c r="AJ1100" s="13" t="n">
        <v>0.3125</v>
      </c>
      <c r="AK1100" s="13" t="n">
        <v>0.291666666666667</v>
      </c>
      <c r="AL1100" s="13" t="n">
        <v>0.0208333333333333</v>
      </c>
      <c r="AM1100" s="13" t="n">
        <v>0.208333333333333</v>
      </c>
      <c r="AN1100" s="11" t="n">
        <v>1</v>
      </c>
      <c r="AO1100" s="13" t="n">
        <v>0.0204081632653061</v>
      </c>
      <c r="AP1100" s="11" t="n">
        <v>7</v>
      </c>
      <c r="AQ1100" s="11" t="n">
        <v>3</v>
      </c>
      <c r="AR1100" s="13" t="n">
        <v>0.132075471698113</v>
      </c>
      <c r="AS1100" s="13" t="n">
        <v>0.0566037735849057</v>
      </c>
      <c r="AT1100" s="14" t="n">
        <f aca="false">SUMIFS(시도_소아과개폐업!$C$5:$C$293,시도_소아과개폐업!$A$5:$A$293,$D1100,시도_소아과개폐업!$B$5:$B$293,$B1100)</f>
        <v>32</v>
      </c>
      <c r="AU1100" s="14" t="n">
        <f aca="false">SUMIFS(시도_소아과개폐업!$D$5:$D$293,시도_소아과개폐업!$A$5:$A$293,$D1100,시도_소아과개폐업!$B$5:$B$293,$B1100)</f>
        <v>25</v>
      </c>
      <c r="AV1100" s="14" t="n">
        <f aca="false">SUMIFS(시도_소아과개폐업!$F$5:$F$293,시도_소아과개폐업!$A$5:$A$293,$D1100,시도_소아과개폐업!$B$5:$B$293,$B1100)</f>
        <v>7</v>
      </c>
      <c r="AW1100" s="15" t="n">
        <f aca="false">SUMIFS(시도_소아과개폐업!$G$5:$G$293,시도_소아과개폐업!$A$5:$A$293,$D1100,시도_소아과개폐업!$B$5:$B$293,$B1100)</f>
        <v>0.25</v>
      </c>
      <c r="AX1100" s="14" t="n">
        <f aca="false">SUMIFS(시도_소아과개폐업!$H$5:$H$293,시도_소아과개폐업!$A$5:$A$293,$D1100,시도_소아과개폐업!$B$5:$B$293,$B1100)</f>
        <v>70</v>
      </c>
      <c r="AY1100" s="14" t="n">
        <f aca="false">SUMIFS(시군구_병원급!$E$5:$E$3668,시군구_병원급!$A$5:$A$3668,$A1100,시군구_병원급!$D$5:$D$3668,$D1100)</f>
        <v>5</v>
      </c>
      <c r="AZ1100" s="14" t="n">
        <f aca="false">SUMIFS(시군구_병원급!$F$5:$F$3668,시군구_병원급!$A$5:$A$3668,$A1100,시군구_병원급!$D$5:$D$3668,$D1100)</f>
        <v>0</v>
      </c>
      <c r="BA1100" s="14" t="n">
        <f aca="false">SUMIFS(시군구_병원급!$G$5:$G$3668,시군구_병원급!$A$5:$A$3668,$A1100,시군구_병원급!$D$5:$D$3668,$D1100)</f>
        <v>7</v>
      </c>
      <c r="BB1100" s="14" t="n">
        <f aca="false">SUMIFS(시군구_병원급!$H$5:$H$3668,시군구_병원급!$A$5:$A$3668,$A1100,시군구_병원급!$D$5:$D$3668,$D1100)</f>
        <v>13</v>
      </c>
      <c r="BC1100" s="16" t="n">
        <f aca="false">K1100+AY1100</f>
        <v>7</v>
      </c>
      <c r="BD1100" s="17" t="n">
        <f aca="false">IF(E1100=0,"",(K1100+AY1100)/E1100*1000)</f>
        <v>2.3592854735423</v>
      </c>
      <c r="BE1100" s="16" t="n">
        <f aca="false">AY1100-SUMIFS(시군구_병원급!$E$5:$E$3668,시군구_병원급!$A$5:$A$3668,$A1100,시군구_병원급!$D$5:$D$3668,$D1100-3)</f>
        <v>-2</v>
      </c>
      <c r="BF1100" s="16" t="n">
        <f aca="false">IF(AY1100=0,1,0)</f>
        <v>0</v>
      </c>
      <c r="BG1100" s="16" t="n">
        <f aca="false">IF(K1100+AY1100=0,1,0)</f>
        <v>0</v>
      </c>
      <c r="BH1100" s="16" t="n">
        <f aca="false">AF1100+AG1100+AH1100</f>
        <v>11</v>
      </c>
      <c r="BI1100" s="18" t="n">
        <f aca="false">IF(H1100=0,"",BH1100/H1100)</f>
        <v>0.229166666666667</v>
      </c>
      <c r="BJ1100" s="16" t="n">
        <f aca="false">IF(AP1100="","",AP1100+AN1100)</f>
        <v>8</v>
      </c>
    </row>
    <row r="1101" customFormat="false" ht="15" hidden="false" customHeight="true" outlineLevel="0" collapsed="false">
      <c r="A1101" s="9" t="s">
        <v>421</v>
      </c>
      <c r="B1101" s="10" t="s">
        <v>409</v>
      </c>
      <c r="C1101" s="10" t="s">
        <v>422</v>
      </c>
      <c r="D1101" s="9" t="n">
        <v>2020</v>
      </c>
      <c r="E1101" s="11" t="n">
        <v>13747</v>
      </c>
      <c r="F1101" s="11" t="n">
        <v>1403</v>
      </c>
      <c r="G1101" s="11" t="n">
        <v>1446</v>
      </c>
      <c r="H1101" s="11" t="n">
        <v>234</v>
      </c>
      <c r="I1101" s="11" t="n">
        <v>10132</v>
      </c>
      <c r="J1101" s="11" t="n">
        <v>7937</v>
      </c>
      <c r="K1101" s="11" t="n">
        <v>4</v>
      </c>
      <c r="L1101" s="12" t="n">
        <v>17.0218956863316</v>
      </c>
      <c r="M1101" s="12" t="n">
        <v>0.290972575834728</v>
      </c>
      <c r="N1101" s="13" t="n">
        <v>0.783359652585867</v>
      </c>
      <c r="O1101" s="13" t="n">
        <v>0.737033534589365</v>
      </c>
      <c r="P1101" s="13" t="n">
        <v>0.105186586164254</v>
      </c>
      <c r="Q1101" s="13" t="n">
        <v>-0.294808659074587</v>
      </c>
      <c r="R1101" s="13" t="n">
        <v>-0.446824789594491</v>
      </c>
      <c r="S1101" s="11" t="n">
        <v>0</v>
      </c>
      <c r="T1101" s="13" t="n">
        <v>-0.075098814229249</v>
      </c>
      <c r="U1101" s="13" t="n">
        <v>-0.084237165582068</v>
      </c>
      <c r="V1101" s="11" t="n">
        <v>0</v>
      </c>
      <c r="W1101" s="13" t="n">
        <v>-0.35042735042735</v>
      </c>
      <c r="X1101" s="11" t="n">
        <v>1</v>
      </c>
      <c r="Y1101" s="11" t="n">
        <v>0</v>
      </c>
      <c r="Z1101" s="11" t="n">
        <v>1</v>
      </c>
      <c r="AA1101" s="11" t="n">
        <v>0</v>
      </c>
      <c r="AB1101" s="10" t="s">
        <v>65</v>
      </c>
      <c r="AC1101" s="11" t="n">
        <v>22</v>
      </c>
      <c r="AD1101" s="11" t="n">
        <v>94</v>
      </c>
      <c r="AE1101" s="11" t="n">
        <v>107</v>
      </c>
      <c r="AF1101" s="11" t="n">
        <v>6</v>
      </c>
      <c r="AG1101" s="11" t="n">
        <v>4</v>
      </c>
      <c r="AH1101" s="11" t="n">
        <v>1</v>
      </c>
      <c r="AI1101" s="13" t="n">
        <v>0.094017094017094</v>
      </c>
      <c r="AJ1101" s="13" t="n">
        <v>0.401709401709402</v>
      </c>
      <c r="AK1101" s="13" t="n">
        <v>0.457264957264957</v>
      </c>
      <c r="AL1101" s="13" t="n">
        <v>0.0256410256410256</v>
      </c>
      <c r="AM1101" s="13" t="n">
        <v>0.0170940170940171</v>
      </c>
      <c r="AN1101" s="11" t="n">
        <v>2</v>
      </c>
      <c r="AO1101" s="13" t="n">
        <v>0.00847457627118644</v>
      </c>
      <c r="AP1101" s="11" t="n">
        <v>24</v>
      </c>
      <c r="AQ1101" s="11" t="n">
        <v>6</v>
      </c>
      <c r="AR1101" s="13" t="n">
        <v>0.094488188976378</v>
      </c>
      <c r="AS1101" s="13" t="n">
        <v>0.0236220472440945</v>
      </c>
      <c r="AT1101" s="14" t="n">
        <f aca="false">SUMIFS(시도_소아과개폐업!$C$5:$C$293,시도_소아과개폐업!$A$5:$A$293,$D1101,시도_소아과개폐업!$B$5:$B$293,$B1101)</f>
        <v>32</v>
      </c>
      <c r="AU1101" s="14" t="n">
        <f aca="false">SUMIFS(시도_소아과개폐업!$D$5:$D$293,시도_소아과개폐업!$A$5:$A$293,$D1101,시도_소아과개폐업!$B$5:$B$293,$B1101)</f>
        <v>25</v>
      </c>
      <c r="AV1101" s="14" t="n">
        <f aca="false">SUMIFS(시도_소아과개폐업!$F$5:$F$293,시도_소아과개폐업!$A$5:$A$293,$D1101,시도_소아과개폐업!$B$5:$B$293,$B1101)</f>
        <v>7</v>
      </c>
      <c r="AW1101" s="15" t="n">
        <f aca="false">SUMIFS(시도_소아과개폐업!$G$5:$G$293,시도_소아과개폐업!$A$5:$A$293,$D1101,시도_소아과개폐업!$B$5:$B$293,$B1101)</f>
        <v>0.25</v>
      </c>
      <c r="AX1101" s="14" t="n">
        <f aca="false">SUMIFS(시도_소아과개폐업!$H$5:$H$293,시도_소아과개폐업!$A$5:$A$293,$D1101,시도_소아과개폐업!$B$5:$B$293,$B1101)</f>
        <v>70</v>
      </c>
      <c r="AY1101" s="14" t="n">
        <f aca="false">SUMIFS(시군구_병원급!$E$5:$E$3668,시군구_병원급!$A$5:$A$3668,$A1101,시군구_병원급!$D$5:$D$3668,$D1101)</f>
        <v>7</v>
      </c>
      <c r="AZ1101" s="14" t="n">
        <f aca="false">SUMIFS(시군구_병원급!$F$5:$F$3668,시군구_병원급!$A$5:$A$3668,$A1101,시군구_병원급!$D$5:$D$3668,$D1101)</f>
        <v>3</v>
      </c>
      <c r="BA1101" s="14" t="n">
        <f aca="false">SUMIFS(시군구_병원급!$G$5:$G$3668,시군구_병원급!$A$5:$A$3668,$A1101,시군구_병원급!$D$5:$D$3668,$D1101)</f>
        <v>9</v>
      </c>
      <c r="BB1101" s="14" t="n">
        <f aca="false">SUMIFS(시군구_병원급!$H$5:$H$3668,시군구_병원급!$A$5:$A$3668,$A1101,시군구_병원급!$D$5:$D$3668,$D1101)</f>
        <v>15</v>
      </c>
      <c r="BC1101" s="16" t="n">
        <f aca="false">K1101+AY1101</f>
        <v>11</v>
      </c>
      <c r="BD1101" s="17" t="n">
        <f aca="false">IF(E1101=0,"",(K1101+AY1101)/E1101*1000)</f>
        <v>0.800174583545501</v>
      </c>
      <c r="BE1101" s="16" t="n">
        <f aca="false">AY1101-SUMIFS(시군구_병원급!$E$5:$E$3668,시군구_병원급!$A$5:$A$3668,$A1101,시군구_병원급!$D$5:$D$3668,$D1101-3)</f>
        <v>0</v>
      </c>
      <c r="BF1101" s="16" t="n">
        <f aca="false">IF(AY1101=0,1,0)</f>
        <v>0</v>
      </c>
      <c r="BG1101" s="16" t="n">
        <f aca="false">IF(K1101+AY1101=0,1,0)</f>
        <v>0</v>
      </c>
      <c r="BH1101" s="16" t="n">
        <f aca="false">AF1101+AG1101+AH1101</f>
        <v>11</v>
      </c>
      <c r="BI1101" s="18" t="n">
        <f aca="false">IF(H1101=0,"",BH1101/H1101)</f>
        <v>0.047008547008547</v>
      </c>
      <c r="BJ1101" s="16" t="n">
        <f aca="false">IF(AP1101="","",AP1101+AN1101)</f>
        <v>26</v>
      </c>
    </row>
    <row r="1102" customFormat="false" ht="15" hidden="false" customHeight="true" outlineLevel="0" collapsed="false">
      <c r="A1102" s="9" t="s">
        <v>423</v>
      </c>
      <c r="B1102" s="10" t="s">
        <v>409</v>
      </c>
      <c r="C1102" s="10" t="s">
        <v>424</v>
      </c>
      <c r="D1102" s="9" t="n">
        <v>2020</v>
      </c>
      <c r="E1102" s="11" t="n">
        <v>18926</v>
      </c>
      <c r="F1102" s="11" t="n">
        <v>2274</v>
      </c>
      <c r="G1102" s="11" t="n">
        <v>2370</v>
      </c>
      <c r="H1102" s="11" t="n">
        <v>353</v>
      </c>
      <c r="I1102" s="11" t="n">
        <v>13773</v>
      </c>
      <c r="J1102" s="11" t="n">
        <v>10247</v>
      </c>
      <c r="K1102" s="11" t="n">
        <v>17</v>
      </c>
      <c r="L1102" s="12" t="n">
        <v>18.6515904047342</v>
      </c>
      <c r="M1102" s="12" t="n">
        <v>0.898235231956039</v>
      </c>
      <c r="N1102" s="13" t="n">
        <v>0.743991868147826</v>
      </c>
      <c r="O1102" s="13" t="n">
        <v>0.727729049984149</v>
      </c>
      <c r="P1102" s="13" t="n">
        <v>0.125224558807989</v>
      </c>
      <c r="Q1102" s="13" t="n">
        <v>-0.151186258241019</v>
      </c>
      <c r="R1102" s="13" t="n">
        <v>-0.211314475873544</v>
      </c>
      <c r="S1102" s="11" t="n">
        <v>-1</v>
      </c>
      <c r="T1102" s="13" t="n">
        <v>-0.0807291666666666</v>
      </c>
      <c r="U1102" s="13" t="n">
        <v>-0.0565792177546407</v>
      </c>
      <c r="V1102" s="11" t="n">
        <v>0</v>
      </c>
      <c r="W1102" s="13" t="n">
        <v>-0.252124645892351</v>
      </c>
      <c r="X1102" s="11" t="n">
        <v>1</v>
      </c>
      <c r="Y1102" s="11" t="n">
        <v>0</v>
      </c>
      <c r="Z1102" s="11" t="n">
        <v>1</v>
      </c>
      <c r="AA1102" s="11" t="n">
        <v>0</v>
      </c>
      <c r="AB1102" s="10" t="s">
        <v>65</v>
      </c>
      <c r="AC1102" s="11" t="n">
        <v>20</v>
      </c>
      <c r="AD1102" s="11" t="n">
        <v>117</v>
      </c>
      <c r="AE1102" s="11" t="n">
        <v>196</v>
      </c>
      <c r="AF1102" s="11" t="n">
        <v>4</v>
      </c>
      <c r="AG1102" s="11" t="n">
        <v>13</v>
      </c>
      <c r="AH1102" s="11" t="n">
        <v>3</v>
      </c>
      <c r="AI1102" s="13" t="n">
        <v>0.056657223796034</v>
      </c>
      <c r="AJ1102" s="13" t="n">
        <v>0.331444759206799</v>
      </c>
      <c r="AK1102" s="13" t="n">
        <v>0.555240793201133</v>
      </c>
      <c r="AL1102" s="13" t="n">
        <v>0.0113314447592068</v>
      </c>
      <c r="AM1102" s="13" t="n">
        <v>0.0368271954674221</v>
      </c>
      <c r="AN1102" s="11" t="n">
        <v>16</v>
      </c>
      <c r="AO1102" s="13" t="n">
        <v>0.043360433604336</v>
      </c>
      <c r="AP1102" s="11" t="n">
        <v>36</v>
      </c>
      <c r="AQ1102" s="11" t="n">
        <v>16</v>
      </c>
      <c r="AR1102" s="13" t="n">
        <v>0.0925449871465296</v>
      </c>
      <c r="AS1102" s="13" t="n">
        <v>0.0411311053984576</v>
      </c>
      <c r="AT1102" s="14" t="n">
        <f aca="false">SUMIFS(시도_소아과개폐업!$C$5:$C$293,시도_소아과개폐업!$A$5:$A$293,$D1102,시도_소아과개폐업!$B$5:$B$293,$B1102)</f>
        <v>32</v>
      </c>
      <c r="AU1102" s="14" t="n">
        <f aca="false">SUMIFS(시도_소아과개폐업!$D$5:$D$293,시도_소아과개폐업!$A$5:$A$293,$D1102,시도_소아과개폐업!$B$5:$B$293,$B1102)</f>
        <v>25</v>
      </c>
      <c r="AV1102" s="14" t="n">
        <f aca="false">SUMIFS(시도_소아과개폐업!$F$5:$F$293,시도_소아과개폐업!$A$5:$A$293,$D1102,시도_소아과개폐업!$B$5:$B$293,$B1102)</f>
        <v>7</v>
      </c>
      <c r="AW1102" s="15" t="n">
        <f aca="false">SUMIFS(시도_소아과개폐업!$G$5:$G$293,시도_소아과개폐업!$A$5:$A$293,$D1102,시도_소아과개폐업!$B$5:$B$293,$B1102)</f>
        <v>0.25</v>
      </c>
      <c r="AX1102" s="14" t="n">
        <f aca="false">SUMIFS(시도_소아과개폐업!$H$5:$H$293,시도_소아과개폐업!$A$5:$A$293,$D1102,시도_소아과개폐업!$B$5:$B$293,$B1102)</f>
        <v>70</v>
      </c>
      <c r="AY1102" s="14" t="n">
        <f aca="false">SUMIFS(시군구_병원급!$E$5:$E$3668,시군구_병원급!$A$5:$A$3668,$A1102,시군구_병원급!$D$5:$D$3668,$D1102)</f>
        <v>13</v>
      </c>
      <c r="AZ1102" s="14" t="n">
        <f aca="false">SUMIFS(시군구_병원급!$F$5:$F$3668,시군구_병원급!$A$5:$A$3668,$A1102,시군구_병원급!$D$5:$D$3668,$D1102)</f>
        <v>3</v>
      </c>
      <c r="BA1102" s="14" t="n">
        <f aca="false">SUMIFS(시군구_병원급!$G$5:$G$3668,시군구_병원급!$A$5:$A$3668,$A1102,시군구_병원급!$D$5:$D$3668,$D1102)</f>
        <v>12</v>
      </c>
      <c r="BB1102" s="14" t="n">
        <f aca="false">SUMIFS(시군구_병원급!$H$5:$H$3668,시군구_병원급!$A$5:$A$3668,$A1102,시군구_병원급!$D$5:$D$3668,$D1102)</f>
        <v>37</v>
      </c>
      <c r="BC1102" s="16" t="n">
        <f aca="false">K1102+AY1102</f>
        <v>30</v>
      </c>
      <c r="BD1102" s="17" t="n">
        <f aca="false">IF(E1102=0,"",(K1102+AY1102)/E1102*1000)</f>
        <v>1.58512099756948</v>
      </c>
      <c r="BE1102" s="16" t="n">
        <f aca="false">AY1102-SUMIFS(시군구_병원급!$E$5:$E$3668,시군구_병원급!$A$5:$A$3668,$A1102,시군구_병원급!$D$5:$D$3668,$D1102-3)</f>
        <v>3</v>
      </c>
      <c r="BF1102" s="16" t="n">
        <f aca="false">IF(AY1102=0,1,0)</f>
        <v>0</v>
      </c>
      <c r="BG1102" s="16" t="n">
        <f aca="false">IF(K1102+AY1102=0,1,0)</f>
        <v>0</v>
      </c>
      <c r="BH1102" s="16" t="n">
        <f aca="false">AF1102+AG1102+AH1102</f>
        <v>20</v>
      </c>
      <c r="BI1102" s="18" t="n">
        <f aca="false">IF(H1102=0,"",BH1102/H1102)</f>
        <v>0.056657223796034</v>
      </c>
      <c r="BJ1102" s="16" t="n">
        <f aca="false">IF(AP1102="","",AP1102+AN1102)</f>
        <v>52</v>
      </c>
    </row>
    <row r="1103" customFormat="false" ht="15" hidden="false" customHeight="true" outlineLevel="0" collapsed="false">
      <c r="A1103" s="9" t="s">
        <v>425</v>
      </c>
      <c r="B1103" s="10" t="s">
        <v>409</v>
      </c>
      <c r="C1103" s="10" t="s">
        <v>426</v>
      </c>
      <c r="D1103" s="9" t="n">
        <v>2020</v>
      </c>
      <c r="E1103" s="11" t="n">
        <v>581</v>
      </c>
      <c r="F1103" s="11" t="n">
        <v>83</v>
      </c>
      <c r="G1103" s="11" t="n">
        <v>87</v>
      </c>
      <c r="H1103" s="11" t="n">
        <v>8</v>
      </c>
      <c r="I1103" s="11" t="n">
        <v>394</v>
      </c>
      <c r="J1103" s="11" t="n">
        <v>282</v>
      </c>
      <c r="K1103" s="11" t="n">
        <v>0</v>
      </c>
      <c r="L1103" s="12" t="n">
        <v>13.7693631669535</v>
      </c>
      <c r="M1103" s="12" t="n">
        <v>0</v>
      </c>
      <c r="N1103" s="13" t="n">
        <v>0.715736040609137</v>
      </c>
      <c r="O1103" s="13" t="n">
        <v>0.678141135972461</v>
      </c>
      <c r="P1103" s="13" t="n">
        <v>0.14974182444062</v>
      </c>
      <c r="Q1103" s="13" t="n">
        <v>-0.271016311166876</v>
      </c>
      <c r="R1103" s="13" t="n">
        <v>-0.340909090909091</v>
      </c>
      <c r="S1103" s="11" t="n">
        <v>0</v>
      </c>
      <c r="T1103" s="13" t="n">
        <v>-0.111111111111111</v>
      </c>
      <c r="U1103" s="13" t="n">
        <v>-0.0900692840646651</v>
      </c>
      <c r="V1103" s="11" t="n">
        <v>1</v>
      </c>
      <c r="W1103" s="13" t="n">
        <v>-0.25</v>
      </c>
      <c r="X1103" s="11" t="n">
        <v>1</v>
      </c>
      <c r="Y1103" s="11" t="n">
        <v>0</v>
      </c>
      <c r="Z1103" s="11" t="n">
        <v>1</v>
      </c>
      <c r="AA1103" s="11" t="n">
        <v>0</v>
      </c>
      <c r="AB1103" s="10" t="s">
        <v>65</v>
      </c>
      <c r="AC1103" s="11" t="n">
        <v>3</v>
      </c>
      <c r="AD1103" s="11" t="n">
        <v>2</v>
      </c>
      <c r="AE1103" s="11" t="n">
        <v>1</v>
      </c>
      <c r="AF1103" s="11" t="n">
        <v>0</v>
      </c>
      <c r="AG1103" s="11" t="n">
        <v>2</v>
      </c>
      <c r="AH1103" s="11" t="n">
        <v>0</v>
      </c>
      <c r="AI1103" s="13" t="n">
        <v>0.375</v>
      </c>
      <c r="AJ1103" s="13" t="n">
        <v>0.25</v>
      </c>
      <c r="AK1103" s="13" t="n">
        <v>0.125</v>
      </c>
      <c r="AL1103" s="13" t="n">
        <v>0</v>
      </c>
      <c r="AM1103" s="13" t="n">
        <v>0.25</v>
      </c>
      <c r="AN1103" s="11" t="n">
        <v>0</v>
      </c>
      <c r="AO1103" s="13" t="n">
        <v>0</v>
      </c>
      <c r="AP1103" s="11" t="n">
        <v>1</v>
      </c>
      <c r="AQ1103" s="11" t="n">
        <v>0</v>
      </c>
      <c r="AR1103" s="13" t="n">
        <v>0.111111111111111</v>
      </c>
      <c r="AS1103" s="13" t="n">
        <v>0</v>
      </c>
      <c r="AT1103" s="14" t="n">
        <f aca="false">SUMIFS(시도_소아과개폐업!$C$5:$C$293,시도_소아과개폐업!$A$5:$A$293,$D1103,시도_소아과개폐업!$B$5:$B$293,$B1103)</f>
        <v>32</v>
      </c>
      <c r="AU1103" s="14" t="n">
        <f aca="false">SUMIFS(시도_소아과개폐업!$D$5:$D$293,시도_소아과개폐업!$A$5:$A$293,$D1103,시도_소아과개폐업!$B$5:$B$293,$B1103)</f>
        <v>25</v>
      </c>
      <c r="AV1103" s="14" t="n">
        <f aca="false">SUMIFS(시도_소아과개폐업!$F$5:$F$293,시도_소아과개폐업!$A$5:$A$293,$D1103,시도_소아과개폐업!$B$5:$B$293,$B1103)</f>
        <v>7</v>
      </c>
      <c r="AW1103" s="15" t="n">
        <f aca="false">SUMIFS(시도_소아과개폐업!$G$5:$G$293,시도_소아과개폐업!$A$5:$A$293,$D1103,시도_소아과개폐업!$B$5:$B$293,$B1103)</f>
        <v>0.25</v>
      </c>
      <c r="AX1103" s="14" t="n">
        <f aca="false">SUMIFS(시도_소아과개폐업!$H$5:$H$293,시도_소아과개폐업!$A$5:$A$293,$D1103,시도_소아과개폐업!$B$5:$B$293,$B1103)</f>
        <v>70</v>
      </c>
      <c r="AY1103" s="14" t="n">
        <f aca="false">SUMIFS(시군구_병원급!$E$5:$E$3668,시군구_병원급!$A$5:$A$3668,$A1103,시군구_병원급!$D$5:$D$3668,$D1103)</f>
        <v>1</v>
      </c>
      <c r="AZ1103" s="14" t="n">
        <f aca="false">SUMIFS(시군구_병원급!$F$5:$F$3668,시군구_병원급!$A$5:$A$3668,$A1103,시군구_병원급!$D$5:$D$3668,$D1103)</f>
        <v>0</v>
      </c>
      <c r="BA1103" s="14" t="n">
        <f aca="false">SUMIFS(시군구_병원급!$G$5:$G$3668,시군구_병원급!$A$5:$A$3668,$A1103,시군구_병원급!$D$5:$D$3668,$D1103)</f>
        <v>1</v>
      </c>
      <c r="BB1103" s="14" t="n">
        <f aca="false">SUMIFS(시군구_병원급!$H$5:$H$3668,시군구_병원급!$A$5:$A$3668,$A1103,시군구_병원급!$D$5:$D$3668,$D1103)</f>
        <v>4</v>
      </c>
      <c r="BC1103" s="16" t="n">
        <f aca="false">K1103+AY1103</f>
        <v>1</v>
      </c>
      <c r="BD1103" s="17" t="n">
        <f aca="false">IF(E1103=0,"",(K1103+AY1103)/E1103*1000)</f>
        <v>1.72117039586919</v>
      </c>
      <c r="BE1103" s="16" t="n">
        <f aca="false">AY1103-SUMIFS(시군구_병원급!$E$5:$E$3668,시군구_병원급!$A$5:$A$3668,$A1103,시군구_병원급!$D$5:$D$3668,$D1103-3)</f>
        <v>0</v>
      </c>
      <c r="BF1103" s="16" t="n">
        <f aca="false">IF(AY1103=0,1,0)</f>
        <v>0</v>
      </c>
      <c r="BG1103" s="16" t="n">
        <f aca="false">IF(K1103+AY1103=0,1,0)</f>
        <v>0</v>
      </c>
      <c r="BH1103" s="16" t="n">
        <f aca="false">AF1103+AG1103+AH1103</f>
        <v>2</v>
      </c>
      <c r="BI1103" s="18" t="n">
        <f aca="false">IF(H1103=0,"",BH1103/H1103)</f>
        <v>0.25</v>
      </c>
      <c r="BJ1103" s="16" t="n">
        <f aca="false">IF(AP1103="","",AP1103+AN1103)</f>
        <v>1</v>
      </c>
    </row>
    <row r="1104" customFormat="false" ht="15" hidden="false" customHeight="true" outlineLevel="0" collapsed="false">
      <c r="A1104" s="9" t="s">
        <v>427</v>
      </c>
      <c r="B1104" s="10" t="s">
        <v>409</v>
      </c>
      <c r="C1104" s="10" t="s">
        <v>428</v>
      </c>
      <c r="D1104" s="9" t="n">
        <v>2020</v>
      </c>
      <c r="E1104" s="11" t="n">
        <v>1974</v>
      </c>
      <c r="F1104" s="11" t="n">
        <v>195</v>
      </c>
      <c r="G1104" s="11" t="n">
        <v>207</v>
      </c>
      <c r="H1104" s="11" t="n">
        <v>42</v>
      </c>
      <c r="I1104" s="11" t="n">
        <v>1661</v>
      </c>
      <c r="J1104" s="11" t="n">
        <v>1189</v>
      </c>
      <c r="K1104" s="11" t="n">
        <v>0</v>
      </c>
      <c r="L1104" s="12" t="n">
        <v>21.2765957446809</v>
      </c>
      <c r="M1104" s="12" t="n">
        <v>0</v>
      </c>
      <c r="N1104" s="13" t="n">
        <v>0.715833835039133</v>
      </c>
      <c r="O1104" s="13" t="n">
        <v>0.841438703140831</v>
      </c>
      <c r="P1104" s="13" t="n">
        <v>0.104863221884499</v>
      </c>
      <c r="Q1104" s="13" t="n">
        <v>-0.34786917740337</v>
      </c>
      <c r="R1104" s="13" t="n">
        <v>-0.465116279069768</v>
      </c>
      <c r="S1104" s="11" t="n">
        <v>0</v>
      </c>
      <c r="T1104" s="13" t="n">
        <v>-0.142857142857143</v>
      </c>
      <c r="U1104" s="13" t="n">
        <v>-0.110813704496788</v>
      </c>
      <c r="V1104" s="11" t="n">
        <v>1</v>
      </c>
      <c r="W1104" s="13" t="n">
        <v>-0.142857142857143</v>
      </c>
      <c r="X1104" s="11" t="n">
        <v>0</v>
      </c>
      <c r="Y1104" s="11" t="n">
        <v>0</v>
      </c>
      <c r="Z1104" s="11" t="n">
        <v>0</v>
      </c>
      <c r="AA1104" s="11" t="n">
        <v>0</v>
      </c>
      <c r="AB1104" s="10" t="s">
        <v>65</v>
      </c>
      <c r="AC1104" s="11" t="n">
        <v>6</v>
      </c>
      <c r="AD1104" s="11" t="n">
        <v>16</v>
      </c>
      <c r="AE1104" s="11" t="n">
        <v>14</v>
      </c>
      <c r="AF1104" s="11" t="n">
        <v>1</v>
      </c>
      <c r="AG1104" s="11" t="n">
        <v>5</v>
      </c>
      <c r="AH1104" s="11" t="n">
        <v>0</v>
      </c>
      <c r="AI1104" s="13" t="n">
        <v>0.142857142857143</v>
      </c>
      <c r="AJ1104" s="13" t="n">
        <v>0.380952380952381</v>
      </c>
      <c r="AK1104" s="13" t="n">
        <v>0.333333333333333</v>
      </c>
      <c r="AL1104" s="13" t="n">
        <v>0.0238095238095238</v>
      </c>
      <c r="AM1104" s="13" t="n">
        <v>0.119047619047619</v>
      </c>
      <c r="AN1104" s="11" t="n">
        <v>6</v>
      </c>
      <c r="AO1104" s="13" t="n">
        <v>0.125</v>
      </c>
      <c r="AP1104" s="11" t="n">
        <v>6</v>
      </c>
      <c r="AQ1104" s="11" t="n">
        <v>2</v>
      </c>
      <c r="AR1104" s="13" t="n">
        <v>0.115384615384615</v>
      </c>
      <c r="AS1104" s="13" t="n">
        <v>0.0384615384615385</v>
      </c>
      <c r="AT1104" s="14" t="n">
        <f aca="false">SUMIFS(시도_소아과개폐업!$C$5:$C$293,시도_소아과개폐업!$A$5:$A$293,$D1104,시도_소아과개폐업!$B$5:$B$293,$B1104)</f>
        <v>32</v>
      </c>
      <c r="AU1104" s="14" t="n">
        <f aca="false">SUMIFS(시도_소아과개폐업!$D$5:$D$293,시도_소아과개폐업!$A$5:$A$293,$D1104,시도_소아과개폐업!$B$5:$B$293,$B1104)</f>
        <v>25</v>
      </c>
      <c r="AV1104" s="14" t="n">
        <f aca="false">SUMIFS(시도_소아과개폐업!$F$5:$F$293,시도_소아과개폐업!$A$5:$A$293,$D1104,시도_소아과개폐업!$B$5:$B$293,$B1104)</f>
        <v>7</v>
      </c>
      <c r="AW1104" s="15" t="n">
        <f aca="false">SUMIFS(시도_소아과개폐업!$G$5:$G$293,시도_소아과개폐업!$A$5:$A$293,$D1104,시도_소아과개폐업!$B$5:$B$293,$B1104)</f>
        <v>0.25</v>
      </c>
      <c r="AX1104" s="14" t="n">
        <f aca="false">SUMIFS(시도_소아과개폐업!$H$5:$H$293,시도_소아과개폐업!$A$5:$A$293,$D1104,시도_소아과개폐업!$B$5:$B$293,$B1104)</f>
        <v>70</v>
      </c>
      <c r="AY1104" s="14" t="n">
        <f aca="false">SUMIFS(시군구_병원급!$E$5:$E$3668,시군구_병원급!$A$5:$A$3668,$A1104,시군구_병원급!$D$5:$D$3668,$D1104)</f>
        <v>4</v>
      </c>
      <c r="AZ1104" s="14" t="n">
        <f aca="false">SUMIFS(시군구_병원급!$F$5:$F$3668,시군구_병원급!$A$5:$A$3668,$A1104,시군구_병원급!$D$5:$D$3668,$D1104)</f>
        <v>0</v>
      </c>
      <c r="BA1104" s="14" t="n">
        <f aca="false">SUMIFS(시군구_병원급!$G$5:$G$3668,시군구_병원급!$A$5:$A$3668,$A1104,시군구_병원급!$D$5:$D$3668,$D1104)</f>
        <v>3</v>
      </c>
      <c r="BB1104" s="14" t="n">
        <f aca="false">SUMIFS(시군구_병원급!$H$5:$H$3668,시군구_병원급!$A$5:$A$3668,$A1104,시군구_병원급!$D$5:$D$3668,$D1104)</f>
        <v>7</v>
      </c>
      <c r="BC1104" s="16" t="n">
        <f aca="false">K1104+AY1104</f>
        <v>4</v>
      </c>
      <c r="BD1104" s="17" t="n">
        <f aca="false">IF(E1104=0,"",(K1104+AY1104)/E1104*1000)</f>
        <v>2.02634245187437</v>
      </c>
      <c r="BE1104" s="16" t="n">
        <f aca="false">AY1104-SUMIFS(시군구_병원급!$E$5:$E$3668,시군구_병원급!$A$5:$A$3668,$A1104,시군구_병원급!$D$5:$D$3668,$D1104-3)</f>
        <v>0</v>
      </c>
      <c r="BF1104" s="16" t="n">
        <f aca="false">IF(AY1104=0,1,0)</f>
        <v>0</v>
      </c>
      <c r="BG1104" s="16" t="n">
        <f aca="false">IF(K1104+AY1104=0,1,0)</f>
        <v>0</v>
      </c>
      <c r="BH1104" s="16" t="n">
        <f aca="false">AF1104+AG1104+AH1104</f>
        <v>6</v>
      </c>
      <c r="BI1104" s="18" t="n">
        <f aca="false">IF(H1104=0,"",BH1104/H1104)</f>
        <v>0.142857142857143</v>
      </c>
      <c r="BJ1104" s="16" t="n">
        <f aca="false">IF(AP1104="","",AP1104+AN1104)</f>
        <v>12</v>
      </c>
    </row>
    <row r="1105" customFormat="false" ht="15" hidden="false" customHeight="true" outlineLevel="0" collapsed="false">
      <c r="A1105" s="9" t="s">
        <v>429</v>
      </c>
      <c r="B1105" s="10" t="s">
        <v>409</v>
      </c>
      <c r="C1105" s="10" t="s">
        <v>430</v>
      </c>
      <c r="D1105" s="9" t="n">
        <v>2020</v>
      </c>
      <c r="E1105" s="11" t="n">
        <v>1724</v>
      </c>
      <c r="F1105" s="11" t="n">
        <v>217</v>
      </c>
      <c r="G1105" s="11" t="n">
        <v>242</v>
      </c>
      <c r="H1105" s="11" t="n">
        <v>22</v>
      </c>
      <c r="I1105" s="11" t="n">
        <v>1242</v>
      </c>
      <c r="J1105" s="11" t="n">
        <v>995</v>
      </c>
      <c r="K1105" s="11" t="n">
        <v>1</v>
      </c>
      <c r="L1105" s="12" t="n">
        <v>12.7610208816705</v>
      </c>
      <c r="M1105" s="12" t="n">
        <v>0.580046403712297</v>
      </c>
      <c r="N1105" s="13" t="n">
        <v>0.801127214170692</v>
      </c>
      <c r="O1105" s="13" t="n">
        <v>0.720417633410673</v>
      </c>
      <c r="P1105" s="13" t="n">
        <v>0.140371229698376</v>
      </c>
      <c r="Q1105" s="13" t="n">
        <v>-0.239858906525573</v>
      </c>
      <c r="R1105" s="13" t="n">
        <v>-0.371428571428571</v>
      </c>
      <c r="S1105" s="11" t="n">
        <v>0</v>
      </c>
      <c r="T1105" s="13" t="n">
        <v>-0.0434782608695652</v>
      </c>
      <c r="U1105" s="13" t="n">
        <v>-0.0431432973805855</v>
      </c>
      <c r="V1105" s="11" t="n">
        <v>0</v>
      </c>
      <c r="W1105" s="13" t="n">
        <v>-0.136363636363636</v>
      </c>
      <c r="X1105" s="11" t="n">
        <v>0</v>
      </c>
      <c r="Y1105" s="11" t="n">
        <v>0</v>
      </c>
      <c r="Z1105" s="11" t="n">
        <v>0</v>
      </c>
      <c r="AA1105" s="11" t="n">
        <v>0</v>
      </c>
      <c r="AB1105" s="10" t="s">
        <v>65</v>
      </c>
      <c r="AC1105" s="11" t="n">
        <v>4</v>
      </c>
      <c r="AD1105" s="11" t="n">
        <v>11</v>
      </c>
      <c r="AE1105" s="11" t="n">
        <v>1</v>
      </c>
      <c r="AF1105" s="11" t="n">
        <v>1</v>
      </c>
      <c r="AG1105" s="11" t="n">
        <v>5</v>
      </c>
      <c r="AH1105" s="11" t="n">
        <v>0</v>
      </c>
      <c r="AI1105" s="13" t="n">
        <v>0.181818181818182</v>
      </c>
      <c r="AJ1105" s="13" t="n">
        <v>0.5</v>
      </c>
      <c r="AK1105" s="13" t="n">
        <v>0.0454545454545455</v>
      </c>
      <c r="AL1105" s="13" t="n">
        <v>0.0454545454545455</v>
      </c>
      <c r="AM1105" s="13" t="n">
        <v>0.227272727272727</v>
      </c>
      <c r="AN1105" s="11" t="n">
        <v>3</v>
      </c>
      <c r="AO1105" s="13" t="n">
        <v>0.12</v>
      </c>
      <c r="AP1105" s="11" t="n">
        <v>1</v>
      </c>
      <c r="AQ1105" s="11" t="n">
        <v>2</v>
      </c>
      <c r="AR1105" s="13" t="n">
        <v>0.0416666666666667</v>
      </c>
      <c r="AS1105" s="13" t="n">
        <v>0.0833333333333333</v>
      </c>
      <c r="AT1105" s="14" t="n">
        <f aca="false">SUMIFS(시도_소아과개폐업!$C$5:$C$293,시도_소아과개폐업!$A$5:$A$293,$D1105,시도_소아과개폐업!$B$5:$B$293,$B1105)</f>
        <v>32</v>
      </c>
      <c r="AU1105" s="14" t="n">
        <f aca="false">SUMIFS(시도_소아과개폐업!$D$5:$D$293,시도_소아과개폐업!$A$5:$A$293,$D1105,시도_소아과개폐업!$B$5:$B$293,$B1105)</f>
        <v>25</v>
      </c>
      <c r="AV1105" s="14" t="n">
        <f aca="false">SUMIFS(시도_소아과개폐업!$F$5:$F$293,시도_소아과개폐업!$A$5:$A$293,$D1105,시도_소아과개폐업!$B$5:$B$293,$B1105)</f>
        <v>7</v>
      </c>
      <c r="AW1105" s="15" t="n">
        <f aca="false">SUMIFS(시도_소아과개폐업!$G$5:$G$293,시도_소아과개폐업!$A$5:$A$293,$D1105,시도_소아과개폐업!$B$5:$B$293,$B1105)</f>
        <v>0.25</v>
      </c>
      <c r="AX1105" s="14" t="n">
        <f aca="false">SUMIFS(시도_소아과개폐업!$H$5:$H$293,시도_소아과개폐업!$A$5:$A$293,$D1105,시도_소아과개폐업!$B$5:$B$293,$B1105)</f>
        <v>70</v>
      </c>
      <c r="AY1105" s="14" t="n">
        <f aca="false">SUMIFS(시군구_병원급!$E$5:$E$3668,시군구_병원급!$A$5:$A$3668,$A1105,시군구_병원급!$D$5:$D$3668,$D1105)</f>
        <v>1</v>
      </c>
      <c r="AZ1105" s="14" t="n">
        <f aca="false">SUMIFS(시군구_병원급!$F$5:$F$3668,시군구_병원급!$A$5:$A$3668,$A1105,시군구_병원급!$D$5:$D$3668,$D1105)</f>
        <v>0</v>
      </c>
      <c r="BA1105" s="14" t="n">
        <f aca="false">SUMIFS(시군구_병원급!$G$5:$G$3668,시군구_병원급!$A$5:$A$3668,$A1105,시군구_병원급!$D$5:$D$3668,$D1105)</f>
        <v>2</v>
      </c>
      <c r="BB1105" s="14" t="n">
        <f aca="false">SUMIFS(시군구_병원급!$H$5:$H$3668,시군구_병원급!$A$5:$A$3668,$A1105,시군구_병원급!$D$5:$D$3668,$D1105)</f>
        <v>11</v>
      </c>
      <c r="BC1105" s="16" t="n">
        <f aca="false">K1105+AY1105</f>
        <v>2</v>
      </c>
      <c r="BD1105" s="17" t="n">
        <f aca="false">IF(E1105=0,"",(K1105+AY1105)/E1105*1000)</f>
        <v>1.16009280742459</v>
      </c>
      <c r="BE1105" s="16" t="n">
        <f aca="false">AY1105-SUMIFS(시군구_병원급!$E$5:$E$3668,시군구_병원급!$A$5:$A$3668,$A1105,시군구_병원급!$D$5:$D$3668,$D1105-3)</f>
        <v>0</v>
      </c>
      <c r="BF1105" s="16" t="n">
        <f aca="false">IF(AY1105=0,1,0)</f>
        <v>0</v>
      </c>
      <c r="BG1105" s="16" t="n">
        <f aca="false">IF(K1105+AY1105=0,1,0)</f>
        <v>0</v>
      </c>
      <c r="BH1105" s="16" t="n">
        <f aca="false">AF1105+AG1105+AH1105</f>
        <v>6</v>
      </c>
      <c r="BI1105" s="18" t="n">
        <f aca="false">IF(H1105=0,"",BH1105/H1105)</f>
        <v>0.272727272727273</v>
      </c>
      <c r="BJ1105" s="16" t="n">
        <f aca="false">IF(AP1105="","",AP1105+AN1105)</f>
        <v>4</v>
      </c>
    </row>
    <row r="1106" customFormat="false" ht="15" hidden="false" customHeight="true" outlineLevel="0" collapsed="false">
      <c r="A1106" s="9" t="s">
        <v>431</v>
      </c>
      <c r="B1106" s="10" t="s">
        <v>409</v>
      </c>
      <c r="C1106" s="10" t="s">
        <v>432</v>
      </c>
      <c r="D1106" s="9" t="n">
        <v>2020</v>
      </c>
      <c r="E1106" s="11" t="n">
        <v>1172</v>
      </c>
      <c r="F1106" s="11" t="n">
        <v>132</v>
      </c>
      <c r="G1106" s="11" t="n">
        <v>137</v>
      </c>
      <c r="H1106" s="11" t="n">
        <v>19</v>
      </c>
      <c r="I1106" s="11" t="n">
        <v>1351</v>
      </c>
      <c r="J1106" s="11" t="n">
        <v>963</v>
      </c>
      <c r="K1106" s="11" t="n">
        <v>1</v>
      </c>
      <c r="L1106" s="12" t="n">
        <v>16.2116040955631</v>
      </c>
      <c r="M1106" s="12" t="n">
        <v>0.853242320819113</v>
      </c>
      <c r="N1106" s="13" t="n">
        <v>0.71280532938564</v>
      </c>
      <c r="O1106" s="13" t="n">
        <v>1.15273037542662</v>
      </c>
      <c r="P1106" s="13" t="n">
        <v>0.116894197952218</v>
      </c>
      <c r="Q1106" s="13" t="n">
        <v>-0.374933333333333</v>
      </c>
      <c r="R1106" s="13" t="n">
        <v>-0.40174672489083</v>
      </c>
      <c r="S1106" s="11" t="n">
        <v>0</v>
      </c>
      <c r="T1106" s="13" t="n">
        <v>-0.05</v>
      </c>
      <c r="U1106" s="13" t="n">
        <v>-0.0721153846153846</v>
      </c>
      <c r="V1106" s="11" t="n">
        <v>0</v>
      </c>
      <c r="W1106" s="13" t="n">
        <v>-0.263157894736842</v>
      </c>
      <c r="X1106" s="11" t="n">
        <v>1</v>
      </c>
      <c r="Y1106" s="11" t="n">
        <v>1</v>
      </c>
      <c r="Z1106" s="11" t="n">
        <v>1</v>
      </c>
      <c r="AA1106" s="11" t="n">
        <v>1</v>
      </c>
      <c r="AB1106" s="10" t="s">
        <v>65</v>
      </c>
      <c r="AC1106" s="11" t="n">
        <v>3</v>
      </c>
      <c r="AD1106" s="11" t="n">
        <v>8</v>
      </c>
      <c r="AE1106" s="11" t="n">
        <v>3</v>
      </c>
      <c r="AF1106" s="11" t="n">
        <v>0</v>
      </c>
      <c r="AG1106" s="11" t="n">
        <v>5</v>
      </c>
      <c r="AH1106" s="11" t="n">
        <v>0</v>
      </c>
      <c r="AI1106" s="13" t="n">
        <v>0.157894736842105</v>
      </c>
      <c r="AJ1106" s="13" t="n">
        <v>0.421052631578947</v>
      </c>
      <c r="AK1106" s="13" t="n">
        <v>0.157894736842105</v>
      </c>
      <c r="AL1106" s="13" t="n">
        <v>0</v>
      </c>
      <c r="AM1106" s="13" t="n">
        <v>0.263157894736842</v>
      </c>
      <c r="AN1106" s="11" t="n">
        <v>0</v>
      </c>
      <c r="AO1106" s="13" t="n">
        <v>0</v>
      </c>
      <c r="AP1106" s="11" t="n">
        <v>3</v>
      </c>
      <c r="AQ1106" s="11" t="n">
        <v>2</v>
      </c>
      <c r="AR1106" s="13" t="n">
        <v>0.15</v>
      </c>
      <c r="AS1106" s="13" t="n">
        <v>0.1</v>
      </c>
      <c r="AT1106" s="14" t="n">
        <f aca="false">SUMIFS(시도_소아과개폐업!$C$5:$C$293,시도_소아과개폐업!$A$5:$A$293,$D1106,시도_소아과개폐업!$B$5:$B$293,$B1106)</f>
        <v>32</v>
      </c>
      <c r="AU1106" s="14" t="n">
        <f aca="false">SUMIFS(시도_소아과개폐업!$D$5:$D$293,시도_소아과개폐업!$A$5:$A$293,$D1106,시도_소아과개폐업!$B$5:$B$293,$B1106)</f>
        <v>25</v>
      </c>
      <c r="AV1106" s="14" t="n">
        <f aca="false">SUMIFS(시도_소아과개폐업!$F$5:$F$293,시도_소아과개폐업!$A$5:$A$293,$D1106,시도_소아과개폐업!$B$5:$B$293,$B1106)</f>
        <v>7</v>
      </c>
      <c r="AW1106" s="15" t="n">
        <f aca="false">SUMIFS(시도_소아과개폐업!$G$5:$G$293,시도_소아과개폐업!$A$5:$A$293,$D1106,시도_소아과개폐업!$B$5:$B$293,$B1106)</f>
        <v>0.25</v>
      </c>
      <c r="AX1106" s="14" t="n">
        <f aca="false">SUMIFS(시도_소아과개폐업!$H$5:$H$293,시도_소아과개폐업!$A$5:$A$293,$D1106,시도_소아과개폐업!$B$5:$B$293,$B1106)</f>
        <v>70</v>
      </c>
      <c r="AY1106" s="14" t="n">
        <f aca="false">SUMIFS(시군구_병원급!$E$5:$E$3668,시군구_병원급!$A$5:$A$3668,$A1106,시군구_병원급!$D$5:$D$3668,$D1106)</f>
        <v>1</v>
      </c>
      <c r="AZ1106" s="14" t="n">
        <f aca="false">SUMIFS(시군구_병원급!$F$5:$F$3668,시군구_병원급!$A$5:$A$3668,$A1106,시군구_병원급!$D$5:$D$3668,$D1106)</f>
        <v>0</v>
      </c>
      <c r="BA1106" s="14" t="n">
        <f aca="false">SUMIFS(시군구_병원급!$G$5:$G$3668,시군구_병원급!$A$5:$A$3668,$A1106,시군구_병원급!$D$5:$D$3668,$D1106)</f>
        <v>2</v>
      </c>
      <c r="BB1106" s="14" t="n">
        <f aca="false">SUMIFS(시군구_병원급!$H$5:$H$3668,시군구_병원급!$A$5:$A$3668,$A1106,시군구_병원급!$D$5:$D$3668,$D1106)</f>
        <v>5</v>
      </c>
      <c r="BC1106" s="16" t="n">
        <f aca="false">K1106+AY1106</f>
        <v>2</v>
      </c>
      <c r="BD1106" s="17" t="n">
        <f aca="false">IF(E1106=0,"",(K1106+AY1106)/E1106*1000)</f>
        <v>1.70648464163823</v>
      </c>
      <c r="BE1106" s="16" t="n">
        <f aca="false">AY1106-SUMIFS(시군구_병원급!$E$5:$E$3668,시군구_병원급!$A$5:$A$3668,$A1106,시군구_병원급!$D$5:$D$3668,$D1106-3)</f>
        <v>0</v>
      </c>
      <c r="BF1106" s="16" t="n">
        <f aca="false">IF(AY1106=0,1,0)</f>
        <v>0</v>
      </c>
      <c r="BG1106" s="16" t="n">
        <f aca="false">IF(K1106+AY1106=0,1,0)</f>
        <v>0</v>
      </c>
      <c r="BH1106" s="16" t="n">
        <f aca="false">AF1106+AG1106+AH1106</f>
        <v>5</v>
      </c>
      <c r="BI1106" s="18" t="n">
        <f aca="false">IF(H1106=0,"",BH1106/H1106)</f>
        <v>0.263157894736842</v>
      </c>
      <c r="BJ1106" s="16" t="n">
        <f aca="false">IF(AP1106="","",AP1106+AN1106)</f>
        <v>3</v>
      </c>
    </row>
    <row r="1107" customFormat="false" ht="15" hidden="false" customHeight="true" outlineLevel="0" collapsed="false">
      <c r="A1107" s="9" t="s">
        <v>433</v>
      </c>
      <c r="B1107" s="10" t="s">
        <v>409</v>
      </c>
      <c r="C1107" s="10" t="s">
        <v>434</v>
      </c>
      <c r="D1107" s="9" t="n">
        <v>2020</v>
      </c>
      <c r="E1107" s="11" t="n">
        <v>785</v>
      </c>
      <c r="F1107" s="11" t="n">
        <v>103</v>
      </c>
      <c r="G1107" s="11" t="n">
        <v>105</v>
      </c>
      <c r="H1107" s="11" t="n">
        <v>10</v>
      </c>
      <c r="I1107" s="11" t="n">
        <v>601</v>
      </c>
      <c r="J1107" s="11" t="n">
        <v>506</v>
      </c>
      <c r="K1107" s="11" t="n">
        <v>0</v>
      </c>
      <c r="L1107" s="12" t="n">
        <v>12.7388535031847</v>
      </c>
      <c r="M1107" s="12" t="n">
        <v>0</v>
      </c>
      <c r="N1107" s="13" t="n">
        <v>0.841930116472546</v>
      </c>
      <c r="O1107" s="13" t="n">
        <v>0.765605095541401</v>
      </c>
      <c r="P1107" s="13" t="n">
        <v>0.13375796178344</v>
      </c>
      <c r="Q1107" s="13" t="n">
        <v>-0.194871794871795</v>
      </c>
      <c r="R1107" s="13" t="n">
        <v>-0.16</v>
      </c>
      <c r="S1107" s="11" t="n">
        <v>0</v>
      </c>
      <c r="T1107" s="13" t="n">
        <v>-0.230769230769231</v>
      </c>
      <c r="U1107" s="13" t="n">
        <v>-0.157082748948107</v>
      </c>
      <c r="V1107" s="11" t="n">
        <v>1</v>
      </c>
      <c r="W1107" s="13" t="n">
        <v>0</v>
      </c>
      <c r="X1107" s="11" t="n">
        <v>0</v>
      </c>
      <c r="Y1107" s="11" t="n">
        <v>0</v>
      </c>
      <c r="Z1107" s="11" t="n">
        <v>0</v>
      </c>
      <c r="AA1107" s="11" t="n">
        <v>0</v>
      </c>
      <c r="AB1107" s="10" t="s">
        <v>65</v>
      </c>
      <c r="AC1107" s="11" t="n">
        <v>3</v>
      </c>
      <c r="AD1107" s="11" t="n">
        <v>3</v>
      </c>
      <c r="AE1107" s="11" t="n">
        <v>0</v>
      </c>
      <c r="AF1107" s="11" t="n">
        <v>0</v>
      </c>
      <c r="AG1107" s="11" t="n">
        <v>4</v>
      </c>
      <c r="AH1107" s="11" t="n">
        <v>0</v>
      </c>
      <c r="AI1107" s="13" t="n">
        <v>0.3</v>
      </c>
      <c r="AJ1107" s="13" t="n">
        <v>0.3</v>
      </c>
      <c r="AK1107" s="13" t="n">
        <v>0</v>
      </c>
      <c r="AL1107" s="13" t="n">
        <v>0</v>
      </c>
      <c r="AM1107" s="13" t="n">
        <v>0.4</v>
      </c>
      <c r="AN1107" s="11" t="n">
        <v>1</v>
      </c>
      <c r="AO1107" s="13" t="n">
        <v>0.0909090909090909</v>
      </c>
      <c r="AP1107" s="11" t="n">
        <v>3</v>
      </c>
      <c r="AQ1107" s="11" t="n">
        <v>1</v>
      </c>
      <c r="AR1107" s="13" t="n">
        <v>0.230769230769231</v>
      </c>
      <c r="AS1107" s="13" t="n">
        <v>0.0769230769230769</v>
      </c>
      <c r="AT1107" s="14" t="n">
        <f aca="false">SUMIFS(시도_소아과개폐업!$C$5:$C$293,시도_소아과개폐업!$A$5:$A$293,$D1107,시도_소아과개폐업!$B$5:$B$293,$B1107)</f>
        <v>32</v>
      </c>
      <c r="AU1107" s="14" t="n">
        <f aca="false">SUMIFS(시도_소아과개폐업!$D$5:$D$293,시도_소아과개폐업!$A$5:$A$293,$D1107,시도_소아과개폐업!$B$5:$B$293,$B1107)</f>
        <v>25</v>
      </c>
      <c r="AV1107" s="14" t="n">
        <f aca="false">SUMIFS(시도_소아과개폐업!$F$5:$F$293,시도_소아과개폐업!$A$5:$A$293,$D1107,시도_소아과개폐업!$B$5:$B$293,$B1107)</f>
        <v>7</v>
      </c>
      <c r="AW1107" s="15" t="n">
        <f aca="false">SUMIFS(시도_소아과개폐업!$G$5:$G$293,시도_소아과개폐업!$A$5:$A$293,$D1107,시도_소아과개폐업!$B$5:$B$293,$B1107)</f>
        <v>0.25</v>
      </c>
      <c r="AX1107" s="14" t="n">
        <f aca="false">SUMIFS(시도_소아과개폐업!$H$5:$H$293,시도_소아과개폐업!$A$5:$A$293,$D1107,시도_소아과개폐업!$B$5:$B$293,$B1107)</f>
        <v>70</v>
      </c>
      <c r="AY1107" s="14" t="n">
        <f aca="false">SUMIFS(시군구_병원급!$E$5:$E$3668,시군구_병원급!$A$5:$A$3668,$A1107,시군구_병원급!$D$5:$D$3668,$D1107)</f>
        <v>1</v>
      </c>
      <c r="AZ1107" s="14" t="n">
        <f aca="false">SUMIFS(시군구_병원급!$F$5:$F$3668,시군구_병원급!$A$5:$A$3668,$A1107,시군구_병원급!$D$5:$D$3668,$D1107)</f>
        <v>0</v>
      </c>
      <c r="BA1107" s="14" t="n">
        <f aca="false">SUMIFS(시군구_병원급!$G$5:$G$3668,시군구_병원급!$A$5:$A$3668,$A1107,시군구_병원급!$D$5:$D$3668,$D1107)</f>
        <v>1</v>
      </c>
      <c r="BB1107" s="14" t="n">
        <f aca="false">SUMIFS(시군구_병원급!$H$5:$H$3668,시군구_병원급!$A$5:$A$3668,$A1107,시군구_병원급!$D$5:$D$3668,$D1107)</f>
        <v>2</v>
      </c>
      <c r="BC1107" s="16" t="n">
        <f aca="false">K1107+AY1107</f>
        <v>1</v>
      </c>
      <c r="BD1107" s="17" t="n">
        <f aca="false">IF(E1107=0,"",(K1107+AY1107)/E1107*1000)</f>
        <v>1.27388535031847</v>
      </c>
      <c r="BE1107" s="16" t="n">
        <f aca="false">AY1107-SUMIFS(시군구_병원급!$E$5:$E$3668,시군구_병원급!$A$5:$A$3668,$A1107,시군구_병원급!$D$5:$D$3668,$D1107-3)</f>
        <v>0</v>
      </c>
      <c r="BF1107" s="16" t="n">
        <f aca="false">IF(AY1107=0,1,0)</f>
        <v>0</v>
      </c>
      <c r="BG1107" s="16" t="n">
        <f aca="false">IF(K1107+AY1107=0,1,0)</f>
        <v>0</v>
      </c>
      <c r="BH1107" s="16" t="n">
        <f aca="false">AF1107+AG1107+AH1107</f>
        <v>4</v>
      </c>
      <c r="BI1107" s="18" t="n">
        <f aca="false">IF(H1107=0,"",BH1107/H1107)</f>
        <v>0.4</v>
      </c>
      <c r="BJ1107" s="16" t="n">
        <f aca="false">IF(AP1107="","",AP1107+AN1107)</f>
        <v>4</v>
      </c>
    </row>
    <row r="1108" customFormat="false" ht="15" hidden="false" customHeight="true" outlineLevel="0" collapsed="false">
      <c r="A1108" s="9" t="s">
        <v>435</v>
      </c>
      <c r="B1108" s="10" t="s">
        <v>409</v>
      </c>
      <c r="C1108" s="10" t="s">
        <v>436</v>
      </c>
      <c r="D1108" s="9" t="n">
        <v>2020</v>
      </c>
      <c r="E1108" s="11" t="n">
        <v>972</v>
      </c>
      <c r="F1108" s="11" t="n">
        <v>131</v>
      </c>
      <c r="G1108" s="11" t="n">
        <v>136</v>
      </c>
      <c r="H1108" s="11" t="n">
        <v>13</v>
      </c>
      <c r="I1108" s="11" t="n">
        <v>793</v>
      </c>
      <c r="J1108" s="11" t="n">
        <v>593</v>
      </c>
      <c r="K1108" s="11" t="n">
        <v>0</v>
      </c>
      <c r="L1108" s="12" t="n">
        <v>13.3744855967078</v>
      </c>
      <c r="M1108" s="12" t="n">
        <v>0</v>
      </c>
      <c r="N1108" s="13" t="n">
        <v>0.747793190416141</v>
      </c>
      <c r="O1108" s="13" t="n">
        <v>0.815843621399177</v>
      </c>
      <c r="P1108" s="13" t="n">
        <v>0.139917695473251</v>
      </c>
      <c r="Q1108" s="13" t="n">
        <v>-0.255742725880551</v>
      </c>
      <c r="R1108" s="13" t="n">
        <v>-0.276595744680851</v>
      </c>
      <c r="S1108" s="11" t="n">
        <v>0</v>
      </c>
      <c r="T1108" s="13" t="n">
        <v>-0.133333333333333</v>
      </c>
      <c r="U1108" s="13" t="n">
        <v>-0.162618796198522</v>
      </c>
      <c r="V1108" s="11" t="n">
        <v>1</v>
      </c>
      <c r="W1108" s="13" t="n">
        <v>-0.153846153846154</v>
      </c>
      <c r="X1108" s="11" t="n">
        <v>0</v>
      </c>
      <c r="Y1108" s="11" t="n">
        <v>0</v>
      </c>
      <c r="Z1108" s="11" t="n">
        <v>0</v>
      </c>
      <c r="AA1108" s="11" t="n">
        <v>0</v>
      </c>
      <c r="AB1108" s="10" t="s">
        <v>65</v>
      </c>
      <c r="AC1108" s="11" t="n">
        <v>4</v>
      </c>
      <c r="AD1108" s="11" t="n">
        <v>4</v>
      </c>
      <c r="AE1108" s="11" t="n">
        <v>0</v>
      </c>
      <c r="AF1108" s="11" t="n">
        <v>1</v>
      </c>
      <c r="AG1108" s="11" t="n">
        <v>4</v>
      </c>
      <c r="AH1108" s="11" t="n">
        <v>0</v>
      </c>
      <c r="AI1108" s="13" t="n">
        <v>0.307692307692308</v>
      </c>
      <c r="AJ1108" s="13" t="n">
        <v>0.307692307692308</v>
      </c>
      <c r="AK1108" s="13" t="n">
        <v>0</v>
      </c>
      <c r="AL1108" s="13" t="n">
        <v>0.0769230769230769</v>
      </c>
      <c r="AM1108" s="13" t="n">
        <v>0.307692307692308</v>
      </c>
      <c r="AN1108" s="11" t="n">
        <v>0</v>
      </c>
      <c r="AO1108" s="13" t="n">
        <v>0</v>
      </c>
      <c r="AP1108" s="11" t="n">
        <v>3</v>
      </c>
      <c r="AQ1108" s="11" t="n">
        <v>1</v>
      </c>
      <c r="AR1108" s="13" t="n">
        <v>0.2</v>
      </c>
      <c r="AS1108" s="13" t="n">
        <v>0.0666666666666667</v>
      </c>
      <c r="AT1108" s="14" t="n">
        <f aca="false">SUMIFS(시도_소아과개폐업!$C$5:$C$293,시도_소아과개폐업!$A$5:$A$293,$D1108,시도_소아과개폐업!$B$5:$B$293,$B1108)</f>
        <v>32</v>
      </c>
      <c r="AU1108" s="14" t="n">
        <f aca="false">SUMIFS(시도_소아과개폐업!$D$5:$D$293,시도_소아과개폐업!$A$5:$A$293,$D1108,시도_소아과개폐업!$B$5:$B$293,$B1108)</f>
        <v>25</v>
      </c>
      <c r="AV1108" s="14" t="n">
        <f aca="false">SUMIFS(시도_소아과개폐업!$F$5:$F$293,시도_소아과개폐업!$A$5:$A$293,$D1108,시도_소아과개폐업!$B$5:$B$293,$B1108)</f>
        <v>7</v>
      </c>
      <c r="AW1108" s="15" t="n">
        <f aca="false">SUMIFS(시도_소아과개폐업!$G$5:$G$293,시도_소아과개폐업!$A$5:$A$293,$D1108,시도_소아과개폐업!$B$5:$B$293,$B1108)</f>
        <v>0.25</v>
      </c>
      <c r="AX1108" s="14" t="n">
        <f aca="false">SUMIFS(시도_소아과개폐업!$H$5:$H$293,시도_소아과개폐업!$A$5:$A$293,$D1108,시도_소아과개폐업!$B$5:$B$293,$B1108)</f>
        <v>70</v>
      </c>
      <c r="AY1108" s="14" t="n">
        <f aca="false">SUMIFS(시군구_병원급!$E$5:$E$3668,시군구_병원급!$A$5:$A$3668,$A1108,시군구_병원급!$D$5:$D$3668,$D1108)</f>
        <v>2</v>
      </c>
      <c r="AZ1108" s="14" t="n">
        <f aca="false">SUMIFS(시군구_병원급!$F$5:$F$3668,시군구_병원급!$A$5:$A$3668,$A1108,시군구_병원급!$D$5:$D$3668,$D1108)</f>
        <v>0</v>
      </c>
      <c r="BA1108" s="14" t="n">
        <f aca="false">SUMIFS(시군구_병원급!$G$5:$G$3668,시군구_병원급!$A$5:$A$3668,$A1108,시군구_병원급!$D$5:$D$3668,$D1108)</f>
        <v>2</v>
      </c>
      <c r="BB1108" s="14" t="n">
        <f aca="false">SUMIFS(시군구_병원급!$H$5:$H$3668,시군구_병원급!$A$5:$A$3668,$A1108,시군구_병원급!$D$5:$D$3668,$D1108)</f>
        <v>5</v>
      </c>
      <c r="BC1108" s="16" t="n">
        <f aca="false">K1108+AY1108</f>
        <v>2</v>
      </c>
      <c r="BD1108" s="17" t="n">
        <f aca="false">IF(E1108=0,"",(K1108+AY1108)/E1108*1000)</f>
        <v>2.05761316872428</v>
      </c>
      <c r="BE1108" s="16" t="n">
        <f aca="false">AY1108-SUMIFS(시군구_병원급!$E$5:$E$3668,시군구_병원급!$A$5:$A$3668,$A1108,시군구_병원급!$D$5:$D$3668,$D1108-3)</f>
        <v>1</v>
      </c>
      <c r="BF1108" s="16" t="n">
        <f aca="false">IF(AY1108=0,1,0)</f>
        <v>0</v>
      </c>
      <c r="BG1108" s="16" t="n">
        <f aca="false">IF(K1108+AY1108=0,1,0)</f>
        <v>0</v>
      </c>
      <c r="BH1108" s="16" t="n">
        <f aca="false">AF1108+AG1108+AH1108</f>
        <v>5</v>
      </c>
      <c r="BI1108" s="18" t="n">
        <f aca="false">IF(H1108=0,"",BH1108/H1108)</f>
        <v>0.384615384615385</v>
      </c>
      <c r="BJ1108" s="16" t="n">
        <f aca="false">IF(AP1108="","",AP1108+AN1108)</f>
        <v>3</v>
      </c>
    </row>
    <row r="1109" customFormat="false" ht="15" hidden="false" customHeight="true" outlineLevel="0" collapsed="false">
      <c r="A1109" s="9" t="s">
        <v>437</v>
      </c>
      <c r="B1109" s="10" t="s">
        <v>409</v>
      </c>
      <c r="C1109" s="10" t="s">
        <v>438</v>
      </c>
      <c r="D1109" s="9" t="n">
        <v>2020</v>
      </c>
      <c r="E1109" s="11" t="n">
        <v>735</v>
      </c>
      <c r="F1109" s="11" t="n">
        <v>80</v>
      </c>
      <c r="G1109" s="11" t="n">
        <v>86</v>
      </c>
      <c r="H1109" s="11" t="n">
        <v>12</v>
      </c>
      <c r="I1109" s="11" t="n">
        <v>568</v>
      </c>
      <c r="J1109" s="11" t="n">
        <v>405</v>
      </c>
      <c r="K1109" s="11" t="n">
        <v>0</v>
      </c>
      <c r="L1109" s="12" t="n">
        <v>16.3265306122449</v>
      </c>
      <c r="M1109" s="12" t="n">
        <v>0</v>
      </c>
      <c r="N1109" s="13" t="n">
        <v>0.713028169014085</v>
      </c>
      <c r="O1109" s="13" t="n">
        <v>0.772789115646259</v>
      </c>
      <c r="P1109" s="13" t="n">
        <v>0.117006802721088</v>
      </c>
      <c r="Q1109" s="13" t="n">
        <v>-0.330601092896175</v>
      </c>
      <c r="R1109" s="13" t="n">
        <v>-0.549738219895288</v>
      </c>
      <c r="S1109" s="11" t="n">
        <v>0</v>
      </c>
      <c r="T1109" s="13" t="n">
        <v>0</v>
      </c>
      <c r="U1109" s="13" t="n">
        <v>-0.038917089678511</v>
      </c>
      <c r="V1109" s="11" t="n">
        <v>1</v>
      </c>
      <c r="W1109" s="13" t="n">
        <v>-0.25</v>
      </c>
      <c r="X1109" s="11" t="n">
        <v>1</v>
      </c>
      <c r="Y1109" s="11" t="n">
        <v>0</v>
      </c>
      <c r="Z1109" s="11" t="n">
        <v>1</v>
      </c>
      <c r="AA1109" s="11" t="n">
        <v>0</v>
      </c>
      <c r="AB1109" s="10" t="s">
        <v>65</v>
      </c>
      <c r="AC1109" s="11" t="n">
        <v>7</v>
      </c>
      <c r="AD1109" s="11" t="n">
        <v>2</v>
      </c>
      <c r="AE1109" s="11" t="n">
        <v>0</v>
      </c>
      <c r="AF1109" s="11" t="n">
        <v>0</v>
      </c>
      <c r="AG1109" s="11" t="n">
        <v>3</v>
      </c>
      <c r="AH1109" s="11" t="n">
        <v>0</v>
      </c>
      <c r="AI1109" s="13" t="n">
        <v>0.583333333333333</v>
      </c>
      <c r="AJ1109" s="13" t="n">
        <v>0.166666666666667</v>
      </c>
      <c r="AK1109" s="13" t="n">
        <v>0</v>
      </c>
      <c r="AL1109" s="13" t="n">
        <v>0</v>
      </c>
      <c r="AM1109" s="13" t="n">
        <v>0.25</v>
      </c>
      <c r="AN1109" s="11" t="n">
        <v>0</v>
      </c>
      <c r="AO1109" s="13" t="n">
        <v>0</v>
      </c>
      <c r="AP1109" s="11" t="n">
        <v>0</v>
      </c>
      <c r="AQ1109" s="11" t="n">
        <v>0</v>
      </c>
      <c r="AR1109" s="13" t="n">
        <v>0</v>
      </c>
      <c r="AS1109" s="13" t="n">
        <v>0</v>
      </c>
      <c r="AT1109" s="14" t="n">
        <f aca="false">SUMIFS(시도_소아과개폐업!$C$5:$C$293,시도_소아과개폐업!$A$5:$A$293,$D1109,시도_소아과개폐업!$B$5:$B$293,$B1109)</f>
        <v>32</v>
      </c>
      <c r="AU1109" s="14" t="n">
        <f aca="false">SUMIFS(시도_소아과개폐업!$D$5:$D$293,시도_소아과개폐업!$A$5:$A$293,$D1109,시도_소아과개폐업!$B$5:$B$293,$B1109)</f>
        <v>25</v>
      </c>
      <c r="AV1109" s="14" t="n">
        <f aca="false">SUMIFS(시도_소아과개폐업!$F$5:$F$293,시도_소아과개폐업!$A$5:$A$293,$D1109,시도_소아과개폐업!$B$5:$B$293,$B1109)</f>
        <v>7</v>
      </c>
      <c r="AW1109" s="15" t="n">
        <f aca="false">SUMIFS(시도_소아과개폐업!$G$5:$G$293,시도_소아과개폐업!$A$5:$A$293,$D1109,시도_소아과개폐업!$B$5:$B$293,$B1109)</f>
        <v>0.25</v>
      </c>
      <c r="AX1109" s="14" t="n">
        <f aca="false">SUMIFS(시도_소아과개폐업!$H$5:$H$293,시도_소아과개폐업!$A$5:$A$293,$D1109,시도_소아과개폐업!$B$5:$B$293,$B1109)</f>
        <v>70</v>
      </c>
      <c r="AY1109" s="14" t="n">
        <f aca="false">SUMIFS(시군구_병원급!$E$5:$E$3668,시군구_병원급!$A$5:$A$3668,$A1109,시군구_병원급!$D$5:$D$3668,$D1109)</f>
        <v>0</v>
      </c>
      <c r="AZ1109" s="14" t="n">
        <f aca="false">SUMIFS(시군구_병원급!$F$5:$F$3668,시군구_병원급!$A$5:$A$3668,$A1109,시군구_병원급!$D$5:$D$3668,$D1109)</f>
        <v>0</v>
      </c>
      <c r="BA1109" s="14" t="n">
        <f aca="false">SUMIFS(시군구_병원급!$G$5:$G$3668,시군구_병원급!$A$5:$A$3668,$A1109,시군구_병원급!$D$5:$D$3668,$D1109)</f>
        <v>0</v>
      </c>
      <c r="BB1109" s="14" t="n">
        <f aca="false">SUMIFS(시군구_병원급!$H$5:$H$3668,시군구_병원급!$A$5:$A$3668,$A1109,시군구_병원급!$D$5:$D$3668,$D1109)</f>
        <v>1</v>
      </c>
      <c r="BC1109" s="16" t="n">
        <f aca="false">K1109+AY1109</f>
        <v>0</v>
      </c>
      <c r="BD1109" s="17" t="n">
        <f aca="false">IF(E1109=0,"",(K1109+AY1109)/E1109*1000)</f>
        <v>0</v>
      </c>
      <c r="BE1109" s="16" t="n">
        <f aca="false">AY1109-SUMIFS(시군구_병원급!$E$5:$E$3668,시군구_병원급!$A$5:$A$3668,$A1109,시군구_병원급!$D$5:$D$3668,$D1109-3)</f>
        <v>0</v>
      </c>
      <c r="BF1109" s="16" t="n">
        <f aca="false">IF(AY1109=0,1,0)</f>
        <v>1</v>
      </c>
      <c r="BG1109" s="16" t="n">
        <f aca="false">IF(K1109+AY1109=0,1,0)</f>
        <v>1</v>
      </c>
      <c r="BH1109" s="16" t="n">
        <f aca="false">AF1109+AG1109+AH1109</f>
        <v>3</v>
      </c>
      <c r="BI1109" s="18" t="n">
        <f aca="false">IF(H1109=0,"",BH1109/H1109)</f>
        <v>0.25</v>
      </c>
      <c r="BJ1109" s="16" t="n">
        <f aca="false">IF(AP1109="","",AP1109+AN1109)</f>
        <v>0</v>
      </c>
    </row>
    <row r="1110" customFormat="false" ht="15" hidden="false" customHeight="true" outlineLevel="0" collapsed="false">
      <c r="A1110" s="9" t="s">
        <v>439</v>
      </c>
      <c r="B1110" s="10" t="s">
        <v>409</v>
      </c>
      <c r="C1110" s="10" t="s">
        <v>440</v>
      </c>
      <c r="D1110" s="9" t="n">
        <v>2020</v>
      </c>
      <c r="E1110" s="11" t="n">
        <v>901</v>
      </c>
      <c r="F1110" s="11" t="n">
        <v>99</v>
      </c>
      <c r="G1110" s="11" t="n">
        <v>105</v>
      </c>
      <c r="H1110" s="11" t="n">
        <v>12</v>
      </c>
      <c r="I1110" s="11" t="n">
        <v>660</v>
      </c>
      <c r="J1110" s="11" t="n">
        <v>483</v>
      </c>
      <c r="K1110" s="11" t="n">
        <v>1</v>
      </c>
      <c r="L1110" s="12" t="n">
        <v>13.3185349611543</v>
      </c>
      <c r="M1110" s="12" t="n">
        <v>1.10987791342952</v>
      </c>
      <c r="N1110" s="13" t="n">
        <v>0.731818181818182</v>
      </c>
      <c r="O1110" s="13" t="n">
        <v>0.732519422863485</v>
      </c>
      <c r="P1110" s="13" t="n">
        <v>0.1165371809101</v>
      </c>
      <c r="Q1110" s="13" t="n">
        <v>-0.247913188647746</v>
      </c>
      <c r="R1110" s="13" t="n">
        <v>-0.34375</v>
      </c>
      <c r="S1110" s="11" t="n">
        <v>0</v>
      </c>
      <c r="T1110" s="13" t="n">
        <v>0</v>
      </c>
      <c r="U1110" s="13" t="n">
        <v>0</v>
      </c>
      <c r="V1110" s="11" t="n">
        <v>0</v>
      </c>
      <c r="W1110" s="13" t="n">
        <v>-0.166666666666667</v>
      </c>
      <c r="X1110" s="11" t="n">
        <v>0</v>
      </c>
      <c r="Y1110" s="11" t="n">
        <v>0</v>
      </c>
      <c r="Z1110" s="11" t="n">
        <v>0</v>
      </c>
      <c r="AA1110" s="11" t="n">
        <v>0</v>
      </c>
      <c r="AB1110" s="10" t="s">
        <v>65</v>
      </c>
      <c r="AC1110" s="11" t="n">
        <v>5</v>
      </c>
      <c r="AD1110" s="11" t="n">
        <v>0</v>
      </c>
      <c r="AE1110" s="11" t="n">
        <v>2</v>
      </c>
      <c r="AF1110" s="11" t="n">
        <v>0</v>
      </c>
      <c r="AG1110" s="11" t="n">
        <v>5</v>
      </c>
      <c r="AH1110" s="11" t="n">
        <v>0</v>
      </c>
      <c r="AI1110" s="13" t="n">
        <v>0.416666666666667</v>
      </c>
      <c r="AJ1110" s="13" t="n">
        <v>0</v>
      </c>
      <c r="AK1110" s="13" t="n">
        <v>0.166666666666667</v>
      </c>
      <c r="AL1110" s="13" t="n">
        <v>0</v>
      </c>
      <c r="AM1110" s="13" t="n">
        <v>0.416666666666667</v>
      </c>
      <c r="AN1110" s="11" t="n">
        <v>0</v>
      </c>
      <c r="AO1110" s="13" t="n">
        <v>0</v>
      </c>
      <c r="AP1110" s="11" t="n">
        <v>0</v>
      </c>
      <c r="AQ1110" s="11" t="n">
        <v>0</v>
      </c>
      <c r="AR1110" s="13" t="n">
        <v>0</v>
      </c>
      <c r="AS1110" s="13" t="n">
        <v>0</v>
      </c>
      <c r="AT1110" s="14" t="n">
        <f aca="false">SUMIFS(시도_소아과개폐업!$C$5:$C$293,시도_소아과개폐업!$A$5:$A$293,$D1110,시도_소아과개폐업!$B$5:$B$293,$B1110)</f>
        <v>32</v>
      </c>
      <c r="AU1110" s="14" t="n">
        <f aca="false">SUMIFS(시도_소아과개폐업!$D$5:$D$293,시도_소아과개폐업!$A$5:$A$293,$D1110,시도_소아과개폐업!$B$5:$B$293,$B1110)</f>
        <v>25</v>
      </c>
      <c r="AV1110" s="14" t="n">
        <f aca="false">SUMIFS(시도_소아과개폐업!$F$5:$F$293,시도_소아과개폐업!$A$5:$A$293,$D1110,시도_소아과개폐업!$B$5:$B$293,$B1110)</f>
        <v>7</v>
      </c>
      <c r="AW1110" s="15" t="n">
        <f aca="false">SUMIFS(시도_소아과개폐업!$G$5:$G$293,시도_소아과개폐업!$A$5:$A$293,$D1110,시도_소아과개폐업!$B$5:$B$293,$B1110)</f>
        <v>0.25</v>
      </c>
      <c r="AX1110" s="14" t="n">
        <f aca="false">SUMIFS(시도_소아과개폐업!$H$5:$H$293,시도_소아과개폐업!$A$5:$A$293,$D1110,시도_소아과개폐업!$B$5:$B$293,$B1110)</f>
        <v>70</v>
      </c>
      <c r="AY1110" s="14" t="n">
        <f aca="false">SUMIFS(시군구_병원급!$E$5:$E$3668,시군구_병원급!$A$5:$A$3668,$A1110,시군구_병원급!$D$5:$D$3668,$D1110)</f>
        <v>1</v>
      </c>
      <c r="AZ1110" s="14" t="n">
        <f aca="false">SUMIFS(시군구_병원급!$F$5:$F$3668,시군구_병원급!$A$5:$A$3668,$A1110,시군구_병원급!$D$5:$D$3668,$D1110)</f>
        <v>0</v>
      </c>
      <c r="BA1110" s="14" t="n">
        <f aca="false">SUMIFS(시군구_병원급!$G$5:$G$3668,시군구_병원급!$A$5:$A$3668,$A1110,시군구_병원급!$D$5:$D$3668,$D1110)</f>
        <v>1</v>
      </c>
      <c r="BB1110" s="14" t="n">
        <f aca="false">SUMIFS(시군구_병원급!$H$5:$H$3668,시군구_병원급!$A$5:$A$3668,$A1110,시군구_병원급!$D$5:$D$3668,$D1110)</f>
        <v>1</v>
      </c>
      <c r="BC1110" s="16" t="n">
        <f aca="false">K1110+AY1110</f>
        <v>2</v>
      </c>
      <c r="BD1110" s="17" t="n">
        <f aca="false">IF(E1110=0,"",(K1110+AY1110)/E1110*1000)</f>
        <v>2.21975582685905</v>
      </c>
      <c r="BE1110" s="16" t="n">
        <f aca="false">AY1110-SUMIFS(시군구_병원급!$E$5:$E$3668,시군구_병원급!$A$5:$A$3668,$A1110,시군구_병원급!$D$5:$D$3668,$D1110-3)</f>
        <v>0</v>
      </c>
      <c r="BF1110" s="16" t="n">
        <f aca="false">IF(AY1110=0,1,0)</f>
        <v>0</v>
      </c>
      <c r="BG1110" s="16" t="n">
        <f aca="false">IF(K1110+AY1110=0,1,0)</f>
        <v>0</v>
      </c>
      <c r="BH1110" s="16" t="n">
        <f aca="false">AF1110+AG1110+AH1110</f>
        <v>5</v>
      </c>
      <c r="BI1110" s="18" t="n">
        <f aca="false">IF(H1110=0,"",BH1110/H1110)</f>
        <v>0.416666666666667</v>
      </c>
      <c r="BJ1110" s="16" t="n">
        <f aca="false">IF(AP1110="","",AP1110+AN1110)</f>
        <v>0</v>
      </c>
    </row>
    <row r="1111" customFormat="false" ht="15" hidden="false" customHeight="true" outlineLevel="0" collapsed="false">
      <c r="A1111" s="9" t="s">
        <v>441</v>
      </c>
      <c r="B1111" s="10" t="s">
        <v>409</v>
      </c>
      <c r="C1111" s="10" t="s">
        <v>442</v>
      </c>
      <c r="D1111" s="9" t="n">
        <v>2020</v>
      </c>
      <c r="E1111" s="11" t="n">
        <v>1823</v>
      </c>
      <c r="F1111" s="11" t="n">
        <v>239</v>
      </c>
      <c r="G1111" s="11" t="n">
        <v>238</v>
      </c>
      <c r="H1111" s="11" t="n">
        <v>28</v>
      </c>
      <c r="I1111" s="11" t="n">
        <v>1448</v>
      </c>
      <c r="J1111" s="11" t="n">
        <v>1207</v>
      </c>
      <c r="K1111" s="11" t="n">
        <v>2</v>
      </c>
      <c r="L1111" s="12" t="n">
        <v>15.3592978606692</v>
      </c>
      <c r="M1111" s="12" t="n">
        <v>1.09709270433352</v>
      </c>
      <c r="N1111" s="13" t="n">
        <v>0.833563535911602</v>
      </c>
      <c r="O1111" s="13" t="n">
        <v>0.794295117937466</v>
      </c>
      <c r="P1111" s="13" t="n">
        <v>0.130554031815688</v>
      </c>
      <c r="Q1111" s="13" t="n">
        <v>-0.218602657522503</v>
      </c>
      <c r="R1111" s="13" t="n">
        <v>-0.190476190476191</v>
      </c>
      <c r="S1111" s="11" t="n">
        <v>0</v>
      </c>
      <c r="T1111" s="13" t="n">
        <v>-0.0666666666666667</v>
      </c>
      <c r="U1111" s="13" t="n">
        <v>-0.0735764555342291</v>
      </c>
      <c r="V1111" s="11" t="n">
        <v>0</v>
      </c>
      <c r="W1111" s="13" t="n">
        <v>-0.107142857142857</v>
      </c>
      <c r="X1111" s="11" t="n">
        <v>0</v>
      </c>
      <c r="Y1111" s="11" t="n">
        <v>0</v>
      </c>
      <c r="Z1111" s="11" t="n">
        <v>0</v>
      </c>
      <c r="AA1111" s="11" t="n">
        <v>0</v>
      </c>
      <c r="AB1111" s="10" t="s">
        <v>65</v>
      </c>
      <c r="AC1111" s="11" t="n">
        <v>7</v>
      </c>
      <c r="AD1111" s="11" t="n">
        <v>14</v>
      </c>
      <c r="AE1111" s="11" t="n">
        <v>5</v>
      </c>
      <c r="AF1111" s="11" t="n">
        <v>0</v>
      </c>
      <c r="AG1111" s="11" t="n">
        <v>2</v>
      </c>
      <c r="AH1111" s="11" t="n">
        <v>0</v>
      </c>
      <c r="AI1111" s="13" t="n">
        <v>0.25</v>
      </c>
      <c r="AJ1111" s="13" t="n">
        <v>0.5</v>
      </c>
      <c r="AK1111" s="13" t="n">
        <v>0.178571428571429</v>
      </c>
      <c r="AL1111" s="13" t="n">
        <v>0</v>
      </c>
      <c r="AM1111" s="13" t="n">
        <v>0.0714285714285714</v>
      </c>
      <c r="AN1111" s="11" t="n">
        <v>0</v>
      </c>
      <c r="AO1111" s="13" t="n">
        <v>0</v>
      </c>
      <c r="AP1111" s="11" t="n">
        <v>2</v>
      </c>
      <c r="AQ1111" s="11" t="n">
        <v>0</v>
      </c>
      <c r="AR1111" s="13" t="n">
        <v>0.0666666666666667</v>
      </c>
      <c r="AS1111" s="13" t="n">
        <v>0</v>
      </c>
      <c r="AT1111" s="14" t="n">
        <f aca="false">SUMIFS(시도_소아과개폐업!$C$5:$C$293,시도_소아과개폐업!$A$5:$A$293,$D1111,시도_소아과개폐업!$B$5:$B$293,$B1111)</f>
        <v>32</v>
      </c>
      <c r="AU1111" s="14" t="n">
        <f aca="false">SUMIFS(시도_소아과개폐업!$D$5:$D$293,시도_소아과개폐업!$A$5:$A$293,$D1111,시도_소아과개폐업!$B$5:$B$293,$B1111)</f>
        <v>25</v>
      </c>
      <c r="AV1111" s="14" t="n">
        <f aca="false">SUMIFS(시도_소아과개폐업!$F$5:$F$293,시도_소아과개폐업!$A$5:$A$293,$D1111,시도_소아과개폐업!$B$5:$B$293,$B1111)</f>
        <v>7</v>
      </c>
      <c r="AW1111" s="15" t="n">
        <f aca="false">SUMIFS(시도_소아과개폐업!$G$5:$G$293,시도_소아과개폐업!$A$5:$A$293,$D1111,시도_소아과개폐업!$B$5:$B$293,$B1111)</f>
        <v>0.25</v>
      </c>
      <c r="AX1111" s="14" t="n">
        <f aca="false">SUMIFS(시도_소아과개폐업!$H$5:$H$293,시도_소아과개폐업!$A$5:$A$293,$D1111,시도_소아과개폐업!$B$5:$B$293,$B1111)</f>
        <v>70</v>
      </c>
      <c r="AY1111" s="14" t="n">
        <f aca="false">SUMIFS(시군구_병원급!$E$5:$E$3668,시군구_병원급!$A$5:$A$3668,$A1111,시군구_병원급!$D$5:$D$3668,$D1111)</f>
        <v>3</v>
      </c>
      <c r="AZ1111" s="14" t="n">
        <f aca="false">SUMIFS(시군구_병원급!$F$5:$F$3668,시군구_병원급!$A$5:$A$3668,$A1111,시군구_병원급!$D$5:$D$3668,$D1111)</f>
        <v>0</v>
      </c>
      <c r="BA1111" s="14" t="n">
        <f aca="false">SUMIFS(시군구_병원급!$G$5:$G$3668,시군구_병원급!$A$5:$A$3668,$A1111,시군구_병원급!$D$5:$D$3668,$D1111)</f>
        <v>3</v>
      </c>
      <c r="BB1111" s="14" t="n">
        <f aca="false">SUMIFS(시군구_병원급!$H$5:$H$3668,시군구_병원급!$A$5:$A$3668,$A1111,시군구_병원급!$D$5:$D$3668,$D1111)</f>
        <v>6</v>
      </c>
      <c r="BC1111" s="16" t="n">
        <f aca="false">K1111+AY1111</f>
        <v>5</v>
      </c>
      <c r="BD1111" s="17" t="n">
        <f aca="false">IF(E1111=0,"",(K1111+AY1111)/E1111*1000)</f>
        <v>2.74273176083379</v>
      </c>
      <c r="BE1111" s="16" t="n">
        <f aca="false">AY1111-SUMIFS(시군구_병원급!$E$5:$E$3668,시군구_병원급!$A$5:$A$3668,$A1111,시군구_병원급!$D$5:$D$3668,$D1111-3)</f>
        <v>0</v>
      </c>
      <c r="BF1111" s="16" t="n">
        <f aca="false">IF(AY1111=0,1,0)</f>
        <v>0</v>
      </c>
      <c r="BG1111" s="16" t="n">
        <f aca="false">IF(K1111+AY1111=0,1,0)</f>
        <v>0</v>
      </c>
      <c r="BH1111" s="16" t="n">
        <f aca="false">AF1111+AG1111+AH1111</f>
        <v>2</v>
      </c>
      <c r="BI1111" s="18" t="n">
        <f aca="false">IF(H1111=0,"",BH1111/H1111)</f>
        <v>0.0714285714285714</v>
      </c>
      <c r="BJ1111" s="16" t="n">
        <f aca="false">IF(AP1111="","",AP1111+AN1111)</f>
        <v>2</v>
      </c>
    </row>
    <row r="1112" customFormat="false" ht="15" hidden="false" customHeight="true" outlineLevel="0" collapsed="false">
      <c r="A1112" s="9" t="s">
        <v>443</v>
      </c>
      <c r="B1112" s="10" t="s">
        <v>409</v>
      </c>
      <c r="C1112" s="10" t="s">
        <v>444</v>
      </c>
      <c r="D1112" s="9" t="n">
        <v>2020</v>
      </c>
      <c r="E1112" s="11" t="n">
        <v>789</v>
      </c>
      <c r="F1112" s="11" t="n">
        <v>106</v>
      </c>
      <c r="G1112" s="11" t="n">
        <v>107</v>
      </c>
      <c r="H1112" s="11" t="n">
        <v>9</v>
      </c>
      <c r="I1112" s="11" t="n">
        <v>547</v>
      </c>
      <c r="J1112" s="11" t="n">
        <v>391</v>
      </c>
      <c r="K1112" s="11" t="n">
        <v>0</v>
      </c>
      <c r="L1112" s="12" t="n">
        <v>11.4068441064639</v>
      </c>
      <c r="M1112" s="12" t="n">
        <v>0</v>
      </c>
      <c r="N1112" s="13" t="n">
        <v>0.714808043875686</v>
      </c>
      <c r="O1112" s="13" t="n">
        <v>0.693282636248416</v>
      </c>
      <c r="P1112" s="13" t="n">
        <v>0.135614702154626</v>
      </c>
      <c r="Q1112" s="13" t="n">
        <v>-0.285326086956522</v>
      </c>
      <c r="R1112" s="13" t="n">
        <v>-0.130081300813008</v>
      </c>
      <c r="S1112" s="11" t="n">
        <v>-1</v>
      </c>
      <c r="T1112" s="13" t="n">
        <v>-0.1</v>
      </c>
      <c r="U1112" s="13" t="n">
        <v>-0.0665529010238908</v>
      </c>
      <c r="V1112" s="11" t="n">
        <v>1</v>
      </c>
      <c r="W1112" s="13" t="n">
        <v>0</v>
      </c>
      <c r="X1112" s="11" t="n">
        <v>0</v>
      </c>
      <c r="Y1112" s="11" t="n">
        <v>0</v>
      </c>
      <c r="Z1112" s="11" t="n">
        <v>0</v>
      </c>
      <c r="AA1112" s="11" t="n">
        <v>0</v>
      </c>
      <c r="AB1112" s="10" t="s">
        <v>65</v>
      </c>
      <c r="AC1112" s="11" t="n">
        <v>3</v>
      </c>
      <c r="AD1112" s="11" t="n">
        <v>1</v>
      </c>
      <c r="AE1112" s="11" t="n">
        <v>2</v>
      </c>
      <c r="AF1112" s="11" t="n">
        <v>0</v>
      </c>
      <c r="AG1112" s="11" t="n">
        <v>3</v>
      </c>
      <c r="AH1112" s="11" t="n">
        <v>0</v>
      </c>
      <c r="AI1112" s="13" t="n">
        <v>0.333333333333333</v>
      </c>
      <c r="AJ1112" s="13" t="n">
        <v>0.111111111111111</v>
      </c>
      <c r="AK1112" s="13" t="n">
        <v>0.222222222222222</v>
      </c>
      <c r="AL1112" s="13" t="n">
        <v>0</v>
      </c>
      <c r="AM1112" s="13" t="n">
        <v>0.333333333333333</v>
      </c>
      <c r="AN1112" s="11" t="n">
        <v>0</v>
      </c>
      <c r="AO1112" s="13" t="n">
        <v>0</v>
      </c>
      <c r="AP1112" s="11" t="n">
        <v>1</v>
      </c>
      <c r="AQ1112" s="11" t="n">
        <v>0</v>
      </c>
      <c r="AR1112" s="13" t="n">
        <v>0.1</v>
      </c>
      <c r="AS1112" s="13" t="n">
        <v>0</v>
      </c>
      <c r="AT1112" s="14" t="n">
        <f aca="false">SUMIFS(시도_소아과개폐업!$C$5:$C$293,시도_소아과개폐업!$A$5:$A$293,$D1112,시도_소아과개폐업!$B$5:$B$293,$B1112)</f>
        <v>32</v>
      </c>
      <c r="AU1112" s="14" t="n">
        <f aca="false">SUMIFS(시도_소아과개폐업!$D$5:$D$293,시도_소아과개폐업!$A$5:$A$293,$D1112,시도_소아과개폐업!$B$5:$B$293,$B1112)</f>
        <v>25</v>
      </c>
      <c r="AV1112" s="14" t="n">
        <f aca="false">SUMIFS(시도_소아과개폐업!$F$5:$F$293,시도_소아과개폐업!$A$5:$A$293,$D1112,시도_소아과개폐업!$B$5:$B$293,$B1112)</f>
        <v>7</v>
      </c>
      <c r="AW1112" s="15" t="n">
        <f aca="false">SUMIFS(시도_소아과개폐업!$G$5:$G$293,시도_소아과개폐업!$A$5:$A$293,$D1112,시도_소아과개폐업!$B$5:$B$293,$B1112)</f>
        <v>0.25</v>
      </c>
      <c r="AX1112" s="14" t="n">
        <f aca="false">SUMIFS(시도_소아과개폐업!$H$5:$H$293,시도_소아과개폐업!$A$5:$A$293,$D1112,시도_소아과개폐업!$B$5:$B$293,$B1112)</f>
        <v>70</v>
      </c>
      <c r="AY1112" s="14" t="n">
        <f aca="false">SUMIFS(시군구_병원급!$E$5:$E$3668,시군구_병원급!$A$5:$A$3668,$A1112,시군구_병원급!$D$5:$D$3668,$D1112)</f>
        <v>3</v>
      </c>
      <c r="AZ1112" s="14" t="n">
        <f aca="false">SUMIFS(시군구_병원급!$F$5:$F$3668,시군구_병원급!$A$5:$A$3668,$A1112,시군구_병원급!$D$5:$D$3668,$D1112)</f>
        <v>0</v>
      </c>
      <c r="BA1112" s="14" t="n">
        <f aca="false">SUMIFS(시군구_병원급!$G$5:$G$3668,시군구_병원급!$A$5:$A$3668,$A1112,시군구_병원급!$D$5:$D$3668,$D1112)</f>
        <v>1</v>
      </c>
      <c r="BB1112" s="14" t="n">
        <f aca="false">SUMIFS(시군구_병원급!$H$5:$H$3668,시군구_병원급!$A$5:$A$3668,$A1112,시군구_병원급!$D$5:$D$3668,$D1112)</f>
        <v>4</v>
      </c>
      <c r="BC1112" s="16" t="n">
        <f aca="false">K1112+AY1112</f>
        <v>3</v>
      </c>
      <c r="BD1112" s="17" t="n">
        <f aca="false">IF(E1112=0,"",(K1112+AY1112)/E1112*1000)</f>
        <v>3.80228136882129</v>
      </c>
      <c r="BE1112" s="16" t="n">
        <f aca="false">AY1112-SUMIFS(시군구_병원급!$E$5:$E$3668,시군구_병원급!$A$5:$A$3668,$A1112,시군구_병원급!$D$5:$D$3668,$D1112-3)</f>
        <v>1</v>
      </c>
      <c r="BF1112" s="16" t="n">
        <f aca="false">IF(AY1112=0,1,0)</f>
        <v>0</v>
      </c>
      <c r="BG1112" s="16" t="n">
        <f aca="false">IF(K1112+AY1112=0,1,0)</f>
        <v>0</v>
      </c>
      <c r="BH1112" s="16" t="n">
        <f aca="false">AF1112+AG1112+AH1112</f>
        <v>3</v>
      </c>
      <c r="BI1112" s="18" t="n">
        <f aca="false">IF(H1112=0,"",BH1112/H1112)</f>
        <v>0.333333333333333</v>
      </c>
      <c r="BJ1112" s="16" t="n">
        <f aca="false">IF(AP1112="","",AP1112+AN1112)</f>
        <v>1</v>
      </c>
    </row>
    <row r="1113" customFormat="false" ht="15" hidden="false" customHeight="true" outlineLevel="0" collapsed="false">
      <c r="A1113" s="9" t="s">
        <v>445</v>
      </c>
      <c r="B1113" s="10" t="s">
        <v>446</v>
      </c>
      <c r="C1113" s="10" t="s">
        <v>447</v>
      </c>
      <c r="D1113" s="9" t="n">
        <v>2020</v>
      </c>
      <c r="E1113" s="11" t="n">
        <v>24040</v>
      </c>
      <c r="F1113" s="11" t="n">
        <v>2948</v>
      </c>
      <c r="G1113" s="11" t="n">
        <v>3075</v>
      </c>
      <c r="H1113" s="11" t="n">
        <v>365</v>
      </c>
      <c r="I1113" s="11" t="n">
        <v>21487</v>
      </c>
      <c r="J1113" s="11" t="n">
        <v>17973</v>
      </c>
      <c r="K1113" s="11" t="n">
        <v>28</v>
      </c>
      <c r="L1113" s="12" t="n">
        <v>15.1830282861897</v>
      </c>
      <c r="M1113" s="12" t="n">
        <v>1.16472545757072</v>
      </c>
      <c r="N1113" s="13" t="n">
        <v>0.836459254432913</v>
      </c>
      <c r="O1113" s="13" t="n">
        <v>0.893801996672213</v>
      </c>
      <c r="P1113" s="13" t="n">
        <v>0.127911813643927</v>
      </c>
      <c r="Q1113" s="13" t="n">
        <v>-0.138196809464062</v>
      </c>
      <c r="R1113" s="13" t="n">
        <v>-0.194815396700707</v>
      </c>
      <c r="S1113" s="11" t="n">
        <v>5</v>
      </c>
      <c r="T1113" s="13" t="n">
        <v>-0.0343915343915344</v>
      </c>
      <c r="U1113" s="13" t="n">
        <v>-0.0187240261222998</v>
      </c>
      <c r="V1113" s="11" t="n">
        <v>0</v>
      </c>
      <c r="W1113" s="13" t="n">
        <v>-0.150684931506849</v>
      </c>
      <c r="X1113" s="11" t="n">
        <v>0</v>
      </c>
      <c r="Y1113" s="11" t="n">
        <v>0</v>
      </c>
      <c r="Z1113" s="11" t="n">
        <v>0</v>
      </c>
      <c r="AA1113" s="11" t="n">
        <v>0</v>
      </c>
      <c r="AB1113" s="10" t="s">
        <v>65</v>
      </c>
      <c r="AC1113" s="11" t="n">
        <v>22</v>
      </c>
      <c r="AD1113" s="11" t="n">
        <v>173</v>
      </c>
      <c r="AE1113" s="11" t="n">
        <v>90</v>
      </c>
      <c r="AF1113" s="11" t="n">
        <v>14</v>
      </c>
      <c r="AG1113" s="11" t="n">
        <v>66</v>
      </c>
      <c r="AH1113" s="11" t="n">
        <v>0</v>
      </c>
      <c r="AI1113" s="13" t="n">
        <v>0.0602739726027397</v>
      </c>
      <c r="AJ1113" s="13" t="n">
        <v>0.473972602739726</v>
      </c>
      <c r="AK1113" s="13" t="n">
        <v>0.246575342465753</v>
      </c>
      <c r="AL1113" s="13" t="n">
        <v>0.0383561643835617</v>
      </c>
      <c r="AM1113" s="13" t="n">
        <v>0.180821917808219</v>
      </c>
      <c r="AN1113" s="11" t="n">
        <v>5</v>
      </c>
      <c r="AO1113" s="13" t="n">
        <v>0.0135135135135135</v>
      </c>
      <c r="AP1113" s="11" t="n">
        <v>15</v>
      </c>
      <c r="AQ1113" s="11" t="n">
        <v>4</v>
      </c>
      <c r="AR1113" s="13" t="n">
        <v>0.0393700787401575</v>
      </c>
      <c r="AS1113" s="13" t="n">
        <v>0.010498687664042</v>
      </c>
      <c r="AT1113" s="14" t="n">
        <f aca="false">SUMIFS(시도_소아과개폐업!$C$5:$C$293,시도_소아과개폐업!$A$5:$A$293,$D1113,시도_소아과개폐업!$B$5:$B$293,$B1113)</f>
        <v>7</v>
      </c>
      <c r="AU1113" s="14" t="n">
        <f aca="false">SUMIFS(시도_소아과개폐업!$D$5:$D$293,시도_소아과개폐업!$A$5:$A$293,$D1113,시도_소아과개폐업!$B$5:$B$293,$B1113)</f>
        <v>1</v>
      </c>
      <c r="AV1113" s="14" t="n">
        <f aca="false">SUMIFS(시도_소아과개폐업!$F$5:$F$293,시도_소아과개폐업!$A$5:$A$293,$D1113,시도_소아과개폐업!$B$5:$B$293,$B1113)</f>
        <v>6</v>
      </c>
      <c r="AW1113" s="15" t="n">
        <f aca="false">SUMIFS(시도_소아과개폐업!$G$5:$G$293,시도_소아과개폐업!$A$5:$A$293,$D1113,시도_소아과개폐업!$B$5:$B$293,$B1113)</f>
        <v>0.03125</v>
      </c>
      <c r="AX1113" s="14" t="n">
        <f aca="false">SUMIFS(시도_소아과개폐업!$H$5:$H$293,시도_소아과개폐업!$A$5:$A$293,$D1113,시도_소아과개폐업!$B$5:$B$293,$B1113)</f>
        <v>9</v>
      </c>
      <c r="AY1113" s="14" t="n">
        <f aca="false">SUMIFS(시군구_병원급!$E$5:$E$3668,시군구_병원급!$A$5:$A$3668,$A1113,시군구_병원급!$D$5:$D$3668,$D1113)</f>
        <v>3</v>
      </c>
      <c r="AZ1113" s="14" t="n">
        <f aca="false">SUMIFS(시군구_병원급!$F$5:$F$3668,시군구_병원급!$A$5:$A$3668,$A1113,시군구_병원급!$D$5:$D$3668,$D1113)</f>
        <v>5</v>
      </c>
      <c r="BA1113" s="14" t="n">
        <f aca="false">SUMIFS(시군구_병원급!$G$5:$G$3668,시군구_병원급!$A$5:$A$3668,$A1113,시군구_병원급!$D$5:$D$3668,$D1113)</f>
        <v>10</v>
      </c>
      <c r="BB1113" s="14" t="n">
        <f aca="false">SUMIFS(시군구_병원급!$H$5:$H$3668,시군구_병원급!$A$5:$A$3668,$A1113,시군구_병원급!$D$5:$D$3668,$D1113)</f>
        <v>28</v>
      </c>
      <c r="BC1113" s="16" t="n">
        <f aca="false">K1113+AY1113</f>
        <v>31</v>
      </c>
      <c r="BD1113" s="17" t="n">
        <f aca="false">IF(E1113=0,"",(K1113+AY1113)/E1113*1000)</f>
        <v>1.28951747088186</v>
      </c>
      <c r="BE1113" s="16" t="n">
        <f aca="false">AY1113-SUMIFS(시군구_병원급!$E$5:$E$3668,시군구_병원급!$A$5:$A$3668,$A1113,시군구_병원급!$D$5:$D$3668,$D1113-3)</f>
        <v>0</v>
      </c>
      <c r="BF1113" s="16" t="n">
        <f aca="false">IF(AY1113=0,1,0)</f>
        <v>0</v>
      </c>
      <c r="BG1113" s="16" t="n">
        <f aca="false">IF(K1113+AY1113=0,1,0)</f>
        <v>0</v>
      </c>
      <c r="BH1113" s="16" t="n">
        <f aca="false">AF1113+AG1113+AH1113</f>
        <v>80</v>
      </c>
      <c r="BI1113" s="18" t="n">
        <f aca="false">IF(H1113=0,"",BH1113/H1113)</f>
        <v>0.219178082191781</v>
      </c>
      <c r="BJ1113" s="16" t="n">
        <f aca="false">IF(AP1113="","",AP1113+AN1113)</f>
        <v>20</v>
      </c>
    </row>
    <row r="1114" customFormat="false" ht="15" hidden="false" customHeight="true" outlineLevel="0" collapsed="false">
      <c r="A1114" s="9" t="s">
        <v>448</v>
      </c>
      <c r="B1114" s="10" t="s">
        <v>446</v>
      </c>
      <c r="C1114" s="10" t="s">
        <v>449</v>
      </c>
      <c r="D1114" s="9" t="n">
        <v>2020</v>
      </c>
      <c r="E1114" s="11" t="n">
        <v>7578</v>
      </c>
      <c r="F1114" s="11" t="n">
        <v>880</v>
      </c>
      <c r="G1114" s="11" t="n">
        <v>914</v>
      </c>
      <c r="H1114" s="11" t="n">
        <v>124</v>
      </c>
      <c r="I1114" s="11" t="n">
        <v>7530</v>
      </c>
      <c r="J1114" s="11" t="n">
        <v>5852</v>
      </c>
      <c r="K1114" s="11" t="n">
        <v>6</v>
      </c>
      <c r="L1114" s="12" t="n">
        <v>16.3631565056743</v>
      </c>
      <c r="M1114" s="12" t="n">
        <v>0.791765637371338</v>
      </c>
      <c r="N1114" s="13" t="n">
        <v>0.777158034528553</v>
      </c>
      <c r="O1114" s="13" t="n">
        <v>0.993665874901029</v>
      </c>
      <c r="P1114" s="13" t="n">
        <v>0.120612298759567</v>
      </c>
      <c r="Q1114" s="13" t="n">
        <v>-0.134041823791567</v>
      </c>
      <c r="R1114" s="13" t="n">
        <v>-0.249589490968801</v>
      </c>
      <c r="S1114" s="11" t="n">
        <v>2</v>
      </c>
      <c r="T1114" s="13" t="n">
        <v>-0.0158730158730159</v>
      </c>
      <c r="U1114" s="13" t="n">
        <v>-0.0209335587049798</v>
      </c>
      <c r="V1114" s="11" t="n">
        <v>0</v>
      </c>
      <c r="W1114" s="13" t="n">
        <v>-0.0887096774193549</v>
      </c>
      <c r="X1114" s="11" t="n">
        <v>0</v>
      </c>
      <c r="Y1114" s="11" t="n">
        <v>0</v>
      </c>
      <c r="Z1114" s="11" t="n">
        <v>0</v>
      </c>
      <c r="AA1114" s="11" t="n">
        <v>0</v>
      </c>
      <c r="AB1114" s="10" t="s">
        <v>65</v>
      </c>
      <c r="AC1114" s="11" t="n">
        <v>19</v>
      </c>
      <c r="AD1114" s="11" t="n">
        <v>38</v>
      </c>
      <c r="AE1114" s="11" t="n">
        <v>16</v>
      </c>
      <c r="AF1114" s="11" t="n">
        <v>5</v>
      </c>
      <c r="AG1114" s="11" t="n">
        <v>46</v>
      </c>
      <c r="AH1114" s="11" t="n">
        <v>0</v>
      </c>
      <c r="AI1114" s="13" t="n">
        <v>0.153225806451613</v>
      </c>
      <c r="AJ1114" s="13" t="n">
        <v>0.306451612903226</v>
      </c>
      <c r="AK1114" s="13" t="n">
        <v>0.129032258064516</v>
      </c>
      <c r="AL1114" s="13" t="n">
        <v>0.0403225806451613</v>
      </c>
      <c r="AM1114" s="13" t="n">
        <v>0.370967741935484</v>
      </c>
      <c r="AN1114" s="11" t="n">
        <v>1</v>
      </c>
      <c r="AO1114" s="13" t="n">
        <v>0.008</v>
      </c>
      <c r="AP1114" s="11" t="n">
        <v>3</v>
      </c>
      <c r="AQ1114" s="11" t="n">
        <v>2</v>
      </c>
      <c r="AR1114" s="13" t="n">
        <v>0.0236220472440945</v>
      </c>
      <c r="AS1114" s="13" t="n">
        <v>0.015748031496063</v>
      </c>
      <c r="AT1114" s="14" t="n">
        <f aca="false">SUMIFS(시도_소아과개폐업!$C$5:$C$293,시도_소아과개폐업!$A$5:$A$293,$D1114,시도_소아과개폐업!$B$5:$B$293,$B1114)</f>
        <v>7</v>
      </c>
      <c r="AU1114" s="14" t="n">
        <f aca="false">SUMIFS(시도_소아과개폐업!$D$5:$D$293,시도_소아과개폐업!$A$5:$A$293,$D1114,시도_소아과개폐업!$B$5:$B$293,$B1114)</f>
        <v>1</v>
      </c>
      <c r="AV1114" s="14" t="n">
        <f aca="false">SUMIFS(시도_소아과개폐업!$F$5:$F$293,시도_소아과개폐업!$A$5:$A$293,$D1114,시도_소아과개폐업!$B$5:$B$293,$B1114)</f>
        <v>6</v>
      </c>
      <c r="AW1114" s="15" t="n">
        <f aca="false">SUMIFS(시도_소아과개폐업!$G$5:$G$293,시도_소아과개폐업!$A$5:$A$293,$D1114,시도_소아과개폐업!$B$5:$B$293,$B1114)</f>
        <v>0.03125</v>
      </c>
      <c r="AX1114" s="14" t="n">
        <f aca="false">SUMIFS(시도_소아과개폐업!$H$5:$H$293,시도_소아과개폐업!$A$5:$A$293,$D1114,시도_소아과개폐업!$B$5:$B$293,$B1114)</f>
        <v>9</v>
      </c>
      <c r="AY1114" s="14" t="n">
        <f aca="false">SUMIFS(시군구_병원급!$E$5:$E$3668,시군구_병원급!$A$5:$A$3668,$A1114,시군구_병원급!$D$5:$D$3668,$D1114)</f>
        <v>1</v>
      </c>
      <c r="AZ1114" s="14" t="n">
        <f aca="false">SUMIFS(시군구_병원급!$F$5:$F$3668,시군구_병원급!$A$5:$A$3668,$A1114,시군구_병원급!$D$5:$D$3668,$D1114)</f>
        <v>1</v>
      </c>
      <c r="BA1114" s="14" t="n">
        <f aca="false">SUMIFS(시군구_병원급!$G$5:$G$3668,시군구_병원급!$A$5:$A$3668,$A1114,시군구_병원급!$D$5:$D$3668,$D1114)</f>
        <v>4</v>
      </c>
      <c r="BB1114" s="14" t="n">
        <f aca="false">SUMIFS(시군구_병원급!$H$5:$H$3668,시군구_병원급!$A$5:$A$3668,$A1114,시군구_병원급!$D$5:$D$3668,$D1114)</f>
        <v>5</v>
      </c>
      <c r="BC1114" s="16" t="n">
        <f aca="false">K1114+AY1114</f>
        <v>7</v>
      </c>
      <c r="BD1114" s="17" t="n">
        <f aca="false">IF(E1114=0,"",(K1114+AY1114)/E1114*1000)</f>
        <v>0.923726576933228</v>
      </c>
      <c r="BE1114" s="16" t="n">
        <f aca="false">AY1114-SUMIFS(시군구_병원급!$E$5:$E$3668,시군구_병원급!$A$5:$A$3668,$A1114,시군구_병원급!$D$5:$D$3668,$D1114-3)</f>
        <v>-1</v>
      </c>
      <c r="BF1114" s="16" t="n">
        <f aca="false">IF(AY1114=0,1,0)</f>
        <v>0</v>
      </c>
      <c r="BG1114" s="16" t="n">
        <f aca="false">IF(K1114+AY1114=0,1,0)</f>
        <v>0</v>
      </c>
      <c r="BH1114" s="16" t="n">
        <f aca="false">AF1114+AG1114+AH1114</f>
        <v>51</v>
      </c>
      <c r="BI1114" s="18" t="n">
        <f aca="false">IF(H1114=0,"",BH1114/H1114)</f>
        <v>0.411290322580645</v>
      </c>
      <c r="BJ1114" s="16" t="n">
        <f aca="false">IF(AP1114="","",AP1114+AN1114)</f>
        <v>4</v>
      </c>
    </row>
    <row r="1115" customFormat="false" ht="15" hidden="false" customHeight="true" outlineLevel="0" collapsed="false">
      <c r="A1115" s="9" t="s">
        <v>450</v>
      </c>
      <c r="B1115" s="10" t="s">
        <v>451</v>
      </c>
      <c r="C1115" s="10" t="s">
        <v>452</v>
      </c>
      <c r="D1115" s="9" t="n">
        <v>2020</v>
      </c>
      <c r="E1115" s="11" t="n">
        <v>11534</v>
      </c>
      <c r="F1115" s="11" t="n">
        <v>1572</v>
      </c>
      <c r="G1115" s="11" t="n">
        <v>1592</v>
      </c>
      <c r="H1115" s="11" t="n">
        <v>215</v>
      </c>
      <c r="I1115" s="11" t="n">
        <v>9673</v>
      </c>
      <c r="J1115" s="11" t="n">
        <v>7389</v>
      </c>
      <c r="K1115" s="11" t="n">
        <v>10</v>
      </c>
      <c r="L1115" s="12" t="n">
        <v>18.6405410091902</v>
      </c>
      <c r="M1115" s="12" t="n">
        <v>0.867001907404196</v>
      </c>
      <c r="N1115" s="13" t="n">
        <v>0.763878838002688</v>
      </c>
      <c r="O1115" s="13" t="n">
        <v>0.838650945032079</v>
      </c>
      <c r="P1115" s="13" t="n">
        <v>0.138026703658748</v>
      </c>
      <c r="Q1115" s="13" t="n">
        <v>-0.124753376840188</v>
      </c>
      <c r="R1115" s="13" t="n">
        <v>-0.0861079219288174</v>
      </c>
      <c r="S1115" s="11" t="n">
        <v>2</v>
      </c>
      <c r="T1115" s="13" t="n">
        <v>-0.0444444444444444</v>
      </c>
      <c r="U1115" s="13" t="n">
        <v>-0.0128584549443821</v>
      </c>
      <c r="V1115" s="11" t="n">
        <v>0</v>
      </c>
      <c r="W1115" s="13" t="n">
        <v>-0.162790697674419</v>
      </c>
      <c r="X1115" s="11" t="n">
        <v>0</v>
      </c>
      <c r="Y1115" s="11" t="n">
        <v>0</v>
      </c>
      <c r="Z1115" s="11" t="n">
        <v>0</v>
      </c>
      <c r="AA1115" s="11" t="n">
        <v>0</v>
      </c>
      <c r="AB1115" s="10" t="s">
        <v>65</v>
      </c>
      <c r="AC1115" s="11" t="n">
        <v>19</v>
      </c>
      <c r="AD1115" s="11" t="n">
        <v>66</v>
      </c>
      <c r="AE1115" s="11" t="n">
        <v>98</v>
      </c>
      <c r="AF1115" s="11" t="n">
        <v>7</v>
      </c>
      <c r="AG1115" s="11" t="n">
        <v>23</v>
      </c>
      <c r="AH1115" s="11" t="n">
        <v>2</v>
      </c>
      <c r="AI1115" s="13" t="n">
        <v>0.0883720930232558</v>
      </c>
      <c r="AJ1115" s="13" t="n">
        <v>0.306976744186047</v>
      </c>
      <c r="AK1115" s="13" t="n">
        <v>0.455813953488372</v>
      </c>
      <c r="AL1115" s="13" t="n">
        <v>0.0325581395348837</v>
      </c>
      <c r="AM1115" s="13" t="n">
        <v>0.106976744186047</v>
      </c>
      <c r="AN1115" s="11" t="n">
        <v>5</v>
      </c>
      <c r="AO1115" s="13" t="n">
        <v>0.0227272727272727</v>
      </c>
      <c r="AP1115" s="11" t="n">
        <v>13</v>
      </c>
      <c r="AQ1115" s="11" t="n">
        <v>6</v>
      </c>
      <c r="AR1115" s="13" t="n">
        <v>0.0572687224669604</v>
      </c>
      <c r="AS1115" s="13" t="n">
        <v>0.026431718061674</v>
      </c>
      <c r="AT1115" s="14" t="n">
        <f aca="false">SUMIFS(시도_소아과개폐업!$C$5:$C$293,시도_소아과개폐업!$A$5:$A$293,$D1115,시도_소아과개폐업!$B$5:$B$293,$B1115)</f>
        <v>19</v>
      </c>
      <c r="AU1115" s="14" t="n">
        <f aca="false">SUMIFS(시도_소아과개폐업!$D$5:$D$293,시도_소아과개폐업!$A$5:$A$293,$D1115,시도_소아과개폐업!$B$5:$B$293,$B1115)</f>
        <v>10</v>
      </c>
      <c r="AV1115" s="14" t="n">
        <f aca="false">SUMIFS(시도_소아과개폐업!$F$5:$F$293,시도_소아과개폐업!$A$5:$A$293,$D1115,시도_소아과개폐업!$B$5:$B$293,$B1115)</f>
        <v>9</v>
      </c>
      <c r="AW1115" s="15" t="n">
        <f aca="false">SUMIFS(시도_소아과개폐업!$G$5:$G$293,시도_소아과개폐업!$A$5:$A$293,$D1115,시도_소아과개폐업!$B$5:$B$293,$B1115)</f>
        <v>0.185185185185185</v>
      </c>
      <c r="AX1115" s="14" t="n">
        <f aca="false">SUMIFS(시도_소아과개폐업!$H$5:$H$293,시도_소아과개폐업!$A$5:$A$293,$D1115,시도_소아과개폐업!$B$5:$B$293,$B1115)</f>
        <v>28</v>
      </c>
      <c r="AY1115" s="14" t="n">
        <f aca="false">SUMIFS(시군구_병원급!$E$5:$E$3668,시군구_병원급!$A$5:$A$3668,$A1115,시군구_병원급!$D$5:$D$3668,$D1115)</f>
        <v>1</v>
      </c>
      <c r="AZ1115" s="14" t="n">
        <f aca="false">SUMIFS(시군구_병원급!$F$5:$F$3668,시군구_병원급!$A$5:$A$3668,$A1115,시군구_병원급!$D$5:$D$3668,$D1115)</f>
        <v>2</v>
      </c>
      <c r="BA1115" s="14" t="n">
        <f aca="false">SUMIFS(시군구_병원급!$G$5:$G$3668,시군구_병원급!$A$5:$A$3668,$A1115,시군구_병원급!$D$5:$D$3668,$D1115)</f>
        <v>6</v>
      </c>
      <c r="BB1115" s="14" t="n">
        <f aca="false">SUMIFS(시군구_병원급!$H$5:$H$3668,시군구_병원급!$A$5:$A$3668,$A1115,시군구_병원급!$D$5:$D$3668,$D1115)</f>
        <v>18</v>
      </c>
      <c r="BC1115" s="16" t="n">
        <f aca="false">K1115+AY1115</f>
        <v>11</v>
      </c>
      <c r="BD1115" s="17" t="n">
        <f aca="false">IF(E1115=0,"",(K1115+AY1115)/E1115*1000)</f>
        <v>0.953702098144616</v>
      </c>
      <c r="BE1115" s="16" t="n">
        <f aca="false">AY1115-SUMIFS(시군구_병원급!$E$5:$E$3668,시군구_병원급!$A$5:$A$3668,$A1115,시군구_병원급!$D$5:$D$3668,$D1115-3)</f>
        <v>0</v>
      </c>
      <c r="BF1115" s="16" t="n">
        <f aca="false">IF(AY1115=0,1,0)</f>
        <v>0</v>
      </c>
      <c r="BG1115" s="16" t="n">
        <f aca="false">IF(K1115+AY1115=0,1,0)</f>
        <v>0</v>
      </c>
      <c r="BH1115" s="16" t="n">
        <f aca="false">AF1115+AG1115+AH1115</f>
        <v>32</v>
      </c>
      <c r="BI1115" s="18" t="n">
        <f aca="false">IF(H1115=0,"",BH1115/H1115)</f>
        <v>0.148837209302326</v>
      </c>
      <c r="BJ1115" s="16" t="n">
        <f aca="false">IF(AP1115="","",AP1115+AN1115)</f>
        <v>18</v>
      </c>
    </row>
    <row r="1116" customFormat="false" ht="15" hidden="false" customHeight="true" outlineLevel="0" collapsed="false">
      <c r="A1116" s="9" t="s">
        <v>453</v>
      </c>
      <c r="B1116" s="10" t="s">
        <v>451</v>
      </c>
      <c r="C1116" s="10" t="s">
        <v>454</v>
      </c>
      <c r="D1116" s="9" t="n">
        <v>2020</v>
      </c>
      <c r="E1116" s="11" t="n">
        <v>15218</v>
      </c>
      <c r="F1116" s="11" t="n">
        <v>2060</v>
      </c>
      <c r="G1116" s="11" t="n">
        <v>2076</v>
      </c>
      <c r="H1116" s="11" t="n">
        <v>270</v>
      </c>
      <c r="I1116" s="11" t="n">
        <v>12355</v>
      </c>
      <c r="J1116" s="11" t="n">
        <v>8821</v>
      </c>
      <c r="K1116" s="11" t="n">
        <v>19</v>
      </c>
      <c r="L1116" s="12" t="n">
        <v>17.7421474569589</v>
      </c>
      <c r="M1116" s="12" t="n">
        <v>1.24852148771192</v>
      </c>
      <c r="N1116" s="13" t="n">
        <v>0.713961958721166</v>
      </c>
      <c r="O1116" s="13" t="n">
        <v>0.811867525298988</v>
      </c>
      <c r="P1116" s="13" t="n">
        <v>0.136417400446839</v>
      </c>
      <c r="Q1116" s="13" t="n">
        <v>-0.0871573390918361</v>
      </c>
      <c r="R1116" s="13" t="n">
        <v>-0.0938454823221301</v>
      </c>
      <c r="S1116" s="11" t="n">
        <v>5</v>
      </c>
      <c r="T1116" s="13" t="n">
        <v>-0.0625</v>
      </c>
      <c r="U1116" s="13" t="n">
        <v>-0.0365720524017468</v>
      </c>
      <c r="V1116" s="11" t="n">
        <v>0</v>
      </c>
      <c r="W1116" s="13" t="n">
        <v>-0.174074074074074</v>
      </c>
      <c r="X1116" s="11" t="n">
        <v>0</v>
      </c>
      <c r="Y1116" s="11" t="n">
        <v>0</v>
      </c>
      <c r="Z1116" s="11" t="n">
        <v>0</v>
      </c>
      <c r="AA1116" s="11" t="n">
        <v>0</v>
      </c>
      <c r="AB1116" s="10" t="s">
        <v>65</v>
      </c>
      <c r="AC1116" s="11" t="n">
        <v>22</v>
      </c>
      <c r="AD1116" s="11" t="n">
        <v>89</v>
      </c>
      <c r="AE1116" s="11" t="n">
        <v>128</v>
      </c>
      <c r="AF1116" s="11" t="n">
        <v>11</v>
      </c>
      <c r="AG1116" s="11" t="n">
        <v>19</v>
      </c>
      <c r="AH1116" s="11" t="n">
        <v>1</v>
      </c>
      <c r="AI1116" s="13" t="n">
        <v>0.0814814814814815</v>
      </c>
      <c r="AJ1116" s="13" t="n">
        <v>0.32962962962963</v>
      </c>
      <c r="AK1116" s="13" t="n">
        <v>0.474074074074074</v>
      </c>
      <c r="AL1116" s="13" t="n">
        <v>0.0407407407407407</v>
      </c>
      <c r="AM1116" s="13" t="n">
        <v>0.0703703703703704</v>
      </c>
      <c r="AN1116" s="11" t="n">
        <v>6</v>
      </c>
      <c r="AO1116" s="13" t="n">
        <v>0.0217391304347826</v>
      </c>
      <c r="AP1116" s="11" t="n">
        <v>33</v>
      </c>
      <c r="AQ1116" s="11" t="n">
        <v>16</v>
      </c>
      <c r="AR1116" s="13" t="n">
        <v>0.112627986348123</v>
      </c>
      <c r="AS1116" s="13" t="n">
        <v>0.0546075085324232</v>
      </c>
      <c r="AT1116" s="14" t="n">
        <f aca="false">SUMIFS(시도_소아과개폐업!$C$5:$C$293,시도_소아과개폐업!$A$5:$A$293,$D1116,시도_소아과개폐업!$B$5:$B$293,$B1116)</f>
        <v>19</v>
      </c>
      <c r="AU1116" s="14" t="n">
        <f aca="false">SUMIFS(시도_소아과개폐업!$D$5:$D$293,시도_소아과개폐업!$A$5:$A$293,$D1116,시도_소아과개폐업!$B$5:$B$293,$B1116)</f>
        <v>10</v>
      </c>
      <c r="AV1116" s="14" t="n">
        <f aca="false">SUMIFS(시도_소아과개폐업!$F$5:$F$293,시도_소아과개폐업!$A$5:$A$293,$D1116,시도_소아과개폐업!$B$5:$B$293,$B1116)</f>
        <v>9</v>
      </c>
      <c r="AW1116" s="15" t="n">
        <f aca="false">SUMIFS(시도_소아과개폐업!$G$5:$G$293,시도_소아과개폐업!$A$5:$A$293,$D1116,시도_소아과개폐업!$B$5:$B$293,$B1116)</f>
        <v>0.185185185185185</v>
      </c>
      <c r="AX1116" s="14" t="n">
        <f aca="false">SUMIFS(시도_소아과개폐업!$H$5:$H$293,시도_소아과개폐업!$A$5:$A$293,$D1116,시도_소아과개폐업!$B$5:$B$293,$B1116)</f>
        <v>28</v>
      </c>
      <c r="AY1116" s="14" t="n">
        <f aca="false">SUMIFS(시군구_병원급!$E$5:$E$3668,시군구_병원급!$A$5:$A$3668,$A1116,시군구_병원급!$D$5:$D$3668,$D1116)</f>
        <v>0</v>
      </c>
      <c r="AZ1116" s="14" t="n">
        <f aca="false">SUMIFS(시군구_병원급!$F$5:$F$3668,시군구_병원급!$A$5:$A$3668,$A1116,시군구_병원급!$D$5:$D$3668,$D1116)</f>
        <v>2</v>
      </c>
      <c r="BA1116" s="14" t="n">
        <f aca="false">SUMIFS(시군구_병원급!$G$5:$G$3668,시군구_병원급!$A$5:$A$3668,$A1116,시군구_병원급!$D$5:$D$3668,$D1116)</f>
        <v>19</v>
      </c>
      <c r="BB1116" s="14" t="n">
        <f aca="false">SUMIFS(시군구_병원급!$H$5:$H$3668,시군구_병원급!$A$5:$A$3668,$A1116,시군구_병원급!$D$5:$D$3668,$D1116)</f>
        <v>31</v>
      </c>
      <c r="BC1116" s="16" t="n">
        <f aca="false">K1116+AY1116</f>
        <v>19</v>
      </c>
      <c r="BD1116" s="17" t="n">
        <f aca="false">IF(E1116=0,"",(K1116+AY1116)/E1116*1000)</f>
        <v>1.24852148771192</v>
      </c>
      <c r="BE1116" s="16" t="n">
        <f aca="false">AY1116-SUMIFS(시군구_병원급!$E$5:$E$3668,시군구_병원급!$A$5:$A$3668,$A1116,시군구_병원급!$D$5:$D$3668,$D1116-3)</f>
        <v>-2</v>
      </c>
      <c r="BF1116" s="16" t="n">
        <f aca="false">IF(AY1116=0,1,0)</f>
        <v>1</v>
      </c>
      <c r="BG1116" s="16" t="n">
        <f aca="false">IF(K1116+AY1116=0,1,0)</f>
        <v>0</v>
      </c>
      <c r="BH1116" s="16" t="n">
        <f aca="false">AF1116+AG1116+AH1116</f>
        <v>31</v>
      </c>
      <c r="BI1116" s="18" t="n">
        <f aca="false">IF(H1116=0,"",BH1116/H1116)</f>
        <v>0.114814814814815</v>
      </c>
      <c r="BJ1116" s="16" t="n">
        <f aca="false">IF(AP1116="","",AP1116+AN1116)</f>
        <v>39</v>
      </c>
    </row>
    <row r="1117" customFormat="false" ht="15" hidden="false" customHeight="true" outlineLevel="0" collapsed="false">
      <c r="A1117" s="9" t="s">
        <v>455</v>
      </c>
      <c r="B1117" s="10" t="s">
        <v>451</v>
      </c>
      <c r="C1117" s="10" t="s">
        <v>456</v>
      </c>
      <c r="D1117" s="9" t="n">
        <v>2020</v>
      </c>
      <c r="E1117" s="11" t="n">
        <v>7115</v>
      </c>
      <c r="F1117" s="11" t="n">
        <v>936</v>
      </c>
      <c r="G1117" s="11" t="n">
        <v>950</v>
      </c>
      <c r="H1117" s="11" t="n">
        <v>123</v>
      </c>
      <c r="I1117" s="11" t="n">
        <v>6233</v>
      </c>
      <c r="J1117" s="11" t="n">
        <v>4757</v>
      </c>
      <c r="K1117" s="11" t="n">
        <v>11</v>
      </c>
      <c r="L1117" s="12" t="n">
        <v>17.2874209416725</v>
      </c>
      <c r="M1117" s="12" t="n">
        <v>1.54602951510893</v>
      </c>
      <c r="N1117" s="13" t="n">
        <v>0.763195892828494</v>
      </c>
      <c r="O1117" s="13" t="n">
        <v>0.876036542515812</v>
      </c>
      <c r="P1117" s="13" t="n">
        <v>0.133520730850316</v>
      </c>
      <c r="Q1117" s="13" t="n">
        <v>-0.136424323340211</v>
      </c>
      <c r="R1117" s="13" t="n">
        <v>-0.123616236162362</v>
      </c>
      <c r="S1117" s="11" t="n">
        <v>1</v>
      </c>
      <c r="T1117" s="13" t="n">
        <v>-0.00806451612903225</v>
      </c>
      <c r="U1117" s="13" t="n">
        <v>-0.0103207367418228</v>
      </c>
      <c r="V1117" s="11" t="n">
        <v>0</v>
      </c>
      <c r="W1117" s="13" t="n">
        <v>-0.154471544715447</v>
      </c>
      <c r="X1117" s="11" t="n">
        <v>0</v>
      </c>
      <c r="Y1117" s="11" t="n">
        <v>0</v>
      </c>
      <c r="Z1117" s="11" t="n">
        <v>0</v>
      </c>
      <c r="AA1117" s="11" t="n">
        <v>0</v>
      </c>
      <c r="AB1117" s="10" t="s">
        <v>65</v>
      </c>
      <c r="AC1117" s="11" t="n">
        <v>12</v>
      </c>
      <c r="AD1117" s="11" t="n">
        <v>50</v>
      </c>
      <c r="AE1117" s="11" t="n">
        <v>35</v>
      </c>
      <c r="AF1117" s="11" t="n">
        <v>4</v>
      </c>
      <c r="AG1117" s="11" t="n">
        <v>21</v>
      </c>
      <c r="AH1117" s="11" t="n">
        <v>1</v>
      </c>
      <c r="AI1117" s="13" t="n">
        <v>0.0975609756097561</v>
      </c>
      <c r="AJ1117" s="13" t="n">
        <v>0.40650406504065</v>
      </c>
      <c r="AK1117" s="13" t="n">
        <v>0.284552845528455</v>
      </c>
      <c r="AL1117" s="13" t="n">
        <v>0.032520325203252</v>
      </c>
      <c r="AM1117" s="13" t="n">
        <v>0.170731707317073</v>
      </c>
      <c r="AN1117" s="11" t="n">
        <v>4</v>
      </c>
      <c r="AO1117" s="13" t="n">
        <v>0.031496062992126</v>
      </c>
      <c r="AP1117" s="11" t="n">
        <v>14</v>
      </c>
      <c r="AQ1117" s="11" t="n">
        <v>12</v>
      </c>
      <c r="AR1117" s="13" t="n">
        <v>0.108527131782946</v>
      </c>
      <c r="AS1117" s="13" t="n">
        <v>0.0930232558139535</v>
      </c>
      <c r="AT1117" s="14" t="n">
        <f aca="false">SUMIFS(시도_소아과개폐업!$C$5:$C$293,시도_소아과개폐업!$A$5:$A$293,$D1117,시도_소아과개폐업!$B$5:$B$293,$B1117)</f>
        <v>19</v>
      </c>
      <c r="AU1117" s="14" t="n">
        <f aca="false">SUMIFS(시도_소아과개폐업!$D$5:$D$293,시도_소아과개폐업!$A$5:$A$293,$D1117,시도_소아과개폐업!$B$5:$B$293,$B1117)</f>
        <v>10</v>
      </c>
      <c r="AV1117" s="14" t="n">
        <f aca="false">SUMIFS(시도_소아과개폐업!$F$5:$F$293,시도_소아과개폐업!$A$5:$A$293,$D1117,시도_소아과개폐업!$B$5:$B$293,$B1117)</f>
        <v>9</v>
      </c>
      <c r="AW1117" s="15" t="n">
        <f aca="false">SUMIFS(시도_소아과개폐업!$G$5:$G$293,시도_소아과개폐업!$A$5:$A$293,$D1117,시도_소아과개폐업!$B$5:$B$293,$B1117)</f>
        <v>0.185185185185185</v>
      </c>
      <c r="AX1117" s="14" t="n">
        <f aca="false">SUMIFS(시도_소아과개폐업!$H$5:$H$293,시도_소아과개폐업!$A$5:$A$293,$D1117,시도_소아과개폐업!$B$5:$B$293,$B1117)</f>
        <v>28</v>
      </c>
      <c r="AY1117" s="14" t="n">
        <f aca="false">SUMIFS(시군구_병원급!$E$5:$E$3668,시군구_병원급!$A$5:$A$3668,$A1117,시군구_병원급!$D$5:$D$3668,$D1117)</f>
        <v>1</v>
      </c>
      <c r="AZ1117" s="14" t="n">
        <f aca="false">SUMIFS(시군구_병원급!$F$5:$F$3668,시군구_병원급!$A$5:$A$3668,$A1117,시군구_병원급!$D$5:$D$3668,$D1117)</f>
        <v>4</v>
      </c>
      <c r="BA1117" s="14" t="n">
        <f aca="false">SUMIFS(시군구_병원급!$G$5:$G$3668,시군구_병원급!$A$5:$A$3668,$A1117,시군구_병원급!$D$5:$D$3668,$D1117)</f>
        <v>5</v>
      </c>
      <c r="BB1117" s="14" t="n">
        <f aca="false">SUMIFS(시군구_병원급!$H$5:$H$3668,시군구_병원급!$A$5:$A$3668,$A1117,시군구_병원급!$D$5:$D$3668,$D1117)</f>
        <v>12</v>
      </c>
      <c r="BC1117" s="16" t="n">
        <f aca="false">K1117+AY1117</f>
        <v>12</v>
      </c>
      <c r="BD1117" s="17" t="n">
        <f aca="false">IF(E1117=0,"",(K1117+AY1117)/E1117*1000)</f>
        <v>1.6865776528461</v>
      </c>
      <c r="BE1117" s="16" t="n">
        <f aca="false">AY1117-SUMIFS(시군구_병원급!$E$5:$E$3668,시군구_병원급!$A$5:$A$3668,$A1117,시군구_병원급!$D$5:$D$3668,$D1117-3)</f>
        <v>0</v>
      </c>
      <c r="BF1117" s="16" t="n">
        <f aca="false">IF(AY1117=0,1,0)</f>
        <v>0</v>
      </c>
      <c r="BG1117" s="16" t="n">
        <f aca="false">IF(K1117+AY1117=0,1,0)</f>
        <v>0</v>
      </c>
      <c r="BH1117" s="16" t="n">
        <f aca="false">AF1117+AG1117+AH1117</f>
        <v>26</v>
      </c>
      <c r="BI1117" s="18" t="n">
        <f aca="false">IF(H1117=0,"",BH1117/H1117)</f>
        <v>0.211382113821138</v>
      </c>
      <c r="BJ1117" s="16" t="n">
        <f aca="false">IF(AP1117="","",AP1117+AN1117)</f>
        <v>18</v>
      </c>
    </row>
    <row r="1118" customFormat="false" ht="15" hidden="false" customHeight="true" outlineLevel="0" collapsed="false">
      <c r="A1118" s="9" t="s">
        <v>457</v>
      </c>
      <c r="B1118" s="10" t="s">
        <v>451</v>
      </c>
      <c r="C1118" s="10" t="s">
        <v>458</v>
      </c>
      <c r="D1118" s="9" t="n">
        <v>2020</v>
      </c>
      <c r="E1118" s="11" t="n">
        <v>3354</v>
      </c>
      <c r="F1118" s="11" t="n">
        <v>399</v>
      </c>
      <c r="G1118" s="11" t="n">
        <v>404</v>
      </c>
      <c r="H1118" s="11" t="n">
        <v>64</v>
      </c>
      <c r="I1118" s="11" t="n">
        <v>3014</v>
      </c>
      <c r="J1118" s="11" t="n">
        <v>2226</v>
      </c>
      <c r="K1118" s="11" t="n">
        <v>3</v>
      </c>
      <c r="L1118" s="12" t="n">
        <v>19.0816935002982</v>
      </c>
      <c r="M1118" s="12" t="n">
        <v>0.894454382826476</v>
      </c>
      <c r="N1118" s="13" t="n">
        <v>0.738553417385534</v>
      </c>
      <c r="O1118" s="13" t="n">
        <v>0.898628503279666</v>
      </c>
      <c r="P1118" s="13" t="n">
        <v>0.120453190220632</v>
      </c>
      <c r="Q1118" s="13" t="n">
        <v>-0.226832641770401</v>
      </c>
      <c r="R1118" s="13" t="n">
        <v>-0.279857397504456</v>
      </c>
      <c r="S1118" s="11" t="n">
        <v>0</v>
      </c>
      <c r="T1118" s="13" t="n">
        <v>-0.0303030303030303</v>
      </c>
      <c r="U1118" s="13" t="n">
        <v>-0.0242797021689867</v>
      </c>
      <c r="V1118" s="11" t="n">
        <v>0</v>
      </c>
      <c r="W1118" s="13" t="n">
        <v>-0.140625</v>
      </c>
      <c r="X1118" s="11" t="n">
        <v>0</v>
      </c>
      <c r="Y1118" s="11" t="n">
        <v>0</v>
      </c>
      <c r="Z1118" s="11" t="n">
        <v>0</v>
      </c>
      <c r="AA1118" s="11" t="n">
        <v>0</v>
      </c>
      <c r="AB1118" s="10" t="s">
        <v>65</v>
      </c>
      <c r="AC1118" s="11" t="n">
        <v>3</v>
      </c>
      <c r="AD1118" s="11" t="n">
        <v>18</v>
      </c>
      <c r="AE1118" s="11" t="n">
        <v>32</v>
      </c>
      <c r="AF1118" s="11" t="n">
        <v>2</v>
      </c>
      <c r="AG1118" s="11" t="n">
        <v>9</v>
      </c>
      <c r="AH1118" s="11" t="n">
        <v>0</v>
      </c>
      <c r="AI1118" s="13" t="n">
        <v>0.046875</v>
      </c>
      <c r="AJ1118" s="13" t="n">
        <v>0.28125</v>
      </c>
      <c r="AK1118" s="13" t="n">
        <v>0.5</v>
      </c>
      <c r="AL1118" s="13" t="n">
        <v>0.03125</v>
      </c>
      <c r="AM1118" s="13" t="n">
        <v>0.140625</v>
      </c>
      <c r="AN1118" s="11" t="n">
        <v>2</v>
      </c>
      <c r="AO1118" s="13" t="n">
        <v>0.0303030303030303</v>
      </c>
      <c r="AP1118" s="11" t="n">
        <v>2</v>
      </c>
      <c r="AQ1118" s="11" t="n">
        <v>2</v>
      </c>
      <c r="AR1118" s="13" t="n">
        <v>0.0303030303030303</v>
      </c>
      <c r="AS1118" s="13" t="n">
        <v>0.0303030303030303</v>
      </c>
      <c r="AT1118" s="14" t="n">
        <f aca="false">SUMIFS(시도_소아과개폐업!$C$5:$C$293,시도_소아과개폐업!$A$5:$A$293,$D1118,시도_소아과개폐업!$B$5:$B$293,$B1118)</f>
        <v>19</v>
      </c>
      <c r="AU1118" s="14" t="n">
        <f aca="false">SUMIFS(시도_소아과개폐업!$D$5:$D$293,시도_소아과개폐업!$A$5:$A$293,$D1118,시도_소아과개폐업!$B$5:$B$293,$B1118)</f>
        <v>10</v>
      </c>
      <c r="AV1118" s="14" t="n">
        <f aca="false">SUMIFS(시도_소아과개폐업!$F$5:$F$293,시도_소아과개폐업!$A$5:$A$293,$D1118,시도_소아과개폐업!$B$5:$B$293,$B1118)</f>
        <v>9</v>
      </c>
      <c r="AW1118" s="15" t="n">
        <f aca="false">SUMIFS(시도_소아과개폐업!$G$5:$G$293,시도_소아과개폐업!$A$5:$A$293,$D1118,시도_소아과개폐업!$B$5:$B$293,$B1118)</f>
        <v>0.185185185185185</v>
      </c>
      <c r="AX1118" s="14" t="n">
        <f aca="false">SUMIFS(시도_소아과개폐업!$H$5:$H$293,시도_소아과개폐업!$A$5:$A$293,$D1118,시도_소아과개폐업!$B$5:$B$293,$B1118)</f>
        <v>28</v>
      </c>
      <c r="AY1118" s="14" t="n">
        <f aca="false">SUMIFS(시군구_병원급!$E$5:$E$3668,시군구_병원급!$A$5:$A$3668,$A1118,시군구_병원급!$D$5:$D$3668,$D1118)</f>
        <v>0</v>
      </c>
      <c r="AZ1118" s="14" t="n">
        <f aca="false">SUMIFS(시군구_병원급!$F$5:$F$3668,시군구_병원급!$A$5:$A$3668,$A1118,시군구_병원급!$D$5:$D$3668,$D1118)</f>
        <v>2</v>
      </c>
      <c r="BA1118" s="14" t="n">
        <f aca="false">SUMIFS(시군구_병원급!$G$5:$G$3668,시군구_병원급!$A$5:$A$3668,$A1118,시군구_병원급!$D$5:$D$3668,$D1118)</f>
        <v>3</v>
      </c>
      <c r="BB1118" s="14" t="n">
        <f aca="false">SUMIFS(시군구_병원급!$H$5:$H$3668,시군구_병원급!$A$5:$A$3668,$A1118,시군구_병원급!$D$5:$D$3668,$D1118)</f>
        <v>6</v>
      </c>
      <c r="BC1118" s="16" t="n">
        <f aca="false">K1118+AY1118</f>
        <v>3</v>
      </c>
      <c r="BD1118" s="17" t="n">
        <f aca="false">IF(E1118=0,"",(K1118+AY1118)/E1118*1000)</f>
        <v>0.894454382826476</v>
      </c>
      <c r="BE1118" s="16" t="n">
        <f aca="false">AY1118-SUMIFS(시군구_병원급!$E$5:$E$3668,시군구_병원급!$A$5:$A$3668,$A1118,시군구_병원급!$D$5:$D$3668,$D1118-3)</f>
        <v>0</v>
      </c>
      <c r="BF1118" s="16" t="n">
        <f aca="false">IF(AY1118=0,1,0)</f>
        <v>1</v>
      </c>
      <c r="BG1118" s="16" t="n">
        <f aca="false">IF(K1118+AY1118=0,1,0)</f>
        <v>0</v>
      </c>
      <c r="BH1118" s="16" t="n">
        <f aca="false">AF1118+AG1118+AH1118</f>
        <v>11</v>
      </c>
      <c r="BI1118" s="18" t="n">
        <f aca="false">IF(H1118=0,"",BH1118/H1118)</f>
        <v>0.171875</v>
      </c>
      <c r="BJ1118" s="16" t="n">
        <f aca="false">IF(AP1118="","",AP1118+AN1118)</f>
        <v>4</v>
      </c>
    </row>
    <row r="1119" customFormat="false" ht="15" hidden="false" customHeight="true" outlineLevel="0" collapsed="false">
      <c r="A1119" s="9" t="s">
        <v>459</v>
      </c>
      <c r="B1119" s="10" t="s">
        <v>451</v>
      </c>
      <c r="C1119" s="10" t="s">
        <v>460</v>
      </c>
      <c r="D1119" s="9" t="n">
        <v>2020</v>
      </c>
      <c r="E1119" s="11" t="n">
        <v>1251</v>
      </c>
      <c r="F1119" s="11" t="n">
        <v>153</v>
      </c>
      <c r="G1119" s="11" t="n">
        <v>161</v>
      </c>
      <c r="H1119" s="11" t="n">
        <v>22</v>
      </c>
      <c r="I1119" s="11" t="n">
        <v>1341</v>
      </c>
      <c r="J1119" s="11" t="n">
        <v>975</v>
      </c>
      <c r="K1119" s="11" t="n">
        <v>3</v>
      </c>
      <c r="L1119" s="12" t="n">
        <v>17.585931254996</v>
      </c>
      <c r="M1119" s="12" t="n">
        <v>2.39808153477218</v>
      </c>
      <c r="N1119" s="13" t="n">
        <v>0.727069351230425</v>
      </c>
      <c r="O1119" s="13" t="n">
        <v>1.07194244604317</v>
      </c>
      <c r="P1119" s="13" t="n">
        <v>0.128697042366107</v>
      </c>
      <c r="Q1119" s="13" t="n">
        <v>-0.297191011235955</v>
      </c>
      <c r="R1119" s="13" t="n">
        <v>-0.334710743801653</v>
      </c>
      <c r="S1119" s="11" t="n">
        <v>0</v>
      </c>
      <c r="T1119" s="13" t="n">
        <v>-0.0434782608695652</v>
      </c>
      <c r="U1119" s="13" t="n">
        <v>-0.0125184094256259</v>
      </c>
      <c r="V1119" s="11" t="n">
        <v>0</v>
      </c>
      <c r="W1119" s="13" t="n">
        <v>-0.181818181818182</v>
      </c>
      <c r="X1119" s="11" t="n">
        <v>0</v>
      </c>
      <c r="Y1119" s="11" t="n">
        <v>0</v>
      </c>
      <c r="Z1119" s="11" t="n">
        <v>0</v>
      </c>
      <c r="AA1119" s="11" t="n">
        <v>0</v>
      </c>
      <c r="AB1119" s="10" t="s">
        <v>65</v>
      </c>
      <c r="AC1119" s="11" t="n">
        <v>10</v>
      </c>
      <c r="AD1119" s="11" t="n">
        <v>4</v>
      </c>
      <c r="AE1119" s="11" t="n">
        <v>4</v>
      </c>
      <c r="AF1119" s="11" t="n">
        <v>1</v>
      </c>
      <c r="AG1119" s="11" t="n">
        <v>3</v>
      </c>
      <c r="AH1119" s="11" t="n">
        <v>0</v>
      </c>
      <c r="AI1119" s="13" t="n">
        <v>0.454545454545455</v>
      </c>
      <c r="AJ1119" s="13" t="n">
        <v>0.181818181818182</v>
      </c>
      <c r="AK1119" s="13" t="n">
        <v>0.181818181818182</v>
      </c>
      <c r="AL1119" s="13" t="n">
        <v>0.0454545454545455</v>
      </c>
      <c r="AM1119" s="13" t="n">
        <v>0.136363636363636</v>
      </c>
      <c r="AN1119" s="11" t="n">
        <v>0</v>
      </c>
      <c r="AO1119" s="13" t="n">
        <v>0</v>
      </c>
      <c r="AP1119" s="11" t="n">
        <v>2</v>
      </c>
      <c r="AQ1119" s="11" t="n">
        <v>0</v>
      </c>
      <c r="AR1119" s="13" t="n">
        <v>0.0833333333333333</v>
      </c>
      <c r="AS1119" s="13" t="n">
        <v>0</v>
      </c>
      <c r="AT1119" s="14" t="n">
        <f aca="false">SUMIFS(시도_소아과개폐업!$C$5:$C$293,시도_소아과개폐업!$A$5:$A$293,$D1119,시도_소아과개폐업!$B$5:$B$293,$B1119)</f>
        <v>19</v>
      </c>
      <c r="AU1119" s="14" t="n">
        <f aca="false">SUMIFS(시도_소아과개폐업!$D$5:$D$293,시도_소아과개폐업!$A$5:$A$293,$D1119,시도_소아과개폐업!$B$5:$B$293,$B1119)</f>
        <v>10</v>
      </c>
      <c r="AV1119" s="14" t="n">
        <f aca="false">SUMIFS(시도_소아과개폐업!$F$5:$F$293,시도_소아과개폐업!$A$5:$A$293,$D1119,시도_소아과개폐업!$B$5:$B$293,$B1119)</f>
        <v>9</v>
      </c>
      <c r="AW1119" s="15" t="n">
        <f aca="false">SUMIFS(시도_소아과개폐업!$G$5:$G$293,시도_소아과개폐업!$A$5:$A$293,$D1119,시도_소아과개폐업!$B$5:$B$293,$B1119)</f>
        <v>0.185185185185185</v>
      </c>
      <c r="AX1119" s="14" t="n">
        <f aca="false">SUMIFS(시도_소아과개폐업!$H$5:$H$293,시도_소아과개폐업!$A$5:$A$293,$D1119,시도_소아과개폐업!$B$5:$B$293,$B1119)</f>
        <v>28</v>
      </c>
      <c r="AY1119" s="14" t="n">
        <f aca="false">SUMIFS(시군구_병원급!$E$5:$E$3668,시군구_병원급!$A$5:$A$3668,$A1119,시군구_병원급!$D$5:$D$3668,$D1119)</f>
        <v>1</v>
      </c>
      <c r="AZ1119" s="14" t="n">
        <f aca="false">SUMIFS(시군구_병원급!$F$5:$F$3668,시군구_병원급!$A$5:$A$3668,$A1119,시군구_병원급!$D$5:$D$3668,$D1119)</f>
        <v>1</v>
      </c>
      <c r="BA1119" s="14" t="n">
        <f aca="false">SUMIFS(시군구_병원급!$G$5:$G$3668,시군구_병원급!$A$5:$A$3668,$A1119,시군구_병원급!$D$5:$D$3668,$D1119)</f>
        <v>2</v>
      </c>
      <c r="BB1119" s="14" t="n">
        <f aca="false">SUMIFS(시군구_병원급!$H$5:$H$3668,시군구_병원급!$A$5:$A$3668,$A1119,시군구_병원급!$D$5:$D$3668,$D1119)</f>
        <v>2</v>
      </c>
      <c r="BC1119" s="16" t="n">
        <f aca="false">K1119+AY1119</f>
        <v>4</v>
      </c>
      <c r="BD1119" s="17" t="n">
        <f aca="false">IF(E1119=0,"",(K1119+AY1119)/E1119*1000)</f>
        <v>3.19744204636291</v>
      </c>
      <c r="BE1119" s="16" t="n">
        <f aca="false">AY1119-SUMIFS(시군구_병원급!$E$5:$E$3668,시군구_병원급!$A$5:$A$3668,$A1119,시군구_병원급!$D$5:$D$3668,$D1119-3)</f>
        <v>0</v>
      </c>
      <c r="BF1119" s="16" t="n">
        <f aca="false">IF(AY1119=0,1,0)</f>
        <v>0</v>
      </c>
      <c r="BG1119" s="16" t="n">
        <f aca="false">IF(K1119+AY1119=0,1,0)</f>
        <v>0</v>
      </c>
      <c r="BH1119" s="16" t="n">
        <f aca="false">AF1119+AG1119+AH1119</f>
        <v>4</v>
      </c>
      <c r="BI1119" s="18" t="n">
        <f aca="false">IF(H1119=0,"",BH1119/H1119)</f>
        <v>0.181818181818182</v>
      </c>
      <c r="BJ1119" s="16" t="n">
        <f aca="false">IF(AP1119="","",AP1119+AN1119)</f>
        <v>2</v>
      </c>
    </row>
    <row r="1120" customFormat="false" ht="15" hidden="false" customHeight="true" outlineLevel="0" collapsed="false">
      <c r="A1120" s="9" t="s">
        <v>461</v>
      </c>
      <c r="B1120" s="10" t="s">
        <v>451</v>
      </c>
      <c r="C1120" s="10" t="s">
        <v>462</v>
      </c>
      <c r="D1120" s="9" t="n">
        <v>2020</v>
      </c>
      <c r="E1120" s="11" t="n">
        <v>3169</v>
      </c>
      <c r="F1120" s="11" t="n">
        <v>414</v>
      </c>
      <c r="G1120" s="11" t="n">
        <v>415</v>
      </c>
      <c r="H1120" s="11" t="n">
        <v>55</v>
      </c>
      <c r="I1120" s="11" t="n">
        <v>2807</v>
      </c>
      <c r="J1120" s="11" t="n">
        <v>2343</v>
      </c>
      <c r="K1120" s="11" t="n">
        <v>5</v>
      </c>
      <c r="L1120" s="12" t="n">
        <v>17.3556326917009</v>
      </c>
      <c r="M1120" s="12" t="n">
        <v>1.57778479015462</v>
      </c>
      <c r="N1120" s="13" t="n">
        <v>0.834698966868543</v>
      </c>
      <c r="O1120" s="13" t="n">
        <v>0.885768381192805</v>
      </c>
      <c r="P1120" s="13" t="n">
        <v>0.130956137582834</v>
      </c>
      <c r="Q1120" s="13" t="n">
        <v>-0.0974081458273997</v>
      </c>
      <c r="R1120" s="13" t="n">
        <v>0.0835509138381201</v>
      </c>
      <c r="S1120" s="11" t="n">
        <v>0</v>
      </c>
      <c r="T1120" s="13" t="n">
        <v>-0.0178571428571429</v>
      </c>
      <c r="U1120" s="13" t="n">
        <v>-0.00847756976333447</v>
      </c>
      <c r="V1120" s="11" t="n">
        <v>0</v>
      </c>
      <c r="W1120" s="13" t="n">
        <v>-0.181818181818182</v>
      </c>
      <c r="X1120" s="11" t="n">
        <v>0</v>
      </c>
      <c r="Y1120" s="11" t="n">
        <v>0</v>
      </c>
      <c r="Z1120" s="11" t="n">
        <v>0</v>
      </c>
      <c r="AA1120" s="11" t="n">
        <v>0</v>
      </c>
      <c r="AB1120" s="10" t="s">
        <v>65</v>
      </c>
      <c r="AC1120" s="11" t="n">
        <v>10</v>
      </c>
      <c r="AD1120" s="11" t="n">
        <v>19</v>
      </c>
      <c r="AE1120" s="11" t="n">
        <v>18</v>
      </c>
      <c r="AF1120" s="11" t="n">
        <v>1</v>
      </c>
      <c r="AG1120" s="11" t="n">
        <v>7</v>
      </c>
      <c r="AH1120" s="11" t="n">
        <v>0</v>
      </c>
      <c r="AI1120" s="13" t="n">
        <v>0.181818181818182</v>
      </c>
      <c r="AJ1120" s="13" t="n">
        <v>0.345454545454546</v>
      </c>
      <c r="AK1120" s="13" t="n">
        <v>0.327272727272727</v>
      </c>
      <c r="AL1120" s="13" t="n">
        <v>0.0181818181818182</v>
      </c>
      <c r="AM1120" s="13" t="n">
        <v>0.127272727272727</v>
      </c>
      <c r="AN1120" s="11" t="n">
        <v>1</v>
      </c>
      <c r="AO1120" s="13" t="n">
        <v>0.0178571428571429</v>
      </c>
      <c r="AP1120" s="11" t="n">
        <v>3</v>
      </c>
      <c r="AQ1120" s="11" t="n">
        <v>1</v>
      </c>
      <c r="AR1120" s="13" t="n">
        <v>0.0517241379310345</v>
      </c>
      <c r="AS1120" s="13" t="n">
        <v>0.0172413793103448</v>
      </c>
      <c r="AT1120" s="14" t="n">
        <f aca="false">SUMIFS(시도_소아과개폐업!$C$5:$C$293,시도_소아과개폐업!$A$5:$A$293,$D1120,시도_소아과개폐업!$B$5:$B$293,$B1120)</f>
        <v>19</v>
      </c>
      <c r="AU1120" s="14" t="n">
        <f aca="false">SUMIFS(시도_소아과개폐업!$D$5:$D$293,시도_소아과개폐업!$A$5:$A$293,$D1120,시도_소아과개폐업!$B$5:$B$293,$B1120)</f>
        <v>10</v>
      </c>
      <c r="AV1120" s="14" t="n">
        <f aca="false">SUMIFS(시도_소아과개폐업!$F$5:$F$293,시도_소아과개폐업!$A$5:$A$293,$D1120,시도_소아과개폐업!$B$5:$B$293,$B1120)</f>
        <v>9</v>
      </c>
      <c r="AW1120" s="15" t="n">
        <f aca="false">SUMIFS(시도_소아과개폐업!$G$5:$G$293,시도_소아과개폐업!$A$5:$A$293,$D1120,시도_소아과개폐업!$B$5:$B$293,$B1120)</f>
        <v>0.185185185185185</v>
      </c>
      <c r="AX1120" s="14" t="n">
        <f aca="false">SUMIFS(시도_소아과개폐업!$H$5:$H$293,시도_소아과개폐업!$A$5:$A$293,$D1120,시도_소아과개폐업!$B$5:$B$293,$B1120)</f>
        <v>28</v>
      </c>
      <c r="AY1120" s="14" t="n">
        <f aca="false">SUMIFS(시군구_병원급!$E$5:$E$3668,시군구_병원급!$A$5:$A$3668,$A1120,시군구_병원급!$D$5:$D$3668,$D1120)</f>
        <v>1</v>
      </c>
      <c r="AZ1120" s="14" t="n">
        <f aca="false">SUMIFS(시군구_병원급!$F$5:$F$3668,시군구_병원급!$A$5:$A$3668,$A1120,시군구_병원급!$D$5:$D$3668,$D1120)</f>
        <v>2</v>
      </c>
      <c r="BA1120" s="14" t="n">
        <f aca="false">SUMIFS(시군구_병원급!$G$5:$G$3668,시군구_병원급!$A$5:$A$3668,$A1120,시군구_병원급!$D$5:$D$3668,$D1120)</f>
        <v>2</v>
      </c>
      <c r="BB1120" s="14" t="n">
        <f aca="false">SUMIFS(시군구_병원급!$H$5:$H$3668,시군구_병원급!$A$5:$A$3668,$A1120,시군구_병원급!$D$5:$D$3668,$D1120)</f>
        <v>5</v>
      </c>
      <c r="BC1120" s="16" t="n">
        <f aca="false">K1120+AY1120</f>
        <v>6</v>
      </c>
      <c r="BD1120" s="17" t="n">
        <f aca="false">IF(E1120=0,"",(K1120+AY1120)/E1120*1000)</f>
        <v>1.89334174818555</v>
      </c>
      <c r="BE1120" s="16" t="n">
        <f aca="false">AY1120-SUMIFS(시군구_병원급!$E$5:$E$3668,시군구_병원급!$A$5:$A$3668,$A1120,시군구_병원급!$D$5:$D$3668,$D1120-3)</f>
        <v>0</v>
      </c>
      <c r="BF1120" s="16" t="n">
        <f aca="false">IF(AY1120=0,1,0)</f>
        <v>0</v>
      </c>
      <c r="BG1120" s="16" t="n">
        <f aca="false">IF(K1120+AY1120=0,1,0)</f>
        <v>0</v>
      </c>
      <c r="BH1120" s="16" t="n">
        <f aca="false">AF1120+AG1120+AH1120</f>
        <v>8</v>
      </c>
      <c r="BI1120" s="18" t="n">
        <f aca="false">IF(H1120=0,"",BH1120/H1120)</f>
        <v>0.145454545454545</v>
      </c>
      <c r="BJ1120" s="16" t="n">
        <f aca="false">IF(AP1120="","",AP1120+AN1120)</f>
        <v>4</v>
      </c>
    </row>
    <row r="1121" customFormat="false" ht="15" hidden="false" customHeight="true" outlineLevel="0" collapsed="false">
      <c r="A1121" s="9" t="s">
        <v>463</v>
      </c>
      <c r="B1121" s="10" t="s">
        <v>451</v>
      </c>
      <c r="C1121" s="10" t="s">
        <v>464</v>
      </c>
      <c r="D1121" s="9" t="n">
        <v>2020</v>
      </c>
      <c r="E1121" s="11" t="n">
        <v>2102</v>
      </c>
      <c r="F1121" s="11" t="n">
        <v>343</v>
      </c>
      <c r="G1121" s="11" t="n">
        <v>358</v>
      </c>
      <c r="H1121" s="11" t="n">
        <v>46</v>
      </c>
      <c r="I1121" s="11" t="n">
        <v>1734</v>
      </c>
      <c r="J1121" s="11" t="n">
        <v>1090</v>
      </c>
      <c r="K1121" s="11" t="n">
        <v>3</v>
      </c>
      <c r="L1121" s="12" t="n">
        <v>21.883920076118</v>
      </c>
      <c r="M1121" s="12" t="n">
        <v>1.42721217887726</v>
      </c>
      <c r="N1121" s="13" t="n">
        <v>0.628604382929643</v>
      </c>
      <c r="O1121" s="13" t="n">
        <v>0.824928639391056</v>
      </c>
      <c r="P1121" s="13" t="n">
        <v>0.170313986679353</v>
      </c>
      <c r="Q1121" s="13" t="n">
        <v>-0.140286298568507</v>
      </c>
      <c r="R1121" s="13" t="n">
        <v>0.0623145400593472</v>
      </c>
      <c r="S1121" s="11" t="n">
        <v>0</v>
      </c>
      <c r="T1121" s="13" t="n">
        <v>0.0222222222222221</v>
      </c>
      <c r="U1121" s="13" t="n">
        <v>0.0224056603773586</v>
      </c>
      <c r="V1121" s="11" t="n">
        <v>0</v>
      </c>
      <c r="W1121" s="13" t="n">
        <v>-0.195652173913044</v>
      </c>
      <c r="X1121" s="11" t="n">
        <v>0</v>
      </c>
      <c r="Y1121" s="11" t="n">
        <v>0</v>
      </c>
      <c r="Z1121" s="11" t="n">
        <v>0</v>
      </c>
      <c r="AA1121" s="11" t="n">
        <v>0</v>
      </c>
      <c r="AB1121" s="10" t="s">
        <v>65</v>
      </c>
      <c r="AC1121" s="11" t="n">
        <v>10</v>
      </c>
      <c r="AD1121" s="11" t="n">
        <v>16</v>
      </c>
      <c r="AE1121" s="11" t="n">
        <v>17</v>
      </c>
      <c r="AF1121" s="11" t="n">
        <v>1</v>
      </c>
      <c r="AG1121" s="11" t="n">
        <v>2</v>
      </c>
      <c r="AH1121" s="11" t="n">
        <v>0</v>
      </c>
      <c r="AI1121" s="13" t="n">
        <v>0.217391304347826</v>
      </c>
      <c r="AJ1121" s="13" t="n">
        <v>0.347826086956522</v>
      </c>
      <c r="AK1121" s="13" t="n">
        <v>0.369565217391304</v>
      </c>
      <c r="AL1121" s="13" t="n">
        <v>0.0217391304347826</v>
      </c>
      <c r="AM1121" s="13" t="n">
        <v>0.0434782608695652</v>
      </c>
      <c r="AN1121" s="11" t="n">
        <v>0</v>
      </c>
      <c r="AO1121" s="13" t="n">
        <v>0</v>
      </c>
      <c r="AP1121" s="11" t="n">
        <v>2</v>
      </c>
      <c r="AQ1121" s="11" t="n">
        <v>3</v>
      </c>
      <c r="AR1121" s="13" t="n">
        <v>0.0444444444444445</v>
      </c>
      <c r="AS1121" s="13" t="n">
        <v>0.0666666666666667</v>
      </c>
      <c r="AT1121" s="14" t="n">
        <f aca="false">SUMIFS(시도_소아과개폐업!$C$5:$C$293,시도_소아과개폐업!$A$5:$A$293,$D1121,시도_소아과개폐업!$B$5:$B$293,$B1121)</f>
        <v>19</v>
      </c>
      <c r="AU1121" s="14" t="n">
        <f aca="false">SUMIFS(시도_소아과개폐업!$D$5:$D$293,시도_소아과개폐업!$A$5:$A$293,$D1121,시도_소아과개폐업!$B$5:$B$293,$B1121)</f>
        <v>10</v>
      </c>
      <c r="AV1121" s="14" t="n">
        <f aca="false">SUMIFS(시도_소아과개폐업!$F$5:$F$293,시도_소아과개폐업!$A$5:$A$293,$D1121,시도_소아과개폐업!$B$5:$B$293,$B1121)</f>
        <v>9</v>
      </c>
      <c r="AW1121" s="15" t="n">
        <f aca="false">SUMIFS(시도_소아과개폐업!$G$5:$G$293,시도_소아과개폐업!$A$5:$A$293,$D1121,시도_소아과개폐업!$B$5:$B$293,$B1121)</f>
        <v>0.185185185185185</v>
      </c>
      <c r="AX1121" s="14" t="n">
        <f aca="false">SUMIFS(시도_소아과개폐업!$H$5:$H$293,시도_소아과개폐업!$A$5:$A$293,$D1121,시도_소아과개폐업!$B$5:$B$293,$B1121)</f>
        <v>28</v>
      </c>
      <c r="AY1121" s="14" t="n">
        <f aca="false">SUMIFS(시군구_병원급!$E$5:$E$3668,시군구_병원급!$A$5:$A$3668,$A1121,시군구_병원급!$D$5:$D$3668,$D1121)</f>
        <v>1</v>
      </c>
      <c r="AZ1121" s="14" t="n">
        <f aca="false">SUMIFS(시군구_병원급!$F$5:$F$3668,시군구_병원급!$A$5:$A$3668,$A1121,시군구_병원급!$D$5:$D$3668,$D1121)</f>
        <v>1</v>
      </c>
      <c r="BA1121" s="14" t="n">
        <f aca="false">SUMIFS(시군구_병원급!$G$5:$G$3668,시군구_병원급!$A$5:$A$3668,$A1121,시군구_병원급!$D$5:$D$3668,$D1121)</f>
        <v>2</v>
      </c>
      <c r="BB1121" s="14" t="n">
        <f aca="false">SUMIFS(시군구_병원급!$H$5:$H$3668,시군구_병원급!$A$5:$A$3668,$A1121,시군구_병원급!$D$5:$D$3668,$D1121)</f>
        <v>3</v>
      </c>
      <c r="BC1121" s="16" t="n">
        <f aca="false">K1121+AY1121</f>
        <v>4</v>
      </c>
      <c r="BD1121" s="17" t="n">
        <f aca="false">IF(E1121=0,"",(K1121+AY1121)/E1121*1000)</f>
        <v>1.90294957183635</v>
      </c>
      <c r="BE1121" s="16" t="n">
        <f aca="false">AY1121-SUMIFS(시군구_병원급!$E$5:$E$3668,시군구_병원급!$A$5:$A$3668,$A1121,시군구_병원급!$D$5:$D$3668,$D1121-3)</f>
        <v>0</v>
      </c>
      <c r="BF1121" s="16" t="n">
        <f aca="false">IF(AY1121=0,1,0)</f>
        <v>0</v>
      </c>
      <c r="BG1121" s="16" t="n">
        <f aca="false">IF(K1121+AY1121=0,1,0)</f>
        <v>0</v>
      </c>
      <c r="BH1121" s="16" t="n">
        <f aca="false">AF1121+AG1121+AH1121</f>
        <v>3</v>
      </c>
      <c r="BI1121" s="18" t="n">
        <f aca="false">IF(H1121=0,"",BH1121/H1121)</f>
        <v>0.0652173913043478</v>
      </c>
      <c r="BJ1121" s="16" t="n">
        <f aca="false">IF(AP1121="","",AP1121+AN1121)</f>
        <v>2</v>
      </c>
    </row>
    <row r="1122" customFormat="false" ht="15" hidden="false" customHeight="true" outlineLevel="0" collapsed="false">
      <c r="A1122" s="9" t="s">
        <v>465</v>
      </c>
      <c r="B1122" s="10" t="s">
        <v>451</v>
      </c>
      <c r="C1122" s="10" t="s">
        <v>466</v>
      </c>
      <c r="D1122" s="9" t="n">
        <v>2020</v>
      </c>
      <c r="E1122" s="11" t="n">
        <v>2087</v>
      </c>
      <c r="F1122" s="11" t="n">
        <v>289</v>
      </c>
      <c r="G1122" s="11" t="n">
        <v>295</v>
      </c>
      <c r="H1122" s="11" t="n">
        <v>42</v>
      </c>
      <c r="I1122" s="11" t="n">
        <v>2104</v>
      </c>
      <c r="J1122" s="11" t="n">
        <v>1261</v>
      </c>
      <c r="K1122" s="11" t="n">
        <v>1</v>
      </c>
      <c r="L1122" s="12" t="n">
        <v>20.1245807379013</v>
      </c>
      <c r="M1122" s="12" t="n">
        <v>0.479156684235745</v>
      </c>
      <c r="N1122" s="13" t="n">
        <v>0.599334600760456</v>
      </c>
      <c r="O1122" s="13" t="n">
        <v>1.00814566363201</v>
      </c>
      <c r="P1122" s="13" t="n">
        <v>0.141351221849545</v>
      </c>
      <c r="Q1122" s="13" t="n">
        <v>-0.174772637406089</v>
      </c>
      <c r="R1122" s="13" t="n">
        <v>-0.21957671957672</v>
      </c>
      <c r="S1122" s="11" t="n">
        <v>-1</v>
      </c>
      <c r="T1122" s="13" t="n">
        <v>0</v>
      </c>
      <c r="U1122" s="13" t="n">
        <v>-0.0232126276694522</v>
      </c>
      <c r="V1122" s="11" t="n">
        <v>0</v>
      </c>
      <c r="W1122" s="13" t="n">
        <v>-0.119047619047619</v>
      </c>
      <c r="X1122" s="11" t="n">
        <v>0</v>
      </c>
      <c r="Y1122" s="11" t="n">
        <v>0</v>
      </c>
      <c r="Z1122" s="11" t="n">
        <v>0</v>
      </c>
      <c r="AA1122" s="11" t="n">
        <v>0</v>
      </c>
      <c r="AB1122" s="10" t="s">
        <v>65</v>
      </c>
      <c r="AC1122" s="11" t="n">
        <v>4</v>
      </c>
      <c r="AD1122" s="11" t="n">
        <v>19</v>
      </c>
      <c r="AE1122" s="11" t="n">
        <v>6</v>
      </c>
      <c r="AF1122" s="11" t="n">
        <v>4</v>
      </c>
      <c r="AG1122" s="11" t="n">
        <v>9</v>
      </c>
      <c r="AH1122" s="11" t="n">
        <v>0</v>
      </c>
      <c r="AI1122" s="13" t="n">
        <v>0.0952380952380952</v>
      </c>
      <c r="AJ1122" s="13" t="n">
        <v>0.452380952380952</v>
      </c>
      <c r="AK1122" s="13" t="n">
        <v>0.142857142857143</v>
      </c>
      <c r="AL1122" s="13" t="n">
        <v>0.0952380952380952</v>
      </c>
      <c r="AM1122" s="13" t="n">
        <v>0.214285714285714</v>
      </c>
      <c r="AN1122" s="11" t="n">
        <v>0</v>
      </c>
      <c r="AO1122" s="13" t="n">
        <v>0</v>
      </c>
      <c r="AP1122" s="11" t="n">
        <v>0</v>
      </c>
      <c r="AQ1122" s="11" t="n">
        <v>0</v>
      </c>
      <c r="AR1122" s="13" t="n">
        <v>0</v>
      </c>
      <c r="AS1122" s="13" t="n">
        <v>0</v>
      </c>
      <c r="AT1122" s="14" t="n">
        <f aca="false">SUMIFS(시도_소아과개폐업!$C$5:$C$293,시도_소아과개폐업!$A$5:$A$293,$D1122,시도_소아과개폐업!$B$5:$B$293,$B1122)</f>
        <v>19</v>
      </c>
      <c r="AU1122" s="14" t="n">
        <f aca="false">SUMIFS(시도_소아과개폐업!$D$5:$D$293,시도_소아과개폐업!$A$5:$A$293,$D1122,시도_소아과개폐업!$B$5:$B$293,$B1122)</f>
        <v>10</v>
      </c>
      <c r="AV1122" s="14" t="n">
        <f aca="false">SUMIFS(시도_소아과개폐업!$F$5:$F$293,시도_소아과개폐업!$A$5:$A$293,$D1122,시도_소아과개폐업!$B$5:$B$293,$B1122)</f>
        <v>9</v>
      </c>
      <c r="AW1122" s="15" t="n">
        <f aca="false">SUMIFS(시도_소아과개폐업!$G$5:$G$293,시도_소아과개폐업!$A$5:$A$293,$D1122,시도_소아과개폐업!$B$5:$B$293,$B1122)</f>
        <v>0.185185185185185</v>
      </c>
      <c r="AX1122" s="14" t="n">
        <f aca="false">SUMIFS(시도_소아과개폐업!$H$5:$H$293,시도_소아과개폐업!$A$5:$A$293,$D1122,시도_소아과개폐업!$B$5:$B$293,$B1122)</f>
        <v>28</v>
      </c>
      <c r="AY1122" s="14" t="n">
        <f aca="false">SUMIFS(시군구_병원급!$E$5:$E$3668,시군구_병원급!$A$5:$A$3668,$A1122,시군구_병원급!$D$5:$D$3668,$D1122)</f>
        <v>0</v>
      </c>
      <c r="AZ1122" s="14" t="n">
        <f aca="false">SUMIFS(시군구_병원급!$F$5:$F$3668,시군구_병원급!$A$5:$A$3668,$A1122,시군구_병원급!$D$5:$D$3668,$D1122)</f>
        <v>1</v>
      </c>
      <c r="BA1122" s="14" t="n">
        <f aca="false">SUMIFS(시군구_병원급!$G$5:$G$3668,시군구_병원급!$A$5:$A$3668,$A1122,시군구_병원급!$D$5:$D$3668,$D1122)</f>
        <v>3</v>
      </c>
      <c r="BB1122" s="14" t="n">
        <f aca="false">SUMIFS(시군구_병원급!$H$5:$H$3668,시군구_병원급!$A$5:$A$3668,$A1122,시군구_병원급!$D$5:$D$3668,$D1122)</f>
        <v>6</v>
      </c>
      <c r="BC1122" s="16" t="n">
        <f aca="false">K1122+AY1122</f>
        <v>1</v>
      </c>
      <c r="BD1122" s="17" t="n">
        <f aca="false">IF(E1122=0,"",(K1122+AY1122)/E1122*1000)</f>
        <v>0.479156684235745</v>
      </c>
      <c r="BE1122" s="16" t="n">
        <f aca="false">AY1122-SUMIFS(시군구_병원급!$E$5:$E$3668,시군구_병원급!$A$5:$A$3668,$A1122,시군구_병원급!$D$5:$D$3668,$D1122-3)</f>
        <v>0</v>
      </c>
      <c r="BF1122" s="16" t="n">
        <f aca="false">IF(AY1122=0,1,0)</f>
        <v>1</v>
      </c>
      <c r="BG1122" s="16" t="n">
        <f aca="false">IF(K1122+AY1122=0,1,0)</f>
        <v>0</v>
      </c>
      <c r="BH1122" s="16" t="n">
        <f aca="false">AF1122+AG1122+AH1122</f>
        <v>13</v>
      </c>
      <c r="BI1122" s="18" t="n">
        <f aca="false">IF(H1122=0,"",BH1122/H1122)</f>
        <v>0.30952380952381</v>
      </c>
      <c r="BJ1122" s="16" t="n">
        <f aca="false">IF(AP1122="","",AP1122+AN1122)</f>
        <v>0</v>
      </c>
    </row>
    <row r="1123" customFormat="false" ht="15" hidden="false" customHeight="true" outlineLevel="0" collapsed="false">
      <c r="A1123" s="9" t="s">
        <v>467</v>
      </c>
      <c r="B1123" s="10" t="s">
        <v>451</v>
      </c>
      <c r="C1123" s="10" t="s">
        <v>468</v>
      </c>
      <c r="D1123" s="9" t="n">
        <v>2020</v>
      </c>
      <c r="E1123" s="11" t="n">
        <v>1152</v>
      </c>
      <c r="F1123" s="11" t="n">
        <v>152</v>
      </c>
      <c r="G1123" s="11" t="n">
        <v>159</v>
      </c>
      <c r="H1123" s="11" t="n">
        <v>23</v>
      </c>
      <c r="I1123" s="11" t="n">
        <v>1297</v>
      </c>
      <c r="J1123" s="11" t="n">
        <v>751</v>
      </c>
      <c r="K1123" s="11" t="n">
        <v>1</v>
      </c>
      <c r="L1123" s="12" t="n">
        <v>19.9652777777778</v>
      </c>
      <c r="M1123" s="12" t="n">
        <v>0.868055555555556</v>
      </c>
      <c r="N1123" s="13" t="n">
        <v>0.579028527370856</v>
      </c>
      <c r="O1123" s="13" t="n">
        <v>1.12586805555556</v>
      </c>
      <c r="P1123" s="13" t="n">
        <v>0.138020833333333</v>
      </c>
      <c r="Q1123" s="13" t="n">
        <v>-0.132530120481928</v>
      </c>
      <c r="R1123" s="13" t="n">
        <v>-0.0862068965517241</v>
      </c>
      <c r="S1123" s="11" t="n">
        <v>0</v>
      </c>
      <c r="T1123" s="13" t="n">
        <v>-0.08</v>
      </c>
      <c r="U1123" s="13" t="n">
        <v>-0.0512070226773957</v>
      </c>
      <c r="V1123" s="11" t="n">
        <v>0</v>
      </c>
      <c r="W1123" s="13" t="n">
        <v>-0.0869565217391305</v>
      </c>
      <c r="X1123" s="11" t="n">
        <v>0</v>
      </c>
      <c r="Y1123" s="11" t="n">
        <v>0</v>
      </c>
      <c r="Z1123" s="11" t="n">
        <v>0</v>
      </c>
      <c r="AA1123" s="11" t="n">
        <v>0</v>
      </c>
      <c r="AB1123" s="10" t="s">
        <v>65</v>
      </c>
      <c r="AC1123" s="11" t="n">
        <v>1</v>
      </c>
      <c r="AD1123" s="11" t="n">
        <v>7</v>
      </c>
      <c r="AE1123" s="11" t="n">
        <v>3</v>
      </c>
      <c r="AF1123" s="11" t="n">
        <v>1</v>
      </c>
      <c r="AG1123" s="11" t="n">
        <v>11</v>
      </c>
      <c r="AH1123" s="11" t="n">
        <v>0</v>
      </c>
      <c r="AI1123" s="13" t="n">
        <v>0.0434782608695652</v>
      </c>
      <c r="AJ1123" s="13" t="n">
        <v>0.304347826086957</v>
      </c>
      <c r="AK1123" s="13" t="n">
        <v>0.130434782608696</v>
      </c>
      <c r="AL1123" s="13" t="n">
        <v>0.0434782608695652</v>
      </c>
      <c r="AM1123" s="13" t="n">
        <v>0.478260869565217</v>
      </c>
      <c r="AN1123" s="11" t="n">
        <v>0</v>
      </c>
      <c r="AO1123" s="13" t="n">
        <v>0</v>
      </c>
      <c r="AP1123" s="11" t="n">
        <v>3</v>
      </c>
      <c r="AQ1123" s="11" t="n">
        <v>0</v>
      </c>
      <c r="AR1123" s="13" t="n">
        <v>0.115384615384615</v>
      </c>
      <c r="AS1123" s="13" t="n">
        <v>0</v>
      </c>
      <c r="AT1123" s="14" t="n">
        <f aca="false">SUMIFS(시도_소아과개폐업!$C$5:$C$293,시도_소아과개폐업!$A$5:$A$293,$D1123,시도_소아과개폐업!$B$5:$B$293,$B1123)</f>
        <v>19</v>
      </c>
      <c r="AU1123" s="14" t="n">
        <f aca="false">SUMIFS(시도_소아과개폐업!$D$5:$D$293,시도_소아과개폐업!$A$5:$A$293,$D1123,시도_소아과개폐업!$B$5:$B$293,$B1123)</f>
        <v>10</v>
      </c>
      <c r="AV1123" s="14" t="n">
        <f aca="false">SUMIFS(시도_소아과개폐업!$F$5:$F$293,시도_소아과개폐업!$A$5:$A$293,$D1123,시도_소아과개폐업!$B$5:$B$293,$B1123)</f>
        <v>9</v>
      </c>
      <c r="AW1123" s="15" t="n">
        <f aca="false">SUMIFS(시도_소아과개폐업!$G$5:$G$293,시도_소아과개폐업!$A$5:$A$293,$D1123,시도_소아과개폐업!$B$5:$B$293,$B1123)</f>
        <v>0.185185185185185</v>
      </c>
      <c r="AX1123" s="14" t="n">
        <f aca="false">SUMIFS(시도_소아과개폐업!$H$5:$H$293,시도_소아과개폐업!$A$5:$A$293,$D1123,시도_소아과개폐업!$B$5:$B$293,$B1123)</f>
        <v>28</v>
      </c>
      <c r="AY1123" s="14" t="n">
        <f aca="false">SUMIFS(시군구_병원급!$E$5:$E$3668,시군구_병원급!$A$5:$A$3668,$A1123,시군구_병원급!$D$5:$D$3668,$D1123)</f>
        <v>0</v>
      </c>
      <c r="AZ1123" s="14" t="n">
        <f aca="false">SUMIFS(시군구_병원급!$F$5:$F$3668,시군구_병원급!$A$5:$A$3668,$A1123,시군구_병원급!$D$5:$D$3668,$D1123)</f>
        <v>0</v>
      </c>
      <c r="BA1123" s="14" t="n">
        <f aca="false">SUMIFS(시군구_병원급!$G$5:$G$3668,시군구_병원급!$A$5:$A$3668,$A1123,시군구_병원급!$D$5:$D$3668,$D1123)</f>
        <v>1</v>
      </c>
      <c r="BB1123" s="14" t="n">
        <f aca="false">SUMIFS(시군구_병원급!$H$5:$H$3668,시군구_병원급!$A$5:$A$3668,$A1123,시군구_병원급!$D$5:$D$3668,$D1123)</f>
        <v>2</v>
      </c>
      <c r="BC1123" s="16" t="n">
        <f aca="false">K1123+AY1123</f>
        <v>1</v>
      </c>
      <c r="BD1123" s="17" t="n">
        <f aca="false">IF(E1123=0,"",(K1123+AY1123)/E1123*1000)</f>
        <v>0.868055555555556</v>
      </c>
      <c r="BE1123" s="16" t="n">
        <f aca="false">AY1123-SUMIFS(시군구_병원급!$E$5:$E$3668,시군구_병원급!$A$5:$A$3668,$A1123,시군구_병원급!$D$5:$D$3668,$D1123-3)</f>
        <v>0</v>
      </c>
      <c r="BF1123" s="16" t="n">
        <f aca="false">IF(AY1123=0,1,0)</f>
        <v>1</v>
      </c>
      <c r="BG1123" s="16" t="n">
        <f aca="false">IF(K1123+AY1123=0,1,0)</f>
        <v>0</v>
      </c>
      <c r="BH1123" s="16" t="n">
        <f aca="false">AF1123+AG1123+AH1123</f>
        <v>12</v>
      </c>
      <c r="BI1123" s="18" t="n">
        <f aca="false">IF(H1123=0,"",BH1123/H1123)</f>
        <v>0.521739130434783</v>
      </c>
      <c r="BJ1123" s="16" t="n">
        <f aca="false">IF(AP1123="","",AP1123+AN1123)</f>
        <v>3</v>
      </c>
    </row>
    <row r="1124" customFormat="false" ht="15" hidden="false" customHeight="true" outlineLevel="0" collapsed="false">
      <c r="A1124" s="9" t="s">
        <v>469</v>
      </c>
      <c r="B1124" s="10" t="s">
        <v>451</v>
      </c>
      <c r="C1124" s="10" t="s">
        <v>470</v>
      </c>
      <c r="D1124" s="9" t="n">
        <v>2020</v>
      </c>
      <c r="E1124" s="11" t="n">
        <v>851</v>
      </c>
      <c r="F1124" s="11" t="n">
        <v>117</v>
      </c>
      <c r="G1124" s="11" t="n">
        <v>123</v>
      </c>
      <c r="H1124" s="11" t="n">
        <v>13</v>
      </c>
      <c r="I1124" s="11" t="n">
        <v>713</v>
      </c>
      <c r="J1124" s="11" t="n">
        <v>503</v>
      </c>
      <c r="K1124" s="11" t="n">
        <v>0</v>
      </c>
      <c r="L1124" s="12" t="n">
        <v>15.2761457109283</v>
      </c>
      <c r="M1124" s="12" t="n">
        <v>0</v>
      </c>
      <c r="N1124" s="13" t="n">
        <v>0.7054698457223</v>
      </c>
      <c r="O1124" s="13" t="n">
        <v>0.837837837837838</v>
      </c>
      <c r="P1124" s="13" t="n">
        <v>0.144535840188014</v>
      </c>
      <c r="Q1124" s="13" t="n">
        <v>-0.172983479105928</v>
      </c>
      <c r="R1124" s="13" t="n">
        <v>-0.133802816901409</v>
      </c>
      <c r="S1124" s="11" t="n">
        <v>0</v>
      </c>
      <c r="T1124" s="13" t="n">
        <v>-0.0714285714285714</v>
      </c>
      <c r="U1124" s="13" t="n">
        <v>-0.0518617021276596</v>
      </c>
      <c r="V1124" s="11" t="n">
        <v>1</v>
      </c>
      <c r="W1124" s="13" t="n">
        <v>0</v>
      </c>
      <c r="X1124" s="11" t="n">
        <v>0</v>
      </c>
      <c r="Y1124" s="11" t="n">
        <v>0</v>
      </c>
      <c r="Z1124" s="11" t="n">
        <v>0</v>
      </c>
      <c r="AA1124" s="11" t="n">
        <v>0</v>
      </c>
      <c r="AB1124" s="10" t="s">
        <v>65</v>
      </c>
      <c r="AC1124" s="11" t="n">
        <v>1</v>
      </c>
      <c r="AD1124" s="11" t="n">
        <v>3</v>
      </c>
      <c r="AE1124" s="11" t="n">
        <v>2</v>
      </c>
      <c r="AF1124" s="11" t="n">
        <v>0</v>
      </c>
      <c r="AG1124" s="11" t="n">
        <v>7</v>
      </c>
      <c r="AH1124" s="11" t="n">
        <v>0</v>
      </c>
      <c r="AI1124" s="13" t="n">
        <v>0.0769230769230769</v>
      </c>
      <c r="AJ1124" s="13" t="n">
        <v>0.230769230769231</v>
      </c>
      <c r="AK1124" s="13" t="n">
        <v>0.153846153846154</v>
      </c>
      <c r="AL1124" s="13" t="n">
        <v>0</v>
      </c>
      <c r="AM1124" s="13" t="n">
        <v>0.538461538461538</v>
      </c>
      <c r="AN1124" s="11" t="n">
        <v>1</v>
      </c>
      <c r="AO1124" s="13" t="n">
        <v>0.0714285714285714</v>
      </c>
      <c r="AP1124" s="11" t="n">
        <v>0</v>
      </c>
      <c r="AQ1124" s="11" t="n">
        <v>0</v>
      </c>
      <c r="AR1124" s="13" t="n">
        <v>0</v>
      </c>
      <c r="AS1124" s="13" t="n">
        <v>0</v>
      </c>
      <c r="AT1124" s="14" t="n">
        <f aca="false">SUMIFS(시도_소아과개폐업!$C$5:$C$293,시도_소아과개폐업!$A$5:$A$293,$D1124,시도_소아과개폐업!$B$5:$B$293,$B1124)</f>
        <v>19</v>
      </c>
      <c r="AU1124" s="14" t="n">
        <f aca="false">SUMIFS(시도_소아과개폐업!$D$5:$D$293,시도_소아과개폐업!$A$5:$A$293,$D1124,시도_소아과개폐업!$B$5:$B$293,$B1124)</f>
        <v>10</v>
      </c>
      <c r="AV1124" s="14" t="n">
        <f aca="false">SUMIFS(시도_소아과개폐업!$F$5:$F$293,시도_소아과개폐업!$A$5:$A$293,$D1124,시도_소아과개폐업!$B$5:$B$293,$B1124)</f>
        <v>9</v>
      </c>
      <c r="AW1124" s="15" t="n">
        <f aca="false">SUMIFS(시도_소아과개폐업!$G$5:$G$293,시도_소아과개폐업!$A$5:$A$293,$D1124,시도_소아과개폐업!$B$5:$B$293,$B1124)</f>
        <v>0.185185185185185</v>
      </c>
      <c r="AX1124" s="14" t="n">
        <f aca="false">SUMIFS(시도_소아과개폐업!$H$5:$H$293,시도_소아과개폐업!$A$5:$A$293,$D1124,시도_소아과개폐업!$B$5:$B$293,$B1124)</f>
        <v>28</v>
      </c>
      <c r="AY1124" s="14" t="n">
        <f aca="false">SUMIFS(시군구_병원급!$E$5:$E$3668,시군구_병원급!$A$5:$A$3668,$A1124,시군구_병원급!$D$5:$D$3668,$D1124)</f>
        <v>0</v>
      </c>
      <c r="AZ1124" s="14" t="n">
        <f aca="false">SUMIFS(시군구_병원급!$F$5:$F$3668,시군구_병원급!$A$5:$A$3668,$A1124,시군구_병원급!$D$5:$D$3668,$D1124)</f>
        <v>1</v>
      </c>
      <c r="BA1124" s="14" t="n">
        <f aca="false">SUMIFS(시군구_병원급!$G$5:$G$3668,시군구_병원급!$A$5:$A$3668,$A1124,시군구_병원급!$D$5:$D$3668,$D1124)</f>
        <v>2</v>
      </c>
      <c r="BB1124" s="14" t="n">
        <f aca="false">SUMIFS(시군구_병원급!$H$5:$H$3668,시군구_병원급!$A$5:$A$3668,$A1124,시군구_병원급!$D$5:$D$3668,$D1124)</f>
        <v>3</v>
      </c>
      <c r="BC1124" s="16" t="n">
        <f aca="false">K1124+AY1124</f>
        <v>0</v>
      </c>
      <c r="BD1124" s="17" t="n">
        <f aca="false">IF(E1124=0,"",(K1124+AY1124)/E1124*1000)</f>
        <v>0</v>
      </c>
      <c r="BE1124" s="16" t="n">
        <f aca="false">AY1124-SUMIFS(시군구_병원급!$E$5:$E$3668,시군구_병원급!$A$5:$A$3668,$A1124,시군구_병원급!$D$5:$D$3668,$D1124-3)</f>
        <v>0</v>
      </c>
      <c r="BF1124" s="16" t="n">
        <f aca="false">IF(AY1124=0,1,0)</f>
        <v>1</v>
      </c>
      <c r="BG1124" s="16" t="n">
        <f aca="false">IF(K1124+AY1124=0,1,0)</f>
        <v>1</v>
      </c>
      <c r="BH1124" s="16" t="n">
        <f aca="false">AF1124+AG1124+AH1124</f>
        <v>7</v>
      </c>
      <c r="BI1124" s="18" t="n">
        <f aca="false">IF(H1124=0,"",BH1124/H1124)</f>
        <v>0.538461538461538</v>
      </c>
      <c r="BJ1124" s="16" t="n">
        <f aca="false">IF(AP1124="","",AP1124+AN1124)</f>
        <v>1</v>
      </c>
    </row>
    <row r="1125" customFormat="false" ht="15" hidden="false" customHeight="true" outlineLevel="0" collapsed="false">
      <c r="A1125" s="9" t="s">
        <v>471</v>
      </c>
      <c r="B1125" s="10" t="s">
        <v>451</v>
      </c>
      <c r="C1125" s="10" t="s">
        <v>472</v>
      </c>
      <c r="D1125" s="9" t="n">
        <v>2020</v>
      </c>
      <c r="E1125" s="11" t="n">
        <v>944</v>
      </c>
      <c r="F1125" s="11" t="n">
        <v>107</v>
      </c>
      <c r="G1125" s="11" t="n">
        <v>109</v>
      </c>
      <c r="H1125" s="11" t="n">
        <v>16</v>
      </c>
      <c r="I1125" s="11" t="n">
        <v>885</v>
      </c>
      <c r="J1125" s="11" t="n">
        <v>625</v>
      </c>
      <c r="K1125" s="11" t="n">
        <v>0</v>
      </c>
      <c r="L1125" s="12" t="n">
        <v>16.9491525423729</v>
      </c>
      <c r="M1125" s="12" t="n">
        <v>0</v>
      </c>
      <c r="N1125" s="13" t="n">
        <v>0.706214689265537</v>
      </c>
      <c r="O1125" s="13" t="n">
        <v>0.9375</v>
      </c>
      <c r="P1125" s="13" t="n">
        <v>0.115466101694915</v>
      </c>
      <c r="Q1125" s="13" t="n">
        <v>-0.253164556962025</v>
      </c>
      <c r="R1125" s="13" t="n">
        <v>-0.410810810810811</v>
      </c>
      <c r="S1125" s="11" t="n">
        <v>0</v>
      </c>
      <c r="T1125" s="13" t="n">
        <v>-0.0588235294117647</v>
      </c>
      <c r="U1125" s="13" t="n">
        <v>-0.0453074433656958</v>
      </c>
      <c r="V1125" s="11" t="n">
        <v>1</v>
      </c>
      <c r="W1125" s="13" t="n">
        <v>-0.25</v>
      </c>
      <c r="X1125" s="11" t="n">
        <v>1</v>
      </c>
      <c r="Y1125" s="11" t="n">
        <v>0</v>
      </c>
      <c r="Z1125" s="11" t="n">
        <v>1</v>
      </c>
      <c r="AA1125" s="11" t="n">
        <v>0</v>
      </c>
      <c r="AB1125" s="10" t="s">
        <v>65</v>
      </c>
      <c r="AC1125" s="11" t="n">
        <v>7</v>
      </c>
      <c r="AD1125" s="11" t="n">
        <v>5</v>
      </c>
      <c r="AE1125" s="11" t="n">
        <v>1</v>
      </c>
      <c r="AF1125" s="11" t="n">
        <v>0</v>
      </c>
      <c r="AG1125" s="11" t="n">
        <v>3</v>
      </c>
      <c r="AH1125" s="11" t="n">
        <v>0</v>
      </c>
      <c r="AI1125" s="13" t="n">
        <v>0.4375</v>
      </c>
      <c r="AJ1125" s="13" t="n">
        <v>0.3125</v>
      </c>
      <c r="AK1125" s="13" t="n">
        <v>0.0625</v>
      </c>
      <c r="AL1125" s="13" t="n">
        <v>0</v>
      </c>
      <c r="AM1125" s="13" t="n">
        <v>0.1875</v>
      </c>
      <c r="AN1125" s="11" t="n">
        <v>0</v>
      </c>
      <c r="AO1125" s="13" t="n">
        <v>0</v>
      </c>
      <c r="AP1125" s="11" t="n">
        <v>4</v>
      </c>
      <c r="AQ1125" s="11" t="n">
        <v>3</v>
      </c>
      <c r="AR1125" s="13" t="n">
        <v>0.235294117647059</v>
      </c>
      <c r="AS1125" s="13" t="n">
        <v>0.176470588235294</v>
      </c>
      <c r="AT1125" s="14" t="n">
        <f aca="false">SUMIFS(시도_소아과개폐업!$C$5:$C$293,시도_소아과개폐업!$A$5:$A$293,$D1125,시도_소아과개폐업!$B$5:$B$293,$B1125)</f>
        <v>19</v>
      </c>
      <c r="AU1125" s="14" t="n">
        <f aca="false">SUMIFS(시도_소아과개폐업!$D$5:$D$293,시도_소아과개폐업!$A$5:$A$293,$D1125,시도_소아과개폐업!$B$5:$B$293,$B1125)</f>
        <v>10</v>
      </c>
      <c r="AV1125" s="14" t="n">
        <f aca="false">SUMIFS(시도_소아과개폐업!$F$5:$F$293,시도_소아과개폐업!$A$5:$A$293,$D1125,시도_소아과개폐업!$B$5:$B$293,$B1125)</f>
        <v>9</v>
      </c>
      <c r="AW1125" s="15" t="n">
        <f aca="false">SUMIFS(시도_소아과개폐업!$G$5:$G$293,시도_소아과개폐업!$A$5:$A$293,$D1125,시도_소아과개폐업!$B$5:$B$293,$B1125)</f>
        <v>0.185185185185185</v>
      </c>
      <c r="AX1125" s="14" t="n">
        <f aca="false">SUMIFS(시도_소아과개폐업!$H$5:$H$293,시도_소아과개폐업!$A$5:$A$293,$D1125,시도_소아과개폐업!$B$5:$B$293,$B1125)</f>
        <v>28</v>
      </c>
      <c r="AY1125" s="14" t="n">
        <f aca="false">SUMIFS(시군구_병원급!$E$5:$E$3668,시군구_병원급!$A$5:$A$3668,$A1125,시군구_병원급!$D$5:$D$3668,$D1125)</f>
        <v>0</v>
      </c>
      <c r="AZ1125" s="14" t="n">
        <f aca="false">SUMIFS(시군구_병원급!$F$5:$F$3668,시군구_병원급!$A$5:$A$3668,$A1125,시군구_병원급!$D$5:$D$3668,$D1125)</f>
        <v>0</v>
      </c>
      <c r="BA1125" s="14" t="n">
        <f aca="false">SUMIFS(시군구_병원급!$G$5:$G$3668,시군구_병원급!$A$5:$A$3668,$A1125,시군구_병원급!$D$5:$D$3668,$D1125)</f>
        <v>0</v>
      </c>
      <c r="BB1125" s="14" t="n">
        <f aca="false">SUMIFS(시군구_병원급!$H$5:$H$3668,시군구_병원급!$A$5:$A$3668,$A1125,시군구_병원급!$D$5:$D$3668,$D1125)</f>
        <v>2</v>
      </c>
      <c r="BC1125" s="16" t="n">
        <f aca="false">K1125+AY1125</f>
        <v>0</v>
      </c>
      <c r="BD1125" s="17" t="n">
        <f aca="false">IF(E1125=0,"",(K1125+AY1125)/E1125*1000)</f>
        <v>0</v>
      </c>
      <c r="BE1125" s="16" t="n">
        <f aca="false">AY1125-SUMIFS(시군구_병원급!$E$5:$E$3668,시군구_병원급!$A$5:$A$3668,$A1125,시군구_병원급!$D$5:$D$3668,$D1125-3)</f>
        <v>0</v>
      </c>
      <c r="BF1125" s="16" t="n">
        <f aca="false">IF(AY1125=0,1,0)</f>
        <v>1</v>
      </c>
      <c r="BG1125" s="16" t="n">
        <f aca="false">IF(K1125+AY1125=0,1,0)</f>
        <v>1</v>
      </c>
      <c r="BH1125" s="16" t="n">
        <f aca="false">AF1125+AG1125+AH1125</f>
        <v>3</v>
      </c>
      <c r="BI1125" s="18" t="n">
        <f aca="false">IF(H1125=0,"",BH1125/H1125)</f>
        <v>0.1875</v>
      </c>
      <c r="BJ1125" s="16" t="n">
        <f aca="false">IF(AP1125="","",AP1125+AN1125)</f>
        <v>4</v>
      </c>
    </row>
    <row r="1126" customFormat="false" ht="15" hidden="false" customHeight="true" outlineLevel="0" collapsed="false">
      <c r="A1126" s="9" t="s">
        <v>473</v>
      </c>
      <c r="B1126" s="10" t="s">
        <v>451</v>
      </c>
      <c r="C1126" s="10" t="s">
        <v>474</v>
      </c>
      <c r="D1126" s="9" t="n">
        <v>2020</v>
      </c>
      <c r="E1126" s="11" t="n">
        <v>867</v>
      </c>
      <c r="F1126" s="11" t="n">
        <v>127</v>
      </c>
      <c r="G1126" s="11" t="n">
        <v>133</v>
      </c>
      <c r="H1126" s="11" t="n">
        <v>13</v>
      </c>
      <c r="I1126" s="11" t="n">
        <v>999</v>
      </c>
      <c r="J1126" s="11" t="n">
        <v>510</v>
      </c>
      <c r="K1126" s="11" t="n">
        <v>0</v>
      </c>
      <c r="L1126" s="12" t="n">
        <v>14.9942329873126</v>
      </c>
      <c r="M1126" s="12" t="n">
        <v>0</v>
      </c>
      <c r="N1126" s="13" t="n">
        <v>0.510510510510511</v>
      </c>
      <c r="O1126" s="13" t="n">
        <v>1.1522491349481</v>
      </c>
      <c r="P1126" s="13" t="n">
        <v>0.153402537485583</v>
      </c>
      <c r="Q1126" s="13" t="n">
        <v>-0.259607173356106</v>
      </c>
      <c r="R1126" s="13" t="n">
        <v>-0.113333333333333</v>
      </c>
      <c r="S1126" s="11" t="n">
        <v>0</v>
      </c>
      <c r="T1126" s="13" t="n">
        <v>0</v>
      </c>
      <c r="U1126" s="13" t="n">
        <v>0</v>
      </c>
      <c r="V1126" s="11" t="n">
        <v>1</v>
      </c>
      <c r="W1126" s="13" t="n">
        <v>0</v>
      </c>
      <c r="X1126" s="11" t="n">
        <v>0</v>
      </c>
      <c r="Y1126" s="11" t="n">
        <v>0</v>
      </c>
      <c r="Z1126" s="11" t="n">
        <v>0</v>
      </c>
      <c r="AA1126" s="11" t="n">
        <v>0</v>
      </c>
      <c r="AB1126" s="10" t="s">
        <v>65</v>
      </c>
      <c r="AC1126" s="11" t="n">
        <v>4</v>
      </c>
      <c r="AD1126" s="11" t="n">
        <v>0</v>
      </c>
      <c r="AE1126" s="11" t="n">
        <v>1</v>
      </c>
      <c r="AF1126" s="11" t="n">
        <v>0</v>
      </c>
      <c r="AG1126" s="11" t="n">
        <v>8</v>
      </c>
      <c r="AH1126" s="11" t="n">
        <v>0</v>
      </c>
      <c r="AI1126" s="13" t="n">
        <v>0.307692307692308</v>
      </c>
      <c r="AJ1126" s="13" t="n">
        <v>0</v>
      </c>
      <c r="AK1126" s="13" t="n">
        <v>0.0769230769230769</v>
      </c>
      <c r="AL1126" s="13" t="n">
        <v>0</v>
      </c>
      <c r="AM1126" s="13" t="n">
        <v>0.615384615384615</v>
      </c>
      <c r="AN1126" s="11" t="n">
        <v>0</v>
      </c>
      <c r="AO1126" s="13" t="n">
        <v>0</v>
      </c>
      <c r="AP1126" s="11" t="n">
        <v>0</v>
      </c>
      <c r="AQ1126" s="11" t="n">
        <v>0</v>
      </c>
      <c r="AR1126" s="13" t="n">
        <v>0</v>
      </c>
      <c r="AS1126" s="13" t="n">
        <v>0</v>
      </c>
      <c r="AT1126" s="14" t="n">
        <f aca="false">SUMIFS(시도_소아과개폐업!$C$5:$C$293,시도_소아과개폐업!$A$5:$A$293,$D1126,시도_소아과개폐업!$B$5:$B$293,$B1126)</f>
        <v>19</v>
      </c>
      <c r="AU1126" s="14" t="n">
        <f aca="false">SUMIFS(시도_소아과개폐업!$D$5:$D$293,시도_소아과개폐업!$A$5:$A$293,$D1126,시도_소아과개폐업!$B$5:$B$293,$B1126)</f>
        <v>10</v>
      </c>
      <c r="AV1126" s="14" t="n">
        <f aca="false">SUMIFS(시도_소아과개폐업!$F$5:$F$293,시도_소아과개폐업!$A$5:$A$293,$D1126,시도_소아과개폐업!$B$5:$B$293,$B1126)</f>
        <v>9</v>
      </c>
      <c r="AW1126" s="15" t="n">
        <f aca="false">SUMIFS(시도_소아과개폐업!$G$5:$G$293,시도_소아과개폐업!$A$5:$A$293,$D1126,시도_소아과개폐업!$B$5:$B$293,$B1126)</f>
        <v>0.185185185185185</v>
      </c>
      <c r="AX1126" s="14" t="n">
        <f aca="false">SUMIFS(시도_소아과개폐업!$H$5:$H$293,시도_소아과개폐업!$A$5:$A$293,$D1126,시도_소아과개폐업!$B$5:$B$293,$B1126)</f>
        <v>28</v>
      </c>
      <c r="AY1126" s="14" t="n">
        <f aca="false">SUMIFS(시군구_병원급!$E$5:$E$3668,시군구_병원급!$A$5:$A$3668,$A1126,시군구_병원급!$D$5:$D$3668,$D1126)</f>
        <v>0</v>
      </c>
      <c r="AZ1126" s="14" t="n">
        <f aca="false">SUMIFS(시군구_병원급!$F$5:$F$3668,시군구_병원급!$A$5:$A$3668,$A1126,시군구_병원급!$D$5:$D$3668,$D1126)</f>
        <v>0</v>
      </c>
      <c r="BA1126" s="14" t="n">
        <f aca="false">SUMIFS(시군구_병원급!$G$5:$G$3668,시군구_병원급!$A$5:$A$3668,$A1126,시군구_병원급!$D$5:$D$3668,$D1126)</f>
        <v>2</v>
      </c>
      <c r="BB1126" s="14" t="n">
        <f aca="false">SUMIFS(시군구_병원급!$H$5:$H$3668,시군구_병원급!$A$5:$A$3668,$A1126,시군구_병원급!$D$5:$D$3668,$D1126)</f>
        <v>2</v>
      </c>
      <c r="BC1126" s="16" t="n">
        <f aca="false">K1126+AY1126</f>
        <v>0</v>
      </c>
      <c r="BD1126" s="17" t="n">
        <f aca="false">IF(E1126=0,"",(K1126+AY1126)/E1126*1000)</f>
        <v>0</v>
      </c>
      <c r="BE1126" s="16" t="n">
        <f aca="false">AY1126-SUMIFS(시군구_병원급!$E$5:$E$3668,시군구_병원급!$A$5:$A$3668,$A1126,시군구_병원급!$D$5:$D$3668,$D1126-3)</f>
        <v>0</v>
      </c>
      <c r="BF1126" s="16" t="n">
        <f aca="false">IF(AY1126=0,1,0)</f>
        <v>1</v>
      </c>
      <c r="BG1126" s="16" t="n">
        <f aca="false">IF(K1126+AY1126=0,1,0)</f>
        <v>1</v>
      </c>
      <c r="BH1126" s="16" t="n">
        <f aca="false">AF1126+AG1126+AH1126</f>
        <v>8</v>
      </c>
      <c r="BI1126" s="18" t="n">
        <f aca="false">IF(H1126=0,"",BH1126/H1126)</f>
        <v>0.615384615384615</v>
      </c>
      <c r="BJ1126" s="16" t="n">
        <f aca="false">IF(AP1126="","",AP1126+AN1126)</f>
        <v>0</v>
      </c>
    </row>
    <row r="1127" customFormat="false" ht="15" hidden="false" customHeight="true" outlineLevel="0" collapsed="false">
      <c r="A1127" s="9" t="s">
        <v>475</v>
      </c>
      <c r="B1127" s="10" t="s">
        <v>451</v>
      </c>
      <c r="C1127" s="10" t="s">
        <v>476</v>
      </c>
      <c r="D1127" s="9" t="n">
        <v>2020</v>
      </c>
      <c r="E1127" s="11" t="n">
        <v>1987</v>
      </c>
      <c r="F1127" s="11" t="n">
        <v>338</v>
      </c>
      <c r="G1127" s="11" t="n">
        <v>342</v>
      </c>
      <c r="H1127" s="11" t="n">
        <v>24</v>
      </c>
      <c r="I1127" s="11" t="n">
        <v>1553</v>
      </c>
      <c r="J1127" s="11" t="n">
        <v>1275</v>
      </c>
      <c r="K1127" s="11" t="n">
        <v>0</v>
      </c>
      <c r="L1127" s="12" t="n">
        <v>12.0785103170609</v>
      </c>
      <c r="M1127" s="12" t="n">
        <v>0</v>
      </c>
      <c r="N1127" s="13" t="n">
        <v>0.820991629104958</v>
      </c>
      <c r="O1127" s="13" t="n">
        <v>0.781580271766482</v>
      </c>
      <c r="P1127" s="13" t="n">
        <v>0.172118772018118</v>
      </c>
      <c r="Q1127" s="13" t="n">
        <v>-0.0706267539756782</v>
      </c>
      <c r="R1127" s="13" t="n">
        <v>-0.0200573065902578</v>
      </c>
      <c r="S1127" s="11" t="n">
        <v>0</v>
      </c>
      <c r="T1127" s="13" t="n">
        <v>0</v>
      </c>
      <c r="U1127" s="13" t="n">
        <v>-0.077243018419489</v>
      </c>
      <c r="V1127" s="11" t="n">
        <v>1</v>
      </c>
      <c r="W1127" s="13" t="n">
        <v>-0.0833333333333334</v>
      </c>
      <c r="X1127" s="11" t="n">
        <v>0</v>
      </c>
      <c r="Y1127" s="11" t="n">
        <v>0</v>
      </c>
      <c r="Z1127" s="11" t="n">
        <v>0</v>
      </c>
      <c r="AA1127" s="11" t="n">
        <v>0</v>
      </c>
      <c r="AB1127" s="10" t="s">
        <v>65</v>
      </c>
      <c r="AC1127" s="11" t="n">
        <v>2</v>
      </c>
      <c r="AD1127" s="11" t="n">
        <v>13</v>
      </c>
      <c r="AE1127" s="11" t="n">
        <v>2</v>
      </c>
      <c r="AF1127" s="11" t="n">
        <v>4</v>
      </c>
      <c r="AG1127" s="11" t="n">
        <v>3</v>
      </c>
      <c r="AH1127" s="11" t="n">
        <v>0</v>
      </c>
      <c r="AI1127" s="13" t="n">
        <v>0.0833333333333333</v>
      </c>
      <c r="AJ1127" s="13" t="n">
        <v>0.541666666666667</v>
      </c>
      <c r="AK1127" s="13" t="n">
        <v>0.0833333333333333</v>
      </c>
      <c r="AL1127" s="13" t="n">
        <v>0.166666666666667</v>
      </c>
      <c r="AM1127" s="13" t="n">
        <v>0.125</v>
      </c>
      <c r="AN1127" s="11" t="n">
        <v>4</v>
      </c>
      <c r="AO1127" s="13" t="n">
        <v>0.142857142857143</v>
      </c>
      <c r="AP1127" s="11" t="n">
        <v>1</v>
      </c>
      <c r="AQ1127" s="11" t="n">
        <v>2</v>
      </c>
      <c r="AR1127" s="13" t="n">
        <v>0.037037037037037</v>
      </c>
      <c r="AS1127" s="13" t="n">
        <v>0.0740740740740741</v>
      </c>
      <c r="AT1127" s="14" t="n">
        <f aca="false">SUMIFS(시도_소아과개폐업!$C$5:$C$293,시도_소아과개폐업!$A$5:$A$293,$D1127,시도_소아과개폐업!$B$5:$B$293,$B1127)</f>
        <v>19</v>
      </c>
      <c r="AU1127" s="14" t="n">
        <f aca="false">SUMIFS(시도_소아과개폐업!$D$5:$D$293,시도_소아과개폐업!$A$5:$A$293,$D1127,시도_소아과개폐업!$B$5:$B$293,$B1127)</f>
        <v>10</v>
      </c>
      <c r="AV1127" s="14" t="n">
        <f aca="false">SUMIFS(시도_소아과개폐업!$F$5:$F$293,시도_소아과개폐업!$A$5:$A$293,$D1127,시도_소아과개폐업!$B$5:$B$293,$B1127)</f>
        <v>9</v>
      </c>
      <c r="AW1127" s="15" t="n">
        <f aca="false">SUMIFS(시도_소아과개폐업!$G$5:$G$293,시도_소아과개폐업!$A$5:$A$293,$D1127,시도_소아과개폐업!$B$5:$B$293,$B1127)</f>
        <v>0.185185185185185</v>
      </c>
      <c r="AX1127" s="14" t="n">
        <f aca="false">SUMIFS(시도_소아과개폐업!$H$5:$H$293,시도_소아과개폐업!$A$5:$A$293,$D1127,시도_소아과개폐업!$B$5:$B$293,$B1127)</f>
        <v>28</v>
      </c>
      <c r="AY1127" s="14" t="n">
        <f aca="false">SUMIFS(시군구_병원급!$E$5:$E$3668,시군구_병원급!$A$5:$A$3668,$A1127,시군구_병원급!$D$5:$D$3668,$D1127)</f>
        <v>0</v>
      </c>
      <c r="AZ1127" s="14" t="n">
        <f aca="false">SUMIFS(시군구_병원급!$F$5:$F$3668,시군구_병원급!$A$5:$A$3668,$A1127,시군구_병원급!$D$5:$D$3668,$D1127)</f>
        <v>0</v>
      </c>
      <c r="BA1127" s="14" t="n">
        <f aca="false">SUMIFS(시군구_병원급!$G$5:$G$3668,시군구_병원급!$A$5:$A$3668,$A1127,시군구_병원급!$D$5:$D$3668,$D1127)</f>
        <v>1</v>
      </c>
      <c r="BB1127" s="14" t="n">
        <f aca="false">SUMIFS(시군구_병원급!$H$5:$H$3668,시군구_병원급!$A$5:$A$3668,$A1127,시군구_병원급!$D$5:$D$3668,$D1127)</f>
        <v>2</v>
      </c>
      <c r="BC1127" s="16" t="n">
        <f aca="false">K1127+AY1127</f>
        <v>0</v>
      </c>
      <c r="BD1127" s="17" t="n">
        <f aca="false">IF(E1127=0,"",(K1127+AY1127)/E1127*1000)</f>
        <v>0</v>
      </c>
      <c r="BE1127" s="16" t="n">
        <f aca="false">AY1127-SUMIFS(시군구_병원급!$E$5:$E$3668,시군구_병원급!$A$5:$A$3668,$A1127,시군구_병원급!$D$5:$D$3668,$D1127-3)</f>
        <v>0</v>
      </c>
      <c r="BF1127" s="16" t="n">
        <f aca="false">IF(AY1127=0,1,0)</f>
        <v>1</v>
      </c>
      <c r="BG1127" s="16" t="n">
        <f aca="false">IF(K1127+AY1127=0,1,0)</f>
        <v>1</v>
      </c>
      <c r="BH1127" s="16" t="n">
        <f aca="false">AF1127+AG1127+AH1127</f>
        <v>7</v>
      </c>
      <c r="BI1127" s="18" t="n">
        <f aca="false">IF(H1127=0,"",BH1127/H1127)</f>
        <v>0.291666666666667</v>
      </c>
      <c r="BJ1127" s="16" t="n">
        <f aca="false">IF(AP1127="","",AP1127+AN1127)</f>
        <v>5</v>
      </c>
    </row>
    <row r="1128" customFormat="false" ht="15" hidden="false" customHeight="true" outlineLevel="0" collapsed="false">
      <c r="A1128" s="9" t="s">
        <v>477</v>
      </c>
      <c r="B1128" s="10" t="s">
        <v>451</v>
      </c>
      <c r="C1128" s="10" t="s">
        <v>478</v>
      </c>
      <c r="D1128" s="9" t="n">
        <v>2020</v>
      </c>
      <c r="E1128" s="11" t="n">
        <v>1062</v>
      </c>
      <c r="F1128" s="11" t="n">
        <v>162</v>
      </c>
      <c r="G1128" s="11" t="n">
        <v>150</v>
      </c>
      <c r="H1128" s="11" t="n">
        <v>18</v>
      </c>
      <c r="I1128" s="11" t="n">
        <v>840</v>
      </c>
      <c r="J1128" s="11" t="n">
        <v>629</v>
      </c>
      <c r="K1128" s="11" t="n">
        <v>0</v>
      </c>
      <c r="L1128" s="12" t="n">
        <v>16.9491525423729</v>
      </c>
      <c r="M1128" s="12" t="n">
        <v>0</v>
      </c>
      <c r="N1128" s="13" t="n">
        <v>0.748809523809524</v>
      </c>
      <c r="O1128" s="13" t="n">
        <v>0.790960451977401</v>
      </c>
      <c r="P1128" s="13" t="n">
        <v>0.141242937853107</v>
      </c>
      <c r="Q1128" s="13" t="n">
        <v>-0.210408921933086</v>
      </c>
      <c r="R1128" s="13" t="n">
        <v>-0.246231155778894</v>
      </c>
      <c r="S1128" s="11" t="n">
        <v>0</v>
      </c>
      <c r="T1128" s="13" t="n">
        <v>0.0588235294117647</v>
      </c>
      <c r="U1128" s="13" t="n">
        <v>-0.0221187427240978</v>
      </c>
      <c r="V1128" s="11" t="n">
        <v>1</v>
      </c>
      <c r="W1128" s="13" t="n">
        <v>-0.111111111111111</v>
      </c>
      <c r="X1128" s="11" t="n">
        <v>0</v>
      </c>
      <c r="Y1128" s="11" t="n">
        <v>0</v>
      </c>
      <c r="Z1128" s="11" t="n">
        <v>0</v>
      </c>
      <c r="AA1128" s="11" t="n">
        <v>0</v>
      </c>
      <c r="AB1128" s="10" t="s">
        <v>65</v>
      </c>
      <c r="AC1128" s="11" t="n">
        <v>7</v>
      </c>
      <c r="AD1128" s="11" t="n">
        <v>4</v>
      </c>
      <c r="AE1128" s="11" t="n">
        <v>3</v>
      </c>
      <c r="AF1128" s="11" t="n">
        <v>2</v>
      </c>
      <c r="AG1128" s="11" t="n">
        <v>2</v>
      </c>
      <c r="AH1128" s="11" t="n">
        <v>0</v>
      </c>
      <c r="AI1128" s="13" t="n">
        <v>0.388888888888889</v>
      </c>
      <c r="AJ1128" s="13" t="n">
        <v>0.222222222222222</v>
      </c>
      <c r="AK1128" s="13" t="n">
        <v>0.166666666666667</v>
      </c>
      <c r="AL1128" s="13" t="n">
        <v>0.111111111111111</v>
      </c>
      <c r="AM1128" s="13" t="n">
        <v>0.111111111111111</v>
      </c>
      <c r="AN1128" s="11" t="n">
        <v>0</v>
      </c>
      <c r="AO1128" s="13" t="n">
        <v>0</v>
      </c>
      <c r="AP1128" s="11" t="n">
        <v>1</v>
      </c>
      <c r="AQ1128" s="11" t="n">
        <v>2</v>
      </c>
      <c r="AR1128" s="13" t="n">
        <v>0.0588235294117647</v>
      </c>
      <c r="AS1128" s="13" t="n">
        <v>0.117647058823529</v>
      </c>
      <c r="AT1128" s="14" t="n">
        <f aca="false">SUMIFS(시도_소아과개폐업!$C$5:$C$293,시도_소아과개폐업!$A$5:$A$293,$D1128,시도_소아과개폐업!$B$5:$B$293,$B1128)</f>
        <v>19</v>
      </c>
      <c r="AU1128" s="14" t="n">
        <f aca="false">SUMIFS(시도_소아과개폐업!$D$5:$D$293,시도_소아과개폐업!$A$5:$A$293,$D1128,시도_소아과개폐업!$B$5:$B$293,$B1128)</f>
        <v>10</v>
      </c>
      <c r="AV1128" s="14" t="n">
        <f aca="false">SUMIFS(시도_소아과개폐업!$F$5:$F$293,시도_소아과개폐업!$A$5:$A$293,$D1128,시도_소아과개폐업!$B$5:$B$293,$B1128)</f>
        <v>9</v>
      </c>
      <c r="AW1128" s="15" t="n">
        <f aca="false">SUMIFS(시도_소아과개폐업!$G$5:$G$293,시도_소아과개폐업!$A$5:$A$293,$D1128,시도_소아과개폐업!$B$5:$B$293,$B1128)</f>
        <v>0.185185185185185</v>
      </c>
      <c r="AX1128" s="14" t="n">
        <f aca="false">SUMIFS(시도_소아과개폐업!$H$5:$H$293,시도_소아과개폐업!$A$5:$A$293,$D1128,시도_소아과개폐업!$B$5:$B$293,$B1128)</f>
        <v>28</v>
      </c>
      <c r="AY1128" s="14" t="n">
        <f aca="false">SUMIFS(시군구_병원급!$E$5:$E$3668,시군구_병원급!$A$5:$A$3668,$A1128,시군구_병원급!$D$5:$D$3668,$D1128)</f>
        <v>0</v>
      </c>
      <c r="AZ1128" s="14" t="n">
        <f aca="false">SUMIFS(시군구_병원급!$F$5:$F$3668,시군구_병원급!$A$5:$A$3668,$A1128,시군구_병원급!$D$5:$D$3668,$D1128)</f>
        <v>0</v>
      </c>
      <c r="BA1128" s="14" t="n">
        <f aca="false">SUMIFS(시군구_병원급!$G$5:$G$3668,시군구_병원급!$A$5:$A$3668,$A1128,시군구_병원급!$D$5:$D$3668,$D1128)</f>
        <v>0</v>
      </c>
      <c r="BB1128" s="14" t="n">
        <f aca="false">SUMIFS(시군구_병원급!$H$5:$H$3668,시군구_병원급!$A$5:$A$3668,$A1128,시군구_병원급!$D$5:$D$3668,$D1128)</f>
        <v>0</v>
      </c>
      <c r="BC1128" s="16" t="n">
        <f aca="false">K1128+AY1128</f>
        <v>0</v>
      </c>
      <c r="BD1128" s="17" t="n">
        <f aca="false">IF(E1128=0,"",(K1128+AY1128)/E1128*1000)</f>
        <v>0</v>
      </c>
      <c r="BE1128" s="16" t="n">
        <f aca="false">AY1128-SUMIFS(시군구_병원급!$E$5:$E$3668,시군구_병원급!$A$5:$A$3668,$A1128,시군구_병원급!$D$5:$D$3668,$D1128-3)</f>
        <v>0</v>
      </c>
      <c r="BF1128" s="16" t="n">
        <f aca="false">IF(AY1128=0,1,0)</f>
        <v>1</v>
      </c>
      <c r="BG1128" s="16" t="n">
        <f aca="false">IF(K1128+AY1128=0,1,0)</f>
        <v>1</v>
      </c>
      <c r="BH1128" s="16" t="n">
        <f aca="false">AF1128+AG1128+AH1128</f>
        <v>4</v>
      </c>
      <c r="BI1128" s="18" t="n">
        <f aca="false">IF(H1128=0,"",BH1128/H1128)</f>
        <v>0.222222222222222</v>
      </c>
      <c r="BJ1128" s="16" t="n">
        <f aca="false">IF(AP1128="","",AP1128+AN1128)</f>
        <v>1</v>
      </c>
    </row>
    <row r="1129" customFormat="false" ht="15" hidden="false" customHeight="true" outlineLevel="0" collapsed="false">
      <c r="A1129" s="9" t="s">
        <v>479</v>
      </c>
      <c r="B1129" s="10" t="s">
        <v>451</v>
      </c>
      <c r="C1129" s="10" t="s">
        <v>480</v>
      </c>
      <c r="D1129" s="9" t="n">
        <v>2020</v>
      </c>
      <c r="E1129" s="11" t="n">
        <v>1004</v>
      </c>
      <c r="F1129" s="11" t="n">
        <v>154</v>
      </c>
      <c r="G1129" s="11" t="n">
        <v>159</v>
      </c>
      <c r="H1129" s="11" t="n">
        <v>15</v>
      </c>
      <c r="I1129" s="11" t="n">
        <v>833</v>
      </c>
      <c r="J1129" s="11" t="n">
        <v>608</v>
      </c>
      <c r="K1129" s="11" t="n">
        <v>0</v>
      </c>
      <c r="L1129" s="12" t="n">
        <v>14.9402390438247</v>
      </c>
      <c r="M1129" s="12" t="n">
        <v>0</v>
      </c>
      <c r="N1129" s="13" t="n">
        <v>0.729891956782713</v>
      </c>
      <c r="O1129" s="13" t="n">
        <v>0.829681274900398</v>
      </c>
      <c r="P1129" s="13" t="n">
        <v>0.158366533864542</v>
      </c>
      <c r="Q1129" s="13" t="n">
        <v>-0.175697865353038</v>
      </c>
      <c r="R1129" s="13" t="n">
        <v>-0.208955223880597</v>
      </c>
      <c r="S1129" s="11" t="n">
        <v>0</v>
      </c>
      <c r="T1129" s="13" t="n">
        <v>0</v>
      </c>
      <c r="U1129" s="13" t="n">
        <v>0</v>
      </c>
      <c r="V1129" s="11" t="n">
        <v>1</v>
      </c>
      <c r="W1129" s="13" t="n">
        <v>-0.133333333333333</v>
      </c>
      <c r="X1129" s="11" t="n">
        <v>0</v>
      </c>
      <c r="Y1129" s="11" t="n">
        <v>0</v>
      </c>
      <c r="Z1129" s="11" t="n">
        <v>0</v>
      </c>
      <c r="AA1129" s="11" t="n">
        <v>0</v>
      </c>
      <c r="AB1129" s="10" t="s">
        <v>65</v>
      </c>
      <c r="AC1129" s="11" t="n">
        <v>3</v>
      </c>
      <c r="AD1129" s="11" t="n">
        <v>1</v>
      </c>
      <c r="AE1129" s="11" t="n">
        <v>1</v>
      </c>
      <c r="AF1129" s="11" t="n">
        <v>2</v>
      </c>
      <c r="AG1129" s="11" t="n">
        <v>8</v>
      </c>
      <c r="AH1129" s="11" t="n">
        <v>0</v>
      </c>
      <c r="AI1129" s="13" t="n">
        <v>0.2</v>
      </c>
      <c r="AJ1129" s="13" t="n">
        <v>0.0666666666666667</v>
      </c>
      <c r="AK1129" s="13" t="n">
        <v>0.0666666666666667</v>
      </c>
      <c r="AL1129" s="13" t="n">
        <v>0.133333333333333</v>
      </c>
      <c r="AM1129" s="13" t="n">
        <v>0.533333333333333</v>
      </c>
      <c r="AN1129" s="11" t="n">
        <v>1</v>
      </c>
      <c r="AO1129" s="13" t="n">
        <v>0.0625</v>
      </c>
      <c r="AP1129" s="11" t="n">
        <v>0</v>
      </c>
      <c r="AQ1129" s="11" t="n">
        <v>0</v>
      </c>
      <c r="AR1129" s="13" t="n">
        <v>0</v>
      </c>
      <c r="AS1129" s="13" t="n">
        <v>0</v>
      </c>
      <c r="AT1129" s="14" t="n">
        <f aca="false">SUMIFS(시도_소아과개폐업!$C$5:$C$293,시도_소아과개폐업!$A$5:$A$293,$D1129,시도_소아과개폐업!$B$5:$B$293,$B1129)</f>
        <v>19</v>
      </c>
      <c r="AU1129" s="14" t="n">
        <f aca="false">SUMIFS(시도_소아과개폐업!$D$5:$D$293,시도_소아과개폐업!$A$5:$A$293,$D1129,시도_소아과개폐업!$B$5:$B$293,$B1129)</f>
        <v>10</v>
      </c>
      <c r="AV1129" s="14" t="n">
        <f aca="false">SUMIFS(시도_소아과개폐업!$F$5:$F$293,시도_소아과개폐업!$A$5:$A$293,$D1129,시도_소아과개폐업!$B$5:$B$293,$B1129)</f>
        <v>9</v>
      </c>
      <c r="AW1129" s="15" t="n">
        <f aca="false">SUMIFS(시도_소아과개폐업!$G$5:$G$293,시도_소아과개폐업!$A$5:$A$293,$D1129,시도_소아과개폐업!$B$5:$B$293,$B1129)</f>
        <v>0.185185185185185</v>
      </c>
      <c r="AX1129" s="14" t="n">
        <f aca="false">SUMIFS(시도_소아과개폐업!$H$5:$H$293,시도_소아과개폐업!$A$5:$A$293,$D1129,시도_소아과개폐업!$B$5:$B$293,$B1129)</f>
        <v>28</v>
      </c>
      <c r="AY1129" s="14" t="n">
        <f aca="false">SUMIFS(시군구_병원급!$E$5:$E$3668,시군구_병원급!$A$5:$A$3668,$A1129,시군구_병원급!$D$5:$D$3668,$D1129)</f>
        <v>0</v>
      </c>
      <c r="AZ1129" s="14" t="n">
        <f aca="false">SUMIFS(시군구_병원급!$F$5:$F$3668,시군구_병원급!$A$5:$A$3668,$A1129,시군구_병원급!$D$5:$D$3668,$D1129)</f>
        <v>0</v>
      </c>
      <c r="BA1129" s="14" t="n">
        <f aca="false">SUMIFS(시군구_병원급!$G$5:$G$3668,시군구_병원급!$A$5:$A$3668,$A1129,시군구_병원급!$D$5:$D$3668,$D1129)</f>
        <v>3</v>
      </c>
      <c r="BB1129" s="14" t="n">
        <f aca="false">SUMIFS(시군구_병원급!$H$5:$H$3668,시군구_병원급!$A$5:$A$3668,$A1129,시군구_병원급!$D$5:$D$3668,$D1129)</f>
        <v>3</v>
      </c>
      <c r="BC1129" s="16" t="n">
        <f aca="false">K1129+AY1129</f>
        <v>0</v>
      </c>
      <c r="BD1129" s="17" t="n">
        <f aca="false">IF(E1129=0,"",(K1129+AY1129)/E1129*1000)</f>
        <v>0</v>
      </c>
      <c r="BE1129" s="16" t="n">
        <f aca="false">AY1129-SUMIFS(시군구_병원급!$E$5:$E$3668,시군구_병원급!$A$5:$A$3668,$A1129,시군구_병원급!$D$5:$D$3668,$D1129-3)</f>
        <v>0</v>
      </c>
      <c r="BF1129" s="16" t="n">
        <f aca="false">IF(AY1129=0,1,0)</f>
        <v>1</v>
      </c>
      <c r="BG1129" s="16" t="n">
        <f aca="false">IF(K1129+AY1129=0,1,0)</f>
        <v>1</v>
      </c>
      <c r="BH1129" s="16" t="n">
        <f aca="false">AF1129+AG1129+AH1129</f>
        <v>10</v>
      </c>
      <c r="BI1129" s="18" t="n">
        <f aca="false">IF(H1129=0,"",BH1129/H1129)</f>
        <v>0.666666666666667</v>
      </c>
      <c r="BJ1129" s="16" t="n">
        <f aca="false">IF(AP1129="","",AP1129+AN1129)</f>
        <v>1</v>
      </c>
    </row>
    <row r="1130" customFormat="false" ht="15" hidden="false" customHeight="true" outlineLevel="0" collapsed="false">
      <c r="A1130" s="9" t="s">
        <v>481</v>
      </c>
      <c r="B1130" s="10" t="s">
        <v>451</v>
      </c>
      <c r="C1130" s="10" t="s">
        <v>482</v>
      </c>
      <c r="D1130" s="9" t="n">
        <v>2020</v>
      </c>
      <c r="E1130" s="11" t="n">
        <v>1505</v>
      </c>
      <c r="F1130" s="11" t="n">
        <v>226</v>
      </c>
      <c r="G1130" s="11" t="n">
        <v>222</v>
      </c>
      <c r="H1130" s="11" t="n">
        <v>22</v>
      </c>
      <c r="I1130" s="11" t="n">
        <v>1090</v>
      </c>
      <c r="J1130" s="11" t="n">
        <v>828</v>
      </c>
      <c r="K1130" s="11" t="n">
        <v>0</v>
      </c>
      <c r="L1130" s="12" t="n">
        <v>14.6179401993356</v>
      </c>
      <c r="M1130" s="12" t="n">
        <v>0</v>
      </c>
      <c r="N1130" s="13" t="n">
        <v>0.759633027522936</v>
      </c>
      <c r="O1130" s="13" t="n">
        <v>0.724252491694352</v>
      </c>
      <c r="P1130" s="13" t="n">
        <v>0.147508305647841</v>
      </c>
      <c r="Q1130" s="13" t="n">
        <v>-0.156862745098039</v>
      </c>
      <c r="R1130" s="13" t="n">
        <v>-0.283870967741935</v>
      </c>
      <c r="S1130" s="11" t="n">
        <v>0</v>
      </c>
      <c r="T1130" s="13" t="n">
        <v>0</v>
      </c>
      <c r="U1130" s="13" t="n">
        <v>-0.119547657512116</v>
      </c>
      <c r="V1130" s="11" t="n">
        <v>1</v>
      </c>
      <c r="W1130" s="13" t="n">
        <v>0</v>
      </c>
      <c r="X1130" s="11" t="n">
        <v>0</v>
      </c>
      <c r="Y1130" s="11" t="n">
        <v>0</v>
      </c>
      <c r="Z1130" s="11" t="n">
        <v>0</v>
      </c>
      <c r="AA1130" s="11" t="n">
        <v>0</v>
      </c>
      <c r="AB1130" s="10" t="s">
        <v>65</v>
      </c>
      <c r="AC1130" s="11" t="n">
        <v>5</v>
      </c>
      <c r="AD1130" s="11" t="n">
        <v>3</v>
      </c>
      <c r="AE1130" s="11" t="n">
        <v>4</v>
      </c>
      <c r="AF1130" s="11" t="n">
        <v>5</v>
      </c>
      <c r="AG1130" s="11" t="n">
        <v>5</v>
      </c>
      <c r="AH1130" s="11" t="n">
        <v>0</v>
      </c>
      <c r="AI1130" s="13" t="n">
        <v>0.227272727272727</v>
      </c>
      <c r="AJ1130" s="13" t="n">
        <v>0.136363636363636</v>
      </c>
      <c r="AK1130" s="13" t="n">
        <v>0.181818181818182</v>
      </c>
      <c r="AL1130" s="13" t="n">
        <v>0.227272727272727</v>
      </c>
      <c r="AM1130" s="13" t="n">
        <v>0.227272727272727</v>
      </c>
      <c r="AN1130" s="11" t="n">
        <v>0</v>
      </c>
      <c r="AO1130" s="13" t="n">
        <v>0</v>
      </c>
      <c r="AP1130" s="11" t="n">
        <v>0</v>
      </c>
      <c r="AQ1130" s="11" t="n">
        <v>0</v>
      </c>
      <c r="AR1130" s="13" t="n">
        <v>0</v>
      </c>
      <c r="AS1130" s="13" t="n">
        <v>0</v>
      </c>
      <c r="AT1130" s="14" t="n">
        <f aca="false">SUMIFS(시도_소아과개폐업!$C$5:$C$293,시도_소아과개폐업!$A$5:$A$293,$D1130,시도_소아과개폐업!$B$5:$B$293,$B1130)</f>
        <v>19</v>
      </c>
      <c r="AU1130" s="14" t="n">
        <f aca="false">SUMIFS(시도_소아과개폐업!$D$5:$D$293,시도_소아과개폐업!$A$5:$A$293,$D1130,시도_소아과개폐업!$B$5:$B$293,$B1130)</f>
        <v>10</v>
      </c>
      <c r="AV1130" s="14" t="n">
        <f aca="false">SUMIFS(시도_소아과개폐업!$F$5:$F$293,시도_소아과개폐업!$A$5:$A$293,$D1130,시도_소아과개폐업!$B$5:$B$293,$B1130)</f>
        <v>9</v>
      </c>
      <c r="AW1130" s="15" t="n">
        <f aca="false">SUMIFS(시도_소아과개폐업!$G$5:$G$293,시도_소아과개폐업!$A$5:$A$293,$D1130,시도_소아과개폐업!$B$5:$B$293,$B1130)</f>
        <v>0.185185185185185</v>
      </c>
      <c r="AX1130" s="14" t="n">
        <f aca="false">SUMIFS(시도_소아과개폐업!$H$5:$H$293,시도_소아과개폐업!$A$5:$A$293,$D1130,시도_소아과개폐업!$B$5:$B$293,$B1130)</f>
        <v>28</v>
      </c>
      <c r="AY1130" s="14" t="n">
        <f aca="false">SUMIFS(시군구_병원급!$E$5:$E$3668,시군구_병원급!$A$5:$A$3668,$A1130,시군구_병원급!$D$5:$D$3668,$D1130)</f>
        <v>0</v>
      </c>
      <c r="AZ1130" s="14" t="n">
        <f aca="false">SUMIFS(시군구_병원급!$F$5:$F$3668,시군구_병원급!$A$5:$A$3668,$A1130,시군구_병원급!$D$5:$D$3668,$D1130)</f>
        <v>0</v>
      </c>
      <c r="BA1130" s="14" t="n">
        <f aca="false">SUMIFS(시군구_병원급!$G$5:$G$3668,시군구_병원급!$A$5:$A$3668,$A1130,시군구_병원급!$D$5:$D$3668,$D1130)</f>
        <v>1</v>
      </c>
      <c r="BB1130" s="14" t="n">
        <f aca="false">SUMIFS(시군구_병원급!$H$5:$H$3668,시군구_병원급!$A$5:$A$3668,$A1130,시군구_병원급!$D$5:$D$3668,$D1130)</f>
        <v>2</v>
      </c>
      <c r="BC1130" s="16" t="n">
        <f aca="false">K1130+AY1130</f>
        <v>0</v>
      </c>
      <c r="BD1130" s="17" t="n">
        <f aca="false">IF(E1130=0,"",(K1130+AY1130)/E1130*1000)</f>
        <v>0</v>
      </c>
      <c r="BE1130" s="16" t="n">
        <f aca="false">AY1130-SUMIFS(시군구_병원급!$E$5:$E$3668,시군구_병원급!$A$5:$A$3668,$A1130,시군구_병원급!$D$5:$D$3668,$D1130-3)</f>
        <v>0</v>
      </c>
      <c r="BF1130" s="16" t="n">
        <f aca="false">IF(AY1130=0,1,0)</f>
        <v>1</v>
      </c>
      <c r="BG1130" s="16" t="n">
        <f aca="false">IF(K1130+AY1130=0,1,0)</f>
        <v>1</v>
      </c>
      <c r="BH1130" s="16" t="n">
        <f aca="false">AF1130+AG1130+AH1130</f>
        <v>10</v>
      </c>
      <c r="BI1130" s="18" t="n">
        <f aca="false">IF(H1130=0,"",BH1130/H1130)</f>
        <v>0.454545454545455</v>
      </c>
      <c r="BJ1130" s="16" t="n">
        <f aca="false">IF(AP1130="","",AP1130+AN1130)</f>
        <v>0</v>
      </c>
    </row>
    <row r="1131" customFormat="false" ht="15" hidden="false" customHeight="true" outlineLevel="0" collapsed="false">
      <c r="A1131" s="9" t="s">
        <v>483</v>
      </c>
      <c r="B1131" s="10" t="s">
        <v>451</v>
      </c>
      <c r="C1131" s="10" t="s">
        <v>432</v>
      </c>
      <c r="D1131" s="9" t="n">
        <v>2020</v>
      </c>
      <c r="E1131" s="11" t="n">
        <v>681</v>
      </c>
      <c r="F1131" s="11" t="n">
        <v>94</v>
      </c>
      <c r="G1131" s="11" t="n">
        <v>98</v>
      </c>
      <c r="H1131" s="11" t="n">
        <v>9</v>
      </c>
      <c r="I1131" s="11" t="n">
        <v>599</v>
      </c>
      <c r="J1131" s="11" t="n">
        <v>464</v>
      </c>
      <c r="K1131" s="11" t="n">
        <v>0</v>
      </c>
      <c r="L1131" s="12" t="n">
        <v>13.215859030837</v>
      </c>
      <c r="M1131" s="12" t="n">
        <v>0</v>
      </c>
      <c r="N1131" s="13" t="n">
        <v>0.774624373956594</v>
      </c>
      <c r="O1131" s="13" t="n">
        <v>0.879588839941263</v>
      </c>
      <c r="P1131" s="13" t="n">
        <v>0.143906020558003</v>
      </c>
      <c r="Q1131" s="13" t="n">
        <v>-0.214532871972318</v>
      </c>
      <c r="R1131" s="13" t="n">
        <v>-0.274074074074074</v>
      </c>
      <c r="S1131" s="11" t="n">
        <v>0</v>
      </c>
      <c r="T1131" s="13" t="n">
        <v>-0.181818181818182</v>
      </c>
      <c r="U1131" s="13" t="n">
        <v>-0.124269005847953</v>
      </c>
      <c r="V1131" s="11" t="n">
        <v>1</v>
      </c>
      <c r="W1131" s="13" t="n">
        <v>0</v>
      </c>
      <c r="X1131" s="11" t="n">
        <v>0</v>
      </c>
      <c r="Y1131" s="11" t="n">
        <v>0</v>
      </c>
      <c r="Z1131" s="11" t="n">
        <v>0</v>
      </c>
      <c r="AA1131" s="11" t="n">
        <v>0</v>
      </c>
      <c r="AB1131" s="10" t="s">
        <v>65</v>
      </c>
      <c r="AC1131" s="11" t="n">
        <v>6</v>
      </c>
      <c r="AD1131" s="11" t="n">
        <v>3</v>
      </c>
      <c r="AE1131" s="11" t="n">
        <v>0</v>
      </c>
      <c r="AF1131" s="11" t="n">
        <v>0</v>
      </c>
      <c r="AG1131" s="11" t="n">
        <v>0</v>
      </c>
      <c r="AH1131" s="11" t="n">
        <v>0</v>
      </c>
      <c r="AI1131" s="13" t="n">
        <v>0.666666666666667</v>
      </c>
      <c r="AJ1131" s="13" t="n">
        <v>0.333333333333333</v>
      </c>
      <c r="AK1131" s="13" t="n">
        <v>0</v>
      </c>
      <c r="AL1131" s="13" t="n">
        <v>0</v>
      </c>
      <c r="AM1131" s="13" t="n">
        <v>0</v>
      </c>
      <c r="AN1131" s="11" t="n">
        <v>0</v>
      </c>
      <c r="AO1131" s="13" t="n">
        <v>0</v>
      </c>
      <c r="AP1131" s="11" t="n">
        <v>2</v>
      </c>
      <c r="AQ1131" s="11" t="n">
        <v>0</v>
      </c>
      <c r="AR1131" s="13" t="n">
        <v>0.181818181818182</v>
      </c>
      <c r="AS1131" s="13" t="n">
        <v>0</v>
      </c>
      <c r="AT1131" s="14" t="n">
        <f aca="false">SUMIFS(시도_소아과개폐업!$C$5:$C$293,시도_소아과개폐업!$A$5:$A$293,$D1131,시도_소아과개폐업!$B$5:$B$293,$B1131)</f>
        <v>19</v>
      </c>
      <c r="AU1131" s="14" t="n">
        <f aca="false">SUMIFS(시도_소아과개폐업!$D$5:$D$293,시도_소아과개폐업!$A$5:$A$293,$D1131,시도_소아과개폐업!$B$5:$B$293,$B1131)</f>
        <v>10</v>
      </c>
      <c r="AV1131" s="14" t="n">
        <f aca="false">SUMIFS(시도_소아과개폐업!$F$5:$F$293,시도_소아과개폐업!$A$5:$A$293,$D1131,시도_소아과개폐업!$B$5:$B$293,$B1131)</f>
        <v>9</v>
      </c>
      <c r="AW1131" s="15" t="n">
        <f aca="false">SUMIFS(시도_소아과개폐업!$G$5:$G$293,시도_소아과개폐업!$A$5:$A$293,$D1131,시도_소아과개폐업!$B$5:$B$293,$B1131)</f>
        <v>0.185185185185185</v>
      </c>
      <c r="AX1131" s="14" t="n">
        <f aca="false">SUMIFS(시도_소아과개폐업!$H$5:$H$293,시도_소아과개폐업!$A$5:$A$293,$D1131,시도_소아과개폐업!$B$5:$B$293,$B1131)</f>
        <v>28</v>
      </c>
      <c r="AY1131" s="14" t="n">
        <f aca="false">SUMIFS(시군구_병원급!$E$5:$E$3668,시군구_병원급!$A$5:$A$3668,$A1131,시군구_병원급!$D$5:$D$3668,$D1131)</f>
        <v>0</v>
      </c>
      <c r="AZ1131" s="14" t="n">
        <f aca="false">SUMIFS(시군구_병원급!$F$5:$F$3668,시군구_병원급!$A$5:$A$3668,$A1131,시군구_병원급!$D$5:$D$3668,$D1131)</f>
        <v>0</v>
      </c>
      <c r="BA1131" s="14" t="n">
        <f aca="false">SUMIFS(시군구_병원급!$G$5:$G$3668,시군구_병원급!$A$5:$A$3668,$A1131,시군구_병원급!$D$5:$D$3668,$D1131)</f>
        <v>0</v>
      </c>
      <c r="BB1131" s="14" t="n">
        <f aca="false">SUMIFS(시군구_병원급!$H$5:$H$3668,시군구_병원급!$A$5:$A$3668,$A1131,시군구_병원급!$D$5:$D$3668,$D1131)</f>
        <v>0</v>
      </c>
      <c r="BC1131" s="16" t="n">
        <f aca="false">K1131+AY1131</f>
        <v>0</v>
      </c>
      <c r="BD1131" s="17" t="n">
        <f aca="false">IF(E1131=0,"",(K1131+AY1131)/E1131*1000)</f>
        <v>0</v>
      </c>
      <c r="BE1131" s="16" t="n">
        <f aca="false">AY1131-SUMIFS(시군구_병원급!$E$5:$E$3668,시군구_병원급!$A$5:$A$3668,$A1131,시군구_병원급!$D$5:$D$3668,$D1131-3)</f>
        <v>0</v>
      </c>
      <c r="BF1131" s="16" t="n">
        <f aca="false">IF(AY1131=0,1,0)</f>
        <v>1</v>
      </c>
      <c r="BG1131" s="16" t="n">
        <f aca="false">IF(K1131+AY1131=0,1,0)</f>
        <v>1</v>
      </c>
      <c r="BH1131" s="16" t="n">
        <f aca="false">AF1131+AG1131+AH1131</f>
        <v>0</v>
      </c>
      <c r="BI1131" s="18" t="n">
        <f aca="false">IF(H1131=0,"",BH1131/H1131)</f>
        <v>0</v>
      </c>
      <c r="BJ1131" s="16" t="n">
        <f aca="false">IF(AP1131="","",AP1131+AN1131)</f>
        <v>2</v>
      </c>
    </row>
    <row r="1132" customFormat="false" ht="15" hidden="false" customHeight="true" outlineLevel="0" collapsed="false">
      <c r="A1132" s="9" t="s">
        <v>484</v>
      </c>
      <c r="B1132" s="10" t="s">
        <v>451</v>
      </c>
      <c r="C1132" s="10" t="s">
        <v>485</v>
      </c>
      <c r="D1132" s="9" t="n">
        <v>2020</v>
      </c>
      <c r="E1132" s="11" t="n">
        <v>700</v>
      </c>
      <c r="F1132" s="11" t="n">
        <v>93</v>
      </c>
      <c r="G1132" s="11" t="n">
        <v>89</v>
      </c>
      <c r="H1132" s="11" t="n">
        <v>9</v>
      </c>
      <c r="I1132" s="11" t="n">
        <v>521</v>
      </c>
      <c r="J1132" s="11" t="n">
        <v>352</v>
      </c>
      <c r="K1132" s="11" t="n">
        <v>0</v>
      </c>
      <c r="L1132" s="12" t="n">
        <v>12.8571428571429</v>
      </c>
      <c r="M1132" s="12" t="n">
        <v>0</v>
      </c>
      <c r="N1132" s="13" t="n">
        <v>0.675623800383877</v>
      </c>
      <c r="O1132" s="13" t="n">
        <v>0.744285714285714</v>
      </c>
      <c r="P1132" s="13" t="n">
        <v>0.127142857142857</v>
      </c>
      <c r="Q1132" s="13" t="n">
        <v>-0.10025706940874</v>
      </c>
      <c r="R1132" s="13" t="n">
        <v>-0.0631578947368421</v>
      </c>
      <c r="S1132" s="11" t="n">
        <v>0</v>
      </c>
      <c r="T1132" s="13" t="n">
        <v>0</v>
      </c>
      <c r="U1132" s="13" t="n">
        <v>0</v>
      </c>
      <c r="V1132" s="11" t="n">
        <v>1</v>
      </c>
      <c r="W1132" s="13" t="n">
        <v>-0.222222222222222</v>
      </c>
      <c r="X1132" s="11" t="n">
        <v>0</v>
      </c>
      <c r="Y1132" s="11" t="n">
        <v>0</v>
      </c>
      <c r="Z1132" s="11" t="n">
        <v>0</v>
      </c>
      <c r="AA1132" s="11" t="n">
        <v>0</v>
      </c>
      <c r="AB1132" s="10" t="s">
        <v>65</v>
      </c>
      <c r="AC1132" s="11" t="n">
        <v>3</v>
      </c>
      <c r="AD1132" s="11" t="n">
        <v>1</v>
      </c>
      <c r="AE1132" s="11" t="n">
        <v>1</v>
      </c>
      <c r="AF1132" s="11" t="n">
        <v>0</v>
      </c>
      <c r="AG1132" s="11" t="n">
        <v>4</v>
      </c>
      <c r="AH1132" s="11" t="n">
        <v>0</v>
      </c>
      <c r="AI1132" s="13" t="n">
        <v>0.333333333333333</v>
      </c>
      <c r="AJ1132" s="13" t="n">
        <v>0.111111111111111</v>
      </c>
      <c r="AK1132" s="13" t="n">
        <v>0.111111111111111</v>
      </c>
      <c r="AL1132" s="13" t="n">
        <v>0</v>
      </c>
      <c r="AM1132" s="13" t="n">
        <v>0.444444444444444</v>
      </c>
      <c r="AN1132" s="11" t="n">
        <v>0</v>
      </c>
      <c r="AO1132" s="13" t="n">
        <v>0</v>
      </c>
      <c r="AP1132" s="11" t="n">
        <v>0</v>
      </c>
      <c r="AQ1132" s="11" t="n">
        <v>0</v>
      </c>
      <c r="AR1132" s="13" t="n">
        <v>0</v>
      </c>
      <c r="AS1132" s="13" t="n">
        <v>0</v>
      </c>
      <c r="AT1132" s="14" t="n">
        <f aca="false">SUMIFS(시도_소아과개폐업!$C$5:$C$293,시도_소아과개폐업!$A$5:$A$293,$D1132,시도_소아과개폐업!$B$5:$B$293,$B1132)</f>
        <v>19</v>
      </c>
      <c r="AU1132" s="14" t="n">
        <f aca="false">SUMIFS(시도_소아과개폐업!$D$5:$D$293,시도_소아과개폐업!$A$5:$A$293,$D1132,시도_소아과개폐업!$B$5:$B$293,$B1132)</f>
        <v>10</v>
      </c>
      <c r="AV1132" s="14" t="n">
        <f aca="false">SUMIFS(시도_소아과개폐업!$F$5:$F$293,시도_소아과개폐업!$A$5:$A$293,$D1132,시도_소아과개폐업!$B$5:$B$293,$B1132)</f>
        <v>9</v>
      </c>
      <c r="AW1132" s="15" t="n">
        <f aca="false">SUMIFS(시도_소아과개폐업!$G$5:$G$293,시도_소아과개폐업!$A$5:$A$293,$D1132,시도_소아과개폐업!$B$5:$B$293,$B1132)</f>
        <v>0.185185185185185</v>
      </c>
      <c r="AX1132" s="14" t="n">
        <f aca="false">SUMIFS(시도_소아과개폐업!$H$5:$H$293,시도_소아과개폐업!$A$5:$A$293,$D1132,시도_소아과개폐업!$B$5:$B$293,$B1132)</f>
        <v>28</v>
      </c>
      <c r="AY1132" s="14" t="n">
        <f aca="false">SUMIFS(시군구_병원급!$E$5:$E$3668,시군구_병원급!$A$5:$A$3668,$A1132,시군구_병원급!$D$5:$D$3668,$D1132)</f>
        <v>0</v>
      </c>
      <c r="AZ1132" s="14" t="n">
        <f aca="false">SUMIFS(시군구_병원급!$F$5:$F$3668,시군구_병원급!$A$5:$A$3668,$A1132,시군구_병원급!$D$5:$D$3668,$D1132)</f>
        <v>0</v>
      </c>
      <c r="BA1132" s="14" t="n">
        <f aca="false">SUMIFS(시군구_병원급!$G$5:$G$3668,시군구_병원급!$A$5:$A$3668,$A1132,시군구_병원급!$D$5:$D$3668,$D1132)</f>
        <v>0</v>
      </c>
      <c r="BB1132" s="14" t="n">
        <f aca="false">SUMIFS(시군구_병원급!$H$5:$H$3668,시군구_병원급!$A$5:$A$3668,$A1132,시군구_병원급!$D$5:$D$3668,$D1132)</f>
        <v>0</v>
      </c>
      <c r="BC1132" s="16" t="n">
        <f aca="false">K1132+AY1132</f>
        <v>0</v>
      </c>
      <c r="BD1132" s="17" t="n">
        <f aca="false">IF(E1132=0,"",(K1132+AY1132)/E1132*1000)</f>
        <v>0</v>
      </c>
      <c r="BE1132" s="16" t="n">
        <f aca="false">AY1132-SUMIFS(시군구_병원급!$E$5:$E$3668,시군구_병원급!$A$5:$A$3668,$A1132,시군구_병원급!$D$5:$D$3668,$D1132-3)</f>
        <v>0</v>
      </c>
      <c r="BF1132" s="16" t="n">
        <f aca="false">IF(AY1132=0,1,0)</f>
        <v>1</v>
      </c>
      <c r="BG1132" s="16" t="n">
        <f aca="false">IF(K1132+AY1132=0,1,0)</f>
        <v>1</v>
      </c>
      <c r="BH1132" s="16" t="n">
        <f aca="false">AF1132+AG1132+AH1132</f>
        <v>4</v>
      </c>
      <c r="BI1132" s="18" t="n">
        <f aca="false">IF(H1132=0,"",BH1132/H1132)</f>
        <v>0.444444444444444</v>
      </c>
      <c r="BJ1132" s="16" t="n">
        <f aca="false">IF(AP1132="","",AP1132+AN1132)</f>
        <v>0</v>
      </c>
    </row>
    <row r="1133" customFormat="false" ht="15" hidden="false" customHeight="true" outlineLevel="0" collapsed="false">
      <c r="A1133" s="9" t="s">
        <v>486</v>
      </c>
      <c r="B1133" s="10" t="s">
        <v>487</v>
      </c>
      <c r="C1133" s="10" t="s">
        <v>488</v>
      </c>
      <c r="D1133" s="9" t="n">
        <v>2020</v>
      </c>
      <c r="E1133" s="11" t="n">
        <v>27942</v>
      </c>
      <c r="F1133" s="11" t="n">
        <v>3200</v>
      </c>
      <c r="G1133" s="11" t="n">
        <v>3207</v>
      </c>
      <c r="H1133" s="11" t="n">
        <v>509</v>
      </c>
      <c r="I1133" s="11" t="n">
        <v>23982</v>
      </c>
      <c r="J1133" s="11" t="n">
        <v>18042</v>
      </c>
      <c r="K1133" s="11" t="n">
        <v>31</v>
      </c>
      <c r="L1133" s="12" t="n">
        <v>18.2163052036361</v>
      </c>
      <c r="M1133" s="12" t="n">
        <v>1.10944098489729</v>
      </c>
      <c r="N1133" s="13" t="n">
        <v>0.752314235676758</v>
      </c>
      <c r="O1133" s="13" t="n">
        <v>0.858277861284089</v>
      </c>
      <c r="P1133" s="13" t="n">
        <v>0.114773459308568</v>
      </c>
      <c r="Q1133" s="13" t="n">
        <v>-0.146000794645313</v>
      </c>
      <c r="R1133" s="13" t="n">
        <v>-0.25383899488134</v>
      </c>
      <c r="S1133" s="11" t="n">
        <v>-3</v>
      </c>
      <c r="T1133" s="13" t="n">
        <v>-0.0660550458715596</v>
      </c>
      <c r="U1133" s="13" t="n">
        <v>-0.027888123226591</v>
      </c>
      <c r="V1133" s="11" t="n">
        <v>0</v>
      </c>
      <c r="W1133" s="13" t="n">
        <v>-0.241650294695481</v>
      </c>
      <c r="X1133" s="11" t="n">
        <v>1</v>
      </c>
      <c r="Y1133" s="11" t="n">
        <v>0</v>
      </c>
      <c r="Z1133" s="11" t="n">
        <v>1</v>
      </c>
      <c r="AA1133" s="11" t="n">
        <v>0</v>
      </c>
      <c r="AB1133" s="10" t="s">
        <v>65</v>
      </c>
      <c r="AC1133" s="11" t="n">
        <v>26</v>
      </c>
      <c r="AD1133" s="11" t="n">
        <v>185</v>
      </c>
      <c r="AE1133" s="11" t="n">
        <v>233</v>
      </c>
      <c r="AF1133" s="11" t="n">
        <v>12</v>
      </c>
      <c r="AG1133" s="11" t="n">
        <v>52</v>
      </c>
      <c r="AH1133" s="11" t="n">
        <v>1</v>
      </c>
      <c r="AI1133" s="13" t="n">
        <v>0.0510805500982318</v>
      </c>
      <c r="AJ1133" s="13" t="n">
        <v>0.363457760314342</v>
      </c>
      <c r="AK1133" s="13" t="n">
        <v>0.457760314341847</v>
      </c>
      <c r="AL1133" s="13" t="n">
        <v>0.0235756385068762</v>
      </c>
      <c r="AM1133" s="13" t="n">
        <v>0.102161100196464</v>
      </c>
      <c r="AN1133" s="11" t="n">
        <v>8</v>
      </c>
      <c r="AO1133" s="13" t="n">
        <v>0.0154738878143134</v>
      </c>
      <c r="AP1133" s="11" t="n">
        <v>49</v>
      </c>
      <c r="AQ1133" s="11" t="n">
        <v>17</v>
      </c>
      <c r="AR1133" s="13" t="n">
        <v>0.0892531876138434</v>
      </c>
      <c r="AS1133" s="13" t="n">
        <v>0.0309653916211293</v>
      </c>
      <c r="AT1133" s="14" t="n">
        <f aca="false">SUMIFS(시도_소아과개폐업!$C$5:$C$293,시도_소아과개폐업!$A$5:$A$293,$D1133,시도_소아과개폐업!$B$5:$B$293,$B1133)</f>
        <v>14</v>
      </c>
      <c r="AU1133" s="14" t="n">
        <f aca="false">SUMIFS(시도_소아과개폐업!$D$5:$D$293,시도_소아과개폐업!$A$5:$A$293,$D1133,시도_소아과개폐업!$B$5:$B$293,$B1133)</f>
        <v>20</v>
      </c>
      <c r="AV1133" s="14" t="n">
        <f aca="false">SUMIFS(시도_소아과개폐업!$F$5:$F$293,시도_소아과개폐업!$A$5:$A$293,$D1133,시도_소아과개폐업!$B$5:$B$293,$B1133)</f>
        <v>-6</v>
      </c>
      <c r="AW1133" s="15" t="n">
        <f aca="false">SUMIFS(시도_소아과개폐업!$G$5:$G$293,시도_소아과개폐업!$A$5:$A$293,$D1133,시도_소아과개폐업!$B$5:$B$293,$B1133)</f>
        <v>0.263157894736842</v>
      </c>
      <c r="AX1133" s="14" t="n">
        <f aca="false">SUMIFS(시도_소아과개폐업!$H$5:$H$293,시도_소아과개폐업!$A$5:$A$293,$D1133,시도_소아과개폐업!$B$5:$B$293,$B1133)</f>
        <v>53</v>
      </c>
      <c r="AY1133" s="14" t="n">
        <f aca="false">SUMIFS(시군구_병원급!$E$5:$E$3668,시군구_병원급!$A$5:$A$3668,$A1133,시군구_병원급!$D$5:$D$3668,$D1133)</f>
        <v>11</v>
      </c>
      <c r="AZ1133" s="14" t="n">
        <f aca="false">SUMIFS(시군구_병원급!$F$5:$F$3668,시군구_병원급!$A$5:$A$3668,$A1133,시군구_병원급!$D$5:$D$3668,$D1133)</f>
        <v>5</v>
      </c>
      <c r="BA1133" s="14" t="n">
        <f aca="false">SUMIFS(시군구_병원급!$G$5:$G$3668,시군구_병원급!$A$5:$A$3668,$A1133,시군구_병원급!$D$5:$D$3668,$D1133)</f>
        <v>34</v>
      </c>
      <c r="BB1133" s="14" t="n">
        <f aca="false">SUMIFS(시군구_병원급!$H$5:$H$3668,시군구_병원급!$A$5:$A$3668,$A1133,시군구_병원급!$D$5:$D$3668,$D1133)</f>
        <v>95</v>
      </c>
      <c r="BC1133" s="16" t="n">
        <f aca="false">K1133+AY1133</f>
        <v>42</v>
      </c>
      <c r="BD1133" s="17" t="n">
        <f aca="false">IF(E1133=0,"",(K1133+AY1133)/E1133*1000)</f>
        <v>1.50311359244149</v>
      </c>
      <c r="BE1133" s="16" t="n">
        <f aca="false">AY1133-SUMIFS(시군구_병원급!$E$5:$E$3668,시군구_병원급!$A$5:$A$3668,$A1133,시군구_병원급!$D$5:$D$3668,$D1133-3)</f>
        <v>-1</v>
      </c>
      <c r="BF1133" s="16" t="n">
        <f aca="false">IF(AY1133=0,1,0)</f>
        <v>0</v>
      </c>
      <c r="BG1133" s="16" t="n">
        <f aca="false">IF(K1133+AY1133=0,1,0)</f>
        <v>0</v>
      </c>
      <c r="BH1133" s="16" t="n">
        <f aca="false">AF1133+AG1133+AH1133</f>
        <v>65</v>
      </c>
      <c r="BI1133" s="18" t="n">
        <f aca="false">IF(H1133=0,"",BH1133/H1133)</f>
        <v>0.12770137524558</v>
      </c>
      <c r="BJ1133" s="16" t="n">
        <f aca="false">IF(AP1133="","",AP1133+AN1133)</f>
        <v>57</v>
      </c>
    </row>
    <row r="1134" customFormat="false" ht="15" hidden="false" customHeight="true" outlineLevel="0" collapsed="false">
      <c r="A1134" s="9" t="s">
        <v>489</v>
      </c>
      <c r="B1134" s="10" t="s">
        <v>487</v>
      </c>
      <c r="C1134" s="10" t="s">
        <v>490</v>
      </c>
      <c r="D1134" s="9" t="n">
        <v>2020</v>
      </c>
      <c r="E1134" s="11" t="n">
        <v>10541</v>
      </c>
      <c r="F1134" s="11" t="n">
        <v>1256</v>
      </c>
      <c r="G1134" s="11" t="n">
        <v>1296</v>
      </c>
      <c r="H1134" s="11" t="n">
        <v>191</v>
      </c>
      <c r="I1134" s="11" t="n">
        <v>10191</v>
      </c>
      <c r="J1134" s="11" t="n">
        <v>6891</v>
      </c>
      <c r="K1134" s="11" t="n">
        <v>13</v>
      </c>
      <c r="L1134" s="12" t="n">
        <v>18.1197229864339</v>
      </c>
      <c r="M1134" s="12" t="n">
        <v>1.23327957499289</v>
      </c>
      <c r="N1134" s="13" t="n">
        <v>0.676184869002061</v>
      </c>
      <c r="O1134" s="13" t="n">
        <v>0.966796319134807</v>
      </c>
      <c r="P1134" s="13" t="n">
        <v>0.122948486860829</v>
      </c>
      <c r="Q1134" s="13" t="n">
        <v>-0.265435540069686</v>
      </c>
      <c r="R1134" s="13" t="n">
        <v>-0.279599777654252</v>
      </c>
      <c r="S1134" s="11" t="n">
        <v>2</v>
      </c>
      <c r="T1134" s="13" t="n">
        <v>-0.0728155339805825</v>
      </c>
      <c r="U1134" s="13" t="n">
        <v>-0.0508521933500978</v>
      </c>
      <c r="V1134" s="11" t="n">
        <v>0</v>
      </c>
      <c r="W1134" s="13" t="n">
        <v>-0.240837696335079</v>
      </c>
      <c r="X1134" s="11" t="n">
        <v>1</v>
      </c>
      <c r="Y1134" s="11" t="n">
        <v>0</v>
      </c>
      <c r="Z1134" s="11" t="n">
        <v>1</v>
      </c>
      <c r="AA1134" s="11" t="n">
        <v>0</v>
      </c>
      <c r="AB1134" s="10" t="s">
        <v>65</v>
      </c>
      <c r="AC1134" s="11" t="n">
        <v>19</v>
      </c>
      <c r="AD1134" s="11" t="n">
        <v>67</v>
      </c>
      <c r="AE1134" s="11" t="n">
        <v>67</v>
      </c>
      <c r="AF1134" s="11" t="n">
        <v>6</v>
      </c>
      <c r="AG1134" s="11" t="n">
        <v>32</v>
      </c>
      <c r="AH1134" s="11" t="n">
        <v>0</v>
      </c>
      <c r="AI1134" s="13" t="n">
        <v>0.0994764397905759</v>
      </c>
      <c r="AJ1134" s="13" t="n">
        <v>0.350785340314136</v>
      </c>
      <c r="AK1134" s="13" t="n">
        <v>0.350785340314136</v>
      </c>
      <c r="AL1134" s="13" t="n">
        <v>0.031413612565445</v>
      </c>
      <c r="AM1134" s="13" t="n">
        <v>0.167539267015707</v>
      </c>
      <c r="AN1134" s="11" t="n">
        <v>4</v>
      </c>
      <c r="AO1134" s="13" t="n">
        <v>0.0205128205128205</v>
      </c>
      <c r="AP1134" s="11" t="n">
        <v>23</v>
      </c>
      <c r="AQ1134" s="11" t="n">
        <v>5</v>
      </c>
      <c r="AR1134" s="13" t="n">
        <v>0.107981220657277</v>
      </c>
      <c r="AS1134" s="13" t="n">
        <v>0.0234741784037559</v>
      </c>
      <c r="AT1134" s="14" t="n">
        <f aca="false">SUMIFS(시도_소아과개폐업!$C$5:$C$293,시도_소아과개폐업!$A$5:$A$293,$D1134,시도_소아과개폐업!$B$5:$B$293,$B1134)</f>
        <v>14</v>
      </c>
      <c r="AU1134" s="14" t="n">
        <f aca="false">SUMIFS(시도_소아과개폐업!$D$5:$D$293,시도_소아과개폐업!$A$5:$A$293,$D1134,시도_소아과개폐업!$B$5:$B$293,$B1134)</f>
        <v>20</v>
      </c>
      <c r="AV1134" s="14" t="n">
        <f aca="false">SUMIFS(시도_소아과개폐업!$F$5:$F$293,시도_소아과개폐업!$A$5:$A$293,$D1134,시도_소아과개폐업!$B$5:$B$293,$B1134)</f>
        <v>-6</v>
      </c>
      <c r="AW1134" s="15" t="n">
        <f aca="false">SUMIFS(시도_소아과개폐업!$G$5:$G$293,시도_소아과개폐업!$A$5:$A$293,$D1134,시도_소아과개폐업!$B$5:$B$293,$B1134)</f>
        <v>0.263157894736842</v>
      </c>
      <c r="AX1134" s="14" t="n">
        <f aca="false">SUMIFS(시도_소아과개폐업!$H$5:$H$293,시도_소아과개폐업!$A$5:$A$293,$D1134,시도_소아과개폐업!$B$5:$B$293,$B1134)</f>
        <v>53</v>
      </c>
      <c r="AY1134" s="14" t="n">
        <f aca="false">SUMIFS(시군구_병원급!$E$5:$E$3668,시군구_병원급!$A$5:$A$3668,$A1134,시군구_병원급!$D$5:$D$3668,$D1134)</f>
        <v>0</v>
      </c>
      <c r="AZ1134" s="14" t="n">
        <f aca="false">SUMIFS(시군구_병원급!$F$5:$F$3668,시군구_병원급!$A$5:$A$3668,$A1134,시군구_병원급!$D$5:$D$3668,$D1134)</f>
        <v>2</v>
      </c>
      <c r="BA1134" s="14" t="n">
        <f aca="false">SUMIFS(시군구_병원급!$G$5:$G$3668,시군구_병원급!$A$5:$A$3668,$A1134,시군구_병원급!$D$5:$D$3668,$D1134)</f>
        <v>9</v>
      </c>
      <c r="BB1134" s="14" t="n">
        <f aca="false">SUMIFS(시군구_병원급!$H$5:$H$3668,시군구_병원급!$A$5:$A$3668,$A1134,시군구_병원급!$D$5:$D$3668,$D1134)</f>
        <v>20</v>
      </c>
      <c r="BC1134" s="16" t="n">
        <f aca="false">K1134+AY1134</f>
        <v>13</v>
      </c>
      <c r="BD1134" s="17" t="n">
        <f aca="false">IF(E1134=0,"",(K1134+AY1134)/E1134*1000)</f>
        <v>1.23327957499289</v>
      </c>
      <c r="BE1134" s="16" t="n">
        <f aca="false">AY1134-SUMIFS(시군구_병원급!$E$5:$E$3668,시군구_병원급!$A$5:$A$3668,$A1134,시군구_병원급!$D$5:$D$3668,$D1134-3)</f>
        <v>0</v>
      </c>
      <c r="BF1134" s="16" t="n">
        <f aca="false">IF(AY1134=0,1,0)</f>
        <v>1</v>
      </c>
      <c r="BG1134" s="16" t="n">
        <f aca="false">IF(K1134+AY1134=0,1,0)</f>
        <v>0</v>
      </c>
      <c r="BH1134" s="16" t="n">
        <f aca="false">AF1134+AG1134+AH1134</f>
        <v>38</v>
      </c>
      <c r="BI1134" s="18" t="n">
        <f aca="false">IF(H1134=0,"",BH1134/H1134)</f>
        <v>0.198952879581152</v>
      </c>
      <c r="BJ1134" s="16" t="n">
        <f aca="false">IF(AP1134="","",AP1134+AN1134)</f>
        <v>27</v>
      </c>
    </row>
    <row r="1135" customFormat="false" ht="15" hidden="false" customHeight="true" outlineLevel="0" collapsed="false">
      <c r="A1135" s="9" t="s">
        <v>491</v>
      </c>
      <c r="B1135" s="10" t="s">
        <v>487</v>
      </c>
      <c r="C1135" s="10" t="s">
        <v>492</v>
      </c>
      <c r="D1135" s="9" t="n">
        <v>2020</v>
      </c>
      <c r="E1135" s="11" t="n">
        <v>9695</v>
      </c>
      <c r="F1135" s="11" t="n">
        <v>1129</v>
      </c>
      <c r="G1135" s="11" t="n">
        <v>1199</v>
      </c>
      <c r="H1135" s="11" t="n">
        <v>188</v>
      </c>
      <c r="I1135" s="11" t="n">
        <v>8796</v>
      </c>
      <c r="J1135" s="11" t="n">
        <v>6065</v>
      </c>
      <c r="K1135" s="11" t="n">
        <v>8</v>
      </c>
      <c r="L1135" s="12" t="n">
        <v>19.3914388860237</v>
      </c>
      <c r="M1135" s="12" t="n">
        <v>0.825167612171222</v>
      </c>
      <c r="N1135" s="13" t="n">
        <v>0.689517962710323</v>
      </c>
      <c r="O1135" s="13" t="n">
        <v>0.907271789582259</v>
      </c>
      <c r="P1135" s="13" t="n">
        <v>0.123671995874162</v>
      </c>
      <c r="Q1135" s="13" t="n">
        <v>-0.283232293360935</v>
      </c>
      <c r="R1135" s="13" t="n">
        <v>-0.360192102454643</v>
      </c>
      <c r="S1135" s="11" t="n">
        <v>-3</v>
      </c>
      <c r="T1135" s="13" t="n">
        <v>-0.0646766169154229</v>
      </c>
      <c r="U1135" s="13" t="n">
        <v>-0.055615202920335</v>
      </c>
      <c r="V1135" s="11" t="n">
        <v>0</v>
      </c>
      <c r="W1135" s="13" t="n">
        <v>-0.202127659574468</v>
      </c>
      <c r="X1135" s="11" t="n">
        <v>0</v>
      </c>
      <c r="Y1135" s="11" t="n">
        <v>0</v>
      </c>
      <c r="Z1135" s="11" t="n">
        <v>0</v>
      </c>
      <c r="AA1135" s="11" t="n">
        <v>0</v>
      </c>
      <c r="AB1135" s="10" t="s">
        <v>65</v>
      </c>
      <c r="AC1135" s="11" t="n">
        <v>14</v>
      </c>
      <c r="AD1135" s="11" t="n">
        <v>55</v>
      </c>
      <c r="AE1135" s="11" t="n">
        <v>80</v>
      </c>
      <c r="AF1135" s="11" t="n">
        <v>6</v>
      </c>
      <c r="AG1135" s="11" t="n">
        <v>33</v>
      </c>
      <c r="AH1135" s="11" t="n">
        <v>0</v>
      </c>
      <c r="AI1135" s="13" t="n">
        <v>0.074468085106383</v>
      </c>
      <c r="AJ1135" s="13" t="n">
        <v>0.292553191489362</v>
      </c>
      <c r="AK1135" s="13" t="n">
        <v>0.425531914893617</v>
      </c>
      <c r="AL1135" s="13" t="n">
        <v>0.0319148936170213</v>
      </c>
      <c r="AM1135" s="13" t="n">
        <v>0.175531914893617</v>
      </c>
      <c r="AN1135" s="11" t="n">
        <v>5</v>
      </c>
      <c r="AO1135" s="13" t="n">
        <v>0.0259067357512953</v>
      </c>
      <c r="AP1135" s="11" t="n">
        <v>18</v>
      </c>
      <c r="AQ1135" s="11" t="n">
        <v>5</v>
      </c>
      <c r="AR1135" s="13" t="n">
        <v>0.087378640776699</v>
      </c>
      <c r="AS1135" s="13" t="n">
        <v>0.0242718446601942</v>
      </c>
      <c r="AT1135" s="14" t="n">
        <f aca="false">SUMIFS(시도_소아과개폐업!$C$5:$C$293,시도_소아과개폐업!$A$5:$A$293,$D1135,시도_소아과개폐업!$B$5:$B$293,$B1135)</f>
        <v>14</v>
      </c>
      <c r="AU1135" s="14" t="n">
        <f aca="false">SUMIFS(시도_소아과개폐업!$D$5:$D$293,시도_소아과개폐업!$A$5:$A$293,$D1135,시도_소아과개폐업!$B$5:$B$293,$B1135)</f>
        <v>20</v>
      </c>
      <c r="AV1135" s="14" t="n">
        <f aca="false">SUMIFS(시도_소아과개폐업!$F$5:$F$293,시도_소아과개폐업!$A$5:$A$293,$D1135,시도_소아과개폐업!$B$5:$B$293,$B1135)</f>
        <v>-6</v>
      </c>
      <c r="AW1135" s="15" t="n">
        <f aca="false">SUMIFS(시도_소아과개폐업!$G$5:$G$293,시도_소아과개폐업!$A$5:$A$293,$D1135,시도_소아과개폐업!$B$5:$B$293,$B1135)</f>
        <v>0.263157894736842</v>
      </c>
      <c r="AX1135" s="14" t="n">
        <f aca="false">SUMIFS(시도_소아과개폐업!$H$5:$H$293,시도_소아과개폐업!$A$5:$A$293,$D1135,시도_소아과개폐업!$B$5:$B$293,$B1135)</f>
        <v>53</v>
      </c>
      <c r="AY1135" s="14" t="n">
        <f aca="false">SUMIFS(시군구_병원급!$E$5:$E$3668,시군구_병원급!$A$5:$A$3668,$A1135,시군구_병원급!$D$5:$D$3668,$D1135)</f>
        <v>5</v>
      </c>
      <c r="AZ1135" s="14" t="n">
        <f aca="false">SUMIFS(시군구_병원급!$F$5:$F$3668,시군구_병원급!$A$5:$A$3668,$A1135,시군구_병원급!$D$5:$D$3668,$D1135)</f>
        <v>2</v>
      </c>
      <c r="BA1135" s="14" t="n">
        <f aca="false">SUMIFS(시군구_병원급!$G$5:$G$3668,시군구_병원급!$A$5:$A$3668,$A1135,시군구_병원급!$D$5:$D$3668,$D1135)</f>
        <v>10</v>
      </c>
      <c r="BB1135" s="14" t="n">
        <f aca="false">SUMIFS(시군구_병원급!$H$5:$H$3668,시군구_병원급!$A$5:$A$3668,$A1135,시군구_병원급!$D$5:$D$3668,$D1135)</f>
        <v>28</v>
      </c>
      <c r="BC1135" s="16" t="n">
        <f aca="false">K1135+AY1135</f>
        <v>13</v>
      </c>
      <c r="BD1135" s="17" t="n">
        <f aca="false">IF(E1135=0,"",(K1135+AY1135)/E1135*1000)</f>
        <v>1.34089736977824</v>
      </c>
      <c r="BE1135" s="16" t="n">
        <f aca="false">AY1135-SUMIFS(시군구_병원급!$E$5:$E$3668,시군구_병원급!$A$5:$A$3668,$A1135,시군구_병원급!$D$5:$D$3668,$D1135-3)</f>
        <v>-1</v>
      </c>
      <c r="BF1135" s="16" t="n">
        <f aca="false">IF(AY1135=0,1,0)</f>
        <v>0</v>
      </c>
      <c r="BG1135" s="16" t="n">
        <f aca="false">IF(K1135+AY1135=0,1,0)</f>
        <v>0</v>
      </c>
      <c r="BH1135" s="16" t="n">
        <f aca="false">AF1135+AG1135+AH1135</f>
        <v>39</v>
      </c>
      <c r="BI1135" s="18" t="n">
        <f aca="false">IF(H1135=0,"",BH1135/H1135)</f>
        <v>0.207446808510638</v>
      </c>
      <c r="BJ1135" s="16" t="n">
        <f aca="false">IF(AP1135="","",AP1135+AN1135)</f>
        <v>23</v>
      </c>
    </row>
    <row r="1136" customFormat="false" ht="15" hidden="false" customHeight="true" outlineLevel="0" collapsed="false">
      <c r="A1136" s="9" t="s">
        <v>493</v>
      </c>
      <c r="B1136" s="10" t="s">
        <v>487</v>
      </c>
      <c r="C1136" s="10" t="s">
        <v>494</v>
      </c>
      <c r="D1136" s="9" t="n">
        <v>2020</v>
      </c>
      <c r="E1136" s="11" t="n">
        <v>3169</v>
      </c>
      <c r="F1136" s="11" t="n">
        <v>354</v>
      </c>
      <c r="G1136" s="11" t="n">
        <v>368</v>
      </c>
      <c r="H1136" s="11" t="n">
        <v>60</v>
      </c>
      <c r="I1136" s="11" t="n">
        <v>2815</v>
      </c>
      <c r="J1136" s="11" t="n">
        <v>2143</v>
      </c>
      <c r="K1136" s="11" t="n">
        <v>3</v>
      </c>
      <c r="L1136" s="12" t="n">
        <v>18.9334174818555</v>
      </c>
      <c r="M1136" s="12" t="n">
        <v>0.946670874092774</v>
      </c>
      <c r="N1136" s="13" t="n">
        <v>0.761278863232682</v>
      </c>
      <c r="O1136" s="13" t="n">
        <v>0.888292836857053</v>
      </c>
      <c r="P1136" s="13" t="n">
        <v>0.11612496055538</v>
      </c>
      <c r="Q1136" s="13" t="n">
        <v>-0.244036259541985</v>
      </c>
      <c r="R1136" s="13" t="n">
        <v>-0.313432835820896</v>
      </c>
      <c r="S1136" s="11" t="n">
        <v>-1</v>
      </c>
      <c r="T1136" s="13" t="n">
        <v>-0.117647058823529</v>
      </c>
      <c r="U1136" s="13" t="n">
        <v>-0.0854450942170241</v>
      </c>
      <c r="V1136" s="11" t="n">
        <v>0</v>
      </c>
      <c r="W1136" s="13" t="n">
        <v>-0.183333333333333</v>
      </c>
      <c r="X1136" s="11" t="n">
        <v>0</v>
      </c>
      <c r="Y1136" s="11" t="n">
        <v>1</v>
      </c>
      <c r="Z1136" s="11" t="n">
        <v>1</v>
      </c>
      <c r="AA1136" s="11" t="n">
        <v>0</v>
      </c>
      <c r="AB1136" s="10" t="s">
        <v>65</v>
      </c>
      <c r="AC1136" s="11" t="n">
        <v>7</v>
      </c>
      <c r="AD1136" s="11" t="n">
        <v>14</v>
      </c>
      <c r="AE1136" s="11" t="n">
        <v>23</v>
      </c>
      <c r="AF1136" s="11" t="n">
        <v>1</v>
      </c>
      <c r="AG1136" s="11" t="n">
        <v>15</v>
      </c>
      <c r="AH1136" s="11" t="n">
        <v>0</v>
      </c>
      <c r="AI1136" s="13" t="n">
        <v>0.116666666666667</v>
      </c>
      <c r="AJ1136" s="13" t="n">
        <v>0.233333333333333</v>
      </c>
      <c r="AK1136" s="13" t="n">
        <v>0.383333333333333</v>
      </c>
      <c r="AL1136" s="13" t="n">
        <v>0.0166666666666667</v>
      </c>
      <c r="AM1136" s="13" t="n">
        <v>0.25</v>
      </c>
      <c r="AN1136" s="11" t="n">
        <v>1</v>
      </c>
      <c r="AO1136" s="13" t="n">
        <v>0.0163934426229508</v>
      </c>
      <c r="AP1136" s="11" t="n">
        <v>11</v>
      </c>
      <c r="AQ1136" s="11" t="n">
        <v>0</v>
      </c>
      <c r="AR1136" s="13" t="n">
        <v>0.152777777777778</v>
      </c>
      <c r="AS1136" s="13" t="n">
        <v>0</v>
      </c>
      <c r="AT1136" s="14" t="n">
        <f aca="false">SUMIFS(시도_소아과개폐업!$C$5:$C$293,시도_소아과개폐업!$A$5:$A$293,$D1136,시도_소아과개폐업!$B$5:$B$293,$B1136)</f>
        <v>14</v>
      </c>
      <c r="AU1136" s="14" t="n">
        <f aca="false">SUMIFS(시도_소아과개폐업!$D$5:$D$293,시도_소아과개폐업!$A$5:$A$293,$D1136,시도_소아과개폐업!$B$5:$B$293,$B1136)</f>
        <v>20</v>
      </c>
      <c r="AV1136" s="14" t="n">
        <f aca="false">SUMIFS(시도_소아과개폐업!$F$5:$F$293,시도_소아과개폐업!$A$5:$A$293,$D1136,시도_소아과개폐업!$B$5:$B$293,$B1136)</f>
        <v>-6</v>
      </c>
      <c r="AW1136" s="15" t="n">
        <f aca="false">SUMIFS(시도_소아과개폐업!$G$5:$G$293,시도_소아과개폐업!$A$5:$A$293,$D1136,시도_소아과개폐업!$B$5:$B$293,$B1136)</f>
        <v>0.263157894736842</v>
      </c>
      <c r="AX1136" s="14" t="n">
        <f aca="false">SUMIFS(시도_소아과개폐업!$H$5:$H$293,시도_소아과개폐업!$A$5:$A$293,$D1136,시도_소아과개폐업!$B$5:$B$293,$B1136)</f>
        <v>53</v>
      </c>
      <c r="AY1136" s="14" t="n">
        <f aca="false">SUMIFS(시군구_병원급!$E$5:$E$3668,시군구_병원급!$A$5:$A$3668,$A1136,시군구_병원급!$D$5:$D$3668,$D1136)</f>
        <v>3</v>
      </c>
      <c r="AZ1136" s="14" t="n">
        <f aca="false">SUMIFS(시군구_병원급!$F$5:$F$3668,시군구_병원급!$A$5:$A$3668,$A1136,시군구_병원급!$D$5:$D$3668,$D1136)</f>
        <v>1</v>
      </c>
      <c r="BA1136" s="14" t="n">
        <f aca="false">SUMIFS(시군구_병원급!$G$5:$G$3668,시군구_병원급!$A$5:$A$3668,$A1136,시군구_병원급!$D$5:$D$3668,$D1136)</f>
        <v>4</v>
      </c>
      <c r="BB1136" s="14" t="n">
        <f aca="false">SUMIFS(시군구_병원급!$H$5:$H$3668,시군구_병원급!$A$5:$A$3668,$A1136,시군구_병원급!$D$5:$D$3668,$D1136)</f>
        <v>11</v>
      </c>
      <c r="BC1136" s="16" t="n">
        <f aca="false">K1136+AY1136</f>
        <v>6</v>
      </c>
      <c r="BD1136" s="17" t="n">
        <f aca="false">IF(E1136=0,"",(K1136+AY1136)/E1136*1000)</f>
        <v>1.89334174818555</v>
      </c>
      <c r="BE1136" s="16" t="n">
        <f aca="false">AY1136-SUMIFS(시군구_병원급!$E$5:$E$3668,시군구_병원급!$A$5:$A$3668,$A1136,시군구_병원급!$D$5:$D$3668,$D1136-3)</f>
        <v>0</v>
      </c>
      <c r="BF1136" s="16" t="n">
        <f aca="false">IF(AY1136=0,1,0)</f>
        <v>0</v>
      </c>
      <c r="BG1136" s="16" t="n">
        <f aca="false">IF(K1136+AY1136=0,1,0)</f>
        <v>0</v>
      </c>
      <c r="BH1136" s="16" t="n">
        <f aca="false">AF1136+AG1136+AH1136</f>
        <v>16</v>
      </c>
      <c r="BI1136" s="18" t="n">
        <f aca="false">IF(H1136=0,"",BH1136/H1136)</f>
        <v>0.266666666666667</v>
      </c>
      <c r="BJ1136" s="16" t="n">
        <f aca="false">IF(AP1136="","",AP1136+AN1136)</f>
        <v>12</v>
      </c>
    </row>
    <row r="1137" customFormat="false" ht="15" hidden="false" customHeight="true" outlineLevel="0" collapsed="false">
      <c r="A1137" s="9" t="s">
        <v>495</v>
      </c>
      <c r="B1137" s="10" t="s">
        <v>487</v>
      </c>
      <c r="C1137" s="10" t="s">
        <v>496</v>
      </c>
      <c r="D1137" s="9" t="n">
        <v>2020</v>
      </c>
      <c r="E1137" s="11" t="n">
        <v>2653</v>
      </c>
      <c r="F1137" s="11" t="n">
        <v>358</v>
      </c>
      <c r="G1137" s="11" t="n">
        <v>381</v>
      </c>
      <c r="H1137" s="11" t="n">
        <v>55</v>
      </c>
      <c r="I1137" s="11" t="n">
        <v>3039</v>
      </c>
      <c r="J1137" s="11" t="n">
        <v>2002</v>
      </c>
      <c r="K1137" s="11" t="n">
        <v>3</v>
      </c>
      <c r="L1137" s="12" t="n">
        <v>20.7312476441764</v>
      </c>
      <c r="M1137" s="12" t="n">
        <v>1.13079532604599</v>
      </c>
      <c r="N1137" s="13" t="n">
        <v>0.658769332017111</v>
      </c>
      <c r="O1137" s="13" t="n">
        <v>1.14549566528458</v>
      </c>
      <c r="P1137" s="13" t="n">
        <v>0.14361100640784</v>
      </c>
      <c r="Q1137" s="13" t="n">
        <v>-0.144469525959368</v>
      </c>
      <c r="R1137" s="13" t="n">
        <v>-0.120092378752887</v>
      </c>
      <c r="S1137" s="11" t="n">
        <v>0</v>
      </c>
      <c r="T1137" s="13" t="n">
        <v>-0.0517241379310345</v>
      </c>
      <c r="U1137" s="13" t="n">
        <v>-0.0281419891269588</v>
      </c>
      <c r="V1137" s="11" t="n">
        <v>0</v>
      </c>
      <c r="W1137" s="13" t="n">
        <v>-0.145454545454546</v>
      </c>
      <c r="X1137" s="11" t="n">
        <v>0</v>
      </c>
      <c r="Y1137" s="11" t="n">
        <v>1</v>
      </c>
      <c r="Z1137" s="11" t="n">
        <v>1</v>
      </c>
      <c r="AA1137" s="11" t="n">
        <v>0</v>
      </c>
      <c r="AB1137" s="10" t="s">
        <v>65</v>
      </c>
      <c r="AC1137" s="11" t="n">
        <v>4</v>
      </c>
      <c r="AD1137" s="11" t="n">
        <v>19</v>
      </c>
      <c r="AE1137" s="11" t="n">
        <v>15</v>
      </c>
      <c r="AF1137" s="11" t="n">
        <v>0</v>
      </c>
      <c r="AG1137" s="11" t="n">
        <v>17</v>
      </c>
      <c r="AH1137" s="11" t="n">
        <v>0</v>
      </c>
      <c r="AI1137" s="13" t="n">
        <v>0.0727272727272727</v>
      </c>
      <c r="AJ1137" s="13" t="n">
        <v>0.345454545454546</v>
      </c>
      <c r="AK1137" s="13" t="n">
        <v>0.272727272727273</v>
      </c>
      <c r="AL1137" s="13" t="n">
        <v>0</v>
      </c>
      <c r="AM1137" s="13" t="n">
        <v>0.309090909090909</v>
      </c>
      <c r="AN1137" s="11" t="n">
        <v>3</v>
      </c>
      <c r="AO1137" s="13" t="n">
        <v>0.0517241379310345</v>
      </c>
      <c r="AP1137" s="11" t="n">
        <v>5</v>
      </c>
      <c r="AQ1137" s="11" t="n">
        <v>3</v>
      </c>
      <c r="AR1137" s="13" t="n">
        <v>0.0833333333333333</v>
      </c>
      <c r="AS1137" s="13" t="n">
        <v>0.05</v>
      </c>
      <c r="AT1137" s="14" t="n">
        <f aca="false">SUMIFS(시도_소아과개폐업!$C$5:$C$293,시도_소아과개폐업!$A$5:$A$293,$D1137,시도_소아과개폐업!$B$5:$B$293,$B1137)</f>
        <v>14</v>
      </c>
      <c r="AU1137" s="14" t="n">
        <f aca="false">SUMIFS(시도_소아과개폐업!$D$5:$D$293,시도_소아과개폐업!$A$5:$A$293,$D1137,시도_소아과개폐업!$B$5:$B$293,$B1137)</f>
        <v>20</v>
      </c>
      <c r="AV1137" s="14" t="n">
        <f aca="false">SUMIFS(시도_소아과개폐업!$F$5:$F$293,시도_소아과개폐업!$A$5:$A$293,$D1137,시도_소아과개폐업!$B$5:$B$293,$B1137)</f>
        <v>-6</v>
      </c>
      <c r="AW1137" s="15" t="n">
        <f aca="false">SUMIFS(시도_소아과개폐업!$G$5:$G$293,시도_소아과개폐업!$A$5:$A$293,$D1137,시도_소아과개폐업!$B$5:$B$293,$B1137)</f>
        <v>0.263157894736842</v>
      </c>
      <c r="AX1137" s="14" t="n">
        <f aca="false">SUMIFS(시도_소아과개폐업!$H$5:$H$293,시도_소아과개폐업!$A$5:$A$293,$D1137,시도_소아과개폐업!$B$5:$B$293,$B1137)</f>
        <v>53</v>
      </c>
      <c r="AY1137" s="14" t="n">
        <f aca="false">SUMIFS(시군구_병원급!$E$5:$E$3668,시군구_병원급!$A$5:$A$3668,$A1137,시군구_병원급!$D$5:$D$3668,$D1137)</f>
        <v>1</v>
      </c>
      <c r="AZ1137" s="14" t="n">
        <f aca="false">SUMIFS(시군구_병원급!$F$5:$F$3668,시군구_병원급!$A$5:$A$3668,$A1137,시군구_병원급!$D$5:$D$3668,$D1137)</f>
        <v>1</v>
      </c>
      <c r="BA1137" s="14" t="n">
        <f aca="false">SUMIFS(시군구_병원급!$G$5:$G$3668,시군구_병원급!$A$5:$A$3668,$A1137,시군구_병원급!$D$5:$D$3668,$D1137)</f>
        <v>2</v>
      </c>
      <c r="BB1137" s="14" t="n">
        <f aca="false">SUMIFS(시군구_병원급!$H$5:$H$3668,시군구_병원급!$A$5:$A$3668,$A1137,시군구_병원급!$D$5:$D$3668,$D1137)</f>
        <v>7</v>
      </c>
      <c r="BC1137" s="16" t="n">
        <f aca="false">K1137+AY1137</f>
        <v>4</v>
      </c>
      <c r="BD1137" s="17" t="n">
        <f aca="false">IF(E1137=0,"",(K1137+AY1137)/E1137*1000)</f>
        <v>1.50772710139465</v>
      </c>
      <c r="BE1137" s="16" t="n">
        <f aca="false">AY1137-SUMIFS(시군구_병원급!$E$5:$E$3668,시군구_병원급!$A$5:$A$3668,$A1137,시군구_병원급!$D$5:$D$3668,$D1137-3)</f>
        <v>0</v>
      </c>
      <c r="BF1137" s="16" t="n">
        <f aca="false">IF(AY1137=0,1,0)</f>
        <v>0</v>
      </c>
      <c r="BG1137" s="16" t="n">
        <f aca="false">IF(K1137+AY1137=0,1,0)</f>
        <v>0</v>
      </c>
      <c r="BH1137" s="16" t="n">
        <f aca="false">AF1137+AG1137+AH1137</f>
        <v>17</v>
      </c>
      <c r="BI1137" s="18" t="n">
        <f aca="false">IF(H1137=0,"",BH1137/H1137)</f>
        <v>0.309090909090909</v>
      </c>
      <c r="BJ1137" s="16" t="n">
        <f aca="false">IF(AP1137="","",AP1137+AN1137)</f>
        <v>8</v>
      </c>
    </row>
    <row r="1138" customFormat="false" ht="15" hidden="false" customHeight="true" outlineLevel="0" collapsed="false">
      <c r="A1138" s="9" t="s">
        <v>497</v>
      </c>
      <c r="B1138" s="10" t="s">
        <v>487</v>
      </c>
      <c r="C1138" s="10" t="s">
        <v>498</v>
      </c>
      <c r="D1138" s="9" t="n">
        <v>2020</v>
      </c>
      <c r="E1138" s="11" t="n">
        <v>2117</v>
      </c>
      <c r="F1138" s="11" t="n">
        <v>280</v>
      </c>
      <c r="G1138" s="11" t="n">
        <v>293</v>
      </c>
      <c r="H1138" s="11" t="n">
        <v>40</v>
      </c>
      <c r="I1138" s="11" t="n">
        <v>2131</v>
      </c>
      <c r="J1138" s="11" t="n">
        <v>1339</v>
      </c>
      <c r="K1138" s="11" t="n">
        <v>3</v>
      </c>
      <c r="L1138" s="12" t="n">
        <v>18.8946622579121</v>
      </c>
      <c r="M1138" s="12" t="n">
        <v>1.41709966934341</v>
      </c>
      <c r="N1138" s="13" t="n">
        <v>0.628343500703895</v>
      </c>
      <c r="O1138" s="13" t="n">
        <v>1.00661313179027</v>
      </c>
      <c r="P1138" s="13" t="n">
        <v>0.138403401039206</v>
      </c>
      <c r="Q1138" s="13" t="n">
        <v>-0.288403361344538</v>
      </c>
      <c r="R1138" s="13" t="n">
        <v>-0.297362110311751</v>
      </c>
      <c r="S1138" s="11" t="n">
        <v>0</v>
      </c>
      <c r="T1138" s="13" t="n">
        <v>-0.130434782608696</v>
      </c>
      <c r="U1138" s="13" t="n">
        <v>-0.104997900041999</v>
      </c>
      <c r="V1138" s="11" t="n">
        <v>0</v>
      </c>
      <c r="W1138" s="13" t="n">
        <v>-0.2</v>
      </c>
      <c r="X1138" s="11" t="n">
        <v>0</v>
      </c>
      <c r="Y1138" s="11" t="n">
        <v>0</v>
      </c>
      <c r="Z1138" s="11" t="n">
        <v>0</v>
      </c>
      <c r="AA1138" s="11" t="n">
        <v>0</v>
      </c>
      <c r="AB1138" s="10" t="s">
        <v>65</v>
      </c>
      <c r="AC1138" s="11" t="n">
        <v>4</v>
      </c>
      <c r="AD1138" s="11" t="n">
        <v>11</v>
      </c>
      <c r="AE1138" s="11" t="n">
        <v>10</v>
      </c>
      <c r="AF1138" s="11" t="n">
        <v>1</v>
      </c>
      <c r="AG1138" s="11" t="n">
        <v>14</v>
      </c>
      <c r="AH1138" s="11" t="n">
        <v>0</v>
      </c>
      <c r="AI1138" s="13" t="n">
        <v>0.1</v>
      </c>
      <c r="AJ1138" s="13" t="n">
        <v>0.275</v>
      </c>
      <c r="AK1138" s="13" t="n">
        <v>0.25</v>
      </c>
      <c r="AL1138" s="13" t="n">
        <v>0.025</v>
      </c>
      <c r="AM1138" s="13" t="n">
        <v>0.35</v>
      </c>
      <c r="AN1138" s="11" t="n">
        <v>4</v>
      </c>
      <c r="AO1138" s="13" t="n">
        <v>0.0909090909090909</v>
      </c>
      <c r="AP1138" s="11" t="n">
        <v>5</v>
      </c>
      <c r="AQ1138" s="11" t="n">
        <v>0</v>
      </c>
      <c r="AR1138" s="13" t="n">
        <v>0.102040816326531</v>
      </c>
      <c r="AS1138" s="13" t="n">
        <v>0</v>
      </c>
      <c r="AT1138" s="14" t="n">
        <f aca="false">SUMIFS(시도_소아과개폐업!$C$5:$C$293,시도_소아과개폐업!$A$5:$A$293,$D1138,시도_소아과개폐업!$B$5:$B$293,$B1138)</f>
        <v>14</v>
      </c>
      <c r="AU1138" s="14" t="n">
        <f aca="false">SUMIFS(시도_소아과개폐업!$D$5:$D$293,시도_소아과개폐업!$A$5:$A$293,$D1138,시도_소아과개폐업!$B$5:$B$293,$B1138)</f>
        <v>20</v>
      </c>
      <c r="AV1138" s="14" t="n">
        <f aca="false">SUMIFS(시도_소아과개폐업!$F$5:$F$293,시도_소아과개폐업!$A$5:$A$293,$D1138,시도_소아과개폐업!$B$5:$B$293,$B1138)</f>
        <v>-6</v>
      </c>
      <c r="AW1138" s="15" t="n">
        <f aca="false">SUMIFS(시도_소아과개폐업!$G$5:$G$293,시도_소아과개폐업!$A$5:$A$293,$D1138,시도_소아과개폐업!$B$5:$B$293,$B1138)</f>
        <v>0.263157894736842</v>
      </c>
      <c r="AX1138" s="14" t="n">
        <f aca="false">SUMIFS(시도_소아과개폐업!$H$5:$H$293,시도_소아과개폐업!$A$5:$A$293,$D1138,시도_소아과개폐업!$B$5:$B$293,$B1138)</f>
        <v>53</v>
      </c>
      <c r="AY1138" s="14" t="n">
        <f aca="false">SUMIFS(시군구_병원급!$E$5:$E$3668,시군구_병원급!$A$5:$A$3668,$A1138,시군구_병원급!$D$5:$D$3668,$D1138)</f>
        <v>1</v>
      </c>
      <c r="AZ1138" s="14" t="n">
        <f aca="false">SUMIFS(시군구_병원급!$F$5:$F$3668,시군구_병원급!$A$5:$A$3668,$A1138,시군구_병원급!$D$5:$D$3668,$D1138)</f>
        <v>0</v>
      </c>
      <c r="BA1138" s="14" t="n">
        <f aca="false">SUMIFS(시군구_병원급!$G$5:$G$3668,시군구_병원급!$A$5:$A$3668,$A1138,시군구_병원급!$D$5:$D$3668,$D1138)</f>
        <v>4</v>
      </c>
      <c r="BB1138" s="14" t="n">
        <f aca="false">SUMIFS(시군구_병원급!$H$5:$H$3668,시군구_병원급!$A$5:$A$3668,$A1138,시군구_병원급!$D$5:$D$3668,$D1138)</f>
        <v>14</v>
      </c>
      <c r="BC1138" s="16" t="n">
        <f aca="false">K1138+AY1138</f>
        <v>4</v>
      </c>
      <c r="BD1138" s="17" t="n">
        <f aca="false">IF(E1138=0,"",(K1138+AY1138)/E1138*1000)</f>
        <v>1.88946622579121</v>
      </c>
      <c r="BE1138" s="16" t="n">
        <f aca="false">AY1138-SUMIFS(시군구_병원급!$E$5:$E$3668,시군구_병원급!$A$5:$A$3668,$A1138,시군구_병원급!$D$5:$D$3668,$D1138-3)</f>
        <v>0</v>
      </c>
      <c r="BF1138" s="16" t="n">
        <f aca="false">IF(AY1138=0,1,0)</f>
        <v>0</v>
      </c>
      <c r="BG1138" s="16" t="n">
        <f aca="false">IF(K1138+AY1138=0,1,0)</f>
        <v>0</v>
      </c>
      <c r="BH1138" s="16" t="n">
        <f aca="false">AF1138+AG1138+AH1138</f>
        <v>15</v>
      </c>
      <c r="BI1138" s="18" t="n">
        <f aca="false">IF(H1138=0,"",BH1138/H1138)</f>
        <v>0.375</v>
      </c>
      <c r="BJ1138" s="16" t="n">
        <f aca="false">IF(AP1138="","",AP1138+AN1138)</f>
        <v>9</v>
      </c>
    </row>
    <row r="1139" customFormat="false" ht="15" hidden="false" customHeight="true" outlineLevel="0" collapsed="false">
      <c r="A1139" s="9" t="s">
        <v>499</v>
      </c>
      <c r="B1139" s="10" t="s">
        <v>487</v>
      </c>
      <c r="C1139" s="10" t="s">
        <v>500</v>
      </c>
      <c r="D1139" s="9" t="n">
        <v>2020</v>
      </c>
      <c r="E1139" s="11" t="n">
        <v>3531</v>
      </c>
      <c r="F1139" s="11" t="n">
        <v>386</v>
      </c>
      <c r="G1139" s="11" t="n">
        <v>396</v>
      </c>
      <c r="H1139" s="11" t="n">
        <v>70</v>
      </c>
      <c r="I1139" s="11" t="n">
        <v>3443</v>
      </c>
      <c r="J1139" s="11" t="n">
        <v>2192</v>
      </c>
      <c r="K1139" s="11" t="n">
        <v>6</v>
      </c>
      <c r="L1139" s="12" t="n">
        <v>19.8244123477768</v>
      </c>
      <c r="M1139" s="12" t="n">
        <v>1.69923534409516</v>
      </c>
      <c r="N1139" s="13" t="n">
        <v>0.636654080743538</v>
      </c>
      <c r="O1139" s="13" t="n">
        <v>0.975077881619938</v>
      </c>
      <c r="P1139" s="13" t="n">
        <v>0.11214953271028</v>
      </c>
      <c r="Q1139" s="13" t="n">
        <v>-0.339753178758414</v>
      </c>
      <c r="R1139" s="13" t="n">
        <v>-0.443820224719101</v>
      </c>
      <c r="S1139" s="11" t="n">
        <v>-1</v>
      </c>
      <c r="T1139" s="13" t="n">
        <v>-0.041095890410959</v>
      </c>
      <c r="U1139" s="13" t="n">
        <v>-0.0646563433849497</v>
      </c>
      <c r="V1139" s="11" t="n">
        <v>0</v>
      </c>
      <c r="W1139" s="13" t="n">
        <v>-0.1</v>
      </c>
      <c r="X1139" s="11" t="n">
        <v>0</v>
      </c>
      <c r="Y1139" s="11" t="n">
        <v>0</v>
      </c>
      <c r="Z1139" s="11" t="n">
        <v>0</v>
      </c>
      <c r="AA1139" s="11" t="n">
        <v>0</v>
      </c>
      <c r="AB1139" s="10" t="s">
        <v>65</v>
      </c>
      <c r="AC1139" s="11" t="n">
        <v>8</v>
      </c>
      <c r="AD1139" s="11" t="n">
        <v>23</v>
      </c>
      <c r="AE1139" s="11" t="n">
        <v>18</v>
      </c>
      <c r="AF1139" s="11" t="n">
        <v>2</v>
      </c>
      <c r="AG1139" s="11" t="n">
        <v>19</v>
      </c>
      <c r="AH1139" s="11" t="n">
        <v>0</v>
      </c>
      <c r="AI1139" s="13" t="n">
        <v>0.114285714285714</v>
      </c>
      <c r="AJ1139" s="13" t="n">
        <v>0.328571428571429</v>
      </c>
      <c r="AK1139" s="13" t="n">
        <v>0.257142857142857</v>
      </c>
      <c r="AL1139" s="13" t="n">
        <v>0.0285714285714286</v>
      </c>
      <c r="AM1139" s="13" t="n">
        <v>0.271428571428571</v>
      </c>
      <c r="AN1139" s="11" t="n">
        <v>2</v>
      </c>
      <c r="AO1139" s="13" t="n">
        <v>0.0277777777777778</v>
      </c>
      <c r="AP1139" s="11" t="n">
        <v>3</v>
      </c>
      <c r="AQ1139" s="11" t="n">
        <v>1</v>
      </c>
      <c r="AR1139" s="13" t="n">
        <v>0.0405405405405405</v>
      </c>
      <c r="AS1139" s="13" t="n">
        <v>0.0135135135135135</v>
      </c>
      <c r="AT1139" s="14" t="n">
        <f aca="false">SUMIFS(시도_소아과개폐업!$C$5:$C$293,시도_소아과개폐업!$A$5:$A$293,$D1139,시도_소아과개폐업!$B$5:$B$293,$B1139)</f>
        <v>14</v>
      </c>
      <c r="AU1139" s="14" t="n">
        <f aca="false">SUMIFS(시도_소아과개폐업!$D$5:$D$293,시도_소아과개폐업!$A$5:$A$293,$D1139,시도_소아과개폐업!$B$5:$B$293,$B1139)</f>
        <v>20</v>
      </c>
      <c r="AV1139" s="14" t="n">
        <f aca="false">SUMIFS(시도_소아과개폐업!$F$5:$F$293,시도_소아과개폐업!$A$5:$A$293,$D1139,시도_소아과개폐업!$B$5:$B$293,$B1139)</f>
        <v>-6</v>
      </c>
      <c r="AW1139" s="15" t="n">
        <f aca="false">SUMIFS(시도_소아과개폐업!$G$5:$G$293,시도_소아과개폐업!$A$5:$A$293,$D1139,시도_소아과개폐업!$B$5:$B$293,$B1139)</f>
        <v>0.263157894736842</v>
      </c>
      <c r="AX1139" s="14" t="n">
        <f aca="false">SUMIFS(시도_소아과개폐업!$H$5:$H$293,시도_소아과개폐업!$A$5:$A$293,$D1139,시도_소아과개폐업!$B$5:$B$293,$B1139)</f>
        <v>53</v>
      </c>
      <c r="AY1139" s="14" t="n">
        <f aca="false">SUMIFS(시군구_병원급!$E$5:$E$3668,시군구_병원급!$A$5:$A$3668,$A1139,시군구_병원급!$D$5:$D$3668,$D1139)</f>
        <v>2</v>
      </c>
      <c r="AZ1139" s="14" t="n">
        <f aca="false">SUMIFS(시군구_병원급!$F$5:$F$3668,시군구_병원급!$A$5:$A$3668,$A1139,시군구_병원급!$D$5:$D$3668,$D1139)</f>
        <v>0</v>
      </c>
      <c r="BA1139" s="14" t="n">
        <f aca="false">SUMIFS(시군구_병원급!$G$5:$G$3668,시군구_병원급!$A$5:$A$3668,$A1139,시군구_병원급!$D$5:$D$3668,$D1139)</f>
        <v>2</v>
      </c>
      <c r="BB1139" s="14" t="n">
        <f aca="false">SUMIFS(시군구_병원급!$H$5:$H$3668,시군구_병원급!$A$5:$A$3668,$A1139,시군구_병원급!$D$5:$D$3668,$D1139)</f>
        <v>10</v>
      </c>
      <c r="BC1139" s="16" t="n">
        <f aca="false">K1139+AY1139</f>
        <v>8</v>
      </c>
      <c r="BD1139" s="17" t="n">
        <f aca="false">IF(E1139=0,"",(K1139+AY1139)/E1139*1000)</f>
        <v>2.26564712546021</v>
      </c>
      <c r="BE1139" s="16" t="n">
        <f aca="false">AY1139-SUMIFS(시군구_병원급!$E$5:$E$3668,시군구_병원급!$A$5:$A$3668,$A1139,시군구_병원급!$D$5:$D$3668,$D1139-3)</f>
        <v>0</v>
      </c>
      <c r="BF1139" s="16" t="n">
        <f aca="false">IF(AY1139=0,1,0)</f>
        <v>0</v>
      </c>
      <c r="BG1139" s="16" t="n">
        <f aca="false">IF(K1139+AY1139=0,1,0)</f>
        <v>0</v>
      </c>
      <c r="BH1139" s="16" t="n">
        <f aca="false">AF1139+AG1139+AH1139</f>
        <v>21</v>
      </c>
      <c r="BI1139" s="18" t="n">
        <f aca="false">IF(H1139=0,"",BH1139/H1139)</f>
        <v>0.3</v>
      </c>
      <c r="BJ1139" s="16" t="n">
        <f aca="false">IF(AP1139="","",AP1139+AN1139)</f>
        <v>5</v>
      </c>
    </row>
    <row r="1140" customFormat="false" ht="15" hidden="false" customHeight="true" outlineLevel="0" collapsed="false">
      <c r="A1140" s="9" t="s">
        <v>501</v>
      </c>
      <c r="B1140" s="10" t="s">
        <v>487</v>
      </c>
      <c r="C1140" s="10" t="s">
        <v>502</v>
      </c>
      <c r="D1140" s="9" t="n">
        <v>2020</v>
      </c>
      <c r="E1140" s="11" t="n">
        <v>727</v>
      </c>
      <c r="F1140" s="11" t="n">
        <v>130</v>
      </c>
      <c r="G1140" s="11" t="n">
        <v>138</v>
      </c>
      <c r="H1140" s="11" t="n">
        <v>6</v>
      </c>
      <c r="I1140" s="11" t="n">
        <v>396</v>
      </c>
      <c r="J1140" s="11" t="n">
        <v>214</v>
      </c>
      <c r="K1140" s="11" t="n">
        <v>0</v>
      </c>
      <c r="L1140" s="12" t="n">
        <v>8.25309491059147</v>
      </c>
      <c r="M1140" s="12" t="n">
        <v>0</v>
      </c>
      <c r="N1140" s="13" t="n">
        <v>0.54040404040404</v>
      </c>
      <c r="O1140" s="13" t="n">
        <v>0.544704264099037</v>
      </c>
      <c r="P1140" s="13" t="n">
        <v>0.189821182943604</v>
      </c>
      <c r="Q1140" s="13" t="n">
        <v>-0.227417640807652</v>
      </c>
      <c r="R1140" s="13" t="n">
        <v>-0.109677419354839</v>
      </c>
      <c r="S1140" s="11" t="n">
        <v>0</v>
      </c>
      <c r="T1140" s="13" t="n">
        <v>0</v>
      </c>
      <c r="U1140" s="13" t="n">
        <v>0</v>
      </c>
      <c r="V1140" s="11" t="n">
        <v>1</v>
      </c>
      <c r="W1140" s="13" t="n">
        <v>0</v>
      </c>
      <c r="X1140" s="11" t="n">
        <v>0</v>
      </c>
      <c r="Y1140" s="11" t="n">
        <v>0</v>
      </c>
      <c r="Z1140" s="11" t="n">
        <v>0</v>
      </c>
      <c r="AA1140" s="11" t="n">
        <v>0</v>
      </c>
      <c r="AB1140" s="10" t="s">
        <v>65</v>
      </c>
      <c r="AC1140" s="11" t="n">
        <v>2</v>
      </c>
      <c r="AD1140" s="11" t="n">
        <v>0</v>
      </c>
      <c r="AE1140" s="11" t="n">
        <v>0</v>
      </c>
      <c r="AF1140" s="11" t="n">
        <v>0</v>
      </c>
      <c r="AG1140" s="11" t="n">
        <v>4</v>
      </c>
      <c r="AH1140" s="11" t="n">
        <v>0</v>
      </c>
      <c r="AI1140" s="13" t="n">
        <v>0.333333333333333</v>
      </c>
      <c r="AJ1140" s="13" t="n">
        <v>0</v>
      </c>
      <c r="AK1140" s="13" t="n">
        <v>0</v>
      </c>
      <c r="AL1140" s="13" t="n">
        <v>0</v>
      </c>
      <c r="AM1140" s="13" t="n">
        <v>0.666666666666667</v>
      </c>
      <c r="AN1140" s="11" t="n">
        <v>0</v>
      </c>
      <c r="AO1140" s="13" t="n">
        <v>0</v>
      </c>
      <c r="AP1140" s="11" t="n">
        <v>0</v>
      </c>
      <c r="AQ1140" s="11" t="n">
        <v>0</v>
      </c>
      <c r="AR1140" s="13" t="n">
        <v>0</v>
      </c>
      <c r="AS1140" s="13" t="n">
        <v>0</v>
      </c>
      <c r="AT1140" s="14" t="n">
        <f aca="false">SUMIFS(시도_소아과개폐업!$C$5:$C$293,시도_소아과개폐업!$A$5:$A$293,$D1140,시도_소아과개폐업!$B$5:$B$293,$B1140)</f>
        <v>14</v>
      </c>
      <c r="AU1140" s="14" t="n">
        <f aca="false">SUMIFS(시도_소아과개폐업!$D$5:$D$293,시도_소아과개폐업!$A$5:$A$293,$D1140,시도_소아과개폐업!$B$5:$B$293,$B1140)</f>
        <v>20</v>
      </c>
      <c r="AV1140" s="14" t="n">
        <f aca="false">SUMIFS(시도_소아과개폐업!$F$5:$F$293,시도_소아과개폐업!$A$5:$A$293,$D1140,시도_소아과개폐업!$B$5:$B$293,$B1140)</f>
        <v>-6</v>
      </c>
      <c r="AW1140" s="15" t="n">
        <f aca="false">SUMIFS(시도_소아과개폐업!$G$5:$G$293,시도_소아과개폐업!$A$5:$A$293,$D1140,시도_소아과개폐업!$B$5:$B$293,$B1140)</f>
        <v>0.263157894736842</v>
      </c>
      <c r="AX1140" s="14" t="n">
        <f aca="false">SUMIFS(시도_소아과개폐업!$H$5:$H$293,시도_소아과개폐업!$A$5:$A$293,$D1140,시도_소아과개폐업!$B$5:$B$293,$B1140)</f>
        <v>53</v>
      </c>
      <c r="AY1140" s="14" t="n">
        <f aca="false">SUMIFS(시군구_병원급!$E$5:$E$3668,시군구_병원급!$A$5:$A$3668,$A1140,시군구_병원급!$D$5:$D$3668,$D1140)</f>
        <v>0</v>
      </c>
      <c r="AZ1140" s="14" t="n">
        <f aca="false">SUMIFS(시군구_병원급!$F$5:$F$3668,시군구_병원급!$A$5:$A$3668,$A1140,시군구_병원급!$D$5:$D$3668,$D1140)</f>
        <v>0</v>
      </c>
      <c r="BA1140" s="14" t="n">
        <f aca="false">SUMIFS(시군구_병원급!$G$5:$G$3668,시군구_병원급!$A$5:$A$3668,$A1140,시군구_병원급!$D$5:$D$3668,$D1140)</f>
        <v>2</v>
      </c>
      <c r="BB1140" s="14" t="n">
        <f aca="false">SUMIFS(시군구_병원급!$H$5:$H$3668,시군구_병원급!$A$5:$A$3668,$A1140,시군구_병원급!$D$5:$D$3668,$D1140)</f>
        <v>2</v>
      </c>
      <c r="BC1140" s="16" t="n">
        <f aca="false">K1140+AY1140</f>
        <v>0</v>
      </c>
      <c r="BD1140" s="17" t="n">
        <f aca="false">IF(E1140=0,"",(K1140+AY1140)/E1140*1000)</f>
        <v>0</v>
      </c>
      <c r="BE1140" s="16" t="n">
        <f aca="false">AY1140-SUMIFS(시군구_병원급!$E$5:$E$3668,시군구_병원급!$A$5:$A$3668,$A1140,시군구_병원급!$D$5:$D$3668,$D1140-3)</f>
        <v>0</v>
      </c>
      <c r="BF1140" s="16" t="n">
        <f aca="false">IF(AY1140=0,1,0)</f>
        <v>1</v>
      </c>
      <c r="BG1140" s="16" t="n">
        <f aca="false">IF(K1140+AY1140=0,1,0)</f>
        <v>1</v>
      </c>
      <c r="BH1140" s="16" t="n">
        <f aca="false">AF1140+AG1140+AH1140</f>
        <v>4</v>
      </c>
      <c r="BI1140" s="18" t="n">
        <f aca="false">IF(H1140=0,"",BH1140/H1140)</f>
        <v>0.666666666666667</v>
      </c>
      <c r="BJ1140" s="16" t="n">
        <f aca="false">IF(AP1140="","",AP1140+AN1140)</f>
        <v>0</v>
      </c>
    </row>
    <row r="1141" customFormat="false" ht="15" hidden="false" customHeight="true" outlineLevel="0" collapsed="false">
      <c r="A1141" s="9" t="s">
        <v>503</v>
      </c>
      <c r="B1141" s="10" t="s">
        <v>487</v>
      </c>
      <c r="C1141" s="10" t="s">
        <v>504</v>
      </c>
      <c r="D1141" s="9" t="n">
        <v>2020</v>
      </c>
      <c r="E1141" s="11" t="n">
        <v>587</v>
      </c>
      <c r="F1141" s="11" t="n">
        <v>88</v>
      </c>
      <c r="G1141" s="11" t="n">
        <v>89</v>
      </c>
      <c r="H1141" s="11" t="n">
        <v>8</v>
      </c>
      <c r="I1141" s="11" t="n">
        <v>545</v>
      </c>
      <c r="J1141" s="11" t="n">
        <v>358</v>
      </c>
      <c r="K1141" s="11" t="n">
        <v>0</v>
      </c>
      <c r="L1141" s="12" t="n">
        <v>13.6286201022147</v>
      </c>
      <c r="M1141" s="12" t="n">
        <v>0</v>
      </c>
      <c r="N1141" s="13" t="n">
        <v>0.656880733944954</v>
      </c>
      <c r="O1141" s="13" t="n">
        <v>0.928449744463373</v>
      </c>
      <c r="P1141" s="13" t="n">
        <v>0.151618398637138</v>
      </c>
      <c r="Q1141" s="13" t="n">
        <v>-0.246469833119384</v>
      </c>
      <c r="R1141" s="13" t="n">
        <v>-0.144230769230769</v>
      </c>
      <c r="S1141" s="11" t="n">
        <v>0</v>
      </c>
      <c r="T1141" s="13" t="n">
        <v>-0.111111111111111</v>
      </c>
      <c r="U1141" s="13" t="n">
        <v>-0.0809443507588533</v>
      </c>
      <c r="V1141" s="11" t="n">
        <v>1</v>
      </c>
      <c r="W1141" s="13" t="n">
        <v>-0.25</v>
      </c>
      <c r="X1141" s="11" t="n">
        <v>1</v>
      </c>
      <c r="Y1141" s="11" t="n">
        <v>0</v>
      </c>
      <c r="Z1141" s="11" t="n">
        <v>1</v>
      </c>
      <c r="AA1141" s="11" t="n">
        <v>0</v>
      </c>
      <c r="AB1141" s="10" t="s">
        <v>65</v>
      </c>
      <c r="AC1141" s="11" t="n">
        <v>4</v>
      </c>
      <c r="AD1141" s="11" t="n">
        <v>2</v>
      </c>
      <c r="AE1141" s="11" t="n">
        <v>0</v>
      </c>
      <c r="AF1141" s="11" t="n">
        <v>0</v>
      </c>
      <c r="AG1141" s="11" t="n">
        <v>2</v>
      </c>
      <c r="AH1141" s="11" t="n">
        <v>0</v>
      </c>
      <c r="AI1141" s="13" t="n">
        <v>0.5</v>
      </c>
      <c r="AJ1141" s="13" t="n">
        <v>0.25</v>
      </c>
      <c r="AK1141" s="13" t="n">
        <v>0</v>
      </c>
      <c r="AL1141" s="13" t="n">
        <v>0</v>
      </c>
      <c r="AM1141" s="13" t="n">
        <v>0.25</v>
      </c>
      <c r="AN1141" s="11" t="n">
        <v>1</v>
      </c>
      <c r="AO1141" s="13" t="n">
        <v>0.111111111111111</v>
      </c>
      <c r="AP1141" s="11" t="n">
        <v>0</v>
      </c>
      <c r="AQ1141" s="11" t="n">
        <v>0</v>
      </c>
      <c r="AR1141" s="13" t="n">
        <v>0</v>
      </c>
      <c r="AS1141" s="13" t="n">
        <v>0</v>
      </c>
      <c r="AT1141" s="14" t="n">
        <f aca="false">SUMIFS(시도_소아과개폐업!$C$5:$C$293,시도_소아과개폐업!$A$5:$A$293,$D1141,시도_소아과개폐업!$B$5:$B$293,$B1141)</f>
        <v>14</v>
      </c>
      <c r="AU1141" s="14" t="n">
        <f aca="false">SUMIFS(시도_소아과개폐업!$D$5:$D$293,시도_소아과개폐업!$A$5:$A$293,$D1141,시도_소아과개폐업!$B$5:$B$293,$B1141)</f>
        <v>20</v>
      </c>
      <c r="AV1141" s="14" t="n">
        <f aca="false">SUMIFS(시도_소아과개폐업!$F$5:$F$293,시도_소아과개폐업!$A$5:$A$293,$D1141,시도_소아과개폐업!$B$5:$B$293,$B1141)</f>
        <v>-6</v>
      </c>
      <c r="AW1141" s="15" t="n">
        <f aca="false">SUMIFS(시도_소아과개폐업!$G$5:$G$293,시도_소아과개폐업!$A$5:$A$293,$D1141,시도_소아과개폐업!$B$5:$B$293,$B1141)</f>
        <v>0.263157894736842</v>
      </c>
      <c r="AX1141" s="14" t="n">
        <f aca="false">SUMIFS(시도_소아과개폐업!$H$5:$H$293,시도_소아과개폐업!$A$5:$A$293,$D1141,시도_소아과개폐업!$B$5:$B$293,$B1141)</f>
        <v>53</v>
      </c>
      <c r="AY1141" s="14" t="n">
        <f aca="false">SUMIFS(시군구_병원급!$E$5:$E$3668,시군구_병원급!$A$5:$A$3668,$A1141,시군구_병원급!$D$5:$D$3668,$D1141)</f>
        <v>0</v>
      </c>
      <c r="AZ1141" s="14" t="n">
        <f aca="false">SUMIFS(시군구_병원급!$F$5:$F$3668,시군구_병원급!$A$5:$A$3668,$A1141,시군구_병원급!$D$5:$D$3668,$D1141)</f>
        <v>0</v>
      </c>
      <c r="BA1141" s="14" t="n">
        <f aca="false">SUMIFS(시군구_병원급!$G$5:$G$3668,시군구_병원급!$A$5:$A$3668,$A1141,시군구_병원급!$D$5:$D$3668,$D1141)</f>
        <v>0</v>
      </c>
      <c r="BB1141" s="14" t="n">
        <f aca="false">SUMIFS(시군구_병원급!$H$5:$H$3668,시군구_병원급!$A$5:$A$3668,$A1141,시군구_병원급!$D$5:$D$3668,$D1141)</f>
        <v>0</v>
      </c>
      <c r="BC1141" s="16" t="n">
        <f aca="false">K1141+AY1141</f>
        <v>0</v>
      </c>
      <c r="BD1141" s="17" t="n">
        <f aca="false">IF(E1141=0,"",(K1141+AY1141)/E1141*1000)</f>
        <v>0</v>
      </c>
      <c r="BE1141" s="16" t="n">
        <f aca="false">AY1141-SUMIFS(시군구_병원급!$E$5:$E$3668,시군구_병원급!$A$5:$A$3668,$A1141,시군구_병원급!$D$5:$D$3668,$D1141-3)</f>
        <v>0</v>
      </c>
      <c r="BF1141" s="16" t="n">
        <f aca="false">IF(AY1141=0,1,0)</f>
        <v>1</v>
      </c>
      <c r="BG1141" s="16" t="n">
        <f aca="false">IF(K1141+AY1141=0,1,0)</f>
        <v>1</v>
      </c>
      <c r="BH1141" s="16" t="n">
        <f aca="false">AF1141+AG1141+AH1141</f>
        <v>2</v>
      </c>
      <c r="BI1141" s="18" t="n">
        <f aca="false">IF(H1141=0,"",BH1141/H1141)</f>
        <v>0.25</v>
      </c>
      <c r="BJ1141" s="16" t="n">
        <f aca="false">IF(AP1141="","",AP1141+AN1141)</f>
        <v>1</v>
      </c>
    </row>
    <row r="1142" customFormat="false" ht="15" hidden="false" customHeight="true" outlineLevel="0" collapsed="false">
      <c r="A1142" s="9" t="s">
        <v>505</v>
      </c>
      <c r="B1142" s="10" t="s">
        <v>487</v>
      </c>
      <c r="C1142" s="10" t="s">
        <v>506</v>
      </c>
      <c r="D1142" s="9" t="n">
        <v>2020</v>
      </c>
      <c r="E1142" s="11" t="n">
        <v>555</v>
      </c>
      <c r="F1142" s="11" t="n">
        <v>94</v>
      </c>
      <c r="G1142" s="11" t="n">
        <v>95</v>
      </c>
      <c r="H1142" s="11" t="n">
        <v>7</v>
      </c>
      <c r="I1142" s="11" t="n">
        <v>519</v>
      </c>
      <c r="J1142" s="11" t="n">
        <v>311</v>
      </c>
      <c r="K1142" s="11" t="n">
        <v>0</v>
      </c>
      <c r="L1142" s="12" t="n">
        <v>12.6126126126126</v>
      </c>
      <c r="M1142" s="12" t="n">
        <v>0</v>
      </c>
      <c r="N1142" s="13" t="n">
        <v>0.599229287090559</v>
      </c>
      <c r="O1142" s="13" t="n">
        <v>0.935135135135135</v>
      </c>
      <c r="P1142" s="13" t="n">
        <v>0.171171171171171</v>
      </c>
      <c r="Q1142" s="13" t="n">
        <v>-0.294790343074968</v>
      </c>
      <c r="R1142" s="13" t="n">
        <v>-0.0306122448979592</v>
      </c>
      <c r="S1142" s="11" t="n">
        <v>0</v>
      </c>
      <c r="T1142" s="13" t="n">
        <v>0</v>
      </c>
      <c r="U1142" s="13" t="n">
        <v>0</v>
      </c>
      <c r="V1142" s="11" t="n">
        <v>1</v>
      </c>
      <c r="W1142" s="13" t="n">
        <v>0</v>
      </c>
      <c r="X1142" s="11" t="n">
        <v>0</v>
      </c>
      <c r="Y1142" s="11" t="n">
        <v>0</v>
      </c>
      <c r="Z1142" s="11" t="n">
        <v>0</v>
      </c>
      <c r="AA1142" s="11" t="n">
        <v>0</v>
      </c>
      <c r="AB1142" s="10" t="s">
        <v>65</v>
      </c>
      <c r="AC1142" s="11" t="n">
        <v>2</v>
      </c>
      <c r="AD1142" s="11" t="n">
        <v>0</v>
      </c>
      <c r="AE1142" s="11" t="n">
        <v>1</v>
      </c>
      <c r="AF1142" s="11" t="n">
        <v>0</v>
      </c>
      <c r="AG1142" s="11" t="n">
        <v>4</v>
      </c>
      <c r="AH1142" s="11" t="n">
        <v>0</v>
      </c>
      <c r="AI1142" s="13" t="n">
        <v>0.285714285714286</v>
      </c>
      <c r="AJ1142" s="13" t="n">
        <v>0</v>
      </c>
      <c r="AK1142" s="13" t="n">
        <v>0.142857142857143</v>
      </c>
      <c r="AL1142" s="13" t="n">
        <v>0</v>
      </c>
      <c r="AM1142" s="13" t="n">
        <v>0.571428571428571</v>
      </c>
      <c r="AN1142" s="11" t="n">
        <v>0</v>
      </c>
      <c r="AO1142" s="13" t="n">
        <v>0</v>
      </c>
      <c r="AP1142" s="11" t="n">
        <v>1</v>
      </c>
      <c r="AQ1142" s="11" t="n">
        <v>1</v>
      </c>
      <c r="AR1142" s="13" t="n">
        <v>0.142857142857143</v>
      </c>
      <c r="AS1142" s="13" t="n">
        <v>0.142857142857143</v>
      </c>
      <c r="AT1142" s="14" t="n">
        <f aca="false">SUMIFS(시도_소아과개폐업!$C$5:$C$293,시도_소아과개폐업!$A$5:$A$293,$D1142,시도_소아과개폐업!$B$5:$B$293,$B1142)</f>
        <v>14</v>
      </c>
      <c r="AU1142" s="14" t="n">
        <f aca="false">SUMIFS(시도_소아과개폐업!$D$5:$D$293,시도_소아과개폐업!$A$5:$A$293,$D1142,시도_소아과개폐업!$B$5:$B$293,$B1142)</f>
        <v>20</v>
      </c>
      <c r="AV1142" s="14" t="n">
        <f aca="false">SUMIFS(시도_소아과개폐업!$F$5:$F$293,시도_소아과개폐업!$A$5:$A$293,$D1142,시도_소아과개폐업!$B$5:$B$293,$B1142)</f>
        <v>-6</v>
      </c>
      <c r="AW1142" s="15" t="n">
        <f aca="false">SUMIFS(시도_소아과개폐업!$G$5:$G$293,시도_소아과개폐업!$A$5:$A$293,$D1142,시도_소아과개폐업!$B$5:$B$293,$B1142)</f>
        <v>0.263157894736842</v>
      </c>
      <c r="AX1142" s="14" t="n">
        <f aca="false">SUMIFS(시도_소아과개폐업!$H$5:$H$293,시도_소아과개폐업!$A$5:$A$293,$D1142,시도_소아과개폐업!$B$5:$B$293,$B1142)</f>
        <v>53</v>
      </c>
      <c r="AY1142" s="14" t="n">
        <f aca="false">SUMIFS(시군구_병원급!$E$5:$E$3668,시군구_병원급!$A$5:$A$3668,$A1142,시군구_병원급!$D$5:$D$3668,$D1142)</f>
        <v>0</v>
      </c>
      <c r="AZ1142" s="14" t="n">
        <f aca="false">SUMIFS(시군구_병원급!$F$5:$F$3668,시군구_병원급!$A$5:$A$3668,$A1142,시군구_병원급!$D$5:$D$3668,$D1142)</f>
        <v>0</v>
      </c>
      <c r="BA1142" s="14" t="n">
        <f aca="false">SUMIFS(시군구_병원급!$G$5:$G$3668,시군구_병원급!$A$5:$A$3668,$A1142,시군구_병원급!$D$5:$D$3668,$D1142)</f>
        <v>0</v>
      </c>
      <c r="BB1142" s="14" t="n">
        <f aca="false">SUMIFS(시군구_병원급!$H$5:$H$3668,시군구_병원급!$A$5:$A$3668,$A1142,시군구_병원급!$D$5:$D$3668,$D1142)</f>
        <v>0</v>
      </c>
      <c r="BC1142" s="16" t="n">
        <f aca="false">K1142+AY1142</f>
        <v>0</v>
      </c>
      <c r="BD1142" s="17" t="n">
        <f aca="false">IF(E1142=0,"",(K1142+AY1142)/E1142*1000)</f>
        <v>0</v>
      </c>
      <c r="BE1142" s="16" t="n">
        <f aca="false">AY1142-SUMIFS(시군구_병원급!$E$5:$E$3668,시군구_병원급!$A$5:$A$3668,$A1142,시군구_병원급!$D$5:$D$3668,$D1142-3)</f>
        <v>0</v>
      </c>
      <c r="BF1142" s="16" t="n">
        <f aca="false">IF(AY1142=0,1,0)</f>
        <v>1</v>
      </c>
      <c r="BG1142" s="16" t="n">
        <f aca="false">IF(K1142+AY1142=0,1,0)</f>
        <v>1</v>
      </c>
      <c r="BH1142" s="16" t="n">
        <f aca="false">AF1142+AG1142+AH1142</f>
        <v>4</v>
      </c>
      <c r="BI1142" s="18" t="n">
        <f aca="false">IF(H1142=0,"",BH1142/H1142)</f>
        <v>0.571428571428571</v>
      </c>
      <c r="BJ1142" s="16" t="n">
        <f aca="false">IF(AP1142="","",AP1142+AN1142)</f>
        <v>1</v>
      </c>
    </row>
    <row r="1143" customFormat="false" ht="15" hidden="false" customHeight="true" outlineLevel="0" collapsed="false">
      <c r="A1143" s="9" t="s">
        <v>507</v>
      </c>
      <c r="B1143" s="10" t="s">
        <v>487</v>
      </c>
      <c r="C1143" s="10" t="s">
        <v>508</v>
      </c>
      <c r="D1143" s="9" t="n">
        <v>2020</v>
      </c>
      <c r="E1143" s="11" t="n">
        <v>801</v>
      </c>
      <c r="F1143" s="11" t="n">
        <v>162</v>
      </c>
      <c r="G1143" s="11" t="n">
        <v>165</v>
      </c>
      <c r="H1143" s="11" t="n">
        <v>9</v>
      </c>
      <c r="I1143" s="11" t="n">
        <v>654</v>
      </c>
      <c r="J1143" s="11" t="n">
        <v>368</v>
      </c>
      <c r="K1143" s="11" t="n">
        <v>0</v>
      </c>
      <c r="L1143" s="12" t="n">
        <v>11.2359550561798</v>
      </c>
      <c r="M1143" s="12" t="n">
        <v>0</v>
      </c>
      <c r="N1143" s="13" t="n">
        <v>0.562691131498471</v>
      </c>
      <c r="O1143" s="13" t="n">
        <v>0.816479400749064</v>
      </c>
      <c r="P1143" s="13" t="n">
        <v>0.205992509363296</v>
      </c>
      <c r="Q1143" s="13" t="n">
        <v>-0.259019426456984</v>
      </c>
      <c r="R1143" s="13" t="n">
        <v>-0.0730337078651685</v>
      </c>
      <c r="S1143" s="11" t="n">
        <v>0</v>
      </c>
      <c r="T1143" s="13" t="n">
        <v>-0.1</v>
      </c>
      <c r="U1143" s="13" t="n">
        <v>-0.0589928057553957</v>
      </c>
      <c r="V1143" s="11" t="n">
        <v>1</v>
      </c>
      <c r="W1143" s="13" t="n">
        <v>0</v>
      </c>
      <c r="X1143" s="11" t="n">
        <v>0</v>
      </c>
      <c r="Y1143" s="11" t="n">
        <v>0</v>
      </c>
      <c r="Z1143" s="11" t="n">
        <v>0</v>
      </c>
      <c r="AA1143" s="11" t="n">
        <v>0</v>
      </c>
      <c r="AB1143" s="10" t="s">
        <v>65</v>
      </c>
      <c r="AC1143" s="11" t="n">
        <v>0</v>
      </c>
      <c r="AD1143" s="11" t="n">
        <v>0</v>
      </c>
      <c r="AE1143" s="11" t="n">
        <v>0</v>
      </c>
      <c r="AF1143" s="11" t="n">
        <v>1</v>
      </c>
      <c r="AG1143" s="11" t="n">
        <v>8</v>
      </c>
      <c r="AH1143" s="11" t="n">
        <v>0</v>
      </c>
      <c r="AI1143" s="13" t="n">
        <v>0</v>
      </c>
      <c r="AJ1143" s="13" t="n">
        <v>0</v>
      </c>
      <c r="AK1143" s="13" t="n">
        <v>0</v>
      </c>
      <c r="AL1143" s="13" t="n">
        <v>0.111111111111111</v>
      </c>
      <c r="AM1143" s="13" t="n">
        <v>0.888888888888889</v>
      </c>
      <c r="AN1143" s="11" t="n">
        <v>0</v>
      </c>
      <c r="AO1143" s="13" t="n">
        <v>0</v>
      </c>
      <c r="AP1143" s="11" t="n">
        <v>1</v>
      </c>
      <c r="AQ1143" s="11" t="n">
        <v>0</v>
      </c>
      <c r="AR1143" s="13" t="n">
        <v>0.1</v>
      </c>
      <c r="AS1143" s="13" t="n">
        <v>0</v>
      </c>
      <c r="AT1143" s="14" t="n">
        <f aca="false">SUMIFS(시도_소아과개폐업!$C$5:$C$293,시도_소아과개폐업!$A$5:$A$293,$D1143,시도_소아과개폐업!$B$5:$B$293,$B1143)</f>
        <v>14</v>
      </c>
      <c r="AU1143" s="14" t="n">
        <f aca="false">SUMIFS(시도_소아과개폐업!$D$5:$D$293,시도_소아과개폐업!$A$5:$A$293,$D1143,시도_소아과개폐업!$B$5:$B$293,$B1143)</f>
        <v>20</v>
      </c>
      <c r="AV1143" s="14" t="n">
        <f aca="false">SUMIFS(시도_소아과개폐업!$F$5:$F$293,시도_소아과개폐업!$A$5:$A$293,$D1143,시도_소아과개폐업!$B$5:$B$293,$B1143)</f>
        <v>-6</v>
      </c>
      <c r="AW1143" s="15" t="n">
        <f aca="false">SUMIFS(시도_소아과개폐업!$G$5:$G$293,시도_소아과개폐업!$A$5:$A$293,$D1143,시도_소아과개폐업!$B$5:$B$293,$B1143)</f>
        <v>0.263157894736842</v>
      </c>
      <c r="AX1143" s="14" t="n">
        <f aca="false">SUMIFS(시도_소아과개폐업!$H$5:$H$293,시도_소아과개폐업!$A$5:$A$293,$D1143,시도_소아과개폐업!$B$5:$B$293,$B1143)</f>
        <v>53</v>
      </c>
      <c r="AY1143" s="14" t="n">
        <f aca="false">SUMIFS(시군구_병원급!$E$5:$E$3668,시군구_병원급!$A$5:$A$3668,$A1143,시군구_병원급!$D$5:$D$3668,$D1143)</f>
        <v>0</v>
      </c>
      <c r="AZ1143" s="14" t="n">
        <f aca="false">SUMIFS(시군구_병원급!$F$5:$F$3668,시군구_병원급!$A$5:$A$3668,$A1143,시군구_병원급!$D$5:$D$3668,$D1143)</f>
        <v>0</v>
      </c>
      <c r="BA1143" s="14" t="n">
        <f aca="false">SUMIFS(시군구_병원급!$G$5:$G$3668,시군구_병원급!$A$5:$A$3668,$A1143,시군구_병원급!$D$5:$D$3668,$D1143)</f>
        <v>1</v>
      </c>
      <c r="BB1143" s="14" t="n">
        <f aca="false">SUMIFS(시군구_병원급!$H$5:$H$3668,시군구_병원급!$A$5:$A$3668,$A1143,시군구_병원급!$D$5:$D$3668,$D1143)</f>
        <v>3</v>
      </c>
      <c r="BC1143" s="16" t="n">
        <f aca="false">K1143+AY1143</f>
        <v>0</v>
      </c>
      <c r="BD1143" s="17" t="n">
        <f aca="false">IF(E1143=0,"",(K1143+AY1143)/E1143*1000)</f>
        <v>0</v>
      </c>
      <c r="BE1143" s="16" t="n">
        <f aca="false">AY1143-SUMIFS(시군구_병원급!$E$5:$E$3668,시군구_병원급!$A$5:$A$3668,$A1143,시군구_병원급!$D$5:$D$3668,$D1143-3)</f>
        <v>0</v>
      </c>
      <c r="BF1143" s="16" t="n">
        <f aca="false">IF(AY1143=0,1,0)</f>
        <v>1</v>
      </c>
      <c r="BG1143" s="16" t="n">
        <f aca="false">IF(K1143+AY1143=0,1,0)</f>
        <v>1</v>
      </c>
      <c r="BH1143" s="16" t="n">
        <f aca="false">AF1143+AG1143+AH1143</f>
        <v>9</v>
      </c>
      <c r="BI1143" s="18" t="n">
        <f aca="false">IF(H1143=0,"",BH1143/H1143)</f>
        <v>1</v>
      </c>
      <c r="BJ1143" s="16" t="n">
        <f aca="false">IF(AP1143="","",AP1143+AN1143)</f>
        <v>1</v>
      </c>
    </row>
    <row r="1144" customFormat="false" ht="15" hidden="false" customHeight="true" outlineLevel="0" collapsed="false">
      <c r="A1144" s="9" t="s">
        <v>509</v>
      </c>
      <c r="B1144" s="10" t="s">
        <v>487</v>
      </c>
      <c r="C1144" s="10" t="s">
        <v>510</v>
      </c>
      <c r="D1144" s="9" t="n">
        <v>2020</v>
      </c>
      <c r="E1144" s="11" t="n">
        <v>919</v>
      </c>
      <c r="F1144" s="11" t="n">
        <v>160</v>
      </c>
      <c r="G1144" s="11" t="n">
        <v>166</v>
      </c>
      <c r="H1144" s="11" t="n">
        <v>10</v>
      </c>
      <c r="I1144" s="11" t="n">
        <v>471</v>
      </c>
      <c r="J1144" s="11" t="n">
        <v>381</v>
      </c>
      <c r="K1144" s="11" t="n">
        <v>0</v>
      </c>
      <c r="L1144" s="12" t="n">
        <v>10.8813928182807</v>
      </c>
      <c r="M1144" s="12" t="n">
        <v>0</v>
      </c>
      <c r="N1144" s="13" t="n">
        <v>0.808917197452229</v>
      </c>
      <c r="O1144" s="13" t="n">
        <v>0.512513601741023</v>
      </c>
      <c r="P1144" s="13" t="n">
        <v>0.18063112078346</v>
      </c>
      <c r="Q1144" s="13" t="n">
        <v>-0.204329004329004</v>
      </c>
      <c r="R1144" s="13" t="n">
        <v>-0.242009132420091</v>
      </c>
      <c r="S1144" s="11" t="n">
        <v>0</v>
      </c>
      <c r="T1144" s="13" t="n">
        <v>-0.0909090909090909</v>
      </c>
      <c r="U1144" s="13" t="n">
        <v>-0.151351351351351</v>
      </c>
      <c r="V1144" s="11" t="n">
        <v>1</v>
      </c>
      <c r="W1144" s="13" t="n">
        <v>-0.1</v>
      </c>
      <c r="X1144" s="11" t="n">
        <v>0</v>
      </c>
      <c r="Y1144" s="11" t="n">
        <v>0</v>
      </c>
      <c r="Z1144" s="11" t="n">
        <v>0</v>
      </c>
      <c r="AA1144" s="11" t="n">
        <v>0</v>
      </c>
      <c r="AB1144" s="10" t="s">
        <v>65</v>
      </c>
      <c r="AC1144" s="11" t="n">
        <v>6</v>
      </c>
      <c r="AD1144" s="11" t="n">
        <v>0</v>
      </c>
      <c r="AE1144" s="11" t="n">
        <v>1</v>
      </c>
      <c r="AF1144" s="11" t="n">
        <v>0</v>
      </c>
      <c r="AG1144" s="11" t="n">
        <v>3</v>
      </c>
      <c r="AH1144" s="11" t="n">
        <v>0</v>
      </c>
      <c r="AI1144" s="13" t="n">
        <v>0.6</v>
      </c>
      <c r="AJ1144" s="13" t="n">
        <v>0</v>
      </c>
      <c r="AK1144" s="13" t="n">
        <v>0.1</v>
      </c>
      <c r="AL1144" s="13" t="n">
        <v>0</v>
      </c>
      <c r="AM1144" s="13" t="n">
        <v>0.3</v>
      </c>
      <c r="AN1144" s="11" t="n">
        <v>1</v>
      </c>
      <c r="AO1144" s="13" t="n">
        <v>0.0909090909090909</v>
      </c>
      <c r="AP1144" s="11" t="n">
        <v>1</v>
      </c>
      <c r="AQ1144" s="11" t="n">
        <v>0</v>
      </c>
      <c r="AR1144" s="13" t="n">
        <v>0.0833333333333333</v>
      </c>
      <c r="AS1144" s="13" t="n">
        <v>0</v>
      </c>
      <c r="AT1144" s="14" t="n">
        <f aca="false">SUMIFS(시도_소아과개폐업!$C$5:$C$293,시도_소아과개폐업!$A$5:$A$293,$D1144,시도_소아과개폐업!$B$5:$B$293,$B1144)</f>
        <v>14</v>
      </c>
      <c r="AU1144" s="14" t="n">
        <f aca="false">SUMIFS(시도_소아과개폐업!$D$5:$D$293,시도_소아과개폐업!$A$5:$A$293,$D1144,시도_소아과개폐업!$B$5:$B$293,$B1144)</f>
        <v>20</v>
      </c>
      <c r="AV1144" s="14" t="n">
        <f aca="false">SUMIFS(시도_소아과개폐업!$F$5:$F$293,시도_소아과개폐업!$A$5:$A$293,$D1144,시도_소아과개폐업!$B$5:$B$293,$B1144)</f>
        <v>-6</v>
      </c>
      <c r="AW1144" s="15" t="n">
        <f aca="false">SUMIFS(시도_소아과개폐업!$G$5:$G$293,시도_소아과개폐업!$A$5:$A$293,$D1144,시도_소아과개폐업!$B$5:$B$293,$B1144)</f>
        <v>0.263157894736842</v>
      </c>
      <c r="AX1144" s="14" t="n">
        <f aca="false">SUMIFS(시도_소아과개폐업!$H$5:$H$293,시도_소아과개폐업!$A$5:$A$293,$D1144,시도_소아과개폐업!$B$5:$B$293,$B1144)</f>
        <v>53</v>
      </c>
      <c r="AY1144" s="14" t="n">
        <f aca="false">SUMIFS(시군구_병원급!$E$5:$E$3668,시군구_병원급!$A$5:$A$3668,$A1144,시군구_병원급!$D$5:$D$3668,$D1144)</f>
        <v>1</v>
      </c>
      <c r="AZ1144" s="14" t="n">
        <f aca="false">SUMIFS(시군구_병원급!$F$5:$F$3668,시군구_병원급!$A$5:$A$3668,$A1144,시군구_병원급!$D$5:$D$3668,$D1144)</f>
        <v>0</v>
      </c>
      <c r="BA1144" s="14" t="n">
        <f aca="false">SUMIFS(시군구_병원급!$G$5:$G$3668,시군구_병원급!$A$5:$A$3668,$A1144,시군구_병원급!$D$5:$D$3668,$D1144)</f>
        <v>1</v>
      </c>
      <c r="BB1144" s="14" t="n">
        <f aca="false">SUMIFS(시군구_병원급!$H$5:$H$3668,시군구_병원급!$A$5:$A$3668,$A1144,시군구_병원급!$D$5:$D$3668,$D1144)</f>
        <v>3</v>
      </c>
      <c r="BC1144" s="16" t="n">
        <f aca="false">K1144+AY1144</f>
        <v>1</v>
      </c>
      <c r="BD1144" s="17" t="n">
        <f aca="false">IF(E1144=0,"",(K1144+AY1144)/E1144*1000)</f>
        <v>1.08813928182807</v>
      </c>
      <c r="BE1144" s="16" t="n">
        <f aca="false">AY1144-SUMIFS(시군구_병원급!$E$5:$E$3668,시군구_병원급!$A$5:$A$3668,$A1144,시군구_병원급!$D$5:$D$3668,$D1144-3)</f>
        <v>0</v>
      </c>
      <c r="BF1144" s="16" t="n">
        <f aca="false">IF(AY1144=0,1,0)</f>
        <v>0</v>
      </c>
      <c r="BG1144" s="16" t="n">
        <f aca="false">IF(K1144+AY1144=0,1,0)</f>
        <v>0</v>
      </c>
      <c r="BH1144" s="16" t="n">
        <f aca="false">AF1144+AG1144+AH1144</f>
        <v>3</v>
      </c>
      <c r="BI1144" s="18" t="n">
        <f aca="false">IF(H1144=0,"",BH1144/H1144)</f>
        <v>0.3</v>
      </c>
      <c r="BJ1144" s="16" t="n">
        <f aca="false">IF(AP1144="","",AP1144+AN1144)</f>
        <v>2</v>
      </c>
    </row>
    <row r="1145" customFormat="false" ht="15" hidden="false" customHeight="true" outlineLevel="0" collapsed="false">
      <c r="A1145" s="9" t="s">
        <v>511</v>
      </c>
      <c r="B1145" s="10" t="s">
        <v>487</v>
      </c>
      <c r="C1145" s="10" t="s">
        <v>512</v>
      </c>
      <c r="D1145" s="9" t="n">
        <v>2020</v>
      </c>
      <c r="E1145" s="11" t="n">
        <v>1348</v>
      </c>
      <c r="F1145" s="11" t="n">
        <v>191</v>
      </c>
      <c r="G1145" s="11" t="n">
        <v>203</v>
      </c>
      <c r="H1145" s="11" t="n">
        <v>22</v>
      </c>
      <c r="I1145" s="11" t="n">
        <v>1299</v>
      </c>
      <c r="J1145" s="11" t="n">
        <v>947</v>
      </c>
      <c r="K1145" s="11" t="n">
        <v>0</v>
      </c>
      <c r="L1145" s="12" t="n">
        <v>16.3204747774481</v>
      </c>
      <c r="M1145" s="12" t="n">
        <v>0</v>
      </c>
      <c r="N1145" s="13" t="n">
        <v>0.729022324865281</v>
      </c>
      <c r="O1145" s="13" t="n">
        <v>0.963649851632048</v>
      </c>
      <c r="P1145" s="13" t="n">
        <v>0.150593471810089</v>
      </c>
      <c r="Q1145" s="13" t="n">
        <v>-0.254012174875484</v>
      </c>
      <c r="R1145" s="13" t="n">
        <v>-0.136170212765957</v>
      </c>
      <c r="S1145" s="11" t="n">
        <v>0</v>
      </c>
      <c r="T1145" s="13" t="n">
        <v>-0.12</v>
      </c>
      <c r="U1145" s="13" t="n">
        <v>-0.0714796283059328</v>
      </c>
      <c r="V1145" s="11" t="n">
        <v>1</v>
      </c>
      <c r="W1145" s="13" t="n">
        <v>-0.136363636363636</v>
      </c>
      <c r="X1145" s="11" t="n">
        <v>0</v>
      </c>
      <c r="Y1145" s="11" t="n">
        <v>0</v>
      </c>
      <c r="Z1145" s="11" t="n">
        <v>0</v>
      </c>
      <c r="AA1145" s="11" t="n">
        <v>0</v>
      </c>
      <c r="AB1145" s="10" t="s">
        <v>65</v>
      </c>
      <c r="AC1145" s="11" t="n">
        <v>4</v>
      </c>
      <c r="AD1145" s="11" t="n">
        <v>4</v>
      </c>
      <c r="AE1145" s="11" t="n">
        <v>3</v>
      </c>
      <c r="AF1145" s="11" t="n">
        <v>1</v>
      </c>
      <c r="AG1145" s="11" t="n">
        <v>10</v>
      </c>
      <c r="AH1145" s="11" t="n">
        <v>0</v>
      </c>
      <c r="AI1145" s="13" t="n">
        <v>0.181818181818182</v>
      </c>
      <c r="AJ1145" s="13" t="n">
        <v>0.181818181818182</v>
      </c>
      <c r="AK1145" s="13" t="n">
        <v>0.136363636363636</v>
      </c>
      <c r="AL1145" s="13" t="n">
        <v>0.0454545454545455</v>
      </c>
      <c r="AM1145" s="13" t="n">
        <v>0.454545454545455</v>
      </c>
      <c r="AN1145" s="11" t="n">
        <v>0</v>
      </c>
      <c r="AO1145" s="13" t="n">
        <v>0</v>
      </c>
      <c r="AP1145" s="11" t="n">
        <v>3</v>
      </c>
      <c r="AQ1145" s="11" t="n">
        <v>0</v>
      </c>
      <c r="AR1145" s="13" t="n">
        <v>0.12</v>
      </c>
      <c r="AS1145" s="13" t="n">
        <v>0</v>
      </c>
      <c r="AT1145" s="14" t="n">
        <f aca="false">SUMIFS(시도_소아과개폐업!$C$5:$C$293,시도_소아과개폐업!$A$5:$A$293,$D1145,시도_소아과개폐업!$B$5:$B$293,$B1145)</f>
        <v>14</v>
      </c>
      <c r="AU1145" s="14" t="n">
        <f aca="false">SUMIFS(시도_소아과개폐업!$D$5:$D$293,시도_소아과개폐업!$A$5:$A$293,$D1145,시도_소아과개폐업!$B$5:$B$293,$B1145)</f>
        <v>20</v>
      </c>
      <c r="AV1145" s="14" t="n">
        <f aca="false">SUMIFS(시도_소아과개폐업!$F$5:$F$293,시도_소아과개폐업!$A$5:$A$293,$D1145,시도_소아과개폐업!$B$5:$B$293,$B1145)</f>
        <v>-6</v>
      </c>
      <c r="AW1145" s="15" t="n">
        <f aca="false">SUMIFS(시도_소아과개폐업!$G$5:$G$293,시도_소아과개폐업!$A$5:$A$293,$D1145,시도_소아과개폐업!$B$5:$B$293,$B1145)</f>
        <v>0.263157894736842</v>
      </c>
      <c r="AX1145" s="14" t="n">
        <f aca="false">SUMIFS(시도_소아과개폐업!$H$5:$H$293,시도_소아과개폐업!$A$5:$A$293,$D1145,시도_소아과개폐업!$B$5:$B$293,$B1145)</f>
        <v>53</v>
      </c>
      <c r="AY1145" s="14" t="n">
        <f aca="false">SUMIFS(시군구_병원급!$E$5:$E$3668,시군구_병원급!$A$5:$A$3668,$A1145,시군구_병원급!$D$5:$D$3668,$D1145)</f>
        <v>1</v>
      </c>
      <c r="AZ1145" s="14" t="n">
        <f aca="false">SUMIFS(시군구_병원급!$F$5:$F$3668,시군구_병원급!$A$5:$A$3668,$A1145,시군구_병원급!$D$5:$D$3668,$D1145)</f>
        <v>1</v>
      </c>
      <c r="BA1145" s="14" t="n">
        <f aca="false">SUMIFS(시군구_병원급!$G$5:$G$3668,시군구_병원급!$A$5:$A$3668,$A1145,시군구_병원급!$D$5:$D$3668,$D1145)</f>
        <v>2</v>
      </c>
      <c r="BB1145" s="14" t="n">
        <f aca="false">SUMIFS(시군구_병원급!$H$5:$H$3668,시군구_병원급!$A$5:$A$3668,$A1145,시군구_병원급!$D$5:$D$3668,$D1145)</f>
        <v>7</v>
      </c>
      <c r="BC1145" s="16" t="n">
        <f aca="false">K1145+AY1145</f>
        <v>1</v>
      </c>
      <c r="BD1145" s="17" t="n">
        <f aca="false">IF(E1145=0,"",(K1145+AY1145)/E1145*1000)</f>
        <v>0.741839762611276</v>
      </c>
      <c r="BE1145" s="16" t="n">
        <f aca="false">AY1145-SUMIFS(시군구_병원급!$E$5:$E$3668,시군구_병원급!$A$5:$A$3668,$A1145,시군구_병원급!$D$5:$D$3668,$D1145-3)</f>
        <v>0</v>
      </c>
      <c r="BF1145" s="16" t="n">
        <f aca="false">IF(AY1145=0,1,0)</f>
        <v>0</v>
      </c>
      <c r="BG1145" s="16" t="n">
        <f aca="false">IF(K1145+AY1145=0,1,0)</f>
        <v>0</v>
      </c>
      <c r="BH1145" s="16" t="n">
        <f aca="false">AF1145+AG1145+AH1145</f>
        <v>11</v>
      </c>
      <c r="BI1145" s="18" t="n">
        <f aca="false">IF(H1145=0,"",BH1145/H1145)</f>
        <v>0.5</v>
      </c>
      <c r="BJ1145" s="16" t="n">
        <f aca="false">IF(AP1145="","",AP1145+AN1145)</f>
        <v>3</v>
      </c>
    </row>
    <row r="1146" customFormat="false" ht="15" hidden="false" customHeight="true" outlineLevel="0" collapsed="false">
      <c r="A1146" s="9" t="s">
        <v>513</v>
      </c>
      <c r="B1146" s="10" t="s">
        <v>487</v>
      </c>
      <c r="C1146" s="10" t="s">
        <v>514</v>
      </c>
      <c r="D1146" s="9" t="n">
        <v>2020</v>
      </c>
      <c r="E1146" s="11" t="n">
        <v>1311</v>
      </c>
      <c r="F1146" s="11" t="n">
        <v>159</v>
      </c>
      <c r="G1146" s="11" t="n">
        <v>169</v>
      </c>
      <c r="H1146" s="11" t="n">
        <v>20</v>
      </c>
      <c r="I1146" s="11" t="n">
        <v>1033</v>
      </c>
      <c r="J1146" s="11" t="n">
        <v>709</v>
      </c>
      <c r="K1146" s="11" t="n">
        <v>1</v>
      </c>
      <c r="L1146" s="12" t="n">
        <v>15.255530129672</v>
      </c>
      <c r="M1146" s="12" t="n">
        <v>0.7627765064836</v>
      </c>
      <c r="N1146" s="13" t="n">
        <v>0.686350435624395</v>
      </c>
      <c r="O1146" s="13" t="n">
        <v>0.787948131197559</v>
      </c>
      <c r="P1146" s="13" t="n">
        <v>0.128909229595729</v>
      </c>
      <c r="Q1146" s="13" t="n">
        <v>-0.265546218487395</v>
      </c>
      <c r="R1146" s="13" t="n">
        <v>-0.417241379310345</v>
      </c>
      <c r="S1146" s="11" t="n">
        <v>0</v>
      </c>
      <c r="T1146" s="13" t="n">
        <v>-0.130434782608696</v>
      </c>
      <c r="U1146" s="13" t="n">
        <v>-0.126057529610829</v>
      </c>
      <c r="V1146" s="11" t="n">
        <v>0</v>
      </c>
      <c r="W1146" s="13" t="n">
        <v>-0.2</v>
      </c>
      <c r="X1146" s="11" t="n">
        <v>0</v>
      </c>
      <c r="Y1146" s="11" t="n">
        <v>0</v>
      </c>
      <c r="Z1146" s="11" t="n">
        <v>0</v>
      </c>
      <c r="AA1146" s="11" t="n">
        <v>0</v>
      </c>
      <c r="AB1146" s="10" t="s">
        <v>65</v>
      </c>
      <c r="AC1146" s="11" t="n">
        <v>3</v>
      </c>
      <c r="AD1146" s="11" t="n">
        <v>11</v>
      </c>
      <c r="AE1146" s="11" t="n">
        <v>3</v>
      </c>
      <c r="AF1146" s="11" t="n">
        <v>1</v>
      </c>
      <c r="AG1146" s="11" t="n">
        <v>2</v>
      </c>
      <c r="AH1146" s="11" t="n">
        <v>0</v>
      </c>
      <c r="AI1146" s="13" t="n">
        <v>0.15</v>
      </c>
      <c r="AJ1146" s="13" t="n">
        <v>0.55</v>
      </c>
      <c r="AK1146" s="13" t="n">
        <v>0.15</v>
      </c>
      <c r="AL1146" s="13" t="n">
        <v>0.05</v>
      </c>
      <c r="AM1146" s="13" t="n">
        <v>0.1</v>
      </c>
      <c r="AN1146" s="11" t="n">
        <v>4</v>
      </c>
      <c r="AO1146" s="13" t="n">
        <v>0.166666666666667</v>
      </c>
      <c r="AP1146" s="11" t="n">
        <v>3</v>
      </c>
      <c r="AQ1146" s="11" t="n">
        <v>1</v>
      </c>
      <c r="AR1146" s="13" t="n">
        <v>0.115384615384615</v>
      </c>
      <c r="AS1146" s="13" t="n">
        <v>0.0384615384615385</v>
      </c>
      <c r="AT1146" s="14" t="n">
        <f aca="false">SUMIFS(시도_소아과개폐업!$C$5:$C$293,시도_소아과개폐업!$A$5:$A$293,$D1146,시도_소아과개폐업!$B$5:$B$293,$B1146)</f>
        <v>14</v>
      </c>
      <c r="AU1146" s="14" t="n">
        <f aca="false">SUMIFS(시도_소아과개폐업!$D$5:$D$293,시도_소아과개폐업!$A$5:$A$293,$D1146,시도_소아과개폐업!$B$5:$B$293,$B1146)</f>
        <v>20</v>
      </c>
      <c r="AV1146" s="14" t="n">
        <f aca="false">SUMIFS(시도_소아과개폐업!$F$5:$F$293,시도_소아과개폐업!$A$5:$A$293,$D1146,시도_소아과개폐업!$B$5:$B$293,$B1146)</f>
        <v>-6</v>
      </c>
      <c r="AW1146" s="15" t="n">
        <f aca="false">SUMIFS(시도_소아과개폐업!$G$5:$G$293,시도_소아과개폐업!$A$5:$A$293,$D1146,시도_소아과개폐업!$B$5:$B$293,$B1146)</f>
        <v>0.263157894736842</v>
      </c>
      <c r="AX1146" s="14" t="n">
        <f aca="false">SUMIFS(시도_소아과개폐업!$H$5:$H$293,시도_소아과개폐업!$A$5:$A$293,$D1146,시도_소아과개폐업!$B$5:$B$293,$B1146)</f>
        <v>53</v>
      </c>
      <c r="AY1146" s="14" t="n">
        <f aca="false">SUMIFS(시군구_병원급!$E$5:$E$3668,시군구_병원급!$A$5:$A$3668,$A1146,시군구_병원급!$D$5:$D$3668,$D1146)</f>
        <v>0</v>
      </c>
      <c r="AZ1146" s="14" t="n">
        <f aca="false">SUMIFS(시군구_병원급!$F$5:$F$3668,시군구_병원급!$A$5:$A$3668,$A1146,시군구_병원급!$D$5:$D$3668,$D1146)</f>
        <v>1</v>
      </c>
      <c r="BA1146" s="14" t="n">
        <f aca="false">SUMIFS(시군구_병원급!$G$5:$G$3668,시군구_병원급!$A$5:$A$3668,$A1146,시군구_병원급!$D$5:$D$3668,$D1146)</f>
        <v>5</v>
      </c>
      <c r="BB1146" s="14" t="n">
        <f aca="false">SUMIFS(시군구_병원급!$H$5:$H$3668,시군구_병원급!$A$5:$A$3668,$A1146,시군구_병원급!$D$5:$D$3668,$D1146)</f>
        <v>8</v>
      </c>
      <c r="BC1146" s="16" t="n">
        <f aca="false">K1146+AY1146</f>
        <v>1</v>
      </c>
      <c r="BD1146" s="17" t="n">
        <f aca="false">IF(E1146=0,"",(K1146+AY1146)/E1146*1000)</f>
        <v>0.7627765064836</v>
      </c>
      <c r="BE1146" s="16" t="n">
        <f aca="false">AY1146-SUMIFS(시군구_병원급!$E$5:$E$3668,시군구_병원급!$A$5:$A$3668,$A1146,시군구_병원급!$D$5:$D$3668,$D1146-3)</f>
        <v>0</v>
      </c>
      <c r="BF1146" s="16" t="n">
        <f aca="false">IF(AY1146=0,1,0)</f>
        <v>1</v>
      </c>
      <c r="BG1146" s="16" t="n">
        <f aca="false">IF(K1146+AY1146=0,1,0)</f>
        <v>0</v>
      </c>
      <c r="BH1146" s="16" t="n">
        <f aca="false">AF1146+AG1146+AH1146</f>
        <v>3</v>
      </c>
      <c r="BI1146" s="18" t="n">
        <f aca="false">IF(H1146=0,"",BH1146/H1146)</f>
        <v>0.15</v>
      </c>
      <c r="BJ1146" s="16" t="n">
        <f aca="false">IF(AP1146="","",AP1146+AN1146)</f>
        <v>7</v>
      </c>
    </row>
    <row r="1147" customFormat="false" ht="15" hidden="false" customHeight="true" outlineLevel="0" collapsed="false">
      <c r="A1147" s="9" t="s">
        <v>62</v>
      </c>
      <c r="B1147" s="10" t="s">
        <v>63</v>
      </c>
      <c r="C1147" s="10" t="s">
        <v>64</v>
      </c>
      <c r="D1147" s="9" t="n">
        <v>2021</v>
      </c>
      <c r="E1147" s="11" t="n">
        <v>3481</v>
      </c>
      <c r="F1147" s="11" t="n">
        <v>484</v>
      </c>
      <c r="G1147" s="11" t="n">
        <v>528</v>
      </c>
      <c r="H1147" s="11" t="n">
        <v>74</v>
      </c>
      <c r="I1147" s="11" t="n">
        <v>4533</v>
      </c>
      <c r="J1147" s="11" t="n">
        <v>2992</v>
      </c>
      <c r="K1147" s="11" t="n">
        <v>4</v>
      </c>
      <c r="L1147" s="12" t="n">
        <v>21.2582591209423</v>
      </c>
      <c r="M1147" s="12" t="n">
        <v>1.1490950876185</v>
      </c>
      <c r="N1147" s="13" t="n">
        <v>0.660048532980366</v>
      </c>
      <c r="O1147" s="13" t="n">
        <v>1.30221200804367</v>
      </c>
      <c r="P1147" s="13" t="n">
        <v>0.151680551565642</v>
      </c>
      <c r="Q1147" s="13" t="n">
        <v>-0.265301815111862</v>
      </c>
      <c r="R1147" s="13" t="n">
        <v>-0.180124223602485</v>
      </c>
      <c r="S1147" s="11" t="n">
        <v>0</v>
      </c>
      <c r="T1147" s="13" t="n">
        <v>0</v>
      </c>
      <c r="U1147" s="13" t="n">
        <v>-0.0355319148936171</v>
      </c>
      <c r="V1147" s="11" t="n">
        <v>0</v>
      </c>
      <c r="W1147" s="13" t="n">
        <v>-0.108108108108108</v>
      </c>
      <c r="X1147" s="11" t="n">
        <v>0</v>
      </c>
      <c r="Y1147" s="11" t="n">
        <v>0</v>
      </c>
      <c r="Z1147" s="11" t="n">
        <v>0</v>
      </c>
      <c r="AA1147" s="11" t="n">
        <v>0</v>
      </c>
      <c r="AB1147" s="10" t="s">
        <v>515</v>
      </c>
      <c r="AC1147" s="11" t="n">
        <v>32</v>
      </c>
      <c r="AD1147" s="11" t="n">
        <v>7</v>
      </c>
      <c r="AE1147" s="11" t="n">
        <v>3</v>
      </c>
      <c r="AF1147" s="11" t="n">
        <v>29</v>
      </c>
      <c r="AG1147" s="11" t="n">
        <v>3</v>
      </c>
      <c r="AH1147" s="11" t="n">
        <v>0</v>
      </c>
      <c r="AI1147" s="13" t="n">
        <v>0.432432432432433</v>
      </c>
      <c r="AJ1147" s="13" t="n">
        <v>0.0945945945945946</v>
      </c>
      <c r="AK1147" s="13" t="n">
        <v>0.0405405405405405</v>
      </c>
      <c r="AL1147" s="13" t="n">
        <v>0.391891891891892</v>
      </c>
      <c r="AM1147" s="13" t="n">
        <v>0.0405405405405405</v>
      </c>
      <c r="AN1147" s="11" t="n">
        <v>0</v>
      </c>
      <c r="AO1147" s="13" t="n">
        <v>0</v>
      </c>
      <c r="AP1147" s="11" t="n">
        <v>4</v>
      </c>
      <c r="AQ1147" s="11" t="n">
        <v>2</v>
      </c>
      <c r="AR1147" s="13" t="n">
        <v>0.0533333333333333</v>
      </c>
      <c r="AS1147" s="13" t="n">
        <v>0.0266666666666667</v>
      </c>
      <c r="AT1147" s="14" t="n">
        <f aca="false">SUMIFS(시도_소아과개폐업!$C$5:$C$293,시도_소아과개폐업!$A$5:$A$293,$D1147,시도_소아과개폐업!$B$5:$B$293,$B1147)</f>
        <v>125</v>
      </c>
      <c r="AU1147" s="14" t="n">
        <f aca="false">SUMIFS(시도_소아과개폐업!$D$5:$D$293,시도_소아과개폐업!$A$5:$A$293,$D1147,시도_소아과개폐업!$B$5:$B$293,$B1147)</f>
        <v>94</v>
      </c>
      <c r="AV1147" s="14" t="n">
        <f aca="false">SUMIFS(시도_소아과개폐업!$F$5:$F$293,시도_소아과개폐업!$A$5:$A$293,$D1147,시도_소아과개폐업!$B$5:$B$293,$B1147)</f>
        <v>31</v>
      </c>
      <c r="AW1147" s="15" t="n">
        <f aca="false">SUMIFS(시도_소아과개폐업!$G$5:$G$293,시도_소아과개폐업!$A$5:$A$293,$D1147,시도_소아과개폐업!$B$5:$B$293,$B1147)</f>
        <v>0.197894736842105</v>
      </c>
      <c r="AX1147" s="14" t="n">
        <f aca="false">SUMIFS(시도_소아과개폐업!$H$5:$H$293,시도_소아과개폐업!$A$5:$A$293,$D1147,시도_소아과개폐업!$B$5:$B$293,$B1147)</f>
        <v>265</v>
      </c>
      <c r="AY1147" s="14" t="n">
        <f aca="false">SUMIFS(시군구_병원급!$E$5:$E$3668,시군구_병원급!$A$5:$A$3668,$A1147,시군구_병원급!$D$5:$D$3668,$D1147)</f>
        <v>6</v>
      </c>
      <c r="AZ1147" s="14" t="n">
        <f aca="false">SUMIFS(시군구_병원급!$F$5:$F$3668,시군구_병원급!$A$5:$A$3668,$A1147,시군구_병원급!$D$5:$D$3668,$D1147)</f>
        <v>4</v>
      </c>
      <c r="BA1147" s="14" t="n">
        <f aca="false">SUMIFS(시군구_병원급!$G$5:$G$3668,시군구_병원급!$A$5:$A$3668,$A1147,시군구_병원급!$D$5:$D$3668,$D1147)</f>
        <v>7</v>
      </c>
      <c r="BB1147" s="14" t="n">
        <f aca="false">SUMIFS(시군구_병원급!$H$5:$H$3668,시군구_병원급!$A$5:$A$3668,$A1147,시군구_병원급!$D$5:$D$3668,$D1147)</f>
        <v>10</v>
      </c>
      <c r="BC1147" s="16" t="n">
        <f aca="false">K1147+AY1147</f>
        <v>10</v>
      </c>
      <c r="BD1147" s="17" t="n">
        <f aca="false">IF(E1147=0,"",(K1147+AY1147)/E1147*1000)</f>
        <v>2.87273771904625</v>
      </c>
      <c r="BE1147" s="16" t="n">
        <f aca="false">AY1147-SUMIFS(시군구_병원급!$E$5:$E$3668,시군구_병원급!$A$5:$A$3668,$A1147,시군구_병원급!$D$5:$D$3668,$D1147-3)</f>
        <v>0</v>
      </c>
      <c r="BF1147" s="16" t="n">
        <f aca="false">IF(AY1147=0,1,0)</f>
        <v>0</v>
      </c>
      <c r="BG1147" s="16" t="n">
        <f aca="false">IF(K1147+AY1147=0,1,0)</f>
        <v>0</v>
      </c>
      <c r="BH1147" s="16" t="n">
        <f aca="false">AF1147+AG1147+AH1147</f>
        <v>32</v>
      </c>
      <c r="BI1147" s="18" t="n">
        <f aca="false">IF(H1147=0,"",BH1147/H1147)</f>
        <v>0.432432432432432</v>
      </c>
      <c r="BJ1147" s="16" t="n">
        <f aca="false">IF(AP1147="","",AP1147+AN1147)</f>
        <v>4</v>
      </c>
    </row>
    <row r="1148" customFormat="false" ht="15" hidden="false" customHeight="true" outlineLevel="0" collapsed="false">
      <c r="A1148" s="9" t="s">
        <v>66</v>
      </c>
      <c r="B1148" s="10" t="s">
        <v>63</v>
      </c>
      <c r="C1148" s="10" t="s">
        <v>67</v>
      </c>
      <c r="D1148" s="9" t="n">
        <v>2021</v>
      </c>
      <c r="E1148" s="11" t="n">
        <v>3618</v>
      </c>
      <c r="F1148" s="11" t="n">
        <v>569</v>
      </c>
      <c r="G1148" s="11" t="n">
        <v>627</v>
      </c>
      <c r="H1148" s="11" t="n">
        <v>65</v>
      </c>
      <c r="I1148" s="11" t="n">
        <v>4109</v>
      </c>
      <c r="J1148" s="11" t="n">
        <v>2976</v>
      </c>
      <c r="K1148" s="11" t="n">
        <v>5</v>
      </c>
      <c r="L1148" s="12" t="n">
        <v>17.9657269209508</v>
      </c>
      <c r="M1148" s="12" t="n">
        <v>1.38197899391929</v>
      </c>
      <c r="N1148" s="13" t="n">
        <v>0.724263811146264</v>
      </c>
      <c r="O1148" s="13" t="n">
        <v>1.13571033720288</v>
      </c>
      <c r="P1148" s="13" t="n">
        <v>0.173300165837479</v>
      </c>
      <c r="Q1148" s="13" t="n">
        <v>-0.227088229010895</v>
      </c>
      <c r="R1148" s="13" t="n">
        <v>-0.144611186903138</v>
      </c>
      <c r="S1148" s="11" t="n">
        <v>0</v>
      </c>
      <c r="T1148" s="13" t="n">
        <v>-0.0298507462686567</v>
      </c>
      <c r="U1148" s="13" t="n">
        <v>-0.0455284552845529</v>
      </c>
      <c r="V1148" s="11" t="n">
        <v>0</v>
      </c>
      <c r="W1148" s="13" t="n">
        <v>0</v>
      </c>
      <c r="X1148" s="11" t="n">
        <v>0</v>
      </c>
      <c r="Y1148" s="11" t="n">
        <v>0</v>
      </c>
      <c r="Z1148" s="11" t="n">
        <v>0</v>
      </c>
      <c r="AA1148" s="11" t="n">
        <v>0</v>
      </c>
      <c r="AB1148" s="10" t="s">
        <v>515</v>
      </c>
      <c r="AC1148" s="11" t="n">
        <v>23</v>
      </c>
      <c r="AD1148" s="11" t="n">
        <v>3</v>
      </c>
      <c r="AE1148" s="11" t="n">
        <v>10</v>
      </c>
      <c r="AF1148" s="11" t="n">
        <v>22</v>
      </c>
      <c r="AG1148" s="11" t="n">
        <v>7</v>
      </c>
      <c r="AH1148" s="11" t="n">
        <v>0</v>
      </c>
      <c r="AI1148" s="13" t="n">
        <v>0.353846153846154</v>
      </c>
      <c r="AJ1148" s="13" t="n">
        <v>0.0461538461538462</v>
      </c>
      <c r="AK1148" s="13" t="n">
        <v>0.153846153846154</v>
      </c>
      <c r="AL1148" s="13" t="n">
        <v>0.338461538461539</v>
      </c>
      <c r="AM1148" s="13" t="n">
        <v>0.107692307692308</v>
      </c>
      <c r="AN1148" s="11" t="n">
        <v>2</v>
      </c>
      <c r="AO1148" s="13" t="n">
        <v>0.0298507462686567</v>
      </c>
      <c r="AP1148" s="11" t="n">
        <v>2</v>
      </c>
      <c r="AQ1148" s="11" t="n">
        <v>1</v>
      </c>
      <c r="AR1148" s="13" t="n">
        <v>0.0289855072463768</v>
      </c>
      <c r="AS1148" s="13" t="n">
        <v>0.0144927536231884</v>
      </c>
      <c r="AT1148" s="14" t="n">
        <f aca="false">SUMIFS(시도_소아과개폐업!$C$5:$C$293,시도_소아과개폐업!$A$5:$A$293,$D1148,시도_소아과개폐업!$B$5:$B$293,$B1148)</f>
        <v>125</v>
      </c>
      <c r="AU1148" s="14" t="n">
        <f aca="false">SUMIFS(시도_소아과개폐업!$D$5:$D$293,시도_소아과개폐업!$A$5:$A$293,$D1148,시도_소아과개폐업!$B$5:$B$293,$B1148)</f>
        <v>94</v>
      </c>
      <c r="AV1148" s="14" t="n">
        <f aca="false">SUMIFS(시도_소아과개폐업!$F$5:$F$293,시도_소아과개폐업!$A$5:$A$293,$D1148,시도_소아과개폐업!$B$5:$B$293,$B1148)</f>
        <v>31</v>
      </c>
      <c r="AW1148" s="15" t="n">
        <f aca="false">SUMIFS(시도_소아과개폐업!$G$5:$G$293,시도_소아과개폐업!$A$5:$A$293,$D1148,시도_소아과개폐업!$B$5:$B$293,$B1148)</f>
        <v>0.197894736842105</v>
      </c>
      <c r="AX1148" s="14" t="n">
        <f aca="false">SUMIFS(시도_소아과개폐업!$H$5:$H$293,시도_소아과개폐업!$A$5:$A$293,$D1148,시도_소아과개폐업!$B$5:$B$293,$B1148)</f>
        <v>265</v>
      </c>
      <c r="AY1148" s="14" t="n">
        <f aca="false">SUMIFS(시군구_병원급!$E$5:$E$3668,시군구_병원급!$A$5:$A$3668,$A1148,시군구_병원급!$D$5:$D$3668,$D1148)</f>
        <v>3</v>
      </c>
      <c r="AZ1148" s="14" t="n">
        <f aca="false">SUMIFS(시군구_병원급!$F$5:$F$3668,시군구_병원급!$A$5:$A$3668,$A1148,시군구_병원급!$D$5:$D$3668,$D1148)</f>
        <v>2</v>
      </c>
      <c r="BA1148" s="14" t="n">
        <f aca="false">SUMIFS(시군구_병원급!$G$5:$G$3668,시군구_병원급!$A$5:$A$3668,$A1148,시군구_병원급!$D$5:$D$3668,$D1148)</f>
        <v>5</v>
      </c>
      <c r="BB1148" s="14" t="n">
        <f aca="false">SUMIFS(시군구_병원급!$H$5:$H$3668,시군구_병원급!$A$5:$A$3668,$A1148,시군구_병원급!$D$5:$D$3668,$D1148)</f>
        <v>12</v>
      </c>
      <c r="BC1148" s="16" t="n">
        <f aca="false">K1148+AY1148</f>
        <v>8</v>
      </c>
      <c r="BD1148" s="17" t="n">
        <f aca="false">IF(E1148=0,"",(K1148+AY1148)/E1148*1000)</f>
        <v>2.21116639027087</v>
      </c>
      <c r="BE1148" s="16" t="n">
        <f aca="false">AY1148-SUMIFS(시군구_병원급!$E$5:$E$3668,시군구_병원급!$A$5:$A$3668,$A1148,시군구_병원급!$D$5:$D$3668,$D1148-3)</f>
        <v>-1</v>
      </c>
      <c r="BF1148" s="16" t="n">
        <f aca="false">IF(AY1148=0,1,0)</f>
        <v>0</v>
      </c>
      <c r="BG1148" s="16" t="n">
        <f aca="false">IF(K1148+AY1148=0,1,0)</f>
        <v>0</v>
      </c>
      <c r="BH1148" s="16" t="n">
        <f aca="false">AF1148+AG1148+AH1148</f>
        <v>29</v>
      </c>
      <c r="BI1148" s="18" t="n">
        <f aca="false">IF(H1148=0,"",BH1148/H1148)</f>
        <v>0.446153846153846</v>
      </c>
      <c r="BJ1148" s="16" t="n">
        <f aca="false">IF(AP1148="","",AP1148+AN1148)</f>
        <v>4</v>
      </c>
    </row>
    <row r="1149" customFormat="false" ht="15" hidden="false" customHeight="true" outlineLevel="0" collapsed="false">
      <c r="A1149" s="9" t="s">
        <v>68</v>
      </c>
      <c r="B1149" s="10" t="s">
        <v>63</v>
      </c>
      <c r="C1149" s="10" t="s">
        <v>69</v>
      </c>
      <c r="D1149" s="9" t="n">
        <v>2021</v>
      </c>
      <c r="E1149" s="11" t="n">
        <v>7192</v>
      </c>
      <c r="F1149" s="11" t="n">
        <v>1133</v>
      </c>
      <c r="G1149" s="11" t="n">
        <v>1234</v>
      </c>
      <c r="H1149" s="11" t="n">
        <v>113</v>
      </c>
      <c r="I1149" s="11" t="n">
        <v>5157</v>
      </c>
      <c r="J1149" s="11" t="n">
        <v>4108</v>
      </c>
      <c r="K1149" s="11" t="n">
        <v>9</v>
      </c>
      <c r="L1149" s="12" t="n">
        <v>15.7119021134594</v>
      </c>
      <c r="M1149" s="12" t="n">
        <v>1.25139043381535</v>
      </c>
      <c r="N1149" s="13" t="n">
        <v>0.79658716307931</v>
      </c>
      <c r="O1149" s="13" t="n">
        <v>0.717046718576196</v>
      </c>
      <c r="P1149" s="13" t="n">
        <v>0.171579532814238</v>
      </c>
      <c r="Q1149" s="13" t="n">
        <v>-0.169035239745812</v>
      </c>
      <c r="R1149" s="13" t="n">
        <v>-0.103848946986202</v>
      </c>
      <c r="S1149" s="11" t="n">
        <v>0</v>
      </c>
      <c r="T1149" s="13" t="n">
        <v>-0.0258620689655172</v>
      </c>
      <c r="U1149" s="13" t="n">
        <v>-0.00232153221125941</v>
      </c>
      <c r="V1149" s="11" t="n">
        <v>0</v>
      </c>
      <c r="W1149" s="13" t="n">
        <v>-0.168141592920354</v>
      </c>
      <c r="X1149" s="11" t="n">
        <v>0</v>
      </c>
      <c r="Y1149" s="11" t="n">
        <v>0</v>
      </c>
      <c r="Z1149" s="11" t="n">
        <v>0</v>
      </c>
      <c r="AA1149" s="11" t="n">
        <v>0</v>
      </c>
      <c r="AB1149" s="10" t="s">
        <v>515</v>
      </c>
      <c r="AC1149" s="11" t="n">
        <v>35</v>
      </c>
      <c r="AD1149" s="11" t="n">
        <v>18</v>
      </c>
      <c r="AE1149" s="11" t="n">
        <v>38</v>
      </c>
      <c r="AF1149" s="11" t="n">
        <v>12</v>
      </c>
      <c r="AG1149" s="11" t="n">
        <v>9</v>
      </c>
      <c r="AH1149" s="11" t="n">
        <v>1</v>
      </c>
      <c r="AI1149" s="13" t="n">
        <v>0.309734513274336</v>
      </c>
      <c r="AJ1149" s="13" t="n">
        <v>0.15929203539823</v>
      </c>
      <c r="AK1149" s="13" t="n">
        <v>0.336283185840708</v>
      </c>
      <c r="AL1149" s="13" t="n">
        <v>0.106194690265487</v>
      </c>
      <c r="AM1149" s="13" t="n">
        <v>0.079646017699115</v>
      </c>
      <c r="AN1149" s="11" t="n">
        <v>1</v>
      </c>
      <c r="AO1149" s="13" t="n">
        <v>0.0087719298245614</v>
      </c>
      <c r="AP1149" s="11" t="n">
        <v>4</v>
      </c>
      <c r="AQ1149" s="11" t="n">
        <v>2</v>
      </c>
      <c r="AR1149" s="13" t="n">
        <v>0.0344827586206897</v>
      </c>
      <c r="AS1149" s="13" t="n">
        <v>0.0172413793103448</v>
      </c>
      <c r="AT1149" s="14" t="n">
        <f aca="false">SUMIFS(시도_소아과개폐업!$C$5:$C$293,시도_소아과개폐업!$A$5:$A$293,$D1149,시도_소아과개폐업!$B$5:$B$293,$B1149)</f>
        <v>125</v>
      </c>
      <c r="AU1149" s="14" t="n">
        <f aca="false">SUMIFS(시도_소아과개폐업!$D$5:$D$293,시도_소아과개폐업!$A$5:$A$293,$D1149,시도_소아과개폐업!$B$5:$B$293,$B1149)</f>
        <v>94</v>
      </c>
      <c r="AV1149" s="14" t="n">
        <f aca="false">SUMIFS(시도_소아과개폐업!$F$5:$F$293,시도_소아과개폐업!$A$5:$A$293,$D1149,시도_소아과개폐업!$B$5:$B$293,$B1149)</f>
        <v>31</v>
      </c>
      <c r="AW1149" s="15" t="n">
        <f aca="false">SUMIFS(시도_소아과개폐업!$G$5:$G$293,시도_소아과개폐업!$A$5:$A$293,$D1149,시도_소아과개폐업!$B$5:$B$293,$B1149)</f>
        <v>0.197894736842105</v>
      </c>
      <c r="AX1149" s="14" t="n">
        <f aca="false">SUMIFS(시도_소아과개폐업!$H$5:$H$293,시도_소아과개폐업!$A$5:$A$293,$D1149,시도_소아과개폐업!$B$5:$B$293,$B1149)</f>
        <v>265</v>
      </c>
      <c r="AY1149" s="14" t="n">
        <f aca="false">SUMIFS(시군구_병원급!$E$5:$E$3668,시군구_병원급!$A$5:$A$3668,$A1149,시군구_병원급!$D$5:$D$3668,$D1149)</f>
        <v>2</v>
      </c>
      <c r="AZ1149" s="14" t="n">
        <f aca="false">SUMIFS(시군구_병원급!$F$5:$F$3668,시군구_병원급!$A$5:$A$3668,$A1149,시군구_병원급!$D$5:$D$3668,$D1149)</f>
        <v>1</v>
      </c>
      <c r="BA1149" s="14" t="n">
        <f aca="false">SUMIFS(시군구_병원급!$G$5:$G$3668,시군구_병원급!$A$5:$A$3668,$A1149,시군구_병원급!$D$5:$D$3668,$D1149)</f>
        <v>3</v>
      </c>
      <c r="BB1149" s="14" t="n">
        <f aca="false">SUMIFS(시군구_병원급!$H$5:$H$3668,시군구_병원급!$A$5:$A$3668,$A1149,시군구_병원급!$D$5:$D$3668,$D1149)</f>
        <v>3</v>
      </c>
      <c r="BC1149" s="16" t="n">
        <f aca="false">K1149+AY1149</f>
        <v>11</v>
      </c>
      <c r="BD1149" s="17" t="n">
        <f aca="false">IF(E1149=0,"",(K1149+AY1149)/E1149*1000)</f>
        <v>1.52947719688543</v>
      </c>
      <c r="BE1149" s="16" t="n">
        <f aca="false">AY1149-SUMIFS(시군구_병원급!$E$5:$E$3668,시군구_병원급!$A$5:$A$3668,$A1149,시군구_병원급!$D$5:$D$3668,$D1149-3)</f>
        <v>0</v>
      </c>
      <c r="BF1149" s="16" t="n">
        <f aca="false">IF(AY1149=0,1,0)</f>
        <v>0</v>
      </c>
      <c r="BG1149" s="16" t="n">
        <f aca="false">IF(K1149+AY1149=0,1,0)</f>
        <v>0</v>
      </c>
      <c r="BH1149" s="16" t="n">
        <f aca="false">AF1149+AG1149+AH1149</f>
        <v>22</v>
      </c>
      <c r="BI1149" s="18" t="n">
        <f aca="false">IF(H1149=0,"",BH1149/H1149)</f>
        <v>0.194690265486726</v>
      </c>
      <c r="BJ1149" s="16" t="n">
        <f aca="false">IF(AP1149="","",AP1149+AN1149)</f>
        <v>5</v>
      </c>
    </row>
    <row r="1150" customFormat="false" ht="15" hidden="false" customHeight="true" outlineLevel="0" collapsed="false">
      <c r="A1150" s="9" t="s">
        <v>70</v>
      </c>
      <c r="B1150" s="10" t="s">
        <v>63</v>
      </c>
      <c r="C1150" s="10" t="s">
        <v>71</v>
      </c>
      <c r="D1150" s="9" t="n">
        <v>2021</v>
      </c>
      <c r="E1150" s="11" t="n">
        <v>11291</v>
      </c>
      <c r="F1150" s="11" t="n">
        <v>1721</v>
      </c>
      <c r="G1150" s="11" t="n">
        <v>1833</v>
      </c>
      <c r="H1150" s="11" t="n">
        <v>163</v>
      </c>
      <c r="I1150" s="11" t="n">
        <v>7640</v>
      </c>
      <c r="J1150" s="11" t="n">
        <v>5876</v>
      </c>
      <c r="K1150" s="11" t="n">
        <v>20</v>
      </c>
      <c r="L1150" s="12" t="n">
        <v>14.436276680542</v>
      </c>
      <c r="M1150" s="12" t="n">
        <v>1.77132229209105</v>
      </c>
      <c r="N1150" s="13" t="n">
        <v>0.769109947643979</v>
      </c>
      <c r="O1150" s="13" t="n">
        <v>0.67664511557878</v>
      </c>
      <c r="P1150" s="13" t="n">
        <v>0.162341688070144</v>
      </c>
      <c r="Q1150" s="13" t="n">
        <v>-0.222168641499036</v>
      </c>
      <c r="R1150" s="13" t="n">
        <v>-0.218670076726343</v>
      </c>
      <c r="S1150" s="11" t="n">
        <v>-3</v>
      </c>
      <c r="T1150" s="13" t="n">
        <v>-0.0578034682080925</v>
      </c>
      <c r="U1150" s="13" t="n">
        <v>-0.0409239266884258</v>
      </c>
      <c r="V1150" s="11" t="n">
        <v>0</v>
      </c>
      <c r="W1150" s="13" t="n">
        <v>-0.134969325153374</v>
      </c>
      <c r="X1150" s="11" t="n">
        <v>0</v>
      </c>
      <c r="Y1150" s="11" t="n">
        <v>0</v>
      </c>
      <c r="Z1150" s="11" t="n">
        <v>0</v>
      </c>
      <c r="AA1150" s="11" t="n">
        <v>0</v>
      </c>
      <c r="AB1150" s="10" t="s">
        <v>515</v>
      </c>
      <c r="AC1150" s="11" t="n">
        <v>81</v>
      </c>
      <c r="AD1150" s="11" t="n">
        <v>21</v>
      </c>
      <c r="AE1150" s="11" t="n">
        <v>49</v>
      </c>
      <c r="AF1150" s="11" t="n">
        <v>9</v>
      </c>
      <c r="AG1150" s="11" t="n">
        <v>3</v>
      </c>
      <c r="AH1150" s="11" t="n">
        <v>0</v>
      </c>
      <c r="AI1150" s="13" t="n">
        <v>0.496932515337423</v>
      </c>
      <c r="AJ1150" s="13" t="n">
        <v>0.128834355828221</v>
      </c>
      <c r="AK1150" s="13" t="n">
        <v>0.300613496932515</v>
      </c>
      <c r="AL1150" s="13" t="n">
        <v>0.0552147239263804</v>
      </c>
      <c r="AM1150" s="13" t="n">
        <v>0.0184049079754601</v>
      </c>
      <c r="AN1150" s="11" t="n">
        <v>3</v>
      </c>
      <c r="AO1150" s="13" t="n">
        <v>0.0180722891566265</v>
      </c>
      <c r="AP1150" s="11" t="n">
        <v>11</v>
      </c>
      <c r="AQ1150" s="11" t="n">
        <v>1</v>
      </c>
      <c r="AR1150" s="13" t="n">
        <v>0.0625</v>
      </c>
      <c r="AS1150" s="13" t="n">
        <v>0.00568181818181818</v>
      </c>
      <c r="AT1150" s="14" t="n">
        <f aca="false">SUMIFS(시도_소아과개폐업!$C$5:$C$293,시도_소아과개폐업!$A$5:$A$293,$D1150,시도_소아과개폐업!$B$5:$B$293,$B1150)</f>
        <v>125</v>
      </c>
      <c r="AU1150" s="14" t="n">
        <f aca="false">SUMIFS(시도_소아과개폐업!$D$5:$D$293,시도_소아과개폐업!$A$5:$A$293,$D1150,시도_소아과개폐업!$B$5:$B$293,$B1150)</f>
        <v>94</v>
      </c>
      <c r="AV1150" s="14" t="n">
        <f aca="false">SUMIFS(시도_소아과개폐업!$F$5:$F$293,시도_소아과개폐업!$A$5:$A$293,$D1150,시도_소아과개폐업!$B$5:$B$293,$B1150)</f>
        <v>31</v>
      </c>
      <c r="AW1150" s="15" t="n">
        <f aca="false">SUMIFS(시도_소아과개폐업!$G$5:$G$293,시도_소아과개폐업!$A$5:$A$293,$D1150,시도_소아과개폐업!$B$5:$B$293,$B1150)</f>
        <v>0.197894736842105</v>
      </c>
      <c r="AX1150" s="14" t="n">
        <f aca="false">SUMIFS(시도_소아과개폐업!$H$5:$H$293,시도_소아과개폐업!$A$5:$A$293,$D1150,시도_소아과개폐업!$B$5:$B$293,$B1150)</f>
        <v>265</v>
      </c>
      <c r="AY1150" s="14" t="n">
        <f aca="false">SUMIFS(시군구_병원급!$E$5:$E$3668,시군구_병원급!$A$5:$A$3668,$A1150,시군구_병원급!$D$5:$D$3668,$D1150)</f>
        <v>3</v>
      </c>
      <c r="AZ1150" s="14" t="n">
        <f aca="false">SUMIFS(시군구_병원급!$F$5:$F$3668,시군구_병원급!$A$5:$A$3668,$A1150,시군구_병원급!$D$5:$D$3668,$D1150)</f>
        <v>2</v>
      </c>
      <c r="BA1150" s="14" t="n">
        <f aca="false">SUMIFS(시군구_병원급!$G$5:$G$3668,시군구_병원급!$A$5:$A$3668,$A1150,시군구_병원급!$D$5:$D$3668,$D1150)</f>
        <v>7</v>
      </c>
      <c r="BB1150" s="14" t="n">
        <f aca="false">SUMIFS(시군구_병원급!$H$5:$H$3668,시군구_병원급!$A$5:$A$3668,$A1150,시군구_병원급!$D$5:$D$3668,$D1150)</f>
        <v>11</v>
      </c>
      <c r="BC1150" s="16" t="n">
        <f aca="false">K1150+AY1150</f>
        <v>23</v>
      </c>
      <c r="BD1150" s="17" t="n">
        <f aca="false">IF(E1150=0,"",(K1150+AY1150)/E1150*1000)</f>
        <v>2.0370206359047</v>
      </c>
      <c r="BE1150" s="16" t="n">
        <f aca="false">AY1150-SUMIFS(시군구_병원급!$E$5:$E$3668,시군구_병원급!$A$5:$A$3668,$A1150,시군구_병원급!$D$5:$D$3668,$D1150-3)</f>
        <v>0</v>
      </c>
      <c r="BF1150" s="16" t="n">
        <f aca="false">IF(AY1150=0,1,0)</f>
        <v>0</v>
      </c>
      <c r="BG1150" s="16" t="n">
        <f aca="false">IF(K1150+AY1150=0,1,0)</f>
        <v>0</v>
      </c>
      <c r="BH1150" s="16" t="n">
        <f aca="false">AF1150+AG1150+AH1150</f>
        <v>12</v>
      </c>
      <c r="BI1150" s="18" t="n">
        <f aca="false">IF(H1150=0,"",BH1150/H1150)</f>
        <v>0.0736196319018405</v>
      </c>
      <c r="BJ1150" s="16" t="n">
        <f aca="false">IF(AP1150="","",AP1150+AN1150)</f>
        <v>14</v>
      </c>
    </row>
    <row r="1151" customFormat="false" ht="15" hidden="false" customHeight="true" outlineLevel="0" collapsed="false">
      <c r="A1151" s="9" t="s">
        <v>72</v>
      </c>
      <c r="B1151" s="10" t="s">
        <v>63</v>
      </c>
      <c r="C1151" s="10" t="s">
        <v>73</v>
      </c>
      <c r="D1151" s="9" t="n">
        <v>2021</v>
      </c>
      <c r="E1151" s="11" t="n">
        <v>9157</v>
      </c>
      <c r="F1151" s="11" t="n">
        <v>1353</v>
      </c>
      <c r="G1151" s="11" t="n">
        <v>1484</v>
      </c>
      <c r="H1151" s="11" t="n">
        <v>162</v>
      </c>
      <c r="I1151" s="11" t="n">
        <v>7191</v>
      </c>
      <c r="J1151" s="11" t="n">
        <v>5499</v>
      </c>
      <c r="K1151" s="11" t="n">
        <v>18</v>
      </c>
      <c r="L1151" s="12" t="n">
        <v>17.6913836409304</v>
      </c>
      <c r="M1151" s="12" t="n">
        <v>1.96570929343672</v>
      </c>
      <c r="N1151" s="13" t="n">
        <v>0.764705882352941</v>
      </c>
      <c r="O1151" s="13" t="n">
        <v>0.785300862727968</v>
      </c>
      <c r="P1151" s="13" t="n">
        <v>0.162061810636671</v>
      </c>
      <c r="Q1151" s="13" t="n">
        <v>-0.317100454918338</v>
      </c>
      <c r="R1151" s="13" t="n">
        <v>-0.32453345471097</v>
      </c>
      <c r="S1151" s="11" t="n">
        <v>-2</v>
      </c>
      <c r="T1151" s="13" t="n">
        <v>-0.0795454545454546</v>
      </c>
      <c r="U1151" s="13" t="n">
        <v>-0.0789035480978609</v>
      </c>
      <c r="V1151" s="11" t="n">
        <v>0</v>
      </c>
      <c r="W1151" s="13" t="n">
        <v>-0.222222222222222</v>
      </c>
      <c r="X1151" s="11" t="n">
        <v>1</v>
      </c>
      <c r="Y1151" s="11" t="n">
        <v>0</v>
      </c>
      <c r="Z1151" s="11" t="n">
        <v>1</v>
      </c>
      <c r="AA1151" s="11" t="n">
        <v>0</v>
      </c>
      <c r="AB1151" s="10" t="s">
        <v>515</v>
      </c>
      <c r="AC1151" s="11" t="n">
        <v>56</v>
      </c>
      <c r="AD1151" s="11" t="n">
        <v>56</v>
      </c>
      <c r="AE1151" s="11" t="n">
        <v>45</v>
      </c>
      <c r="AF1151" s="11" t="n">
        <v>4</v>
      </c>
      <c r="AG1151" s="11" t="n">
        <v>0</v>
      </c>
      <c r="AH1151" s="11" t="n">
        <v>1</v>
      </c>
      <c r="AI1151" s="13" t="n">
        <v>0.345679012345679</v>
      </c>
      <c r="AJ1151" s="13" t="n">
        <v>0.345679012345679</v>
      </c>
      <c r="AK1151" s="13" t="n">
        <v>0.277777777777778</v>
      </c>
      <c r="AL1151" s="13" t="n">
        <v>0.0246913580246914</v>
      </c>
      <c r="AM1151" s="13" t="n">
        <v>0</v>
      </c>
      <c r="AN1151" s="11" t="n">
        <v>3</v>
      </c>
      <c r="AO1151" s="13" t="n">
        <v>0.0181818181818182</v>
      </c>
      <c r="AP1151" s="11" t="n">
        <v>19</v>
      </c>
      <c r="AQ1151" s="11" t="n">
        <v>5</v>
      </c>
      <c r="AR1151" s="13" t="n">
        <v>0.106145251396648</v>
      </c>
      <c r="AS1151" s="13" t="n">
        <v>0.0279329608938548</v>
      </c>
      <c r="AT1151" s="14" t="n">
        <f aca="false">SUMIFS(시도_소아과개폐업!$C$5:$C$293,시도_소아과개폐업!$A$5:$A$293,$D1151,시도_소아과개폐업!$B$5:$B$293,$B1151)</f>
        <v>125</v>
      </c>
      <c r="AU1151" s="14" t="n">
        <f aca="false">SUMIFS(시도_소아과개폐업!$D$5:$D$293,시도_소아과개폐업!$A$5:$A$293,$D1151,시도_소아과개폐업!$B$5:$B$293,$B1151)</f>
        <v>94</v>
      </c>
      <c r="AV1151" s="14" t="n">
        <f aca="false">SUMIFS(시도_소아과개폐업!$F$5:$F$293,시도_소아과개폐업!$A$5:$A$293,$D1151,시도_소아과개폐업!$B$5:$B$293,$B1151)</f>
        <v>31</v>
      </c>
      <c r="AW1151" s="15" t="n">
        <f aca="false">SUMIFS(시도_소아과개폐업!$G$5:$G$293,시도_소아과개폐업!$A$5:$A$293,$D1151,시도_소아과개폐업!$B$5:$B$293,$B1151)</f>
        <v>0.197894736842105</v>
      </c>
      <c r="AX1151" s="14" t="n">
        <f aca="false">SUMIFS(시도_소아과개폐업!$H$5:$H$293,시도_소아과개폐업!$A$5:$A$293,$D1151,시도_소아과개폐업!$B$5:$B$293,$B1151)</f>
        <v>265</v>
      </c>
      <c r="AY1151" s="14" t="n">
        <f aca="false">SUMIFS(시군구_병원급!$E$5:$E$3668,시군구_병원급!$A$5:$A$3668,$A1151,시군구_병원급!$D$5:$D$3668,$D1151)</f>
        <v>2</v>
      </c>
      <c r="AZ1151" s="14" t="n">
        <f aca="false">SUMIFS(시군구_병원급!$F$5:$F$3668,시군구_병원급!$A$5:$A$3668,$A1151,시군구_병원급!$D$5:$D$3668,$D1151)</f>
        <v>2</v>
      </c>
      <c r="BA1151" s="14" t="n">
        <f aca="false">SUMIFS(시군구_병원급!$G$5:$G$3668,시군구_병원급!$A$5:$A$3668,$A1151,시군구_병원급!$D$5:$D$3668,$D1151)</f>
        <v>6</v>
      </c>
      <c r="BB1151" s="14" t="n">
        <f aca="false">SUMIFS(시군구_병원급!$H$5:$H$3668,시군구_병원급!$A$5:$A$3668,$A1151,시군구_병원급!$D$5:$D$3668,$D1151)</f>
        <v>13</v>
      </c>
      <c r="BC1151" s="16" t="n">
        <f aca="false">K1151+AY1151</f>
        <v>20</v>
      </c>
      <c r="BD1151" s="17" t="n">
        <f aca="false">IF(E1151=0,"",(K1151+AY1151)/E1151*1000)</f>
        <v>2.18412143715191</v>
      </c>
      <c r="BE1151" s="16" t="n">
        <f aca="false">AY1151-SUMIFS(시군구_병원급!$E$5:$E$3668,시군구_병원급!$A$5:$A$3668,$A1151,시군구_병원급!$D$5:$D$3668,$D1151-3)</f>
        <v>0</v>
      </c>
      <c r="BF1151" s="16" t="n">
        <f aca="false">IF(AY1151=0,1,0)</f>
        <v>0</v>
      </c>
      <c r="BG1151" s="16" t="n">
        <f aca="false">IF(K1151+AY1151=0,1,0)</f>
        <v>0</v>
      </c>
      <c r="BH1151" s="16" t="n">
        <f aca="false">AF1151+AG1151+AH1151</f>
        <v>5</v>
      </c>
      <c r="BI1151" s="18" t="n">
        <f aca="false">IF(H1151=0,"",BH1151/H1151)</f>
        <v>0.0308641975308642</v>
      </c>
      <c r="BJ1151" s="16" t="n">
        <f aca="false">IF(AP1151="","",AP1151+AN1151)</f>
        <v>22</v>
      </c>
    </row>
    <row r="1152" customFormat="false" ht="15" hidden="false" customHeight="true" outlineLevel="0" collapsed="false">
      <c r="A1152" s="9" t="s">
        <v>74</v>
      </c>
      <c r="B1152" s="10" t="s">
        <v>63</v>
      </c>
      <c r="C1152" s="10" t="s">
        <v>75</v>
      </c>
      <c r="D1152" s="9" t="n">
        <v>2021</v>
      </c>
      <c r="E1152" s="11" t="n">
        <v>10801</v>
      </c>
      <c r="F1152" s="11" t="n">
        <v>1511</v>
      </c>
      <c r="G1152" s="11" t="n">
        <v>1585</v>
      </c>
      <c r="H1152" s="11" t="n">
        <v>190</v>
      </c>
      <c r="I1152" s="11" t="n">
        <v>8100</v>
      </c>
      <c r="J1152" s="11" t="n">
        <v>6423</v>
      </c>
      <c r="K1152" s="11" t="n">
        <v>16</v>
      </c>
      <c r="L1152" s="12" t="n">
        <v>17.5909637996482</v>
      </c>
      <c r="M1152" s="12" t="n">
        <v>1.48134431997037</v>
      </c>
      <c r="N1152" s="13" t="n">
        <v>0.792962962962963</v>
      </c>
      <c r="O1152" s="13" t="n">
        <v>0.749930561985001</v>
      </c>
      <c r="P1152" s="13" t="n">
        <v>0.146745671697065</v>
      </c>
      <c r="Q1152" s="13" t="n">
        <v>-0.193834900731453</v>
      </c>
      <c r="R1152" s="13" t="n">
        <v>-0.159597030752916</v>
      </c>
      <c r="S1152" s="11" t="n">
        <v>-1</v>
      </c>
      <c r="T1152" s="13" t="n">
        <v>-0.054726368159204</v>
      </c>
      <c r="U1152" s="13" t="n">
        <v>-0.0407389862624349</v>
      </c>
      <c r="V1152" s="11" t="n">
        <v>0</v>
      </c>
      <c r="W1152" s="13" t="n">
        <v>-0.0789473684210527</v>
      </c>
      <c r="X1152" s="11" t="n">
        <v>0</v>
      </c>
      <c r="Y1152" s="11" t="n">
        <v>0</v>
      </c>
      <c r="Z1152" s="11" t="n">
        <v>0</v>
      </c>
      <c r="AA1152" s="11" t="n">
        <v>0</v>
      </c>
      <c r="AB1152" s="10" t="s">
        <v>515</v>
      </c>
      <c r="AC1152" s="11" t="n">
        <v>76</v>
      </c>
      <c r="AD1152" s="11" t="n">
        <v>44</v>
      </c>
      <c r="AE1152" s="11" t="n">
        <v>59</v>
      </c>
      <c r="AF1152" s="11" t="n">
        <v>8</v>
      </c>
      <c r="AG1152" s="11" t="n">
        <v>3</v>
      </c>
      <c r="AH1152" s="11" t="n">
        <v>0</v>
      </c>
      <c r="AI1152" s="13" t="n">
        <v>0.4</v>
      </c>
      <c r="AJ1152" s="13" t="n">
        <v>0.231578947368421</v>
      </c>
      <c r="AK1152" s="13" t="n">
        <v>0.310526315789474</v>
      </c>
      <c r="AL1152" s="13" t="n">
        <v>0.0421052631578947</v>
      </c>
      <c r="AM1152" s="13" t="n">
        <v>0.0157894736842105</v>
      </c>
      <c r="AN1152" s="11" t="n">
        <v>1</v>
      </c>
      <c r="AO1152" s="13" t="n">
        <v>0.00523560209424084</v>
      </c>
      <c r="AP1152" s="11" t="n">
        <v>15</v>
      </c>
      <c r="AQ1152" s="11" t="n">
        <v>2</v>
      </c>
      <c r="AR1152" s="13" t="n">
        <v>0.0735294117647059</v>
      </c>
      <c r="AS1152" s="13" t="n">
        <v>0.00980392156862745</v>
      </c>
      <c r="AT1152" s="14" t="n">
        <f aca="false">SUMIFS(시도_소아과개폐업!$C$5:$C$293,시도_소아과개폐업!$A$5:$A$293,$D1152,시도_소아과개폐업!$B$5:$B$293,$B1152)</f>
        <v>125</v>
      </c>
      <c r="AU1152" s="14" t="n">
        <f aca="false">SUMIFS(시도_소아과개폐업!$D$5:$D$293,시도_소아과개폐업!$A$5:$A$293,$D1152,시도_소아과개폐업!$B$5:$B$293,$B1152)</f>
        <v>94</v>
      </c>
      <c r="AV1152" s="14" t="n">
        <f aca="false">SUMIFS(시도_소아과개폐업!$F$5:$F$293,시도_소아과개폐업!$A$5:$A$293,$D1152,시도_소아과개폐업!$B$5:$B$293,$B1152)</f>
        <v>31</v>
      </c>
      <c r="AW1152" s="15" t="n">
        <f aca="false">SUMIFS(시도_소아과개폐업!$G$5:$G$293,시도_소아과개폐업!$A$5:$A$293,$D1152,시도_소아과개폐업!$B$5:$B$293,$B1152)</f>
        <v>0.197894736842105</v>
      </c>
      <c r="AX1152" s="14" t="n">
        <f aca="false">SUMIFS(시도_소아과개폐업!$H$5:$H$293,시도_소아과개폐업!$A$5:$A$293,$D1152,시도_소아과개폐업!$B$5:$B$293,$B1152)</f>
        <v>265</v>
      </c>
      <c r="AY1152" s="14" t="n">
        <f aca="false">SUMIFS(시군구_병원급!$E$5:$E$3668,시군구_병원급!$A$5:$A$3668,$A1152,시군구_병원급!$D$5:$D$3668,$D1152)</f>
        <v>6</v>
      </c>
      <c r="AZ1152" s="14" t="n">
        <f aca="false">SUMIFS(시군구_병원급!$F$5:$F$3668,시군구_병원급!$A$5:$A$3668,$A1152,시군구_병원급!$D$5:$D$3668,$D1152)</f>
        <v>4</v>
      </c>
      <c r="BA1152" s="14" t="n">
        <f aca="false">SUMIFS(시군구_병원급!$G$5:$G$3668,시군구_병원급!$A$5:$A$3668,$A1152,시군구_병원급!$D$5:$D$3668,$D1152)</f>
        <v>16</v>
      </c>
      <c r="BB1152" s="14" t="n">
        <f aca="false">SUMIFS(시군구_병원급!$H$5:$H$3668,시군구_병원급!$A$5:$A$3668,$A1152,시군구_병원급!$D$5:$D$3668,$D1152)</f>
        <v>30</v>
      </c>
      <c r="BC1152" s="16" t="n">
        <f aca="false">K1152+AY1152</f>
        <v>22</v>
      </c>
      <c r="BD1152" s="17" t="n">
        <f aca="false">IF(E1152=0,"",(K1152+AY1152)/E1152*1000)</f>
        <v>2.03684843995926</v>
      </c>
      <c r="BE1152" s="16" t="n">
        <f aca="false">AY1152-SUMIFS(시군구_병원급!$E$5:$E$3668,시군구_병원급!$A$5:$A$3668,$A1152,시군구_병원급!$D$5:$D$3668,$D1152-3)</f>
        <v>-2</v>
      </c>
      <c r="BF1152" s="16" t="n">
        <f aca="false">IF(AY1152=0,1,0)</f>
        <v>0</v>
      </c>
      <c r="BG1152" s="16" t="n">
        <f aca="false">IF(K1152+AY1152=0,1,0)</f>
        <v>0</v>
      </c>
      <c r="BH1152" s="16" t="n">
        <f aca="false">AF1152+AG1152+AH1152</f>
        <v>11</v>
      </c>
      <c r="BI1152" s="18" t="n">
        <f aca="false">IF(H1152=0,"",BH1152/H1152)</f>
        <v>0.0578947368421053</v>
      </c>
      <c r="BJ1152" s="16" t="n">
        <f aca="false">IF(AP1152="","",AP1152+AN1152)</f>
        <v>16</v>
      </c>
    </row>
    <row r="1153" customFormat="false" ht="15" hidden="false" customHeight="true" outlineLevel="0" collapsed="false">
      <c r="A1153" s="9" t="s">
        <v>76</v>
      </c>
      <c r="B1153" s="10" t="s">
        <v>63</v>
      </c>
      <c r="C1153" s="10" t="s">
        <v>77</v>
      </c>
      <c r="D1153" s="9" t="n">
        <v>2021</v>
      </c>
      <c r="E1153" s="11" t="n">
        <v>11781</v>
      </c>
      <c r="F1153" s="11" t="n">
        <v>1730</v>
      </c>
      <c r="G1153" s="11" t="n">
        <v>1825</v>
      </c>
      <c r="H1153" s="11" t="n">
        <v>204</v>
      </c>
      <c r="I1153" s="11" t="n">
        <v>9949</v>
      </c>
      <c r="J1153" s="11" t="n">
        <v>7877</v>
      </c>
      <c r="K1153" s="11" t="n">
        <v>16</v>
      </c>
      <c r="L1153" s="12" t="n">
        <v>17.3160173160173</v>
      </c>
      <c r="M1153" s="12" t="n">
        <v>1.35811900517783</v>
      </c>
      <c r="N1153" s="13" t="n">
        <v>0.791737863101819</v>
      </c>
      <c r="O1153" s="13" t="n">
        <v>0.844495373907139</v>
      </c>
      <c r="P1153" s="13" t="n">
        <v>0.154910449028096</v>
      </c>
      <c r="Q1153" s="13" t="n">
        <v>-0.241012756088133</v>
      </c>
      <c r="R1153" s="13" t="n">
        <v>-0.253883892068684</v>
      </c>
      <c r="S1153" s="11" t="n">
        <v>-2</v>
      </c>
      <c r="T1153" s="13" t="n">
        <v>-0.0727272727272728</v>
      </c>
      <c r="U1153" s="13" t="n">
        <v>-0.0659969958693203</v>
      </c>
      <c r="V1153" s="11" t="n">
        <v>0</v>
      </c>
      <c r="W1153" s="13" t="n">
        <v>-0.196078431372549</v>
      </c>
      <c r="X1153" s="11" t="n">
        <v>0</v>
      </c>
      <c r="Y1153" s="11" t="n">
        <v>0</v>
      </c>
      <c r="Z1153" s="11" t="n">
        <v>0</v>
      </c>
      <c r="AA1153" s="11" t="n">
        <v>0</v>
      </c>
      <c r="AB1153" s="10" t="s">
        <v>515</v>
      </c>
      <c r="AC1153" s="11" t="n">
        <v>64</v>
      </c>
      <c r="AD1153" s="11" t="n">
        <v>68</v>
      </c>
      <c r="AE1153" s="11" t="n">
        <v>64</v>
      </c>
      <c r="AF1153" s="11" t="n">
        <v>2</v>
      </c>
      <c r="AG1153" s="11" t="n">
        <v>5</v>
      </c>
      <c r="AH1153" s="11" t="n">
        <v>1</v>
      </c>
      <c r="AI1153" s="13" t="n">
        <v>0.313725490196078</v>
      </c>
      <c r="AJ1153" s="13" t="n">
        <v>0.333333333333333</v>
      </c>
      <c r="AK1153" s="13" t="n">
        <v>0.313725490196078</v>
      </c>
      <c r="AL1153" s="13" t="n">
        <v>0.00980392156862745</v>
      </c>
      <c r="AM1153" s="13" t="n">
        <v>0.0245098039215686</v>
      </c>
      <c r="AN1153" s="11" t="n">
        <v>1</v>
      </c>
      <c r="AO1153" s="13" t="n">
        <v>0.00487804878048781</v>
      </c>
      <c r="AP1153" s="11" t="n">
        <v>21</v>
      </c>
      <c r="AQ1153" s="11" t="n">
        <v>5</v>
      </c>
      <c r="AR1153" s="13" t="n">
        <v>0.0950226244343891</v>
      </c>
      <c r="AS1153" s="13" t="n">
        <v>0.0226244343891403</v>
      </c>
      <c r="AT1153" s="14" t="n">
        <f aca="false">SUMIFS(시도_소아과개폐업!$C$5:$C$293,시도_소아과개폐업!$A$5:$A$293,$D1153,시도_소아과개폐업!$B$5:$B$293,$B1153)</f>
        <v>125</v>
      </c>
      <c r="AU1153" s="14" t="n">
        <f aca="false">SUMIFS(시도_소아과개폐업!$D$5:$D$293,시도_소아과개폐업!$A$5:$A$293,$D1153,시도_소아과개폐업!$B$5:$B$293,$B1153)</f>
        <v>94</v>
      </c>
      <c r="AV1153" s="14" t="n">
        <f aca="false">SUMIFS(시도_소아과개폐업!$F$5:$F$293,시도_소아과개폐업!$A$5:$A$293,$D1153,시도_소아과개폐업!$B$5:$B$293,$B1153)</f>
        <v>31</v>
      </c>
      <c r="AW1153" s="15" t="n">
        <f aca="false">SUMIFS(시도_소아과개폐업!$G$5:$G$293,시도_소아과개폐업!$A$5:$A$293,$D1153,시도_소아과개폐업!$B$5:$B$293,$B1153)</f>
        <v>0.197894736842105</v>
      </c>
      <c r="AX1153" s="14" t="n">
        <f aca="false">SUMIFS(시도_소아과개폐업!$H$5:$H$293,시도_소아과개폐업!$A$5:$A$293,$D1153,시도_소아과개폐업!$B$5:$B$293,$B1153)</f>
        <v>265</v>
      </c>
      <c r="AY1153" s="14" t="n">
        <f aca="false">SUMIFS(시군구_병원급!$E$5:$E$3668,시군구_병원급!$A$5:$A$3668,$A1153,시군구_병원급!$D$5:$D$3668,$D1153)</f>
        <v>6</v>
      </c>
      <c r="AZ1153" s="14" t="n">
        <f aca="false">SUMIFS(시군구_병원급!$F$5:$F$3668,시군구_병원급!$A$5:$A$3668,$A1153,시군구_병원급!$D$5:$D$3668,$D1153)</f>
        <v>3</v>
      </c>
      <c r="BA1153" s="14" t="n">
        <f aca="false">SUMIFS(시군구_병원급!$G$5:$G$3668,시군구_병원급!$A$5:$A$3668,$A1153,시군구_병원급!$D$5:$D$3668,$D1153)</f>
        <v>16</v>
      </c>
      <c r="BB1153" s="14" t="n">
        <f aca="false">SUMIFS(시군구_병원급!$H$5:$H$3668,시군구_병원급!$A$5:$A$3668,$A1153,시군구_병원급!$D$5:$D$3668,$D1153)</f>
        <v>20</v>
      </c>
      <c r="BC1153" s="16" t="n">
        <f aca="false">K1153+AY1153</f>
        <v>22</v>
      </c>
      <c r="BD1153" s="17" t="n">
        <f aca="false">IF(E1153=0,"",(K1153+AY1153)/E1153*1000)</f>
        <v>1.86741363211951</v>
      </c>
      <c r="BE1153" s="16" t="n">
        <f aca="false">AY1153-SUMIFS(시군구_병원급!$E$5:$E$3668,시군구_병원급!$A$5:$A$3668,$A1153,시군구_병원급!$D$5:$D$3668,$D1153-3)</f>
        <v>0</v>
      </c>
      <c r="BF1153" s="16" t="n">
        <f aca="false">IF(AY1153=0,1,0)</f>
        <v>0</v>
      </c>
      <c r="BG1153" s="16" t="n">
        <f aca="false">IF(K1153+AY1153=0,1,0)</f>
        <v>0</v>
      </c>
      <c r="BH1153" s="16" t="n">
        <f aca="false">AF1153+AG1153+AH1153</f>
        <v>8</v>
      </c>
      <c r="BI1153" s="18" t="n">
        <f aca="false">IF(H1153=0,"",BH1153/H1153)</f>
        <v>0.0392156862745098</v>
      </c>
      <c r="BJ1153" s="16" t="n">
        <f aca="false">IF(AP1153="","",AP1153+AN1153)</f>
        <v>22</v>
      </c>
    </row>
    <row r="1154" customFormat="false" ht="15" hidden="false" customHeight="true" outlineLevel="0" collapsed="false">
      <c r="A1154" s="9" t="s">
        <v>78</v>
      </c>
      <c r="B1154" s="10" t="s">
        <v>63</v>
      </c>
      <c r="C1154" s="10" t="s">
        <v>79</v>
      </c>
      <c r="D1154" s="9" t="n">
        <v>2021</v>
      </c>
      <c r="E1154" s="11" t="n">
        <v>14267</v>
      </c>
      <c r="F1154" s="11" t="n">
        <v>1920</v>
      </c>
      <c r="G1154" s="11" t="n">
        <v>1939</v>
      </c>
      <c r="H1154" s="11" t="n">
        <v>226</v>
      </c>
      <c r="I1154" s="11" t="n">
        <v>9306</v>
      </c>
      <c r="J1154" s="11" t="n">
        <v>7552</v>
      </c>
      <c r="K1154" s="11" t="n">
        <v>18</v>
      </c>
      <c r="L1154" s="12" t="n">
        <v>15.8407513843135</v>
      </c>
      <c r="M1154" s="12" t="n">
        <v>1.26165276512231</v>
      </c>
      <c r="N1154" s="13" t="n">
        <v>0.811519449817322</v>
      </c>
      <c r="O1154" s="13" t="n">
        <v>0.652274479568234</v>
      </c>
      <c r="P1154" s="13" t="n">
        <v>0.135908039531787</v>
      </c>
      <c r="Q1154" s="13" t="n">
        <v>-0.17095705735371</v>
      </c>
      <c r="R1154" s="13" t="n">
        <v>-0.143551236749117</v>
      </c>
      <c r="S1154" s="11" t="n">
        <v>-1</v>
      </c>
      <c r="T1154" s="13" t="n">
        <v>-0.0813008130081301</v>
      </c>
      <c r="U1154" s="13" t="n">
        <v>-0.0777920919631354</v>
      </c>
      <c r="V1154" s="11" t="n">
        <v>0</v>
      </c>
      <c r="W1154" s="13" t="n">
        <v>-0.221238938053097</v>
      </c>
      <c r="X1154" s="11" t="n">
        <v>0</v>
      </c>
      <c r="Y1154" s="11" t="n">
        <v>0</v>
      </c>
      <c r="Z1154" s="11" t="n">
        <v>0</v>
      </c>
      <c r="AA1154" s="11" t="n">
        <v>0</v>
      </c>
      <c r="AB1154" s="10" t="s">
        <v>515</v>
      </c>
      <c r="AC1154" s="11" t="n">
        <v>88</v>
      </c>
      <c r="AD1154" s="11" t="n">
        <v>45</v>
      </c>
      <c r="AE1154" s="11" t="n">
        <v>72</v>
      </c>
      <c r="AF1154" s="11" t="n">
        <v>5</v>
      </c>
      <c r="AG1154" s="11" t="n">
        <v>14</v>
      </c>
      <c r="AH1154" s="11" t="n">
        <v>2</v>
      </c>
      <c r="AI1154" s="13" t="n">
        <v>0.389380530973451</v>
      </c>
      <c r="AJ1154" s="13" t="n">
        <v>0.199115044247788</v>
      </c>
      <c r="AK1154" s="13" t="n">
        <v>0.31858407079646</v>
      </c>
      <c r="AL1154" s="13" t="n">
        <v>0.0221238938053097</v>
      </c>
      <c r="AM1154" s="13" t="n">
        <v>0.0619469026548673</v>
      </c>
      <c r="AN1154" s="11" t="n">
        <v>7</v>
      </c>
      <c r="AO1154" s="13" t="n">
        <v>0.0300429184549356</v>
      </c>
      <c r="AP1154" s="11" t="n">
        <v>18</v>
      </c>
      <c r="AQ1154" s="11" t="n">
        <v>1</v>
      </c>
      <c r="AR1154" s="13" t="n">
        <v>0.072</v>
      </c>
      <c r="AS1154" s="13" t="n">
        <v>0.004</v>
      </c>
      <c r="AT1154" s="14" t="n">
        <f aca="false">SUMIFS(시도_소아과개폐업!$C$5:$C$293,시도_소아과개폐업!$A$5:$A$293,$D1154,시도_소아과개폐업!$B$5:$B$293,$B1154)</f>
        <v>125</v>
      </c>
      <c r="AU1154" s="14" t="n">
        <f aca="false">SUMIFS(시도_소아과개폐업!$D$5:$D$293,시도_소아과개폐업!$A$5:$A$293,$D1154,시도_소아과개폐업!$B$5:$B$293,$B1154)</f>
        <v>94</v>
      </c>
      <c r="AV1154" s="14" t="n">
        <f aca="false">SUMIFS(시도_소아과개폐업!$F$5:$F$293,시도_소아과개폐업!$A$5:$A$293,$D1154,시도_소아과개폐업!$B$5:$B$293,$B1154)</f>
        <v>31</v>
      </c>
      <c r="AW1154" s="15" t="n">
        <f aca="false">SUMIFS(시도_소아과개폐업!$G$5:$G$293,시도_소아과개폐업!$A$5:$A$293,$D1154,시도_소아과개폐업!$B$5:$B$293,$B1154)</f>
        <v>0.197894736842105</v>
      </c>
      <c r="AX1154" s="14" t="n">
        <f aca="false">SUMIFS(시도_소아과개폐업!$H$5:$H$293,시도_소아과개폐업!$A$5:$A$293,$D1154,시도_소아과개폐업!$B$5:$B$293,$B1154)</f>
        <v>265</v>
      </c>
      <c r="AY1154" s="14" t="n">
        <f aca="false">SUMIFS(시군구_병원급!$E$5:$E$3668,시군구_병원급!$A$5:$A$3668,$A1154,시군구_병원급!$D$5:$D$3668,$D1154)</f>
        <v>5</v>
      </c>
      <c r="AZ1154" s="14" t="n">
        <f aca="false">SUMIFS(시군구_병원급!$F$5:$F$3668,시군구_병원급!$A$5:$A$3668,$A1154,시군구_병원급!$D$5:$D$3668,$D1154)</f>
        <v>1</v>
      </c>
      <c r="BA1154" s="14" t="n">
        <f aca="false">SUMIFS(시군구_병원급!$G$5:$G$3668,시군구_병원급!$A$5:$A$3668,$A1154,시군구_병원급!$D$5:$D$3668,$D1154)</f>
        <v>7</v>
      </c>
      <c r="BB1154" s="14" t="n">
        <f aca="false">SUMIFS(시군구_병원급!$H$5:$H$3668,시군구_병원급!$A$5:$A$3668,$A1154,시군구_병원급!$D$5:$D$3668,$D1154)</f>
        <v>16</v>
      </c>
      <c r="BC1154" s="16" t="n">
        <f aca="false">K1154+AY1154</f>
        <v>23</v>
      </c>
      <c r="BD1154" s="17" t="n">
        <f aca="false">IF(E1154=0,"",(K1154+AY1154)/E1154*1000)</f>
        <v>1.61211186654517</v>
      </c>
      <c r="BE1154" s="16" t="n">
        <f aca="false">AY1154-SUMIFS(시군구_병원급!$E$5:$E$3668,시군구_병원급!$A$5:$A$3668,$A1154,시군구_병원급!$D$5:$D$3668,$D1154-3)</f>
        <v>-1</v>
      </c>
      <c r="BF1154" s="16" t="n">
        <f aca="false">IF(AY1154=0,1,0)</f>
        <v>0</v>
      </c>
      <c r="BG1154" s="16" t="n">
        <f aca="false">IF(K1154+AY1154=0,1,0)</f>
        <v>0</v>
      </c>
      <c r="BH1154" s="16" t="n">
        <f aca="false">AF1154+AG1154+AH1154</f>
        <v>21</v>
      </c>
      <c r="BI1154" s="18" t="n">
        <f aca="false">IF(H1154=0,"",BH1154/H1154)</f>
        <v>0.0929203539823009</v>
      </c>
      <c r="BJ1154" s="16" t="n">
        <f aca="false">IF(AP1154="","",AP1154+AN1154)</f>
        <v>25</v>
      </c>
    </row>
    <row r="1155" customFormat="false" ht="15" hidden="false" customHeight="true" outlineLevel="0" collapsed="false">
      <c r="A1155" s="9" t="s">
        <v>80</v>
      </c>
      <c r="B1155" s="10" t="s">
        <v>63</v>
      </c>
      <c r="C1155" s="10" t="s">
        <v>81</v>
      </c>
      <c r="D1155" s="9" t="n">
        <v>2021</v>
      </c>
      <c r="E1155" s="11" t="n">
        <v>7253</v>
      </c>
      <c r="F1155" s="11" t="n">
        <v>945</v>
      </c>
      <c r="G1155" s="11" t="n">
        <v>994</v>
      </c>
      <c r="H1155" s="11" t="n">
        <v>135</v>
      </c>
      <c r="I1155" s="11" t="n">
        <v>7212</v>
      </c>
      <c r="J1155" s="11" t="n">
        <v>5504</v>
      </c>
      <c r="K1155" s="11" t="n">
        <v>8</v>
      </c>
      <c r="L1155" s="12" t="n">
        <v>18.6129877292155</v>
      </c>
      <c r="M1155" s="12" t="n">
        <v>1.10299186543499</v>
      </c>
      <c r="N1155" s="13" t="n">
        <v>0.763172490293955</v>
      </c>
      <c r="O1155" s="13" t="n">
        <v>0.994347166689646</v>
      </c>
      <c r="P1155" s="13" t="n">
        <v>0.137046739280298</v>
      </c>
      <c r="Q1155" s="13" t="n">
        <v>-0.312967699156957</v>
      </c>
      <c r="R1155" s="13" t="n">
        <v>-0.260416666666667</v>
      </c>
      <c r="S1155" s="11" t="n">
        <v>-3</v>
      </c>
      <c r="T1155" s="13" t="n">
        <v>-0.0625</v>
      </c>
      <c r="U1155" s="13" t="n">
        <v>-0.0691791430046463</v>
      </c>
      <c r="V1155" s="11" t="n">
        <v>0</v>
      </c>
      <c r="W1155" s="13" t="n">
        <v>-0.214814814814815</v>
      </c>
      <c r="X1155" s="11" t="n">
        <v>0</v>
      </c>
      <c r="Y1155" s="11" t="n">
        <v>0</v>
      </c>
      <c r="Z1155" s="11" t="n">
        <v>0</v>
      </c>
      <c r="AA1155" s="11" t="n">
        <v>0</v>
      </c>
      <c r="AB1155" s="10" t="s">
        <v>515</v>
      </c>
      <c r="AC1155" s="11" t="n">
        <v>62</v>
      </c>
      <c r="AD1155" s="11" t="n">
        <v>45</v>
      </c>
      <c r="AE1155" s="11" t="n">
        <v>21</v>
      </c>
      <c r="AF1155" s="11" t="n">
        <v>2</v>
      </c>
      <c r="AG1155" s="11" t="n">
        <v>3</v>
      </c>
      <c r="AH1155" s="11" t="n">
        <v>2</v>
      </c>
      <c r="AI1155" s="13" t="n">
        <v>0.459259259259259</v>
      </c>
      <c r="AJ1155" s="13" t="n">
        <v>0.333333333333333</v>
      </c>
      <c r="AK1155" s="13" t="n">
        <v>0.155555555555556</v>
      </c>
      <c r="AL1155" s="13" t="n">
        <v>0.0148148148148148</v>
      </c>
      <c r="AM1155" s="13" t="n">
        <v>0.0222222222222222</v>
      </c>
      <c r="AN1155" s="11" t="n">
        <v>0</v>
      </c>
      <c r="AO1155" s="13" t="n">
        <v>0</v>
      </c>
      <c r="AP1155" s="11" t="n">
        <v>11</v>
      </c>
      <c r="AQ1155" s="11" t="n">
        <v>0</v>
      </c>
      <c r="AR1155" s="13" t="n">
        <v>0.0753424657534247</v>
      </c>
      <c r="AS1155" s="13" t="n">
        <v>0</v>
      </c>
      <c r="AT1155" s="14" t="n">
        <f aca="false">SUMIFS(시도_소아과개폐업!$C$5:$C$293,시도_소아과개폐업!$A$5:$A$293,$D1155,시도_소아과개폐업!$B$5:$B$293,$B1155)</f>
        <v>125</v>
      </c>
      <c r="AU1155" s="14" t="n">
        <f aca="false">SUMIFS(시도_소아과개폐업!$D$5:$D$293,시도_소아과개폐업!$A$5:$A$293,$D1155,시도_소아과개폐업!$B$5:$B$293,$B1155)</f>
        <v>94</v>
      </c>
      <c r="AV1155" s="14" t="n">
        <f aca="false">SUMIFS(시도_소아과개폐업!$F$5:$F$293,시도_소아과개폐업!$A$5:$A$293,$D1155,시도_소아과개폐업!$B$5:$B$293,$B1155)</f>
        <v>31</v>
      </c>
      <c r="AW1155" s="15" t="n">
        <f aca="false">SUMIFS(시도_소아과개폐업!$G$5:$G$293,시도_소아과개폐업!$A$5:$A$293,$D1155,시도_소아과개폐업!$B$5:$B$293,$B1155)</f>
        <v>0.197894736842105</v>
      </c>
      <c r="AX1155" s="14" t="n">
        <f aca="false">SUMIFS(시도_소아과개폐업!$H$5:$H$293,시도_소아과개폐업!$A$5:$A$293,$D1155,시도_소아과개폐업!$B$5:$B$293,$B1155)</f>
        <v>265</v>
      </c>
      <c r="AY1155" s="14" t="n">
        <f aca="false">SUMIFS(시군구_병원급!$E$5:$E$3668,시군구_병원급!$A$5:$A$3668,$A1155,시군구_병원급!$D$5:$D$3668,$D1155)</f>
        <v>1</v>
      </c>
      <c r="AZ1155" s="14" t="n">
        <f aca="false">SUMIFS(시군구_병원급!$F$5:$F$3668,시군구_병원급!$A$5:$A$3668,$A1155,시군구_병원급!$D$5:$D$3668,$D1155)</f>
        <v>2</v>
      </c>
      <c r="BA1155" s="14" t="n">
        <f aca="false">SUMIFS(시군구_병원급!$G$5:$G$3668,시군구_병원급!$A$5:$A$3668,$A1155,시군구_병원급!$D$5:$D$3668,$D1155)</f>
        <v>10</v>
      </c>
      <c r="BB1155" s="14" t="n">
        <f aca="false">SUMIFS(시군구_병원급!$H$5:$H$3668,시군구_병원급!$A$5:$A$3668,$A1155,시군구_병원급!$D$5:$D$3668,$D1155)</f>
        <v>16</v>
      </c>
      <c r="BC1155" s="16" t="n">
        <f aca="false">K1155+AY1155</f>
        <v>9</v>
      </c>
      <c r="BD1155" s="17" t="n">
        <f aca="false">IF(E1155=0,"",(K1155+AY1155)/E1155*1000)</f>
        <v>1.24086584861437</v>
      </c>
      <c r="BE1155" s="16" t="n">
        <f aca="false">AY1155-SUMIFS(시군구_병원급!$E$5:$E$3668,시군구_병원급!$A$5:$A$3668,$A1155,시군구_병원급!$D$5:$D$3668,$D1155-3)</f>
        <v>-1</v>
      </c>
      <c r="BF1155" s="16" t="n">
        <f aca="false">IF(AY1155=0,1,0)</f>
        <v>0</v>
      </c>
      <c r="BG1155" s="16" t="n">
        <f aca="false">IF(K1155+AY1155=0,1,0)</f>
        <v>0</v>
      </c>
      <c r="BH1155" s="16" t="n">
        <f aca="false">AF1155+AG1155+AH1155</f>
        <v>7</v>
      </c>
      <c r="BI1155" s="18" t="n">
        <f aca="false">IF(H1155=0,"",BH1155/H1155)</f>
        <v>0.0518518518518519</v>
      </c>
      <c r="BJ1155" s="16" t="n">
        <f aca="false">IF(AP1155="","",AP1155+AN1155)</f>
        <v>11</v>
      </c>
    </row>
    <row r="1156" customFormat="false" ht="15" hidden="false" customHeight="true" outlineLevel="0" collapsed="false">
      <c r="A1156" s="9" t="s">
        <v>82</v>
      </c>
      <c r="B1156" s="10" t="s">
        <v>63</v>
      </c>
      <c r="C1156" s="10" t="s">
        <v>83</v>
      </c>
      <c r="D1156" s="9" t="n">
        <v>2021</v>
      </c>
      <c r="E1156" s="11" t="n">
        <v>8770</v>
      </c>
      <c r="F1156" s="11" t="n">
        <v>1108</v>
      </c>
      <c r="G1156" s="11" t="n">
        <v>1136</v>
      </c>
      <c r="H1156" s="11" t="n">
        <v>188</v>
      </c>
      <c r="I1156" s="11" t="n">
        <v>7861</v>
      </c>
      <c r="J1156" s="11" t="n">
        <v>5914</v>
      </c>
      <c r="K1156" s="11" t="n">
        <v>13</v>
      </c>
      <c r="L1156" s="12" t="n">
        <v>21.4367160775371</v>
      </c>
      <c r="M1156" s="12" t="n">
        <v>1.48232611174458</v>
      </c>
      <c r="N1156" s="13" t="n">
        <v>0.752321587584277</v>
      </c>
      <c r="O1156" s="13" t="n">
        <v>0.896351197263398</v>
      </c>
      <c r="P1156" s="13" t="n">
        <v>0.129532497149373</v>
      </c>
      <c r="Q1156" s="13" t="n">
        <v>-0.295072743348605</v>
      </c>
      <c r="R1156" s="13" t="n">
        <v>-0.334504979496192</v>
      </c>
      <c r="S1156" s="11" t="n">
        <v>-2</v>
      </c>
      <c r="T1156" s="13" t="n">
        <v>-0.104761904761905</v>
      </c>
      <c r="U1156" s="13" t="n">
        <v>-0.107819770741119</v>
      </c>
      <c r="V1156" s="11" t="n">
        <v>0</v>
      </c>
      <c r="W1156" s="13" t="n">
        <v>-0.228723404255319</v>
      </c>
      <c r="X1156" s="11" t="n">
        <v>1</v>
      </c>
      <c r="Y1156" s="11" t="n">
        <v>0</v>
      </c>
      <c r="Z1156" s="11" t="n">
        <v>1</v>
      </c>
      <c r="AA1156" s="11" t="n">
        <v>0</v>
      </c>
      <c r="AB1156" s="10" t="s">
        <v>515</v>
      </c>
      <c r="AC1156" s="11" t="n">
        <v>66</v>
      </c>
      <c r="AD1156" s="11" t="n">
        <v>49</v>
      </c>
      <c r="AE1156" s="11" t="n">
        <v>66</v>
      </c>
      <c r="AF1156" s="11" t="n">
        <v>3</v>
      </c>
      <c r="AG1156" s="11" t="n">
        <v>3</v>
      </c>
      <c r="AH1156" s="11" t="n">
        <v>1</v>
      </c>
      <c r="AI1156" s="13" t="n">
        <v>0.351063829787234</v>
      </c>
      <c r="AJ1156" s="13" t="n">
        <v>0.26063829787234</v>
      </c>
      <c r="AK1156" s="13" t="n">
        <v>0.351063829787234</v>
      </c>
      <c r="AL1156" s="13" t="n">
        <v>0.0159574468085106</v>
      </c>
      <c r="AM1156" s="13" t="n">
        <v>0.0159574468085106</v>
      </c>
      <c r="AN1156" s="11" t="n">
        <v>5</v>
      </c>
      <c r="AO1156" s="13" t="n">
        <v>0.0259067357512953</v>
      </c>
      <c r="AP1156" s="11" t="n">
        <v>24</v>
      </c>
      <c r="AQ1156" s="11" t="n">
        <v>5</v>
      </c>
      <c r="AR1156" s="13" t="n">
        <v>0.112676056338028</v>
      </c>
      <c r="AS1156" s="13" t="n">
        <v>0.0234741784037559</v>
      </c>
      <c r="AT1156" s="14" t="n">
        <f aca="false">SUMIFS(시도_소아과개폐업!$C$5:$C$293,시도_소아과개폐업!$A$5:$A$293,$D1156,시도_소아과개폐업!$B$5:$B$293,$B1156)</f>
        <v>125</v>
      </c>
      <c r="AU1156" s="14" t="n">
        <f aca="false">SUMIFS(시도_소아과개폐업!$D$5:$D$293,시도_소아과개폐업!$A$5:$A$293,$D1156,시도_소아과개폐업!$B$5:$B$293,$B1156)</f>
        <v>94</v>
      </c>
      <c r="AV1156" s="14" t="n">
        <f aca="false">SUMIFS(시도_소아과개폐업!$F$5:$F$293,시도_소아과개폐업!$A$5:$A$293,$D1156,시도_소아과개폐업!$B$5:$B$293,$B1156)</f>
        <v>31</v>
      </c>
      <c r="AW1156" s="15" t="n">
        <f aca="false">SUMIFS(시도_소아과개폐업!$G$5:$G$293,시도_소아과개폐업!$A$5:$A$293,$D1156,시도_소아과개폐업!$B$5:$B$293,$B1156)</f>
        <v>0.197894736842105</v>
      </c>
      <c r="AX1156" s="14" t="n">
        <f aca="false">SUMIFS(시도_소아과개폐업!$H$5:$H$293,시도_소아과개폐업!$A$5:$A$293,$D1156,시도_소아과개폐업!$B$5:$B$293,$B1156)</f>
        <v>265</v>
      </c>
      <c r="AY1156" s="14" t="n">
        <f aca="false">SUMIFS(시군구_병원급!$E$5:$E$3668,시군구_병원급!$A$5:$A$3668,$A1156,시군구_병원급!$D$5:$D$3668,$D1156)</f>
        <v>3</v>
      </c>
      <c r="AZ1156" s="14" t="n">
        <f aca="false">SUMIFS(시군구_병원급!$F$5:$F$3668,시군구_병원급!$A$5:$A$3668,$A1156,시군구_병원급!$D$5:$D$3668,$D1156)</f>
        <v>1</v>
      </c>
      <c r="BA1156" s="14" t="n">
        <f aca="false">SUMIFS(시군구_병원급!$G$5:$G$3668,시군구_병원급!$A$5:$A$3668,$A1156,시군구_병원급!$D$5:$D$3668,$D1156)</f>
        <v>6</v>
      </c>
      <c r="BB1156" s="14" t="n">
        <f aca="false">SUMIFS(시군구_병원급!$H$5:$H$3668,시군구_병원급!$A$5:$A$3668,$A1156,시군구_병원급!$D$5:$D$3668,$D1156)</f>
        <v>18</v>
      </c>
      <c r="BC1156" s="16" t="n">
        <f aca="false">K1156+AY1156</f>
        <v>16</v>
      </c>
      <c r="BD1156" s="17" t="n">
        <f aca="false">IF(E1156=0,"",(K1156+AY1156)/E1156*1000)</f>
        <v>1.82440136830103</v>
      </c>
      <c r="BE1156" s="16" t="n">
        <f aca="false">AY1156-SUMIFS(시군구_병원급!$E$5:$E$3668,시군구_병원급!$A$5:$A$3668,$A1156,시군구_병원급!$D$5:$D$3668,$D1156-3)</f>
        <v>0</v>
      </c>
      <c r="BF1156" s="16" t="n">
        <f aca="false">IF(AY1156=0,1,0)</f>
        <v>0</v>
      </c>
      <c r="BG1156" s="16" t="n">
        <f aca="false">IF(K1156+AY1156=0,1,0)</f>
        <v>0</v>
      </c>
      <c r="BH1156" s="16" t="n">
        <f aca="false">AF1156+AG1156+AH1156</f>
        <v>7</v>
      </c>
      <c r="BI1156" s="18" t="n">
        <f aca="false">IF(H1156=0,"",BH1156/H1156)</f>
        <v>0.0372340425531915</v>
      </c>
      <c r="BJ1156" s="16" t="n">
        <f aca="false">IF(AP1156="","",AP1156+AN1156)</f>
        <v>29</v>
      </c>
    </row>
    <row r="1157" customFormat="false" ht="15" hidden="false" customHeight="true" outlineLevel="0" collapsed="false">
      <c r="A1157" s="9" t="s">
        <v>84</v>
      </c>
      <c r="B1157" s="10" t="s">
        <v>63</v>
      </c>
      <c r="C1157" s="10" t="s">
        <v>85</v>
      </c>
      <c r="D1157" s="9" t="n">
        <v>2021</v>
      </c>
      <c r="E1157" s="11" t="n">
        <v>15376</v>
      </c>
      <c r="F1157" s="11" t="n">
        <v>2164</v>
      </c>
      <c r="G1157" s="11" t="n">
        <v>2225</v>
      </c>
      <c r="H1157" s="11" t="n">
        <v>332</v>
      </c>
      <c r="I1157" s="11" t="n">
        <v>11123</v>
      </c>
      <c r="J1157" s="11" t="n">
        <v>8593</v>
      </c>
      <c r="K1157" s="11" t="n">
        <v>27</v>
      </c>
      <c r="L1157" s="12" t="n">
        <v>21.5920915712799</v>
      </c>
      <c r="M1157" s="12" t="n">
        <v>1.75598335067638</v>
      </c>
      <c r="N1157" s="13" t="n">
        <v>0.772543378584914</v>
      </c>
      <c r="O1157" s="13" t="n">
        <v>0.723400104058273</v>
      </c>
      <c r="P1157" s="13" t="n">
        <v>0.144706035379813</v>
      </c>
      <c r="Q1157" s="13" t="n">
        <v>-0.264482181296341</v>
      </c>
      <c r="R1157" s="13" t="n">
        <v>-0.21957207997194</v>
      </c>
      <c r="S1157" s="11" t="n">
        <v>-4</v>
      </c>
      <c r="T1157" s="13" t="n">
        <v>-0.0879120879120879</v>
      </c>
      <c r="U1157" s="13" t="n">
        <v>-0.0506955705385338</v>
      </c>
      <c r="V1157" s="11" t="n">
        <v>0</v>
      </c>
      <c r="W1157" s="13" t="n">
        <v>-0.192771084337349</v>
      </c>
      <c r="X1157" s="11" t="n">
        <v>0</v>
      </c>
      <c r="Y1157" s="11" t="n">
        <v>0</v>
      </c>
      <c r="Z1157" s="11" t="n">
        <v>0</v>
      </c>
      <c r="AA1157" s="11" t="n">
        <v>0</v>
      </c>
      <c r="AB1157" s="10" t="s">
        <v>515</v>
      </c>
      <c r="AC1157" s="11" t="n">
        <v>93</v>
      </c>
      <c r="AD1157" s="11" t="n">
        <v>41</v>
      </c>
      <c r="AE1157" s="11" t="n">
        <v>188</v>
      </c>
      <c r="AF1157" s="11" t="n">
        <v>7</v>
      </c>
      <c r="AG1157" s="11" t="n">
        <v>2</v>
      </c>
      <c r="AH1157" s="11" t="n">
        <v>1</v>
      </c>
      <c r="AI1157" s="13" t="n">
        <v>0.280120481927711</v>
      </c>
      <c r="AJ1157" s="13" t="n">
        <v>0.123493975903615</v>
      </c>
      <c r="AK1157" s="13" t="n">
        <v>0.566265060240964</v>
      </c>
      <c r="AL1157" s="13" t="n">
        <v>0.0210843373493976</v>
      </c>
      <c r="AM1157" s="13" t="n">
        <v>0.00602409638554217</v>
      </c>
      <c r="AN1157" s="11" t="n">
        <v>22</v>
      </c>
      <c r="AO1157" s="13" t="n">
        <v>0.0621468926553672</v>
      </c>
      <c r="AP1157" s="11" t="n">
        <v>33</v>
      </c>
      <c r="AQ1157" s="11" t="n">
        <v>1</v>
      </c>
      <c r="AR1157" s="13" t="n">
        <v>0.0854922279792746</v>
      </c>
      <c r="AS1157" s="13" t="n">
        <v>0.00259067357512953</v>
      </c>
      <c r="AT1157" s="14" t="n">
        <f aca="false">SUMIFS(시도_소아과개폐업!$C$5:$C$293,시도_소아과개폐업!$A$5:$A$293,$D1157,시도_소아과개폐업!$B$5:$B$293,$B1157)</f>
        <v>125</v>
      </c>
      <c r="AU1157" s="14" t="n">
        <f aca="false">SUMIFS(시도_소아과개폐업!$D$5:$D$293,시도_소아과개폐업!$A$5:$A$293,$D1157,시도_소아과개폐업!$B$5:$B$293,$B1157)</f>
        <v>94</v>
      </c>
      <c r="AV1157" s="14" t="n">
        <f aca="false">SUMIFS(시도_소아과개폐업!$F$5:$F$293,시도_소아과개폐업!$A$5:$A$293,$D1157,시도_소아과개폐업!$B$5:$B$293,$B1157)</f>
        <v>31</v>
      </c>
      <c r="AW1157" s="15" t="n">
        <f aca="false">SUMIFS(시도_소아과개폐업!$G$5:$G$293,시도_소아과개폐업!$A$5:$A$293,$D1157,시도_소아과개폐업!$B$5:$B$293,$B1157)</f>
        <v>0.197894736842105</v>
      </c>
      <c r="AX1157" s="14" t="n">
        <f aca="false">SUMIFS(시도_소아과개폐업!$H$5:$H$293,시도_소아과개폐업!$A$5:$A$293,$D1157,시도_소아과개폐업!$B$5:$B$293,$B1157)</f>
        <v>265</v>
      </c>
      <c r="AY1157" s="14" t="n">
        <f aca="false">SUMIFS(시군구_병원급!$E$5:$E$3668,시군구_병원급!$A$5:$A$3668,$A1157,시군구_병원급!$D$5:$D$3668,$D1157)</f>
        <v>6</v>
      </c>
      <c r="AZ1157" s="14" t="n">
        <f aca="false">SUMIFS(시군구_병원급!$F$5:$F$3668,시군구_병원급!$A$5:$A$3668,$A1157,시군구_병원급!$D$5:$D$3668,$D1157)</f>
        <v>3</v>
      </c>
      <c r="BA1157" s="14" t="n">
        <f aca="false">SUMIFS(시군구_병원급!$G$5:$G$3668,시군구_병원급!$A$5:$A$3668,$A1157,시군구_병원급!$D$5:$D$3668,$D1157)</f>
        <v>9</v>
      </c>
      <c r="BB1157" s="14" t="n">
        <f aca="false">SUMIFS(시군구_병원급!$H$5:$H$3668,시군구_병원급!$A$5:$A$3668,$A1157,시군구_병원급!$D$5:$D$3668,$D1157)</f>
        <v>21</v>
      </c>
      <c r="BC1157" s="16" t="n">
        <f aca="false">K1157+AY1157</f>
        <v>33</v>
      </c>
      <c r="BD1157" s="17" t="n">
        <f aca="false">IF(E1157=0,"",(K1157+AY1157)/E1157*1000)</f>
        <v>2.14620187304891</v>
      </c>
      <c r="BE1157" s="16" t="n">
        <f aca="false">AY1157-SUMIFS(시군구_병원급!$E$5:$E$3668,시군구_병원급!$A$5:$A$3668,$A1157,시군구_병원급!$D$5:$D$3668,$D1157-3)</f>
        <v>-1</v>
      </c>
      <c r="BF1157" s="16" t="n">
        <f aca="false">IF(AY1157=0,1,0)</f>
        <v>0</v>
      </c>
      <c r="BG1157" s="16" t="n">
        <f aca="false">IF(K1157+AY1157=0,1,0)</f>
        <v>0</v>
      </c>
      <c r="BH1157" s="16" t="n">
        <f aca="false">AF1157+AG1157+AH1157</f>
        <v>10</v>
      </c>
      <c r="BI1157" s="18" t="n">
        <f aca="false">IF(H1157=0,"",BH1157/H1157)</f>
        <v>0.0301204819277108</v>
      </c>
      <c r="BJ1157" s="16" t="n">
        <f aca="false">IF(AP1157="","",AP1157+AN1157)</f>
        <v>55</v>
      </c>
    </row>
    <row r="1158" customFormat="false" ht="15" hidden="false" customHeight="true" outlineLevel="0" collapsed="false">
      <c r="A1158" s="9" t="s">
        <v>86</v>
      </c>
      <c r="B1158" s="10" t="s">
        <v>63</v>
      </c>
      <c r="C1158" s="10" t="s">
        <v>87</v>
      </c>
      <c r="D1158" s="9" t="n">
        <v>2021</v>
      </c>
      <c r="E1158" s="11" t="n">
        <v>14533</v>
      </c>
      <c r="F1158" s="11" t="n">
        <v>2003</v>
      </c>
      <c r="G1158" s="11" t="n">
        <v>2076</v>
      </c>
      <c r="H1158" s="11" t="n">
        <v>232</v>
      </c>
      <c r="I1158" s="11" t="n">
        <v>12350</v>
      </c>
      <c r="J1158" s="11" t="n">
        <v>9378</v>
      </c>
      <c r="K1158" s="11" t="n">
        <v>19</v>
      </c>
      <c r="L1158" s="12" t="n">
        <v>15.9636688914883</v>
      </c>
      <c r="M1158" s="12" t="n">
        <v>1.30736943507879</v>
      </c>
      <c r="N1158" s="13" t="n">
        <v>0.759352226720648</v>
      </c>
      <c r="O1158" s="13" t="n">
        <v>0.849790132801211</v>
      </c>
      <c r="P1158" s="13" t="n">
        <v>0.142847313011766</v>
      </c>
      <c r="Q1158" s="13" t="n">
        <v>-0.227214718706796</v>
      </c>
      <c r="R1158" s="13" t="n">
        <v>-0.23196448390677</v>
      </c>
      <c r="S1158" s="11" t="n">
        <v>-6</v>
      </c>
      <c r="T1158" s="13" t="n">
        <v>-0.056910569105691</v>
      </c>
      <c r="U1158" s="13" t="n">
        <v>-0.0427098674521355</v>
      </c>
      <c r="V1158" s="11" t="n">
        <v>0</v>
      </c>
      <c r="W1158" s="13" t="n">
        <v>-0.163793103448276</v>
      </c>
      <c r="X1158" s="11" t="n">
        <v>0</v>
      </c>
      <c r="Y1158" s="11" t="n">
        <v>0</v>
      </c>
      <c r="Z1158" s="11" t="n">
        <v>0</v>
      </c>
      <c r="AA1158" s="11" t="n">
        <v>0</v>
      </c>
      <c r="AB1158" s="10" t="s">
        <v>515</v>
      </c>
      <c r="AC1158" s="11" t="n">
        <v>84</v>
      </c>
      <c r="AD1158" s="11" t="n">
        <v>89</v>
      </c>
      <c r="AE1158" s="11" t="n">
        <v>47</v>
      </c>
      <c r="AF1158" s="11" t="n">
        <v>4</v>
      </c>
      <c r="AG1158" s="11" t="n">
        <v>7</v>
      </c>
      <c r="AH1158" s="11" t="n">
        <v>1</v>
      </c>
      <c r="AI1158" s="13" t="n">
        <v>0.362068965517241</v>
      </c>
      <c r="AJ1158" s="13" t="n">
        <v>0.383620689655172</v>
      </c>
      <c r="AK1158" s="13" t="n">
        <v>0.202586206896552</v>
      </c>
      <c r="AL1158" s="13" t="n">
        <v>0.0172413793103448</v>
      </c>
      <c r="AM1158" s="13" t="n">
        <v>0.0301724137931035</v>
      </c>
      <c r="AN1158" s="11" t="n">
        <v>4</v>
      </c>
      <c r="AO1158" s="13" t="n">
        <v>0.0169491525423729</v>
      </c>
      <c r="AP1158" s="11" t="n">
        <v>17</v>
      </c>
      <c r="AQ1158" s="11" t="n">
        <v>7</v>
      </c>
      <c r="AR1158" s="13" t="n">
        <v>0.0691056910569106</v>
      </c>
      <c r="AS1158" s="13" t="n">
        <v>0.0284552845528455</v>
      </c>
      <c r="AT1158" s="14" t="n">
        <f aca="false">SUMIFS(시도_소아과개폐업!$C$5:$C$293,시도_소아과개폐업!$A$5:$A$293,$D1158,시도_소아과개폐업!$B$5:$B$293,$B1158)</f>
        <v>125</v>
      </c>
      <c r="AU1158" s="14" t="n">
        <f aca="false">SUMIFS(시도_소아과개폐업!$D$5:$D$293,시도_소아과개폐업!$A$5:$A$293,$D1158,시도_소아과개폐업!$B$5:$B$293,$B1158)</f>
        <v>94</v>
      </c>
      <c r="AV1158" s="14" t="n">
        <f aca="false">SUMIFS(시도_소아과개폐업!$F$5:$F$293,시도_소아과개폐업!$A$5:$A$293,$D1158,시도_소아과개폐업!$B$5:$B$293,$B1158)</f>
        <v>31</v>
      </c>
      <c r="AW1158" s="15" t="n">
        <f aca="false">SUMIFS(시도_소아과개폐업!$G$5:$G$293,시도_소아과개폐업!$A$5:$A$293,$D1158,시도_소아과개폐업!$B$5:$B$293,$B1158)</f>
        <v>0.197894736842105</v>
      </c>
      <c r="AX1158" s="14" t="n">
        <f aca="false">SUMIFS(시도_소아과개폐업!$H$5:$H$293,시도_소아과개폐업!$A$5:$A$293,$D1158,시도_소아과개폐업!$B$5:$B$293,$B1158)</f>
        <v>265</v>
      </c>
      <c r="AY1158" s="14" t="n">
        <f aca="false">SUMIFS(시군구_병원급!$E$5:$E$3668,시군구_병원급!$A$5:$A$3668,$A1158,시군구_병원급!$D$5:$D$3668,$D1158)</f>
        <v>7</v>
      </c>
      <c r="AZ1158" s="14" t="n">
        <f aca="false">SUMIFS(시군구_병원급!$F$5:$F$3668,시군구_병원급!$A$5:$A$3668,$A1158,시군구_병원급!$D$5:$D$3668,$D1158)</f>
        <v>2</v>
      </c>
      <c r="BA1158" s="14" t="n">
        <f aca="false">SUMIFS(시군구_병원급!$G$5:$G$3668,시군구_병원급!$A$5:$A$3668,$A1158,시군구_병원급!$D$5:$D$3668,$D1158)</f>
        <v>12</v>
      </c>
      <c r="BB1158" s="14" t="n">
        <f aca="false">SUMIFS(시군구_병원급!$H$5:$H$3668,시군구_병원급!$A$5:$A$3668,$A1158,시군구_병원급!$D$5:$D$3668,$D1158)</f>
        <v>23</v>
      </c>
      <c r="BC1158" s="16" t="n">
        <f aca="false">K1158+AY1158</f>
        <v>26</v>
      </c>
      <c r="BD1158" s="17" t="n">
        <f aca="false">IF(E1158=0,"",(K1158+AY1158)/E1158*1000)</f>
        <v>1.78903185852887</v>
      </c>
      <c r="BE1158" s="16" t="n">
        <f aca="false">AY1158-SUMIFS(시군구_병원급!$E$5:$E$3668,시군구_병원급!$A$5:$A$3668,$A1158,시군구_병원급!$D$5:$D$3668,$D1158-3)</f>
        <v>-1</v>
      </c>
      <c r="BF1158" s="16" t="n">
        <f aca="false">IF(AY1158=0,1,0)</f>
        <v>0</v>
      </c>
      <c r="BG1158" s="16" t="n">
        <f aca="false">IF(K1158+AY1158=0,1,0)</f>
        <v>0</v>
      </c>
      <c r="BH1158" s="16" t="n">
        <f aca="false">AF1158+AG1158+AH1158</f>
        <v>12</v>
      </c>
      <c r="BI1158" s="18" t="n">
        <f aca="false">IF(H1158=0,"",BH1158/H1158)</f>
        <v>0.0517241379310345</v>
      </c>
      <c r="BJ1158" s="16" t="n">
        <f aca="false">IF(AP1158="","",AP1158+AN1158)</f>
        <v>21</v>
      </c>
    </row>
    <row r="1159" customFormat="false" ht="15" hidden="false" customHeight="true" outlineLevel="0" collapsed="false">
      <c r="A1159" s="9" t="s">
        <v>88</v>
      </c>
      <c r="B1159" s="10" t="s">
        <v>63</v>
      </c>
      <c r="C1159" s="10" t="s">
        <v>89</v>
      </c>
      <c r="D1159" s="9" t="n">
        <v>2021</v>
      </c>
      <c r="E1159" s="11" t="n">
        <v>10130</v>
      </c>
      <c r="F1159" s="11" t="n">
        <v>1443</v>
      </c>
      <c r="G1159" s="11" t="n">
        <v>1426</v>
      </c>
      <c r="H1159" s="11" t="n">
        <v>142</v>
      </c>
      <c r="I1159" s="11" t="n">
        <v>6762</v>
      </c>
      <c r="J1159" s="11" t="n">
        <v>5476</v>
      </c>
      <c r="K1159" s="11" t="n">
        <v>11</v>
      </c>
      <c r="L1159" s="12" t="n">
        <v>14.0177690029615</v>
      </c>
      <c r="M1159" s="12" t="n">
        <v>1.08588351431392</v>
      </c>
      <c r="N1159" s="13" t="n">
        <v>0.809819580005915</v>
      </c>
      <c r="O1159" s="13" t="n">
        <v>0.667522211253702</v>
      </c>
      <c r="P1159" s="13" t="n">
        <v>0.140769990128332</v>
      </c>
      <c r="Q1159" s="13" t="n">
        <v>-0.177492692432608</v>
      </c>
      <c r="R1159" s="13" t="n">
        <v>-0.13418336369156</v>
      </c>
      <c r="S1159" s="11" t="n">
        <v>-2</v>
      </c>
      <c r="T1159" s="13" t="n">
        <v>-0.00699300699300698</v>
      </c>
      <c r="U1159" s="13" t="n">
        <v>-0.00690262887354975</v>
      </c>
      <c r="V1159" s="11" t="n">
        <v>0</v>
      </c>
      <c r="W1159" s="13" t="n">
        <v>-0.112676056338028</v>
      </c>
      <c r="X1159" s="11" t="n">
        <v>0</v>
      </c>
      <c r="Y1159" s="11" t="n">
        <v>0</v>
      </c>
      <c r="Z1159" s="11" t="n">
        <v>0</v>
      </c>
      <c r="AA1159" s="11" t="n">
        <v>0</v>
      </c>
      <c r="AB1159" s="10" t="s">
        <v>515</v>
      </c>
      <c r="AC1159" s="11" t="n">
        <v>62</v>
      </c>
      <c r="AD1159" s="11" t="n">
        <v>35</v>
      </c>
      <c r="AE1159" s="11" t="n">
        <v>37</v>
      </c>
      <c r="AF1159" s="11" t="n">
        <v>5</v>
      </c>
      <c r="AG1159" s="11" t="n">
        <v>2</v>
      </c>
      <c r="AH1159" s="11" t="n">
        <v>1</v>
      </c>
      <c r="AI1159" s="13" t="n">
        <v>0.436619718309859</v>
      </c>
      <c r="AJ1159" s="13" t="n">
        <v>0.246478873239437</v>
      </c>
      <c r="AK1159" s="13" t="n">
        <v>0.26056338028169</v>
      </c>
      <c r="AL1159" s="13" t="n">
        <v>0.0352112676056338</v>
      </c>
      <c r="AM1159" s="13" t="n">
        <v>0.0140845070422535</v>
      </c>
      <c r="AN1159" s="11" t="n">
        <v>0</v>
      </c>
      <c r="AO1159" s="13" t="n">
        <v>0</v>
      </c>
      <c r="AP1159" s="11" t="n">
        <v>5</v>
      </c>
      <c r="AQ1159" s="11" t="n">
        <v>4</v>
      </c>
      <c r="AR1159" s="13" t="n">
        <v>0.034965034965035</v>
      </c>
      <c r="AS1159" s="13" t="n">
        <v>0.027972027972028</v>
      </c>
      <c r="AT1159" s="14" t="n">
        <f aca="false">SUMIFS(시도_소아과개폐업!$C$5:$C$293,시도_소아과개폐업!$A$5:$A$293,$D1159,시도_소아과개폐업!$B$5:$B$293,$B1159)</f>
        <v>125</v>
      </c>
      <c r="AU1159" s="14" t="n">
        <f aca="false">SUMIFS(시도_소아과개폐업!$D$5:$D$293,시도_소아과개폐업!$A$5:$A$293,$D1159,시도_소아과개폐업!$B$5:$B$293,$B1159)</f>
        <v>94</v>
      </c>
      <c r="AV1159" s="14" t="n">
        <f aca="false">SUMIFS(시도_소아과개폐업!$F$5:$F$293,시도_소아과개폐업!$A$5:$A$293,$D1159,시도_소아과개폐업!$B$5:$B$293,$B1159)</f>
        <v>31</v>
      </c>
      <c r="AW1159" s="15" t="n">
        <f aca="false">SUMIFS(시도_소아과개폐업!$G$5:$G$293,시도_소아과개폐업!$A$5:$A$293,$D1159,시도_소아과개폐업!$B$5:$B$293,$B1159)</f>
        <v>0.197894736842105</v>
      </c>
      <c r="AX1159" s="14" t="n">
        <f aca="false">SUMIFS(시도_소아과개폐업!$H$5:$H$293,시도_소아과개폐업!$A$5:$A$293,$D1159,시도_소아과개폐업!$B$5:$B$293,$B1159)</f>
        <v>265</v>
      </c>
      <c r="AY1159" s="14" t="n">
        <f aca="false">SUMIFS(시군구_병원급!$E$5:$E$3668,시군구_병원급!$A$5:$A$3668,$A1159,시군구_병원급!$D$5:$D$3668,$D1159)</f>
        <v>3</v>
      </c>
      <c r="AZ1159" s="14" t="n">
        <f aca="false">SUMIFS(시군구_병원급!$F$5:$F$3668,시군구_병원급!$A$5:$A$3668,$A1159,시군구_병원급!$D$5:$D$3668,$D1159)</f>
        <v>2</v>
      </c>
      <c r="BA1159" s="14" t="n">
        <f aca="false">SUMIFS(시군구_병원급!$G$5:$G$3668,시군구_병원급!$A$5:$A$3668,$A1159,시군구_병원급!$D$5:$D$3668,$D1159)</f>
        <v>7</v>
      </c>
      <c r="BB1159" s="14" t="n">
        <f aca="false">SUMIFS(시군구_병원급!$H$5:$H$3668,시군구_병원급!$A$5:$A$3668,$A1159,시군구_병원급!$D$5:$D$3668,$D1159)</f>
        <v>15</v>
      </c>
      <c r="BC1159" s="16" t="n">
        <f aca="false">K1159+AY1159</f>
        <v>14</v>
      </c>
      <c r="BD1159" s="17" t="n">
        <f aca="false">IF(E1159=0,"",(K1159+AY1159)/E1159*1000)</f>
        <v>1.38203356367226</v>
      </c>
      <c r="BE1159" s="16" t="n">
        <f aca="false">AY1159-SUMIFS(시군구_병원급!$E$5:$E$3668,시군구_병원급!$A$5:$A$3668,$A1159,시군구_병원급!$D$5:$D$3668,$D1159-3)</f>
        <v>0</v>
      </c>
      <c r="BF1159" s="16" t="n">
        <f aca="false">IF(AY1159=0,1,0)</f>
        <v>0</v>
      </c>
      <c r="BG1159" s="16" t="n">
        <f aca="false">IF(K1159+AY1159=0,1,0)</f>
        <v>0</v>
      </c>
      <c r="BH1159" s="16" t="n">
        <f aca="false">AF1159+AG1159+AH1159</f>
        <v>8</v>
      </c>
      <c r="BI1159" s="18" t="n">
        <f aca="false">IF(H1159=0,"",BH1159/H1159)</f>
        <v>0.0563380281690141</v>
      </c>
      <c r="BJ1159" s="16" t="n">
        <f aca="false">IF(AP1159="","",AP1159+AN1159)</f>
        <v>5</v>
      </c>
    </row>
    <row r="1160" customFormat="false" ht="15" hidden="false" customHeight="true" outlineLevel="0" collapsed="false">
      <c r="A1160" s="9" t="s">
        <v>90</v>
      </c>
      <c r="B1160" s="10" t="s">
        <v>63</v>
      </c>
      <c r="C1160" s="10" t="s">
        <v>91</v>
      </c>
      <c r="D1160" s="9" t="n">
        <v>2021</v>
      </c>
      <c r="E1160" s="11" t="n">
        <v>13007</v>
      </c>
      <c r="F1160" s="11" t="n">
        <v>1873</v>
      </c>
      <c r="G1160" s="11" t="n">
        <v>1959</v>
      </c>
      <c r="H1160" s="11" t="n">
        <v>193</v>
      </c>
      <c r="I1160" s="11" t="n">
        <v>8709</v>
      </c>
      <c r="J1160" s="11" t="n">
        <v>7025</v>
      </c>
      <c r="K1160" s="11" t="n">
        <v>18</v>
      </c>
      <c r="L1160" s="12" t="n">
        <v>14.8381640655032</v>
      </c>
      <c r="M1160" s="12" t="n">
        <v>1.38387022372569</v>
      </c>
      <c r="N1160" s="13" t="n">
        <v>0.806636812492824</v>
      </c>
      <c r="O1160" s="13" t="n">
        <v>0.669562543245944</v>
      </c>
      <c r="P1160" s="13" t="n">
        <v>0.150611209348812</v>
      </c>
      <c r="Q1160" s="13" t="n">
        <v>-0.209973275024295</v>
      </c>
      <c r="R1160" s="13" t="n">
        <v>-0.225079113924051</v>
      </c>
      <c r="S1160" s="11" t="n">
        <v>-4</v>
      </c>
      <c r="T1160" s="13" t="n">
        <v>-0.053921568627451</v>
      </c>
      <c r="U1160" s="13" t="n">
        <v>-0.0422302870339822</v>
      </c>
      <c r="V1160" s="11" t="n">
        <v>0</v>
      </c>
      <c r="W1160" s="13" t="n">
        <v>-0.103626943005181</v>
      </c>
      <c r="X1160" s="11" t="n">
        <v>0</v>
      </c>
      <c r="Y1160" s="11" t="n">
        <v>0</v>
      </c>
      <c r="Z1160" s="11" t="n">
        <v>0</v>
      </c>
      <c r="AA1160" s="11" t="n">
        <v>0</v>
      </c>
      <c r="AB1160" s="10" t="s">
        <v>515</v>
      </c>
      <c r="AC1160" s="11" t="n">
        <v>81</v>
      </c>
      <c r="AD1160" s="11" t="n">
        <v>30</v>
      </c>
      <c r="AE1160" s="11" t="n">
        <v>56</v>
      </c>
      <c r="AF1160" s="11" t="n">
        <v>17</v>
      </c>
      <c r="AG1160" s="11" t="n">
        <v>5</v>
      </c>
      <c r="AH1160" s="11" t="n">
        <v>4</v>
      </c>
      <c r="AI1160" s="13" t="n">
        <v>0.419689119170984</v>
      </c>
      <c r="AJ1160" s="13" t="n">
        <v>0.155440414507772</v>
      </c>
      <c r="AK1160" s="13" t="n">
        <v>0.290155440414508</v>
      </c>
      <c r="AL1160" s="13" t="n">
        <v>0.0880829015544041</v>
      </c>
      <c r="AM1160" s="13" t="n">
        <v>0.0259067357512953</v>
      </c>
      <c r="AN1160" s="11" t="n">
        <v>1</v>
      </c>
      <c r="AO1160" s="13" t="n">
        <v>0.00515463917525773</v>
      </c>
      <c r="AP1160" s="11" t="n">
        <v>15</v>
      </c>
      <c r="AQ1160" s="11" t="n">
        <v>5</v>
      </c>
      <c r="AR1160" s="13" t="n">
        <v>0.0735294117647059</v>
      </c>
      <c r="AS1160" s="13" t="n">
        <v>0.0245098039215686</v>
      </c>
      <c r="AT1160" s="14" t="n">
        <f aca="false">SUMIFS(시도_소아과개폐업!$C$5:$C$293,시도_소아과개폐업!$A$5:$A$293,$D1160,시도_소아과개폐업!$B$5:$B$293,$B1160)</f>
        <v>125</v>
      </c>
      <c r="AU1160" s="14" t="n">
        <f aca="false">SUMIFS(시도_소아과개폐업!$D$5:$D$293,시도_소아과개폐업!$A$5:$A$293,$D1160,시도_소아과개폐업!$B$5:$B$293,$B1160)</f>
        <v>94</v>
      </c>
      <c r="AV1160" s="14" t="n">
        <f aca="false">SUMIFS(시도_소아과개폐업!$F$5:$F$293,시도_소아과개폐업!$A$5:$A$293,$D1160,시도_소아과개폐업!$B$5:$B$293,$B1160)</f>
        <v>31</v>
      </c>
      <c r="AW1160" s="15" t="n">
        <f aca="false">SUMIFS(시도_소아과개폐업!$G$5:$G$293,시도_소아과개폐업!$A$5:$A$293,$D1160,시도_소아과개폐업!$B$5:$B$293,$B1160)</f>
        <v>0.197894736842105</v>
      </c>
      <c r="AX1160" s="14" t="n">
        <f aca="false">SUMIFS(시도_소아과개폐업!$H$5:$H$293,시도_소아과개폐업!$A$5:$A$293,$D1160,시도_소아과개폐업!$B$5:$B$293,$B1160)</f>
        <v>265</v>
      </c>
      <c r="AY1160" s="14" t="n">
        <f aca="false">SUMIFS(시군구_병원급!$E$5:$E$3668,시군구_병원급!$A$5:$A$3668,$A1160,시군구_병원급!$D$5:$D$3668,$D1160)</f>
        <v>2</v>
      </c>
      <c r="AZ1160" s="14" t="n">
        <f aca="false">SUMIFS(시군구_병원급!$F$5:$F$3668,시군구_병원급!$A$5:$A$3668,$A1160,시군구_병원급!$D$5:$D$3668,$D1160)</f>
        <v>0</v>
      </c>
      <c r="BA1160" s="14" t="n">
        <f aca="false">SUMIFS(시군구_병원급!$G$5:$G$3668,시군구_병원급!$A$5:$A$3668,$A1160,시군구_병원급!$D$5:$D$3668,$D1160)</f>
        <v>5</v>
      </c>
      <c r="BB1160" s="14" t="n">
        <f aca="false">SUMIFS(시군구_병원급!$H$5:$H$3668,시군구_병원급!$A$5:$A$3668,$A1160,시군구_병원급!$D$5:$D$3668,$D1160)</f>
        <v>14</v>
      </c>
      <c r="BC1160" s="16" t="n">
        <f aca="false">K1160+AY1160</f>
        <v>20</v>
      </c>
      <c r="BD1160" s="17" t="n">
        <f aca="false">IF(E1160=0,"",(K1160+AY1160)/E1160*1000)</f>
        <v>1.53763358191743</v>
      </c>
      <c r="BE1160" s="16" t="n">
        <f aca="false">AY1160-SUMIFS(시군구_병원급!$E$5:$E$3668,시군구_병원급!$A$5:$A$3668,$A1160,시군구_병원급!$D$5:$D$3668,$D1160-3)</f>
        <v>0</v>
      </c>
      <c r="BF1160" s="16" t="n">
        <f aca="false">IF(AY1160=0,1,0)</f>
        <v>0</v>
      </c>
      <c r="BG1160" s="16" t="n">
        <f aca="false">IF(K1160+AY1160=0,1,0)</f>
        <v>0</v>
      </c>
      <c r="BH1160" s="16" t="n">
        <f aca="false">AF1160+AG1160+AH1160</f>
        <v>26</v>
      </c>
      <c r="BI1160" s="18" t="n">
        <f aca="false">IF(H1160=0,"",BH1160/H1160)</f>
        <v>0.134715025906736</v>
      </c>
      <c r="BJ1160" s="16" t="n">
        <f aca="false">IF(AP1160="","",AP1160+AN1160)</f>
        <v>16</v>
      </c>
    </row>
    <row r="1161" customFormat="false" ht="15" hidden="false" customHeight="true" outlineLevel="0" collapsed="false">
      <c r="A1161" s="9" t="s">
        <v>92</v>
      </c>
      <c r="B1161" s="10" t="s">
        <v>63</v>
      </c>
      <c r="C1161" s="10" t="s">
        <v>93</v>
      </c>
      <c r="D1161" s="9" t="n">
        <v>2021</v>
      </c>
      <c r="E1161" s="11" t="n">
        <v>13760</v>
      </c>
      <c r="F1161" s="11" t="n">
        <v>1755</v>
      </c>
      <c r="G1161" s="11" t="n">
        <v>1827</v>
      </c>
      <c r="H1161" s="11" t="n">
        <v>263</v>
      </c>
      <c r="I1161" s="11" t="n">
        <v>10787</v>
      </c>
      <c r="J1161" s="11" t="n">
        <v>8291</v>
      </c>
      <c r="K1161" s="11" t="n">
        <v>22</v>
      </c>
      <c r="L1161" s="12" t="n">
        <v>19.1133720930233</v>
      </c>
      <c r="M1161" s="12" t="n">
        <v>1.59883720930233</v>
      </c>
      <c r="N1161" s="13" t="n">
        <v>0.768610364327431</v>
      </c>
      <c r="O1161" s="13" t="n">
        <v>0.783938953488372</v>
      </c>
      <c r="P1161" s="13" t="n">
        <v>0.132776162790698</v>
      </c>
      <c r="Q1161" s="13" t="n">
        <v>-0.241706161137441</v>
      </c>
      <c r="R1161" s="13" t="n">
        <v>-0.234604105571848</v>
      </c>
      <c r="S1161" s="11" t="n">
        <v>-4</v>
      </c>
      <c r="T1161" s="13" t="n">
        <v>-0.0640569395017794</v>
      </c>
      <c r="U1161" s="13" t="n">
        <v>-0.0570804195804195</v>
      </c>
      <c r="V1161" s="11" t="n">
        <v>0</v>
      </c>
      <c r="W1161" s="13" t="n">
        <v>-0.239543726235742</v>
      </c>
      <c r="X1161" s="11" t="n">
        <v>1</v>
      </c>
      <c r="Y1161" s="11" t="n">
        <v>0</v>
      </c>
      <c r="Z1161" s="11" t="n">
        <v>1</v>
      </c>
      <c r="AA1161" s="11" t="n">
        <v>0</v>
      </c>
      <c r="AB1161" s="10" t="s">
        <v>515</v>
      </c>
      <c r="AC1161" s="11" t="n">
        <v>87</v>
      </c>
      <c r="AD1161" s="11" t="n">
        <v>46</v>
      </c>
      <c r="AE1161" s="11" t="n">
        <v>121</v>
      </c>
      <c r="AF1161" s="11" t="n">
        <v>8</v>
      </c>
      <c r="AG1161" s="11" t="n">
        <v>1</v>
      </c>
      <c r="AH1161" s="11" t="n">
        <v>0</v>
      </c>
      <c r="AI1161" s="13" t="n">
        <v>0.330798479087453</v>
      </c>
      <c r="AJ1161" s="13" t="n">
        <v>0.17490494296578</v>
      </c>
      <c r="AK1161" s="13" t="n">
        <v>0.460076045627376</v>
      </c>
      <c r="AL1161" s="13" t="n">
        <v>0.0304182509505703</v>
      </c>
      <c r="AM1161" s="13" t="n">
        <v>0.00380228136882129</v>
      </c>
      <c r="AN1161" s="11" t="n">
        <v>7</v>
      </c>
      <c r="AO1161" s="13" t="n">
        <v>0.0259259259259259</v>
      </c>
      <c r="AP1161" s="11" t="n">
        <v>25</v>
      </c>
      <c r="AQ1161" s="11" t="n">
        <v>7</v>
      </c>
      <c r="AR1161" s="13" t="n">
        <v>0.0868055555555556</v>
      </c>
      <c r="AS1161" s="13" t="n">
        <v>0.0243055555555556</v>
      </c>
      <c r="AT1161" s="14" t="n">
        <f aca="false">SUMIFS(시도_소아과개폐업!$C$5:$C$293,시도_소아과개폐업!$A$5:$A$293,$D1161,시도_소아과개폐업!$B$5:$B$293,$B1161)</f>
        <v>125</v>
      </c>
      <c r="AU1161" s="14" t="n">
        <f aca="false">SUMIFS(시도_소아과개폐업!$D$5:$D$293,시도_소아과개폐업!$A$5:$A$293,$D1161,시도_소아과개폐업!$B$5:$B$293,$B1161)</f>
        <v>94</v>
      </c>
      <c r="AV1161" s="14" t="n">
        <f aca="false">SUMIFS(시도_소아과개폐업!$F$5:$F$293,시도_소아과개폐업!$A$5:$A$293,$D1161,시도_소아과개폐업!$B$5:$B$293,$B1161)</f>
        <v>31</v>
      </c>
      <c r="AW1161" s="15" t="n">
        <f aca="false">SUMIFS(시도_소아과개폐업!$G$5:$G$293,시도_소아과개폐업!$A$5:$A$293,$D1161,시도_소아과개폐업!$B$5:$B$293,$B1161)</f>
        <v>0.197894736842105</v>
      </c>
      <c r="AX1161" s="14" t="n">
        <f aca="false">SUMIFS(시도_소아과개폐업!$H$5:$H$293,시도_소아과개폐업!$A$5:$A$293,$D1161,시도_소아과개폐업!$B$5:$B$293,$B1161)</f>
        <v>265</v>
      </c>
      <c r="AY1161" s="14" t="n">
        <f aca="false">SUMIFS(시군구_병원급!$E$5:$E$3668,시군구_병원급!$A$5:$A$3668,$A1161,시군구_병원급!$D$5:$D$3668,$D1161)</f>
        <v>5</v>
      </c>
      <c r="AZ1161" s="14" t="n">
        <f aca="false">SUMIFS(시군구_병원급!$F$5:$F$3668,시군구_병원급!$A$5:$A$3668,$A1161,시군구_병원급!$D$5:$D$3668,$D1161)</f>
        <v>3</v>
      </c>
      <c r="BA1161" s="14" t="n">
        <f aca="false">SUMIFS(시군구_병원급!$G$5:$G$3668,시군구_병원급!$A$5:$A$3668,$A1161,시군구_병원급!$D$5:$D$3668,$D1161)</f>
        <v>8</v>
      </c>
      <c r="BB1161" s="14" t="n">
        <f aca="false">SUMIFS(시군구_병원급!$H$5:$H$3668,시군구_병원급!$A$5:$A$3668,$A1161,시군구_병원급!$D$5:$D$3668,$D1161)</f>
        <v>18</v>
      </c>
      <c r="BC1161" s="16" t="n">
        <f aca="false">K1161+AY1161</f>
        <v>27</v>
      </c>
      <c r="BD1161" s="17" t="n">
        <f aca="false">IF(E1161=0,"",(K1161+AY1161)/E1161*1000)</f>
        <v>1.96220930232558</v>
      </c>
      <c r="BE1161" s="16" t="n">
        <f aca="false">AY1161-SUMIFS(시군구_병원급!$E$5:$E$3668,시군구_병원급!$A$5:$A$3668,$A1161,시군구_병원급!$D$5:$D$3668,$D1161-3)</f>
        <v>0</v>
      </c>
      <c r="BF1161" s="16" t="n">
        <f aca="false">IF(AY1161=0,1,0)</f>
        <v>0</v>
      </c>
      <c r="BG1161" s="16" t="n">
        <f aca="false">IF(K1161+AY1161=0,1,0)</f>
        <v>0</v>
      </c>
      <c r="BH1161" s="16" t="n">
        <f aca="false">AF1161+AG1161+AH1161</f>
        <v>9</v>
      </c>
      <c r="BI1161" s="18" t="n">
        <f aca="false">IF(H1161=0,"",BH1161/H1161)</f>
        <v>0.0342205323193916</v>
      </c>
      <c r="BJ1161" s="16" t="n">
        <f aca="false">IF(AP1161="","",AP1161+AN1161)</f>
        <v>32</v>
      </c>
    </row>
    <row r="1162" customFormat="false" ht="15" hidden="false" customHeight="true" outlineLevel="0" collapsed="false">
      <c r="A1162" s="9" t="s">
        <v>94</v>
      </c>
      <c r="B1162" s="10" t="s">
        <v>63</v>
      </c>
      <c r="C1162" s="10" t="s">
        <v>95</v>
      </c>
      <c r="D1162" s="9" t="n">
        <v>2021</v>
      </c>
      <c r="E1162" s="11" t="n">
        <v>19618</v>
      </c>
      <c r="F1162" s="11" t="n">
        <v>2815</v>
      </c>
      <c r="G1162" s="11" t="n">
        <v>3006</v>
      </c>
      <c r="H1162" s="11" t="n">
        <v>341</v>
      </c>
      <c r="I1162" s="11" t="n">
        <v>15122</v>
      </c>
      <c r="J1162" s="11" t="n">
        <v>11789</v>
      </c>
      <c r="K1162" s="11" t="n">
        <v>28</v>
      </c>
      <c r="L1162" s="12" t="n">
        <v>17.3819961260067</v>
      </c>
      <c r="M1162" s="12" t="n">
        <v>1.42726067896829</v>
      </c>
      <c r="N1162" s="13" t="n">
        <v>0.779592646475334</v>
      </c>
      <c r="O1162" s="13" t="n">
        <v>0.770822713834234</v>
      </c>
      <c r="P1162" s="13" t="n">
        <v>0.153226628606382</v>
      </c>
      <c r="Q1162" s="13" t="n">
        <v>-0.294621026894866</v>
      </c>
      <c r="R1162" s="13" t="n">
        <v>-0.294366197183099</v>
      </c>
      <c r="S1162" s="11" t="n">
        <v>-4</v>
      </c>
      <c r="T1162" s="13" t="n">
        <v>-0.0857908847184986</v>
      </c>
      <c r="U1162" s="13" t="n">
        <v>-0.0585232225127631</v>
      </c>
      <c r="V1162" s="11" t="n">
        <v>0</v>
      </c>
      <c r="W1162" s="13" t="n">
        <v>-0.187683284457478</v>
      </c>
      <c r="X1162" s="11" t="n">
        <v>0</v>
      </c>
      <c r="Y1162" s="11" t="n">
        <v>0</v>
      </c>
      <c r="Z1162" s="11" t="n">
        <v>0</v>
      </c>
      <c r="AA1162" s="11" t="n">
        <v>0</v>
      </c>
      <c r="AB1162" s="10" t="s">
        <v>515</v>
      </c>
      <c r="AC1162" s="11" t="n">
        <v>93</v>
      </c>
      <c r="AD1162" s="11" t="n">
        <v>88</v>
      </c>
      <c r="AE1162" s="11" t="n">
        <v>136</v>
      </c>
      <c r="AF1162" s="11" t="n">
        <v>15</v>
      </c>
      <c r="AG1162" s="11" t="n">
        <v>6</v>
      </c>
      <c r="AH1162" s="11" t="n">
        <v>3</v>
      </c>
      <c r="AI1162" s="13" t="n">
        <v>0.272727272727273</v>
      </c>
      <c r="AJ1162" s="13" t="n">
        <v>0.258064516129032</v>
      </c>
      <c r="AK1162" s="13" t="n">
        <v>0.398826979472141</v>
      </c>
      <c r="AL1162" s="13" t="n">
        <v>0.0439882697947214</v>
      </c>
      <c r="AM1162" s="13" t="n">
        <v>0.0175953079178886</v>
      </c>
      <c r="AN1162" s="11" t="n">
        <v>16</v>
      </c>
      <c r="AO1162" s="13" t="n">
        <v>0.0448179271708684</v>
      </c>
      <c r="AP1162" s="11" t="n">
        <v>42</v>
      </c>
      <c r="AQ1162" s="11" t="n">
        <v>6</v>
      </c>
      <c r="AR1162" s="13" t="n">
        <v>0.106870229007634</v>
      </c>
      <c r="AS1162" s="13" t="n">
        <v>0.0152671755725191</v>
      </c>
      <c r="AT1162" s="14" t="n">
        <f aca="false">SUMIFS(시도_소아과개폐업!$C$5:$C$293,시도_소아과개폐업!$A$5:$A$293,$D1162,시도_소아과개폐업!$B$5:$B$293,$B1162)</f>
        <v>125</v>
      </c>
      <c r="AU1162" s="14" t="n">
        <f aca="false">SUMIFS(시도_소아과개폐업!$D$5:$D$293,시도_소아과개폐업!$A$5:$A$293,$D1162,시도_소아과개폐업!$B$5:$B$293,$B1162)</f>
        <v>94</v>
      </c>
      <c r="AV1162" s="14" t="n">
        <f aca="false">SUMIFS(시도_소아과개폐업!$F$5:$F$293,시도_소아과개폐업!$A$5:$A$293,$D1162,시도_소아과개폐업!$B$5:$B$293,$B1162)</f>
        <v>31</v>
      </c>
      <c r="AW1162" s="15" t="n">
        <f aca="false">SUMIFS(시도_소아과개폐업!$G$5:$G$293,시도_소아과개폐업!$A$5:$A$293,$D1162,시도_소아과개폐업!$B$5:$B$293,$B1162)</f>
        <v>0.197894736842105</v>
      </c>
      <c r="AX1162" s="14" t="n">
        <f aca="false">SUMIFS(시도_소아과개폐업!$H$5:$H$293,시도_소아과개폐업!$A$5:$A$293,$D1162,시도_소아과개폐업!$B$5:$B$293,$B1162)</f>
        <v>265</v>
      </c>
      <c r="AY1162" s="14" t="n">
        <f aca="false">SUMIFS(시군구_병원급!$E$5:$E$3668,시군구_병원급!$A$5:$A$3668,$A1162,시군구_병원급!$D$5:$D$3668,$D1162)</f>
        <v>6</v>
      </c>
      <c r="AZ1162" s="14" t="n">
        <f aca="false">SUMIFS(시군구_병원급!$F$5:$F$3668,시군구_병원급!$A$5:$A$3668,$A1162,시군구_병원급!$D$5:$D$3668,$D1162)</f>
        <v>4</v>
      </c>
      <c r="BA1162" s="14" t="n">
        <f aca="false">SUMIFS(시군구_병원급!$G$5:$G$3668,시군구_병원급!$A$5:$A$3668,$A1162,시군구_병원급!$D$5:$D$3668,$D1162)</f>
        <v>20</v>
      </c>
      <c r="BB1162" s="14" t="n">
        <f aca="false">SUMIFS(시군구_병원급!$H$5:$H$3668,시군구_병원급!$A$5:$A$3668,$A1162,시군구_병원급!$D$5:$D$3668,$D1162)</f>
        <v>36</v>
      </c>
      <c r="BC1162" s="16" t="n">
        <f aca="false">K1162+AY1162</f>
        <v>34</v>
      </c>
      <c r="BD1162" s="17" t="n">
        <f aca="false">IF(E1162=0,"",(K1162+AY1162)/E1162*1000)</f>
        <v>1.73310225303293</v>
      </c>
      <c r="BE1162" s="16" t="n">
        <f aca="false">AY1162-SUMIFS(시군구_병원급!$E$5:$E$3668,시군구_병원급!$A$5:$A$3668,$A1162,시군구_병원급!$D$5:$D$3668,$D1162-3)</f>
        <v>0</v>
      </c>
      <c r="BF1162" s="16" t="n">
        <f aca="false">IF(AY1162=0,1,0)</f>
        <v>0</v>
      </c>
      <c r="BG1162" s="16" t="n">
        <f aca="false">IF(K1162+AY1162=0,1,0)</f>
        <v>0</v>
      </c>
      <c r="BH1162" s="16" t="n">
        <f aca="false">AF1162+AG1162+AH1162</f>
        <v>24</v>
      </c>
      <c r="BI1162" s="18" t="n">
        <f aca="false">IF(H1162=0,"",BH1162/H1162)</f>
        <v>0.0703812316715543</v>
      </c>
      <c r="BJ1162" s="16" t="n">
        <f aca="false">IF(AP1162="","",AP1162+AN1162)</f>
        <v>58</v>
      </c>
    </row>
    <row r="1163" customFormat="false" ht="15" hidden="false" customHeight="true" outlineLevel="0" collapsed="false">
      <c r="A1163" s="9" t="s">
        <v>96</v>
      </c>
      <c r="B1163" s="10" t="s">
        <v>63</v>
      </c>
      <c r="C1163" s="10" t="s">
        <v>97</v>
      </c>
      <c r="D1163" s="9" t="n">
        <v>2021</v>
      </c>
      <c r="E1163" s="11" t="n">
        <v>14337</v>
      </c>
      <c r="F1163" s="11" t="n">
        <v>2135</v>
      </c>
      <c r="G1163" s="11" t="n">
        <v>2229</v>
      </c>
      <c r="H1163" s="11" t="n">
        <v>286</v>
      </c>
      <c r="I1163" s="11" t="n">
        <v>12170</v>
      </c>
      <c r="J1163" s="11" t="n">
        <v>9583</v>
      </c>
      <c r="K1163" s="11" t="n">
        <v>18</v>
      </c>
      <c r="L1163" s="12" t="n">
        <v>19.9483852967845</v>
      </c>
      <c r="M1163" s="12" t="n">
        <v>1.25549278091651</v>
      </c>
      <c r="N1163" s="13" t="n">
        <v>0.787428101889893</v>
      </c>
      <c r="O1163" s="13" t="n">
        <v>0.84885261909744</v>
      </c>
      <c r="P1163" s="13" t="n">
        <v>0.155471856036828</v>
      </c>
      <c r="Q1163" s="13" t="n">
        <v>-0.218436546009594</v>
      </c>
      <c r="R1163" s="13" t="n">
        <v>-0.161399548532731</v>
      </c>
      <c r="S1163" s="11" t="n">
        <v>-1</v>
      </c>
      <c r="T1163" s="13" t="n">
        <v>-0.0434782608695652</v>
      </c>
      <c r="U1163" s="13" t="n">
        <v>-0.0302016096900152</v>
      </c>
      <c r="V1163" s="11" t="n">
        <v>0</v>
      </c>
      <c r="W1163" s="13" t="n">
        <v>-0.185314685314685</v>
      </c>
      <c r="X1163" s="11" t="n">
        <v>0</v>
      </c>
      <c r="Y1163" s="11" t="n">
        <v>0</v>
      </c>
      <c r="Z1163" s="11" t="n">
        <v>0</v>
      </c>
      <c r="AA1163" s="11" t="n">
        <v>0</v>
      </c>
      <c r="AB1163" s="10" t="s">
        <v>515</v>
      </c>
      <c r="AC1163" s="11" t="n">
        <v>97</v>
      </c>
      <c r="AD1163" s="11" t="n">
        <v>63</v>
      </c>
      <c r="AE1163" s="11" t="n">
        <v>106</v>
      </c>
      <c r="AF1163" s="11" t="n">
        <v>9</v>
      </c>
      <c r="AG1163" s="11" t="n">
        <v>8</v>
      </c>
      <c r="AH1163" s="11" t="n">
        <v>3</v>
      </c>
      <c r="AI1163" s="13" t="n">
        <v>0.339160839160839</v>
      </c>
      <c r="AJ1163" s="13" t="n">
        <v>0.22027972027972</v>
      </c>
      <c r="AK1163" s="13" t="n">
        <v>0.370629370629371</v>
      </c>
      <c r="AL1163" s="13" t="n">
        <v>0.0314685314685315</v>
      </c>
      <c r="AM1163" s="13" t="n">
        <v>0.027972027972028</v>
      </c>
      <c r="AN1163" s="11" t="n">
        <v>8</v>
      </c>
      <c r="AO1163" s="13" t="n">
        <v>0.0272108843537415</v>
      </c>
      <c r="AP1163" s="11" t="n">
        <v>22</v>
      </c>
      <c r="AQ1163" s="11" t="n">
        <v>7</v>
      </c>
      <c r="AR1163" s="13" t="n">
        <v>0.0709677419354839</v>
      </c>
      <c r="AS1163" s="13" t="n">
        <v>0.0225806451612903</v>
      </c>
      <c r="AT1163" s="14" t="n">
        <f aca="false">SUMIFS(시도_소아과개폐업!$C$5:$C$293,시도_소아과개폐업!$A$5:$A$293,$D1163,시도_소아과개폐업!$B$5:$B$293,$B1163)</f>
        <v>125</v>
      </c>
      <c r="AU1163" s="14" t="n">
        <f aca="false">SUMIFS(시도_소아과개폐업!$D$5:$D$293,시도_소아과개폐업!$A$5:$A$293,$D1163,시도_소아과개폐업!$B$5:$B$293,$B1163)</f>
        <v>94</v>
      </c>
      <c r="AV1163" s="14" t="n">
        <f aca="false">SUMIFS(시도_소아과개폐업!$F$5:$F$293,시도_소아과개폐업!$A$5:$A$293,$D1163,시도_소아과개폐업!$B$5:$B$293,$B1163)</f>
        <v>31</v>
      </c>
      <c r="AW1163" s="15" t="n">
        <f aca="false">SUMIFS(시도_소아과개폐업!$G$5:$G$293,시도_소아과개폐업!$A$5:$A$293,$D1163,시도_소아과개폐업!$B$5:$B$293,$B1163)</f>
        <v>0.197894736842105</v>
      </c>
      <c r="AX1163" s="14" t="n">
        <f aca="false">SUMIFS(시도_소아과개폐업!$H$5:$H$293,시도_소아과개폐업!$A$5:$A$293,$D1163,시도_소아과개폐업!$B$5:$B$293,$B1163)</f>
        <v>265</v>
      </c>
      <c r="AY1163" s="14" t="n">
        <f aca="false">SUMIFS(시군구_병원급!$E$5:$E$3668,시군구_병원급!$A$5:$A$3668,$A1163,시군구_병원급!$D$5:$D$3668,$D1163)</f>
        <v>5</v>
      </c>
      <c r="AZ1163" s="14" t="n">
        <f aca="false">SUMIFS(시군구_병원급!$F$5:$F$3668,시군구_병원급!$A$5:$A$3668,$A1163,시군구_병원급!$D$5:$D$3668,$D1163)</f>
        <v>2</v>
      </c>
      <c r="BA1163" s="14" t="n">
        <f aca="false">SUMIFS(시군구_병원급!$G$5:$G$3668,시군구_병원급!$A$5:$A$3668,$A1163,시군구_병원급!$D$5:$D$3668,$D1163)</f>
        <v>11</v>
      </c>
      <c r="BB1163" s="14" t="n">
        <f aca="false">SUMIFS(시군구_병원급!$H$5:$H$3668,시군구_병원급!$A$5:$A$3668,$A1163,시군구_병원급!$D$5:$D$3668,$D1163)</f>
        <v>22</v>
      </c>
      <c r="BC1163" s="16" t="n">
        <f aca="false">K1163+AY1163</f>
        <v>23</v>
      </c>
      <c r="BD1163" s="17" t="n">
        <f aca="false">IF(E1163=0,"",(K1163+AY1163)/E1163*1000)</f>
        <v>1.60424077561554</v>
      </c>
      <c r="BE1163" s="16" t="n">
        <f aca="false">AY1163-SUMIFS(시군구_병원급!$E$5:$E$3668,시군구_병원급!$A$5:$A$3668,$A1163,시군구_병원급!$D$5:$D$3668,$D1163-3)</f>
        <v>0</v>
      </c>
      <c r="BF1163" s="16" t="n">
        <f aca="false">IF(AY1163=0,1,0)</f>
        <v>0</v>
      </c>
      <c r="BG1163" s="16" t="n">
        <f aca="false">IF(K1163+AY1163=0,1,0)</f>
        <v>0</v>
      </c>
      <c r="BH1163" s="16" t="n">
        <f aca="false">AF1163+AG1163+AH1163</f>
        <v>20</v>
      </c>
      <c r="BI1163" s="18" t="n">
        <f aca="false">IF(H1163=0,"",BH1163/H1163)</f>
        <v>0.0699300699300699</v>
      </c>
      <c r="BJ1163" s="16" t="n">
        <f aca="false">IF(AP1163="","",AP1163+AN1163)</f>
        <v>30</v>
      </c>
    </row>
    <row r="1164" customFormat="false" ht="15" hidden="false" customHeight="true" outlineLevel="0" collapsed="false">
      <c r="A1164" s="9" t="s">
        <v>98</v>
      </c>
      <c r="B1164" s="10" t="s">
        <v>63</v>
      </c>
      <c r="C1164" s="10" t="s">
        <v>99</v>
      </c>
      <c r="D1164" s="9" t="n">
        <v>2021</v>
      </c>
      <c r="E1164" s="11" t="n">
        <v>6494</v>
      </c>
      <c r="F1164" s="11" t="n">
        <v>965</v>
      </c>
      <c r="G1164" s="11" t="n">
        <v>1012</v>
      </c>
      <c r="H1164" s="11" t="n">
        <v>140</v>
      </c>
      <c r="I1164" s="11" t="n">
        <v>7369</v>
      </c>
      <c r="J1164" s="11" t="n">
        <v>5172</v>
      </c>
      <c r="K1164" s="11" t="n">
        <v>11</v>
      </c>
      <c r="L1164" s="12" t="n">
        <v>21.5583615645211</v>
      </c>
      <c r="M1164" s="12" t="n">
        <v>1.6938712657838</v>
      </c>
      <c r="N1164" s="13" t="n">
        <v>0.701859139639028</v>
      </c>
      <c r="O1164" s="13" t="n">
        <v>1.13473975977826</v>
      </c>
      <c r="P1164" s="13" t="n">
        <v>0.15583615645211</v>
      </c>
      <c r="Q1164" s="13" t="n">
        <v>-0.254505797267822</v>
      </c>
      <c r="R1164" s="13" t="n">
        <v>-0.229832572298326</v>
      </c>
      <c r="S1164" s="11" t="n">
        <v>0</v>
      </c>
      <c r="T1164" s="13" t="n">
        <v>-0.0666666666666667</v>
      </c>
      <c r="U1164" s="13" t="n">
        <v>-0.0199494613645431</v>
      </c>
      <c r="V1164" s="11" t="n">
        <v>0</v>
      </c>
      <c r="W1164" s="13" t="n">
        <v>-0.221428571428571</v>
      </c>
      <c r="X1164" s="11" t="n">
        <v>1</v>
      </c>
      <c r="Y1164" s="11" t="n">
        <v>0</v>
      </c>
      <c r="Z1164" s="11" t="n">
        <v>1</v>
      </c>
      <c r="AA1164" s="11" t="n">
        <v>0</v>
      </c>
      <c r="AB1164" s="10" t="s">
        <v>515</v>
      </c>
      <c r="AC1164" s="11" t="n">
        <v>56</v>
      </c>
      <c r="AD1164" s="11" t="n">
        <v>38</v>
      </c>
      <c r="AE1164" s="11" t="n">
        <v>28</v>
      </c>
      <c r="AF1164" s="11" t="n">
        <v>7</v>
      </c>
      <c r="AG1164" s="11" t="n">
        <v>11</v>
      </c>
      <c r="AH1164" s="11" t="n">
        <v>0</v>
      </c>
      <c r="AI1164" s="13" t="n">
        <v>0.4</v>
      </c>
      <c r="AJ1164" s="13" t="n">
        <v>0.271428571428571</v>
      </c>
      <c r="AK1164" s="13" t="n">
        <v>0.2</v>
      </c>
      <c r="AL1164" s="13" t="n">
        <v>0.05</v>
      </c>
      <c r="AM1164" s="13" t="n">
        <v>0.0785714285714286</v>
      </c>
      <c r="AN1164" s="11" t="n">
        <v>1</v>
      </c>
      <c r="AO1164" s="13" t="n">
        <v>0.00709219858156028</v>
      </c>
      <c r="AP1164" s="11" t="n">
        <v>14</v>
      </c>
      <c r="AQ1164" s="11" t="n">
        <v>4</v>
      </c>
      <c r="AR1164" s="13" t="n">
        <v>0.0927152317880795</v>
      </c>
      <c r="AS1164" s="13" t="n">
        <v>0.0264900662251656</v>
      </c>
      <c r="AT1164" s="14" t="n">
        <f aca="false">SUMIFS(시도_소아과개폐업!$C$5:$C$293,시도_소아과개폐업!$A$5:$A$293,$D1164,시도_소아과개폐업!$B$5:$B$293,$B1164)</f>
        <v>125</v>
      </c>
      <c r="AU1164" s="14" t="n">
        <f aca="false">SUMIFS(시도_소아과개폐업!$D$5:$D$293,시도_소아과개폐업!$A$5:$A$293,$D1164,시도_소아과개폐업!$B$5:$B$293,$B1164)</f>
        <v>94</v>
      </c>
      <c r="AV1164" s="14" t="n">
        <f aca="false">SUMIFS(시도_소아과개폐업!$F$5:$F$293,시도_소아과개폐업!$A$5:$A$293,$D1164,시도_소아과개폐업!$B$5:$B$293,$B1164)</f>
        <v>31</v>
      </c>
      <c r="AW1164" s="15" t="n">
        <f aca="false">SUMIFS(시도_소아과개폐업!$G$5:$G$293,시도_소아과개폐업!$A$5:$A$293,$D1164,시도_소아과개폐업!$B$5:$B$293,$B1164)</f>
        <v>0.197894736842105</v>
      </c>
      <c r="AX1164" s="14" t="n">
        <f aca="false">SUMIFS(시도_소아과개폐업!$H$5:$H$293,시도_소아과개폐업!$A$5:$A$293,$D1164,시도_소아과개폐업!$B$5:$B$293,$B1164)</f>
        <v>265</v>
      </c>
      <c r="AY1164" s="14" t="n">
        <f aca="false">SUMIFS(시군구_병원급!$E$5:$E$3668,시군구_병원급!$A$5:$A$3668,$A1164,시군구_병원급!$D$5:$D$3668,$D1164)</f>
        <v>0</v>
      </c>
      <c r="AZ1164" s="14" t="n">
        <f aca="false">SUMIFS(시군구_병원급!$F$5:$F$3668,시군구_병원급!$A$5:$A$3668,$A1164,시군구_병원급!$D$5:$D$3668,$D1164)</f>
        <v>1</v>
      </c>
      <c r="BA1164" s="14" t="n">
        <f aca="false">SUMIFS(시군구_병원급!$G$5:$G$3668,시군구_병원급!$A$5:$A$3668,$A1164,시군구_병원급!$D$5:$D$3668,$D1164)</f>
        <v>6</v>
      </c>
      <c r="BB1164" s="14" t="n">
        <f aca="false">SUMIFS(시군구_병원급!$H$5:$H$3668,시군구_병원급!$A$5:$A$3668,$A1164,시군구_병원급!$D$5:$D$3668,$D1164)</f>
        <v>14</v>
      </c>
      <c r="BC1164" s="16" t="n">
        <f aca="false">K1164+AY1164</f>
        <v>11</v>
      </c>
      <c r="BD1164" s="17" t="n">
        <f aca="false">IF(E1164=0,"",(K1164+AY1164)/E1164*1000)</f>
        <v>1.6938712657838</v>
      </c>
      <c r="BE1164" s="16" t="n">
        <f aca="false">AY1164-SUMIFS(시군구_병원급!$E$5:$E$3668,시군구_병원급!$A$5:$A$3668,$A1164,시군구_병원급!$D$5:$D$3668,$D1164-3)</f>
        <v>-1</v>
      </c>
      <c r="BF1164" s="16" t="n">
        <f aca="false">IF(AY1164=0,1,0)</f>
        <v>1</v>
      </c>
      <c r="BG1164" s="16" t="n">
        <f aca="false">IF(K1164+AY1164=0,1,0)</f>
        <v>0</v>
      </c>
      <c r="BH1164" s="16" t="n">
        <f aca="false">AF1164+AG1164+AH1164</f>
        <v>18</v>
      </c>
      <c r="BI1164" s="18" t="n">
        <f aca="false">IF(H1164=0,"",BH1164/H1164)</f>
        <v>0.128571428571429</v>
      </c>
      <c r="BJ1164" s="16" t="n">
        <f aca="false">IF(AP1164="","",AP1164+AN1164)</f>
        <v>15</v>
      </c>
    </row>
    <row r="1165" customFormat="false" ht="15" hidden="false" customHeight="true" outlineLevel="0" collapsed="false">
      <c r="A1165" s="9" t="s">
        <v>100</v>
      </c>
      <c r="B1165" s="10" t="s">
        <v>63</v>
      </c>
      <c r="C1165" s="10" t="s">
        <v>101</v>
      </c>
      <c r="D1165" s="9" t="n">
        <v>2021</v>
      </c>
      <c r="E1165" s="11" t="n">
        <v>14485</v>
      </c>
      <c r="F1165" s="11" t="n">
        <v>2193</v>
      </c>
      <c r="G1165" s="11" t="n">
        <v>2402</v>
      </c>
      <c r="H1165" s="11" t="n">
        <v>234</v>
      </c>
      <c r="I1165" s="11" t="n">
        <v>11739</v>
      </c>
      <c r="J1165" s="11" t="n">
        <v>9354</v>
      </c>
      <c r="K1165" s="11" t="n">
        <v>19</v>
      </c>
      <c r="L1165" s="12" t="n">
        <v>16.1546427338626</v>
      </c>
      <c r="M1165" s="12" t="n">
        <v>1.31170176044184</v>
      </c>
      <c r="N1165" s="13" t="n">
        <v>0.796831075900843</v>
      </c>
      <c r="O1165" s="13" t="n">
        <v>0.810424577148775</v>
      </c>
      <c r="P1165" s="13" t="n">
        <v>0.165826717293752</v>
      </c>
      <c r="Q1165" s="13" t="n">
        <v>-0.10536717929714</v>
      </c>
      <c r="R1165" s="13" t="n">
        <v>-0.109710896960712</v>
      </c>
      <c r="S1165" s="11" t="n">
        <v>-4</v>
      </c>
      <c r="T1165" s="13" t="n">
        <v>-0.025</v>
      </c>
      <c r="U1165" s="13" t="n">
        <v>-0.0171634293369055</v>
      </c>
      <c r="V1165" s="11" t="n">
        <v>0</v>
      </c>
      <c r="W1165" s="13" t="n">
        <v>-0.136752136752137</v>
      </c>
      <c r="X1165" s="11" t="n">
        <v>0</v>
      </c>
      <c r="Y1165" s="11" t="n">
        <v>0</v>
      </c>
      <c r="Z1165" s="11" t="n">
        <v>0</v>
      </c>
      <c r="AA1165" s="11" t="n">
        <v>0</v>
      </c>
      <c r="AB1165" s="10" t="s">
        <v>515</v>
      </c>
      <c r="AC1165" s="11" t="n">
        <v>81</v>
      </c>
      <c r="AD1165" s="11" t="n">
        <v>44</v>
      </c>
      <c r="AE1165" s="11" t="n">
        <v>70</v>
      </c>
      <c r="AF1165" s="11" t="n">
        <v>35</v>
      </c>
      <c r="AG1165" s="11" t="n">
        <v>4</v>
      </c>
      <c r="AH1165" s="11" t="n">
        <v>0</v>
      </c>
      <c r="AI1165" s="13" t="n">
        <v>0.346153846153846</v>
      </c>
      <c r="AJ1165" s="13" t="n">
        <v>0.188034188034188</v>
      </c>
      <c r="AK1165" s="13" t="n">
        <v>0.299145299145299</v>
      </c>
      <c r="AL1165" s="13" t="n">
        <v>0.14957264957265</v>
      </c>
      <c r="AM1165" s="13" t="n">
        <v>0.0170940170940171</v>
      </c>
      <c r="AN1165" s="11" t="n">
        <v>1</v>
      </c>
      <c r="AO1165" s="13" t="n">
        <v>0.00425531914893617</v>
      </c>
      <c r="AP1165" s="11" t="n">
        <v>11</v>
      </c>
      <c r="AQ1165" s="11" t="n">
        <v>4</v>
      </c>
      <c r="AR1165" s="13" t="n">
        <v>0.0454545454545455</v>
      </c>
      <c r="AS1165" s="13" t="n">
        <v>0.0165289256198347</v>
      </c>
      <c r="AT1165" s="14" t="n">
        <f aca="false">SUMIFS(시도_소아과개폐업!$C$5:$C$293,시도_소아과개폐업!$A$5:$A$293,$D1165,시도_소아과개폐업!$B$5:$B$293,$B1165)</f>
        <v>125</v>
      </c>
      <c r="AU1165" s="14" t="n">
        <f aca="false">SUMIFS(시도_소아과개폐업!$D$5:$D$293,시도_소아과개폐업!$A$5:$A$293,$D1165,시도_소아과개폐업!$B$5:$B$293,$B1165)</f>
        <v>94</v>
      </c>
      <c r="AV1165" s="14" t="n">
        <f aca="false">SUMIFS(시도_소아과개폐업!$F$5:$F$293,시도_소아과개폐업!$A$5:$A$293,$D1165,시도_소아과개폐업!$B$5:$B$293,$B1165)</f>
        <v>31</v>
      </c>
      <c r="AW1165" s="15" t="n">
        <f aca="false">SUMIFS(시도_소아과개폐업!$G$5:$G$293,시도_소아과개폐업!$A$5:$A$293,$D1165,시도_소아과개폐업!$B$5:$B$293,$B1165)</f>
        <v>0.197894736842105</v>
      </c>
      <c r="AX1165" s="14" t="n">
        <f aca="false">SUMIFS(시도_소아과개폐업!$H$5:$H$293,시도_소아과개폐업!$A$5:$A$293,$D1165,시도_소아과개폐업!$B$5:$B$293,$B1165)</f>
        <v>265</v>
      </c>
      <c r="AY1165" s="14" t="n">
        <f aca="false">SUMIFS(시군구_병원급!$E$5:$E$3668,시군구_병원급!$A$5:$A$3668,$A1165,시군구_병원급!$D$5:$D$3668,$D1165)</f>
        <v>8</v>
      </c>
      <c r="AZ1165" s="14" t="n">
        <f aca="false">SUMIFS(시군구_병원급!$F$5:$F$3668,시군구_병원급!$A$5:$A$3668,$A1165,시군구_병원급!$D$5:$D$3668,$D1165)</f>
        <v>7</v>
      </c>
      <c r="BA1165" s="14" t="n">
        <f aca="false">SUMIFS(시군구_병원급!$G$5:$G$3668,시군구_병원급!$A$5:$A$3668,$A1165,시군구_병원급!$D$5:$D$3668,$D1165)</f>
        <v>16</v>
      </c>
      <c r="BB1165" s="14" t="n">
        <f aca="false">SUMIFS(시군구_병원급!$H$5:$H$3668,시군구_병원급!$A$5:$A$3668,$A1165,시군구_병원급!$D$5:$D$3668,$D1165)</f>
        <v>32</v>
      </c>
      <c r="BC1165" s="16" t="n">
        <f aca="false">K1165+AY1165</f>
        <v>27</v>
      </c>
      <c r="BD1165" s="17" t="n">
        <f aca="false">IF(E1165=0,"",(K1165+AY1165)/E1165*1000)</f>
        <v>1.86399723852261</v>
      </c>
      <c r="BE1165" s="16" t="n">
        <f aca="false">AY1165-SUMIFS(시군구_병원급!$E$5:$E$3668,시군구_병원급!$A$5:$A$3668,$A1165,시군구_병원급!$D$5:$D$3668,$D1165-3)</f>
        <v>0</v>
      </c>
      <c r="BF1165" s="16" t="n">
        <f aca="false">IF(AY1165=0,1,0)</f>
        <v>0</v>
      </c>
      <c r="BG1165" s="16" t="n">
        <f aca="false">IF(K1165+AY1165=0,1,0)</f>
        <v>0</v>
      </c>
      <c r="BH1165" s="16" t="n">
        <f aca="false">AF1165+AG1165+AH1165</f>
        <v>39</v>
      </c>
      <c r="BI1165" s="18" t="n">
        <f aca="false">IF(H1165=0,"",BH1165/H1165)</f>
        <v>0.166666666666667</v>
      </c>
      <c r="BJ1165" s="16" t="n">
        <f aca="false">IF(AP1165="","",AP1165+AN1165)</f>
        <v>12</v>
      </c>
    </row>
    <row r="1166" customFormat="false" ht="15" hidden="false" customHeight="true" outlineLevel="0" collapsed="false">
      <c r="A1166" s="9" t="s">
        <v>102</v>
      </c>
      <c r="B1166" s="10" t="s">
        <v>63</v>
      </c>
      <c r="C1166" s="10" t="s">
        <v>103</v>
      </c>
      <c r="D1166" s="9" t="n">
        <v>2021</v>
      </c>
      <c r="E1166" s="11" t="n">
        <v>12374</v>
      </c>
      <c r="F1166" s="11" t="n">
        <v>1721</v>
      </c>
      <c r="G1166" s="11" t="n">
        <v>1831</v>
      </c>
      <c r="H1166" s="11" t="n">
        <v>186</v>
      </c>
      <c r="I1166" s="11" t="n">
        <v>8377</v>
      </c>
      <c r="J1166" s="11" t="n">
        <v>6782</v>
      </c>
      <c r="K1166" s="11" t="n">
        <v>14</v>
      </c>
      <c r="L1166" s="12" t="n">
        <v>15.0315176983999</v>
      </c>
      <c r="M1166" s="12" t="n">
        <v>1.13140455794408</v>
      </c>
      <c r="N1166" s="13" t="n">
        <v>0.809597708010028</v>
      </c>
      <c r="O1166" s="13" t="n">
        <v>0.676983998706966</v>
      </c>
      <c r="P1166" s="13" t="n">
        <v>0.147971553256829</v>
      </c>
      <c r="Q1166" s="13" t="n">
        <v>-0.242067867205684</v>
      </c>
      <c r="R1166" s="13" t="n">
        <v>-0.24244931733554</v>
      </c>
      <c r="S1166" s="11" t="n">
        <v>-1</v>
      </c>
      <c r="T1166" s="13" t="n">
        <v>-0.0970873786407767</v>
      </c>
      <c r="U1166" s="13" t="n">
        <v>-0.0656926165514165</v>
      </c>
      <c r="V1166" s="11" t="n">
        <v>0</v>
      </c>
      <c r="W1166" s="13" t="n">
        <v>-0.166666666666667</v>
      </c>
      <c r="X1166" s="11" t="n">
        <v>0</v>
      </c>
      <c r="Y1166" s="11" t="n">
        <v>0</v>
      </c>
      <c r="Z1166" s="11" t="n">
        <v>0</v>
      </c>
      <c r="AA1166" s="11" t="n">
        <v>0</v>
      </c>
      <c r="AB1166" s="10" t="s">
        <v>515</v>
      </c>
      <c r="AC1166" s="11" t="n">
        <v>70</v>
      </c>
      <c r="AD1166" s="11" t="n">
        <v>42</v>
      </c>
      <c r="AE1166" s="11" t="n">
        <v>62</v>
      </c>
      <c r="AF1166" s="11" t="n">
        <v>8</v>
      </c>
      <c r="AG1166" s="11" t="n">
        <v>3</v>
      </c>
      <c r="AH1166" s="11" t="n">
        <v>1</v>
      </c>
      <c r="AI1166" s="13" t="n">
        <v>0.376344086021505</v>
      </c>
      <c r="AJ1166" s="13" t="n">
        <v>0.225806451612903</v>
      </c>
      <c r="AK1166" s="13" t="n">
        <v>0.333333333333333</v>
      </c>
      <c r="AL1166" s="13" t="n">
        <v>0.0430107526881721</v>
      </c>
      <c r="AM1166" s="13" t="n">
        <v>0.0161290322580645</v>
      </c>
      <c r="AN1166" s="11" t="n">
        <v>10</v>
      </c>
      <c r="AO1166" s="13" t="n">
        <v>0.0510204081632653</v>
      </c>
      <c r="AP1166" s="11" t="n">
        <v>26</v>
      </c>
      <c r="AQ1166" s="11" t="n">
        <v>6</v>
      </c>
      <c r="AR1166" s="13" t="n">
        <v>0.12037037037037</v>
      </c>
      <c r="AS1166" s="13" t="n">
        <v>0.0277777777777778</v>
      </c>
      <c r="AT1166" s="14" t="n">
        <f aca="false">SUMIFS(시도_소아과개폐업!$C$5:$C$293,시도_소아과개폐업!$A$5:$A$293,$D1166,시도_소아과개폐업!$B$5:$B$293,$B1166)</f>
        <v>125</v>
      </c>
      <c r="AU1166" s="14" t="n">
        <f aca="false">SUMIFS(시도_소아과개폐업!$D$5:$D$293,시도_소아과개폐업!$A$5:$A$293,$D1166,시도_소아과개폐업!$B$5:$B$293,$B1166)</f>
        <v>94</v>
      </c>
      <c r="AV1166" s="14" t="n">
        <f aca="false">SUMIFS(시도_소아과개폐업!$F$5:$F$293,시도_소아과개폐업!$A$5:$A$293,$D1166,시도_소아과개폐업!$B$5:$B$293,$B1166)</f>
        <v>31</v>
      </c>
      <c r="AW1166" s="15" t="n">
        <f aca="false">SUMIFS(시도_소아과개폐업!$G$5:$G$293,시도_소아과개폐업!$A$5:$A$293,$D1166,시도_소아과개폐업!$B$5:$B$293,$B1166)</f>
        <v>0.197894736842105</v>
      </c>
      <c r="AX1166" s="14" t="n">
        <f aca="false">SUMIFS(시도_소아과개폐업!$H$5:$H$293,시도_소아과개폐업!$A$5:$A$293,$D1166,시도_소아과개폐업!$B$5:$B$293,$B1166)</f>
        <v>265</v>
      </c>
      <c r="AY1166" s="14" t="n">
        <f aca="false">SUMIFS(시군구_병원급!$E$5:$E$3668,시군구_병원급!$A$5:$A$3668,$A1166,시군구_병원급!$D$5:$D$3668,$D1166)</f>
        <v>4</v>
      </c>
      <c r="AZ1166" s="14" t="n">
        <f aca="false">SUMIFS(시군구_병원급!$F$5:$F$3668,시군구_병원급!$A$5:$A$3668,$A1166,시군구_병원급!$D$5:$D$3668,$D1166)</f>
        <v>2</v>
      </c>
      <c r="BA1166" s="14" t="n">
        <f aca="false">SUMIFS(시군구_병원급!$G$5:$G$3668,시군구_병원급!$A$5:$A$3668,$A1166,시군구_병원급!$D$5:$D$3668,$D1166)</f>
        <v>8</v>
      </c>
      <c r="BB1166" s="14" t="n">
        <f aca="false">SUMIFS(시군구_병원급!$H$5:$H$3668,시군구_병원급!$A$5:$A$3668,$A1166,시군구_병원급!$D$5:$D$3668,$D1166)</f>
        <v>13</v>
      </c>
      <c r="BC1166" s="16" t="n">
        <f aca="false">K1166+AY1166</f>
        <v>18</v>
      </c>
      <c r="BD1166" s="17" t="n">
        <f aca="false">IF(E1166=0,"",(K1166+AY1166)/E1166*1000)</f>
        <v>1.45466300307096</v>
      </c>
      <c r="BE1166" s="16" t="n">
        <f aca="false">AY1166-SUMIFS(시군구_병원급!$E$5:$E$3668,시군구_병원급!$A$5:$A$3668,$A1166,시군구_병원급!$D$5:$D$3668,$D1166-3)</f>
        <v>0</v>
      </c>
      <c r="BF1166" s="16" t="n">
        <f aca="false">IF(AY1166=0,1,0)</f>
        <v>0</v>
      </c>
      <c r="BG1166" s="16" t="n">
        <f aca="false">IF(K1166+AY1166=0,1,0)</f>
        <v>0</v>
      </c>
      <c r="BH1166" s="16" t="n">
        <f aca="false">AF1166+AG1166+AH1166</f>
        <v>12</v>
      </c>
      <c r="BI1166" s="18" t="n">
        <f aca="false">IF(H1166=0,"",BH1166/H1166)</f>
        <v>0.0645161290322581</v>
      </c>
      <c r="BJ1166" s="16" t="n">
        <f aca="false">IF(AP1166="","",AP1166+AN1166)</f>
        <v>36</v>
      </c>
    </row>
    <row r="1167" customFormat="false" ht="15" hidden="false" customHeight="true" outlineLevel="0" collapsed="false">
      <c r="A1167" s="9" t="s">
        <v>104</v>
      </c>
      <c r="B1167" s="10" t="s">
        <v>63</v>
      </c>
      <c r="C1167" s="10" t="s">
        <v>105</v>
      </c>
      <c r="D1167" s="9" t="n">
        <v>2021</v>
      </c>
      <c r="E1167" s="11" t="n">
        <v>10656</v>
      </c>
      <c r="F1167" s="11" t="n">
        <v>1544</v>
      </c>
      <c r="G1167" s="11" t="n">
        <v>1707</v>
      </c>
      <c r="H1167" s="11" t="n">
        <v>203</v>
      </c>
      <c r="I1167" s="11" t="n">
        <v>9442</v>
      </c>
      <c r="J1167" s="11" t="n">
        <v>7007</v>
      </c>
      <c r="K1167" s="11" t="n">
        <v>18</v>
      </c>
      <c r="L1167" s="12" t="n">
        <v>19.0503003003003</v>
      </c>
      <c r="M1167" s="12" t="n">
        <v>1.68918918918919</v>
      </c>
      <c r="N1167" s="13" t="n">
        <v>0.742109722516416</v>
      </c>
      <c r="O1167" s="13" t="n">
        <v>0.886073573573574</v>
      </c>
      <c r="P1167" s="13" t="n">
        <v>0.160191441441441</v>
      </c>
      <c r="Q1167" s="13" t="n">
        <v>-0.337642963699652</v>
      </c>
      <c r="R1167" s="13" t="n">
        <v>-0.338884585592564</v>
      </c>
      <c r="S1167" s="11" t="n">
        <v>-4</v>
      </c>
      <c r="T1167" s="13" t="n">
        <v>-0.081447963800905</v>
      </c>
      <c r="U1167" s="13" t="n">
        <v>-0.0708521944499114</v>
      </c>
      <c r="V1167" s="11" t="n">
        <v>0</v>
      </c>
      <c r="W1167" s="13" t="n">
        <v>-0.221674876847291</v>
      </c>
      <c r="X1167" s="11" t="n">
        <v>1</v>
      </c>
      <c r="Y1167" s="11" t="n">
        <v>0</v>
      </c>
      <c r="Z1167" s="11" t="n">
        <v>1</v>
      </c>
      <c r="AA1167" s="11" t="n">
        <v>0</v>
      </c>
      <c r="AB1167" s="10" t="s">
        <v>515</v>
      </c>
      <c r="AC1167" s="11" t="n">
        <v>84</v>
      </c>
      <c r="AD1167" s="11" t="n">
        <v>49</v>
      </c>
      <c r="AE1167" s="11" t="n">
        <v>57</v>
      </c>
      <c r="AF1167" s="11" t="n">
        <v>5</v>
      </c>
      <c r="AG1167" s="11" t="n">
        <v>7</v>
      </c>
      <c r="AH1167" s="11" t="n">
        <v>1</v>
      </c>
      <c r="AI1167" s="13" t="n">
        <v>0.413793103448276</v>
      </c>
      <c r="AJ1167" s="13" t="n">
        <v>0.241379310344828</v>
      </c>
      <c r="AK1167" s="13" t="n">
        <v>0.280788177339902</v>
      </c>
      <c r="AL1167" s="13" t="n">
        <v>0.0246305418719212</v>
      </c>
      <c r="AM1167" s="13" t="n">
        <v>0.0344827586206897</v>
      </c>
      <c r="AN1167" s="11" t="n">
        <v>5</v>
      </c>
      <c r="AO1167" s="13" t="n">
        <v>0.0240384615384615</v>
      </c>
      <c r="AP1167" s="11" t="n">
        <v>20</v>
      </c>
      <c r="AQ1167" s="11" t="n">
        <v>0</v>
      </c>
      <c r="AR1167" s="13" t="n">
        <v>0.087719298245614</v>
      </c>
      <c r="AS1167" s="13" t="n">
        <v>0</v>
      </c>
      <c r="AT1167" s="14" t="n">
        <f aca="false">SUMIFS(시도_소아과개폐업!$C$5:$C$293,시도_소아과개폐업!$A$5:$A$293,$D1167,시도_소아과개폐업!$B$5:$B$293,$B1167)</f>
        <v>125</v>
      </c>
      <c r="AU1167" s="14" t="n">
        <f aca="false">SUMIFS(시도_소아과개폐업!$D$5:$D$293,시도_소아과개폐업!$A$5:$A$293,$D1167,시도_소아과개폐업!$B$5:$B$293,$B1167)</f>
        <v>94</v>
      </c>
      <c r="AV1167" s="14" t="n">
        <f aca="false">SUMIFS(시도_소아과개폐업!$F$5:$F$293,시도_소아과개폐업!$A$5:$A$293,$D1167,시도_소아과개폐업!$B$5:$B$293,$B1167)</f>
        <v>31</v>
      </c>
      <c r="AW1167" s="15" t="n">
        <f aca="false">SUMIFS(시도_소아과개폐업!$G$5:$G$293,시도_소아과개폐업!$A$5:$A$293,$D1167,시도_소아과개폐업!$B$5:$B$293,$B1167)</f>
        <v>0.197894736842105</v>
      </c>
      <c r="AX1167" s="14" t="n">
        <f aca="false">SUMIFS(시도_소아과개폐업!$H$5:$H$293,시도_소아과개폐업!$A$5:$A$293,$D1167,시도_소아과개폐업!$B$5:$B$293,$B1167)</f>
        <v>265</v>
      </c>
      <c r="AY1167" s="14" t="n">
        <f aca="false">SUMIFS(시군구_병원급!$E$5:$E$3668,시군구_병원급!$A$5:$A$3668,$A1167,시군구_병원급!$D$5:$D$3668,$D1167)</f>
        <v>4</v>
      </c>
      <c r="AZ1167" s="14" t="n">
        <f aca="false">SUMIFS(시군구_병원급!$F$5:$F$3668,시군구_병원급!$A$5:$A$3668,$A1167,시군구_병원급!$D$5:$D$3668,$D1167)</f>
        <v>1</v>
      </c>
      <c r="BA1167" s="14" t="n">
        <f aca="false">SUMIFS(시군구_병원급!$G$5:$G$3668,시군구_병원급!$A$5:$A$3668,$A1167,시군구_병원급!$D$5:$D$3668,$D1167)</f>
        <v>13</v>
      </c>
      <c r="BB1167" s="14" t="n">
        <f aca="false">SUMIFS(시군구_병원급!$H$5:$H$3668,시군구_병원급!$A$5:$A$3668,$A1167,시군구_병원급!$D$5:$D$3668,$D1167)</f>
        <v>19</v>
      </c>
      <c r="BC1167" s="16" t="n">
        <f aca="false">K1167+AY1167</f>
        <v>22</v>
      </c>
      <c r="BD1167" s="17" t="n">
        <f aca="false">IF(E1167=0,"",(K1167+AY1167)/E1167*1000)</f>
        <v>2.06456456456456</v>
      </c>
      <c r="BE1167" s="16" t="n">
        <f aca="false">AY1167-SUMIFS(시군구_병원급!$E$5:$E$3668,시군구_병원급!$A$5:$A$3668,$A1167,시군구_병원급!$D$5:$D$3668,$D1167-3)</f>
        <v>0</v>
      </c>
      <c r="BF1167" s="16" t="n">
        <f aca="false">IF(AY1167=0,1,0)</f>
        <v>0</v>
      </c>
      <c r="BG1167" s="16" t="n">
        <f aca="false">IF(K1167+AY1167=0,1,0)</f>
        <v>0</v>
      </c>
      <c r="BH1167" s="16" t="n">
        <f aca="false">AF1167+AG1167+AH1167</f>
        <v>13</v>
      </c>
      <c r="BI1167" s="18" t="n">
        <f aca="false">IF(H1167=0,"",BH1167/H1167)</f>
        <v>0.0640394088669951</v>
      </c>
      <c r="BJ1167" s="16" t="n">
        <f aca="false">IF(AP1167="","",AP1167+AN1167)</f>
        <v>25</v>
      </c>
    </row>
    <row r="1168" customFormat="false" ht="15" hidden="false" customHeight="true" outlineLevel="0" collapsed="false">
      <c r="A1168" s="9" t="s">
        <v>106</v>
      </c>
      <c r="B1168" s="10" t="s">
        <v>63</v>
      </c>
      <c r="C1168" s="10" t="s">
        <v>107</v>
      </c>
      <c r="D1168" s="9" t="n">
        <v>2021</v>
      </c>
      <c r="E1168" s="11" t="n">
        <v>15277</v>
      </c>
      <c r="F1168" s="11" t="n">
        <v>2018</v>
      </c>
      <c r="G1168" s="11" t="n">
        <v>2163</v>
      </c>
      <c r="H1168" s="11" t="n">
        <v>179</v>
      </c>
      <c r="I1168" s="11" t="n">
        <v>10474</v>
      </c>
      <c r="J1168" s="11" t="n">
        <v>7851</v>
      </c>
      <c r="K1168" s="11" t="n">
        <v>26</v>
      </c>
      <c r="L1168" s="12" t="n">
        <v>11.7169601361524</v>
      </c>
      <c r="M1168" s="12" t="n">
        <v>1.7019048242456</v>
      </c>
      <c r="N1168" s="13" t="n">
        <v>0.749570364712622</v>
      </c>
      <c r="O1168" s="13" t="n">
        <v>0.685605812659554</v>
      </c>
      <c r="P1168" s="13" t="n">
        <v>0.141585389801663</v>
      </c>
      <c r="Q1168" s="13" t="n">
        <v>-0.226950713490537</v>
      </c>
      <c r="R1168" s="13" t="n">
        <v>-0.258992805755396</v>
      </c>
      <c r="S1168" s="11" t="n">
        <v>-4</v>
      </c>
      <c r="T1168" s="13" t="n">
        <v>-0.0271739130434783</v>
      </c>
      <c r="U1168" s="13" t="n">
        <v>0.0056649063850216</v>
      </c>
      <c r="V1168" s="11" t="n">
        <v>0</v>
      </c>
      <c r="W1168" s="13" t="n">
        <v>-0.122905027932961</v>
      </c>
      <c r="X1168" s="11" t="n">
        <v>0</v>
      </c>
      <c r="Y1168" s="11" t="n">
        <v>0</v>
      </c>
      <c r="Z1168" s="11" t="n">
        <v>0</v>
      </c>
      <c r="AA1168" s="11" t="n">
        <v>0</v>
      </c>
      <c r="AB1168" s="10" t="s">
        <v>515</v>
      </c>
      <c r="AC1168" s="11" t="n">
        <v>88</v>
      </c>
      <c r="AD1168" s="11" t="n">
        <v>28</v>
      </c>
      <c r="AE1168" s="11" t="n">
        <v>39</v>
      </c>
      <c r="AF1168" s="11" t="n">
        <v>21</v>
      </c>
      <c r="AG1168" s="11" t="n">
        <v>1</v>
      </c>
      <c r="AH1168" s="11" t="n">
        <v>2</v>
      </c>
      <c r="AI1168" s="13" t="n">
        <v>0.491620111731844</v>
      </c>
      <c r="AJ1168" s="13" t="n">
        <v>0.156424581005587</v>
      </c>
      <c r="AK1168" s="13" t="n">
        <v>0.217877094972067</v>
      </c>
      <c r="AL1168" s="13" t="n">
        <v>0.11731843575419</v>
      </c>
      <c r="AM1168" s="13" t="n">
        <v>0.00558659217877095</v>
      </c>
      <c r="AN1168" s="11" t="n">
        <v>1</v>
      </c>
      <c r="AO1168" s="13" t="n">
        <v>0.00555555555555556</v>
      </c>
      <c r="AP1168" s="11" t="n">
        <v>13</v>
      </c>
      <c r="AQ1168" s="11" t="n">
        <v>9</v>
      </c>
      <c r="AR1168" s="13" t="n">
        <v>0.0706521739130435</v>
      </c>
      <c r="AS1168" s="13" t="n">
        <v>0.0489130434782609</v>
      </c>
      <c r="AT1168" s="14" t="n">
        <f aca="false">SUMIFS(시도_소아과개폐업!$C$5:$C$293,시도_소아과개폐업!$A$5:$A$293,$D1168,시도_소아과개폐업!$B$5:$B$293,$B1168)</f>
        <v>125</v>
      </c>
      <c r="AU1168" s="14" t="n">
        <f aca="false">SUMIFS(시도_소아과개폐업!$D$5:$D$293,시도_소아과개폐업!$A$5:$A$293,$D1168,시도_소아과개폐업!$B$5:$B$293,$B1168)</f>
        <v>94</v>
      </c>
      <c r="AV1168" s="14" t="n">
        <f aca="false">SUMIFS(시도_소아과개폐업!$F$5:$F$293,시도_소아과개폐업!$A$5:$A$293,$D1168,시도_소아과개폐업!$B$5:$B$293,$B1168)</f>
        <v>31</v>
      </c>
      <c r="AW1168" s="15" t="n">
        <f aca="false">SUMIFS(시도_소아과개폐업!$G$5:$G$293,시도_소아과개폐업!$A$5:$A$293,$D1168,시도_소아과개폐업!$B$5:$B$293,$B1168)</f>
        <v>0.197894736842105</v>
      </c>
      <c r="AX1168" s="14" t="n">
        <f aca="false">SUMIFS(시도_소아과개폐업!$H$5:$H$293,시도_소아과개폐업!$A$5:$A$293,$D1168,시도_소아과개폐업!$B$5:$B$293,$B1168)</f>
        <v>265</v>
      </c>
      <c r="AY1168" s="14" t="n">
        <f aca="false">SUMIFS(시군구_병원급!$E$5:$E$3668,시군구_병원급!$A$5:$A$3668,$A1168,시군구_병원급!$D$5:$D$3668,$D1168)</f>
        <v>5</v>
      </c>
      <c r="AZ1168" s="14" t="n">
        <f aca="false">SUMIFS(시군구_병원급!$F$5:$F$3668,시군구_병원급!$A$5:$A$3668,$A1168,시군구_병원급!$D$5:$D$3668,$D1168)</f>
        <v>2</v>
      </c>
      <c r="BA1168" s="14" t="n">
        <f aca="false">SUMIFS(시군구_병원급!$G$5:$G$3668,시군구_병원급!$A$5:$A$3668,$A1168,시군구_병원급!$D$5:$D$3668,$D1168)</f>
        <v>15</v>
      </c>
      <c r="BB1168" s="14" t="n">
        <f aca="false">SUMIFS(시군구_병원급!$H$5:$H$3668,시군구_병원급!$A$5:$A$3668,$A1168,시군구_병원급!$D$5:$D$3668,$D1168)</f>
        <v>31</v>
      </c>
      <c r="BC1168" s="16" t="n">
        <f aca="false">K1168+AY1168</f>
        <v>31</v>
      </c>
      <c r="BD1168" s="17" t="n">
        <f aca="false">IF(E1168=0,"",(K1168+AY1168)/E1168*1000)</f>
        <v>2.0291942135236</v>
      </c>
      <c r="BE1168" s="16" t="n">
        <f aca="false">AY1168-SUMIFS(시군구_병원급!$E$5:$E$3668,시군구_병원급!$A$5:$A$3668,$A1168,시군구_병원급!$D$5:$D$3668,$D1168-3)</f>
        <v>0</v>
      </c>
      <c r="BF1168" s="16" t="n">
        <f aca="false">IF(AY1168=0,1,0)</f>
        <v>0</v>
      </c>
      <c r="BG1168" s="16" t="n">
        <f aca="false">IF(K1168+AY1168=0,1,0)</f>
        <v>0</v>
      </c>
      <c r="BH1168" s="16" t="n">
        <f aca="false">AF1168+AG1168+AH1168</f>
        <v>24</v>
      </c>
      <c r="BI1168" s="18" t="n">
        <f aca="false">IF(H1168=0,"",BH1168/H1168)</f>
        <v>0.134078212290503</v>
      </c>
      <c r="BJ1168" s="16" t="n">
        <f aca="false">IF(AP1168="","",AP1168+AN1168)</f>
        <v>14</v>
      </c>
    </row>
    <row r="1169" customFormat="false" ht="15" hidden="false" customHeight="true" outlineLevel="0" collapsed="false">
      <c r="A1169" s="9" t="s">
        <v>108</v>
      </c>
      <c r="B1169" s="10" t="s">
        <v>63</v>
      </c>
      <c r="C1169" s="10" t="s">
        <v>109</v>
      </c>
      <c r="D1169" s="9" t="n">
        <v>2021</v>
      </c>
      <c r="E1169" s="11" t="n">
        <v>15856</v>
      </c>
      <c r="F1169" s="11" t="n">
        <v>2100</v>
      </c>
      <c r="G1169" s="11" t="n">
        <v>2204</v>
      </c>
      <c r="H1169" s="11" t="n">
        <v>190</v>
      </c>
      <c r="I1169" s="11" t="n">
        <v>10866</v>
      </c>
      <c r="J1169" s="11" t="n">
        <v>7618</v>
      </c>
      <c r="K1169" s="11" t="n">
        <v>30</v>
      </c>
      <c r="L1169" s="12" t="n">
        <v>11.9828456104945</v>
      </c>
      <c r="M1169" s="12" t="n">
        <v>1.8920282542886</v>
      </c>
      <c r="N1169" s="13" t="n">
        <v>0.701085956193632</v>
      </c>
      <c r="O1169" s="13" t="n">
        <v>0.68529263370333</v>
      </c>
      <c r="P1169" s="13" t="n">
        <v>0.139001009081736</v>
      </c>
      <c r="Q1169" s="13" t="n">
        <v>-0.227742061172803</v>
      </c>
      <c r="R1169" s="13" t="n">
        <v>-0.250340136054422</v>
      </c>
      <c r="S1169" s="11" t="n">
        <v>0</v>
      </c>
      <c r="T1169" s="13" t="n">
        <v>-0.0452261306532663</v>
      </c>
      <c r="U1169" s="13" t="n">
        <v>-0.00101130826514662</v>
      </c>
      <c r="V1169" s="11" t="n">
        <v>0</v>
      </c>
      <c r="W1169" s="13" t="n">
        <v>-0.0842105263157895</v>
      </c>
      <c r="X1169" s="11" t="n">
        <v>0</v>
      </c>
      <c r="Y1169" s="11" t="n">
        <v>0</v>
      </c>
      <c r="Z1169" s="11" t="n">
        <v>0</v>
      </c>
      <c r="AA1169" s="11" t="n">
        <v>0</v>
      </c>
      <c r="AB1169" s="10" t="s">
        <v>515</v>
      </c>
      <c r="AC1169" s="11" t="n">
        <v>63</v>
      </c>
      <c r="AD1169" s="11" t="n">
        <v>47</v>
      </c>
      <c r="AE1169" s="11" t="n">
        <v>43</v>
      </c>
      <c r="AF1169" s="11" t="n">
        <v>36</v>
      </c>
      <c r="AG1169" s="11" t="n">
        <v>0</v>
      </c>
      <c r="AH1169" s="11" t="n">
        <v>1</v>
      </c>
      <c r="AI1169" s="13" t="n">
        <v>0.331578947368421</v>
      </c>
      <c r="AJ1169" s="13" t="n">
        <v>0.247368421052632</v>
      </c>
      <c r="AK1169" s="13" t="n">
        <v>0.226315789473684</v>
      </c>
      <c r="AL1169" s="13" t="n">
        <v>0.189473684210526</v>
      </c>
      <c r="AM1169" s="13" t="n">
        <v>0</v>
      </c>
      <c r="AN1169" s="11" t="n">
        <v>6</v>
      </c>
      <c r="AO1169" s="13" t="n">
        <v>0.0306122448979592</v>
      </c>
      <c r="AP1169" s="11" t="n">
        <v>15</v>
      </c>
      <c r="AQ1169" s="11" t="n">
        <v>9</v>
      </c>
      <c r="AR1169" s="13" t="n">
        <v>0.0742574257425743</v>
      </c>
      <c r="AS1169" s="13" t="n">
        <v>0.0445544554455446</v>
      </c>
      <c r="AT1169" s="14" t="n">
        <f aca="false">SUMIFS(시도_소아과개폐업!$C$5:$C$293,시도_소아과개폐업!$A$5:$A$293,$D1169,시도_소아과개폐업!$B$5:$B$293,$B1169)</f>
        <v>125</v>
      </c>
      <c r="AU1169" s="14" t="n">
        <f aca="false">SUMIFS(시도_소아과개폐업!$D$5:$D$293,시도_소아과개폐업!$A$5:$A$293,$D1169,시도_소아과개폐업!$B$5:$B$293,$B1169)</f>
        <v>94</v>
      </c>
      <c r="AV1169" s="14" t="n">
        <f aca="false">SUMIFS(시도_소아과개폐업!$F$5:$F$293,시도_소아과개폐업!$A$5:$A$293,$D1169,시도_소아과개폐업!$B$5:$B$293,$B1169)</f>
        <v>31</v>
      </c>
      <c r="AW1169" s="15" t="n">
        <f aca="false">SUMIFS(시도_소아과개폐업!$G$5:$G$293,시도_소아과개폐업!$A$5:$A$293,$D1169,시도_소아과개폐업!$B$5:$B$293,$B1169)</f>
        <v>0.197894736842105</v>
      </c>
      <c r="AX1169" s="14" t="n">
        <f aca="false">SUMIFS(시도_소아과개폐업!$H$5:$H$293,시도_소아과개폐업!$A$5:$A$293,$D1169,시도_소아과개폐업!$B$5:$B$293,$B1169)</f>
        <v>265</v>
      </c>
      <c r="AY1169" s="14" t="n">
        <f aca="false">SUMIFS(시군구_병원급!$E$5:$E$3668,시군구_병원급!$A$5:$A$3668,$A1169,시군구_병원급!$D$5:$D$3668,$D1169)</f>
        <v>12</v>
      </c>
      <c r="AZ1169" s="14" t="n">
        <f aca="false">SUMIFS(시군구_병원급!$F$5:$F$3668,시군구_병원급!$A$5:$A$3668,$A1169,시군구_병원급!$D$5:$D$3668,$D1169)</f>
        <v>4</v>
      </c>
      <c r="BA1169" s="14" t="n">
        <f aca="false">SUMIFS(시군구_병원급!$G$5:$G$3668,시군구_병원급!$A$5:$A$3668,$A1169,시군구_병원급!$D$5:$D$3668,$D1169)</f>
        <v>40</v>
      </c>
      <c r="BB1169" s="14" t="n">
        <f aca="false">SUMIFS(시군구_병원급!$H$5:$H$3668,시군구_병원급!$A$5:$A$3668,$A1169,시군구_병원급!$D$5:$D$3668,$D1169)</f>
        <v>70</v>
      </c>
      <c r="BC1169" s="16" t="n">
        <f aca="false">K1169+AY1169</f>
        <v>42</v>
      </c>
      <c r="BD1169" s="17" t="n">
        <f aca="false">IF(E1169=0,"",(K1169+AY1169)/E1169*1000)</f>
        <v>2.64883955600404</v>
      </c>
      <c r="BE1169" s="16" t="n">
        <f aca="false">AY1169-SUMIFS(시군구_병원급!$E$5:$E$3668,시군구_병원급!$A$5:$A$3668,$A1169,시군구_병원급!$D$5:$D$3668,$D1169-3)</f>
        <v>2</v>
      </c>
      <c r="BF1169" s="16" t="n">
        <f aca="false">IF(AY1169=0,1,0)</f>
        <v>0</v>
      </c>
      <c r="BG1169" s="16" t="n">
        <f aca="false">IF(K1169+AY1169=0,1,0)</f>
        <v>0</v>
      </c>
      <c r="BH1169" s="16" t="n">
        <f aca="false">AF1169+AG1169+AH1169</f>
        <v>37</v>
      </c>
      <c r="BI1169" s="18" t="n">
        <f aca="false">IF(H1169=0,"",BH1169/H1169)</f>
        <v>0.194736842105263</v>
      </c>
      <c r="BJ1169" s="16" t="n">
        <f aca="false">IF(AP1169="","",AP1169+AN1169)</f>
        <v>21</v>
      </c>
    </row>
    <row r="1170" customFormat="false" ht="15" hidden="false" customHeight="true" outlineLevel="0" collapsed="false">
      <c r="A1170" s="9" t="s">
        <v>110</v>
      </c>
      <c r="B1170" s="10" t="s">
        <v>63</v>
      </c>
      <c r="C1170" s="10" t="s">
        <v>111</v>
      </c>
      <c r="D1170" s="9" t="n">
        <v>2021</v>
      </c>
      <c r="E1170" s="11" t="n">
        <v>25667</v>
      </c>
      <c r="F1170" s="11" t="n">
        <v>3541</v>
      </c>
      <c r="G1170" s="11" t="n">
        <v>3469</v>
      </c>
      <c r="H1170" s="11" t="n">
        <v>357</v>
      </c>
      <c r="I1170" s="11" t="n">
        <v>16296</v>
      </c>
      <c r="J1170" s="11" t="n">
        <v>13761</v>
      </c>
      <c r="K1170" s="11" t="n">
        <v>40</v>
      </c>
      <c r="L1170" s="12" t="n">
        <v>13.9089102738926</v>
      </c>
      <c r="M1170" s="12" t="n">
        <v>1.55842131920365</v>
      </c>
      <c r="N1170" s="13" t="n">
        <v>0.844440353460972</v>
      </c>
      <c r="O1170" s="13" t="n">
        <v>0.634900845443566</v>
      </c>
      <c r="P1170" s="13" t="n">
        <v>0.135154088907936</v>
      </c>
      <c r="Q1170" s="13" t="n">
        <v>-0.163423617222385</v>
      </c>
      <c r="R1170" s="13" t="n">
        <v>-0.240420407269542</v>
      </c>
      <c r="S1170" s="11" t="n">
        <v>-5</v>
      </c>
      <c r="T1170" s="13" t="n">
        <v>-0.0428954423592494</v>
      </c>
      <c r="U1170" s="13" t="n">
        <v>-0.0236654484452699</v>
      </c>
      <c r="V1170" s="11" t="n">
        <v>0</v>
      </c>
      <c r="W1170" s="13" t="n">
        <v>-0.170868347338936</v>
      </c>
      <c r="X1170" s="11" t="n">
        <v>0</v>
      </c>
      <c r="Y1170" s="11" t="n">
        <v>0</v>
      </c>
      <c r="Z1170" s="11" t="n">
        <v>0</v>
      </c>
      <c r="AA1170" s="11" t="n">
        <v>0</v>
      </c>
      <c r="AB1170" s="10" t="s">
        <v>515</v>
      </c>
      <c r="AC1170" s="11" t="n">
        <v>104</v>
      </c>
      <c r="AD1170" s="11" t="n">
        <v>95</v>
      </c>
      <c r="AE1170" s="11" t="n">
        <v>134</v>
      </c>
      <c r="AF1170" s="11" t="n">
        <v>18</v>
      </c>
      <c r="AG1170" s="11" t="n">
        <v>5</v>
      </c>
      <c r="AH1170" s="11" t="n">
        <v>1</v>
      </c>
      <c r="AI1170" s="13" t="n">
        <v>0.291316526610644</v>
      </c>
      <c r="AJ1170" s="13" t="n">
        <v>0.266106442577031</v>
      </c>
      <c r="AK1170" s="13" t="n">
        <v>0.375350140056022</v>
      </c>
      <c r="AL1170" s="13" t="n">
        <v>0.0504201680672269</v>
      </c>
      <c r="AM1170" s="13" t="n">
        <v>0.0140056022408964</v>
      </c>
      <c r="AN1170" s="11" t="n">
        <v>9</v>
      </c>
      <c r="AO1170" s="13" t="n">
        <v>0.0245901639344262</v>
      </c>
      <c r="AP1170" s="11" t="n">
        <v>25</v>
      </c>
      <c r="AQ1170" s="11" t="n">
        <v>11</v>
      </c>
      <c r="AR1170" s="13" t="n">
        <v>0.0657894736842105</v>
      </c>
      <c r="AS1170" s="13" t="n">
        <v>0.0289473684210526</v>
      </c>
      <c r="AT1170" s="14" t="n">
        <f aca="false">SUMIFS(시도_소아과개폐업!$C$5:$C$293,시도_소아과개폐업!$A$5:$A$293,$D1170,시도_소아과개폐업!$B$5:$B$293,$B1170)</f>
        <v>125</v>
      </c>
      <c r="AU1170" s="14" t="n">
        <f aca="false">SUMIFS(시도_소아과개폐업!$D$5:$D$293,시도_소아과개폐업!$A$5:$A$293,$D1170,시도_소아과개폐업!$B$5:$B$293,$B1170)</f>
        <v>94</v>
      </c>
      <c r="AV1170" s="14" t="n">
        <f aca="false">SUMIFS(시도_소아과개폐업!$F$5:$F$293,시도_소아과개폐업!$A$5:$A$293,$D1170,시도_소아과개폐업!$B$5:$B$293,$B1170)</f>
        <v>31</v>
      </c>
      <c r="AW1170" s="15" t="n">
        <f aca="false">SUMIFS(시도_소아과개폐업!$G$5:$G$293,시도_소아과개폐업!$A$5:$A$293,$D1170,시도_소아과개폐업!$B$5:$B$293,$B1170)</f>
        <v>0.197894736842105</v>
      </c>
      <c r="AX1170" s="14" t="n">
        <f aca="false">SUMIFS(시도_소아과개폐업!$H$5:$H$293,시도_소아과개폐업!$A$5:$A$293,$D1170,시도_소아과개폐업!$B$5:$B$293,$B1170)</f>
        <v>265</v>
      </c>
      <c r="AY1170" s="14" t="n">
        <f aca="false">SUMIFS(시군구_병원급!$E$5:$E$3668,시군구_병원급!$A$5:$A$3668,$A1170,시군구_병원급!$D$5:$D$3668,$D1170)</f>
        <v>5</v>
      </c>
      <c r="AZ1170" s="14" t="n">
        <f aca="false">SUMIFS(시군구_병원급!$F$5:$F$3668,시군구_병원급!$A$5:$A$3668,$A1170,시군구_병원급!$D$5:$D$3668,$D1170)</f>
        <v>2</v>
      </c>
      <c r="BA1170" s="14" t="n">
        <f aca="false">SUMIFS(시군구_병원급!$G$5:$G$3668,시군구_병원급!$A$5:$A$3668,$A1170,시군구_병원급!$D$5:$D$3668,$D1170)</f>
        <v>21</v>
      </c>
      <c r="BB1170" s="14" t="n">
        <f aca="false">SUMIFS(시군구_병원급!$H$5:$H$3668,시군구_병원급!$A$5:$A$3668,$A1170,시군구_병원급!$D$5:$D$3668,$D1170)</f>
        <v>41</v>
      </c>
      <c r="BC1170" s="16" t="n">
        <f aca="false">K1170+AY1170</f>
        <v>45</v>
      </c>
      <c r="BD1170" s="17" t="n">
        <f aca="false">IF(E1170=0,"",(K1170+AY1170)/E1170*1000)</f>
        <v>1.7532239841041</v>
      </c>
      <c r="BE1170" s="16" t="n">
        <f aca="false">AY1170-SUMIFS(시군구_병원급!$E$5:$E$3668,시군구_병원급!$A$5:$A$3668,$A1170,시군구_병원급!$D$5:$D$3668,$D1170-3)</f>
        <v>1</v>
      </c>
      <c r="BF1170" s="16" t="n">
        <f aca="false">IF(AY1170=0,1,0)</f>
        <v>0</v>
      </c>
      <c r="BG1170" s="16" t="n">
        <f aca="false">IF(K1170+AY1170=0,1,0)</f>
        <v>0</v>
      </c>
      <c r="BH1170" s="16" t="n">
        <f aca="false">AF1170+AG1170+AH1170</f>
        <v>24</v>
      </c>
      <c r="BI1170" s="18" t="n">
        <f aca="false">IF(H1170=0,"",BH1170/H1170)</f>
        <v>0.0672268907563025</v>
      </c>
      <c r="BJ1170" s="16" t="n">
        <f aca="false">IF(AP1170="","",AP1170+AN1170)</f>
        <v>34</v>
      </c>
    </row>
    <row r="1171" customFormat="false" ht="15" hidden="false" customHeight="true" outlineLevel="0" collapsed="false">
      <c r="A1171" s="9" t="s">
        <v>112</v>
      </c>
      <c r="B1171" s="10" t="s">
        <v>63</v>
      </c>
      <c r="C1171" s="10" t="s">
        <v>113</v>
      </c>
      <c r="D1171" s="9" t="n">
        <v>2021</v>
      </c>
      <c r="E1171" s="11" t="n">
        <v>18344</v>
      </c>
      <c r="F1171" s="11" t="n">
        <v>2666</v>
      </c>
      <c r="G1171" s="11" t="n">
        <v>2810</v>
      </c>
      <c r="H1171" s="11" t="n">
        <v>251</v>
      </c>
      <c r="I1171" s="11" t="n">
        <v>13038</v>
      </c>
      <c r="J1171" s="11" t="n">
        <v>10521</v>
      </c>
      <c r="K1171" s="11" t="n">
        <v>27</v>
      </c>
      <c r="L1171" s="12" t="n">
        <v>13.6829481029219</v>
      </c>
      <c r="M1171" s="12" t="n">
        <v>1.47187091146969</v>
      </c>
      <c r="N1171" s="13" t="n">
        <v>0.806948918545789</v>
      </c>
      <c r="O1171" s="13" t="n">
        <v>0.710750109027475</v>
      </c>
      <c r="P1171" s="13" t="n">
        <v>0.153183602267772</v>
      </c>
      <c r="Q1171" s="13" t="n">
        <v>0.0197909717589504</v>
      </c>
      <c r="R1171" s="13" t="n">
        <v>0.0567882662655133</v>
      </c>
      <c r="S1171" s="11" t="n">
        <v>3</v>
      </c>
      <c r="T1171" s="13" t="n">
        <v>-0.0346153846153846</v>
      </c>
      <c r="U1171" s="13" t="n">
        <v>0.000998080614203367</v>
      </c>
      <c r="V1171" s="11" t="n">
        <v>0</v>
      </c>
      <c r="W1171" s="13" t="n">
        <v>-0.0756972111553785</v>
      </c>
      <c r="X1171" s="11" t="n">
        <v>0</v>
      </c>
      <c r="Y1171" s="11" t="n">
        <v>0</v>
      </c>
      <c r="Z1171" s="11" t="n">
        <v>0</v>
      </c>
      <c r="AA1171" s="11" t="n">
        <v>0</v>
      </c>
      <c r="AB1171" s="10" t="s">
        <v>515</v>
      </c>
      <c r="AC1171" s="11" t="n">
        <v>85</v>
      </c>
      <c r="AD1171" s="11" t="n">
        <v>71</v>
      </c>
      <c r="AE1171" s="11" t="n">
        <v>86</v>
      </c>
      <c r="AF1171" s="11" t="n">
        <v>5</v>
      </c>
      <c r="AG1171" s="11" t="n">
        <v>3</v>
      </c>
      <c r="AH1171" s="11" t="n">
        <v>1</v>
      </c>
      <c r="AI1171" s="13" t="n">
        <v>0.338645418326693</v>
      </c>
      <c r="AJ1171" s="13" t="n">
        <v>0.282868525896414</v>
      </c>
      <c r="AK1171" s="13" t="n">
        <v>0.342629482071713</v>
      </c>
      <c r="AL1171" s="13" t="n">
        <v>0.0199203187250996</v>
      </c>
      <c r="AM1171" s="13" t="n">
        <v>0.0119521912350598</v>
      </c>
      <c r="AN1171" s="11" t="n">
        <v>1</v>
      </c>
      <c r="AO1171" s="13" t="n">
        <v>0.00396825396825397</v>
      </c>
      <c r="AP1171" s="11" t="n">
        <v>15</v>
      </c>
      <c r="AQ1171" s="11" t="n">
        <v>7</v>
      </c>
      <c r="AR1171" s="13" t="n">
        <v>0.0576923076923077</v>
      </c>
      <c r="AS1171" s="13" t="n">
        <v>0.0269230769230769</v>
      </c>
      <c r="AT1171" s="14" t="n">
        <f aca="false">SUMIFS(시도_소아과개폐업!$C$5:$C$293,시도_소아과개폐업!$A$5:$A$293,$D1171,시도_소아과개폐업!$B$5:$B$293,$B1171)</f>
        <v>125</v>
      </c>
      <c r="AU1171" s="14" t="n">
        <f aca="false">SUMIFS(시도_소아과개폐업!$D$5:$D$293,시도_소아과개폐업!$A$5:$A$293,$D1171,시도_소아과개폐업!$B$5:$B$293,$B1171)</f>
        <v>94</v>
      </c>
      <c r="AV1171" s="14" t="n">
        <f aca="false">SUMIFS(시도_소아과개폐업!$F$5:$F$293,시도_소아과개폐업!$A$5:$A$293,$D1171,시도_소아과개폐업!$B$5:$B$293,$B1171)</f>
        <v>31</v>
      </c>
      <c r="AW1171" s="15" t="n">
        <f aca="false">SUMIFS(시도_소아과개폐업!$G$5:$G$293,시도_소아과개폐업!$A$5:$A$293,$D1171,시도_소아과개폐업!$B$5:$B$293,$B1171)</f>
        <v>0.197894736842105</v>
      </c>
      <c r="AX1171" s="14" t="n">
        <f aca="false">SUMIFS(시도_소아과개폐업!$H$5:$H$293,시도_소아과개폐업!$A$5:$A$293,$D1171,시도_소아과개폐업!$B$5:$B$293,$B1171)</f>
        <v>265</v>
      </c>
      <c r="AY1171" s="14" t="n">
        <f aca="false">SUMIFS(시군구_병원급!$E$5:$E$3668,시군구_병원급!$A$5:$A$3668,$A1171,시군구_병원급!$D$5:$D$3668,$D1171)</f>
        <v>5</v>
      </c>
      <c r="AZ1171" s="14" t="n">
        <f aca="false">SUMIFS(시군구_병원급!$F$5:$F$3668,시군구_병원급!$A$5:$A$3668,$A1171,시군구_병원급!$D$5:$D$3668,$D1171)</f>
        <v>3</v>
      </c>
      <c r="BA1171" s="14" t="n">
        <f aca="false">SUMIFS(시군구_병원급!$G$5:$G$3668,시군구_병원급!$A$5:$A$3668,$A1171,시군구_병원급!$D$5:$D$3668,$D1171)</f>
        <v>17</v>
      </c>
      <c r="BB1171" s="14" t="n">
        <f aca="false">SUMIFS(시군구_병원급!$H$5:$H$3668,시군구_병원급!$A$5:$A$3668,$A1171,시군구_병원급!$D$5:$D$3668,$D1171)</f>
        <v>33</v>
      </c>
      <c r="BC1171" s="16" t="n">
        <f aca="false">K1171+AY1171</f>
        <v>32</v>
      </c>
      <c r="BD1171" s="17" t="n">
        <f aca="false">IF(E1171=0,"",(K1171+AY1171)/E1171*1000)</f>
        <v>1.74443959877889</v>
      </c>
      <c r="BE1171" s="16" t="n">
        <f aca="false">AY1171-SUMIFS(시군구_병원급!$E$5:$E$3668,시군구_병원급!$A$5:$A$3668,$A1171,시군구_병원급!$D$5:$D$3668,$D1171-3)</f>
        <v>-1</v>
      </c>
      <c r="BF1171" s="16" t="n">
        <f aca="false">IF(AY1171=0,1,0)</f>
        <v>0</v>
      </c>
      <c r="BG1171" s="16" t="n">
        <f aca="false">IF(K1171+AY1171=0,1,0)</f>
        <v>0</v>
      </c>
      <c r="BH1171" s="16" t="n">
        <f aca="false">AF1171+AG1171+AH1171</f>
        <v>9</v>
      </c>
      <c r="BI1171" s="18" t="n">
        <f aca="false">IF(H1171=0,"",BH1171/H1171)</f>
        <v>0.0358565737051793</v>
      </c>
      <c r="BJ1171" s="16" t="n">
        <f aca="false">IF(AP1171="","",AP1171+AN1171)</f>
        <v>16</v>
      </c>
    </row>
    <row r="1172" customFormat="false" ht="15" hidden="false" customHeight="true" outlineLevel="0" collapsed="false">
      <c r="A1172" s="9" t="s">
        <v>114</v>
      </c>
      <c r="B1172" s="10" t="s">
        <v>115</v>
      </c>
      <c r="C1172" s="10" t="s">
        <v>67</v>
      </c>
      <c r="D1172" s="9" t="n">
        <v>2021</v>
      </c>
      <c r="E1172" s="11" t="n">
        <v>544</v>
      </c>
      <c r="F1172" s="11" t="n">
        <v>74</v>
      </c>
      <c r="G1172" s="11" t="n">
        <v>83</v>
      </c>
      <c r="H1172" s="11" t="n">
        <v>13</v>
      </c>
      <c r="I1172" s="11" t="n">
        <v>885</v>
      </c>
      <c r="J1172" s="11" t="n">
        <v>615</v>
      </c>
      <c r="K1172" s="11" t="n">
        <v>1</v>
      </c>
      <c r="L1172" s="12" t="n">
        <v>23.8970588235294</v>
      </c>
      <c r="M1172" s="12" t="n">
        <v>1.83823529411765</v>
      </c>
      <c r="N1172" s="13" t="n">
        <v>0.694915254237288</v>
      </c>
      <c r="O1172" s="13" t="n">
        <v>1.62683823529412</v>
      </c>
      <c r="P1172" s="13" t="n">
        <v>0.152573529411765</v>
      </c>
      <c r="Q1172" s="13" t="n">
        <v>-0.439175257731959</v>
      </c>
      <c r="R1172" s="13" t="n">
        <v>-0.49079754601227</v>
      </c>
      <c r="S1172" s="11" t="n">
        <v>-1</v>
      </c>
      <c r="T1172" s="13" t="n">
        <v>0</v>
      </c>
      <c r="U1172" s="13" t="n">
        <v>0</v>
      </c>
      <c r="V1172" s="11" t="n">
        <v>0</v>
      </c>
      <c r="W1172" s="13" t="n">
        <v>-0.230769230769231</v>
      </c>
      <c r="X1172" s="11" t="n">
        <v>1</v>
      </c>
      <c r="Y1172" s="11" t="n">
        <v>0</v>
      </c>
      <c r="Z1172" s="11" t="n">
        <v>1</v>
      </c>
      <c r="AA1172" s="11" t="n">
        <v>0</v>
      </c>
      <c r="AB1172" s="10" t="s">
        <v>515</v>
      </c>
      <c r="AC1172" s="11" t="n">
        <v>4</v>
      </c>
      <c r="AD1172" s="11" t="n">
        <v>3</v>
      </c>
      <c r="AE1172" s="11" t="n">
        <v>3</v>
      </c>
      <c r="AF1172" s="11" t="n">
        <v>2</v>
      </c>
      <c r="AG1172" s="11" t="n">
        <v>1</v>
      </c>
      <c r="AH1172" s="11" t="n">
        <v>0</v>
      </c>
      <c r="AI1172" s="13" t="n">
        <v>0.307692307692308</v>
      </c>
      <c r="AJ1172" s="13" t="n">
        <v>0.230769230769231</v>
      </c>
      <c r="AK1172" s="13" t="n">
        <v>0.230769230769231</v>
      </c>
      <c r="AL1172" s="13" t="n">
        <v>0.153846153846154</v>
      </c>
      <c r="AM1172" s="13" t="n">
        <v>0.0769230769230769</v>
      </c>
      <c r="AN1172" s="11" t="n">
        <v>0</v>
      </c>
      <c r="AO1172" s="13" t="n">
        <v>0</v>
      </c>
      <c r="AP1172" s="11" t="n">
        <v>0</v>
      </c>
      <c r="AQ1172" s="11" t="n">
        <v>0</v>
      </c>
      <c r="AR1172" s="13" t="n">
        <v>0</v>
      </c>
      <c r="AS1172" s="13" t="n">
        <v>0</v>
      </c>
      <c r="AT1172" s="14" t="n">
        <f aca="false">SUMIFS(시도_소아과개폐업!$C$5:$C$293,시도_소아과개폐업!$A$5:$A$293,$D1172,시도_소아과개폐업!$B$5:$B$293,$B1172)</f>
        <v>35</v>
      </c>
      <c r="AU1172" s="14" t="n">
        <f aca="false">SUMIFS(시도_소아과개폐업!$D$5:$D$293,시도_소아과개폐업!$A$5:$A$293,$D1172,시도_소아과개폐업!$B$5:$B$293,$B1172)</f>
        <v>24</v>
      </c>
      <c r="AV1172" s="14" t="n">
        <f aca="false">SUMIFS(시도_소아과개폐업!$F$5:$F$293,시도_소아과개폐업!$A$5:$A$293,$D1172,시도_소아과개폐업!$B$5:$B$293,$B1172)</f>
        <v>11</v>
      </c>
      <c r="AW1172" s="15" t="n">
        <f aca="false">SUMIFS(시도_소아과개폐업!$G$5:$G$293,시도_소아과개폐업!$A$5:$A$293,$D1172,시도_소아과개폐업!$B$5:$B$293,$B1172)</f>
        <v>0.1875</v>
      </c>
      <c r="AX1172" s="14" t="n">
        <f aca="false">SUMIFS(시도_소아과개폐업!$H$5:$H$293,시도_소아과개폐업!$A$5:$A$293,$D1172,시도_소아과개폐업!$B$5:$B$293,$B1172)</f>
        <v>86</v>
      </c>
      <c r="AY1172" s="14" t="n">
        <f aca="false">SUMIFS(시군구_병원급!$E$5:$E$3668,시군구_병원급!$A$5:$A$3668,$A1172,시군구_병원급!$D$5:$D$3668,$D1172)</f>
        <v>3</v>
      </c>
      <c r="AZ1172" s="14" t="n">
        <f aca="false">SUMIFS(시군구_병원급!$F$5:$F$3668,시군구_병원급!$A$5:$A$3668,$A1172,시군구_병원급!$D$5:$D$3668,$D1172)</f>
        <v>1</v>
      </c>
      <c r="BA1172" s="14" t="n">
        <f aca="false">SUMIFS(시군구_병원급!$G$5:$G$3668,시군구_병원급!$A$5:$A$3668,$A1172,시군구_병원급!$D$5:$D$3668,$D1172)</f>
        <v>4</v>
      </c>
      <c r="BB1172" s="14" t="n">
        <f aca="false">SUMIFS(시군구_병원급!$H$5:$H$3668,시군구_병원급!$A$5:$A$3668,$A1172,시군구_병원급!$D$5:$D$3668,$D1172)</f>
        <v>8</v>
      </c>
      <c r="BC1172" s="16" t="n">
        <f aca="false">K1172+AY1172</f>
        <v>4</v>
      </c>
      <c r="BD1172" s="17" t="n">
        <f aca="false">IF(E1172=0,"",(K1172+AY1172)/E1172*1000)</f>
        <v>7.35294117647059</v>
      </c>
      <c r="BE1172" s="16" t="n">
        <f aca="false">AY1172-SUMIFS(시군구_병원급!$E$5:$E$3668,시군구_병원급!$A$5:$A$3668,$A1172,시군구_병원급!$D$5:$D$3668,$D1172-3)</f>
        <v>0</v>
      </c>
      <c r="BF1172" s="16" t="n">
        <f aca="false">IF(AY1172=0,1,0)</f>
        <v>0</v>
      </c>
      <c r="BG1172" s="16" t="n">
        <f aca="false">IF(K1172+AY1172=0,1,0)</f>
        <v>0</v>
      </c>
      <c r="BH1172" s="16" t="n">
        <f aca="false">AF1172+AG1172+AH1172</f>
        <v>3</v>
      </c>
      <c r="BI1172" s="18" t="n">
        <f aca="false">IF(H1172=0,"",BH1172/H1172)</f>
        <v>0.230769230769231</v>
      </c>
      <c r="BJ1172" s="16" t="n">
        <f aca="false">IF(AP1172="","",AP1172+AN1172)</f>
        <v>0</v>
      </c>
    </row>
    <row r="1173" customFormat="false" ht="15" hidden="false" customHeight="true" outlineLevel="0" collapsed="false">
      <c r="A1173" s="9" t="s">
        <v>116</v>
      </c>
      <c r="B1173" s="10" t="s">
        <v>115</v>
      </c>
      <c r="C1173" s="10" t="s">
        <v>117</v>
      </c>
      <c r="D1173" s="9" t="n">
        <v>2021</v>
      </c>
      <c r="E1173" s="11" t="n">
        <v>2683</v>
      </c>
      <c r="F1173" s="11" t="n">
        <v>338</v>
      </c>
      <c r="G1173" s="11" t="n">
        <v>344</v>
      </c>
      <c r="H1173" s="11" t="n">
        <v>35</v>
      </c>
      <c r="I1173" s="11" t="n">
        <v>1708</v>
      </c>
      <c r="J1173" s="11" t="n">
        <v>1350</v>
      </c>
      <c r="K1173" s="11" t="n">
        <v>3</v>
      </c>
      <c r="L1173" s="12" t="n">
        <v>13.0450987700336</v>
      </c>
      <c r="M1173" s="12" t="n">
        <v>1.11815132314573</v>
      </c>
      <c r="N1173" s="13" t="n">
        <v>0.7903981264637</v>
      </c>
      <c r="O1173" s="13" t="n">
        <v>0.636600819977637</v>
      </c>
      <c r="P1173" s="13" t="n">
        <v>0.128214685054044</v>
      </c>
      <c r="Q1173" s="13" t="n">
        <v>-0.196466007786763</v>
      </c>
      <c r="R1173" s="13" t="n">
        <v>-0.192488262910798</v>
      </c>
      <c r="S1173" s="11" t="n">
        <v>0</v>
      </c>
      <c r="T1173" s="13" t="n">
        <v>-0.0277777777777778</v>
      </c>
      <c r="U1173" s="13" t="n">
        <v>-0.0599889928453495</v>
      </c>
      <c r="V1173" s="11" t="n">
        <v>0</v>
      </c>
      <c r="W1173" s="13" t="n">
        <v>-0.114285714285714</v>
      </c>
      <c r="X1173" s="11" t="n">
        <v>0</v>
      </c>
      <c r="Y1173" s="11" t="n">
        <v>0</v>
      </c>
      <c r="Z1173" s="11" t="n">
        <v>0</v>
      </c>
      <c r="AA1173" s="11" t="n">
        <v>0</v>
      </c>
      <c r="AB1173" s="10" t="s">
        <v>515</v>
      </c>
      <c r="AC1173" s="11" t="n">
        <v>14</v>
      </c>
      <c r="AD1173" s="11" t="n">
        <v>10</v>
      </c>
      <c r="AE1173" s="11" t="n">
        <v>7</v>
      </c>
      <c r="AF1173" s="11" t="n">
        <v>0</v>
      </c>
      <c r="AG1173" s="11" t="n">
        <v>4</v>
      </c>
      <c r="AH1173" s="11" t="n">
        <v>0</v>
      </c>
      <c r="AI1173" s="13" t="n">
        <v>0.4</v>
      </c>
      <c r="AJ1173" s="13" t="n">
        <v>0.285714285714286</v>
      </c>
      <c r="AK1173" s="13" t="n">
        <v>0.2</v>
      </c>
      <c r="AL1173" s="13" t="n">
        <v>0</v>
      </c>
      <c r="AM1173" s="13" t="n">
        <v>0.114285714285714</v>
      </c>
      <c r="AN1173" s="11" t="n">
        <v>0</v>
      </c>
      <c r="AO1173" s="13" t="n">
        <v>0</v>
      </c>
      <c r="AP1173" s="11" t="n">
        <v>3</v>
      </c>
      <c r="AQ1173" s="11" t="n">
        <v>2</v>
      </c>
      <c r="AR1173" s="13" t="n">
        <v>0.0833333333333333</v>
      </c>
      <c r="AS1173" s="13" t="n">
        <v>0.0555555555555556</v>
      </c>
      <c r="AT1173" s="14" t="n">
        <f aca="false">SUMIFS(시도_소아과개폐업!$C$5:$C$293,시도_소아과개폐업!$A$5:$A$293,$D1173,시도_소아과개폐업!$B$5:$B$293,$B1173)</f>
        <v>35</v>
      </c>
      <c r="AU1173" s="14" t="n">
        <f aca="false">SUMIFS(시도_소아과개폐업!$D$5:$D$293,시도_소아과개폐업!$A$5:$A$293,$D1173,시도_소아과개폐업!$B$5:$B$293,$B1173)</f>
        <v>24</v>
      </c>
      <c r="AV1173" s="14" t="n">
        <f aca="false">SUMIFS(시도_소아과개폐업!$F$5:$F$293,시도_소아과개폐업!$A$5:$A$293,$D1173,시도_소아과개폐업!$B$5:$B$293,$B1173)</f>
        <v>11</v>
      </c>
      <c r="AW1173" s="15" t="n">
        <f aca="false">SUMIFS(시도_소아과개폐업!$G$5:$G$293,시도_소아과개폐업!$A$5:$A$293,$D1173,시도_소아과개폐업!$B$5:$B$293,$B1173)</f>
        <v>0.1875</v>
      </c>
      <c r="AX1173" s="14" t="n">
        <f aca="false">SUMIFS(시도_소아과개폐업!$H$5:$H$293,시도_소아과개폐업!$A$5:$A$293,$D1173,시도_소아과개폐업!$B$5:$B$293,$B1173)</f>
        <v>86</v>
      </c>
      <c r="AY1173" s="14" t="n">
        <f aca="false">SUMIFS(시군구_병원급!$E$5:$E$3668,시군구_병원급!$A$5:$A$3668,$A1173,시군구_병원급!$D$5:$D$3668,$D1173)</f>
        <v>4</v>
      </c>
      <c r="AZ1173" s="14" t="n">
        <f aca="false">SUMIFS(시군구_병원급!$F$5:$F$3668,시군구_병원급!$A$5:$A$3668,$A1173,시군구_병원급!$D$5:$D$3668,$D1173)</f>
        <v>4</v>
      </c>
      <c r="BA1173" s="14" t="n">
        <f aca="false">SUMIFS(시군구_병원급!$G$5:$G$3668,시군구_병원급!$A$5:$A$3668,$A1173,시군구_병원급!$D$5:$D$3668,$D1173)</f>
        <v>8</v>
      </c>
      <c r="BB1173" s="14" t="n">
        <f aca="false">SUMIFS(시군구_병원급!$H$5:$H$3668,시군구_병원급!$A$5:$A$3668,$A1173,시군구_병원급!$D$5:$D$3668,$D1173)</f>
        <v>16</v>
      </c>
      <c r="BC1173" s="16" t="n">
        <f aca="false">K1173+AY1173</f>
        <v>7</v>
      </c>
      <c r="BD1173" s="17" t="n">
        <f aca="false">IF(E1173=0,"",(K1173+AY1173)/E1173*1000)</f>
        <v>2.60901975400671</v>
      </c>
      <c r="BE1173" s="16" t="n">
        <f aca="false">AY1173-SUMIFS(시군구_병원급!$E$5:$E$3668,시군구_병원급!$A$5:$A$3668,$A1173,시군구_병원급!$D$5:$D$3668,$D1173-3)</f>
        <v>0</v>
      </c>
      <c r="BF1173" s="16" t="n">
        <f aca="false">IF(AY1173=0,1,0)</f>
        <v>0</v>
      </c>
      <c r="BG1173" s="16" t="n">
        <f aca="false">IF(K1173+AY1173=0,1,0)</f>
        <v>0</v>
      </c>
      <c r="BH1173" s="16" t="n">
        <f aca="false">AF1173+AG1173+AH1173</f>
        <v>4</v>
      </c>
      <c r="BI1173" s="18" t="n">
        <f aca="false">IF(H1173=0,"",BH1173/H1173)</f>
        <v>0.114285714285714</v>
      </c>
      <c r="BJ1173" s="16" t="n">
        <f aca="false">IF(AP1173="","",AP1173+AN1173)</f>
        <v>3</v>
      </c>
    </row>
    <row r="1174" customFormat="false" ht="15" hidden="false" customHeight="true" outlineLevel="0" collapsed="false">
      <c r="A1174" s="9" t="s">
        <v>118</v>
      </c>
      <c r="B1174" s="10" t="s">
        <v>115</v>
      </c>
      <c r="C1174" s="10" t="s">
        <v>119</v>
      </c>
      <c r="D1174" s="9" t="n">
        <v>2021</v>
      </c>
      <c r="E1174" s="11" t="n">
        <v>2183</v>
      </c>
      <c r="F1174" s="11" t="n">
        <v>358</v>
      </c>
      <c r="G1174" s="11" t="n">
        <v>380</v>
      </c>
      <c r="H1174" s="11" t="n">
        <v>30</v>
      </c>
      <c r="I1174" s="11" t="n">
        <v>1732</v>
      </c>
      <c r="J1174" s="11" t="n">
        <v>1348</v>
      </c>
      <c r="K1174" s="11" t="n">
        <v>1</v>
      </c>
      <c r="L1174" s="12" t="n">
        <v>13.7425561154375</v>
      </c>
      <c r="M1174" s="12" t="n">
        <v>0.458085203847916</v>
      </c>
      <c r="N1174" s="13" t="n">
        <v>0.778290993071594</v>
      </c>
      <c r="O1174" s="13" t="n">
        <v>0.79340357306459</v>
      </c>
      <c r="P1174" s="13" t="n">
        <v>0.174072377462208</v>
      </c>
      <c r="Q1174" s="13" t="n">
        <v>-0.0642948992713245</v>
      </c>
      <c r="R1174" s="13" t="n">
        <v>0.183800623052959</v>
      </c>
      <c r="S1174" s="11" t="n">
        <v>0</v>
      </c>
      <c r="T1174" s="13" t="n">
        <v>-0.0909090909090909</v>
      </c>
      <c r="U1174" s="13" t="n">
        <v>-0.0617551462621885</v>
      </c>
      <c r="V1174" s="11" t="n">
        <v>0</v>
      </c>
      <c r="W1174" s="13" t="n">
        <v>-0.0666666666666667</v>
      </c>
      <c r="X1174" s="11" t="n">
        <v>0</v>
      </c>
      <c r="Y1174" s="11" t="n">
        <v>0</v>
      </c>
      <c r="Z1174" s="11" t="n">
        <v>0</v>
      </c>
      <c r="AA1174" s="11" t="n">
        <v>0</v>
      </c>
      <c r="AB1174" s="10" t="s">
        <v>515</v>
      </c>
      <c r="AC1174" s="11" t="n">
        <v>11</v>
      </c>
      <c r="AD1174" s="11" t="n">
        <v>6</v>
      </c>
      <c r="AE1174" s="11" t="n">
        <v>3</v>
      </c>
      <c r="AF1174" s="11" t="n">
        <v>6</v>
      </c>
      <c r="AG1174" s="11" t="n">
        <v>4</v>
      </c>
      <c r="AH1174" s="11" t="n">
        <v>0</v>
      </c>
      <c r="AI1174" s="13" t="n">
        <v>0.366666666666667</v>
      </c>
      <c r="AJ1174" s="13" t="n">
        <v>0.2</v>
      </c>
      <c r="AK1174" s="13" t="n">
        <v>0.1</v>
      </c>
      <c r="AL1174" s="13" t="n">
        <v>0.2</v>
      </c>
      <c r="AM1174" s="13" t="n">
        <v>0.133333333333333</v>
      </c>
      <c r="AN1174" s="11" t="n">
        <v>1</v>
      </c>
      <c r="AO1174" s="13" t="n">
        <v>0.032258064516129</v>
      </c>
      <c r="AP1174" s="11" t="n">
        <v>3</v>
      </c>
      <c r="AQ1174" s="11" t="n">
        <v>1</v>
      </c>
      <c r="AR1174" s="13" t="n">
        <v>0.0909090909090909</v>
      </c>
      <c r="AS1174" s="13" t="n">
        <v>0.0303030303030303</v>
      </c>
      <c r="AT1174" s="14" t="n">
        <f aca="false">SUMIFS(시도_소아과개폐업!$C$5:$C$293,시도_소아과개폐업!$A$5:$A$293,$D1174,시도_소아과개폐업!$B$5:$B$293,$B1174)</f>
        <v>35</v>
      </c>
      <c r="AU1174" s="14" t="n">
        <f aca="false">SUMIFS(시도_소아과개폐업!$D$5:$D$293,시도_소아과개폐업!$A$5:$A$293,$D1174,시도_소아과개폐업!$B$5:$B$293,$B1174)</f>
        <v>24</v>
      </c>
      <c r="AV1174" s="14" t="n">
        <f aca="false">SUMIFS(시도_소아과개폐업!$F$5:$F$293,시도_소아과개폐업!$A$5:$A$293,$D1174,시도_소아과개폐업!$B$5:$B$293,$B1174)</f>
        <v>11</v>
      </c>
      <c r="AW1174" s="15" t="n">
        <f aca="false">SUMIFS(시도_소아과개폐업!$G$5:$G$293,시도_소아과개폐업!$A$5:$A$293,$D1174,시도_소아과개폐업!$B$5:$B$293,$B1174)</f>
        <v>0.1875</v>
      </c>
      <c r="AX1174" s="14" t="n">
        <f aca="false">SUMIFS(시도_소아과개폐업!$H$5:$H$293,시도_소아과개폐업!$A$5:$A$293,$D1174,시도_소아과개폐업!$B$5:$B$293,$B1174)</f>
        <v>86</v>
      </c>
      <c r="AY1174" s="14" t="n">
        <f aca="false">SUMIFS(시군구_병원급!$E$5:$E$3668,시군구_병원급!$A$5:$A$3668,$A1174,시군구_병원급!$D$5:$D$3668,$D1174)</f>
        <v>5</v>
      </c>
      <c r="AZ1174" s="14" t="n">
        <f aca="false">SUMIFS(시군구_병원급!$F$5:$F$3668,시군구_병원급!$A$5:$A$3668,$A1174,시군구_병원급!$D$5:$D$3668,$D1174)</f>
        <v>3</v>
      </c>
      <c r="BA1174" s="14" t="n">
        <f aca="false">SUMIFS(시군구_병원급!$G$5:$G$3668,시군구_병원급!$A$5:$A$3668,$A1174,시군구_병원급!$D$5:$D$3668,$D1174)</f>
        <v>8</v>
      </c>
      <c r="BB1174" s="14" t="n">
        <f aca="false">SUMIFS(시군구_병원급!$H$5:$H$3668,시군구_병원급!$A$5:$A$3668,$A1174,시군구_병원급!$D$5:$D$3668,$D1174)</f>
        <v>17</v>
      </c>
      <c r="BC1174" s="16" t="n">
        <f aca="false">K1174+AY1174</f>
        <v>6</v>
      </c>
      <c r="BD1174" s="17" t="n">
        <f aca="false">IF(E1174=0,"",(K1174+AY1174)/E1174*1000)</f>
        <v>2.74851122308749</v>
      </c>
      <c r="BE1174" s="16" t="n">
        <f aca="false">AY1174-SUMIFS(시군구_병원급!$E$5:$E$3668,시군구_병원급!$A$5:$A$3668,$A1174,시군구_병원급!$D$5:$D$3668,$D1174-3)</f>
        <v>0</v>
      </c>
      <c r="BF1174" s="16" t="n">
        <f aca="false">IF(AY1174=0,1,0)</f>
        <v>0</v>
      </c>
      <c r="BG1174" s="16" t="n">
        <f aca="false">IF(K1174+AY1174=0,1,0)</f>
        <v>0</v>
      </c>
      <c r="BH1174" s="16" t="n">
        <f aca="false">AF1174+AG1174+AH1174</f>
        <v>10</v>
      </c>
      <c r="BI1174" s="18" t="n">
        <f aca="false">IF(H1174=0,"",BH1174/H1174)</f>
        <v>0.333333333333333</v>
      </c>
      <c r="BJ1174" s="16" t="n">
        <f aca="false">IF(AP1174="","",AP1174+AN1174)</f>
        <v>4</v>
      </c>
    </row>
    <row r="1175" customFormat="false" ht="15" hidden="false" customHeight="true" outlineLevel="0" collapsed="false">
      <c r="A1175" s="9" t="s">
        <v>120</v>
      </c>
      <c r="B1175" s="10" t="s">
        <v>115</v>
      </c>
      <c r="C1175" s="10" t="s">
        <v>121</v>
      </c>
      <c r="D1175" s="9" t="n">
        <v>2021</v>
      </c>
      <c r="E1175" s="11" t="n">
        <v>2417</v>
      </c>
      <c r="F1175" s="11" t="n">
        <v>275</v>
      </c>
      <c r="G1175" s="11" t="n">
        <v>266</v>
      </c>
      <c r="H1175" s="11" t="n">
        <v>43</v>
      </c>
      <c r="I1175" s="11" t="n">
        <v>2376</v>
      </c>
      <c r="J1175" s="11" t="n">
        <v>1724</v>
      </c>
      <c r="K1175" s="11" t="n">
        <v>3</v>
      </c>
      <c r="L1175" s="12" t="n">
        <v>17.7906495655772</v>
      </c>
      <c r="M1175" s="12" t="n">
        <v>1.24120810922631</v>
      </c>
      <c r="N1175" s="13" t="n">
        <v>0.725589225589226</v>
      </c>
      <c r="O1175" s="13" t="n">
        <v>0.98303682250724</v>
      </c>
      <c r="P1175" s="13" t="n">
        <v>0.110053785684733</v>
      </c>
      <c r="Q1175" s="13" t="n">
        <v>-0.274392074452116</v>
      </c>
      <c r="R1175" s="13" t="n">
        <v>-0.341584158415842</v>
      </c>
      <c r="S1175" s="11" t="n">
        <v>0</v>
      </c>
      <c r="T1175" s="13" t="n">
        <v>-0.0444444444444444</v>
      </c>
      <c r="U1175" s="13" t="n">
        <v>-0.0112359550561798</v>
      </c>
      <c r="V1175" s="11" t="n">
        <v>0</v>
      </c>
      <c r="W1175" s="13" t="n">
        <v>-0.232558139534884</v>
      </c>
      <c r="X1175" s="11" t="n">
        <v>1</v>
      </c>
      <c r="Y1175" s="11" t="n">
        <v>0</v>
      </c>
      <c r="Z1175" s="11" t="n">
        <v>1</v>
      </c>
      <c r="AA1175" s="11" t="n">
        <v>0</v>
      </c>
      <c r="AB1175" s="10" t="s">
        <v>515</v>
      </c>
      <c r="AC1175" s="11" t="n">
        <v>16</v>
      </c>
      <c r="AD1175" s="11" t="n">
        <v>10</v>
      </c>
      <c r="AE1175" s="11" t="n">
        <v>8</v>
      </c>
      <c r="AF1175" s="11" t="n">
        <v>2</v>
      </c>
      <c r="AG1175" s="11" t="n">
        <v>7</v>
      </c>
      <c r="AH1175" s="11" t="n">
        <v>0</v>
      </c>
      <c r="AI1175" s="13" t="n">
        <v>0.372093023255814</v>
      </c>
      <c r="AJ1175" s="13" t="n">
        <v>0.232558139534884</v>
      </c>
      <c r="AK1175" s="13" t="n">
        <v>0.186046511627907</v>
      </c>
      <c r="AL1175" s="13" t="n">
        <v>0.0465116279069767</v>
      </c>
      <c r="AM1175" s="13" t="n">
        <v>0.162790697674419</v>
      </c>
      <c r="AN1175" s="11" t="n">
        <v>2</v>
      </c>
      <c r="AO1175" s="13" t="n">
        <v>0.0444444444444445</v>
      </c>
      <c r="AP1175" s="11" t="n">
        <v>4</v>
      </c>
      <c r="AQ1175" s="11" t="n">
        <v>2</v>
      </c>
      <c r="AR1175" s="13" t="n">
        <v>0.0851063829787234</v>
      </c>
      <c r="AS1175" s="13" t="n">
        <v>0.0425531914893617</v>
      </c>
      <c r="AT1175" s="14" t="n">
        <f aca="false">SUMIFS(시도_소아과개폐업!$C$5:$C$293,시도_소아과개폐업!$A$5:$A$293,$D1175,시도_소아과개폐업!$B$5:$B$293,$B1175)</f>
        <v>35</v>
      </c>
      <c r="AU1175" s="14" t="n">
        <f aca="false">SUMIFS(시도_소아과개폐업!$D$5:$D$293,시도_소아과개폐업!$A$5:$A$293,$D1175,시도_소아과개폐업!$B$5:$B$293,$B1175)</f>
        <v>24</v>
      </c>
      <c r="AV1175" s="14" t="n">
        <f aca="false">SUMIFS(시도_소아과개폐업!$F$5:$F$293,시도_소아과개폐업!$A$5:$A$293,$D1175,시도_소아과개폐업!$B$5:$B$293,$B1175)</f>
        <v>11</v>
      </c>
      <c r="AW1175" s="15" t="n">
        <f aca="false">SUMIFS(시도_소아과개폐업!$G$5:$G$293,시도_소아과개폐업!$A$5:$A$293,$D1175,시도_소아과개폐업!$B$5:$B$293,$B1175)</f>
        <v>0.1875</v>
      </c>
      <c r="AX1175" s="14" t="n">
        <f aca="false">SUMIFS(시도_소아과개폐업!$H$5:$H$293,시도_소아과개폐업!$A$5:$A$293,$D1175,시도_소아과개폐업!$B$5:$B$293,$B1175)</f>
        <v>86</v>
      </c>
      <c r="AY1175" s="14" t="n">
        <f aca="false">SUMIFS(시군구_병원급!$E$5:$E$3668,시군구_병원급!$A$5:$A$3668,$A1175,시군구_병원급!$D$5:$D$3668,$D1175)</f>
        <v>6</v>
      </c>
      <c r="AZ1175" s="14" t="n">
        <f aca="false">SUMIFS(시군구_병원급!$F$5:$F$3668,시군구_병원급!$A$5:$A$3668,$A1175,시군구_병원급!$D$5:$D$3668,$D1175)</f>
        <v>2</v>
      </c>
      <c r="BA1175" s="14" t="n">
        <f aca="false">SUMIFS(시군구_병원급!$G$5:$G$3668,시군구_병원급!$A$5:$A$3668,$A1175,시군구_병원급!$D$5:$D$3668,$D1175)</f>
        <v>4</v>
      </c>
      <c r="BB1175" s="14" t="n">
        <f aca="false">SUMIFS(시군구_병원급!$H$5:$H$3668,시군구_병원급!$A$5:$A$3668,$A1175,시군구_병원급!$D$5:$D$3668,$D1175)</f>
        <v>9</v>
      </c>
      <c r="BC1175" s="16" t="n">
        <f aca="false">K1175+AY1175</f>
        <v>9</v>
      </c>
      <c r="BD1175" s="17" t="n">
        <f aca="false">IF(E1175=0,"",(K1175+AY1175)/E1175*1000)</f>
        <v>3.72362432767894</v>
      </c>
      <c r="BE1175" s="16" t="n">
        <f aca="false">AY1175-SUMIFS(시군구_병원급!$E$5:$E$3668,시군구_병원급!$A$5:$A$3668,$A1175,시군구_병원급!$D$5:$D$3668,$D1175-3)</f>
        <v>1</v>
      </c>
      <c r="BF1175" s="16" t="n">
        <f aca="false">IF(AY1175=0,1,0)</f>
        <v>0</v>
      </c>
      <c r="BG1175" s="16" t="n">
        <f aca="false">IF(K1175+AY1175=0,1,0)</f>
        <v>0</v>
      </c>
      <c r="BH1175" s="16" t="n">
        <f aca="false">AF1175+AG1175+AH1175</f>
        <v>9</v>
      </c>
      <c r="BI1175" s="18" t="n">
        <f aca="false">IF(H1175=0,"",BH1175/H1175)</f>
        <v>0.209302325581395</v>
      </c>
      <c r="BJ1175" s="16" t="n">
        <f aca="false">IF(AP1175="","",AP1175+AN1175)</f>
        <v>6</v>
      </c>
    </row>
    <row r="1176" customFormat="false" ht="15" hidden="false" customHeight="true" outlineLevel="0" collapsed="false">
      <c r="A1176" s="9" t="s">
        <v>122</v>
      </c>
      <c r="B1176" s="10" t="s">
        <v>115</v>
      </c>
      <c r="C1176" s="10" t="s">
        <v>123</v>
      </c>
      <c r="D1176" s="9" t="n">
        <v>2021</v>
      </c>
      <c r="E1176" s="11" t="n">
        <v>10693</v>
      </c>
      <c r="F1176" s="11" t="n">
        <v>1473</v>
      </c>
      <c r="G1176" s="11" t="n">
        <v>1564</v>
      </c>
      <c r="H1176" s="11" t="n">
        <v>149</v>
      </c>
      <c r="I1176" s="11" t="n">
        <v>6428</v>
      </c>
      <c r="J1176" s="11" t="n">
        <v>5202</v>
      </c>
      <c r="K1176" s="11" t="n">
        <v>15</v>
      </c>
      <c r="L1176" s="12" t="n">
        <v>13.934349574488</v>
      </c>
      <c r="M1176" s="12" t="n">
        <v>1.4027868699149</v>
      </c>
      <c r="N1176" s="13" t="n">
        <v>0.809271935283136</v>
      </c>
      <c r="O1176" s="13" t="n">
        <v>0.601140933320864</v>
      </c>
      <c r="P1176" s="13" t="n">
        <v>0.146263910969793</v>
      </c>
      <c r="Q1176" s="13" t="n">
        <v>-0.215595657276995</v>
      </c>
      <c r="R1176" s="13" t="n">
        <v>-0.224975222993062</v>
      </c>
      <c r="S1176" s="11" t="n">
        <v>-2</v>
      </c>
      <c r="T1176" s="13" t="n">
        <v>-0.0569620253164557</v>
      </c>
      <c r="U1176" s="13" t="n">
        <v>-0.0800057249177043</v>
      </c>
      <c r="V1176" s="11" t="n">
        <v>0</v>
      </c>
      <c r="W1176" s="13" t="n">
        <v>-0.12751677852349</v>
      </c>
      <c r="X1176" s="11" t="n">
        <v>0</v>
      </c>
      <c r="Y1176" s="11" t="n">
        <v>0</v>
      </c>
      <c r="Z1176" s="11" t="n">
        <v>0</v>
      </c>
      <c r="AA1176" s="11" t="n">
        <v>0</v>
      </c>
      <c r="AB1176" s="10" t="s">
        <v>515</v>
      </c>
      <c r="AC1176" s="11" t="n">
        <v>27</v>
      </c>
      <c r="AD1176" s="11" t="n">
        <v>53</v>
      </c>
      <c r="AE1176" s="11" t="n">
        <v>53</v>
      </c>
      <c r="AF1176" s="11" t="n">
        <v>9</v>
      </c>
      <c r="AG1176" s="11" t="n">
        <v>6</v>
      </c>
      <c r="AH1176" s="11" t="n">
        <v>1</v>
      </c>
      <c r="AI1176" s="13" t="n">
        <v>0.181208053691275</v>
      </c>
      <c r="AJ1176" s="13" t="n">
        <v>0.355704697986577</v>
      </c>
      <c r="AK1176" s="13" t="n">
        <v>0.355704697986577</v>
      </c>
      <c r="AL1176" s="13" t="n">
        <v>0.0604026845637584</v>
      </c>
      <c r="AM1176" s="13" t="n">
        <v>0.0402684563758389</v>
      </c>
      <c r="AN1176" s="11" t="n">
        <v>2</v>
      </c>
      <c r="AO1176" s="13" t="n">
        <v>0.0132450331125828</v>
      </c>
      <c r="AP1176" s="11" t="n">
        <v>14</v>
      </c>
      <c r="AQ1176" s="11" t="n">
        <v>5</v>
      </c>
      <c r="AR1176" s="13" t="n">
        <v>0.0875</v>
      </c>
      <c r="AS1176" s="13" t="n">
        <v>0.03125</v>
      </c>
      <c r="AT1176" s="14" t="n">
        <f aca="false">SUMIFS(시도_소아과개폐업!$C$5:$C$293,시도_소아과개폐업!$A$5:$A$293,$D1176,시도_소아과개폐업!$B$5:$B$293,$B1176)</f>
        <v>35</v>
      </c>
      <c r="AU1176" s="14" t="n">
        <f aca="false">SUMIFS(시도_소아과개폐업!$D$5:$D$293,시도_소아과개폐업!$A$5:$A$293,$D1176,시도_소아과개폐업!$B$5:$B$293,$B1176)</f>
        <v>24</v>
      </c>
      <c r="AV1176" s="14" t="n">
        <f aca="false">SUMIFS(시도_소아과개폐업!$F$5:$F$293,시도_소아과개폐업!$A$5:$A$293,$D1176,시도_소아과개폐업!$B$5:$B$293,$B1176)</f>
        <v>11</v>
      </c>
      <c r="AW1176" s="15" t="n">
        <f aca="false">SUMIFS(시도_소아과개폐업!$G$5:$G$293,시도_소아과개폐업!$A$5:$A$293,$D1176,시도_소아과개폐업!$B$5:$B$293,$B1176)</f>
        <v>0.1875</v>
      </c>
      <c r="AX1176" s="14" t="n">
        <f aca="false">SUMIFS(시도_소아과개폐업!$H$5:$H$293,시도_소아과개폐업!$A$5:$A$293,$D1176,시도_소아과개폐업!$B$5:$B$293,$B1176)</f>
        <v>86</v>
      </c>
      <c r="AY1176" s="14" t="n">
        <f aca="false">SUMIFS(시군구_병원급!$E$5:$E$3668,시군구_병원급!$A$5:$A$3668,$A1176,시군구_병원급!$D$5:$D$3668,$D1176)</f>
        <v>13</v>
      </c>
      <c r="AZ1176" s="14" t="n">
        <f aca="false">SUMIFS(시군구_병원급!$F$5:$F$3668,시군구_병원급!$A$5:$A$3668,$A1176,시군구_병원급!$D$5:$D$3668,$D1176)</f>
        <v>4</v>
      </c>
      <c r="BA1176" s="14" t="n">
        <f aca="false">SUMIFS(시군구_병원급!$G$5:$G$3668,시군구_병원급!$A$5:$A$3668,$A1176,시군구_병원급!$D$5:$D$3668,$D1176)</f>
        <v>24</v>
      </c>
      <c r="BB1176" s="14" t="n">
        <f aca="false">SUMIFS(시군구_병원급!$H$5:$H$3668,시군구_병원급!$A$5:$A$3668,$A1176,시군구_병원급!$D$5:$D$3668,$D1176)</f>
        <v>43</v>
      </c>
      <c r="BC1176" s="16" t="n">
        <f aca="false">K1176+AY1176</f>
        <v>28</v>
      </c>
      <c r="BD1176" s="17" t="n">
        <f aca="false">IF(E1176=0,"",(K1176+AY1176)/E1176*1000)</f>
        <v>2.61853549050781</v>
      </c>
      <c r="BE1176" s="16" t="n">
        <f aca="false">AY1176-SUMIFS(시군구_병원급!$E$5:$E$3668,시군구_병원급!$A$5:$A$3668,$A1176,시군구_병원급!$D$5:$D$3668,$D1176-3)</f>
        <v>0</v>
      </c>
      <c r="BF1176" s="16" t="n">
        <f aca="false">IF(AY1176=0,1,0)</f>
        <v>0</v>
      </c>
      <c r="BG1176" s="16" t="n">
        <f aca="false">IF(K1176+AY1176=0,1,0)</f>
        <v>0</v>
      </c>
      <c r="BH1176" s="16" t="n">
        <f aca="false">AF1176+AG1176+AH1176</f>
        <v>16</v>
      </c>
      <c r="BI1176" s="18" t="n">
        <f aca="false">IF(H1176=0,"",BH1176/H1176)</f>
        <v>0.10738255033557</v>
      </c>
      <c r="BJ1176" s="16" t="n">
        <f aca="false">IF(AP1176="","",AP1176+AN1176)</f>
        <v>16</v>
      </c>
    </row>
    <row r="1177" customFormat="false" ht="15" hidden="false" customHeight="true" outlineLevel="0" collapsed="false">
      <c r="A1177" s="9" t="s">
        <v>124</v>
      </c>
      <c r="B1177" s="10" t="s">
        <v>115</v>
      </c>
      <c r="C1177" s="10" t="s">
        <v>125</v>
      </c>
      <c r="D1177" s="9" t="n">
        <v>2021</v>
      </c>
      <c r="E1177" s="11" t="n">
        <v>9179</v>
      </c>
      <c r="F1177" s="11" t="n">
        <v>1187</v>
      </c>
      <c r="G1177" s="11" t="n">
        <v>1216</v>
      </c>
      <c r="H1177" s="11" t="n">
        <v>111</v>
      </c>
      <c r="I1177" s="11" t="n">
        <v>6196</v>
      </c>
      <c r="J1177" s="11" t="n">
        <v>5116</v>
      </c>
      <c r="K1177" s="11" t="n">
        <v>9</v>
      </c>
      <c r="L1177" s="12" t="n">
        <v>12.0928205686894</v>
      </c>
      <c r="M1177" s="12" t="n">
        <v>0.98049896502887</v>
      </c>
      <c r="N1177" s="13" t="n">
        <v>0.825693996126533</v>
      </c>
      <c r="O1177" s="13" t="n">
        <v>0.675019065257653</v>
      </c>
      <c r="P1177" s="13" t="n">
        <v>0.132476304608345</v>
      </c>
      <c r="Q1177" s="13" t="n">
        <v>-0.102122664579869</v>
      </c>
      <c r="R1177" s="13" t="n">
        <v>-0.0624518118735543</v>
      </c>
      <c r="S1177" s="11" t="n">
        <v>-2</v>
      </c>
      <c r="T1177" s="13" t="n">
        <v>-0.0826446280991735</v>
      </c>
      <c r="U1177" s="13" t="n">
        <v>-0.0482334869431643</v>
      </c>
      <c r="V1177" s="11" t="n">
        <v>0</v>
      </c>
      <c r="W1177" s="13" t="n">
        <v>-0.0630630630630631</v>
      </c>
      <c r="X1177" s="11" t="n">
        <v>0</v>
      </c>
      <c r="Y1177" s="11" t="n">
        <v>0</v>
      </c>
      <c r="Z1177" s="11" t="n">
        <v>0</v>
      </c>
      <c r="AA1177" s="11" t="n">
        <v>0</v>
      </c>
      <c r="AB1177" s="10" t="s">
        <v>515</v>
      </c>
      <c r="AC1177" s="11" t="n">
        <v>29</v>
      </c>
      <c r="AD1177" s="11" t="n">
        <v>43</v>
      </c>
      <c r="AE1177" s="11" t="n">
        <v>31</v>
      </c>
      <c r="AF1177" s="11" t="n">
        <v>1</v>
      </c>
      <c r="AG1177" s="11" t="n">
        <v>5</v>
      </c>
      <c r="AH1177" s="11" t="n">
        <v>2</v>
      </c>
      <c r="AI1177" s="13" t="n">
        <v>0.261261261261261</v>
      </c>
      <c r="AJ1177" s="13" t="n">
        <v>0.387387387387387</v>
      </c>
      <c r="AK1177" s="13" t="n">
        <v>0.279279279279279</v>
      </c>
      <c r="AL1177" s="13" t="n">
        <v>0.00900900900900901</v>
      </c>
      <c r="AM1177" s="13" t="n">
        <v>0.045045045045045</v>
      </c>
      <c r="AN1177" s="11" t="n">
        <v>1</v>
      </c>
      <c r="AO1177" s="13" t="n">
        <v>0.00892857142857143</v>
      </c>
      <c r="AP1177" s="11" t="n">
        <v>10</v>
      </c>
      <c r="AQ1177" s="11" t="n">
        <v>0</v>
      </c>
      <c r="AR1177" s="13" t="n">
        <v>0.0819672131147541</v>
      </c>
      <c r="AS1177" s="13" t="n">
        <v>0</v>
      </c>
      <c r="AT1177" s="14" t="n">
        <f aca="false">SUMIFS(시도_소아과개폐업!$C$5:$C$293,시도_소아과개폐업!$A$5:$A$293,$D1177,시도_소아과개폐업!$B$5:$B$293,$B1177)</f>
        <v>35</v>
      </c>
      <c r="AU1177" s="14" t="n">
        <f aca="false">SUMIFS(시도_소아과개폐업!$D$5:$D$293,시도_소아과개폐업!$A$5:$A$293,$D1177,시도_소아과개폐업!$B$5:$B$293,$B1177)</f>
        <v>24</v>
      </c>
      <c r="AV1177" s="14" t="n">
        <f aca="false">SUMIFS(시도_소아과개폐업!$F$5:$F$293,시도_소아과개폐업!$A$5:$A$293,$D1177,시도_소아과개폐업!$B$5:$B$293,$B1177)</f>
        <v>11</v>
      </c>
      <c r="AW1177" s="15" t="n">
        <f aca="false">SUMIFS(시도_소아과개폐업!$G$5:$G$293,시도_소아과개폐업!$A$5:$A$293,$D1177,시도_소아과개폐업!$B$5:$B$293,$B1177)</f>
        <v>0.1875</v>
      </c>
      <c r="AX1177" s="14" t="n">
        <f aca="false">SUMIFS(시도_소아과개폐업!$H$5:$H$293,시도_소아과개폐업!$A$5:$A$293,$D1177,시도_소아과개폐업!$B$5:$B$293,$B1177)</f>
        <v>86</v>
      </c>
      <c r="AY1177" s="14" t="n">
        <f aca="false">SUMIFS(시군구_병원급!$E$5:$E$3668,시군구_병원급!$A$5:$A$3668,$A1177,시군구_병원급!$D$5:$D$3668,$D1177)</f>
        <v>14</v>
      </c>
      <c r="AZ1177" s="14" t="n">
        <f aca="false">SUMIFS(시군구_병원급!$F$5:$F$3668,시군구_병원급!$A$5:$A$3668,$A1177,시군구_병원급!$D$5:$D$3668,$D1177)</f>
        <v>3</v>
      </c>
      <c r="BA1177" s="14" t="n">
        <f aca="false">SUMIFS(시군구_병원급!$G$5:$G$3668,시군구_병원급!$A$5:$A$3668,$A1177,시군구_병원급!$D$5:$D$3668,$D1177)</f>
        <v>20</v>
      </c>
      <c r="BB1177" s="14" t="n">
        <f aca="false">SUMIFS(시군구_병원급!$H$5:$H$3668,시군구_병원급!$A$5:$A$3668,$A1177,시군구_병원급!$D$5:$D$3668,$D1177)</f>
        <v>43</v>
      </c>
      <c r="BC1177" s="16" t="n">
        <f aca="false">K1177+AY1177</f>
        <v>23</v>
      </c>
      <c r="BD1177" s="17" t="n">
        <f aca="false">IF(E1177=0,"",(K1177+AY1177)/E1177*1000)</f>
        <v>2.505719577296</v>
      </c>
      <c r="BE1177" s="16" t="n">
        <f aca="false">AY1177-SUMIFS(시군구_병원급!$E$5:$E$3668,시군구_병원급!$A$5:$A$3668,$A1177,시군구_병원급!$D$5:$D$3668,$D1177-3)</f>
        <v>0</v>
      </c>
      <c r="BF1177" s="16" t="n">
        <f aca="false">IF(AY1177=0,1,0)</f>
        <v>0</v>
      </c>
      <c r="BG1177" s="16" t="n">
        <f aca="false">IF(K1177+AY1177=0,1,0)</f>
        <v>0</v>
      </c>
      <c r="BH1177" s="16" t="n">
        <f aca="false">AF1177+AG1177+AH1177</f>
        <v>8</v>
      </c>
      <c r="BI1177" s="18" t="n">
        <f aca="false">IF(H1177=0,"",BH1177/H1177)</f>
        <v>0.0720720720720721</v>
      </c>
      <c r="BJ1177" s="16" t="n">
        <f aca="false">IF(AP1177="","",AP1177+AN1177)</f>
        <v>11</v>
      </c>
    </row>
    <row r="1178" customFormat="false" ht="15" hidden="false" customHeight="true" outlineLevel="0" collapsed="false">
      <c r="A1178" s="9" t="s">
        <v>126</v>
      </c>
      <c r="B1178" s="10" t="s">
        <v>115</v>
      </c>
      <c r="C1178" s="10" t="s">
        <v>127</v>
      </c>
      <c r="D1178" s="9" t="n">
        <v>2021</v>
      </c>
      <c r="E1178" s="11" t="n">
        <v>7976</v>
      </c>
      <c r="F1178" s="11" t="n">
        <v>924</v>
      </c>
      <c r="G1178" s="11" t="n">
        <v>963</v>
      </c>
      <c r="H1178" s="11" t="n">
        <v>123</v>
      </c>
      <c r="I1178" s="11" t="n">
        <v>5749</v>
      </c>
      <c r="J1178" s="11" t="n">
        <v>4298</v>
      </c>
      <c r="K1178" s="11" t="n">
        <v>11</v>
      </c>
      <c r="L1178" s="12" t="n">
        <v>15.4212637913741</v>
      </c>
      <c r="M1178" s="12" t="n">
        <v>1.37913741223671</v>
      </c>
      <c r="N1178" s="13" t="n">
        <v>0.747608279700818</v>
      </c>
      <c r="O1178" s="13" t="n">
        <v>0.720787362086259</v>
      </c>
      <c r="P1178" s="13" t="n">
        <v>0.120737211634905</v>
      </c>
      <c r="Q1178" s="13" t="n">
        <v>-0.287284424984363</v>
      </c>
      <c r="R1178" s="13" t="n">
        <v>-0.256370656370656</v>
      </c>
      <c r="S1178" s="11" t="n">
        <v>0</v>
      </c>
      <c r="T1178" s="13" t="n">
        <v>-0.0955882352941176</v>
      </c>
      <c r="U1178" s="13" t="n">
        <v>-0.0662660386551892</v>
      </c>
      <c r="V1178" s="11" t="n">
        <v>0</v>
      </c>
      <c r="W1178" s="13" t="n">
        <v>-0.113821138211382</v>
      </c>
      <c r="X1178" s="11" t="n">
        <v>0</v>
      </c>
      <c r="Y1178" s="11" t="n">
        <v>0</v>
      </c>
      <c r="Z1178" s="11" t="n">
        <v>0</v>
      </c>
      <c r="AA1178" s="11" t="n">
        <v>0</v>
      </c>
      <c r="AB1178" s="10" t="s">
        <v>515</v>
      </c>
      <c r="AC1178" s="11" t="n">
        <v>16</v>
      </c>
      <c r="AD1178" s="11" t="n">
        <v>41</v>
      </c>
      <c r="AE1178" s="11" t="n">
        <v>51</v>
      </c>
      <c r="AF1178" s="11" t="n">
        <v>6</v>
      </c>
      <c r="AG1178" s="11" t="n">
        <v>7</v>
      </c>
      <c r="AH1178" s="11" t="n">
        <v>2</v>
      </c>
      <c r="AI1178" s="13" t="n">
        <v>0.130081300813008</v>
      </c>
      <c r="AJ1178" s="13" t="n">
        <v>0.333333333333333</v>
      </c>
      <c r="AK1178" s="13" t="n">
        <v>0.414634146341463</v>
      </c>
      <c r="AL1178" s="13" t="n">
        <v>0.0487804878048781</v>
      </c>
      <c r="AM1178" s="13" t="n">
        <v>0.0569105691056911</v>
      </c>
      <c r="AN1178" s="11" t="n">
        <v>5</v>
      </c>
      <c r="AO1178" s="13" t="n">
        <v>0.0390625</v>
      </c>
      <c r="AP1178" s="11" t="n">
        <v>13</v>
      </c>
      <c r="AQ1178" s="11" t="n">
        <v>2</v>
      </c>
      <c r="AR1178" s="13" t="n">
        <v>0.0935251798561151</v>
      </c>
      <c r="AS1178" s="13" t="n">
        <v>0.0143884892086331</v>
      </c>
      <c r="AT1178" s="14" t="n">
        <f aca="false">SUMIFS(시도_소아과개폐업!$C$5:$C$293,시도_소아과개폐업!$A$5:$A$293,$D1178,시도_소아과개폐업!$B$5:$B$293,$B1178)</f>
        <v>35</v>
      </c>
      <c r="AU1178" s="14" t="n">
        <f aca="false">SUMIFS(시도_소아과개폐업!$D$5:$D$293,시도_소아과개폐업!$A$5:$A$293,$D1178,시도_소아과개폐업!$B$5:$B$293,$B1178)</f>
        <v>24</v>
      </c>
      <c r="AV1178" s="14" t="n">
        <f aca="false">SUMIFS(시도_소아과개폐업!$F$5:$F$293,시도_소아과개폐업!$A$5:$A$293,$D1178,시도_소아과개폐업!$B$5:$B$293,$B1178)</f>
        <v>11</v>
      </c>
      <c r="AW1178" s="15" t="n">
        <f aca="false">SUMIFS(시도_소아과개폐업!$G$5:$G$293,시도_소아과개폐업!$A$5:$A$293,$D1178,시도_소아과개폐업!$B$5:$B$293,$B1178)</f>
        <v>0.1875</v>
      </c>
      <c r="AX1178" s="14" t="n">
        <f aca="false">SUMIFS(시도_소아과개폐업!$H$5:$H$293,시도_소아과개폐업!$A$5:$A$293,$D1178,시도_소아과개폐업!$B$5:$B$293,$B1178)</f>
        <v>86</v>
      </c>
      <c r="AY1178" s="14" t="n">
        <f aca="false">SUMIFS(시군구_병원급!$E$5:$E$3668,시군구_병원급!$A$5:$A$3668,$A1178,시군구_병원급!$D$5:$D$3668,$D1178)</f>
        <v>5</v>
      </c>
      <c r="AZ1178" s="14" t="n">
        <f aca="false">SUMIFS(시군구_병원급!$F$5:$F$3668,시군구_병원급!$A$5:$A$3668,$A1178,시군구_병원급!$D$5:$D$3668,$D1178)</f>
        <v>1</v>
      </c>
      <c r="BA1178" s="14" t="n">
        <f aca="false">SUMIFS(시군구_병원급!$G$5:$G$3668,시군구_병원급!$A$5:$A$3668,$A1178,시군구_병원급!$D$5:$D$3668,$D1178)</f>
        <v>6</v>
      </c>
      <c r="BB1178" s="14" t="n">
        <f aca="false">SUMIFS(시군구_병원급!$H$5:$H$3668,시군구_병원급!$A$5:$A$3668,$A1178,시군구_병원급!$D$5:$D$3668,$D1178)</f>
        <v>19</v>
      </c>
      <c r="BC1178" s="16" t="n">
        <f aca="false">K1178+AY1178</f>
        <v>16</v>
      </c>
      <c r="BD1178" s="17" t="n">
        <f aca="false">IF(E1178=0,"",(K1178+AY1178)/E1178*1000)</f>
        <v>2.00601805416249</v>
      </c>
      <c r="BE1178" s="16" t="n">
        <f aca="false">AY1178-SUMIFS(시군구_병원급!$E$5:$E$3668,시군구_병원급!$A$5:$A$3668,$A1178,시군구_병원급!$D$5:$D$3668,$D1178-3)</f>
        <v>0</v>
      </c>
      <c r="BF1178" s="16" t="n">
        <f aca="false">IF(AY1178=0,1,0)</f>
        <v>0</v>
      </c>
      <c r="BG1178" s="16" t="n">
        <f aca="false">IF(K1178+AY1178=0,1,0)</f>
        <v>0</v>
      </c>
      <c r="BH1178" s="16" t="n">
        <f aca="false">AF1178+AG1178+AH1178</f>
        <v>15</v>
      </c>
      <c r="BI1178" s="18" t="n">
        <f aca="false">IF(H1178=0,"",BH1178/H1178)</f>
        <v>0.121951219512195</v>
      </c>
      <c r="BJ1178" s="16" t="n">
        <f aca="false">IF(AP1178="","",AP1178+AN1178)</f>
        <v>18</v>
      </c>
    </row>
    <row r="1179" customFormat="false" ht="15" hidden="false" customHeight="true" outlineLevel="0" collapsed="false">
      <c r="A1179" s="9" t="s">
        <v>128</v>
      </c>
      <c r="B1179" s="10" t="s">
        <v>115</v>
      </c>
      <c r="C1179" s="10" t="s">
        <v>129</v>
      </c>
      <c r="D1179" s="9" t="n">
        <v>2021</v>
      </c>
      <c r="E1179" s="11" t="n">
        <v>9664</v>
      </c>
      <c r="F1179" s="11" t="n">
        <v>1249</v>
      </c>
      <c r="G1179" s="11" t="n">
        <v>1236</v>
      </c>
      <c r="H1179" s="11" t="n">
        <v>156</v>
      </c>
      <c r="I1179" s="11" t="n">
        <v>7193</v>
      </c>
      <c r="J1179" s="11" t="n">
        <v>5326</v>
      </c>
      <c r="K1179" s="11" t="n">
        <v>14</v>
      </c>
      <c r="L1179" s="12" t="n">
        <v>16.1423841059603</v>
      </c>
      <c r="M1179" s="12" t="n">
        <v>1.44867549668874</v>
      </c>
      <c r="N1179" s="13" t="n">
        <v>0.740442096482692</v>
      </c>
      <c r="O1179" s="13" t="n">
        <v>0.744308774834437</v>
      </c>
      <c r="P1179" s="13" t="n">
        <v>0.127897350993378</v>
      </c>
      <c r="Q1179" s="13" t="n">
        <v>-0.231063017186506</v>
      </c>
      <c r="R1179" s="13" t="n">
        <v>-0.312186978297162</v>
      </c>
      <c r="S1179" s="11" t="n">
        <v>1</v>
      </c>
      <c r="T1179" s="13" t="n">
        <v>-0.0658682634730539</v>
      </c>
      <c r="U1179" s="13" t="n">
        <v>-0.0193592365371507</v>
      </c>
      <c r="V1179" s="11" t="n">
        <v>0</v>
      </c>
      <c r="W1179" s="13" t="n">
        <v>-0.185897435897436</v>
      </c>
      <c r="X1179" s="11" t="n">
        <v>0</v>
      </c>
      <c r="Y1179" s="11" t="n">
        <v>0</v>
      </c>
      <c r="Z1179" s="11" t="n">
        <v>0</v>
      </c>
      <c r="AA1179" s="11" t="n">
        <v>0</v>
      </c>
      <c r="AB1179" s="10" t="s">
        <v>515</v>
      </c>
      <c r="AC1179" s="11" t="n">
        <v>15</v>
      </c>
      <c r="AD1179" s="11" t="n">
        <v>64</v>
      </c>
      <c r="AE1179" s="11" t="n">
        <v>68</v>
      </c>
      <c r="AF1179" s="11" t="n">
        <v>1</v>
      </c>
      <c r="AG1179" s="11" t="n">
        <v>7</v>
      </c>
      <c r="AH1179" s="11" t="n">
        <v>1</v>
      </c>
      <c r="AI1179" s="13" t="n">
        <v>0.0961538461538462</v>
      </c>
      <c r="AJ1179" s="13" t="n">
        <v>0.41025641025641</v>
      </c>
      <c r="AK1179" s="13" t="n">
        <v>0.435897435897436</v>
      </c>
      <c r="AL1179" s="13" t="n">
        <v>0.00641025641025641</v>
      </c>
      <c r="AM1179" s="13" t="n">
        <v>0.0448717948717949</v>
      </c>
      <c r="AN1179" s="11" t="n">
        <v>4</v>
      </c>
      <c r="AO1179" s="13" t="n">
        <v>0.025</v>
      </c>
      <c r="AP1179" s="11" t="n">
        <v>13</v>
      </c>
      <c r="AQ1179" s="11" t="n">
        <v>4</v>
      </c>
      <c r="AR1179" s="13" t="n">
        <v>0.0769230769230769</v>
      </c>
      <c r="AS1179" s="13" t="n">
        <v>0.0236686390532544</v>
      </c>
      <c r="AT1179" s="14" t="n">
        <f aca="false">SUMIFS(시도_소아과개폐업!$C$5:$C$293,시도_소아과개폐업!$A$5:$A$293,$D1179,시도_소아과개폐업!$B$5:$B$293,$B1179)</f>
        <v>35</v>
      </c>
      <c r="AU1179" s="14" t="n">
        <f aca="false">SUMIFS(시도_소아과개폐업!$D$5:$D$293,시도_소아과개폐업!$A$5:$A$293,$D1179,시도_소아과개폐업!$B$5:$B$293,$B1179)</f>
        <v>24</v>
      </c>
      <c r="AV1179" s="14" t="n">
        <f aca="false">SUMIFS(시도_소아과개폐업!$F$5:$F$293,시도_소아과개폐업!$A$5:$A$293,$D1179,시도_소아과개폐업!$B$5:$B$293,$B1179)</f>
        <v>11</v>
      </c>
      <c r="AW1179" s="15" t="n">
        <f aca="false">SUMIFS(시도_소아과개폐업!$G$5:$G$293,시도_소아과개폐업!$A$5:$A$293,$D1179,시도_소아과개폐업!$B$5:$B$293,$B1179)</f>
        <v>0.1875</v>
      </c>
      <c r="AX1179" s="14" t="n">
        <f aca="false">SUMIFS(시도_소아과개폐업!$H$5:$H$293,시도_소아과개폐업!$A$5:$A$293,$D1179,시도_소아과개폐업!$B$5:$B$293,$B1179)</f>
        <v>86</v>
      </c>
      <c r="AY1179" s="14" t="n">
        <f aca="false">SUMIFS(시군구_병원급!$E$5:$E$3668,시군구_병원급!$A$5:$A$3668,$A1179,시군구_병원급!$D$5:$D$3668,$D1179)</f>
        <v>6</v>
      </c>
      <c r="AZ1179" s="14" t="n">
        <f aca="false">SUMIFS(시군구_병원급!$F$5:$F$3668,시군구_병원급!$A$5:$A$3668,$A1179,시군구_병원급!$D$5:$D$3668,$D1179)</f>
        <v>2</v>
      </c>
      <c r="BA1179" s="14" t="n">
        <f aca="false">SUMIFS(시군구_병원급!$G$5:$G$3668,시군구_병원급!$A$5:$A$3668,$A1179,시군구_병원급!$D$5:$D$3668,$D1179)</f>
        <v>11</v>
      </c>
      <c r="BB1179" s="14" t="n">
        <f aca="false">SUMIFS(시군구_병원급!$H$5:$H$3668,시군구_병원급!$A$5:$A$3668,$A1179,시군구_병원급!$D$5:$D$3668,$D1179)</f>
        <v>29</v>
      </c>
      <c r="BC1179" s="16" t="n">
        <f aca="false">K1179+AY1179</f>
        <v>20</v>
      </c>
      <c r="BD1179" s="17" t="n">
        <f aca="false">IF(E1179=0,"",(K1179+AY1179)/E1179*1000)</f>
        <v>2.06953642384106</v>
      </c>
      <c r="BE1179" s="16" t="n">
        <f aca="false">AY1179-SUMIFS(시군구_병원급!$E$5:$E$3668,시군구_병원급!$A$5:$A$3668,$A1179,시군구_병원급!$D$5:$D$3668,$D1179-3)</f>
        <v>-1</v>
      </c>
      <c r="BF1179" s="16" t="n">
        <f aca="false">IF(AY1179=0,1,0)</f>
        <v>0</v>
      </c>
      <c r="BG1179" s="16" t="n">
        <f aca="false">IF(K1179+AY1179=0,1,0)</f>
        <v>0</v>
      </c>
      <c r="BH1179" s="16" t="n">
        <f aca="false">AF1179+AG1179+AH1179</f>
        <v>9</v>
      </c>
      <c r="BI1179" s="18" t="n">
        <f aca="false">IF(H1179=0,"",BH1179/H1179)</f>
        <v>0.0576923076923077</v>
      </c>
      <c r="BJ1179" s="16" t="n">
        <f aca="false">IF(AP1179="","",AP1179+AN1179)</f>
        <v>17</v>
      </c>
    </row>
    <row r="1180" customFormat="false" ht="15" hidden="false" customHeight="true" outlineLevel="0" collapsed="false">
      <c r="A1180" s="9" t="s">
        <v>130</v>
      </c>
      <c r="B1180" s="10" t="s">
        <v>115</v>
      </c>
      <c r="C1180" s="10" t="s">
        <v>131</v>
      </c>
      <c r="D1180" s="9" t="n">
        <v>2021</v>
      </c>
      <c r="E1180" s="11" t="n">
        <v>13257</v>
      </c>
      <c r="F1180" s="11" t="n">
        <v>1567</v>
      </c>
      <c r="G1180" s="11" t="n">
        <v>1577</v>
      </c>
      <c r="H1180" s="11" t="n">
        <v>185</v>
      </c>
      <c r="I1180" s="11" t="n">
        <v>8616</v>
      </c>
      <c r="J1180" s="11" t="n">
        <v>6492</v>
      </c>
      <c r="K1180" s="11" t="n">
        <v>22</v>
      </c>
      <c r="L1180" s="12" t="n">
        <v>13.9548917552991</v>
      </c>
      <c r="M1180" s="12" t="n">
        <v>1.6595006411707</v>
      </c>
      <c r="N1180" s="13" t="n">
        <v>0.753481894150418</v>
      </c>
      <c r="O1180" s="13" t="n">
        <v>0.649920796560308</v>
      </c>
      <c r="P1180" s="13" t="n">
        <v>0.118956023233009</v>
      </c>
      <c r="Q1180" s="13" t="n">
        <v>-0.202250571669274</v>
      </c>
      <c r="R1180" s="13" t="n">
        <v>-0.243282149712092</v>
      </c>
      <c r="S1180" s="11" t="n">
        <v>-2</v>
      </c>
      <c r="T1180" s="13" t="n">
        <v>-0.0975609756097561</v>
      </c>
      <c r="U1180" s="13" t="n">
        <v>-0.105295950155763</v>
      </c>
      <c r="V1180" s="11" t="n">
        <v>0</v>
      </c>
      <c r="W1180" s="13" t="n">
        <v>-0.183783783783784</v>
      </c>
      <c r="X1180" s="11" t="n">
        <v>0</v>
      </c>
      <c r="Y1180" s="11" t="n">
        <v>0</v>
      </c>
      <c r="Z1180" s="11" t="n">
        <v>0</v>
      </c>
      <c r="AA1180" s="11" t="n">
        <v>0</v>
      </c>
      <c r="AB1180" s="10" t="s">
        <v>515</v>
      </c>
      <c r="AC1180" s="11" t="n">
        <v>24</v>
      </c>
      <c r="AD1180" s="11" t="n">
        <v>72</v>
      </c>
      <c r="AE1180" s="11" t="n">
        <v>69</v>
      </c>
      <c r="AF1180" s="11" t="n">
        <v>6</v>
      </c>
      <c r="AG1180" s="11" t="n">
        <v>14</v>
      </c>
      <c r="AH1180" s="11" t="n">
        <v>0</v>
      </c>
      <c r="AI1180" s="13" t="n">
        <v>0.12972972972973</v>
      </c>
      <c r="AJ1180" s="13" t="n">
        <v>0.389189189189189</v>
      </c>
      <c r="AK1180" s="13" t="n">
        <v>0.372972972972973</v>
      </c>
      <c r="AL1180" s="13" t="n">
        <v>0.0324324324324324</v>
      </c>
      <c r="AM1180" s="13" t="n">
        <v>0.0756756756756757</v>
      </c>
      <c r="AN1180" s="11" t="n">
        <v>5</v>
      </c>
      <c r="AO1180" s="13" t="n">
        <v>0.0263157894736842</v>
      </c>
      <c r="AP1180" s="11" t="n">
        <v>19</v>
      </c>
      <c r="AQ1180" s="11" t="n">
        <v>3</v>
      </c>
      <c r="AR1180" s="13" t="n">
        <v>0.0922330097087379</v>
      </c>
      <c r="AS1180" s="13" t="n">
        <v>0.0145631067961165</v>
      </c>
      <c r="AT1180" s="14" t="n">
        <f aca="false">SUMIFS(시도_소아과개폐업!$C$5:$C$293,시도_소아과개폐업!$A$5:$A$293,$D1180,시도_소아과개폐업!$B$5:$B$293,$B1180)</f>
        <v>35</v>
      </c>
      <c r="AU1180" s="14" t="n">
        <f aca="false">SUMIFS(시도_소아과개폐업!$D$5:$D$293,시도_소아과개폐업!$A$5:$A$293,$D1180,시도_소아과개폐업!$B$5:$B$293,$B1180)</f>
        <v>24</v>
      </c>
      <c r="AV1180" s="14" t="n">
        <f aca="false">SUMIFS(시도_소아과개폐업!$F$5:$F$293,시도_소아과개폐업!$A$5:$A$293,$D1180,시도_소아과개폐업!$B$5:$B$293,$B1180)</f>
        <v>11</v>
      </c>
      <c r="AW1180" s="15" t="n">
        <f aca="false">SUMIFS(시도_소아과개폐업!$G$5:$G$293,시도_소아과개폐업!$A$5:$A$293,$D1180,시도_소아과개폐업!$B$5:$B$293,$B1180)</f>
        <v>0.1875</v>
      </c>
      <c r="AX1180" s="14" t="n">
        <f aca="false">SUMIFS(시도_소아과개폐업!$H$5:$H$293,시도_소아과개폐업!$A$5:$A$293,$D1180,시도_소아과개폐업!$B$5:$B$293,$B1180)</f>
        <v>86</v>
      </c>
      <c r="AY1180" s="14" t="n">
        <f aca="false">SUMIFS(시군구_병원급!$E$5:$E$3668,시군구_병원급!$A$5:$A$3668,$A1180,시군구_병원급!$D$5:$D$3668,$D1180)</f>
        <v>14</v>
      </c>
      <c r="AZ1180" s="14" t="n">
        <f aca="false">SUMIFS(시군구_병원급!$F$5:$F$3668,시군구_병원급!$A$5:$A$3668,$A1180,시군구_병원급!$D$5:$D$3668,$D1180)</f>
        <v>2</v>
      </c>
      <c r="BA1180" s="14" t="n">
        <f aca="false">SUMIFS(시군구_병원급!$G$5:$G$3668,시군구_병원급!$A$5:$A$3668,$A1180,시군구_병원급!$D$5:$D$3668,$D1180)</f>
        <v>16</v>
      </c>
      <c r="BB1180" s="14" t="n">
        <f aca="false">SUMIFS(시군구_병원급!$H$5:$H$3668,시군구_병원급!$A$5:$A$3668,$A1180,시군구_병원급!$D$5:$D$3668,$D1180)</f>
        <v>36</v>
      </c>
      <c r="BC1180" s="16" t="n">
        <f aca="false">K1180+AY1180</f>
        <v>36</v>
      </c>
      <c r="BD1180" s="17" t="n">
        <f aca="false">IF(E1180=0,"",(K1180+AY1180)/E1180*1000)</f>
        <v>2.71554650373388</v>
      </c>
      <c r="BE1180" s="16" t="n">
        <f aca="false">AY1180-SUMIFS(시군구_병원급!$E$5:$E$3668,시군구_병원급!$A$5:$A$3668,$A1180,시군구_병원급!$D$5:$D$3668,$D1180-3)</f>
        <v>1</v>
      </c>
      <c r="BF1180" s="16" t="n">
        <f aca="false">IF(AY1180=0,1,0)</f>
        <v>0</v>
      </c>
      <c r="BG1180" s="16" t="n">
        <f aca="false">IF(K1180+AY1180=0,1,0)</f>
        <v>0</v>
      </c>
      <c r="BH1180" s="16" t="n">
        <f aca="false">AF1180+AG1180+AH1180</f>
        <v>20</v>
      </c>
      <c r="BI1180" s="18" t="n">
        <f aca="false">IF(H1180=0,"",BH1180/H1180)</f>
        <v>0.108108108108108</v>
      </c>
      <c r="BJ1180" s="16" t="n">
        <f aca="false">IF(AP1180="","",AP1180+AN1180)</f>
        <v>24</v>
      </c>
    </row>
    <row r="1181" customFormat="false" ht="15" hidden="false" customHeight="true" outlineLevel="0" collapsed="false">
      <c r="A1181" s="9" t="s">
        <v>132</v>
      </c>
      <c r="B1181" s="10" t="s">
        <v>115</v>
      </c>
      <c r="C1181" s="10" t="s">
        <v>133</v>
      </c>
      <c r="D1181" s="9" t="n">
        <v>2021</v>
      </c>
      <c r="E1181" s="11" t="n">
        <v>9236</v>
      </c>
      <c r="F1181" s="11" t="n">
        <v>1146</v>
      </c>
      <c r="G1181" s="11" t="n">
        <v>1153</v>
      </c>
      <c r="H1181" s="11" t="n">
        <v>165</v>
      </c>
      <c r="I1181" s="11" t="n">
        <v>8585</v>
      </c>
      <c r="J1181" s="11" t="n">
        <v>6022</v>
      </c>
      <c r="K1181" s="11" t="n">
        <v>12</v>
      </c>
      <c r="L1181" s="12" t="n">
        <v>17.8648765699437</v>
      </c>
      <c r="M1181" s="12" t="n">
        <v>1.29926375054136</v>
      </c>
      <c r="N1181" s="13" t="n">
        <v>0.701456027955737</v>
      </c>
      <c r="O1181" s="13" t="n">
        <v>0.929514941533131</v>
      </c>
      <c r="P1181" s="13" t="n">
        <v>0.124837592031182</v>
      </c>
      <c r="Q1181" s="13" t="n">
        <v>-0.309148029022365</v>
      </c>
      <c r="R1181" s="13" t="n">
        <v>-0.36925601750547</v>
      </c>
      <c r="S1181" s="11" t="n">
        <v>0</v>
      </c>
      <c r="T1181" s="13" t="n">
        <v>-0.0571428571428572</v>
      </c>
      <c r="U1181" s="13" t="n">
        <v>-0.0391717963066592</v>
      </c>
      <c r="V1181" s="11" t="n">
        <v>0</v>
      </c>
      <c r="W1181" s="13" t="n">
        <v>-0.260606060606061</v>
      </c>
      <c r="X1181" s="11" t="n">
        <v>1</v>
      </c>
      <c r="Y1181" s="11" t="n">
        <v>0</v>
      </c>
      <c r="Z1181" s="11" t="n">
        <v>1</v>
      </c>
      <c r="AA1181" s="11" t="n">
        <v>0</v>
      </c>
      <c r="AB1181" s="10" t="s">
        <v>515</v>
      </c>
      <c r="AC1181" s="11" t="n">
        <v>25</v>
      </c>
      <c r="AD1181" s="11" t="n">
        <v>58</v>
      </c>
      <c r="AE1181" s="11" t="n">
        <v>63</v>
      </c>
      <c r="AF1181" s="11" t="n">
        <v>3</v>
      </c>
      <c r="AG1181" s="11" t="n">
        <v>16</v>
      </c>
      <c r="AH1181" s="11" t="n">
        <v>0</v>
      </c>
      <c r="AI1181" s="13" t="n">
        <v>0.151515151515152</v>
      </c>
      <c r="AJ1181" s="13" t="n">
        <v>0.351515151515152</v>
      </c>
      <c r="AK1181" s="13" t="n">
        <v>0.381818181818182</v>
      </c>
      <c r="AL1181" s="13" t="n">
        <v>0.0181818181818182</v>
      </c>
      <c r="AM1181" s="13" t="n">
        <v>0.096969696969697</v>
      </c>
      <c r="AN1181" s="11" t="n">
        <v>13</v>
      </c>
      <c r="AO1181" s="13" t="n">
        <v>0.0730337078651685</v>
      </c>
      <c r="AP1181" s="11" t="n">
        <v>12</v>
      </c>
      <c r="AQ1181" s="11" t="n">
        <v>5</v>
      </c>
      <c r="AR1181" s="13" t="n">
        <v>0.0648648648648649</v>
      </c>
      <c r="AS1181" s="13" t="n">
        <v>0.027027027027027</v>
      </c>
      <c r="AT1181" s="14" t="n">
        <f aca="false">SUMIFS(시도_소아과개폐업!$C$5:$C$293,시도_소아과개폐업!$A$5:$A$293,$D1181,시도_소아과개폐업!$B$5:$B$293,$B1181)</f>
        <v>35</v>
      </c>
      <c r="AU1181" s="14" t="n">
        <f aca="false">SUMIFS(시도_소아과개폐업!$D$5:$D$293,시도_소아과개폐업!$A$5:$A$293,$D1181,시도_소아과개폐업!$B$5:$B$293,$B1181)</f>
        <v>24</v>
      </c>
      <c r="AV1181" s="14" t="n">
        <f aca="false">SUMIFS(시도_소아과개폐업!$F$5:$F$293,시도_소아과개폐업!$A$5:$A$293,$D1181,시도_소아과개폐업!$B$5:$B$293,$B1181)</f>
        <v>11</v>
      </c>
      <c r="AW1181" s="15" t="n">
        <f aca="false">SUMIFS(시도_소아과개폐업!$G$5:$G$293,시도_소아과개폐업!$A$5:$A$293,$D1181,시도_소아과개폐업!$B$5:$B$293,$B1181)</f>
        <v>0.1875</v>
      </c>
      <c r="AX1181" s="14" t="n">
        <f aca="false">SUMIFS(시도_소아과개폐업!$H$5:$H$293,시도_소아과개폐업!$A$5:$A$293,$D1181,시도_소아과개폐업!$B$5:$B$293,$B1181)</f>
        <v>86</v>
      </c>
      <c r="AY1181" s="14" t="n">
        <f aca="false">SUMIFS(시군구_병원급!$E$5:$E$3668,시군구_병원급!$A$5:$A$3668,$A1181,시군구_병원급!$D$5:$D$3668,$D1181)</f>
        <v>17</v>
      </c>
      <c r="AZ1181" s="14" t="n">
        <f aca="false">SUMIFS(시군구_병원급!$F$5:$F$3668,시군구_병원급!$A$5:$A$3668,$A1181,시군구_병원급!$D$5:$D$3668,$D1181)</f>
        <v>0</v>
      </c>
      <c r="BA1181" s="14" t="n">
        <f aca="false">SUMIFS(시군구_병원급!$G$5:$G$3668,시군구_병원급!$A$5:$A$3668,$A1181,시군구_병원급!$D$5:$D$3668,$D1181)</f>
        <v>18</v>
      </c>
      <c r="BB1181" s="14" t="n">
        <f aca="false">SUMIFS(시군구_병원급!$H$5:$H$3668,시군구_병원급!$A$5:$A$3668,$A1181,시군구_병원급!$D$5:$D$3668,$D1181)</f>
        <v>46</v>
      </c>
      <c r="BC1181" s="16" t="n">
        <f aca="false">K1181+AY1181</f>
        <v>29</v>
      </c>
      <c r="BD1181" s="17" t="n">
        <f aca="false">IF(E1181=0,"",(K1181+AY1181)/E1181*1000)</f>
        <v>3.13988739714162</v>
      </c>
      <c r="BE1181" s="16" t="n">
        <f aca="false">AY1181-SUMIFS(시군구_병원급!$E$5:$E$3668,시군구_병원급!$A$5:$A$3668,$A1181,시군구_병원급!$D$5:$D$3668,$D1181-3)</f>
        <v>-2</v>
      </c>
      <c r="BF1181" s="16" t="n">
        <f aca="false">IF(AY1181=0,1,0)</f>
        <v>0</v>
      </c>
      <c r="BG1181" s="16" t="n">
        <f aca="false">IF(K1181+AY1181=0,1,0)</f>
        <v>0</v>
      </c>
      <c r="BH1181" s="16" t="n">
        <f aca="false">AF1181+AG1181+AH1181</f>
        <v>19</v>
      </c>
      <c r="BI1181" s="18" t="n">
        <f aca="false">IF(H1181=0,"",BH1181/H1181)</f>
        <v>0.115151515151515</v>
      </c>
      <c r="BJ1181" s="16" t="n">
        <f aca="false">IF(AP1181="","",AP1181+AN1181)</f>
        <v>25</v>
      </c>
    </row>
    <row r="1182" customFormat="false" ht="15" hidden="false" customHeight="true" outlineLevel="0" collapsed="false">
      <c r="A1182" s="9" t="s">
        <v>134</v>
      </c>
      <c r="B1182" s="10" t="s">
        <v>115</v>
      </c>
      <c r="C1182" s="10" t="s">
        <v>135</v>
      </c>
      <c r="D1182" s="9" t="n">
        <v>2021</v>
      </c>
      <c r="E1182" s="11" t="n">
        <v>5875</v>
      </c>
      <c r="F1182" s="11" t="n">
        <v>702</v>
      </c>
      <c r="G1182" s="11" t="n">
        <v>749</v>
      </c>
      <c r="H1182" s="11" t="n">
        <v>88</v>
      </c>
      <c r="I1182" s="11" t="n">
        <v>4508</v>
      </c>
      <c r="J1182" s="11" t="n">
        <v>3441</v>
      </c>
      <c r="K1182" s="11" t="n">
        <v>6</v>
      </c>
      <c r="L1182" s="12" t="n">
        <v>14.9787234042553</v>
      </c>
      <c r="M1182" s="12" t="n">
        <v>1.02127659574468</v>
      </c>
      <c r="N1182" s="13" t="n">
        <v>0.763309671694765</v>
      </c>
      <c r="O1182" s="13" t="n">
        <v>0.76731914893617</v>
      </c>
      <c r="P1182" s="13" t="n">
        <v>0.127489361702128</v>
      </c>
      <c r="Q1182" s="13" t="n">
        <v>-0.285279805352798</v>
      </c>
      <c r="R1182" s="13" t="n">
        <v>-0.306481481481482</v>
      </c>
      <c r="S1182" s="11" t="n">
        <v>0</v>
      </c>
      <c r="T1182" s="13" t="n">
        <v>-0.0434782608695652</v>
      </c>
      <c r="U1182" s="13" t="n">
        <v>-0.0477397549640896</v>
      </c>
      <c r="V1182" s="11" t="n">
        <v>0</v>
      </c>
      <c r="W1182" s="13" t="n">
        <v>-0.306818181818182</v>
      </c>
      <c r="X1182" s="11" t="n">
        <v>1</v>
      </c>
      <c r="Y1182" s="11" t="n">
        <v>0</v>
      </c>
      <c r="Z1182" s="11" t="n">
        <v>1</v>
      </c>
      <c r="AA1182" s="11" t="n">
        <v>0</v>
      </c>
      <c r="AB1182" s="10" t="s">
        <v>515</v>
      </c>
      <c r="AC1182" s="11" t="n">
        <v>13</v>
      </c>
      <c r="AD1182" s="11" t="n">
        <v>41</v>
      </c>
      <c r="AE1182" s="11" t="n">
        <v>23</v>
      </c>
      <c r="AF1182" s="11" t="n">
        <v>3</v>
      </c>
      <c r="AG1182" s="11" t="n">
        <v>7</v>
      </c>
      <c r="AH1182" s="11" t="n">
        <v>1</v>
      </c>
      <c r="AI1182" s="13" t="n">
        <v>0.147727272727273</v>
      </c>
      <c r="AJ1182" s="13" t="n">
        <v>0.465909090909091</v>
      </c>
      <c r="AK1182" s="13" t="n">
        <v>0.261363636363636</v>
      </c>
      <c r="AL1182" s="13" t="n">
        <v>0.0340909090909091</v>
      </c>
      <c r="AM1182" s="13" t="n">
        <v>0.0795454545454545</v>
      </c>
      <c r="AN1182" s="11" t="n">
        <v>0</v>
      </c>
      <c r="AO1182" s="13" t="n">
        <v>0</v>
      </c>
      <c r="AP1182" s="11" t="n">
        <v>7</v>
      </c>
      <c r="AQ1182" s="11" t="n">
        <v>3</v>
      </c>
      <c r="AR1182" s="13" t="n">
        <v>0.0760869565217391</v>
      </c>
      <c r="AS1182" s="13" t="n">
        <v>0.0326086956521739</v>
      </c>
      <c r="AT1182" s="14" t="n">
        <f aca="false">SUMIFS(시도_소아과개폐업!$C$5:$C$293,시도_소아과개폐업!$A$5:$A$293,$D1182,시도_소아과개폐업!$B$5:$B$293,$B1182)</f>
        <v>35</v>
      </c>
      <c r="AU1182" s="14" t="n">
        <f aca="false">SUMIFS(시도_소아과개폐업!$D$5:$D$293,시도_소아과개폐업!$A$5:$A$293,$D1182,시도_소아과개폐업!$B$5:$B$293,$B1182)</f>
        <v>24</v>
      </c>
      <c r="AV1182" s="14" t="n">
        <f aca="false">SUMIFS(시도_소아과개폐업!$F$5:$F$293,시도_소아과개폐업!$A$5:$A$293,$D1182,시도_소아과개폐업!$B$5:$B$293,$B1182)</f>
        <v>11</v>
      </c>
      <c r="AW1182" s="15" t="n">
        <f aca="false">SUMIFS(시도_소아과개폐업!$G$5:$G$293,시도_소아과개폐업!$A$5:$A$293,$D1182,시도_소아과개폐업!$B$5:$B$293,$B1182)</f>
        <v>0.1875</v>
      </c>
      <c r="AX1182" s="14" t="n">
        <f aca="false">SUMIFS(시도_소아과개폐업!$H$5:$H$293,시도_소아과개폐업!$A$5:$A$293,$D1182,시도_소아과개폐업!$B$5:$B$293,$B1182)</f>
        <v>86</v>
      </c>
      <c r="AY1182" s="14" t="n">
        <f aca="false">SUMIFS(시군구_병원급!$E$5:$E$3668,시군구_병원급!$A$5:$A$3668,$A1182,시군구_병원급!$D$5:$D$3668,$D1182)</f>
        <v>11</v>
      </c>
      <c r="AZ1182" s="14" t="n">
        <f aca="false">SUMIFS(시군구_병원급!$F$5:$F$3668,시군구_병원급!$A$5:$A$3668,$A1182,시군구_병원급!$D$5:$D$3668,$D1182)</f>
        <v>0</v>
      </c>
      <c r="BA1182" s="14" t="n">
        <f aca="false">SUMIFS(시군구_병원급!$G$5:$G$3668,시군구_병원급!$A$5:$A$3668,$A1182,시군구_병원급!$D$5:$D$3668,$D1182)</f>
        <v>12</v>
      </c>
      <c r="BB1182" s="14" t="n">
        <f aca="false">SUMIFS(시군구_병원급!$H$5:$H$3668,시군구_병원급!$A$5:$A$3668,$A1182,시군구_병원급!$D$5:$D$3668,$D1182)</f>
        <v>35</v>
      </c>
      <c r="BC1182" s="16" t="n">
        <f aca="false">K1182+AY1182</f>
        <v>17</v>
      </c>
      <c r="BD1182" s="17" t="n">
        <f aca="false">IF(E1182=0,"",(K1182+AY1182)/E1182*1000)</f>
        <v>2.8936170212766</v>
      </c>
      <c r="BE1182" s="16" t="n">
        <f aca="false">AY1182-SUMIFS(시군구_병원급!$E$5:$E$3668,시군구_병원급!$A$5:$A$3668,$A1182,시군구_병원급!$D$5:$D$3668,$D1182-3)</f>
        <v>-2</v>
      </c>
      <c r="BF1182" s="16" t="n">
        <f aca="false">IF(AY1182=0,1,0)</f>
        <v>0</v>
      </c>
      <c r="BG1182" s="16" t="n">
        <f aca="false">IF(K1182+AY1182=0,1,0)</f>
        <v>0</v>
      </c>
      <c r="BH1182" s="16" t="n">
        <f aca="false">AF1182+AG1182+AH1182</f>
        <v>11</v>
      </c>
      <c r="BI1182" s="18" t="n">
        <f aca="false">IF(H1182=0,"",BH1182/H1182)</f>
        <v>0.125</v>
      </c>
      <c r="BJ1182" s="16" t="n">
        <f aca="false">IF(AP1182="","",AP1182+AN1182)</f>
        <v>7</v>
      </c>
    </row>
    <row r="1183" customFormat="false" ht="15" hidden="false" customHeight="true" outlineLevel="0" collapsed="false">
      <c r="A1183" s="9" t="s">
        <v>136</v>
      </c>
      <c r="B1183" s="10" t="s">
        <v>115</v>
      </c>
      <c r="C1183" s="10" t="s">
        <v>95</v>
      </c>
      <c r="D1183" s="9" t="n">
        <v>2021</v>
      </c>
      <c r="E1183" s="11" t="n">
        <v>10806</v>
      </c>
      <c r="F1183" s="11" t="n">
        <v>1285</v>
      </c>
      <c r="G1183" s="11" t="n">
        <v>1294</v>
      </c>
      <c r="H1183" s="11" t="n">
        <v>142</v>
      </c>
      <c r="I1183" s="11" t="n">
        <v>6061</v>
      </c>
      <c r="J1183" s="11" t="n">
        <v>5164</v>
      </c>
      <c r="K1183" s="11" t="n">
        <v>7</v>
      </c>
      <c r="L1183" s="12" t="n">
        <v>13.1408476772164</v>
      </c>
      <c r="M1183" s="12" t="n">
        <v>0.647788265778271</v>
      </c>
      <c r="N1183" s="13" t="n">
        <v>0.85200461969972</v>
      </c>
      <c r="O1183" s="13" t="n">
        <v>0.560892096983158</v>
      </c>
      <c r="P1183" s="13" t="n">
        <v>0.119748287988155</v>
      </c>
      <c r="Q1183" s="13" t="n">
        <v>-0.0783795309168444</v>
      </c>
      <c r="R1183" s="13" t="n">
        <v>-0.19477286869944</v>
      </c>
      <c r="S1183" s="11" t="n">
        <v>0</v>
      </c>
      <c r="T1183" s="13" t="n">
        <v>-0.0138888888888888</v>
      </c>
      <c r="U1183" s="13" t="n">
        <v>0.0313084907265613</v>
      </c>
      <c r="V1183" s="11" t="n">
        <v>0</v>
      </c>
      <c r="W1183" s="13" t="n">
        <v>-0.211267605633803</v>
      </c>
      <c r="X1183" s="11" t="n">
        <v>0</v>
      </c>
      <c r="Y1183" s="11" t="n">
        <v>0</v>
      </c>
      <c r="Z1183" s="11" t="n">
        <v>0</v>
      </c>
      <c r="AA1183" s="11" t="n">
        <v>0</v>
      </c>
      <c r="AB1183" s="10" t="s">
        <v>515</v>
      </c>
      <c r="AC1183" s="11" t="n">
        <v>17</v>
      </c>
      <c r="AD1183" s="11" t="n">
        <v>36</v>
      </c>
      <c r="AE1183" s="11" t="n">
        <v>77</v>
      </c>
      <c r="AF1183" s="11" t="n">
        <v>7</v>
      </c>
      <c r="AG1183" s="11" t="n">
        <v>5</v>
      </c>
      <c r="AH1183" s="11" t="n">
        <v>0</v>
      </c>
      <c r="AI1183" s="13" t="n">
        <v>0.119718309859155</v>
      </c>
      <c r="AJ1183" s="13" t="n">
        <v>0.253521126760563</v>
      </c>
      <c r="AK1183" s="13" t="n">
        <v>0.542253521126761</v>
      </c>
      <c r="AL1183" s="13" t="n">
        <v>0.0492957746478873</v>
      </c>
      <c r="AM1183" s="13" t="n">
        <v>0.0352112676056338</v>
      </c>
      <c r="AN1183" s="11" t="n">
        <v>1</v>
      </c>
      <c r="AO1183" s="13" t="n">
        <v>0.00699300699300699</v>
      </c>
      <c r="AP1183" s="11" t="n">
        <v>9</v>
      </c>
      <c r="AQ1183" s="11" t="n">
        <v>7</v>
      </c>
      <c r="AR1183" s="13" t="n">
        <v>0.0620689655172414</v>
      </c>
      <c r="AS1183" s="13" t="n">
        <v>0.0482758620689655</v>
      </c>
      <c r="AT1183" s="14" t="n">
        <f aca="false">SUMIFS(시도_소아과개폐업!$C$5:$C$293,시도_소아과개폐업!$A$5:$A$293,$D1183,시도_소아과개폐업!$B$5:$B$293,$B1183)</f>
        <v>35</v>
      </c>
      <c r="AU1183" s="14" t="n">
        <f aca="false">SUMIFS(시도_소아과개폐업!$D$5:$D$293,시도_소아과개폐업!$A$5:$A$293,$D1183,시도_소아과개폐업!$B$5:$B$293,$B1183)</f>
        <v>24</v>
      </c>
      <c r="AV1183" s="14" t="n">
        <f aca="false">SUMIFS(시도_소아과개폐업!$F$5:$F$293,시도_소아과개폐업!$A$5:$A$293,$D1183,시도_소아과개폐업!$B$5:$B$293,$B1183)</f>
        <v>11</v>
      </c>
      <c r="AW1183" s="15" t="n">
        <f aca="false">SUMIFS(시도_소아과개폐업!$G$5:$G$293,시도_소아과개폐업!$A$5:$A$293,$D1183,시도_소아과개폐업!$B$5:$B$293,$B1183)</f>
        <v>0.1875</v>
      </c>
      <c r="AX1183" s="14" t="n">
        <f aca="false">SUMIFS(시도_소아과개폐업!$H$5:$H$293,시도_소아과개폐업!$A$5:$A$293,$D1183,시도_소아과개폐업!$B$5:$B$293,$B1183)</f>
        <v>86</v>
      </c>
      <c r="AY1183" s="14" t="n">
        <f aca="false">SUMIFS(시군구_병원급!$E$5:$E$3668,시군구_병원급!$A$5:$A$3668,$A1183,시군구_병원급!$D$5:$D$3668,$D1183)</f>
        <v>4</v>
      </c>
      <c r="AZ1183" s="14" t="n">
        <f aca="false">SUMIFS(시군구_병원급!$F$5:$F$3668,시군구_병원급!$A$5:$A$3668,$A1183,시군구_병원급!$D$5:$D$3668,$D1183)</f>
        <v>0</v>
      </c>
      <c r="BA1183" s="14" t="n">
        <f aca="false">SUMIFS(시군구_병원급!$G$5:$G$3668,시군구_병원급!$A$5:$A$3668,$A1183,시군구_병원급!$D$5:$D$3668,$D1183)</f>
        <v>6</v>
      </c>
      <c r="BB1183" s="14" t="n">
        <f aca="false">SUMIFS(시군구_병원급!$H$5:$H$3668,시군구_병원급!$A$5:$A$3668,$A1183,시군구_병원급!$D$5:$D$3668,$D1183)</f>
        <v>7</v>
      </c>
      <c r="BC1183" s="16" t="n">
        <f aca="false">K1183+AY1183</f>
        <v>11</v>
      </c>
      <c r="BD1183" s="17" t="n">
        <f aca="false">IF(E1183=0,"",(K1183+AY1183)/E1183*1000)</f>
        <v>1.01795298908014</v>
      </c>
      <c r="BE1183" s="16" t="n">
        <f aca="false">AY1183-SUMIFS(시군구_병원급!$E$5:$E$3668,시군구_병원급!$A$5:$A$3668,$A1183,시군구_병원급!$D$5:$D$3668,$D1183-3)</f>
        <v>2</v>
      </c>
      <c r="BF1183" s="16" t="n">
        <f aca="false">IF(AY1183=0,1,0)</f>
        <v>0</v>
      </c>
      <c r="BG1183" s="16" t="n">
        <f aca="false">IF(K1183+AY1183=0,1,0)</f>
        <v>0</v>
      </c>
      <c r="BH1183" s="16" t="n">
        <f aca="false">AF1183+AG1183+AH1183</f>
        <v>12</v>
      </c>
      <c r="BI1183" s="18" t="n">
        <f aca="false">IF(H1183=0,"",BH1183/H1183)</f>
        <v>0.0845070422535211</v>
      </c>
      <c r="BJ1183" s="16" t="n">
        <f aca="false">IF(AP1183="","",AP1183+AN1183)</f>
        <v>10</v>
      </c>
    </row>
    <row r="1184" customFormat="false" ht="15" hidden="false" customHeight="true" outlineLevel="0" collapsed="false">
      <c r="A1184" s="9" t="s">
        <v>137</v>
      </c>
      <c r="B1184" s="10" t="s">
        <v>115</v>
      </c>
      <c r="C1184" s="10" t="s">
        <v>138</v>
      </c>
      <c r="D1184" s="9" t="n">
        <v>2021</v>
      </c>
      <c r="E1184" s="11" t="n">
        <v>7404</v>
      </c>
      <c r="F1184" s="11" t="n">
        <v>983</v>
      </c>
      <c r="G1184" s="11" t="n">
        <v>1005</v>
      </c>
      <c r="H1184" s="11" t="n">
        <v>94</v>
      </c>
      <c r="I1184" s="11" t="n">
        <v>4690</v>
      </c>
      <c r="J1184" s="11" t="n">
        <v>3788</v>
      </c>
      <c r="K1184" s="11" t="n">
        <v>13</v>
      </c>
      <c r="L1184" s="12" t="n">
        <v>12.6958400864398</v>
      </c>
      <c r="M1184" s="12" t="n">
        <v>1.7558076715289</v>
      </c>
      <c r="N1184" s="13" t="n">
        <v>0.807675906183369</v>
      </c>
      <c r="O1184" s="13" t="n">
        <v>0.633441383036197</v>
      </c>
      <c r="P1184" s="13" t="n">
        <v>0.135737439222042</v>
      </c>
      <c r="Q1184" s="13" t="n">
        <v>-0.172460042472337</v>
      </c>
      <c r="R1184" s="13" t="n">
        <v>-0.204905063291139</v>
      </c>
      <c r="S1184" s="11" t="n">
        <v>2</v>
      </c>
      <c r="T1184" s="13" t="n">
        <v>-0.0105263157894737</v>
      </c>
      <c r="U1184" s="13" t="n">
        <v>-0.00740740740740742</v>
      </c>
      <c r="V1184" s="11" t="n">
        <v>0</v>
      </c>
      <c r="W1184" s="13" t="n">
        <v>-0.159574468085106</v>
      </c>
      <c r="X1184" s="11" t="n">
        <v>0</v>
      </c>
      <c r="Y1184" s="11" t="n">
        <v>0</v>
      </c>
      <c r="Z1184" s="11" t="n">
        <v>0</v>
      </c>
      <c r="AA1184" s="11" t="n">
        <v>0</v>
      </c>
      <c r="AB1184" s="10" t="s">
        <v>515</v>
      </c>
      <c r="AC1184" s="11" t="n">
        <v>18</v>
      </c>
      <c r="AD1184" s="11" t="n">
        <v>38</v>
      </c>
      <c r="AE1184" s="11" t="n">
        <v>24</v>
      </c>
      <c r="AF1184" s="11" t="n">
        <v>6</v>
      </c>
      <c r="AG1184" s="11" t="n">
        <v>8</v>
      </c>
      <c r="AH1184" s="11" t="n">
        <v>0</v>
      </c>
      <c r="AI1184" s="13" t="n">
        <v>0.191489361702128</v>
      </c>
      <c r="AJ1184" s="13" t="n">
        <v>0.404255319148936</v>
      </c>
      <c r="AK1184" s="13" t="n">
        <v>0.25531914893617</v>
      </c>
      <c r="AL1184" s="13" t="n">
        <v>0.0638297872340426</v>
      </c>
      <c r="AM1184" s="13" t="n">
        <v>0.0851063829787234</v>
      </c>
      <c r="AN1184" s="11" t="n">
        <v>1</v>
      </c>
      <c r="AO1184" s="13" t="n">
        <v>0.0105263157894737</v>
      </c>
      <c r="AP1184" s="11" t="n">
        <v>4</v>
      </c>
      <c r="AQ1184" s="11" t="n">
        <v>3</v>
      </c>
      <c r="AR1184" s="13" t="n">
        <v>0.0416666666666667</v>
      </c>
      <c r="AS1184" s="13" t="n">
        <v>0.03125</v>
      </c>
      <c r="AT1184" s="14" t="n">
        <f aca="false">SUMIFS(시도_소아과개폐업!$C$5:$C$293,시도_소아과개폐업!$A$5:$A$293,$D1184,시도_소아과개폐업!$B$5:$B$293,$B1184)</f>
        <v>35</v>
      </c>
      <c r="AU1184" s="14" t="n">
        <f aca="false">SUMIFS(시도_소아과개폐업!$D$5:$D$293,시도_소아과개폐업!$A$5:$A$293,$D1184,시도_소아과개폐업!$B$5:$B$293,$B1184)</f>
        <v>24</v>
      </c>
      <c r="AV1184" s="14" t="n">
        <f aca="false">SUMIFS(시도_소아과개폐업!$F$5:$F$293,시도_소아과개폐업!$A$5:$A$293,$D1184,시도_소아과개폐업!$B$5:$B$293,$B1184)</f>
        <v>11</v>
      </c>
      <c r="AW1184" s="15" t="n">
        <f aca="false">SUMIFS(시도_소아과개폐업!$G$5:$G$293,시도_소아과개폐업!$A$5:$A$293,$D1184,시도_소아과개폐업!$B$5:$B$293,$B1184)</f>
        <v>0.1875</v>
      </c>
      <c r="AX1184" s="14" t="n">
        <f aca="false">SUMIFS(시도_소아과개폐업!$H$5:$H$293,시도_소아과개폐업!$A$5:$A$293,$D1184,시도_소아과개폐업!$B$5:$B$293,$B1184)</f>
        <v>86</v>
      </c>
      <c r="AY1184" s="14" t="n">
        <f aca="false">SUMIFS(시군구_병원급!$E$5:$E$3668,시군구_병원급!$A$5:$A$3668,$A1184,시군구_병원급!$D$5:$D$3668,$D1184)</f>
        <v>10</v>
      </c>
      <c r="AZ1184" s="14" t="n">
        <f aca="false">SUMIFS(시군구_병원급!$F$5:$F$3668,시군구_병원급!$A$5:$A$3668,$A1184,시군구_병원급!$D$5:$D$3668,$D1184)</f>
        <v>1</v>
      </c>
      <c r="BA1184" s="14" t="n">
        <f aca="false">SUMIFS(시군구_병원급!$G$5:$G$3668,시군구_병원급!$A$5:$A$3668,$A1184,시군구_병원급!$D$5:$D$3668,$D1184)</f>
        <v>13</v>
      </c>
      <c r="BB1184" s="14" t="n">
        <f aca="false">SUMIFS(시군구_병원급!$H$5:$H$3668,시군구_병원급!$A$5:$A$3668,$A1184,시군구_병원급!$D$5:$D$3668,$D1184)</f>
        <v>33</v>
      </c>
      <c r="BC1184" s="16" t="n">
        <f aca="false">K1184+AY1184</f>
        <v>23</v>
      </c>
      <c r="BD1184" s="17" t="n">
        <f aca="false">IF(E1184=0,"",(K1184+AY1184)/E1184*1000)</f>
        <v>3.10642895732037</v>
      </c>
      <c r="BE1184" s="16" t="n">
        <f aca="false">AY1184-SUMIFS(시군구_병원급!$E$5:$E$3668,시군구_병원급!$A$5:$A$3668,$A1184,시군구_병원급!$D$5:$D$3668,$D1184-3)</f>
        <v>0</v>
      </c>
      <c r="BF1184" s="16" t="n">
        <f aca="false">IF(AY1184=0,1,0)</f>
        <v>0</v>
      </c>
      <c r="BG1184" s="16" t="n">
        <f aca="false">IF(K1184+AY1184=0,1,0)</f>
        <v>0</v>
      </c>
      <c r="BH1184" s="16" t="n">
        <f aca="false">AF1184+AG1184+AH1184</f>
        <v>14</v>
      </c>
      <c r="BI1184" s="18" t="n">
        <f aca="false">IF(H1184=0,"",BH1184/H1184)</f>
        <v>0.148936170212766</v>
      </c>
      <c r="BJ1184" s="16" t="n">
        <f aca="false">IF(AP1184="","",AP1184+AN1184)</f>
        <v>5</v>
      </c>
    </row>
    <row r="1185" customFormat="false" ht="15" hidden="false" customHeight="true" outlineLevel="0" collapsed="false">
      <c r="A1185" s="9" t="s">
        <v>139</v>
      </c>
      <c r="B1185" s="10" t="s">
        <v>115</v>
      </c>
      <c r="C1185" s="10" t="s">
        <v>140</v>
      </c>
      <c r="D1185" s="9" t="n">
        <v>2021</v>
      </c>
      <c r="E1185" s="11" t="n">
        <v>5358</v>
      </c>
      <c r="F1185" s="11" t="n">
        <v>760</v>
      </c>
      <c r="G1185" s="11" t="n">
        <v>775</v>
      </c>
      <c r="H1185" s="11" t="n">
        <v>67</v>
      </c>
      <c r="I1185" s="11" t="n">
        <v>3514</v>
      </c>
      <c r="J1185" s="11" t="n">
        <v>2795</v>
      </c>
      <c r="K1185" s="11" t="n">
        <v>3</v>
      </c>
      <c r="L1185" s="12" t="n">
        <v>12.5046659201195</v>
      </c>
      <c r="M1185" s="12" t="n">
        <v>0.559910414333707</v>
      </c>
      <c r="N1185" s="13" t="n">
        <v>0.795389869095048</v>
      </c>
      <c r="O1185" s="13" t="n">
        <v>0.655841731989548</v>
      </c>
      <c r="P1185" s="13" t="n">
        <v>0.144643523702874</v>
      </c>
      <c r="Q1185" s="13" t="n">
        <v>-0.162026900218955</v>
      </c>
      <c r="R1185" s="13" t="n">
        <v>-0.18848167539267</v>
      </c>
      <c r="S1185" s="11" t="n">
        <v>0</v>
      </c>
      <c r="T1185" s="13" t="n">
        <v>-0.0428571428571428</v>
      </c>
      <c r="U1185" s="13" t="n">
        <v>-0.00902425267907503</v>
      </c>
      <c r="V1185" s="11" t="n">
        <v>0</v>
      </c>
      <c r="W1185" s="13" t="n">
        <v>-0.134328358208955</v>
      </c>
      <c r="X1185" s="11" t="n">
        <v>0</v>
      </c>
      <c r="Y1185" s="11" t="n">
        <v>0</v>
      </c>
      <c r="Z1185" s="11" t="n">
        <v>0</v>
      </c>
      <c r="AA1185" s="11" t="n">
        <v>0</v>
      </c>
      <c r="AB1185" s="10" t="s">
        <v>515</v>
      </c>
      <c r="AC1185" s="11" t="n">
        <v>13</v>
      </c>
      <c r="AD1185" s="11" t="n">
        <v>32</v>
      </c>
      <c r="AE1185" s="11" t="n">
        <v>14</v>
      </c>
      <c r="AF1185" s="11" t="n">
        <v>1</v>
      </c>
      <c r="AG1185" s="11" t="n">
        <v>7</v>
      </c>
      <c r="AH1185" s="11" t="n">
        <v>0</v>
      </c>
      <c r="AI1185" s="13" t="n">
        <v>0.194029850746269</v>
      </c>
      <c r="AJ1185" s="13" t="n">
        <v>0.477611940298508</v>
      </c>
      <c r="AK1185" s="13" t="n">
        <v>0.208955223880597</v>
      </c>
      <c r="AL1185" s="13" t="n">
        <v>0.0149253731343284</v>
      </c>
      <c r="AM1185" s="13" t="n">
        <v>0.104477611940299</v>
      </c>
      <c r="AN1185" s="11" t="n">
        <v>3</v>
      </c>
      <c r="AO1185" s="13" t="n">
        <v>0.0428571428571429</v>
      </c>
      <c r="AP1185" s="11" t="n">
        <v>4</v>
      </c>
      <c r="AQ1185" s="11" t="n">
        <v>2</v>
      </c>
      <c r="AR1185" s="13" t="n">
        <v>0.0555555555555556</v>
      </c>
      <c r="AS1185" s="13" t="n">
        <v>0.0277777777777778</v>
      </c>
      <c r="AT1185" s="14" t="n">
        <f aca="false">SUMIFS(시도_소아과개폐업!$C$5:$C$293,시도_소아과개폐업!$A$5:$A$293,$D1185,시도_소아과개폐업!$B$5:$B$293,$B1185)</f>
        <v>35</v>
      </c>
      <c r="AU1185" s="14" t="n">
        <f aca="false">SUMIFS(시도_소아과개폐업!$D$5:$D$293,시도_소아과개폐업!$A$5:$A$293,$D1185,시도_소아과개폐업!$B$5:$B$293,$B1185)</f>
        <v>24</v>
      </c>
      <c r="AV1185" s="14" t="n">
        <f aca="false">SUMIFS(시도_소아과개폐업!$F$5:$F$293,시도_소아과개폐업!$A$5:$A$293,$D1185,시도_소아과개폐업!$B$5:$B$293,$B1185)</f>
        <v>11</v>
      </c>
      <c r="AW1185" s="15" t="n">
        <f aca="false">SUMIFS(시도_소아과개폐업!$G$5:$G$293,시도_소아과개폐업!$A$5:$A$293,$D1185,시도_소아과개폐업!$B$5:$B$293,$B1185)</f>
        <v>0.1875</v>
      </c>
      <c r="AX1185" s="14" t="n">
        <f aca="false">SUMIFS(시도_소아과개폐업!$H$5:$H$293,시도_소아과개폐업!$A$5:$A$293,$D1185,시도_소아과개폐업!$B$5:$B$293,$B1185)</f>
        <v>86</v>
      </c>
      <c r="AY1185" s="14" t="n">
        <f aca="false">SUMIFS(시군구_병원급!$E$5:$E$3668,시군구_병원급!$A$5:$A$3668,$A1185,시군구_병원급!$D$5:$D$3668,$D1185)</f>
        <v>8</v>
      </c>
      <c r="AZ1185" s="14" t="n">
        <f aca="false">SUMIFS(시군구_병원급!$F$5:$F$3668,시군구_병원급!$A$5:$A$3668,$A1185,시군구_병원급!$D$5:$D$3668,$D1185)</f>
        <v>3</v>
      </c>
      <c r="BA1185" s="14" t="n">
        <f aca="false">SUMIFS(시군구_병원급!$G$5:$G$3668,시군구_병원급!$A$5:$A$3668,$A1185,시군구_병원급!$D$5:$D$3668,$D1185)</f>
        <v>11</v>
      </c>
      <c r="BB1185" s="14" t="n">
        <f aca="false">SUMIFS(시군구_병원급!$H$5:$H$3668,시군구_병원급!$A$5:$A$3668,$A1185,시군구_병원급!$D$5:$D$3668,$D1185)</f>
        <v>23</v>
      </c>
      <c r="BC1185" s="16" t="n">
        <f aca="false">K1185+AY1185</f>
        <v>11</v>
      </c>
      <c r="BD1185" s="17" t="n">
        <f aca="false">IF(E1185=0,"",(K1185+AY1185)/E1185*1000)</f>
        <v>2.05300485255692</v>
      </c>
      <c r="BE1185" s="16" t="n">
        <f aca="false">AY1185-SUMIFS(시군구_병원급!$E$5:$E$3668,시군구_병원급!$A$5:$A$3668,$A1185,시군구_병원급!$D$5:$D$3668,$D1185-3)</f>
        <v>0</v>
      </c>
      <c r="BF1185" s="16" t="n">
        <f aca="false">IF(AY1185=0,1,0)</f>
        <v>0</v>
      </c>
      <c r="BG1185" s="16" t="n">
        <f aca="false">IF(K1185+AY1185=0,1,0)</f>
        <v>0</v>
      </c>
      <c r="BH1185" s="16" t="n">
        <f aca="false">AF1185+AG1185+AH1185</f>
        <v>8</v>
      </c>
      <c r="BI1185" s="18" t="n">
        <f aca="false">IF(H1185=0,"",BH1185/H1185)</f>
        <v>0.119402985074627</v>
      </c>
      <c r="BJ1185" s="16" t="n">
        <f aca="false">IF(AP1185="","",AP1185+AN1185)</f>
        <v>7</v>
      </c>
    </row>
    <row r="1186" customFormat="false" ht="15" hidden="false" customHeight="true" outlineLevel="0" collapsed="false">
      <c r="A1186" s="9" t="s">
        <v>141</v>
      </c>
      <c r="B1186" s="10" t="s">
        <v>115</v>
      </c>
      <c r="C1186" s="10" t="s">
        <v>142</v>
      </c>
      <c r="D1186" s="9" t="n">
        <v>2021</v>
      </c>
      <c r="E1186" s="11" t="n">
        <v>5753</v>
      </c>
      <c r="F1186" s="11" t="n">
        <v>720</v>
      </c>
      <c r="G1186" s="11" t="n">
        <v>765</v>
      </c>
      <c r="H1186" s="11" t="n">
        <v>107</v>
      </c>
      <c r="I1186" s="11" t="n">
        <v>4683</v>
      </c>
      <c r="J1186" s="11" t="n">
        <v>3336</v>
      </c>
      <c r="K1186" s="11" t="n">
        <v>6</v>
      </c>
      <c r="L1186" s="12" t="n">
        <v>18.5989918303494</v>
      </c>
      <c r="M1186" s="12" t="n">
        <v>1.042934121328</v>
      </c>
      <c r="N1186" s="13" t="n">
        <v>0.712363869314542</v>
      </c>
      <c r="O1186" s="13" t="n">
        <v>0.814010081696506</v>
      </c>
      <c r="P1186" s="13" t="n">
        <v>0.13297410046932</v>
      </c>
      <c r="Q1186" s="13" t="n">
        <v>-0.329877693651718</v>
      </c>
      <c r="R1186" s="13" t="n">
        <v>-0.385542168674699</v>
      </c>
      <c r="S1186" s="11" t="n">
        <v>-1</v>
      </c>
      <c r="T1186" s="13" t="n">
        <v>-0.036036036036036</v>
      </c>
      <c r="U1186" s="13" t="n">
        <v>-0.0368161250514192</v>
      </c>
      <c r="V1186" s="11" t="n">
        <v>0</v>
      </c>
      <c r="W1186" s="13" t="n">
        <v>-0.280373831775701</v>
      </c>
      <c r="X1186" s="11" t="n">
        <v>1</v>
      </c>
      <c r="Y1186" s="11" t="n">
        <v>0</v>
      </c>
      <c r="Z1186" s="11" t="n">
        <v>1</v>
      </c>
      <c r="AA1186" s="11" t="n">
        <v>0</v>
      </c>
      <c r="AB1186" s="10" t="s">
        <v>515</v>
      </c>
      <c r="AC1186" s="11" t="n">
        <v>17</v>
      </c>
      <c r="AD1186" s="11" t="n">
        <v>36</v>
      </c>
      <c r="AE1186" s="11" t="n">
        <v>48</v>
      </c>
      <c r="AF1186" s="11" t="n">
        <v>1</v>
      </c>
      <c r="AG1186" s="11" t="n">
        <v>5</v>
      </c>
      <c r="AH1186" s="11" t="n">
        <v>0</v>
      </c>
      <c r="AI1186" s="13" t="n">
        <v>0.158878504672897</v>
      </c>
      <c r="AJ1186" s="13" t="n">
        <v>0.336448598130841</v>
      </c>
      <c r="AK1186" s="13" t="n">
        <v>0.448598130841122</v>
      </c>
      <c r="AL1186" s="13" t="n">
        <v>0.00934579439252336</v>
      </c>
      <c r="AM1186" s="13" t="n">
        <v>0.0467289719626168</v>
      </c>
      <c r="AN1186" s="11" t="n">
        <v>0</v>
      </c>
      <c r="AO1186" s="13" t="n">
        <v>0</v>
      </c>
      <c r="AP1186" s="11" t="n">
        <v>7</v>
      </c>
      <c r="AQ1186" s="11" t="n">
        <v>0</v>
      </c>
      <c r="AR1186" s="13" t="n">
        <v>0.0614035087719298</v>
      </c>
      <c r="AS1186" s="13" t="n">
        <v>0</v>
      </c>
      <c r="AT1186" s="14" t="n">
        <f aca="false">SUMIFS(시도_소아과개폐업!$C$5:$C$293,시도_소아과개폐업!$A$5:$A$293,$D1186,시도_소아과개폐업!$B$5:$B$293,$B1186)</f>
        <v>35</v>
      </c>
      <c r="AU1186" s="14" t="n">
        <f aca="false">SUMIFS(시도_소아과개폐업!$D$5:$D$293,시도_소아과개폐업!$A$5:$A$293,$D1186,시도_소아과개폐업!$B$5:$B$293,$B1186)</f>
        <v>24</v>
      </c>
      <c r="AV1186" s="14" t="n">
        <f aca="false">SUMIFS(시도_소아과개폐업!$F$5:$F$293,시도_소아과개폐업!$A$5:$A$293,$D1186,시도_소아과개폐업!$B$5:$B$293,$B1186)</f>
        <v>11</v>
      </c>
      <c r="AW1186" s="15" t="n">
        <f aca="false">SUMIFS(시도_소아과개폐업!$G$5:$G$293,시도_소아과개폐업!$A$5:$A$293,$D1186,시도_소아과개폐업!$B$5:$B$293,$B1186)</f>
        <v>0.1875</v>
      </c>
      <c r="AX1186" s="14" t="n">
        <f aca="false">SUMIFS(시도_소아과개폐업!$H$5:$H$293,시도_소아과개폐업!$A$5:$A$293,$D1186,시도_소아과개폐업!$B$5:$B$293,$B1186)</f>
        <v>86</v>
      </c>
      <c r="AY1186" s="14" t="n">
        <f aca="false">SUMIFS(시군구_병원급!$E$5:$E$3668,시군구_병원급!$A$5:$A$3668,$A1186,시군구_병원급!$D$5:$D$3668,$D1186)</f>
        <v>8</v>
      </c>
      <c r="AZ1186" s="14" t="n">
        <f aca="false">SUMIFS(시군구_병원급!$F$5:$F$3668,시군구_병원급!$A$5:$A$3668,$A1186,시군구_병원급!$D$5:$D$3668,$D1186)</f>
        <v>2</v>
      </c>
      <c r="BA1186" s="14" t="n">
        <f aca="false">SUMIFS(시군구_병원급!$G$5:$G$3668,시군구_병원급!$A$5:$A$3668,$A1186,시군구_병원급!$D$5:$D$3668,$D1186)</f>
        <v>9</v>
      </c>
      <c r="BB1186" s="14" t="n">
        <f aca="false">SUMIFS(시군구_병원급!$H$5:$H$3668,시군구_병원급!$A$5:$A$3668,$A1186,시군구_병원급!$D$5:$D$3668,$D1186)</f>
        <v>31</v>
      </c>
      <c r="BC1186" s="16" t="n">
        <f aca="false">K1186+AY1186</f>
        <v>14</v>
      </c>
      <c r="BD1186" s="17" t="n">
        <f aca="false">IF(E1186=0,"",(K1186+AY1186)/E1186*1000)</f>
        <v>2.43351294976534</v>
      </c>
      <c r="BE1186" s="16" t="n">
        <f aca="false">AY1186-SUMIFS(시군구_병원급!$E$5:$E$3668,시군구_병원급!$A$5:$A$3668,$A1186,시군구_병원급!$D$5:$D$3668,$D1186-3)</f>
        <v>-1</v>
      </c>
      <c r="BF1186" s="16" t="n">
        <f aca="false">IF(AY1186=0,1,0)</f>
        <v>0</v>
      </c>
      <c r="BG1186" s="16" t="n">
        <f aca="false">IF(K1186+AY1186=0,1,0)</f>
        <v>0</v>
      </c>
      <c r="BH1186" s="16" t="n">
        <f aca="false">AF1186+AG1186+AH1186</f>
        <v>6</v>
      </c>
      <c r="BI1186" s="18" t="n">
        <f aca="false">IF(H1186=0,"",BH1186/H1186)</f>
        <v>0.0560747663551402</v>
      </c>
      <c r="BJ1186" s="16" t="n">
        <f aca="false">IF(AP1186="","",AP1186+AN1186)</f>
        <v>7</v>
      </c>
    </row>
    <row r="1187" customFormat="false" ht="15" hidden="false" customHeight="true" outlineLevel="0" collapsed="false">
      <c r="A1187" s="9" t="s">
        <v>143</v>
      </c>
      <c r="B1187" s="10" t="s">
        <v>115</v>
      </c>
      <c r="C1187" s="10" t="s">
        <v>144</v>
      </c>
      <c r="D1187" s="9" t="n">
        <v>2021</v>
      </c>
      <c r="E1187" s="11" t="n">
        <v>9316</v>
      </c>
      <c r="F1187" s="11" t="n">
        <v>1071</v>
      </c>
      <c r="G1187" s="11" t="n">
        <v>1076</v>
      </c>
      <c r="H1187" s="11" t="n">
        <v>160</v>
      </c>
      <c r="I1187" s="11" t="n">
        <v>7324</v>
      </c>
      <c r="J1187" s="11" t="n">
        <v>5594</v>
      </c>
      <c r="K1187" s="11" t="n">
        <v>6</v>
      </c>
      <c r="L1187" s="12" t="n">
        <v>17.174753112924</v>
      </c>
      <c r="M1187" s="12" t="n">
        <v>0.64405324173465</v>
      </c>
      <c r="N1187" s="13" t="n">
        <v>0.763790278536319</v>
      </c>
      <c r="O1187" s="13" t="n">
        <v>0.786174323744096</v>
      </c>
      <c r="P1187" s="13" t="n">
        <v>0.115500214684414</v>
      </c>
      <c r="Q1187" s="13" t="n">
        <v>-0.188643093537711</v>
      </c>
      <c r="R1187" s="13" t="n">
        <v>-0.213450292397661</v>
      </c>
      <c r="S1187" s="11" t="n">
        <v>0</v>
      </c>
      <c r="T1187" s="13" t="n">
        <v>-0.096045197740113</v>
      </c>
      <c r="U1187" s="13" t="n">
        <v>-0.0560639257636293</v>
      </c>
      <c r="V1187" s="11" t="n">
        <v>0</v>
      </c>
      <c r="W1187" s="13" t="n">
        <v>-0.2375</v>
      </c>
      <c r="X1187" s="11" t="n">
        <v>1</v>
      </c>
      <c r="Y1187" s="11" t="n">
        <v>0</v>
      </c>
      <c r="Z1187" s="11" t="n">
        <v>1</v>
      </c>
      <c r="AA1187" s="11" t="n">
        <v>0</v>
      </c>
      <c r="AB1187" s="10" t="s">
        <v>515</v>
      </c>
      <c r="AC1187" s="11" t="n">
        <v>25</v>
      </c>
      <c r="AD1187" s="11" t="n">
        <v>50</v>
      </c>
      <c r="AE1187" s="11" t="n">
        <v>73</v>
      </c>
      <c r="AF1187" s="11" t="n">
        <v>5</v>
      </c>
      <c r="AG1187" s="11" t="n">
        <v>5</v>
      </c>
      <c r="AH1187" s="11" t="n">
        <v>2</v>
      </c>
      <c r="AI1187" s="13" t="n">
        <v>0.15625</v>
      </c>
      <c r="AJ1187" s="13" t="n">
        <v>0.3125</v>
      </c>
      <c r="AK1187" s="13" t="n">
        <v>0.45625</v>
      </c>
      <c r="AL1187" s="13" t="n">
        <v>0.03125</v>
      </c>
      <c r="AM1187" s="13" t="n">
        <v>0.03125</v>
      </c>
      <c r="AN1187" s="11" t="n">
        <v>1</v>
      </c>
      <c r="AO1187" s="13" t="n">
        <v>0.0062111801242236</v>
      </c>
      <c r="AP1187" s="11" t="n">
        <v>21</v>
      </c>
      <c r="AQ1187" s="11" t="n">
        <v>2</v>
      </c>
      <c r="AR1187" s="13" t="n">
        <v>0.116666666666667</v>
      </c>
      <c r="AS1187" s="13" t="n">
        <v>0.0111111111111111</v>
      </c>
      <c r="AT1187" s="14" t="n">
        <f aca="false">SUMIFS(시도_소아과개폐업!$C$5:$C$293,시도_소아과개폐업!$A$5:$A$293,$D1187,시도_소아과개폐업!$B$5:$B$293,$B1187)</f>
        <v>35</v>
      </c>
      <c r="AU1187" s="14" t="n">
        <f aca="false">SUMIFS(시도_소아과개폐업!$D$5:$D$293,시도_소아과개폐업!$A$5:$A$293,$D1187,시도_소아과개폐업!$B$5:$B$293,$B1187)</f>
        <v>24</v>
      </c>
      <c r="AV1187" s="14" t="n">
        <f aca="false">SUMIFS(시도_소아과개폐업!$F$5:$F$293,시도_소아과개폐업!$A$5:$A$293,$D1187,시도_소아과개폐업!$B$5:$B$293,$B1187)</f>
        <v>11</v>
      </c>
      <c r="AW1187" s="15" t="n">
        <f aca="false">SUMIFS(시도_소아과개폐업!$G$5:$G$293,시도_소아과개폐업!$A$5:$A$293,$D1187,시도_소아과개폐업!$B$5:$B$293,$B1187)</f>
        <v>0.1875</v>
      </c>
      <c r="AX1187" s="14" t="n">
        <f aca="false">SUMIFS(시도_소아과개폐업!$H$5:$H$293,시도_소아과개폐업!$A$5:$A$293,$D1187,시도_소아과개폐업!$B$5:$B$293,$B1187)</f>
        <v>86</v>
      </c>
      <c r="AY1187" s="14" t="n">
        <f aca="false">SUMIFS(시군구_병원급!$E$5:$E$3668,시군구_병원급!$A$5:$A$3668,$A1187,시군구_병원급!$D$5:$D$3668,$D1187)</f>
        <v>4</v>
      </c>
      <c r="AZ1187" s="14" t="n">
        <f aca="false">SUMIFS(시군구_병원급!$F$5:$F$3668,시군구_병원급!$A$5:$A$3668,$A1187,시군구_병원급!$D$5:$D$3668,$D1187)</f>
        <v>1</v>
      </c>
      <c r="BA1187" s="14" t="n">
        <f aca="false">SUMIFS(시군구_병원급!$G$5:$G$3668,시군구_병원급!$A$5:$A$3668,$A1187,시군구_병원급!$D$5:$D$3668,$D1187)</f>
        <v>5</v>
      </c>
      <c r="BB1187" s="14" t="n">
        <f aca="false">SUMIFS(시군구_병원급!$H$5:$H$3668,시군구_병원급!$A$5:$A$3668,$A1187,시군구_병원급!$D$5:$D$3668,$D1187)</f>
        <v>12</v>
      </c>
      <c r="BC1187" s="16" t="n">
        <f aca="false">K1187+AY1187</f>
        <v>10</v>
      </c>
      <c r="BD1187" s="17" t="n">
        <f aca="false">IF(E1187=0,"",(K1187+AY1187)/E1187*1000)</f>
        <v>1.07342206955775</v>
      </c>
      <c r="BE1187" s="16" t="n">
        <f aca="false">AY1187-SUMIFS(시군구_병원급!$E$5:$E$3668,시군구_병원급!$A$5:$A$3668,$A1187,시군구_병원급!$D$5:$D$3668,$D1187-3)</f>
        <v>-1</v>
      </c>
      <c r="BF1187" s="16" t="n">
        <f aca="false">IF(AY1187=0,1,0)</f>
        <v>0</v>
      </c>
      <c r="BG1187" s="16" t="n">
        <f aca="false">IF(K1187+AY1187=0,1,0)</f>
        <v>0</v>
      </c>
      <c r="BH1187" s="16" t="n">
        <f aca="false">AF1187+AG1187+AH1187</f>
        <v>12</v>
      </c>
      <c r="BI1187" s="18" t="n">
        <f aca="false">IF(H1187=0,"",BH1187/H1187)</f>
        <v>0.075</v>
      </c>
      <c r="BJ1187" s="16" t="n">
        <f aca="false">IF(AP1187="","",AP1187+AN1187)</f>
        <v>22</v>
      </c>
    </row>
    <row r="1188" customFormat="false" ht="15" hidden="false" customHeight="true" outlineLevel="0" collapsed="false">
      <c r="A1188" s="9" t="s">
        <v>145</v>
      </c>
      <c r="B1188" s="10" t="s">
        <v>146</v>
      </c>
      <c r="C1188" s="10" t="s">
        <v>67</v>
      </c>
      <c r="D1188" s="9" t="n">
        <v>2021</v>
      </c>
      <c r="E1188" s="11" t="n">
        <v>2774</v>
      </c>
      <c r="F1188" s="11" t="n">
        <v>388</v>
      </c>
      <c r="G1188" s="11" t="n">
        <v>404</v>
      </c>
      <c r="H1188" s="11" t="n">
        <v>35</v>
      </c>
      <c r="I1188" s="11" t="n">
        <v>1796</v>
      </c>
      <c r="J1188" s="11" t="n">
        <v>1341</v>
      </c>
      <c r="K1188" s="11" t="n">
        <v>4</v>
      </c>
      <c r="L1188" s="12" t="n">
        <v>12.6171593366979</v>
      </c>
      <c r="M1188" s="12" t="n">
        <v>1.44196106705119</v>
      </c>
      <c r="N1188" s="13" t="n">
        <v>0.746659242761693</v>
      </c>
      <c r="O1188" s="13" t="n">
        <v>0.647440519105984</v>
      </c>
      <c r="P1188" s="13" t="n">
        <v>0.14563806777217</v>
      </c>
      <c r="Q1188" s="13" t="n">
        <v>-0.212379329926178</v>
      </c>
      <c r="R1188" s="13" t="n">
        <v>-0.26007326007326</v>
      </c>
      <c r="S1188" s="11" t="n">
        <v>-1</v>
      </c>
      <c r="T1188" s="13" t="n">
        <v>0</v>
      </c>
      <c r="U1188" s="13" t="n">
        <v>-0.00992282249173093</v>
      </c>
      <c r="V1188" s="11" t="n">
        <v>0</v>
      </c>
      <c r="W1188" s="13" t="n">
        <v>0</v>
      </c>
      <c r="X1188" s="11" t="n">
        <v>0</v>
      </c>
      <c r="Y1188" s="11" t="n">
        <v>0</v>
      </c>
      <c r="Z1188" s="11" t="n">
        <v>0</v>
      </c>
      <c r="AA1188" s="11" t="n">
        <v>0</v>
      </c>
      <c r="AB1188" s="10" t="s">
        <v>515</v>
      </c>
      <c r="AC1188" s="11" t="n">
        <v>10</v>
      </c>
      <c r="AD1188" s="11" t="n">
        <v>12</v>
      </c>
      <c r="AE1188" s="11" t="n">
        <v>8</v>
      </c>
      <c r="AF1188" s="11" t="n">
        <v>3</v>
      </c>
      <c r="AG1188" s="11" t="n">
        <v>2</v>
      </c>
      <c r="AH1188" s="11" t="n">
        <v>0</v>
      </c>
      <c r="AI1188" s="13" t="n">
        <v>0.285714285714286</v>
      </c>
      <c r="AJ1188" s="13" t="n">
        <v>0.342857142857143</v>
      </c>
      <c r="AK1188" s="13" t="n">
        <v>0.228571428571429</v>
      </c>
      <c r="AL1188" s="13" t="n">
        <v>0.0857142857142857</v>
      </c>
      <c r="AM1188" s="13" t="n">
        <v>0.0571428571428571</v>
      </c>
      <c r="AN1188" s="11" t="n">
        <v>0</v>
      </c>
      <c r="AO1188" s="13" t="n">
        <v>0</v>
      </c>
      <c r="AP1188" s="11" t="n">
        <v>6</v>
      </c>
      <c r="AQ1188" s="11" t="n">
        <v>3</v>
      </c>
      <c r="AR1188" s="13" t="n">
        <v>0.157894736842105</v>
      </c>
      <c r="AS1188" s="13" t="n">
        <v>0.0789473684210526</v>
      </c>
      <c r="AT1188" s="14" t="n">
        <f aca="false">SUMIFS(시도_소아과개폐업!$C$5:$C$293,시도_소아과개폐업!$A$5:$A$293,$D1188,시도_소아과개폐업!$B$5:$B$293,$B1188)</f>
        <v>35</v>
      </c>
      <c r="AU1188" s="14" t="n">
        <f aca="false">SUMIFS(시도_소아과개폐업!$D$5:$D$293,시도_소아과개폐업!$A$5:$A$293,$D1188,시도_소아과개폐업!$B$5:$B$293,$B1188)</f>
        <v>13</v>
      </c>
      <c r="AV1188" s="14" t="n">
        <f aca="false">SUMIFS(시도_소아과개폐업!$F$5:$F$293,시도_소아과개폐업!$A$5:$A$293,$D1188,시도_소아과개폐업!$B$5:$B$293,$B1188)</f>
        <v>22</v>
      </c>
      <c r="AW1188" s="15" t="n">
        <f aca="false">SUMIFS(시도_소아과개폐업!$G$5:$G$293,시도_소아과개폐업!$A$5:$A$293,$D1188,시도_소아과개폐업!$B$5:$B$293,$B1188)</f>
        <v>0.116071428571429</v>
      </c>
      <c r="AX1188" s="14" t="n">
        <f aca="false">SUMIFS(시도_소아과개폐업!$H$5:$H$293,시도_소아과개폐업!$A$5:$A$293,$D1188,시도_소아과개폐업!$B$5:$B$293,$B1188)</f>
        <v>42</v>
      </c>
      <c r="AY1188" s="14" t="n">
        <f aca="false">SUMIFS(시군구_병원급!$E$5:$E$3668,시군구_병원급!$A$5:$A$3668,$A1188,시군구_병원급!$D$5:$D$3668,$D1188)</f>
        <v>5</v>
      </c>
      <c r="AZ1188" s="14" t="n">
        <f aca="false">SUMIFS(시군구_병원급!$F$5:$F$3668,시군구_병원급!$A$5:$A$3668,$A1188,시군구_병원급!$D$5:$D$3668,$D1188)</f>
        <v>3</v>
      </c>
      <c r="BA1188" s="14" t="n">
        <f aca="false">SUMIFS(시군구_병원급!$G$5:$G$3668,시군구_병원급!$A$5:$A$3668,$A1188,시군구_병원급!$D$5:$D$3668,$D1188)</f>
        <v>13</v>
      </c>
      <c r="BB1188" s="14" t="n">
        <f aca="false">SUMIFS(시군구_병원급!$H$5:$H$3668,시군구_병원급!$A$5:$A$3668,$A1188,시군구_병원급!$D$5:$D$3668,$D1188)</f>
        <v>20</v>
      </c>
      <c r="BC1188" s="16" t="n">
        <f aca="false">K1188+AY1188</f>
        <v>9</v>
      </c>
      <c r="BD1188" s="17" t="n">
        <f aca="false">IF(E1188=0,"",(K1188+AY1188)/E1188*1000)</f>
        <v>3.24441240086518</v>
      </c>
      <c r="BE1188" s="16" t="n">
        <f aca="false">AY1188-SUMIFS(시군구_병원급!$E$5:$E$3668,시군구_병원급!$A$5:$A$3668,$A1188,시군구_병원급!$D$5:$D$3668,$D1188-3)</f>
        <v>-1</v>
      </c>
      <c r="BF1188" s="16" t="n">
        <f aca="false">IF(AY1188=0,1,0)</f>
        <v>0</v>
      </c>
      <c r="BG1188" s="16" t="n">
        <f aca="false">IF(K1188+AY1188=0,1,0)</f>
        <v>0</v>
      </c>
      <c r="BH1188" s="16" t="n">
        <f aca="false">AF1188+AG1188+AH1188</f>
        <v>5</v>
      </c>
      <c r="BI1188" s="18" t="n">
        <f aca="false">IF(H1188=0,"",BH1188/H1188)</f>
        <v>0.142857142857143</v>
      </c>
      <c r="BJ1188" s="16" t="n">
        <f aca="false">IF(AP1188="","",AP1188+AN1188)</f>
        <v>6</v>
      </c>
    </row>
    <row r="1189" customFormat="false" ht="15" hidden="false" customHeight="true" outlineLevel="0" collapsed="false">
      <c r="A1189" s="9" t="s">
        <v>147</v>
      </c>
      <c r="B1189" s="10" t="s">
        <v>146</v>
      </c>
      <c r="C1189" s="10" t="s">
        <v>119</v>
      </c>
      <c r="D1189" s="9" t="n">
        <v>2021</v>
      </c>
      <c r="E1189" s="11" t="n">
        <v>12803</v>
      </c>
      <c r="F1189" s="11" t="n">
        <v>1634</v>
      </c>
      <c r="G1189" s="11" t="n">
        <v>1630</v>
      </c>
      <c r="H1189" s="11" t="n">
        <v>189</v>
      </c>
      <c r="I1189" s="11" t="n">
        <v>9694</v>
      </c>
      <c r="J1189" s="11" t="n">
        <v>6871</v>
      </c>
      <c r="K1189" s="11" t="n">
        <v>19</v>
      </c>
      <c r="L1189" s="12" t="n">
        <v>14.7621651175506</v>
      </c>
      <c r="M1189" s="12" t="n">
        <v>1.48402718112942</v>
      </c>
      <c r="N1189" s="13" t="n">
        <v>0.708788941613369</v>
      </c>
      <c r="O1189" s="13" t="n">
        <v>0.75716628915098</v>
      </c>
      <c r="P1189" s="13" t="n">
        <v>0.127313910802156</v>
      </c>
      <c r="Q1189" s="13" t="n">
        <v>-0.231143406197454</v>
      </c>
      <c r="R1189" s="13" t="n">
        <v>-0.259763851044505</v>
      </c>
      <c r="S1189" s="11" t="n">
        <v>0</v>
      </c>
      <c r="T1189" s="13" t="n">
        <v>-0.0735294117647058</v>
      </c>
      <c r="U1189" s="13" t="n">
        <v>-0.0719892781926096</v>
      </c>
      <c r="V1189" s="11" t="n">
        <v>0</v>
      </c>
      <c r="W1189" s="13" t="n">
        <v>-0.0793650793650794</v>
      </c>
      <c r="X1189" s="11" t="n">
        <v>0</v>
      </c>
      <c r="Y1189" s="11" t="n">
        <v>0</v>
      </c>
      <c r="Z1189" s="11" t="n">
        <v>0</v>
      </c>
      <c r="AA1189" s="11" t="n">
        <v>0</v>
      </c>
      <c r="AB1189" s="10" t="s">
        <v>515</v>
      </c>
      <c r="AC1189" s="11" t="n">
        <v>34</v>
      </c>
      <c r="AD1189" s="11" t="n">
        <v>76</v>
      </c>
      <c r="AE1189" s="11" t="n">
        <v>51</v>
      </c>
      <c r="AF1189" s="11" t="n">
        <v>8</v>
      </c>
      <c r="AG1189" s="11" t="n">
        <v>19</v>
      </c>
      <c r="AH1189" s="11" t="n">
        <v>1</v>
      </c>
      <c r="AI1189" s="13" t="n">
        <v>0.17989417989418</v>
      </c>
      <c r="AJ1189" s="13" t="n">
        <v>0.402116402116402</v>
      </c>
      <c r="AK1189" s="13" t="n">
        <v>0.26984126984127</v>
      </c>
      <c r="AL1189" s="13" t="n">
        <v>0.0423280423280423</v>
      </c>
      <c r="AM1189" s="13" t="n">
        <v>0.100529100529101</v>
      </c>
      <c r="AN1189" s="11" t="n">
        <v>10</v>
      </c>
      <c r="AO1189" s="13" t="n">
        <v>0.050251256281407</v>
      </c>
      <c r="AP1189" s="11" t="n">
        <v>20</v>
      </c>
      <c r="AQ1189" s="11" t="n">
        <v>10</v>
      </c>
      <c r="AR1189" s="13" t="n">
        <v>0.0952380952380952</v>
      </c>
      <c r="AS1189" s="13" t="n">
        <v>0.0476190476190476</v>
      </c>
      <c r="AT1189" s="14" t="n">
        <f aca="false">SUMIFS(시도_소아과개폐업!$C$5:$C$293,시도_소아과개폐업!$A$5:$A$293,$D1189,시도_소아과개폐업!$B$5:$B$293,$B1189)</f>
        <v>35</v>
      </c>
      <c r="AU1189" s="14" t="n">
        <f aca="false">SUMIFS(시도_소아과개폐업!$D$5:$D$293,시도_소아과개폐업!$A$5:$A$293,$D1189,시도_소아과개폐업!$B$5:$B$293,$B1189)</f>
        <v>13</v>
      </c>
      <c r="AV1189" s="14" t="n">
        <f aca="false">SUMIFS(시도_소아과개폐업!$F$5:$F$293,시도_소아과개폐업!$A$5:$A$293,$D1189,시도_소아과개폐업!$B$5:$B$293,$B1189)</f>
        <v>22</v>
      </c>
      <c r="AW1189" s="15" t="n">
        <f aca="false">SUMIFS(시도_소아과개폐업!$G$5:$G$293,시도_소아과개폐업!$A$5:$A$293,$D1189,시도_소아과개폐업!$B$5:$B$293,$B1189)</f>
        <v>0.116071428571429</v>
      </c>
      <c r="AX1189" s="14" t="n">
        <f aca="false">SUMIFS(시도_소아과개폐업!$H$5:$H$293,시도_소아과개폐업!$A$5:$A$293,$D1189,시도_소아과개폐업!$B$5:$B$293,$B1189)</f>
        <v>42</v>
      </c>
      <c r="AY1189" s="14" t="n">
        <f aca="false">SUMIFS(시군구_병원급!$E$5:$E$3668,시군구_병원급!$A$5:$A$3668,$A1189,시군구_병원급!$D$5:$D$3668,$D1189)</f>
        <v>5</v>
      </c>
      <c r="AZ1189" s="14" t="n">
        <f aca="false">SUMIFS(시군구_병원급!$F$5:$F$3668,시군구_병원급!$A$5:$A$3668,$A1189,시군구_병원급!$D$5:$D$3668,$D1189)</f>
        <v>2</v>
      </c>
      <c r="BA1189" s="14" t="n">
        <f aca="false">SUMIFS(시군구_병원급!$G$5:$G$3668,시군구_병원급!$A$5:$A$3668,$A1189,시군구_병원급!$D$5:$D$3668,$D1189)</f>
        <v>8</v>
      </c>
      <c r="BB1189" s="14" t="n">
        <f aca="false">SUMIFS(시군구_병원급!$H$5:$H$3668,시군구_병원급!$A$5:$A$3668,$A1189,시군구_병원급!$D$5:$D$3668,$D1189)</f>
        <v>21</v>
      </c>
      <c r="BC1189" s="16" t="n">
        <f aca="false">K1189+AY1189</f>
        <v>24</v>
      </c>
      <c r="BD1189" s="17" t="n">
        <f aca="false">IF(E1189=0,"",(K1189+AY1189)/E1189*1000)</f>
        <v>1.87456064984769</v>
      </c>
      <c r="BE1189" s="16" t="n">
        <f aca="false">AY1189-SUMIFS(시군구_병원급!$E$5:$E$3668,시군구_병원급!$A$5:$A$3668,$A1189,시군구_병원급!$D$5:$D$3668,$D1189-3)</f>
        <v>1</v>
      </c>
      <c r="BF1189" s="16" t="n">
        <f aca="false">IF(AY1189=0,1,0)</f>
        <v>0</v>
      </c>
      <c r="BG1189" s="16" t="n">
        <f aca="false">IF(K1189+AY1189=0,1,0)</f>
        <v>0</v>
      </c>
      <c r="BH1189" s="16" t="n">
        <f aca="false">AF1189+AG1189+AH1189</f>
        <v>28</v>
      </c>
      <c r="BI1189" s="18" t="n">
        <f aca="false">IF(H1189=0,"",BH1189/H1189)</f>
        <v>0.148148148148148</v>
      </c>
      <c r="BJ1189" s="16" t="n">
        <f aca="false">IF(AP1189="","",AP1189+AN1189)</f>
        <v>30</v>
      </c>
    </row>
    <row r="1190" customFormat="false" ht="15" hidden="false" customHeight="true" outlineLevel="0" collapsed="false">
      <c r="A1190" s="9" t="s">
        <v>148</v>
      </c>
      <c r="B1190" s="10" t="s">
        <v>146</v>
      </c>
      <c r="C1190" s="10" t="s">
        <v>117</v>
      </c>
      <c r="D1190" s="9" t="n">
        <v>2021</v>
      </c>
      <c r="E1190" s="11" t="n">
        <v>3339</v>
      </c>
      <c r="F1190" s="11" t="n">
        <v>344</v>
      </c>
      <c r="G1190" s="11" t="n">
        <v>364</v>
      </c>
      <c r="H1190" s="11" t="n">
        <v>67</v>
      </c>
      <c r="I1190" s="11" t="n">
        <v>4001</v>
      </c>
      <c r="J1190" s="11" t="n">
        <v>2969</v>
      </c>
      <c r="K1190" s="11" t="n">
        <v>3</v>
      </c>
      <c r="L1190" s="12" t="n">
        <v>20.0658879904163</v>
      </c>
      <c r="M1190" s="12" t="n">
        <v>0.898472596585804</v>
      </c>
      <c r="N1190" s="13" t="n">
        <v>0.74206448387903</v>
      </c>
      <c r="O1190" s="13" t="n">
        <v>1.19826295297993</v>
      </c>
      <c r="P1190" s="13" t="n">
        <v>0.109014675052411</v>
      </c>
      <c r="Q1190" s="13" t="n">
        <v>-0.367972742759796</v>
      </c>
      <c r="R1190" s="13" t="n">
        <v>-0.454272863568216</v>
      </c>
      <c r="S1190" s="11" t="n">
        <v>0</v>
      </c>
      <c r="T1190" s="13" t="n">
        <v>-0.141025641025641</v>
      </c>
      <c r="U1190" s="13" t="n">
        <v>-0.150711101676926</v>
      </c>
      <c r="V1190" s="11" t="n">
        <v>0</v>
      </c>
      <c r="W1190" s="13" t="n">
        <v>-0.119402985074627</v>
      </c>
      <c r="X1190" s="11" t="n">
        <v>0</v>
      </c>
      <c r="Y1190" s="11" t="n">
        <v>0</v>
      </c>
      <c r="Z1190" s="11" t="n">
        <v>0</v>
      </c>
      <c r="AA1190" s="11" t="n">
        <v>0</v>
      </c>
      <c r="AB1190" s="10" t="s">
        <v>515</v>
      </c>
      <c r="AC1190" s="11" t="n">
        <v>12</v>
      </c>
      <c r="AD1190" s="11" t="n">
        <v>31</v>
      </c>
      <c r="AE1190" s="11" t="n">
        <v>16</v>
      </c>
      <c r="AF1190" s="11" t="n">
        <v>1</v>
      </c>
      <c r="AG1190" s="11" t="n">
        <v>7</v>
      </c>
      <c r="AH1190" s="11" t="n">
        <v>0</v>
      </c>
      <c r="AI1190" s="13" t="n">
        <v>0.17910447761194</v>
      </c>
      <c r="AJ1190" s="13" t="n">
        <v>0.462686567164179</v>
      </c>
      <c r="AK1190" s="13" t="n">
        <v>0.238805970149254</v>
      </c>
      <c r="AL1190" s="13" t="n">
        <v>0.0149253731343284</v>
      </c>
      <c r="AM1190" s="13" t="n">
        <v>0.104477611940299</v>
      </c>
      <c r="AN1190" s="11" t="n">
        <v>5</v>
      </c>
      <c r="AO1190" s="13" t="n">
        <v>0.0694444444444445</v>
      </c>
      <c r="AP1190" s="11" t="n">
        <v>10</v>
      </c>
      <c r="AQ1190" s="11" t="n">
        <v>1</v>
      </c>
      <c r="AR1190" s="13" t="n">
        <v>0.123456790123457</v>
      </c>
      <c r="AS1190" s="13" t="n">
        <v>0.0123456790123457</v>
      </c>
      <c r="AT1190" s="14" t="n">
        <f aca="false">SUMIFS(시도_소아과개폐업!$C$5:$C$293,시도_소아과개폐업!$A$5:$A$293,$D1190,시도_소아과개폐업!$B$5:$B$293,$B1190)</f>
        <v>35</v>
      </c>
      <c r="AU1190" s="14" t="n">
        <f aca="false">SUMIFS(시도_소아과개폐업!$D$5:$D$293,시도_소아과개폐업!$A$5:$A$293,$D1190,시도_소아과개폐업!$B$5:$B$293,$B1190)</f>
        <v>13</v>
      </c>
      <c r="AV1190" s="14" t="n">
        <f aca="false">SUMIFS(시도_소아과개폐업!$F$5:$F$293,시도_소아과개폐업!$A$5:$A$293,$D1190,시도_소아과개폐업!$B$5:$B$293,$B1190)</f>
        <v>22</v>
      </c>
      <c r="AW1190" s="15" t="n">
        <f aca="false">SUMIFS(시도_소아과개폐업!$G$5:$G$293,시도_소아과개폐업!$A$5:$A$293,$D1190,시도_소아과개폐업!$B$5:$B$293,$B1190)</f>
        <v>0.116071428571429</v>
      </c>
      <c r="AX1190" s="14" t="n">
        <f aca="false">SUMIFS(시도_소아과개폐업!$H$5:$H$293,시도_소아과개폐업!$A$5:$A$293,$D1190,시도_소아과개폐업!$B$5:$B$293,$B1190)</f>
        <v>42</v>
      </c>
      <c r="AY1190" s="14" t="n">
        <f aca="false">SUMIFS(시군구_병원급!$E$5:$E$3668,시군구_병원급!$A$5:$A$3668,$A1190,시군구_병원급!$D$5:$D$3668,$D1190)</f>
        <v>8</v>
      </c>
      <c r="AZ1190" s="14" t="n">
        <f aca="false">SUMIFS(시군구_병원급!$F$5:$F$3668,시군구_병원급!$A$5:$A$3668,$A1190,시군구_병원급!$D$5:$D$3668,$D1190)</f>
        <v>2</v>
      </c>
      <c r="BA1190" s="14" t="n">
        <f aca="false">SUMIFS(시군구_병원급!$G$5:$G$3668,시군구_병원급!$A$5:$A$3668,$A1190,시군구_병원급!$D$5:$D$3668,$D1190)</f>
        <v>9</v>
      </c>
      <c r="BB1190" s="14" t="n">
        <f aca="false">SUMIFS(시군구_병원급!$H$5:$H$3668,시군구_병원급!$A$5:$A$3668,$A1190,시군구_병원급!$D$5:$D$3668,$D1190)</f>
        <v>21</v>
      </c>
      <c r="BC1190" s="16" t="n">
        <f aca="false">K1190+AY1190</f>
        <v>11</v>
      </c>
      <c r="BD1190" s="17" t="n">
        <f aca="false">IF(E1190=0,"",(K1190+AY1190)/E1190*1000)</f>
        <v>3.29439952081462</v>
      </c>
      <c r="BE1190" s="16" t="n">
        <f aca="false">AY1190-SUMIFS(시군구_병원급!$E$5:$E$3668,시군구_병원급!$A$5:$A$3668,$A1190,시군구_병원급!$D$5:$D$3668,$D1190-3)</f>
        <v>0</v>
      </c>
      <c r="BF1190" s="16" t="n">
        <f aca="false">IF(AY1190=0,1,0)</f>
        <v>0</v>
      </c>
      <c r="BG1190" s="16" t="n">
        <f aca="false">IF(K1190+AY1190=0,1,0)</f>
        <v>0</v>
      </c>
      <c r="BH1190" s="16" t="n">
        <f aca="false">AF1190+AG1190+AH1190</f>
        <v>8</v>
      </c>
      <c r="BI1190" s="18" t="n">
        <f aca="false">IF(H1190=0,"",BH1190/H1190)</f>
        <v>0.119402985074627</v>
      </c>
      <c r="BJ1190" s="16" t="n">
        <f aca="false">IF(AP1190="","",AP1190+AN1190)</f>
        <v>15</v>
      </c>
    </row>
    <row r="1191" customFormat="false" ht="15" hidden="false" customHeight="true" outlineLevel="0" collapsed="false">
      <c r="A1191" s="9" t="s">
        <v>149</v>
      </c>
      <c r="B1191" s="10" t="s">
        <v>146</v>
      </c>
      <c r="C1191" s="10" t="s">
        <v>127</v>
      </c>
      <c r="D1191" s="9" t="n">
        <v>2021</v>
      </c>
      <c r="E1191" s="11" t="n">
        <v>3315</v>
      </c>
      <c r="F1191" s="11" t="n">
        <v>421</v>
      </c>
      <c r="G1191" s="11" t="n">
        <v>451</v>
      </c>
      <c r="H1191" s="11" t="n">
        <v>45</v>
      </c>
      <c r="I1191" s="11" t="n">
        <v>2898</v>
      </c>
      <c r="J1191" s="11" t="n">
        <v>2041</v>
      </c>
      <c r="K1191" s="11" t="n">
        <v>5</v>
      </c>
      <c r="L1191" s="12" t="n">
        <v>13.5746606334842</v>
      </c>
      <c r="M1191" s="12" t="n">
        <v>1.50829562594269</v>
      </c>
      <c r="N1191" s="13" t="n">
        <v>0.704278812974465</v>
      </c>
      <c r="O1191" s="13" t="n">
        <v>0.87420814479638</v>
      </c>
      <c r="P1191" s="13" t="n">
        <v>0.13604826546003</v>
      </c>
      <c r="Q1191" s="13" t="n">
        <v>-0.220733427362482</v>
      </c>
      <c r="R1191" s="13" t="n">
        <v>-0.264274061990212</v>
      </c>
      <c r="S1191" s="11" t="n">
        <v>1</v>
      </c>
      <c r="T1191" s="13" t="n">
        <v>-0.0625</v>
      </c>
      <c r="U1191" s="13" t="n">
        <v>-0.0808753568030447</v>
      </c>
      <c r="V1191" s="11" t="n">
        <v>0</v>
      </c>
      <c r="W1191" s="13" t="n">
        <v>-0.0222222222222223</v>
      </c>
      <c r="X1191" s="11" t="n">
        <v>0</v>
      </c>
      <c r="Y1191" s="11" t="n">
        <v>0</v>
      </c>
      <c r="Z1191" s="11" t="n">
        <v>0</v>
      </c>
      <c r="AA1191" s="11" t="n">
        <v>0</v>
      </c>
      <c r="AB1191" s="10" t="s">
        <v>515</v>
      </c>
      <c r="AC1191" s="11" t="n">
        <v>10</v>
      </c>
      <c r="AD1191" s="11" t="n">
        <v>12</v>
      </c>
      <c r="AE1191" s="11" t="n">
        <v>4</v>
      </c>
      <c r="AF1191" s="11" t="n">
        <v>2</v>
      </c>
      <c r="AG1191" s="11" t="n">
        <v>16</v>
      </c>
      <c r="AH1191" s="11" t="n">
        <v>1</v>
      </c>
      <c r="AI1191" s="13" t="n">
        <v>0.222222222222222</v>
      </c>
      <c r="AJ1191" s="13" t="n">
        <v>0.266666666666667</v>
      </c>
      <c r="AK1191" s="13" t="n">
        <v>0.0888888888888889</v>
      </c>
      <c r="AL1191" s="13" t="n">
        <v>0.0444444444444445</v>
      </c>
      <c r="AM1191" s="13" t="n">
        <v>0.355555555555556</v>
      </c>
      <c r="AN1191" s="11" t="n">
        <v>2</v>
      </c>
      <c r="AO1191" s="13" t="n">
        <v>0.0425531914893617</v>
      </c>
      <c r="AP1191" s="11" t="n">
        <v>6</v>
      </c>
      <c r="AQ1191" s="11" t="n">
        <v>3</v>
      </c>
      <c r="AR1191" s="13" t="n">
        <v>0.12</v>
      </c>
      <c r="AS1191" s="13" t="n">
        <v>0.06</v>
      </c>
      <c r="AT1191" s="14" t="n">
        <f aca="false">SUMIFS(시도_소아과개폐업!$C$5:$C$293,시도_소아과개폐업!$A$5:$A$293,$D1191,시도_소아과개폐업!$B$5:$B$293,$B1191)</f>
        <v>35</v>
      </c>
      <c r="AU1191" s="14" t="n">
        <f aca="false">SUMIFS(시도_소아과개폐업!$D$5:$D$293,시도_소아과개폐업!$A$5:$A$293,$D1191,시도_소아과개폐업!$B$5:$B$293,$B1191)</f>
        <v>13</v>
      </c>
      <c r="AV1191" s="14" t="n">
        <f aca="false">SUMIFS(시도_소아과개폐업!$F$5:$F$293,시도_소아과개폐업!$A$5:$A$293,$D1191,시도_소아과개폐업!$B$5:$B$293,$B1191)</f>
        <v>22</v>
      </c>
      <c r="AW1191" s="15" t="n">
        <f aca="false">SUMIFS(시도_소아과개폐업!$G$5:$G$293,시도_소아과개폐업!$A$5:$A$293,$D1191,시도_소아과개폐업!$B$5:$B$293,$B1191)</f>
        <v>0.116071428571429</v>
      </c>
      <c r="AX1191" s="14" t="n">
        <f aca="false">SUMIFS(시도_소아과개폐업!$H$5:$H$293,시도_소아과개폐업!$A$5:$A$293,$D1191,시도_소아과개폐업!$B$5:$B$293,$B1191)</f>
        <v>42</v>
      </c>
      <c r="AY1191" s="14" t="n">
        <f aca="false">SUMIFS(시군구_병원급!$E$5:$E$3668,시군구_병원급!$A$5:$A$3668,$A1191,시군구_병원급!$D$5:$D$3668,$D1191)</f>
        <v>6</v>
      </c>
      <c r="AZ1191" s="14" t="n">
        <f aca="false">SUMIFS(시군구_병원급!$F$5:$F$3668,시군구_병원급!$A$5:$A$3668,$A1191,시군구_병원급!$D$5:$D$3668,$D1191)</f>
        <v>4</v>
      </c>
      <c r="BA1191" s="14" t="n">
        <f aca="false">SUMIFS(시군구_병원급!$G$5:$G$3668,시군구_병원급!$A$5:$A$3668,$A1191,시군구_병원급!$D$5:$D$3668,$D1191)</f>
        <v>10</v>
      </c>
      <c r="BB1191" s="14" t="n">
        <f aca="false">SUMIFS(시군구_병원급!$H$5:$H$3668,시군구_병원급!$A$5:$A$3668,$A1191,시군구_병원급!$D$5:$D$3668,$D1191)</f>
        <v>19</v>
      </c>
      <c r="BC1191" s="16" t="n">
        <f aca="false">K1191+AY1191</f>
        <v>11</v>
      </c>
      <c r="BD1191" s="17" t="n">
        <f aca="false">IF(E1191=0,"",(K1191+AY1191)/E1191*1000)</f>
        <v>3.31825037707391</v>
      </c>
      <c r="BE1191" s="16" t="n">
        <f aca="false">AY1191-SUMIFS(시군구_병원급!$E$5:$E$3668,시군구_병원급!$A$5:$A$3668,$A1191,시군구_병원급!$D$5:$D$3668,$D1191-3)</f>
        <v>0</v>
      </c>
      <c r="BF1191" s="16" t="n">
        <f aca="false">IF(AY1191=0,1,0)</f>
        <v>0</v>
      </c>
      <c r="BG1191" s="16" t="n">
        <f aca="false">IF(K1191+AY1191=0,1,0)</f>
        <v>0</v>
      </c>
      <c r="BH1191" s="16" t="n">
        <f aca="false">AF1191+AG1191+AH1191</f>
        <v>19</v>
      </c>
      <c r="BI1191" s="18" t="n">
        <f aca="false">IF(H1191=0,"",BH1191/H1191)</f>
        <v>0.422222222222222</v>
      </c>
      <c r="BJ1191" s="16" t="n">
        <f aca="false">IF(AP1191="","",AP1191+AN1191)</f>
        <v>8</v>
      </c>
    </row>
    <row r="1192" customFormat="false" ht="15" hidden="false" customHeight="true" outlineLevel="0" collapsed="false">
      <c r="A1192" s="9" t="s">
        <v>150</v>
      </c>
      <c r="B1192" s="10" t="s">
        <v>146</v>
      </c>
      <c r="C1192" s="10" t="s">
        <v>129</v>
      </c>
      <c r="D1192" s="9" t="n">
        <v>2021</v>
      </c>
      <c r="E1192" s="11" t="n">
        <v>16496</v>
      </c>
      <c r="F1192" s="11" t="n">
        <v>1981</v>
      </c>
      <c r="G1192" s="11" t="n">
        <v>2011</v>
      </c>
      <c r="H1192" s="11" t="n">
        <v>234</v>
      </c>
      <c r="I1192" s="11" t="n">
        <v>12028</v>
      </c>
      <c r="J1192" s="11" t="n">
        <v>8812</v>
      </c>
      <c r="K1192" s="11" t="n">
        <v>18</v>
      </c>
      <c r="L1192" s="12" t="n">
        <v>14.1852570320078</v>
      </c>
      <c r="M1192" s="12" t="n">
        <v>1.09117361784675</v>
      </c>
      <c r="N1192" s="13" t="n">
        <v>0.732623877618889</v>
      </c>
      <c r="O1192" s="13" t="n">
        <v>0.729146459747818</v>
      </c>
      <c r="P1192" s="13" t="n">
        <v>0.121908341416101</v>
      </c>
      <c r="Q1192" s="13" t="n">
        <v>-0.20684681219348</v>
      </c>
      <c r="R1192" s="13" t="n">
        <v>-0.277917414721724</v>
      </c>
      <c r="S1192" s="11" t="n">
        <v>-3</v>
      </c>
      <c r="T1192" s="13" t="n">
        <v>-0.064</v>
      </c>
      <c r="U1192" s="13" t="n">
        <v>-0.0678136867395179</v>
      </c>
      <c r="V1192" s="11" t="n">
        <v>0</v>
      </c>
      <c r="W1192" s="13" t="n">
        <v>-0.226495726495727</v>
      </c>
      <c r="X1192" s="11" t="n">
        <v>1</v>
      </c>
      <c r="Y1192" s="11" t="n">
        <v>0</v>
      </c>
      <c r="Z1192" s="11" t="n">
        <v>1</v>
      </c>
      <c r="AA1192" s="11" t="n">
        <v>0</v>
      </c>
      <c r="AB1192" s="10" t="s">
        <v>515</v>
      </c>
      <c r="AC1192" s="11" t="n">
        <v>27</v>
      </c>
      <c r="AD1192" s="11" t="n">
        <v>95</v>
      </c>
      <c r="AE1192" s="11" t="n">
        <v>84</v>
      </c>
      <c r="AF1192" s="11" t="n">
        <v>4</v>
      </c>
      <c r="AG1192" s="11" t="n">
        <v>23</v>
      </c>
      <c r="AH1192" s="11" t="n">
        <v>1</v>
      </c>
      <c r="AI1192" s="13" t="n">
        <v>0.115384615384615</v>
      </c>
      <c r="AJ1192" s="13" t="n">
        <v>0.405982905982906</v>
      </c>
      <c r="AK1192" s="13" t="n">
        <v>0.358974358974359</v>
      </c>
      <c r="AL1192" s="13" t="n">
        <v>0.0170940170940171</v>
      </c>
      <c r="AM1192" s="13" t="n">
        <v>0.0982905982905983</v>
      </c>
      <c r="AN1192" s="11" t="n">
        <v>10</v>
      </c>
      <c r="AO1192" s="13" t="n">
        <v>0.0409836065573771</v>
      </c>
      <c r="AP1192" s="11" t="n">
        <v>25</v>
      </c>
      <c r="AQ1192" s="11" t="n">
        <v>9</v>
      </c>
      <c r="AR1192" s="13" t="n">
        <v>0.0961538461538462</v>
      </c>
      <c r="AS1192" s="13" t="n">
        <v>0.0346153846153846</v>
      </c>
      <c r="AT1192" s="14" t="n">
        <f aca="false">SUMIFS(시도_소아과개폐업!$C$5:$C$293,시도_소아과개폐업!$A$5:$A$293,$D1192,시도_소아과개폐업!$B$5:$B$293,$B1192)</f>
        <v>35</v>
      </c>
      <c r="AU1192" s="14" t="n">
        <f aca="false">SUMIFS(시도_소아과개폐업!$D$5:$D$293,시도_소아과개폐업!$A$5:$A$293,$D1192,시도_소아과개폐업!$B$5:$B$293,$B1192)</f>
        <v>13</v>
      </c>
      <c r="AV1192" s="14" t="n">
        <f aca="false">SUMIFS(시도_소아과개폐업!$F$5:$F$293,시도_소아과개폐업!$A$5:$A$293,$D1192,시도_소아과개폐업!$B$5:$B$293,$B1192)</f>
        <v>22</v>
      </c>
      <c r="AW1192" s="15" t="n">
        <f aca="false">SUMIFS(시도_소아과개폐업!$G$5:$G$293,시도_소아과개폐업!$A$5:$A$293,$D1192,시도_소아과개폐업!$B$5:$B$293,$B1192)</f>
        <v>0.116071428571429</v>
      </c>
      <c r="AX1192" s="14" t="n">
        <f aca="false">SUMIFS(시도_소아과개폐업!$H$5:$H$293,시도_소아과개폐업!$A$5:$A$293,$D1192,시도_소아과개폐업!$B$5:$B$293,$B1192)</f>
        <v>42</v>
      </c>
      <c r="AY1192" s="14" t="n">
        <f aca="false">SUMIFS(시군구_병원급!$E$5:$E$3668,시군구_병원급!$A$5:$A$3668,$A1192,시군구_병원급!$D$5:$D$3668,$D1192)</f>
        <v>12</v>
      </c>
      <c r="AZ1192" s="14" t="n">
        <f aca="false">SUMIFS(시군구_병원급!$F$5:$F$3668,시군구_병원급!$A$5:$A$3668,$A1192,시군구_병원급!$D$5:$D$3668,$D1192)</f>
        <v>2</v>
      </c>
      <c r="BA1192" s="14" t="n">
        <f aca="false">SUMIFS(시군구_병원급!$G$5:$G$3668,시군구_병원급!$A$5:$A$3668,$A1192,시군구_병원급!$D$5:$D$3668,$D1192)</f>
        <v>21</v>
      </c>
      <c r="BB1192" s="14" t="n">
        <f aca="false">SUMIFS(시군구_병원급!$H$5:$H$3668,시군구_병원급!$A$5:$A$3668,$A1192,시군구_병원급!$D$5:$D$3668,$D1192)</f>
        <v>37</v>
      </c>
      <c r="BC1192" s="16" t="n">
        <f aca="false">K1192+AY1192</f>
        <v>30</v>
      </c>
      <c r="BD1192" s="17" t="n">
        <f aca="false">IF(E1192=0,"",(K1192+AY1192)/E1192*1000)</f>
        <v>1.81862269641125</v>
      </c>
      <c r="BE1192" s="16" t="n">
        <f aca="false">AY1192-SUMIFS(시군구_병원급!$E$5:$E$3668,시군구_병원급!$A$5:$A$3668,$A1192,시군구_병원급!$D$5:$D$3668,$D1192-3)</f>
        <v>0</v>
      </c>
      <c r="BF1192" s="16" t="n">
        <f aca="false">IF(AY1192=0,1,0)</f>
        <v>0</v>
      </c>
      <c r="BG1192" s="16" t="n">
        <f aca="false">IF(K1192+AY1192=0,1,0)</f>
        <v>0</v>
      </c>
      <c r="BH1192" s="16" t="n">
        <f aca="false">AF1192+AG1192+AH1192</f>
        <v>28</v>
      </c>
      <c r="BI1192" s="18" t="n">
        <f aca="false">IF(H1192=0,"",BH1192/H1192)</f>
        <v>0.11965811965812</v>
      </c>
      <c r="BJ1192" s="16" t="n">
        <f aca="false">IF(AP1192="","",AP1192+AN1192)</f>
        <v>35</v>
      </c>
    </row>
    <row r="1193" customFormat="false" ht="15" hidden="false" customHeight="true" outlineLevel="0" collapsed="false">
      <c r="A1193" s="9" t="s">
        <v>151</v>
      </c>
      <c r="B1193" s="10" t="s">
        <v>146</v>
      </c>
      <c r="C1193" s="10" t="s">
        <v>152</v>
      </c>
      <c r="D1193" s="9" t="n">
        <v>2021</v>
      </c>
      <c r="E1193" s="11" t="n">
        <v>12634</v>
      </c>
      <c r="F1193" s="11" t="n">
        <v>1375</v>
      </c>
      <c r="G1193" s="11" t="n">
        <v>1390</v>
      </c>
      <c r="H1193" s="11" t="n">
        <v>156</v>
      </c>
      <c r="I1193" s="11" t="n">
        <v>8452</v>
      </c>
      <c r="J1193" s="11" t="n">
        <v>6089</v>
      </c>
      <c r="K1193" s="11" t="n">
        <v>22</v>
      </c>
      <c r="L1193" s="12" t="n">
        <v>12.3476333702707</v>
      </c>
      <c r="M1193" s="12" t="n">
        <v>1.74133291119202</v>
      </c>
      <c r="N1193" s="13" t="n">
        <v>0.720421202082347</v>
      </c>
      <c r="O1193" s="13" t="n">
        <v>0.668988443881589</v>
      </c>
      <c r="P1193" s="13" t="n">
        <v>0.11002057938895</v>
      </c>
      <c r="Q1193" s="13" t="n">
        <v>-0.185533780299123</v>
      </c>
      <c r="R1193" s="13" t="n">
        <v>-0.189031505250875</v>
      </c>
      <c r="S1193" s="11" t="n">
        <v>0</v>
      </c>
      <c r="T1193" s="13" t="n">
        <v>-0.0429447852760736</v>
      </c>
      <c r="U1193" s="13" t="n">
        <v>-0.0582729805013927</v>
      </c>
      <c r="V1193" s="11" t="n">
        <v>0</v>
      </c>
      <c r="W1193" s="13" t="n">
        <v>-0.115384615384615</v>
      </c>
      <c r="X1193" s="11" t="n">
        <v>0</v>
      </c>
      <c r="Y1193" s="11" t="n">
        <v>0</v>
      </c>
      <c r="Z1193" s="11" t="n">
        <v>0</v>
      </c>
      <c r="AA1193" s="11" t="n">
        <v>0</v>
      </c>
      <c r="AB1193" s="10" t="s">
        <v>515</v>
      </c>
      <c r="AC1193" s="11" t="n">
        <v>45</v>
      </c>
      <c r="AD1193" s="11" t="n">
        <v>46</v>
      </c>
      <c r="AE1193" s="11" t="n">
        <v>30</v>
      </c>
      <c r="AF1193" s="11" t="n">
        <v>7</v>
      </c>
      <c r="AG1193" s="11" t="n">
        <v>27</v>
      </c>
      <c r="AH1193" s="11" t="n">
        <v>1</v>
      </c>
      <c r="AI1193" s="13" t="n">
        <v>0.288461538461538</v>
      </c>
      <c r="AJ1193" s="13" t="n">
        <v>0.294871794871795</v>
      </c>
      <c r="AK1193" s="13" t="n">
        <v>0.192307692307692</v>
      </c>
      <c r="AL1193" s="13" t="n">
        <v>0.0448717948717949</v>
      </c>
      <c r="AM1193" s="13" t="n">
        <v>0.173076923076923</v>
      </c>
      <c r="AN1193" s="11" t="n">
        <v>8</v>
      </c>
      <c r="AO1193" s="13" t="n">
        <v>0.0487804878048781</v>
      </c>
      <c r="AP1193" s="11" t="n">
        <v>15</v>
      </c>
      <c r="AQ1193" s="11" t="n">
        <v>11</v>
      </c>
      <c r="AR1193" s="13" t="n">
        <v>0.0892857142857143</v>
      </c>
      <c r="AS1193" s="13" t="n">
        <v>0.0654761904761905</v>
      </c>
      <c r="AT1193" s="14" t="n">
        <f aca="false">SUMIFS(시도_소아과개폐업!$C$5:$C$293,시도_소아과개폐업!$A$5:$A$293,$D1193,시도_소아과개폐업!$B$5:$B$293,$B1193)</f>
        <v>35</v>
      </c>
      <c r="AU1193" s="14" t="n">
        <f aca="false">SUMIFS(시도_소아과개폐업!$D$5:$D$293,시도_소아과개폐업!$A$5:$A$293,$D1193,시도_소아과개폐업!$B$5:$B$293,$B1193)</f>
        <v>13</v>
      </c>
      <c r="AV1193" s="14" t="n">
        <f aca="false">SUMIFS(시도_소아과개폐업!$F$5:$F$293,시도_소아과개폐업!$A$5:$A$293,$D1193,시도_소아과개폐업!$B$5:$B$293,$B1193)</f>
        <v>22</v>
      </c>
      <c r="AW1193" s="15" t="n">
        <f aca="false">SUMIFS(시도_소아과개폐업!$G$5:$G$293,시도_소아과개폐업!$A$5:$A$293,$D1193,시도_소아과개폐업!$B$5:$B$293,$B1193)</f>
        <v>0.116071428571429</v>
      </c>
      <c r="AX1193" s="14" t="n">
        <f aca="false">SUMIFS(시도_소아과개폐업!$H$5:$H$293,시도_소아과개폐업!$A$5:$A$293,$D1193,시도_소아과개폐업!$B$5:$B$293,$B1193)</f>
        <v>42</v>
      </c>
      <c r="AY1193" s="14" t="n">
        <f aca="false">SUMIFS(시군구_병원급!$E$5:$E$3668,시군구_병원급!$A$5:$A$3668,$A1193,시군구_병원급!$D$5:$D$3668,$D1193)</f>
        <v>11</v>
      </c>
      <c r="AZ1193" s="14" t="n">
        <f aca="false">SUMIFS(시군구_병원급!$F$5:$F$3668,시군구_병원급!$A$5:$A$3668,$A1193,시군구_병원급!$D$5:$D$3668,$D1193)</f>
        <v>1</v>
      </c>
      <c r="BA1193" s="14" t="n">
        <f aca="false">SUMIFS(시군구_병원급!$G$5:$G$3668,시군구_병원급!$A$5:$A$3668,$A1193,시군구_병원급!$D$5:$D$3668,$D1193)</f>
        <v>16</v>
      </c>
      <c r="BB1193" s="14" t="n">
        <f aca="false">SUMIFS(시군구_병원급!$H$5:$H$3668,시군구_병원급!$A$5:$A$3668,$A1193,시군구_병원급!$D$5:$D$3668,$D1193)</f>
        <v>37</v>
      </c>
      <c r="BC1193" s="16" t="n">
        <f aca="false">K1193+AY1193</f>
        <v>33</v>
      </c>
      <c r="BD1193" s="17" t="n">
        <f aca="false">IF(E1193=0,"",(K1193+AY1193)/E1193*1000)</f>
        <v>2.61199936678803</v>
      </c>
      <c r="BE1193" s="16" t="n">
        <f aca="false">AY1193-SUMIFS(시군구_병원급!$E$5:$E$3668,시군구_병원급!$A$5:$A$3668,$A1193,시군구_병원급!$D$5:$D$3668,$D1193-3)</f>
        <v>0</v>
      </c>
      <c r="BF1193" s="16" t="n">
        <f aca="false">IF(AY1193=0,1,0)</f>
        <v>0</v>
      </c>
      <c r="BG1193" s="16" t="n">
        <f aca="false">IF(K1193+AY1193=0,1,0)</f>
        <v>0</v>
      </c>
      <c r="BH1193" s="16" t="n">
        <f aca="false">AF1193+AG1193+AH1193</f>
        <v>35</v>
      </c>
      <c r="BI1193" s="18" t="n">
        <f aca="false">IF(H1193=0,"",BH1193/H1193)</f>
        <v>0.224358974358974</v>
      </c>
      <c r="BJ1193" s="16" t="n">
        <f aca="false">IF(AP1193="","",AP1193+AN1193)</f>
        <v>23</v>
      </c>
    </row>
    <row r="1194" customFormat="false" ht="15" hidden="false" customHeight="true" outlineLevel="0" collapsed="false">
      <c r="A1194" s="9" t="s">
        <v>153</v>
      </c>
      <c r="B1194" s="10" t="s">
        <v>146</v>
      </c>
      <c r="C1194" s="10" t="s">
        <v>154</v>
      </c>
      <c r="D1194" s="9" t="n">
        <v>2021</v>
      </c>
      <c r="E1194" s="11" t="n">
        <v>18019</v>
      </c>
      <c r="F1194" s="11" t="n">
        <v>2179</v>
      </c>
      <c r="G1194" s="11" t="n">
        <v>2231</v>
      </c>
      <c r="H1194" s="11" t="n">
        <v>274</v>
      </c>
      <c r="I1194" s="11" t="n">
        <v>13590</v>
      </c>
      <c r="J1194" s="11" t="n">
        <v>10126</v>
      </c>
      <c r="K1194" s="11" t="n">
        <v>28</v>
      </c>
      <c r="L1194" s="12" t="n">
        <v>15.2061712636661</v>
      </c>
      <c r="M1194" s="12" t="n">
        <v>1.55391531161552</v>
      </c>
      <c r="N1194" s="13" t="n">
        <v>0.745106696100074</v>
      </c>
      <c r="O1194" s="13" t="n">
        <v>0.754203895887674</v>
      </c>
      <c r="P1194" s="13" t="n">
        <v>0.123813752150508</v>
      </c>
      <c r="Q1194" s="13" t="n">
        <v>-0.266207851441603</v>
      </c>
      <c r="R1194" s="13" t="n">
        <v>-0.26635975008221</v>
      </c>
      <c r="S1194" s="11" t="n">
        <v>4</v>
      </c>
      <c r="T1194" s="13" t="n">
        <v>-0.0774410774410774</v>
      </c>
      <c r="U1194" s="13" t="n">
        <v>-0.0795800880460549</v>
      </c>
      <c r="V1194" s="11" t="n">
        <v>0</v>
      </c>
      <c r="W1194" s="13" t="n">
        <v>-0.171532846715328</v>
      </c>
      <c r="X1194" s="11" t="n">
        <v>0</v>
      </c>
      <c r="Y1194" s="11" t="n">
        <v>0</v>
      </c>
      <c r="Z1194" s="11" t="n">
        <v>0</v>
      </c>
      <c r="AA1194" s="11" t="n">
        <v>0</v>
      </c>
      <c r="AB1194" s="10" t="s">
        <v>515</v>
      </c>
      <c r="AC1194" s="11" t="n">
        <v>39</v>
      </c>
      <c r="AD1194" s="11" t="n">
        <v>102</v>
      </c>
      <c r="AE1194" s="11" t="n">
        <v>106</v>
      </c>
      <c r="AF1194" s="11" t="n">
        <v>7</v>
      </c>
      <c r="AG1194" s="11" t="n">
        <v>20</v>
      </c>
      <c r="AH1194" s="11" t="n">
        <v>0</v>
      </c>
      <c r="AI1194" s="13" t="n">
        <v>0.142335766423358</v>
      </c>
      <c r="AJ1194" s="13" t="n">
        <v>0.372262773722628</v>
      </c>
      <c r="AK1194" s="13" t="n">
        <v>0.386861313868613</v>
      </c>
      <c r="AL1194" s="13" t="n">
        <v>0.0255474452554745</v>
      </c>
      <c r="AM1194" s="13" t="n">
        <v>0.072992700729927</v>
      </c>
      <c r="AN1194" s="11" t="n">
        <v>4</v>
      </c>
      <c r="AO1194" s="13" t="n">
        <v>0.0143884892086331</v>
      </c>
      <c r="AP1194" s="11" t="n">
        <v>25</v>
      </c>
      <c r="AQ1194" s="11" t="n">
        <v>5</v>
      </c>
      <c r="AR1194" s="13" t="n">
        <v>0.0836120401337793</v>
      </c>
      <c r="AS1194" s="13" t="n">
        <v>0.0167224080267559</v>
      </c>
      <c r="AT1194" s="14" t="n">
        <f aca="false">SUMIFS(시도_소아과개폐업!$C$5:$C$293,시도_소아과개폐업!$A$5:$A$293,$D1194,시도_소아과개폐업!$B$5:$B$293,$B1194)</f>
        <v>35</v>
      </c>
      <c r="AU1194" s="14" t="n">
        <f aca="false">SUMIFS(시도_소아과개폐업!$D$5:$D$293,시도_소아과개폐업!$A$5:$A$293,$D1194,시도_소아과개폐업!$B$5:$B$293,$B1194)</f>
        <v>13</v>
      </c>
      <c r="AV1194" s="14" t="n">
        <f aca="false">SUMIFS(시도_소아과개폐업!$F$5:$F$293,시도_소아과개폐업!$A$5:$A$293,$D1194,시도_소아과개폐업!$B$5:$B$293,$B1194)</f>
        <v>22</v>
      </c>
      <c r="AW1194" s="15" t="n">
        <f aca="false">SUMIFS(시도_소아과개폐업!$G$5:$G$293,시도_소아과개폐업!$A$5:$A$293,$D1194,시도_소아과개폐업!$B$5:$B$293,$B1194)</f>
        <v>0.116071428571429</v>
      </c>
      <c r="AX1194" s="14" t="n">
        <f aca="false">SUMIFS(시도_소아과개폐업!$H$5:$H$293,시도_소아과개폐업!$A$5:$A$293,$D1194,시도_소아과개폐업!$B$5:$B$293,$B1194)</f>
        <v>42</v>
      </c>
      <c r="AY1194" s="14" t="n">
        <f aca="false">SUMIFS(시군구_병원급!$E$5:$E$3668,시군구_병원급!$A$5:$A$3668,$A1194,시군구_병원급!$D$5:$D$3668,$D1194)</f>
        <v>21</v>
      </c>
      <c r="AZ1194" s="14" t="n">
        <f aca="false">SUMIFS(시군구_병원급!$F$5:$F$3668,시군구_병원급!$A$5:$A$3668,$A1194,시군구_병원급!$D$5:$D$3668,$D1194)</f>
        <v>6</v>
      </c>
      <c r="BA1194" s="14" t="n">
        <f aca="false">SUMIFS(시군구_병원급!$G$5:$G$3668,시군구_병원급!$A$5:$A$3668,$A1194,시군구_병원급!$D$5:$D$3668,$D1194)</f>
        <v>29</v>
      </c>
      <c r="BB1194" s="14" t="n">
        <f aca="false">SUMIFS(시군구_병원급!$H$5:$H$3668,시군구_병원급!$A$5:$A$3668,$A1194,시군구_병원급!$D$5:$D$3668,$D1194)</f>
        <v>54</v>
      </c>
      <c r="BC1194" s="16" t="n">
        <f aca="false">K1194+AY1194</f>
        <v>49</v>
      </c>
      <c r="BD1194" s="17" t="n">
        <f aca="false">IF(E1194=0,"",(K1194+AY1194)/E1194*1000)</f>
        <v>2.71935179532715</v>
      </c>
      <c r="BE1194" s="16" t="n">
        <f aca="false">AY1194-SUMIFS(시군구_병원급!$E$5:$E$3668,시군구_병원급!$A$5:$A$3668,$A1194,시군구_병원급!$D$5:$D$3668,$D1194-3)</f>
        <v>-1</v>
      </c>
      <c r="BF1194" s="16" t="n">
        <f aca="false">IF(AY1194=0,1,0)</f>
        <v>0</v>
      </c>
      <c r="BG1194" s="16" t="n">
        <f aca="false">IF(K1194+AY1194=0,1,0)</f>
        <v>0</v>
      </c>
      <c r="BH1194" s="16" t="n">
        <f aca="false">AF1194+AG1194+AH1194</f>
        <v>27</v>
      </c>
      <c r="BI1194" s="18" t="n">
        <f aca="false">IF(H1194=0,"",BH1194/H1194)</f>
        <v>0.0985401459854015</v>
      </c>
      <c r="BJ1194" s="16" t="n">
        <f aca="false">IF(AP1194="","",AP1194+AN1194)</f>
        <v>29</v>
      </c>
    </row>
    <row r="1195" customFormat="false" ht="15" hidden="false" customHeight="true" outlineLevel="0" collapsed="false">
      <c r="A1195" s="9" t="s">
        <v>155</v>
      </c>
      <c r="B1195" s="10" t="s">
        <v>146</v>
      </c>
      <c r="C1195" s="10" t="s">
        <v>156</v>
      </c>
      <c r="D1195" s="9" t="n">
        <v>2021</v>
      </c>
      <c r="E1195" s="11" t="n">
        <v>15928</v>
      </c>
      <c r="F1195" s="11" t="n">
        <v>2086</v>
      </c>
      <c r="G1195" s="11" t="n">
        <v>2180</v>
      </c>
      <c r="H1195" s="11" t="n">
        <v>187</v>
      </c>
      <c r="I1195" s="11" t="n">
        <v>9666</v>
      </c>
      <c r="J1195" s="11" t="n">
        <v>7962</v>
      </c>
      <c r="K1195" s="11" t="n">
        <v>15</v>
      </c>
      <c r="L1195" s="12" t="n">
        <v>11.7403314917127</v>
      </c>
      <c r="M1195" s="12" t="n">
        <v>0.941737820190859</v>
      </c>
      <c r="N1195" s="13" t="n">
        <v>0.823711980136561</v>
      </c>
      <c r="O1195" s="13" t="n">
        <v>0.606855851330989</v>
      </c>
      <c r="P1195" s="13" t="n">
        <v>0.136865896534405</v>
      </c>
      <c r="Q1195" s="13" t="n">
        <v>-0.136412925612665</v>
      </c>
      <c r="R1195" s="13" t="n">
        <v>-0.230225988700565</v>
      </c>
      <c r="S1195" s="11" t="n">
        <v>1</v>
      </c>
      <c r="T1195" s="13" t="n">
        <v>-0.0310880829015544</v>
      </c>
      <c r="U1195" s="13" t="n">
        <v>-0.0295180722891566</v>
      </c>
      <c r="V1195" s="11" t="n">
        <v>0</v>
      </c>
      <c r="W1195" s="13" t="n">
        <v>-0.0748663101604278</v>
      </c>
      <c r="X1195" s="11" t="n">
        <v>0</v>
      </c>
      <c r="Y1195" s="11" t="n">
        <v>0</v>
      </c>
      <c r="Z1195" s="11" t="n">
        <v>0</v>
      </c>
      <c r="AA1195" s="11" t="n">
        <v>0</v>
      </c>
      <c r="AB1195" s="10" t="s">
        <v>515</v>
      </c>
      <c r="AC1195" s="11" t="n">
        <v>39</v>
      </c>
      <c r="AD1195" s="11" t="n">
        <v>74</v>
      </c>
      <c r="AE1195" s="11" t="n">
        <v>56</v>
      </c>
      <c r="AF1195" s="11" t="n">
        <v>5</v>
      </c>
      <c r="AG1195" s="11" t="n">
        <v>12</v>
      </c>
      <c r="AH1195" s="11" t="n">
        <v>1</v>
      </c>
      <c r="AI1195" s="13" t="n">
        <v>0.20855614973262</v>
      </c>
      <c r="AJ1195" s="13" t="n">
        <v>0.39572192513369</v>
      </c>
      <c r="AK1195" s="13" t="n">
        <v>0.299465240641711</v>
      </c>
      <c r="AL1195" s="13" t="n">
        <v>0.0267379679144385</v>
      </c>
      <c r="AM1195" s="13" t="n">
        <v>0.0641711229946524</v>
      </c>
      <c r="AN1195" s="11" t="n">
        <v>3</v>
      </c>
      <c r="AO1195" s="13" t="n">
        <v>0.0157894736842105</v>
      </c>
      <c r="AP1195" s="11" t="n">
        <v>12</v>
      </c>
      <c r="AQ1195" s="11" t="n">
        <v>8</v>
      </c>
      <c r="AR1195" s="13" t="n">
        <v>0.0618556701030928</v>
      </c>
      <c r="AS1195" s="13" t="n">
        <v>0.0412371134020619</v>
      </c>
      <c r="AT1195" s="14" t="n">
        <f aca="false">SUMIFS(시도_소아과개폐업!$C$5:$C$293,시도_소아과개폐업!$A$5:$A$293,$D1195,시도_소아과개폐업!$B$5:$B$293,$B1195)</f>
        <v>35</v>
      </c>
      <c r="AU1195" s="14" t="n">
        <f aca="false">SUMIFS(시도_소아과개폐업!$D$5:$D$293,시도_소아과개폐업!$A$5:$A$293,$D1195,시도_소아과개폐업!$B$5:$B$293,$B1195)</f>
        <v>13</v>
      </c>
      <c r="AV1195" s="14" t="n">
        <f aca="false">SUMIFS(시도_소아과개폐업!$F$5:$F$293,시도_소아과개폐업!$A$5:$A$293,$D1195,시도_소아과개폐업!$B$5:$B$293,$B1195)</f>
        <v>22</v>
      </c>
      <c r="AW1195" s="15" t="n">
        <f aca="false">SUMIFS(시도_소아과개폐업!$G$5:$G$293,시도_소아과개폐업!$A$5:$A$293,$D1195,시도_소아과개폐업!$B$5:$B$293,$B1195)</f>
        <v>0.116071428571429</v>
      </c>
      <c r="AX1195" s="14" t="n">
        <f aca="false">SUMIFS(시도_소아과개폐업!$H$5:$H$293,시도_소아과개폐업!$A$5:$A$293,$D1195,시도_소아과개폐업!$B$5:$B$293,$B1195)</f>
        <v>42</v>
      </c>
      <c r="AY1195" s="14" t="n">
        <f aca="false">SUMIFS(시군구_병원급!$E$5:$E$3668,시군구_병원급!$A$5:$A$3668,$A1195,시군구_병원급!$D$5:$D$3668,$D1195)</f>
        <v>6</v>
      </c>
      <c r="AZ1195" s="14" t="n">
        <f aca="false">SUMIFS(시군구_병원급!$F$5:$F$3668,시군구_병원급!$A$5:$A$3668,$A1195,시군구_병원급!$D$5:$D$3668,$D1195)</f>
        <v>0</v>
      </c>
      <c r="BA1195" s="14" t="n">
        <f aca="false">SUMIFS(시군구_병원급!$G$5:$G$3668,시군구_병원급!$A$5:$A$3668,$A1195,시군구_병원급!$D$5:$D$3668,$D1195)</f>
        <v>5</v>
      </c>
      <c r="BB1195" s="14" t="n">
        <f aca="false">SUMIFS(시군구_병원급!$H$5:$H$3668,시군구_병원급!$A$5:$A$3668,$A1195,시군구_병원급!$D$5:$D$3668,$D1195)</f>
        <v>18</v>
      </c>
      <c r="BC1195" s="16" t="n">
        <f aca="false">K1195+AY1195</f>
        <v>21</v>
      </c>
      <c r="BD1195" s="17" t="n">
        <f aca="false">IF(E1195=0,"",(K1195+AY1195)/E1195*1000)</f>
        <v>1.3184329482672</v>
      </c>
      <c r="BE1195" s="16" t="n">
        <f aca="false">AY1195-SUMIFS(시군구_병원급!$E$5:$E$3668,시군구_병원급!$A$5:$A$3668,$A1195,시군구_병원급!$D$5:$D$3668,$D1195-3)</f>
        <v>0</v>
      </c>
      <c r="BF1195" s="16" t="n">
        <f aca="false">IF(AY1195=0,1,0)</f>
        <v>0</v>
      </c>
      <c r="BG1195" s="16" t="n">
        <f aca="false">IF(K1195+AY1195=0,1,0)</f>
        <v>0</v>
      </c>
      <c r="BH1195" s="16" t="n">
        <f aca="false">AF1195+AG1195+AH1195</f>
        <v>18</v>
      </c>
      <c r="BI1195" s="18" t="n">
        <f aca="false">IF(H1195=0,"",BH1195/H1195)</f>
        <v>0.0962566844919786</v>
      </c>
      <c r="BJ1195" s="16" t="n">
        <f aca="false">IF(AP1195="","",AP1195+AN1195)</f>
        <v>15</v>
      </c>
    </row>
    <row r="1196" customFormat="false" ht="15" hidden="false" customHeight="true" outlineLevel="0" collapsed="false">
      <c r="A1196" s="9" t="s">
        <v>157</v>
      </c>
      <c r="B1196" s="10" t="s">
        <v>146</v>
      </c>
      <c r="C1196" s="10" t="s">
        <v>158</v>
      </c>
      <c r="D1196" s="9" t="n">
        <v>2021</v>
      </c>
      <c r="E1196" s="11" t="n">
        <v>322</v>
      </c>
      <c r="F1196" s="11" t="n">
        <v>52</v>
      </c>
      <c r="G1196" s="11" t="n">
        <v>54</v>
      </c>
      <c r="H1196" s="11" t="n">
        <v>5</v>
      </c>
      <c r="I1196" s="11" t="n">
        <v>252</v>
      </c>
      <c r="J1196" s="11" t="n">
        <v>148</v>
      </c>
      <c r="K1196" s="11" t="n">
        <v>0</v>
      </c>
      <c r="L1196" s="12" t="n">
        <v>15.527950310559</v>
      </c>
      <c r="M1196" s="12" t="n">
        <v>0</v>
      </c>
      <c r="N1196" s="13" t="n">
        <v>0.587301587301587</v>
      </c>
      <c r="O1196" s="13" t="n">
        <v>0.782608695652174</v>
      </c>
      <c r="P1196" s="13" t="n">
        <v>0.167701863354037</v>
      </c>
      <c r="Q1196" s="13" t="n">
        <v>-0.282850779510022</v>
      </c>
      <c r="R1196" s="13" t="n">
        <v>-0.333333333333333</v>
      </c>
      <c r="S1196" s="11" t="n">
        <v>0</v>
      </c>
      <c r="T1196" s="13" t="n">
        <v>-0.166666666666667</v>
      </c>
      <c r="U1196" s="13" t="n">
        <v>-0.176470588235294</v>
      </c>
      <c r="V1196" s="11" t="n">
        <v>1</v>
      </c>
      <c r="W1196" s="13" t="n">
        <v>-0.2</v>
      </c>
      <c r="X1196" s="11" t="n">
        <v>0</v>
      </c>
      <c r="Y1196" s="11" t="n">
        <v>0</v>
      </c>
      <c r="Z1196" s="11" t="n">
        <v>0</v>
      </c>
      <c r="AA1196" s="11" t="n">
        <v>0</v>
      </c>
      <c r="AB1196" s="10" t="s">
        <v>515</v>
      </c>
      <c r="AC1196" s="11" t="n">
        <v>2</v>
      </c>
      <c r="AD1196" s="11" t="n">
        <v>1</v>
      </c>
      <c r="AE1196" s="11" t="n">
        <v>1</v>
      </c>
      <c r="AF1196" s="11" t="n">
        <v>0</v>
      </c>
      <c r="AG1196" s="11" t="n">
        <v>1</v>
      </c>
      <c r="AH1196" s="11" t="n">
        <v>0</v>
      </c>
      <c r="AI1196" s="13" t="n">
        <v>0.4</v>
      </c>
      <c r="AJ1196" s="13" t="n">
        <v>0.2</v>
      </c>
      <c r="AK1196" s="13" t="n">
        <v>0.2</v>
      </c>
      <c r="AL1196" s="13" t="n">
        <v>0</v>
      </c>
      <c r="AM1196" s="13" t="n">
        <v>0.2</v>
      </c>
      <c r="AN1196" s="11" t="n">
        <v>1</v>
      </c>
      <c r="AO1196" s="13" t="n">
        <v>0.166666666666667</v>
      </c>
      <c r="AP1196" s="11" t="n">
        <v>1</v>
      </c>
      <c r="AQ1196" s="11" t="n">
        <v>1</v>
      </c>
      <c r="AR1196" s="13" t="n">
        <v>0.166666666666667</v>
      </c>
      <c r="AS1196" s="13" t="n">
        <v>0.166666666666667</v>
      </c>
      <c r="AT1196" s="14" t="n">
        <f aca="false">SUMIFS(시도_소아과개폐업!$C$5:$C$293,시도_소아과개폐업!$A$5:$A$293,$D1196,시도_소아과개폐업!$B$5:$B$293,$B1196)</f>
        <v>35</v>
      </c>
      <c r="AU1196" s="14" t="n">
        <f aca="false">SUMIFS(시도_소아과개폐업!$D$5:$D$293,시도_소아과개폐업!$A$5:$A$293,$D1196,시도_소아과개폐업!$B$5:$B$293,$B1196)</f>
        <v>13</v>
      </c>
      <c r="AV1196" s="14" t="n">
        <f aca="false">SUMIFS(시도_소아과개폐업!$F$5:$F$293,시도_소아과개폐업!$A$5:$A$293,$D1196,시도_소아과개폐업!$B$5:$B$293,$B1196)</f>
        <v>22</v>
      </c>
      <c r="AW1196" s="15" t="n">
        <f aca="false">SUMIFS(시도_소아과개폐업!$G$5:$G$293,시도_소아과개폐업!$A$5:$A$293,$D1196,시도_소아과개폐업!$B$5:$B$293,$B1196)</f>
        <v>0.116071428571429</v>
      </c>
      <c r="AX1196" s="14" t="n">
        <f aca="false">SUMIFS(시도_소아과개폐업!$H$5:$H$293,시도_소아과개폐업!$A$5:$A$293,$D1196,시도_소아과개폐업!$B$5:$B$293,$B1196)</f>
        <v>42</v>
      </c>
      <c r="AY1196" s="14" t="n">
        <f aca="false">SUMIFS(시군구_병원급!$E$5:$E$3668,시군구_병원급!$A$5:$A$3668,$A1196,시군구_병원급!$D$5:$D$3668,$D1196)</f>
        <v>0</v>
      </c>
      <c r="AZ1196" s="14" t="n">
        <f aca="false">SUMIFS(시군구_병원급!$F$5:$F$3668,시군구_병원급!$A$5:$A$3668,$A1196,시군구_병원급!$D$5:$D$3668,$D1196)</f>
        <v>0</v>
      </c>
      <c r="BA1196" s="14" t="n">
        <f aca="false">SUMIFS(시군구_병원급!$G$5:$G$3668,시군구_병원급!$A$5:$A$3668,$A1196,시군구_병원급!$D$5:$D$3668,$D1196)</f>
        <v>0</v>
      </c>
      <c r="BB1196" s="14" t="n">
        <f aca="false">SUMIFS(시군구_병원급!$H$5:$H$3668,시군구_병원급!$A$5:$A$3668,$A1196,시군구_병원급!$D$5:$D$3668,$D1196)</f>
        <v>0</v>
      </c>
      <c r="BC1196" s="16" t="n">
        <f aca="false">K1196+AY1196</f>
        <v>0</v>
      </c>
      <c r="BD1196" s="17" t="n">
        <f aca="false">IF(E1196=0,"",(K1196+AY1196)/E1196*1000)</f>
        <v>0</v>
      </c>
      <c r="BE1196" s="16" t="n">
        <f aca="false">AY1196-SUMIFS(시군구_병원급!$E$5:$E$3668,시군구_병원급!$A$5:$A$3668,$A1196,시군구_병원급!$D$5:$D$3668,$D1196-3)</f>
        <v>0</v>
      </c>
      <c r="BF1196" s="16" t="n">
        <f aca="false">IF(AY1196=0,1,0)</f>
        <v>1</v>
      </c>
      <c r="BG1196" s="16" t="n">
        <f aca="false">IF(K1196+AY1196=0,1,0)</f>
        <v>1</v>
      </c>
      <c r="BH1196" s="16" t="n">
        <f aca="false">AF1196+AG1196+AH1196</f>
        <v>1</v>
      </c>
      <c r="BI1196" s="18" t="n">
        <f aca="false">IF(H1196=0,"",BH1196/H1196)</f>
        <v>0.2</v>
      </c>
      <c r="BJ1196" s="16" t="n">
        <f aca="false">IF(AP1196="","",AP1196+AN1196)</f>
        <v>2</v>
      </c>
    </row>
    <row r="1197" customFormat="false" ht="15" hidden="false" customHeight="true" outlineLevel="0" collapsed="false">
      <c r="A1197" s="9" t="s">
        <v>159</v>
      </c>
      <c r="B1197" s="10" t="s">
        <v>160</v>
      </c>
      <c r="C1197" s="10" t="s">
        <v>67</v>
      </c>
      <c r="D1197" s="9" t="n">
        <v>2021</v>
      </c>
      <c r="E1197" s="11" t="n">
        <v>6147</v>
      </c>
      <c r="F1197" s="11" t="n">
        <v>799</v>
      </c>
      <c r="G1197" s="11" t="n">
        <v>807</v>
      </c>
      <c r="H1197" s="11" t="n">
        <v>104</v>
      </c>
      <c r="I1197" s="11" t="n">
        <v>4527</v>
      </c>
      <c r="J1197" s="11" t="n">
        <v>3833</v>
      </c>
      <c r="K1197" s="11" t="n">
        <v>5</v>
      </c>
      <c r="L1197" s="12" t="n">
        <v>16.918822189686</v>
      </c>
      <c r="M1197" s="12" t="n">
        <v>0.813404912965674</v>
      </c>
      <c r="N1197" s="13" t="n">
        <v>0.846697592224431</v>
      </c>
      <c r="O1197" s="13" t="n">
        <v>0.736456808199122</v>
      </c>
      <c r="P1197" s="13" t="n">
        <v>0.13128355295266</v>
      </c>
      <c r="Q1197" s="13" t="n">
        <v>0.0194029850746269</v>
      </c>
      <c r="R1197" s="13" t="n">
        <v>0.0163727959697733</v>
      </c>
      <c r="S1197" s="11" t="n">
        <v>2</v>
      </c>
      <c r="T1197" s="13" t="n">
        <v>-0.0545454545454546</v>
      </c>
      <c r="U1197" s="13" t="n">
        <v>-0.0182173064411191</v>
      </c>
      <c r="V1197" s="11" t="n">
        <v>0</v>
      </c>
      <c r="W1197" s="13" t="n">
        <v>0.0288461538461537</v>
      </c>
      <c r="X1197" s="11" t="n">
        <v>0</v>
      </c>
      <c r="Y1197" s="11" t="n">
        <v>0</v>
      </c>
      <c r="Z1197" s="11" t="n">
        <v>0</v>
      </c>
      <c r="AA1197" s="11" t="n">
        <v>0</v>
      </c>
      <c r="AB1197" s="10" t="s">
        <v>515</v>
      </c>
      <c r="AC1197" s="11" t="n">
        <v>25</v>
      </c>
      <c r="AD1197" s="11" t="n">
        <v>16</v>
      </c>
      <c r="AE1197" s="11" t="n">
        <v>52</v>
      </c>
      <c r="AF1197" s="11" t="n">
        <v>10</v>
      </c>
      <c r="AG1197" s="11" t="n">
        <v>1</v>
      </c>
      <c r="AH1197" s="11" t="n">
        <v>0</v>
      </c>
      <c r="AI1197" s="13" t="n">
        <v>0.240384615384615</v>
      </c>
      <c r="AJ1197" s="13" t="n">
        <v>0.153846153846154</v>
      </c>
      <c r="AK1197" s="13" t="n">
        <v>0.5</v>
      </c>
      <c r="AL1197" s="13" t="n">
        <v>0.0961538461538462</v>
      </c>
      <c r="AM1197" s="13" t="n">
        <v>0.00961538461538462</v>
      </c>
      <c r="AN1197" s="11" t="n">
        <v>0</v>
      </c>
      <c r="AO1197" s="13" t="n">
        <v>0</v>
      </c>
      <c r="AP1197" s="11" t="n">
        <v>7</v>
      </c>
      <c r="AQ1197" s="11" t="n">
        <v>1</v>
      </c>
      <c r="AR1197" s="13" t="n">
        <v>0.0636363636363636</v>
      </c>
      <c r="AS1197" s="13" t="n">
        <v>0.00909090909090909</v>
      </c>
      <c r="AT1197" s="14" t="n">
        <f aca="false">SUMIFS(시도_소아과개폐업!$C$5:$C$293,시도_소아과개폐업!$A$5:$A$293,$D1197,시도_소아과개폐업!$B$5:$B$293,$B1197)</f>
        <v>25</v>
      </c>
      <c r="AU1197" s="14" t="n">
        <f aca="false">SUMIFS(시도_소아과개폐업!$D$5:$D$293,시도_소아과개폐업!$A$5:$A$293,$D1197,시도_소아과개폐업!$B$5:$B$293,$B1197)</f>
        <v>16</v>
      </c>
      <c r="AV1197" s="14" t="n">
        <f aca="false">SUMIFS(시도_소아과개폐업!$F$5:$F$293,시도_소아과개폐업!$A$5:$A$293,$D1197,시도_소아과개폐업!$B$5:$B$293,$B1197)</f>
        <v>9</v>
      </c>
      <c r="AW1197" s="15" t="n">
        <f aca="false">SUMIFS(시도_소아과개폐업!$G$5:$G$293,시도_소아과개폐업!$A$5:$A$293,$D1197,시도_소아과개폐업!$B$5:$B$293,$B1197)</f>
        <v>0.114285714285714</v>
      </c>
      <c r="AX1197" s="14" t="n">
        <f aca="false">SUMIFS(시도_소아과개폐업!$H$5:$H$293,시도_소아과개폐업!$A$5:$A$293,$D1197,시도_소아과개폐업!$B$5:$B$293,$B1197)</f>
        <v>73</v>
      </c>
      <c r="AY1197" s="14" t="n">
        <f aca="false">SUMIFS(시군구_병원급!$E$5:$E$3668,시군구_병원급!$A$5:$A$3668,$A1197,시군구_병원급!$D$5:$D$3668,$D1197)</f>
        <v>1</v>
      </c>
      <c r="AZ1197" s="14" t="n">
        <f aca="false">SUMIFS(시군구_병원급!$F$5:$F$3668,시군구_병원급!$A$5:$A$3668,$A1197,시군구_병원급!$D$5:$D$3668,$D1197)</f>
        <v>2</v>
      </c>
      <c r="BA1197" s="14" t="n">
        <f aca="false">SUMIFS(시군구_병원급!$G$5:$G$3668,시군구_병원급!$A$5:$A$3668,$A1197,시군구_병원급!$D$5:$D$3668,$D1197)</f>
        <v>4</v>
      </c>
      <c r="BB1197" s="14" t="n">
        <f aca="false">SUMIFS(시군구_병원급!$H$5:$H$3668,시군구_병원급!$A$5:$A$3668,$A1197,시군구_병원급!$D$5:$D$3668,$D1197)</f>
        <v>10</v>
      </c>
      <c r="BC1197" s="16" t="n">
        <f aca="false">K1197+AY1197</f>
        <v>6</v>
      </c>
      <c r="BD1197" s="17" t="n">
        <f aca="false">IF(E1197=0,"",(K1197+AY1197)/E1197*1000)</f>
        <v>0.976085895558809</v>
      </c>
      <c r="BE1197" s="16" t="n">
        <f aca="false">AY1197-SUMIFS(시군구_병원급!$E$5:$E$3668,시군구_병원급!$A$5:$A$3668,$A1197,시군구_병원급!$D$5:$D$3668,$D1197-3)</f>
        <v>0</v>
      </c>
      <c r="BF1197" s="16" t="n">
        <f aca="false">IF(AY1197=0,1,0)</f>
        <v>0</v>
      </c>
      <c r="BG1197" s="16" t="n">
        <f aca="false">IF(K1197+AY1197=0,1,0)</f>
        <v>0</v>
      </c>
      <c r="BH1197" s="16" t="n">
        <f aca="false">AF1197+AG1197+AH1197</f>
        <v>11</v>
      </c>
      <c r="BI1197" s="18" t="n">
        <f aca="false">IF(H1197=0,"",BH1197/H1197)</f>
        <v>0.105769230769231</v>
      </c>
      <c r="BJ1197" s="16" t="n">
        <f aca="false">IF(AP1197="","",AP1197+AN1197)</f>
        <v>7</v>
      </c>
    </row>
    <row r="1198" customFormat="false" ht="15" hidden="false" customHeight="true" outlineLevel="0" collapsed="false">
      <c r="A1198" s="9" t="s">
        <v>161</v>
      </c>
      <c r="B1198" s="10" t="s">
        <v>160</v>
      </c>
      <c r="C1198" s="10" t="s">
        <v>119</v>
      </c>
      <c r="D1198" s="9" t="n">
        <v>2021</v>
      </c>
      <c r="E1198" s="11" t="n">
        <v>1732</v>
      </c>
      <c r="F1198" s="11" t="n">
        <v>197</v>
      </c>
      <c r="G1198" s="11" t="n">
        <v>206</v>
      </c>
      <c r="H1198" s="11" t="n">
        <v>42</v>
      </c>
      <c r="I1198" s="11" t="n">
        <v>1852</v>
      </c>
      <c r="J1198" s="11" t="n">
        <v>1242</v>
      </c>
      <c r="K1198" s="11" t="n">
        <v>2</v>
      </c>
      <c r="L1198" s="12" t="n">
        <v>24.2494226327945</v>
      </c>
      <c r="M1198" s="12" t="n">
        <v>1.15473441108545</v>
      </c>
      <c r="N1198" s="13" t="n">
        <v>0.670626349892009</v>
      </c>
      <c r="O1198" s="13" t="n">
        <v>1.06928406466513</v>
      </c>
      <c r="P1198" s="13" t="n">
        <v>0.118937644341801</v>
      </c>
      <c r="Q1198" s="13" t="n">
        <v>-0.338678885070638</v>
      </c>
      <c r="R1198" s="13" t="n">
        <v>-0.460732984293194</v>
      </c>
      <c r="S1198" s="11" t="n">
        <v>0</v>
      </c>
      <c r="T1198" s="13" t="n">
        <v>-0.0454545454545454</v>
      </c>
      <c r="U1198" s="13" t="n">
        <v>-0.0226912928759895</v>
      </c>
      <c r="V1198" s="11" t="n">
        <v>0</v>
      </c>
      <c r="W1198" s="13" t="n">
        <v>-0.238095238095238</v>
      </c>
      <c r="X1198" s="11" t="n">
        <v>1</v>
      </c>
      <c r="Y1198" s="11" t="n">
        <v>0</v>
      </c>
      <c r="Z1198" s="11" t="n">
        <v>1</v>
      </c>
      <c r="AA1198" s="11" t="n">
        <v>0</v>
      </c>
      <c r="AB1198" s="10" t="s">
        <v>515</v>
      </c>
      <c r="AC1198" s="11" t="n">
        <v>10</v>
      </c>
      <c r="AD1198" s="11" t="n">
        <v>13</v>
      </c>
      <c r="AE1198" s="11" t="n">
        <v>14</v>
      </c>
      <c r="AF1198" s="11" t="n">
        <v>5</v>
      </c>
      <c r="AG1198" s="11" t="n">
        <v>0</v>
      </c>
      <c r="AH1198" s="11" t="n">
        <v>0</v>
      </c>
      <c r="AI1198" s="13" t="n">
        <v>0.238095238095238</v>
      </c>
      <c r="AJ1198" s="13" t="n">
        <v>0.30952380952381</v>
      </c>
      <c r="AK1198" s="13" t="n">
        <v>0.333333333333333</v>
      </c>
      <c r="AL1198" s="13" t="n">
        <v>0.119047619047619</v>
      </c>
      <c r="AM1198" s="13" t="n">
        <v>0</v>
      </c>
      <c r="AN1198" s="11" t="n">
        <v>2</v>
      </c>
      <c r="AO1198" s="13" t="n">
        <v>0.0454545454545455</v>
      </c>
      <c r="AP1198" s="11" t="n">
        <v>2</v>
      </c>
      <c r="AQ1198" s="11" t="n">
        <v>1</v>
      </c>
      <c r="AR1198" s="13" t="n">
        <v>0.0444444444444445</v>
      </c>
      <c r="AS1198" s="13" t="n">
        <v>0.0222222222222222</v>
      </c>
      <c r="AT1198" s="14" t="n">
        <f aca="false">SUMIFS(시도_소아과개폐업!$C$5:$C$293,시도_소아과개폐업!$A$5:$A$293,$D1198,시도_소아과개폐업!$B$5:$B$293,$B1198)</f>
        <v>25</v>
      </c>
      <c r="AU1198" s="14" t="n">
        <f aca="false">SUMIFS(시도_소아과개폐업!$D$5:$D$293,시도_소아과개폐업!$A$5:$A$293,$D1198,시도_소아과개폐업!$B$5:$B$293,$B1198)</f>
        <v>16</v>
      </c>
      <c r="AV1198" s="14" t="n">
        <f aca="false">SUMIFS(시도_소아과개폐업!$F$5:$F$293,시도_소아과개폐업!$A$5:$A$293,$D1198,시도_소아과개폐업!$B$5:$B$293,$B1198)</f>
        <v>9</v>
      </c>
      <c r="AW1198" s="15" t="n">
        <f aca="false">SUMIFS(시도_소아과개폐업!$G$5:$G$293,시도_소아과개폐업!$A$5:$A$293,$D1198,시도_소아과개폐업!$B$5:$B$293,$B1198)</f>
        <v>0.114285714285714</v>
      </c>
      <c r="AX1198" s="14" t="n">
        <f aca="false">SUMIFS(시도_소아과개폐업!$H$5:$H$293,시도_소아과개폐업!$A$5:$A$293,$D1198,시도_소아과개폐업!$B$5:$B$293,$B1198)</f>
        <v>73</v>
      </c>
      <c r="AY1198" s="14" t="n">
        <f aca="false">SUMIFS(시군구_병원급!$E$5:$E$3668,시군구_병원급!$A$5:$A$3668,$A1198,시군구_병원급!$D$5:$D$3668,$D1198)</f>
        <v>0</v>
      </c>
      <c r="AZ1198" s="14" t="n">
        <f aca="false">SUMIFS(시군구_병원급!$F$5:$F$3668,시군구_병원급!$A$5:$A$3668,$A1198,시군구_병원급!$D$5:$D$3668,$D1198)</f>
        <v>2</v>
      </c>
      <c r="BA1198" s="14" t="n">
        <f aca="false">SUMIFS(시군구_병원급!$G$5:$G$3668,시군구_병원급!$A$5:$A$3668,$A1198,시군구_병원급!$D$5:$D$3668,$D1198)</f>
        <v>2</v>
      </c>
      <c r="BB1198" s="14" t="n">
        <f aca="false">SUMIFS(시군구_병원급!$H$5:$H$3668,시군구_병원급!$A$5:$A$3668,$A1198,시군구_병원급!$D$5:$D$3668,$D1198)</f>
        <v>2</v>
      </c>
      <c r="BC1198" s="16" t="n">
        <f aca="false">K1198+AY1198</f>
        <v>2</v>
      </c>
      <c r="BD1198" s="17" t="n">
        <f aca="false">IF(E1198=0,"",(K1198+AY1198)/E1198*1000)</f>
        <v>1.15473441108545</v>
      </c>
      <c r="BE1198" s="16" t="n">
        <f aca="false">AY1198-SUMIFS(시군구_병원급!$E$5:$E$3668,시군구_병원급!$A$5:$A$3668,$A1198,시군구_병원급!$D$5:$D$3668,$D1198-3)</f>
        <v>0</v>
      </c>
      <c r="BF1198" s="16" t="n">
        <f aca="false">IF(AY1198=0,1,0)</f>
        <v>1</v>
      </c>
      <c r="BG1198" s="16" t="n">
        <f aca="false">IF(K1198+AY1198=0,1,0)</f>
        <v>0</v>
      </c>
      <c r="BH1198" s="16" t="n">
        <f aca="false">AF1198+AG1198+AH1198</f>
        <v>5</v>
      </c>
      <c r="BI1198" s="18" t="n">
        <f aca="false">IF(H1198=0,"",BH1198/H1198)</f>
        <v>0.119047619047619</v>
      </c>
      <c r="BJ1198" s="16" t="n">
        <f aca="false">IF(AP1198="","",AP1198+AN1198)</f>
        <v>4</v>
      </c>
    </row>
    <row r="1199" customFormat="false" ht="15" hidden="false" customHeight="true" outlineLevel="0" collapsed="false">
      <c r="A1199" s="9" t="s">
        <v>162</v>
      </c>
      <c r="B1199" s="10" t="s">
        <v>160</v>
      </c>
      <c r="C1199" s="10" t="s">
        <v>163</v>
      </c>
      <c r="D1199" s="9" t="n">
        <v>2021</v>
      </c>
      <c r="E1199" s="11" t="n">
        <v>13923</v>
      </c>
      <c r="F1199" s="11" t="n">
        <v>1874</v>
      </c>
      <c r="G1199" s="11" t="n">
        <v>1842</v>
      </c>
      <c r="H1199" s="11" t="n">
        <v>205</v>
      </c>
      <c r="I1199" s="11" t="n">
        <v>10973</v>
      </c>
      <c r="J1199" s="11" t="n">
        <v>8424</v>
      </c>
      <c r="K1199" s="11" t="n">
        <v>13</v>
      </c>
      <c r="L1199" s="12" t="n">
        <v>14.72383825325</v>
      </c>
      <c r="M1199" s="12" t="n">
        <v>0.933706816059757</v>
      </c>
      <c r="N1199" s="13" t="n">
        <v>0.767702542604575</v>
      </c>
      <c r="O1199" s="13" t="n">
        <v>0.78812037635567</v>
      </c>
      <c r="P1199" s="13" t="n">
        <v>0.132299073475544</v>
      </c>
      <c r="Q1199" s="13" t="n">
        <v>-0.241666666666667</v>
      </c>
      <c r="R1199" s="13" t="n">
        <v>-0.301478953356086</v>
      </c>
      <c r="S1199" s="11" t="n">
        <v>-5</v>
      </c>
      <c r="T1199" s="13" t="n">
        <v>-0.0465116279069767</v>
      </c>
      <c r="U1199" s="13" t="n">
        <v>-0.0241017431519033</v>
      </c>
      <c r="V1199" s="11" t="n">
        <v>0</v>
      </c>
      <c r="W1199" s="13" t="n">
        <v>-0.073170731707317</v>
      </c>
      <c r="X1199" s="11" t="n">
        <v>0</v>
      </c>
      <c r="Y1199" s="11" t="n">
        <v>0</v>
      </c>
      <c r="Z1199" s="11" t="n">
        <v>0</v>
      </c>
      <c r="AA1199" s="11" t="n">
        <v>0</v>
      </c>
      <c r="AB1199" s="10" t="s">
        <v>515</v>
      </c>
      <c r="AC1199" s="11" t="n">
        <v>26</v>
      </c>
      <c r="AD1199" s="11" t="n">
        <v>98</v>
      </c>
      <c r="AE1199" s="11" t="n">
        <v>70</v>
      </c>
      <c r="AF1199" s="11" t="n">
        <v>7</v>
      </c>
      <c r="AG1199" s="11" t="n">
        <v>4</v>
      </c>
      <c r="AH1199" s="11" t="n">
        <v>0</v>
      </c>
      <c r="AI1199" s="13" t="n">
        <v>0.126829268292683</v>
      </c>
      <c r="AJ1199" s="13" t="n">
        <v>0.478048780487805</v>
      </c>
      <c r="AK1199" s="13" t="n">
        <v>0.341463414634146</v>
      </c>
      <c r="AL1199" s="13" t="n">
        <v>0.0341463414634146</v>
      </c>
      <c r="AM1199" s="13" t="n">
        <v>0.0195121951219512</v>
      </c>
      <c r="AN1199" s="11" t="n">
        <v>1</v>
      </c>
      <c r="AO1199" s="13" t="n">
        <v>0.00485436893203884</v>
      </c>
      <c r="AP1199" s="11" t="n">
        <v>16</v>
      </c>
      <c r="AQ1199" s="11" t="n">
        <v>6</v>
      </c>
      <c r="AR1199" s="13" t="n">
        <v>0.0740740740740741</v>
      </c>
      <c r="AS1199" s="13" t="n">
        <v>0.0277777777777778</v>
      </c>
      <c r="AT1199" s="14" t="n">
        <f aca="false">SUMIFS(시도_소아과개폐업!$C$5:$C$293,시도_소아과개폐업!$A$5:$A$293,$D1199,시도_소아과개폐업!$B$5:$B$293,$B1199)</f>
        <v>25</v>
      </c>
      <c r="AU1199" s="14" t="n">
        <f aca="false">SUMIFS(시도_소아과개폐업!$D$5:$D$293,시도_소아과개폐업!$A$5:$A$293,$D1199,시도_소아과개폐업!$B$5:$B$293,$B1199)</f>
        <v>16</v>
      </c>
      <c r="AV1199" s="14" t="n">
        <f aca="false">SUMIFS(시도_소아과개폐업!$F$5:$F$293,시도_소아과개폐업!$A$5:$A$293,$D1199,시도_소아과개폐업!$B$5:$B$293,$B1199)</f>
        <v>9</v>
      </c>
      <c r="AW1199" s="15" t="n">
        <f aca="false">SUMIFS(시도_소아과개폐업!$G$5:$G$293,시도_소아과개폐업!$A$5:$A$293,$D1199,시도_소아과개폐업!$B$5:$B$293,$B1199)</f>
        <v>0.114285714285714</v>
      </c>
      <c r="AX1199" s="14" t="n">
        <f aca="false">SUMIFS(시도_소아과개폐업!$H$5:$H$293,시도_소아과개폐업!$A$5:$A$293,$D1199,시도_소아과개폐업!$B$5:$B$293,$B1199)</f>
        <v>73</v>
      </c>
      <c r="AY1199" s="14" t="n">
        <f aca="false">SUMIFS(시군구_병원급!$E$5:$E$3668,시군구_병원급!$A$5:$A$3668,$A1199,시군구_병원급!$D$5:$D$3668,$D1199)</f>
        <v>8</v>
      </c>
      <c r="AZ1199" s="14" t="n">
        <f aca="false">SUMIFS(시군구_병원급!$F$5:$F$3668,시군구_병원급!$A$5:$A$3668,$A1199,시군구_병원급!$D$5:$D$3668,$D1199)</f>
        <v>2</v>
      </c>
      <c r="BA1199" s="14" t="n">
        <f aca="false">SUMIFS(시군구_병원급!$G$5:$G$3668,시군구_병원급!$A$5:$A$3668,$A1199,시군구_병원급!$D$5:$D$3668,$D1199)</f>
        <v>13</v>
      </c>
      <c r="BB1199" s="14" t="n">
        <f aca="false">SUMIFS(시군구_병원급!$H$5:$H$3668,시군구_병원급!$A$5:$A$3668,$A1199,시군구_병원급!$D$5:$D$3668,$D1199)</f>
        <v>38</v>
      </c>
      <c r="BC1199" s="16" t="n">
        <f aca="false">K1199+AY1199</f>
        <v>21</v>
      </c>
      <c r="BD1199" s="17" t="n">
        <f aca="false">IF(E1199=0,"",(K1199+AY1199)/E1199*1000)</f>
        <v>1.50829562594268</v>
      </c>
      <c r="BE1199" s="16" t="n">
        <f aca="false">AY1199-SUMIFS(시군구_병원급!$E$5:$E$3668,시군구_병원급!$A$5:$A$3668,$A1199,시군구_병원급!$D$5:$D$3668,$D1199-3)</f>
        <v>-2</v>
      </c>
      <c r="BF1199" s="16" t="n">
        <f aca="false">IF(AY1199=0,1,0)</f>
        <v>0</v>
      </c>
      <c r="BG1199" s="16" t="n">
        <f aca="false">IF(K1199+AY1199=0,1,0)</f>
        <v>0</v>
      </c>
      <c r="BH1199" s="16" t="n">
        <f aca="false">AF1199+AG1199+AH1199</f>
        <v>11</v>
      </c>
      <c r="BI1199" s="18" t="n">
        <f aca="false">IF(H1199=0,"",BH1199/H1199)</f>
        <v>0.0536585365853659</v>
      </c>
      <c r="BJ1199" s="16" t="n">
        <f aca="false">IF(AP1199="","",AP1199+AN1199)</f>
        <v>17</v>
      </c>
    </row>
    <row r="1200" customFormat="false" ht="15" hidden="false" customHeight="true" outlineLevel="0" collapsed="false">
      <c r="A1200" s="9" t="s">
        <v>164</v>
      </c>
      <c r="B1200" s="10" t="s">
        <v>160</v>
      </c>
      <c r="C1200" s="10" t="s">
        <v>165</v>
      </c>
      <c r="D1200" s="9" t="n">
        <v>2021</v>
      </c>
      <c r="E1200" s="11" t="n">
        <v>19029</v>
      </c>
      <c r="F1200" s="11" t="n">
        <v>2397</v>
      </c>
      <c r="G1200" s="11" t="n">
        <v>2478</v>
      </c>
      <c r="H1200" s="11" t="n">
        <v>273</v>
      </c>
      <c r="I1200" s="11" t="n">
        <v>11159</v>
      </c>
      <c r="J1200" s="11" t="n">
        <v>9336</v>
      </c>
      <c r="K1200" s="11" t="n">
        <v>18</v>
      </c>
      <c r="L1200" s="12" t="n">
        <v>14.3465237269431</v>
      </c>
      <c r="M1200" s="12" t="n">
        <v>0.945924641336907</v>
      </c>
      <c r="N1200" s="13" t="n">
        <v>0.836634106998835</v>
      </c>
      <c r="O1200" s="13" t="n">
        <v>0.586420726259919</v>
      </c>
      <c r="P1200" s="13" t="n">
        <v>0.130222292290714</v>
      </c>
      <c r="Q1200" s="13" t="n">
        <v>0.0119655392469686</v>
      </c>
      <c r="R1200" s="13" t="n">
        <v>-0.00080645161290327</v>
      </c>
      <c r="S1200" s="11" t="n">
        <v>-2</v>
      </c>
      <c r="T1200" s="13" t="n">
        <v>-0.0586206896551724</v>
      </c>
      <c r="U1200" s="13" t="n">
        <v>-0.0166549171660204</v>
      </c>
      <c r="V1200" s="11" t="n">
        <v>0</v>
      </c>
      <c r="W1200" s="13" t="n">
        <v>-0.0952380952380952</v>
      </c>
      <c r="X1200" s="11" t="n">
        <v>0</v>
      </c>
      <c r="Y1200" s="11" t="n">
        <v>0</v>
      </c>
      <c r="Z1200" s="11" t="n">
        <v>0</v>
      </c>
      <c r="AA1200" s="11" t="n">
        <v>0</v>
      </c>
      <c r="AB1200" s="10" t="s">
        <v>515</v>
      </c>
      <c r="AC1200" s="11" t="n">
        <v>49</v>
      </c>
      <c r="AD1200" s="11" t="n">
        <v>60</v>
      </c>
      <c r="AE1200" s="11" t="n">
        <v>146</v>
      </c>
      <c r="AF1200" s="11" t="n">
        <v>17</v>
      </c>
      <c r="AG1200" s="11" t="n">
        <v>1</v>
      </c>
      <c r="AH1200" s="11" t="n">
        <v>0</v>
      </c>
      <c r="AI1200" s="13" t="n">
        <v>0.17948717948718</v>
      </c>
      <c r="AJ1200" s="13" t="n">
        <v>0.21978021978022</v>
      </c>
      <c r="AK1200" s="13" t="n">
        <v>0.534798534798535</v>
      </c>
      <c r="AL1200" s="13" t="n">
        <v>0.0622710622710623</v>
      </c>
      <c r="AM1200" s="13" t="n">
        <v>0.00366300366300366</v>
      </c>
      <c r="AN1200" s="11" t="n">
        <v>0</v>
      </c>
      <c r="AO1200" s="13" t="n">
        <v>0</v>
      </c>
      <c r="AP1200" s="11" t="n">
        <v>24</v>
      </c>
      <c r="AQ1200" s="11" t="n">
        <v>7</v>
      </c>
      <c r="AR1200" s="13" t="n">
        <v>0.0827586206896552</v>
      </c>
      <c r="AS1200" s="13" t="n">
        <v>0.0241379310344828</v>
      </c>
      <c r="AT1200" s="14" t="n">
        <f aca="false">SUMIFS(시도_소아과개폐업!$C$5:$C$293,시도_소아과개폐업!$A$5:$A$293,$D1200,시도_소아과개폐업!$B$5:$B$293,$B1200)</f>
        <v>25</v>
      </c>
      <c r="AU1200" s="14" t="n">
        <f aca="false">SUMIFS(시도_소아과개폐업!$D$5:$D$293,시도_소아과개폐업!$A$5:$A$293,$D1200,시도_소아과개폐업!$B$5:$B$293,$B1200)</f>
        <v>16</v>
      </c>
      <c r="AV1200" s="14" t="n">
        <f aca="false">SUMIFS(시도_소아과개폐업!$F$5:$F$293,시도_소아과개폐업!$A$5:$A$293,$D1200,시도_소아과개폐업!$B$5:$B$293,$B1200)</f>
        <v>9</v>
      </c>
      <c r="AW1200" s="15" t="n">
        <f aca="false">SUMIFS(시도_소아과개폐업!$G$5:$G$293,시도_소아과개폐업!$A$5:$A$293,$D1200,시도_소아과개폐업!$B$5:$B$293,$B1200)</f>
        <v>0.114285714285714</v>
      </c>
      <c r="AX1200" s="14" t="n">
        <f aca="false">SUMIFS(시도_소아과개폐업!$H$5:$H$293,시도_소아과개폐업!$A$5:$A$293,$D1200,시도_소아과개폐업!$B$5:$B$293,$B1200)</f>
        <v>73</v>
      </c>
      <c r="AY1200" s="14" t="n">
        <f aca="false">SUMIFS(시군구_병원급!$E$5:$E$3668,시군구_병원급!$A$5:$A$3668,$A1200,시군구_병원급!$D$5:$D$3668,$D1200)</f>
        <v>0</v>
      </c>
      <c r="AZ1200" s="14" t="n">
        <f aca="false">SUMIFS(시군구_병원급!$F$5:$F$3668,시군구_병원급!$A$5:$A$3668,$A1200,시군구_병원급!$D$5:$D$3668,$D1200)</f>
        <v>2</v>
      </c>
      <c r="BA1200" s="14" t="n">
        <f aca="false">SUMIFS(시군구_병원급!$G$5:$G$3668,시군구_병원급!$A$5:$A$3668,$A1200,시군구_병원급!$D$5:$D$3668,$D1200)</f>
        <v>6</v>
      </c>
      <c r="BB1200" s="14" t="n">
        <f aca="false">SUMIFS(시군구_병원급!$H$5:$H$3668,시군구_병원급!$A$5:$A$3668,$A1200,시군구_병원급!$D$5:$D$3668,$D1200)</f>
        <v>15</v>
      </c>
      <c r="BC1200" s="16" t="n">
        <f aca="false">K1200+AY1200</f>
        <v>18</v>
      </c>
      <c r="BD1200" s="17" t="n">
        <f aca="false">IF(E1200=0,"",(K1200+AY1200)/E1200*1000)</f>
        <v>0.945924641336907</v>
      </c>
      <c r="BE1200" s="16" t="n">
        <f aca="false">AY1200-SUMIFS(시군구_병원급!$E$5:$E$3668,시군구_병원급!$A$5:$A$3668,$A1200,시군구_병원급!$D$5:$D$3668,$D1200-3)</f>
        <v>0</v>
      </c>
      <c r="BF1200" s="16" t="n">
        <f aca="false">IF(AY1200=0,1,0)</f>
        <v>1</v>
      </c>
      <c r="BG1200" s="16" t="n">
        <f aca="false">IF(K1200+AY1200=0,1,0)</f>
        <v>0</v>
      </c>
      <c r="BH1200" s="16" t="n">
        <f aca="false">AF1200+AG1200+AH1200</f>
        <v>18</v>
      </c>
      <c r="BI1200" s="18" t="n">
        <f aca="false">IF(H1200=0,"",BH1200/H1200)</f>
        <v>0.0659340659340659</v>
      </c>
      <c r="BJ1200" s="16" t="n">
        <f aca="false">IF(AP1200="","",AP1200+AN1200)</f>
        <v>24</v>
      </c>
    </row>
    <row r="1201" customFormat="false" ht="15" hidden="false" customHeight="true" outlineLevel="0" collapsed="false">
      <c r="A1201" s="9" t="s">
        <v>166</v>
      </c>
      <c r="B1201" s="10" t="s">
        <v>160</v>
      </c>
      <c r="C1201" s="10" t="s">
        <v>167</v>
      </c>
      <c r="D1201" s="9" t="n">
        <v>2021</v>
      </c>
      <c r="E1201" s="11" t="n">
        <v>19023</v>
      </c>
      <c r="F1201" s="11" t="n">
        <v>2289</v>
      </c>
      <c r="G1201" s="11" t="n">
        <v>2446</v>
      </c>
      <c r="H1201" s="11" t="n">
        <v>298</v>
      </c>
      <c r="I1201" s="11" t="n">
        <v>14537</v>
      </c>
      <c r="J1201" s="11" t="n">
        <v>11004</v>
      </c>
      <c r="K1201" s="11" t="n">
        <v>30</v>
      </c>
      <c r="L1201" s="12" t="n">
        <v>15.6652473321768</v>
      </c>
      <c r="M1201" s="12" t="n">
        <v>1.57703832203123</v>
      </c>
      <c r="N1201" s="13" t="n">
        <v>0.756964985898053</v>
      </c>
      <c r="O1201" s="13" t="n">
        <v>0.764180202912264</v>
      </c>
      <c r="P1201" s="13" t="n">
        <v>0.128581191189613</v>
      </c>
      <c r="Q1201" s="13" t="n">
        <v>-0.295418348827734</v>
      </c>
      <c r="R1201" s="13" t="n">
        <v>-0.353252247488102</v>
      </c>
      <c r="S1201" s="11" t="n">
        <v>0</v>
      </c>
      <c r="T1201" s="13" t="n">
        <v>-0.113095238095238</v>
      </c>
      <c r="U1201" s="13" t="n">
        <v>-0.0756660520124627</v>
      </c>
      <c r="V1201" s="11" t="n">
        <v>0</v>
      </c>
      <c r="W1201" s="13" t="n">
        <v>-0.23489932885906</v>
      </c>
      <c r="X1201" s="11" t="n">
        <v>1</v>
      </c>
      <c r="Y1201" s="11" t="n">
        <v>0</v>
      </c>
      <c r="Z1201" s="11" t="n">
        <v>1</v>
      </c>
      <c r="AA1201" s="11" t="n">
        <v>0</v>
      </c>
      <c r="AB1201" s="10" t="s">
        <v>515</v>
      </c>
      <c r="AC1201" s="11" t="n">
        <v>47</v>
      </c>
      <c r="AD1201" s="11" t="n">
        <v>112</v>
      </c>
      <c r="AE1201" s="11" t="n">
        <v>127</v>
      </c>
      <c r="AF1201" s="11" t="n">
        <v>9</v>
      </c>
      <c r="AG1201" s="11" t="n">
        <v>3</v>
      </c>
      <c r="AH1201" s="11" t="n">
        <v>0</v>
      </c>
      <c r="AI1201" s="13" t="n">
        <v>0.157718120805369</v>
      </c>
      <c r="AJ1201" s="13" t="n">
        <v>0.375838926174497</v>
      </c>
      <c r="AK1201" s="13" t="n">
        <v>0.426174496644295</v>
      </c>
      <c r="AL1201" s="13" t="n">
        <v>0.0302013422818792</v>
      </c>
      <c r="AM1201" s="13" t="n">
        <v>0.0100671140939597</v>
      </c>
      <c r="AN1201" s="11" t="n">
        <v>6</v>
      </c>
      <c r="AO1201" s="13" t="n">
        <v>0.0197368421052632</v>
      </c>
      <c r="AP1201" s="11" t="n">
        <v>37</v>
      </c>
      <c r="AQ1201" s="11" t="n">
        <v>4</v>
      </c>
      <c r="AR1201" s="13" t="n">
        <v>0.109792284866469</v>
      </c>
      <c r="AS1201" s="13" t="n">
        <v>0.0118694362017804</v>
      </c>
      <c r="AT1201" s="14" t="n">
        <f aca="false">SUMIFS(시도_소아과개폐업!$C$5:$C$293,시도_소아과개폐업!$A$5:$A$293,$D1201,시도_소아과개폐업!$B$5:$B$293,$B1201)</f>
        <v>25</v>
      </c>
      <c r="AU1201" s="14" t="n">
        <f aca="false">SUMIFS(시도_소아과개폐업!$D$5:$D$293,시도_소아과개폐업!$A$5:$A$293,$D1201,시도_소아과개폐업!$B$5:$B$293,$B1201)</f>
        <v>16</v>
      </c>
      <c r="AV1201" s="14" t="n">
        <f aca="false">SUMIFS(시도_소아과개폐업!$F$5:$F$293,시도_소아과개폐업!$A$5:$A$293,$D1201,시도_소아과개폐업!$B$5:$B$293,$B1201)</f>
        <v>9</v>
      </c>
      <c r="AW1201" s="15" t="n">
        <f aca="false">SUMIFS(시도_소아과개폐업!$G$5:$G$293,시도_소아과개폐업!$A$5:$A$293,$D1201,시도_소아과개폐업!$B$5:$B$293,$B1201)</f>
        <v>0.114285714285714</v>
      </c>
      <c r="AX1201" s="14" t="n">
        <f aca="false">SUMIFS(시도_소아과개폐업!$H$5:$H$293,시도_소아과개폐업!$A$5:$A$293,$D1201,시도_소아과개폐업!$B$5:$B$293,$B1201)</f>
        <v>73</v>
      </c>
      <c r="AY1201" s="14" t="n">
        <f aca="false">SUMIFS(시군구_병원급!$E$5:$E$3668,시군구_병원급!$A$5:$A$3668,$A1201,시군구_병원급!$D$5:$D$3668,$D1201)</f>
        <v>13</v>
      </c>
      <c r="AZ1201" s="14" t="n">
        <f aca="false">SUMIFS(시군구_병원급!$F$5:$F$3668,시군구_병원급!$A$5:$A$3668,$A1201,시군구_병원급!$D$5:$D$3668,$D1201)</f>
        <v>2</v>
      </c>
      <c r="BA1201" s="14" t="n">
        <f aca="false">SUMIFS(시군구_병원급!$G$5:$G$3668,시군구_병원급!$A$5:$A$3668,$A1201,시군구_병원급!$D$5:$D$3668,$D1201)</f>
        <v>16</v>
      </c>
      <c r="BB1201" s="14" t="n">
        <f aca="false">SUMIFS(시군구_병원급!$H$5:$H$3668,시군구_병원급!$A$5:$A$3668,$A1201,시군구_병원급!$D$5:$D$3668,$D1201)</f>
        <v>45</v>
      </c>
      <c r="BC1201" s="16" t="n">
        <f aca="false">K1201+AY1201</f>
        <v>43</v>
      </c>
      <c r="BD1201" s="17" t="n">
        <f aca="false">IF(E1201=0,"",(K1201+AY1201)/E1201*1000)</f>
        <v>2.26042159491142</v>
      </c>
      <c r="BE1201" s="16" t="n">
        <f aca="false">AY1201-SUMIFS(시군구_병원급!$E$5:$E$3668,시군구_병원급!$A$5:$A$3668,$A1201,시군구_병원급!$D$5:$D$3668,$D1201-3)</f>
        <v>-1</v>
      </c>
      <c r="BF1201" s="16" t="n">
        <f aca="false">IF(AY1201=0,1,0)</f>
        <v>0</v>
      </c>
      <c r="BG1201" s="16" t="n">
        <f aca="false">IF(K1201+AY1201=0,1,0)</f>
        <v>0</v>
      </c>
      <c r="BH1201" s="16" t="n">
        <f aca="false">AF1201+AG1201+AH1201</f>
        <v>12</v>
      </c>
      <c r="BI1201" s="18" t="n">
        <f aca="false">IF(H1201=0,"",BH1201/H1201)</f>
        <v>0.0402684563758389</v>
      </c>
      <c r="BJ1201" s="16" t="n">
        <f aca="false">IF(AP1201="","",AP1201+AN1201)</f>
        <v>43</v>
      </c>
    </row>
    <row r="1202" customFormat="false" ht="15" hidden="false" customHeight="true" outlineLevel="0" collapsed="false">
      <c r="A1202" s="9" t="s">
        <v>168</v>
      </c>
      <c r="B1202" s="10" t="s">
        <v>160</v>
      </c>
      <c r="C1202" s="10" t="s">
        <v>169</v>
      </c>
      <c r="D1202" s="9" t="n">
        <v>2021</v>
      </c>
      <c r="E1202" s="11" t="n">
        <v>15833</v>
      </c>
      <c r="F1202" s="11" t="n">
        <v>2075</v>
      </c>
      <c r="G1202" s="11" t="n">
        <v>2165</v>
      </c>
      <c r="H1202" s="11" t="n">
        <v>288</v>
      </c>
      <c r="I1202" s="11" t="n">
        <v>13654</v>
      </c>
      <c r="J1202" s="11" t="n">
        <v>10387</v>
      </c>
      <c r="K1202" s="11" t="n">
        <v>22</v>
      </c>
      <c r="L1202" s="12" t="n">
        <v>18.1898566285606</v>
      </c>
      <c r="M1202" s="12" t="n">
        <v>1.38950293690394</v>
      </c>
      <c r="N1202" s="13" t="n">
        <v>0.760729456569503</v>
      </c>
      <c r="O1202" s="13" t="n">
        <v>0.862376050022106</v>
      </c>
      <c r="P1202" s="13" t="n">
        <v>0.136739720836228</v>
      </c>
      <c r="Q1202" s="13" t="n">
        <v>-0.308119209928334</v>
      </c>
      <c r="R1202" s="13" t="n">
        <v>-0.394574944071588</v>
      </c>
      <c r="S1202" s="11" t="n">
        <v>-4</v>
      </c>
      <c r="T1202" s="13" t="n">
        <v>-0.102803738317757</v>
      </c>
      <c r="U1202" s="13" t="n">
        <v>-0.0475725446428571</v>
      </c>
      <c r="V1202" s="11" t="n">
        <v>0</v>
      </c>
      <c r="W1202" s="13" t="n">
        <v>-0.131944444444444</v>
      </c>
      <c r="X1202" s="11" t="n">
        <v>0</v>
      </c>
      <c r="Y1202" s="11" t="n">
        <v>0</v>
      </c>
      <c r="Z1202" s="11" t="n">
        <v>0</v>
      </c>
      <c r="AA1202" s="11" t="n">
        <v>0</v>
      </c>
      <c r="AB1202" s="10" t="s">
        <v>515</v>
      </c>
      <c r="AC1202" s="11" t="n">
        <v>29</v>
      </c>
      <c r="AD1202" s="11" t="n">
        <v>106</v>
      </c>
      <c r="AE1202" s="11" t="n">
        <v>135</v>
      </c>
      <c r="AF1202" s="11" t="n">
        <v>10</v>
      </c>
      <c r="AG1202" s="11" t="n">
        <v>6</v>
      </c>
      <c r="AH1202" s="11" t="n">
        <v>2</v>
      </c>
      <c r="AI1202" s="13" t="n">
        <v>0.100694444444444</v>
      </c>
      <c r="AJ1202" s="13" t="n">
        <v>0.368055555555556</v>
      </c>
      <c r="AK1202" s="13" t="n">
        <v>0.46875</v>
      </c>
      <c r="AL1202" s="13" t="n">
        <v>0.0347222222222222</v>
      </c>
      <c r="AM1202" s="13" t="n">
        <v>0.0208333333333333</v>
      </c>
      <c r="AN1202" s="11" t="n">
        <v>4</v>
      </c>
      <c r="AO1202" s="13" t="n">
        <v>0.0136986301369863</v>
      </c>
      <c r="AP1202" s="11" t="n">
        <v>39</v>
      </c>
      <c r="AQ1202" s="11" t="n">
        <v>7</v>
      </c>
      <c r="AR1202" s="13" t="n">
        <v>0.12037037037037</v>
      </c>
      <c r="AS1202" s="13" t="n">
        <v>0.0216049382716049</v>
      </c>
      <c r="AT1202" s="14" t="n">
        <f aca="false">SUMIFS(시도_소아과개폐업!$C$5:$C$293,시도_소아과개폐업!$A$5:$A$293,$D1202,시도_소아과개폐업!$B$5:$B$293,$B1202)</f>
        <v>25</v>
      </c>
      <c r="AU1202" s="14" t="n">
        <f aca="false">SUMIFS(시도_소아과개폐업!$D$5:$D$293,시도_소아과개폐업!$A$5:$A$293,$D1202,시도_소아과개폐업!$B$5:$B$293,$B1202)</f>
        <v>16</v>
      </c>
      <c r="AV1202" s="14" t="n">
        <f aca="false">SUMIFS(시도_소아과개폐업!$F$5:$F$293,시도_소아과개폐업!$A$5:$A$293,$D1202,시도_소아과개폐업!$B$5:$B$293,$B1202)</f>
        <v>9</v>
      </c>
      <c r="AW1202" s="15" t="n">
        <f aca="false">SUMIFS(시도_소아과개폐업!$G$5:$G$293,시도_소아과개폐업!$A$5:$A$293,$D1202,시도_소아과개폐업!$B$5:$B$293,$B1202)</f>
        <v>0.114285714285714</v>
      </c>
      <c r="AX1202" s="14" t="n">
        <f aca="false">SUMIFS(시도_소아과개폐업!$H$5:$H$293,시도_소아과개폐업!$A$5:$A$293,$D1202,시도_소아과개폐업!$B$5:$B$293,$B1202)</f>
        <v>73</v>
      </c>
      <c r="AY1202" s="14" t="n">
        <f aca="false">SUMIFS(시군구_병원급!$E$5:$E$3668,시군구_병원급!$A$5:$A$3668,$A1202,시군구_병원급!$D$5:$D$3668,$D1202)</f>
        <v>9</v>
      </c>
      <c r="AZ1202" s="14" t="n">
        <f aca="false">SUMIFS(시군구_병원급!$F$5:$F$3668,시군구_병원급!$A$5:$A$3668,$A1202,시군구_병원급!$D$5:$D$3668,$D1202)</f>
        <v>5</v>
      </c>
      <c r="BA1202" s="14" t="n">
        <f aca="false">SUMIFS(시군구_병원급!$G$5:$G$3668,시군구_병원급!$A$5:$A$3668,$A1202,시군구_병원급!$D$5:$D$3668,$D1202)</f>
        <v>13</v>
      </c>
      <c r="BB1202" s="14" t="n">
        <f aca="false">SUMIFS(시군구_병원급!$H$5:$H$3668,시군구_병원급!$A$5:$A$3668,$A1202,시군구_병원급!$D$5:$D$3668,$D1202)</f>
        <v>32</v>
      </c>
      <c r="BC1202" s="16" t="n">
        <f aca="false">K1202+AY1202</f>
        <v>31</v>
      </c>
      <c r="BD1202" s="17" t="n">
        <f aca="false">IF(E1202=0,"",(K1202+AY1202)/E1202*1000)</f>
        <v>1.95793595654645</v>
      </c>
      <c r="BE1202" s="16" t="n">
        <f aca="false">AY1202-SUMIFS(시군구_병원급!$E$5:$E$3668,시군구_병원급!$A$5:$A$3668,$A1202,시군구_병원급!$D$5:$D$3668,$D1202-3)</f>
        <v>-2</v>
      </c>
      <c r="BF1202" s="16" t="n">
        <f aca="false">IF(AY1202=0,1,0)</f>
        <v>0</v>
      </c>
      <c r="BG1202" s="16" t="n">
        <f aca="false">IF(K1202+AY1202=0,1,0)</f>
        <v>0</v>
      </c>
      <c r="BH1202" s="16" t="n">
        <f aca="false">AF1202+AG1202+AH1202</f>
        <v>18</v>
      </c>
      <c r="BI1202" s="18" t="n">
        <f aca="false">IF(H1202=0,"",BH1202/H1202)</f>
        <v>0.0625</v>
      </c>
      <c r="BJ1202" s="16" t="n">
        <f aca="false">IF(AP1202="","",AP1202+AN1202)</f>
        <v>43</v>
      </c>
    </row>
    <row r="1203" customFormat="false" ht="15" hidden="false" customHeight="true" outlineLevel="0" collapsed="false">
      <c r="A1203" s="9" t="s">
        <v>170</v>
      </c>
      <c r="B1203" s="10" t="s">
        <v>160</v>
      </c>
      <c r="C1203" s="10" t="s">
        <v>171</v>
      </c>
      <c r="D1203" s="9" t="n">
        <v>2021</v>
      </c>
      <c r="E1203" s="11" t="n">
        <v>8884</v>
      </c>
      <c r="F1203" s="11" t="n">
        <v>1259</v>
      </c>
      <c r="G1203" s="11" t="n">
        <v>1278</v>
      </c>
      <c r="H1203" s="11" t="n">
        <v>172</v>
      </c>
      <c r="I1203" s="11" t="n">
        <v>8579</v>
      </c>
      <c r="J1203" s="11" t="n">
        <v>6054</v>
      </c>
      <c r="K1203" s="11" t="n">
        <v>17</v>
      </c>
      <c r="L1203" s="12" t="n">
        <v>19.3606483565961</v>
      </c>
      <c r="M1203" s="12" t="n">
        <v>1.91355245384962</v>
      </c>
      <c r="N1203" s="13" t="n">
        <v>0.705676652290477</v>
      </c>
      <c r="O1203" s="13" t="n">
        <v>0.965668617739757</v>
      </c>
      <c r="P1203" s="13" t="n">
        <v>0.143854119765871</v>
      </c>
      <c r="Q1203" s="13" t="n">
        <v>-0.28210101010101</v>
      </c>
      <c r="R1203" s="13" t="n">
        <v>-0.334721499219157</v>
      </c>
      <c r="S1203" s="11" t="n">
        <v>1</v>
      </c>
      <c r="T1203" s="13" t="n">
        <v>-0.0752688172043011</v>
      </c>
      <c r="U1203" s="13" t="n">
        <v>-0.0333521126760563</v>
      </c>
      <c r="V1203" s="11" t="n">
        <v>0</v>
      </c>
      <c r="W1203" s="13" t="n">
        <v>-0.279069767441861</v>
      </c>
      <c r="X1203" s="11" t="n">
        <v>1</v>
      </c>
      <c r="Y1203" s="11" t="n">
        <v>0</v>
      </c>
      <c r="Z1203" s="11" t="n">
        <v>1</v>
      </c>
      <c r="AA1203" s="11" t="n">
        <v>0</v>
      </c>
      <c r="AB1203" s="10" t="s">
        <v>515</v>
      </c>
      <c r="AC1203" s="11" t="n">
        <v>18</v>
      </c>
      <c r="AD1203" s="11" t="n">
        <v>78</v>
      </c>
      <c r="AE1203" s="11" t="n">
        <v>70</v>
      </c>
      <c r="AF1203" s="11" t="n">
        <v>5</v>
      </c>
      <c r="AG1203" s="11" t="n">
        <v>0</v>
      </c>
      <c r="AH1203" s="11" t="n">
        <v>1</v>
      </c>
      <c r="AI1203" s="13" t="n">
        <v>0.104651162790698</v>
      </c>
      <c r="AJ1203" s="13" t="n">
        <v>0.453488372093023</v>
      </c>
      <c r="AK1203" s="13" t="n">
        <v>0.406976744186047</v>
      </c>
      <c r="AL1203" s="13" t="n">
        <v>0.0290697674418605</v>
      </c>
      <c r="AM1203" s="13" t="n">
        <v>0</v>
      </c>
      <c r="AN1203" s="11" t="n">
        <v>3</v>
      </c>
      <c r="AO1203" s="13" t="n">
        <v>0.0171428571428571</v>
      </c>
      <c r="AP1203" s="11" t="n">
        <v>20</v>
      </c>
      <c r="AQ1203" s="11" t="n">
        <v>7</v>
      </c>
      <c r="AR1203" s="13" t="n">
        <v>0.106382978723404</v>
      </c>
      <c r="AS1203" s="13" t="n">
        <v>0.0372340425531915</v>
      </c>
      <c r="AT1203" s="14" t="n">
        <f aca="false">SUMIFS(시도_소아과개폐업!$C$5:$C$293,시도_소아과개폐업!$A$5:$A$293,$D1203,시도_소아과개폐업!$B$5:$B$293,$B1203)</f>
        <v>25</v>
      </c>
      <c r="AU1203" s="14" t="n">
        <f aca="false">SUMIFS(시도_소아과개폐업!$D$5:$D$293,시도_소아과개폐업!$A$5:$A$293,$D1203,시도_소아과개폐업!$B$5:$B$293,$B1203)</f>
        <v>16</v>
      </c>
      <c r="AV1203" s="14" t="n">
        <f aca="false">SUMIFS(시도_소아과개폐업!$F$5:$F$293,시도_소아과개폐업!$A$5:$A$293,$D1203,시도_소아과개폐업!$B$5:$B$293,$B1203)</f>
        <v>9</v>
      </c>
      <c r="AW1203" s="15" t="n">
        <f aca="false">SUMIFS(시도_소아과개폐업!$G$5:$G$293,시도_소아과개폐업!$A$5:$A$293,$D1203,시도_소아과개폐업!$B$5:$B$293,$B1203)</f>
        <v>0.114285714285714</v>
      </c>
      <c r="AX1203" s="14" t="n">
        <f aca="false">SUMIFS(시도_소아과개폐업!$H$5:$H$293,시도_소아과개폐업!$A$5:$A$293,$D1203,시도_소아과개폐업!$B$5:$B$293,$B1203)</f>
        <v>73</v>
      </c>
      <c r="AY1203" s="14" t="n">
        <f aca="false">SUMIFS(시군구_병원급!$E$5:$E$3668,시군구_병원급!$A$5:$A$3668,$A1203,시군구_병원급!$D$5:$D$3668,$D1203)</f>
        <v>5</v>
      </c>
      <c r="AZ1203" s="14" t="n">
        <f aca="false">SUMIFS(시군구_병원급!$F$5:$F$3668,시군구_병원급!$A$5:$A$3668,$A1203,시군구_병원급!$D$5:$D$3668,$D1203)</f>
        <v>2</v>
      </c>
      <c r="BA1203" s="14" t="n">
        <f aca="false">SUMIFS(시군구_병원급!$G$5:$G$3668,시군구_병원급!$A$5:$A$3668,$A1203,시군구_병원급!$D$5:$D$3668,$D1203)</f>
        <v>10</v>
      </c>
      <c r="BB1203" s="14" t="n">
        <f aca="false">SUMIFS(시군구_병원급!$H$5:$H$3668,시군구_병원급!$A$5:$A$3668,$A1203,시군구_병원급!$D$5:$D$3668,$D1203)</f>
        <v>27</v>
      </c>
      <c r="BC1203" s="16" t="n">
        <f aca="false">K1203+AY1203</f>
        <v>22</v>
      </c>
      <c r="BD1203" s="17" t="n">
        <f aca="false">IF(E1203=0,"",(K1203+AY1203)/E1203*1000)</f>
        <v>2.4763619990995</v>
      </c>
      <c r="BE1203" s="16" t="n">
        <f aca="false">AY1203-SUMIFS(시군구_병원급!$E$5:$E$3668,시군구_병원급!$A$5:$A$3668,$A1203,시군구_병원급!$D$5:$D$3668,$D1203-3)</f>
        <v>0</v>
      </c>
      <c r="BF1203" s="16" t="n">
        <f aca="false">IF(AY1203=0,1,0)</f>
        <v>0</v>
      </c>
      <c r="BG1203" s="16" t="n">
        <f aca="false">IF(K1203+AY1203=0,1,0)</f>
        <v>0</v>
      </c>
      <c r="BH1203" s="16" t="n">
        <f aca="false">AF1203+AG1203+AH1203</f>
        <v>6</v>
      </c>
      <c r="BI1203" s="18" t="n">
        <f aca="false">IF(H1203=0,"",BH1203/H1203)</f>
        <v>0.0348837209302326</v>
      </c>
      <c r="BJ1203" s="16" t="n">
        <f aca="false">IF(AP1203="","",AP1203+AN1203)</f>
        <v>23</v>
      </c>
    </row>
    <row r="1204" customFormat="false" ht="15" hidden="false" customHeight="true" outlineLevel="0" collapsed="false">
      <c r="A1204" s="9" t="s">
        <v>172</v>
      </c>
      <c r="B1204" s="10" t="s">
        <v>160</v>
      </c>
      <c r="C1204" s="10" t="s">
        <v>117</v>
      </c>
      <c r="D1204" s="9" t="n">
        <v>2021</v>
      </c>
      <c r="E1204" s="11" t="n">
        <v>25770</v>
      </c>
      <c r="F1204" s="11" t="n">
        <v>3375</v>
      </c>
      <c r="G1204" s="11" t="n">
        <v>3374</v>
      </c>
      <c r="H1204" s="11" t="n">
        <v>395</v>
      </c>
      <c r="I1204" s="11" t="n">
        <v>18346</v>
      </c>
      <c r="J1204" s="11" t="n">
        <v>14427</v>
      </c>
      <c r="K1204" s="11" t="n">
        <v>29</v>
      </c>
      <c r="L1204" s="12" t="n">
        <v>15.3279006596818</v>
      </c>
      <c r="M1204" s="12" t="n">
        <v>1.12533954210322</v>
      </c>
      <c r="N1204" s="13" t="n">
        <v>0.786383952905265</v>
      </c>
      <c r="O1204" s="13" t="n">
        <v>0.711913077221576</v>
      </c>
      <c r="P1204" s="13" t="n">
        <v>0.13092743500194</v>
      </c>
      <c r="Q1204" s="13" t="n">
        <v>-0.162876819126819</v>
      </c>
      <c r="R1204" s="13" t="n">
        <v>-0.186595949855352</v>
      </c>
      <c r="S1204" s="11" t="n">
        <v>-2</v>
      </c>
      <c r="T1204" s="13" t="n">
        <v>-0.0435835351089589</v>
      </c>
      <c r="U1204" s="13" t="n">
        <v>-0.01349680055923</v>
      </c>
      <c r="V1204" s="11" t="n">
        <v>0</v>
      </c>
      <c r="W1204" s="13" t="n">
        <v>0.0430379746835443</v>
      </c>
      <c r="X1204" s="11" t="n">
        <v>0</v>
      </c>
      <c r="Y1204" s="11" t="n">
        <v>0</v>
      </c>
      <c r="Z1204" s="11" t="n">
        <v>0</v>
      </c>
      <c r="AA1204" s="11" t="n">
        <v>0</v>
      </c>
      <c r="AB1204" s="10" t="s">
        <v>515</v>
      </c>
      <c r="AC1204" s="11" t="n">
        <v>36</v>
      </c>
      <c r="AD1204" s="11" t="n">
        <v>149</v>
      </c>
      <c r="AE1204" s="11" t="n">
        <v>194</v>
      </c>
      <c r="AF1204" s="11" t="n">
        <v>10</v>
      </c>
      <c r="AG1204" s="11" t="n">
        <v>5</v>
      </c>
      <c r="AH1204" s="11" t="n">
        <v>1</v>
      </c>
      <c r="AI1204" s="13" t="n">
        <v>0.0911392405063291</v>
      </c>
      <c r="AJ1204" s="13" t="n">
        <v>0.377215189873418</v>
      </c>
      <c r="AK1204" s="13" t="n">
        <v>0.491139240506329</v>
      </c>
      <c r="AL1204" s="13" t="n">
        <v>0.0253164556962025</v>
      </c>
      <c r="AM1204" s="13" t="n">
        <v>0.0126582278481013</v>
      </c>
      <c r="AN1204" s="11" t="n">
        <v>17</v>
      </c>
      <c r="AO1204" s="13" t="n">
        <v>0.0412621359223301</v>
      </c>
      <c r="AP1204" s="11" t="n">
        <v>30</v>
      </c>
      <c r="AQ1204" s="11" t="n">
        <v>16</v>
      </c>
      <c r="AR1204" s="13" t="n">
        <v>0.0704225352112676</v>
      </c>
      <c r="AS1204" s="13" t="n">
        <v>0.0375586854460094</v>
      </c>
      <c r="AT1204" s="14" t="n">
        <f aca="false">SUMIFS(시도_소아과개폐업!$C$5:$C$293,시도_소아과개폐업!$A$5:$A$293,$D1204,시도_소아과개폐업!$B$5:$B$293,$B1204)</f>
        <v>25</v>
      </c>
      <c r="AU1204" s="14" t="n">
        <f aca="false">SUMIFS(시도_소아과개폐업!$D$5:$D$293,시도_소아과개폐업!$A$5:$A$293,$D1204,시도_소아과개폐업!$B$5:$B$293,$B1204)</f>
        <v>16</v>
      </c>
      <c r="AV1204" s="14" t="n">
        <f aca="false">SUMIFS(시도_소아과개폐업!$F$5:$F$293,시도_소아과개폐업!$A$5:$A$293,$D1204,시도_소아과개폐업!$B$5:$B$293,$B1204)</f>
        <v>9</v>
      </c>
      <c r="AW1204" s="15" t="n">
        <f aca="false">SUMIFS(시도_소아과개폐업!$G$5:$G$293,시도_소아과개폐업!$A$5:$A$293,$D1204,시도_소아과개폐업!$B$5:$B$293,$B1204)</f>
        <v>0.114285714285714</v>
      </c>
      <c r="AX1204" s="14" t="n">
        <f aca="false">SUMIFS(시도_소아과개폐업!$H$5:$H$293,시도_소아과개폐업!$A$5:$A$293,$D1204,시도_소아과개폐업!$B$5:$B$293,$B1204)</f>
        <v>73</v>
      </c>
      <c r="AY1204" s="14" t="n">
        <f aca="false">SUMIFS(시군구_병원급!$E$5:$E$3668,시군구_병원급!$A$5:$A$3668,$A1204,시군구_병원급!$D$5:$D$3668,$D1204)</f>
        <v>4</v>
      </c>
      <c r="AZ1204" s="14" t="n">
        <f aca="false">SUMIFS(시군구_병원급!$F$5:$F$3668,시군구_병원급!$A$5:$A$3668,$A1204,시군구_병원급!$D$5:$D$3668,$D1204)</f>
        <v>6</v>
      </c>
      <c r="BA1204" s="14" t="n">
        <f aca="false">SUMIFS(시군구_병원급!$G$5:$G$3668,시군구_병원급!$A$5:$A$3668,$A1204,시군구_병원급!$D$5:$D$3668,$D1204)</f>
        <v>15</v>
      </c>
      <c r="BB1204" s="14" t="n">
        <f aca="false">SUMIFS(시군구_병원급!$H$5:$H$3668,시군구_병원급!$A$5:$A$3668,$A1204,시군구_병원급!$D$5:$D$3668,$D1204)</f>
        <v>37</v>
      </c>
      <c r="BC1204" s="16" t="n">
        <f aca="false">K1204+AY1204</f>
        <v>33</v>
      </c>
      <c r="BD1204" s="17" t="n">
        <f aca="false">IF(E1204=0,"",(K1204+AY1204)/E1204*1000)</f>
        <v>1.28055878928987</v>
      </c>
      <c r="BE1204" s="16" t="n">
        <f aca="false">AY1204-SUMIFS(시군구_병원급!$E$5:$E$3668,시군구_병원급!$A$5:$A$3668,$A1204,시군구_병원급!$D$5:$D$3668,$D1204-3)</f>
        <v>1</v>
      </c>
      <c r="BF1204" s="16" t="n">
        <f aca="false">IF(AY1204=0,1,0)</f>
        <v>0</v>
      </c>
      <c r="BG1204" s="16" t="n">
        <f aca="false">IF(K1204+AY1204=0,1,0)</f>
        <v>0</v>
      </c>
      <c r="BH1204" s="16" t="n">
        <f aca="false">AF1204+AG1204+AH1204</f>
        <v>16</v>
      </c>
      <c r="BI1204" s="18" t="n">
        <f aca="false">IF(H1204=0,"",BH1204/H1204)</f>
        <v>0.0405063291139241</v>
      </c>
      <c r="BJ1204" s="16" t="n">
        <f aca="false">IF(AP1204="","",AP1204+AN1204)</f>
        <v>47</v>
      </c>
    </row>
    <row r="1205" customFormat="false" ht="15" hidden="false" customHeight="true" outlineLevel="0" collapsed="false">
      <c r="A1205" s="9" t="s">
        <v>173</v>
      </c>
      <c r="B1205" s="10" t="s">
        <v>160</v>
      </c>
      <c r="C1205" s="10" t="s">
        <v>174</v>
      </c>
      <c r="D1205" s="9" t="n">
        <v>2021</v>
      </c>
      <c r="E1205" s="11" t="n">
        <v>1692</v>
      </c>
      <c r="F1205" s="11" t="n">
        <v>264</v>
      </c>
      <c r="G1205" s="11" t="n">
        <v>277</v>
      </c>
      <c r="H1205" s="11" t="n">
        <v>13</v>
      </c>
      <c r="I1205" s="11" t="n">
        <v>737</v>
      </c>
      <c r="J1205" s="11" t="n">
        <v>665</v>
      </c>
      <c r="K1205" s="11" t="n">
        <v>1</v>
      </c>
      <c r="L1205" s="12" t="n">
        <v>7.68321513002364</v>
      </c>
      <c r="M1205" s="12" t="n">
        <v>0.591016548463357</v>
      </c>
      <c r="N1205" s="13" t="n">
        <v>0.902306648575305</v>
      </c>
      <c r="O1205" s="13" t="n">
        <v>0.435579196217494</v>
      </c>
      <c r="P1205" s="13" t="n">
        <v>0.16371158392435</v>
      </c>
      <c r="Q1205" s="13" t="n">
        <v>-0.0242214532871973</v>
      </c>
      <c r="R1205" s="13" t="n">
        <v>0.0736434108527131</v>
      </c>
      <c r="S1205" s="11" t="n">
        <v>-1</v>
      </c>
      <c r="T1205" s="13" t="n">
        <v>-0.0714285714285714</v>
      </c>
      <c r="U1205" s="13" t="n">
        <v>-0.118421052631579</v>
      </c>
      <c r="V1205" s="11" t="n">
        <v>0</v>
      </c>
      <c r="W1205" s="13" t="n">
        <v>-0.0769230769230769</v>
      </c>
      <c r="X1205" s="11" t="n">
        <v>0</v>
      </c>
      <c r="Y1205" s="11" t="n">
        <v>0</v>
      </c>
      <c r="Z1205" s="11" t="n">
        <v>0</v>
      </c>
      <c r="AA1205" s="11" t="n">
        <v>0</v>
      </c>
      <c r="AB1205" s="10" t="s">
        <v>515</v>
      </c>
      <c r="AC1205" s="11" t="n">
        <v>6</v>
      </c>
      <c r="AD1205" s="11" t="n">
        <v>4</v>
      </c>
      <c r="AE1205" s="11" t="n">
        <v>1</v>
      </c>
      <c r="AF1205" s="11" t="n">
        <v>1</v>
      </c>
      <c r="AG1205" s="11" t="n">
        <v>1</v>
      </c>
      <c r="AH1205" s="11" t="n">
        <v>0</v>
      </c>
      <c r="AI1205" s="13" t="n">
        <v>0.461538461538462</v>
      </c>
      <c r="AJ1205" s="13" t="n">
        <v>0.307692307692308</v>
      </c>
      <c r="AK1205" s="13" t="n">
        <v>0.0769230769230769</v>
      </c>
      <c r="AL1205" s="13" t="n">
        <v>0.0769230769230769</v>
      </c>
      <c r="AM1205" s="13" t="n">
        <v>0.0769230769230769</v>
      </c>
      <c r="AN1205" s="11" t="n">
        <v>1</v>
      </c>
      <c r="AO1205" s="13" t="n">
        <v>0.0714285714285714</v>
      </c>
      <c r="AP1205" s="11" t="n">
        <v>1</v>
      </c>
      <c r="AQ1205" s="11" t="n">
        <v>0</v>
      </c>
      <c r="AR1205" s="13" t="n">
        <v>0.0666666666666667</v>
      </c>
      <c r="AS1205" s="13" t="n">
        <v>0</v>
      </c>
      <c r="AT1205" s="14" t="n">
        <f aca="false">SUMIFS(시도_소아과개폐업!$C$5:$C$293,시도_소아과개폐업!$A$5:$A$293,$D1205,시도_소아과개폐업!$B$5:$B$293,$B1205)</f>
        <v>25</v>
      </c>
      <c r="AU1205" s="14" t="n">
        <f aca="false">SUMIFS(시도_소아과개폐업!$D$5:$D$293,시도_소아과개폐업!$A$5:$A$293,$D1205,시도_소아과개폐업!$B$5:$B$293,$B1205)</f>
        <v>16</v>
      </c>
      <c r="AV1205" s="14" t="n">
        <f aca="false">SUMIFS(시도_소아과개폐업!$F$5:$F$293,시도_소아과개폐업!$A$5:$A$293,$D1205,시도_소아과개폐업!$B$5:$B$293,$B1205)</f>
        <v>9</v>
      </c>
      <c r="AW1205" s="15" t="n">
        <f aca="false">SUMIFS(시도_소아과개폐업!$G$5:$G$293,시도_소아과개폐업!$A$5:$A$293,$D1205,시도_소아과개폐업!$B$5:$B$293,$B1205)</f>
        <v>0.114285714285714</v>
      </c>
      <c r="AX1205" s="14" t="n">
        <f aca="false">SUMIFS(시도_소아과개폐업!$H$5:$H$293,시도_소아과개폐업!$A$5:$A$293,$D1205,시도_소아과개폐업!$B$5:$B$293,$B1205)</f>
        <v>73</v>
      </c>
      <c r="AY1205" s="14" t="n">
        <f aca="false">SUMIFS(시군구_병원급!$E$5:$E$3668,시군구_병원급!$A$5:$A$3668,$A1205,시군구_병원급!$D$5:$D$3668,$D1205)</f>
        <v>1</v>
      </c>
      <c r="AZ1205" s="14" t="n">
        <f aca="false">SUMIFS(시군구_병원급!$F$5:$F$3668,시군구_병원급!$A$5:$A$3668,$A1205,시군구_병원급!$D$5:$D$3668,$D1205)</f>
        <v>1</v>
      </c>
      <c r="BA1205" s="14" t="n">
        <f aca="false">SUMIFS(시군구_병원급!$G$5:$G$3668,시군구_병원급!$A$5:$A$3668,$A1205,시군구_병원급!$D$5:$D$3668,$D1205)</f>
        <v>2</v>
      </c>
      <c r="BB1205" s="14" t="n">
        <f aca="false">SUMIFS(시군구_병원급!$H$5:$H$3668,시군구_병원급!$A$5:$A$3668,$A1205,시군구_병원급!$D$5:$D$3668,$D1205)</f>
        <v>7</v>
      </c>
      <c r="BC1205" s="16" t="n">
        <f aca="false">K1205+AY1205</f>
        <v>2</v>
      </c>
      <c r="BD1205" s="17" t="n">
        <f aca="false">IF(E1205=0,"",(K1205+AY1205)/E1205*1000)</f>
        <v>1.18203309692671</v>
      </c>
      <c r="BE1205" s="16" t="n">
        <f aca="false">AY1205-SUMIFS(시군구_병원급!$E$5:$E$3668,시군구_병원급!$A$5:$A$3668,$A1205,시군구_병원급!$D$5:$D$3668,$D1205-3)</f>
        <v>-1</v>
      </c>
      <c r="BF1205" s="16" t="n">
        <f aca="false">IF(AY1205=0,1,0)</f>
        <v>0</v>
      </c>
      <c r="BG1205" s="16" t="n">
        <f aca="false">IF(K1205+AY1205=0,1,0)</f>
        <v>0</v>
      </c>
      <c r="BH1205" s="16" t="n">
        <f aca="false">AF1205+AG1205+AH1205</f>
        <v>2</v>
      </c>
      <c r="BI1205" s="18" t="n">
        <f aca="false">IF(H1205=0,"",BH1205/H1205)</f>
        <v>0.153846153846154</v>
      </c>
      <c r="BJ1205" s="16" t="n">
        <f aca="false">IF(AP1205="","",AP1205+AN1205)</f>
        <v>2</v>
      </c>
    </row>
    <row r="1206" customFormat="false" ht="15" hidden="false" customHeight="true" outlineLevel="0" collapsed="false">
      <c r="A1206" s="9" t="s">
        <v>175</v>
      </c>
      <c r="B1206" s="10" t="s">
        <v>160</v>
      </c>
      <c r="C1206" s="10" t="s">
        <v>176</v>
      </c>
      <c r="D1206" s="9" t="n">
        <v>2021</v>
      </c>
      <c r="E1206" s="11" t="n">
        <v>489</v>
      </c>
      <c r="F1206" s="11" t="n">
        <v>74</v>
      </c>
      <c r="G1206" s="11" t="n">
        <v>74</v>
      </c>
      <c r="H1206" s="11" t="n">
        <v>13</v>
      </c>
      <c r="I1206" s="11" t="n">
        <v>513</v>
      </c>
      <c r="J1206" s="11" t="n">
        <v>291</v>
      </c>
      <c r="K1206" s="11" t="n">
        <v>0</v>
      </c>
      <c r="L1206" s="12" t="n">
        <v>26.5848670756646</v>
      </c>
      <c r="M1206" s="12" t="n">
        <v>0</v>
      </c>
      <c r="N1206" s="13" t="n">
        <v>0.567251461988304</v>
      </c>
      <c r="O1206" s="13" t="n">
        <v>1.04907975460123</v>
      </c>
      <c r="P1206" s="13" t="n">
        <v>0.151329243353783</v>
      </c>
      <c r="Q1206" s="13" t="n">
        <v>-0.282991202346041</v>
      </c>
      <c r="R1206" s="13" t="n">
        <v>-0.321100917431193</v>
      </c>
      <c r="S1206" s="11" t="n">
        <v>0</v>
      </c>
      <c r="T1206" s="13" t="n">
        <v>-0.0714285714285714</v>
      </c>
      <c r="U1206" s="13" t="n">
        <v>-0.0375234521575985</v>
      </c>
      <c r="V1206" s="11" t="n">
        <v>1</v>
      </c>
      <c r="W1206" s="13" t="n">
        <v>-0.153846153846154</v>
      </c>
      <c r="X1206" s="11" t="n">
        <v>0</v>
      </c>
      <c r="Y1206" s="11" t="n">
        <v>0</v>
      </c>
      <c r="Z1206" s="11" t="n">
        <v>0</v>
      </c>
      <c r="AA1206" s="11" t="n">
        <v>0</v>
      </c>
      <c r="AB1206" s="10" t="s">
        <v>515</v>
      </c>
      <c r="AC1206" s="11" t="n">
        <v>10</v>
      </c>
      <c r="AD1206" s="11" t="n">
        <v>1</v>
      </c>
      <c r="AE1206" s="11" t="n">
        <v>0</v>
      </c>
      <c r="AF1206" s="11" t="n">
        <v>2</v>
      </c>
      <c r="AG1206" s="11" t="n">
        <v>0</v>
      </c>
      <c r="AH1206" s="11" t="n">
        <v>0</v>
      </c>
      <c r="AI1206" s="13" t="n">
        <v>0.769230769230769</v>
      </c>
      <c r="AJ1206" s="13" t="n">
        <v>0.0769230769230769</v>
      </c>
      <c r="AK1206" s="13" t="n">
        <v>0</v>
      </c>
      <c r="AL1206" s="13" t="n">
        <v>0.153846153846154</v>
      </c>
      <c r="AM1206" s="13" t="n">
        <v>0</v>
      </c>
      <c r="AN1206" s="11" t="n">
        <v>1</v>
      </c>
      <c r="AO1206" s="13" t="n">
        <v>0.0714285714285714</v>
      </c>
      <c r="AP1206" s="11" t="n">
        <v>1</v>
      </c>
      <c r="AQ1206" s="11" t="n">
        <v>0</v>
      </c>
      <c r="AR1206" s="13" t="n">
        <v>0.0666666666666667</v>
      </c>
      <c r="AS1206" s="13" t="n">
        <v>0</v>
      </c>
      <c r="AT1206" s="14" t="n">
        <f aca="false">SUMIFS(시도_소아과개폐업!$C$5:$C$293,시도_소아과개폐업!$A$5:$A$293,$D1206,시도_소아과개폐업!$B$5:$B$293,$B1206)</f>
        <v>25</v>
      </c>
      <c r="AU1206" s="14" t="n">
        <f aca="false">SUMIFS(시도_소아과개폐업!$D$5:$D$293,시도_소아과개폐업!$A$5:$A$293,$D1206,시도_소아과개폐업!$B$5:$B$293,$B1206)</f>
        <v>16</v>
      </c>
      <c r="AV1206" s="14" t="n">
        <f aca="false">SUMIFS(시도_소아과개폐업!$F$5:$F$293,시도_소아과개폐업!$A$5:$A$293,$D1206,시도_소아과개폐업!$B$5:$B$293,$B1206)</f>
        <v>9</v>
      </c>
      <c r="AW1206" s="15" t="n">
        <f aca="false">SUMIFS(시도_소아과개폐업!$G$5:$G$293,시도_소아과개폐업!$A$5:$A$293,$D1206,시도_소아과개폐업!$B$5:$B$293,$B1206)</f>
        <v>0.114285714285714</v>
      </c>
      <c r="AX1206" s="14" t="n">
        <f aca="false">SUMIFS(시도_소아과개폐업!$H$5:$H$293,시도_소아과개폐업!$A$5:$A$293,$D1206,시도_소아과개폐업!$B$5:$B$293,$B1206)</f>
        <v>73</v>
      </c>
      <c r="AY1206" s="14" t="n">
        <f aca="false">SUMIFS(시군구_병원급!$E$5:$E$3668,시군구_병원급!$A$5:$A$3668,$A1206,시군구_병원급!$D$5:$D$3668,$D1206)</f>
        <v>1</v>
      </c>
      <c r="AZ1206" s="14" t="n">
        <f aca="false">SUMIFS(시군구_병원급!$F$5:$F$3668,시군구_병원급!$A$5:$A$3668,$A1206,시군구_병원급!$D$5:$D$3668,$D1206)</f>
        <v>0</v>
      </c>
      <c r="BA1206" s="14" t="n">
        <f aca="false">SUMIFS(시군구_병원급!$G$5:$G$3668,시군구_병원급!$A$5:$A$3668,$A1206,시군구_병원급!$D$5:$D$3668,$D1206)</f>
        <v>1</v>
      </c>
      <c r="BB1206" s="14" t="n">
        <f aca="false">SUMIFS(시군구_병원급!$H$5:$H$3668,시군구_병원급!$A$5:$A$3668,$A1206,시군구_병원급!$D$5:$D$3668,$D1206)</f>
        <v>1</v>
      </c>
      <c r="BC1206" s="16" t="n">
        <f aca="false">K1206+AY1206</f>
        <v>1</v>
      </c>
      <c r="BD1206" s="17" t="n">
        <f aca="false">IF(E1206=0,"",(K1206+AY1206)/E1206*1000)</f>
        <v>2.04498977505113</v>
      </c>
      <c r="BE1206" s="16" t="n">
        <f aca="false">AY1206-SUMIFS(시군구_병원급!$E$5:$E$3668,시군구_병원급!$A$5:$A$3668,$A1206,시군구_병원급!$D$5:$D$3668,$D1206-3)</f>
        <v>0</v>
      </c>
      <c r="BF1206" s="16" t="n">
        <f aca="false">IF(AY1206=0,1,0)</f>
        <v>0</v>
      </c>
      <c r="BG1206" s="16" t="n">
        <f aca="false">IF(K1206+AY1206=0,1,0)</f>
        <v>0</v>
      </c>
      <c r="BH1206" s="16" t="n">
        <f aca="false">AF1206+AG1206+AH1206</f>
        <v>2</v>
      </c>
      <c r="BI1206" s="18" t="n">
        <f aca="false">IF(H1206=0,"",BH1206/H1206)</f>
        <v>0.153846153846154</v>
      </c>
      <c r="BJ1206" s="16" t="n">
        <f aca="false">IF(AP1206="","",AP1206+AN1206)</f>
        <v>2</v>
      </c>
    </row>
    <row r="1207" customFormat="false" ht="15" hidden="false" customHeight="true" outlineLevel="0" collapsed="false">
      <c r="A1207" s="9" t="s">
        <v>177</v>
      </c>
      <c r="B1207" s="10" t="s">
        <v>178</v>
      </c>
      <c r="C1207" s="10" t="s">
        <v>119</v>
      </c>
      <c r="D1207" s="9" t="n">
        <v>2021</v>
      </c>
      <c r="E1207" s="11" t="n">
        <v>4109</v>
      </c>
      <c r="F1207" s="11" t="n">
        <v>648</v>
      </c>
      <c r="G1207" s="11" t="n">
        <v>639</v>
      </c>
      <c r="H1207" s="11" t="n">
        <v>55</v>
      </c>
      <c r="I1207" s="11" t="n">
        <v>3337</v>
      </c>
      <c r="J1207" s="11" t="n">
        <v>2390</v>
      </c>
      <c r="K1207" s="11" t="n">
        <v>5</v>
      </c>
      <c r="L1207" s="12" t="n">
        <v>13.3852518861037</v>
      </c>
      <c r="M1207" s="12" t="n">
        <v>1.21684108055488</v>
      </c>
      <c r="N1207" s="13" t="n">
        <v>0.716212166616722</v>
      </c>
      <c r="O1207" s="13" t="n">
        <v>0.812119737162327</v>
      </c>
      <c r="P1207" s="13" t="n">
        <v>0.155512290094914</v>
      </c>
      <c r="Q1207" s="13" t="n">
        <v>0.137282037088292</v>
      </c>
      <c r="R1207" s="13" t="n">
        <v>0.389130434782609</v>
      </c>
      <c r="S1207" s="11" t="n">
        <v>3</v>
      </c>
      <c r="T1207" s="13" t="n">
        <v>-0.0350877192982456</v>
      </c>
      <c r="U1207" s="13" t="n">
        <v>-0.052526973310619</v>
      </c>
      <c r="V1207" s="11" t="n">
        <v>0</v>
      </c>
      <c r="W1207" s="13" t="n">
        <v>-0.0545454545454546</v>
      </c>
      <c r="X1207" s="11" t="n">
        <v>0</v>
      </c>
      <c r="Y1207" s="11" t="n">
        <v>0</v>
      </c>
      <c r="Z1207" s="11" t="n">
        <v>0</v>
      </c>
      <c r="AA1207" s="11" t="n">
        <v>0</v>
      </c>
      <c r="AB1207" s="10" t="s">
        <v>515</v>
      </c>
      <c r="AC1207" s="11" t="n">
        <v>10</v>
      </c>
      <c r="AD1207" s="11" t="n">
        <v>20</v>
      </c>
      <c r="AE1207" s="11" t="n">
        <v>8</v>
      </c>
      <c r="AF1207" s="11" t="n">
        <v>6</v>
      </c>
      <c r="AG1207" s="11" t="n">
        <v>11</v>
      </c>
      <c r="AH1207" s="11" t="n">
        <v>0</v>
      </c>
      <c r="AI1207" s="13" t="n">
        <v>0.181818181818182</v>
      </c>
      <c r="AJ1207" s="13" t="n">
        <v>0.363636363636364</v>
      </c>
      <c r="AK1207" s="13" t="n">
        <v>0.145454545454545</v>
      </c>
      <c r="AL1207" s="13" t="n">
        <v>0.109090909090909</v>
      </c>
      <c r="AM1207" s="13" t="n">
        <v>0.2</v>
      </c>
      <c r="AN1207" s="11" t="n">
        <v>2</v>
      </c>
      <c r="AO1207" s="13" t="n">
        <v>0.0350877192982456</v>
      </c>
      <c r="AP1207" s="11" t="n">
        <v>1</v>
      </c>
      <c r="AQ1207" s="11" t="n">
        <v>1</v>
      </c>
      <c r="AR1207" s="13" t="n">
        <v>0.0175438596491228</v>
      </c>
      <c r="AS1207" s="13" t="n">
        <v>0.0175438596491228</v>
      </c>
      <c r="AT1207" s="14" t="n">
        <f aca="false">SUMIFS(시도_소아과개폐업!$C$5:$C$293,시도_소아과개폐업!$A$5:$A$293,$D1207,시도_소아과개폐업!$B$5:$B$293,$B1207)</f>
        <v>14</v>
      </c>
      <c r="AU1207" s="14" t="n">
        <f aca="false">SUMIFS(시도_소아과개폐업!$D$5:$D$293,시도_소아과개폐업!$A$5:$A$293,$D1207,시도_소아과개폐업!$B$5:$B$293,$B1207)</f>
        <v>16</v>
      </c>
      <c r="AV1207" s="14" t="n">
        <f aca="false">SUMIFS(시도_소아과개폐업!$F$5:$F$293,시도_소아과개폐업!$A$5:$A$293,$D1207,시도_소아과개폐업!$B$5:$B$293,$B1207)</f>
        <v>-2</v>
      </c>
      <c r="AW1207" s="15" t="n">
        <f aca="false">SUMIFS(시도_소아과개폐업!$G$5:$G$293,시도_소아과개폐업!$A$5:$A$293,$D1207,시도_소아과개폐업!$B$5:$B$293,$B1207)</f>
        <v>0.372093023255814</v>
      </c>
      <c r="AX1207" s="14" t="n">
        <f aca="false">SUMIFS(시도_소아과개폐업!$H$5:$H$293,시도_소아과개폐업!$A$5:$A$293,$D1207,시도_소아과개폐업!$B$5:$B$293,$B1207)</f>
        <v>51</v>
      </c>
      <c r="AY1207" s="14" t="n">
        <f aca="false">SUMIFS(시군구_병원급!$E$5:$E$3668,시군구_병원급!$A$5:$A$3668,$A1207,시군구_병원급!$D$5:$D$3668,$D1207)</f>
        <v>5</v>
      </c>
      <c r="AZ1207" s="14" t="n">
        <f aca="false">SUMIFS(시군구_병원급!$F$5:$F$3668,시군구_병원급!$A$5:$A$3668,$A1207,시군구_병원급!$D$5:$D$3668,$D1207)</f>
        <v>3</v>
      </c>
      <c r="BA1207" s="14" t="n">
        <f aca="false">SUMIFS(시군구_병원급!$G$5:$G$3668,시군구_병원급!$A$5:$A$3668,$A1207,시군구_병원급!$D$5:$D$3668,$D1207)</f>
        <v>18</v>
      </c>
      <c r="BB1207" s="14" t="n">
        <f aca="false">SUMIFS(시군구_병원급!$H$5:$H$3668,시군구_병원급!$A$5:$A$3668,$A1207,시군구_병원급!$D$5:$D$3668,$D1207)</f>
        <v>40</v>
      </c>
      <c r="BC1207" s="16" t="n">
        <f aca="false">K1207+AY1207</f>
        <v>10</v>
      </c>
      <c r="BD1207" s="17" t="n">
        <f aca="false">IF(E1207=0,"",(K1207+AY1207)/E1207*1000)</f>
        <v>2.43368216110976</v>
      </c>
      <c r="BE1207" s="16" t="n">
        <f aca="false">AY1207-SUMIFS(시군구_병원급!$E$5:$E$3668,시군구_병원급!$A$5:$A$3668,$A1207,시군구_병원급!$D$5:$D$3668,$D1207-3)</f>
        <v>0</v>
      </c>
      <c r="BF1207" s="16" t="n">
        <f aca="false">IF(AY1207=0,1,0)</f>
        <v>0</v>
      </c>
      <c r="BG1207" s="16" t="n">
        <f aca="false">IF(K1207+AY1207=0,1,0)</f>
        <v>0</v>
      </c>
      <c r="BH1207" s="16" t="n">
        <f aca="false">AF1207+AG1207+AH1207</f>
        <v>17</v>
      </c>
      <c r="BI1207" s="18" t="n">
        <f aca="false">IF(H1207=0,"",BH1207/H1207)</f>
        <v>0.309090909090909</v>
      </c>
      <c r="BJ1207" s="16" t="n">
        <f aca="false">IF(AP1207="","",AP1207+AN1207)</f>
        <v>3</v>
      </c>
    </row>
    <row r="1208" customFormat="false" ht="15" hidden="false" customHeight="true" outlineLevel="0" collapsed="false">
      <c r="A1208" s="9" t="s">
        <v>179</v>
      </c>
      <c r="B1208" s="10" t="s">
        <v>178</v>
      </c>
      <c r="C1208" s="10" t="s">
        <v>117</v>
      </c>
      <c r="D1208" s="9" t="n">
        <v>2021</v>
      </c>
      <c r="E1208" s="11" t="n">
        <v>10005</v>
      </c>
      <c r="F1208" s="11" t="n">
        <v>1254</v>
      </c>
      <c r="G1208" s="11" t="n">
        <v>1302</v>
      </c>
      <c r="H1208" s="11" t="n">
        <v>195</v>
      </c>
      <c r="I1208" s="11" t="n">
        <v>8685</v>
      </c>
      <c r="J1208" s="11" t="n">
        <v>5782</v>
      </c>
      <c r="K1208" s="11" t="n">
        <v>7</v>
      </c>
      <c r="L1208" s="12" t="n">
        <v>19.4902548725637</v>
      </c>
      <c r="M1208" s="12" t="n">
        <v>0.699650174912544</v>
      </c>
      <c r="N1208" s="13" t="n">
        <v>0.665745538284398</v>
      </c>
      <c r="O1208" s="13" t="n">
        <v>0.868065967016492</v>
      </c>
      <c r="P1208" s="13" t="n">
        <v>0.130134932533733</v>
      </c>
      <c r="Q1208" s="13" t="n">
        <v>-0.248083571321209</v>
      </c>
      <c r="R1208" s="13" t="n">
        <v>-0.25557461406518</v>
      </c>
      <c r="S1208" s="11" t="n">
        <v>-1</v>
      </c>
      <c r="T1208" s="13" t="n">
        <v>-0.0714285714285714</v>
      </c>
      <c r="U1208" s="13" t="n">
        <v>-0.0555676381035233</v>
      </c>
      <c r="V1208" s="11" t="n">
        <v>0</v>
      </c>
      <c r="W1208" s="13" t="n">
        <v>-0.266666666666667</v>
      </c>
      <c r="X1208" s="11" t="n">
        <v>1</v>
      </c>
      <c r="Y1208" s="11" t="n">
        <v>0</v>
      </c>
      <c r="Z1208" s="11" t="n">
        <v>1</v>
      </c>
      <c r="AA1208" s="11" t="n">
        <v>0</v>
      </c>
      <c r="AB1208" s="10" t="s">
        <v>515</v>
      </c>
      <c r="AC1208" s="11" t="n">
        <v>18</v>
      </c>
      <c r="AD1208" s="11" t="n">
        <v>54</v>
      </c>
      <c r="AE1208" s="11" t="n">
        <v>97</v>
      </c>
      <c r="AF1208" s="11" t="n">
        <v>6</v>
      </c>
      <c r="AG1208" s="11" t="n">
        <v>20</v>
      </c>
      <c r="AH1208" s="11" t="n">
        <v>0</v>
      </c>
      <c r="AI1208" s="13" t="n">
        <v>0.0923076923076923</v>
      </c>
      <c r="AJ1208" s="13" t="n">
        <v>0.276923076923077</v>
      </c>
      <c r="AK1208" s="13" t="n">
        <v>0.497435897435897</v>
      </c>
      <c r="AL1208" s="13" t="n">
        <v>0.0307692307692308</v>
      </c>
      <c r="AM1208" s="13" t="n">
        <v>0.102564102564103</v>
      </c>
      <c r="AN1208" s="11" t="n">
        <v>6</v>
      </c>
      <c r="AO1208" s="13" t="n">
        <v>0.0298507462686567</v>
      </c>
      <c r="AP1208" s="11" t="n">
        <v>22</v>
      </c>
      <c r="AQ1208" s="11" t="n">
        <v>7</v>
      </c>
      <c r="AR1208" s="13" t="n">
        <v>0.101851851851852</v>
      </c>
      <c r="AS1208" s="13" t="n">
        <v>0.0324074074074074</v>
      </c>
      <c r="AT1208" s="14" t="n">
        <f aca="false">SUMIFS(시도_소아과개폐업!$C$5:$C$293,시도_소아과개폐업!$A$5:$A$293,$D1208,시도_소아과개폐업!$B$5:$B$293,$B1208)</f>
        <v>14</v>
      </c>
      <c r="AU1208" s="14" t="n">
        <f aca="false">SUMIFS(시도_소아과개폐업!$D$5:$D$293,시도_소아과개폐업!$A$5:$A$293,$D1208,시도_소아과개폐업!$B$5:$B$293,$B1208)</f>
        <v>16</v>
      </c>
      <c r="AV1208" s="14" t="n">
        <f aca="false">SUMIFS(시도_소아과개폐업!$F$5:$F$293,시도_소아과개폐업!$A$5:$A$293,$D1208,시도_소아과개폐업!$B$5:$B$293,$B1208)</f>
        <v>-2</v>
      </c>
      <c r="AW1208" s="15" t="n">
        <f aca="false">SUMIFS(시도_소아과개폐업!$G$5:$G$293,시도_소아과개폐업!$A$5:$A$293,$D1208,시도_소아과개폐업!$B$5:$B$293,$B1208)</f>
        <v>0.372093023255814</v>
      </c>
      <c r="AX1208" s="14" t="n">
        <f aca="false">SUMIFS(시도_소아과개폐업!$H$5:$H$293,시도_소아과개폐업!$A$5:$A$293,$D1208,시도_소아과개폐업!$B$5:$B$293,$B1208)</f>
        <v>51</v>
      </c>
      <c r="AY1208" s="14" t="n">
        <f aca="false">SUMIFS(시군구_병원급!$E$5:$E$3668,시군구_병원급!$A$5:$A$3668,$A1208,시군구_병원급!$D$5:$D$3668,$D1208)</f>
        <v>9</v>
      </c>
      <c r="AZ1208" s="14" t="n">
        <f aca="false">SUMIFS(시군구_병원급!$F$5:$F$3668,시군구_병원급!$A$5:$A$3668,$A1208,시군구_병원급!$D$5:$D$3668,$D1208)</f>
        <v>4</v>
      </c>
      <c r="BA1208" s="14" t="n">
        <f aca="false">SUMIFS(시군구_병원급!$G$5:$G$3668,시군구_병원급!$A$5:$A$3668,$A1208,시군구_병원급!$D$5:$D$3668,$D1208)</f>
        <v>38</v>
      </c>
      <c r="BB1208" s="14" t="n">
        <f aca="false">SUMIFS(시군구_병원급!$H$5:$H$3668,시군구_병원급!$A$5:$A$3668,$A1208,시군구_병원급!$D$5:$D$3668,$D1208)</f>
        <v>91</v>
      </c>
      <c r="BC1208" s="16" t="n">
        <f aca="false">K1208+AY1208</f>
        <v>16</v>
      </c>
      <c r="BD1208" s="17" t="n">
        <f aca="false">IF(E1208=0,"",(K1208+AY1208)/E1208*1000)</f>
        <v>1.5992003998001</v>
      </c>
      <c r="BE1208" s="16" t="n">
        <f aca="false">AY1208-SUMIFS(시군구_병원급!$E$5:$E$3668,시군구_병원급!$A$5:$A$3668,$A1208,시군구_병원급!$D$5:$D$3668,$D1208-3)</f>
        <v>0</v>
      </c>
      <c r="BF1208" s="16" t="n">
        <f aca="false">IF(AY1208=0,1,0)</f>
        <v>0</v>
      </c>
      <c r="BG1208" s="16" t="n">
        <f aca="false">IF(K1208+AY1208=0,1,0)</f>
        <v>0</v>
      </c>
      <c r="BH1208" s="16" t="n">
        <f aca="false">AF1208+AG1208+AH1208</f>
        <v>26</v>
      </c>
      <c r="BI1208" s="18" t="n">
        <f aca="false">IF(H1208=0,"",BH1208/H1208)</f>
        <v>0.133333333333333</v>
      </c>
      <c r="BJ1208" s="16" t="n">
        <f aca="false">IF(AP1208="","",AP1208+AN1208)</f>
        <v>28</v>
      </c>
    </row>
    <row r="1209" customFormat="false" ht="15" hidden="false" customHeight="true" outlineLevel="0" collapsed="false">
      <c r="A1209" s="9" t="s">
        <v>180</v>
      </c>
      <c r="B1209" s="10" t="s">
        <v>178</v>
      </c>
      <c r="C1209" s="10" t="s">
        <v>127</v>
      </c>
      <c r="D1209" s="9" t="n">
        <v>2021</v>
      </c>
      <c r="E1209" s="11" t="n">
        <v>8203</v>
      </c>
      <c r="F1209" s="11" t="n">
        <v>1036</v>
      </c>
      <c r="G1209" s="11" t="n">
        <v>1039</v>
      </c>
      <c r="H1209" s="11" t="n">
        <v>126</v>
      </c>
      <c r="I1209" s="11" t="n">
        <v>6417</v>
      </c>
      <c r="J1209" s="11" t="n">
        <v>4544</v>
      </c>
      <c r="K1209" s="11" t="n">
        <v>7</v>
      </c>
      <c r="L1209" s="12" t="n">
        <v>15.3602340607095</v>
      </c>
      <c r="M1209" s="12" t="n">
        <v>0.853346336706083</v>
      </c>
      <c r="N1209" s="13" t="n">
        <v>0.708119058750195</v>
      </c>
      <c r="O1209" s="13" t="n">
        <v>0.782274777520419</v>
      </c>
      <c r="P1209" s="13" t="n">
        <v>0.126660977691089</v>
      </c>
      <c r="Q1209" s="13" t="n">
        <v>-0.140417059624856</v>
      </c>
      <c r="R1209" s="13" t="n">
        <v>-0.108154506437768</v>
      </c>
      <c r="S1209" s="11" t="n">
        <v>0</v>
      </c>
      <c r="T1209" s="13" t="n">
        <v>-0.0735294117647058</v>
      </c>
      <c r="U1209" s="13" t="n">
        <v>-0.0683797909407665</v>
      </c>
      <c r="V1209" s="11" t="n">
        <v>0</v>
      </c>
      <c r="W1209" s="13" t="n">
        <v>-0.174603174603175</v>
      </c>
      <c r="X1209" s="11" t="n">
        <v>0</v>
      </c>
      <c r="Y1209" s="11" t="n">
        <v>0</v>
      </c>
      <c r="Z1209" s="11" t="n">
        <v>0</v>
      </c>
      <c r="AA1209" s="11" t="n">
        <v>0</v>
      </c>
      <c r="AB1209" s="10" t="s">
        <v>515</v>
      </c>
      <c r="AC1209" s="11" t="n">
        <v>16</v>
      </c>
      <c r="AD1209" s="11" t="n">
        <v>44</v>
      </c>
      <c r="AE1209" s="11" t="n">
        <v>42</v>
      </c>
      <c r="AF1209" s="11" t="n">
        <v>2</v>
      </c>
      <c r="AG1209" s="11" t="n">
        <v>21</v>
      </c>
      <c r="AH1209" s="11" t="n">
        <v>1</v>
      </c>
      <c r="AI1209" s="13" t="n">
        <v>0.126984126984127</v>
      </c>
      <c r="AJ1209" s="13" t="n">
        <v>0.349206349206349</v>
      </c>
      <c r="AK1209" s="13" t="n">
        <v>0.333333333333333</v>
      </c>
      <c r="AL1209" s="13" t="n">
        <v>0.0158730158730159</v>
      </c>
      <c r="AM1209" s="13" t="n">
        <v>0.166666666666667</v>
      </c>
      <c r="AN1209" s="11" t="n">
        <v>5</v>
      </c>
      <c r="AO1209" s="13" t="n">
        <v>0.0381679389312977</v>
      </c>
      <c r="AP1209" s="11" t="n">
        <v>14</v>
      </c>
      <c r="AQ1209" s="11" t="n">
        <v>5</v>
      </c>
      <c r="AR1209" s="13" t="n">
        <v>0.099290780141844</v>
      </c>
      <c r="AS1209" s="13" t="n">
        <v>0.0354609929078014</v>
      </c>
      <c r="AT1209" s="14" t="n">
        <f aca="false">SUMIFS(시도_소아과개폐업!$C$5:$C$293,시도_소아과개폐업!$A$5:$A$293,$D1209,시도_소아과개폐업!$B$5:$B$293,$B1209)</f>
        <v>14</v>
      </c>
      <c r="AU1209" s="14" t="n">
        <f aca="false">SUMIFS(시도_소아과개폐업!$D$5:$D$293,시도_소아과개폐업!$A$5:$A$293,$D1209,시도_소아과개폐업!$B$5:$B$293,$B1209)</f>
        <v>16</v>
      </c>
      <c r="AV1209" s="14" t="n">
        <f aca="false">SUMIFS(시도_소아과개폐업!$F$5:$F$293,시도_소아과개폐업!$A$5:$A$293,$D1209,시도_소아과개폐업!$B$5:$B$293,$B1209)</f>
        <v>-2</v>
      </c>
      <c r="AW1209" s="15" t="n">
        <f aca="false">SUMIFS(시도_소아과개폐업!$G$5:$G$293,시도_소아과개폐업!$A$5:$A$293,$D1209,시도_소아과개폐업!$B$5:$B$293,$B1209)</f>
        <v>0.372093023255814</v>
      </c>
      <c r="AX1209" s="14" t="n">
        <f aca="false">SUMIFS(시도_소아과개폐업!$H$5:$H$293,시도_소아과개폐업!$A$5:$A$293,$D1209,시도_소아과개폐업!$B$5:$B$293,$B1209)</f>
        <v>51</v>
      </c>
      <c r="AY1209" s="14" t="n">
        <f aca="false">SUMIFS(시군구_병원급!$E$5:$E$3668,시군구_병원급!$A$5:$A$3668,$A1209,시군구_병원급!$D$5:$D$3668,$D1209)</f>
        <v>6</v>
      </c>
      <c r="AZ1209" s="14" t="n">
        <f aca="false">SUMIFS(시군구_병원급!$F$5:$F$3668,시군구_병원급!$A$5:$A$3668,$A1209,시군구_병원급!$D$5:$D$3668,$D1209)</f>
        <v>4</v>
      </c>
      <c r="BA1209" s="14" t="n">
        <f aca="false">SUMIFS(시군구_병원급!$G$5:$G$3668,시군구_병원급!$A$5:$A$3668,$A1209,시군구_병원급!$D$5:$D$3668,$D1209)</f>
        <v>22</v>
      </c>
      <c r="BB1209" s="14" t="n">
        <f aca="false">SUMIFS(시군구_병원급!$H$5:$H$3668,시군구_병원급!$A$5:$A$3668,$A1209,시군구_병원급!$D$5:$D$3668,$D1209)</f>
        <v>62</v>
      </c>
      <c r="BC1209" s="16" t="n">
        <f aca="false">K1209+AY1209</f>
        <v>13</v>
      </c>
      <c r="BD1209" s="17" t="n">
        <f aca="false">IF(E1209=0,"",(K1209+AY1209)/E1209*1000)</f>
        <v>1.58478605388273</v>
      </c>
      <c r="BE1209" s="16" t="n">
        <f aca="false">AY1209-SUMIFS(시군구_병원급!$E$5:$E$3668,시군구_병원급!$A$5:$A$3668,$A1209,시군구_병원급!$D$5:$D$3668,$D1209-3)</f>
        <v>0</v>
      </c>
      <c r="BF1209" s="16" t="n">
        <f aca="false">IF(AY1209=0,1,0)</f>
        <v>0</v>
      </c>
      <c r="BG1209" s="16" t="n">
        <f aca="false">IF(K1209+AY1209=0,1,0)</f>
        <v>0</v>
      </c>
      <c r="BH1209" s="16" t="n">
        <f aca="false">AF1209+AG1209+AH1209</f>
        <v>24</v>
      </c>
      <c r="BI1209" s="18" t="n">
        <f aca="false">IF(H1209=0,"",BH1209/H1209)</f>
        <v>0.19047619047619</v>
      </c>
      <c r="BJ1209" s="16" t="n">
        <f aca="false">IF(AP1209="","",AP1209+AN1209)</f>
        <v>19</v>
      </c>
    </row>
    <row r="1210" customFormat="false" ht="15" hidden="false" customHeight="true" outlineLevel="0" collapsed="false">
      <c r="A1210" s="9" t="s">
        <v>181</v>
      </c>
      <c r="B1210" s="10" t="s">
        <v>178</v>
      </c>
      <c r="C1210" s="10" t="s">
        <v>129</v>
      </c>
      <c r="D1210" s="9" t="n">
        <v>2021</v>
      </c>
      <c r="E1210" s="11" t="n">
        <v>16856</v>
      </c>
      <c r="F1210" s="11" t="n">
        <v>2447</v>
      </c>
      <c r="G1210" s="11" t="n">
        <v>2508</v>
      </c>
      <c r="H1210" s="11" t="n">
        <v>280</v>
      </c>
      <c r="I1210" s="11" t="n">
        <v>14141</v>
      </c>
      <c r="J1210" s="11" t="n">
        <v>10046</v>
      </c>
      <c r="K1210" s="11" t="n">
        <v>9</v>
      </c>
      <c r="L1210" s="12" t="n">
        <v>16.6112956810631</v>
      </c>
      <c r="M1210" s="12" t="n">
        <v>0.533934504034172</v>
      </c>
      <c r="N1210" s="13" t="n">
        <v>0.710416519340924</v>
      </c>
      <c r="O1210" s="13" t="n">
        <v>0.838929757949692</v>
      </c>
      <c r="P1210" s="13" t="n">
        <v>0.148789748457523</v>
      </c>
      <c r="Q1210" s="13" t="n">
        <v>-0.195264012221904</v>
      </c>
      <c r="R1210" s="13" t="n">
        <v>-0.103004291845494</v>
      </c>
      <c r="S1210" s="11" t="n">
        <v>-1</v>
      </c>
      <c r="T1210" s="13" t="n">
        <v>-0.041095890410959</v>
      </c>
      <c r="U1210" s="13" t="n">
        <v>-0.0906109324758843</v>
      </c>
      <c r="V1210" s="11" t="n">
        <v>0</v>
      </c>
      <c r="W1210" s="13" t="n">
        <v>-0.142857142857143</v>
      </c>
      <c r="X1210" s="11" t="n">
        <v>0</v>
      </c>
      <c r="Y1210" s="11" t="n">
        <v>1</v>
      </c>
      <c r="Z1210" s="11" t="n">
        <v>1</v>
      </c>
      <c r="AA1210" s="11" t="n">
        <v>0</v>
      </c>
      <c r="AB1210" s="10" t="s">
        <v>515</v>
      </c>
      <c r="AC1210" s="11" t="n">
        <v>29</v>
      </c>
      <c r="AD1210" s="11" t="n">
        <v>90</v>
      </c>
      <c r="AE1210" s="11" t="n">
        <v>113</v>
      </c>
      <c r="AF1210" s="11" t="n">
        <v>7</v>
      </c>
      <c r="AG1210" s="11" t="n">
        <v>41</v>
      </c>
      <c r="AH1210" s="11" t="n">
        <v>0</v>
      </c>
      <c r="AI1210" s="13" t="n">
        <v>0.103571428571429</v>
      </c>
      <c r="AJ1210" s="13" t="n">
        <v>0.321428571428572</v>
      </c>
      <c r="AK1210" s="13" t="n">
        <v>0.403571428571429</v>
      </c>
      <c r="AL1210" s="13" t="n">
        <v>0.025</v>
      </c>
      <c r="AM1210" s="13" t="n">
        <v>0.146428571428571</v>
      </c>
      <c r="AN1210" s="11" t="n">
        <v>4</v>
      </c>
      <c r="AO1210" s="13" t="n">
        <v>0.0140845070422535</v>
      </c>
      <c r="AP1210" s="11" t="n">
        <v>23</v>
      </c>
      <c r="AQ1210" s="11" t="n">
        <v>11</v>
      </c>
      <c r="AR1210" s="13" t="n">
        <v>0.0777027027027027</v>
      </c>
      <c r="AS1210" s="13" t="n">
        <v>0.0371621621621622</v>
      </c>
      <c r="AT1210" s="14" t="n">
        <f aca="false">SUMIFS(시도_소아과개폐업!$C$5:$C$293,시도_소아과개폐업!$A$5:$A$293,$D1210,시도_소아과개폐업!$B$5:$B$293,$B1210)</f>
        <v>14</v>
      </c>
      <c r="AU1210" s="14" t="n">
        <f aca="false">SUMIFS(시도_소아과개폐업!$D$5:$D$293,시도_소아과개폐업!$A$5:$A$293,$D1210,시도_소아과개폐업!$B$5:$B$293,$B1210)</f>
        <v>16</v>
      </c>
      <c r="AV1210" s="14" t="n">
        <f aca="false">SUMIFS(시도_소아과개폐업!$F$5:$F$293,시도_소아과개폐업!$A$5:$A$293,$D1210,시도_소아과개폐업!$B$5:$B$293,$B1210)</f>
        <v>-2</v>
      </c>
      <c r="AW1210" s="15" t="n">
        <f aca="false">SUMIFS(시도_소아과개폐업!$G$5:$G$293,시도_소아과개폐업!$A$5:$A$293,$D1210,시도_소아과개폐업!$B$5:$B$293,$B1210)</f>
        <v>0.372093023255814</v>
      </c>
      <c r="AX1210" s="14" t="n">
        <f aca="false">SUMIFS(시도_소아과개폐업!$H$5:$H$293,시도_소아과개폐업!$A$5:$A$293,$D1210,시도_소아과개폐업!$B$5:$B$293,$B1210)</f>
        <v>51</v>
      </c>
      <c r="AY1210" s="14" t="n">
        <f aca="false">SUMIFS(시군구_병원급!$E$5:$E$3668,시군구_병원급!$A$5:$A$3668,$A1210,시군구_병원급!$D$5:$D$3668,$D1210)</f>
        <v>15</v>
      </c>
      <c r="AZ1210" s="14" t="n">
        <f aca="false">SUMIFS(시군구_병원급!$F$5:$F$3668,시군구_병원급!$A$5:$A$3668,$A1210,시군구_병원급!$D$5:$D$3668,$D1210)</f>
        <v>6</v>
      </c>
      <c r="BA1210" s="14" t="n">
        <f aca="false">SUMIFS(시군구_병원급!$G$5:$G$3668,시군구_병원급!$A$5:$A$3668,$A1210,시군구_병원급!$D$5:$D$3668,$D1210)</f>
        <v>43</v>
      </c>
      <c r="BB1210" s="14" t="n">
        <f aca="false">SUMIFS(시군구_병원급!$H$5:$H$3668,시군구_병원급!$A$5:$A$3668,$A1210,시군구_병원급!$D$5:$D$3668,$D1210)</f>
        <v>127</v>
      </c>
      <c r="BC1210" s="16" t="n">
        <f aca="false">K1210+AY1210</f>
        <v>24</v>
      </c>
      <c r="BD1210" s="17" t="n">
        <f aca="false">IF(E1210=0,"",(K1210+AY1210)/E1210*1000)</f>
        <v>1.42382534409112</v>
      </c>
      <c r="BE1210" s="16" t="n">
        <f aca="false">AY1210-SUMIFS(시군구_병원급!$E$5:$E$3668,시군구_병원급!$A$5:$A$3668,$A1210,시군구_병원급!$D$5:$D$3668,$D1210-3)</f>
        <v>0</v>
      </c>
      <c r="BF1210" s="16" t="n">
        <f aca="false">IF(AY1210=0,1,0)</f>
        <v>0</v>
      </c>
      <c r="BG1210" s="16" t="n">
        <f aca="false">IF(K1210+AY1210=0,1,0)</f>
        <v>0</v>
      </c>
      <c r="BH1210" s="16" t="n">
        <f aca="false">AF1210+AG1210+AH1210</f>
        <v>48</v>
      </c>
      <c r="BI1210" s="18" t="n">
        <f aca="false">IF(H1210=0,"",BH1210/H1210)</f>
        <v>0.171428571428571</v>
      </c>
      <c r="BJ1210" s="16" t="n">
        <f aca="false">IF(AP1210="","",AP1210+AN1210)</f>
        <v>27</v>
      </c>
    </row>
    <row r="1211" customFormat="false" ht="15" hidden="false" customHeight="true" outlineLevel="0" collapsed="false">
      <c r="A1211" s="9" t="s">
        <v>182</v>
      </c>
      <c r="B1211" s="10" t="s">
        <v>178</v>
      </c>
      <c r="C1211" s="10" t="s">
        <v>183</v>
      </c>
      <c r="D1211" s="9" t="n">
        <v>2021</v>
      </c>
      <c r="E1211" s="11" t="n">
        <v>18721</v>
      </c>
      <c r="F1211" s="11" t="n">
        <v>2434</v>
      </c>
      <c r="G1211" s="11" t="n">
        <v>2468</v>
      </c>
      <c r="H1211" s="11" t="n">
        <v>346</v>
      </c>
      <c r="I1211" s="11" t="n">
        <v>16976</v>
      </c>
      <c r="J1211" s="11" t="n">
        <v>11799</v>
      </c>
      <c r="K1211" s="11" t="n">
        <v>14</v>
      </c>
      <c r="L1211" s="12" t="n">
        <v>18.4819187009241</v>
      </c>
      <c r="M1211" s="12" t="n">
        <v>0.747823300037391</v>
      </c>
      <c r="N1211" s="13" t="n">
        <v>0.695040056550424</v>
      </c>
      <c r="O1211" s="13" t="n">
        <v>0.906789167245339</v>
      </c>
      <c r="P1211" s="13" t="n">
        <v>0.131830564606592</v>
      </c>
      <c r="Q1211" s="13" t="n">
        <v>-0.223001577156138</v>
      </c>
      <c r="R1211" s="13" t="n">
        <v>-0.159114139693356</v>
      </c>
      <c r="S1211" s="11" t="n">
        <v>-2</v>
      </c>
      <c r="T1211" s="13" t="n">
        <v>-0.0822281167108754</v>
      </c>
      <c r="U1211" s="13" t="n">
        <v>-0.145388642770842</v>
      </c>
      <c r="V1211" s="11" t="n">
        <v>0</v>
      </c>
      <c r="W1211" s="13" t="n">
        <v>-0.164739884393064</v>
      </c>
      <c r="X1211" s="11" t="n">
        <v>0</v>
      </c>
      <c r="Y1211" s="11" t="n">
        <v>1</v>
      </c>
      <c r="Z1211" s="11" t="n">
        <v>1</v>
      </c>
      <c r="AA1211" s="11" t="n">
        <v>0</v>
      </c>
      <c r="AB1211" s="10" t="s">
        <v>515</v>
      </c>
      <c r="AC1211" s="11" t="n">
        <v>43</v>
      </c>
      <c r="AD1211" s="11" t="n">
        <v>109</v>
      </c>
      <c r="AE1211" s="11" t="n">
        <v>159</v>
      </c>
      <c r="AF1211" s="11" t="n">
        <v>6</v>
      </c>
      <c r="AG1211" s="11" t="n">
        <v>27</v>
      </c>
      <c r="AH1211" s="11" t="n">
        <v>2</v>
      </c>
      <c r="AI1211" s="13" t="n">
        <v>0.124277456647399</v>
      </c>
      <c r="AJ1211" s="13" t="n">
        <v>0.315028901734104</v>
      </c>
      <c r="AK1211" s="13" t="n">
        <v>0.459537572254335</v>
      </c>
      <c r="AL1211" s="13" t="n">
        <v>0.0173410404624277</v>
      </c>
      <c r="AM1211" s="13" t="n">
        <v>0.0780346820809249</v>
      </c>
      <c r="AN1211" s="11" t="n">
        <v>6</v>
      </c>
      <c r="AO1211" s="13" t="n">
        <v>0.0170454545454545</v>
      </c>
      <c r="AP1211" s="11" t="n">
        <v>69</v>
      </c>
      <c r="AQ1211" s="11" t="n">
        <v>38</v>
      </c>
      <c r="AR1211" s="13" t="n">
        <v>0.180156657963447</v>
      </c>
      <c r="AS1211" s="13" t="n">
        <v>0.0992167101827676</v>
      </c>
      <c r="AT1211" s="14" t="n">
        <f aca="false">SUMIFS(시도_소아과개폐업!$C$5:$C$293,시도_소아과개폐업!$A$5:$A$293,$D1211,시도_소아과개폐업!$B$5:$B$293,$B1211)</f>
        <v>14</v>
      </c>
      <c r="AU1211" s="14" t="n">
        <f aca="false">SUMIFS(시도_소아과개폐업!$D$5:$D$293,시도_소아과개폐업!$A$5:$A$293,$D1211,시도_소아과개폐업!$B$5:$B$293,$B1211)</f>
        <v>16</v>
      </c>
      <c r="AV1211" s="14" t="n">
        <f aca="false">SUMIFS(시도_소아과개폐업!$F$5:$F$293,시도_소아과개폐업!$A$5:$A$293,$D1211,시도_소아과개폐업!$B$5:$B$293,$B1211)</f>
        <v>-2</v>
      </c>
      <c r="AW1211" s="15" t="n">
        <f aca="false">SUMIFS(시도_소아과개폐업!$G$5:$G$293,시도_소아과개폐업!$A$5:$A$293,$D1211,시도_소아과개폐업!$B$5:$B$293,$B1211)</f>
        <v>0.372093023255814</v>
      </c>
      <c r="AX1211" s="14" t="n">
        <f aca="false">SUMIFS(시도_소아과개폐업!$H$5:$H$293,시도_소아과개폐업!$A$5:$A$293,$D1211,시도_소아과개폐업!$B$5:$B$293,$B1211)</f>
        <v>51</v>
      </c>
      <c r="AY1211" s="14" t="n">
        <f aca="false">SUMIFS(시군구_병원급!$E$5:$E$3668,시군구_병원급!$A$5:$A$3668,$A1211,시군구_병원급!$D$5:$D$3668,$D1211)</f>
        <v>18</v>
      </c>
      <c r="AZ1211" s="14" t="n">
        <f aca="false">SUMIFS(시군구_병원급!$F$5:$F$3668,시군구_병원급!$A$5:$A$3668,$A1211,시군구_병원급!$D$5:$D$3668,$D1211)</f>
        <v>7</v>
      </c>
      <c r="BA1211" s="14" t="n">
        <f aca="false">SUMIFS(시군구_병원급!$G$5:$G$3668,시군구_병원급!$A$5:$A$3668,$A1211,시군구_병원급!$D$5:$D$3668,$D1211)</f>
        <v>31</v>
      </c>
      <c r="BB1211" s="14" t="n">
        <f aca="false">SUMIFS(시군구_병원급!$H$5:$H$3668,시군구_병원급!$A$5:$A$3668,$A1211,시군구_병원급!$D$5:$D$3668,$D1211)</f>
        <v>90</v>
      </c>
      <c r="BC1211" s="16" t="n">
        <f aca="false">K1211+AY1211</f>
        <v>32</v>
      </c>
      <c r="BD1211" s="17" t="n">
        <f aca="false">IF(E1211=0,"",(K1211+AY1211)/E1211*1000)</f>
        <v>1.70931040008547</v>
      </c>
      <c r="BE1211" s="16" t="n">
        <f aca="false">AY1211-SUMIFS(시군구_병원급!$E$5:$E$3668,시군구_병원급!$A$5:$A$3668,$A1211,시군구_병원급!$D$5:$D$3668,$D1211-3)</f>
        <v>1</v>
      </c>
      <c r="BF1211" s="16" t="n">
        <f aca="false">IF(AY1211=0,1,0)</f>
        <v>0</v>
      </c>
      <c r="BG1211" s="16" t="n">
        <f aca="false">IF(K1211+AY1211=0,1,0)</f>
        <v>0</v>
      </c>
      <c r="BH1211" s="16" t="n">
        <f aca="false">AF1211+AG1211+AH1211</f>
        <v>35</v>
      </c>
      <c r="BI1211" s="18" t="n">
        <f aca="false">IF(H1211=0,"",BH1211/H1211)</f>
        <v>0.101156069364162</v>
      </c>
      <c r="BJ1211" s="16" t="n">
        <f aca="false">IF(AP1211="","",AP1211+AN1211)</f>
        <v>75</v>
      </c>
    </row>
    <row r="1212" customFormat="false" ht="15" hidden="false" customHeight="true" outlineLevel="0" collapsed="false">
      <c r="A1212" s="9" t="s">
        <v>184</v>
      </c>
      <c r="B1212" s="10" t="s">
        <v>185</v>
      </c>
      <c r="C1212" s="10" t="s">
        <v>119</v>
      </c>
      <c r="D1212" s="9" t="n">
        <v>2021</v>
      </c>
      <c r="E1212" s="11" t="n">
        <v>7292</v>
      </c>
      <c r="F1212" s="11" t="n">
        <v>941</v>
      </c>
      <c r="G1212" s="11" t="n">
        <v>958</v>
      </c>
      <c r="H1212" s="11" t="n">
        <v>153</v>
      </c>
      <c r="I1212" s="11" t="n">
        <v>6555</v>
      </c>
      <c r="J1212" s="11" t="n">
        <v>4583</v>
      </c>
      <c r="K1212" s="11" t="n">
        <v>4</v>
      </c>
      <c r="L1212" s="12" t="n">
        <v>20.9818979703785</v>
      </c>
      <c r="M1212" s="12" t="n">
        <v>0.548546352166758</v>
      </c>
      <c r="N1212" s="13" t="n">
        <v>0.699160945842868</v>
      </c>
      <c r="O1212" s="13" t="n">
        <v>0.898930334613275</v>
      </c>
      <c r="P1212" s="13" t="n">
        <v>0.131376851343939</v>
      </c>
      <c r="Q1212" s="13" t="n">
        <v>-0.243332987444225</v>
      </c>
      <c r="R1212" s="13" t="n">
        <v>-0.189509306260575</v>
      </c>
      <c r="S1212" s="11" t="n">
        <v>-2</v>
      </c>
      <c r="T1212" s="13" t="n">
        <v>-0.0838323353293413</v>
      </c>
      <c r="U1212" s="13" t="n">
        <v>-0.0979771570111463</v>
      </c>
      <c r="V1212" s="11" t="n">
        <v>0</v>
      </c>
      <c r="W1212" s="13" t="n">
        <v>-0.176470588235294</v>
      </c>
      <c r="X1212" s="11" t="n">
        <v>0</v>
      </c>
      <c r="Y1212" s="11" t="n">
        <v>0</v>
      </c>
      <c r="Z1212" s="11" t="n">
        <v>0</v>
      </c>
      <c r="AA1212" s="11" t="n">
        <v>0</v>
      </c>
      <c r="AB1212" s="10" t="s">
        <v>515</v>
      </c>
      <c r="AC1212" s="11" t="n">
        <v>19</v>
      </c>
      <c r="AD1212" s="11" t="n">
        <v>46</v>
      </c>
      <c r="AE1212" s="11" t="n">
        <v>72</v>
      </c>
      <c r="AF1212" s="11" t="n">
        <v>4</v>
      </c>
      <c r="AG1212" s="11" t="n">
        <v>11</v>
      </c>
      <c r="AH1212" s="11" t="n">
        <v>1</v>
      </c>
      <c r="AI1212" s="13" t="n">
        <v>0.124183006535948</v>
      </c>
      <c r="AJ1212" s="13" t="n">
        <v>0.300653594771242</v>
      </c>
      <c r="AK1212" s="13" t="n">
        <v>0.470588235294118</v>
      </c>
      <c r="AL1212" s="13" t="n">
        <v>0.0261437908496732</v>
      </c>
      <c r="AM1212" s="13" t="n">
        <v>0.0718954248366013</v>
      </c>
      <c r="AN1212" s="11" t="n">
        <v>6</v>
      </c>
      <c r="AO1212" s="13" t="n">
        <v>0.0377358490566038</v>
      </c>
      <c r="AP1212" s="11" t="n">
        <v>19</v>
      </c>
      <c r="AQ1212" s="11" t="n">
        <v>6</v>
      </c>
      <c r="AR1212" s="13" t="n">
        <v>0.109826589595376</v>
      </c>
      <c r="AS1212" s="13" t="n">
        <v>0.0346820809248555</v>
      </c>
      <c r="AT1212" s="14" t="n">
        <f aca="false">SUMIFS(시도_소아과개폐업!$C$5:$C$293,시도_소아과개폐업!$A$5:$A$293,$D1212,시도_소아과개폐업!$B$5:$B$293,$B1212)</f>
        <v>17</v>
      </c>
      <c r="AU1212" s="14" t="n">
        <f aca="false">SUMIFS(시도_소아과개폐업!$D$5:$D$293,시도_소아과개폐업!$A$5:$A$293,$D1212,시도_소아과개폐업!$B$5:$B$293,$B1212)</f>
        <v>11</v>
      </c>
      <c r="AV1212" s="14" t="n">
        <f aca="false">SUMIFS(시도_소아과개폐업!$F$5:$F$293,시도_소아과개폐업!$A$5:$A$293,$D1212,시도_소아과개폐업!$B$5:$B$293,$B1212)</f>
        <v>6</v>
      </c>
      <c r="AW1212" s="15" t="n">
        <f aca="false">SUMIFS(시도_소아과개폐업!$G$5:$G$293,시도_소아과개폐업!$A$5:$A$293,$D1212,시도_소아과개폐업!$B$5:$B$293,$B1212)</f>
        <v>0.186440677966102</v>
      </c>
      <c r="AX1212" s="14" t="n">
        <f aca="false">SUMIFS(시도_소아과개폐업!$H$5:$H$293,시도_소아과개폐업!$A$5:$A$293,$D1212,시도_소아과개폐업!$B$5:$B$293,$B1212)</f>
        <v>39</v>
      </c>
      <c r="AY1212" s="14" t="n">
        <f aca="false">SUMIFS(시군구_병원급!$E$5:$E$3668,시군구_병원급!$A$5:$A$3668,$A1212,시군구_병원급!$D$5:$D$3668,$D1212)</f>
        <v>1</v>
      </c>
      <c r="AZ1212" s="14" t="n">
        <f aca="false">SUMIFS(시군구_병원급!$F$5:$F$3668,시군구_병원급!$A$5:$A$3668,$A1212,시군구_병원급!$D$5:$D$3668,$D1212)</f>
        <v>1</v>
      </c>
      <c r="BA1212" s="14" t="n">
        <f aca="false">SUMIFS(시군구_병원급!$G$5:$G$3668,시군구_병원급!$A$5:$A$3668,$A1212,시군구_병원급!$D$5:$D$3668,$D1212)</f>
        <v>4</v>
      </c>
      <c r="BB1212" s="14" t="n">
        <f aca="false">SUMIFS(시군구_병원급!$H$5:$H$3668,시군구_병원급!$A$5:$A$3668,$A1212,시군구_병원급!$D$5:$D$3668,$D1212)</f>
        <v>21</v>
      </c>
      <c r="BC1212" s="16" t="n">
        <f aca="false">K1212+AY1212</f>
        <v>5</v>
      </c>
      <c r="BD1212" s="17" t="n">
        <f aca="false">IF(E1212=0,"",(K1212+AY1212)/E1212*1000)</f>
        <v>0.685682940208448</v>
      </c>
      <c r="BE1212" s="16" t="n">
        <f aca="false">AY1212-SUMIFS(시군구_병원급!$E$5:$E$3668,시군구_병원급!$A$5:$A$3668,$A1212,시군구_병원급!$D$5:$D$3668,$D1212-3)</f>
        <v>0</v>
      </c>
      <c r="BF1212" s="16" t="n">
        <f aca="false">IF(AY1212=0,1,0)</f>
        <v>0</v>
      </c>
      <c r="BG1212" s="16" t="n">
        <f aca="false">IF(K1212+AY1212=0,1,0)</f>
        <v>0</v>
      </c>
      <c r="BH1212" s="16" t="n">
        <f aca="false">AF1212+AG1212+AH1212</f>
        <v>16</v>
      </c>
      <c r="BI1212" s="18" t="n">
        <f aca="false">IF(H1212=0,"",BH1212/H1212)</f>
        <v>0.104575163398693</v>
      </c>
      <c r="BJ1212" s="16" t="n">
        <f aca="false">IF(AP1212="","",AP1212+AN1212)</f>
        <v>25</v>
      </c>
    </row>
    <row r="1213" customFormat="false" ht="15" hidden="false" customHeight="true" outlineLevel="0" collapsed="false">
      <c r="A1213" s="9" t="s">
        <v>186</v>
      </c>
      <c r="B1213" s="10" t="s">
        <v>185</v>
      </c>
      <c r="C1213" s="10" t="s">
        <v>67</v>
      </c>
      <c r="D1213" s="9" t="n">
        <v>2021</v>
      </c>
      <c r="E1213" s="11" t="n">
        <v>6874</v>
      </c>
      <c r="F1213" s="11" t="n">
        <v>920</v>
      </c>
      <c r="G1213" s="11" t="n">
        <v>922</v>
      </c>
      <c r="H1213" s="11" t="n">
        <v>143</v>
      </c>
      <c r="I1213" s="11" t="n">
        <v>5702</v>
      </c>
      <c r="J1213" s="11" t="n">
        <v>4024</v>
      </c>
      <c r="K1213" s="11" t="n">
        <v>9</v>
      </c>
      <c r="L1213" s="12" t="n">
        <v>20.8030258946756</v>
      </c>
      <c r="M1213" s="12" t="n">
        <v>1.30928135001455</v>
      </c>
      <c r="N1213" s="13" t="n">
        <v>0.705717292178183</v>
      </c>
      <c r="O1213" s="13" t="n">
        <v>0.829502473086994</v>
      </c>
      <c r="P1213" s="13" t="n">
        <v>0.134128600523713</v>
      </c>
      <c r="Q1213" s="13" t="n">
        <v>-0.289876033057851</v>
      </c>
      <c r="R1213" s="13" t="n">
        <v>-0.270569620253165</v>
      </c>
      <c r="S1213" s="11" t="n">
        <v>0</v>
      </c>
      <c r="T1213" s="13" t="n">
        <v>-0.0774193548387097</v>
      </c>
      <c r="U1213" s="13" t="n">
        <v>-0.0848980901941904</v>
      </c>
      <c r="V1213" s="11" t="n">
        <v>0</v>
      </c>
      <c r="W1213" s="13" t="n">
        <v>-0.230769230769231</v>
      </c>
      <c r="X1213" s="11" t="n">
        <v>1</v>
      </c>
      <c r="Y1213" s="11" t="n">
        <v>1</v>
      </c>
      <c r="Z1213" s="11" t="n">
        <v>1</v>
      </c>
      <c r="AA1213" s="11" t="n">
        <v>1</v>
      </c>
      <c r="AB1213" s="10" t="s">
        <v>515</v>
      </c>
      <c r="AC1213" s="11" t="n">
        <v>16</v>
      </c>
      <c r="AD1213" s="11" t="n">
        <v>47</v>
      </c>
      <c r="AE1213" s="11" t="n">
        <v>68</v>
      </c>
      <c r="AF1213" s="11" t="n">
        <v>4</v>
      </c>
      <c r="AG1213" s="11" t="n">
        <v>7</v>
      </c>
      <c r="AH1213" s="11" t="n">
        <v>1</v>
      </c>
      <c r="AI1213" s="13" t="n">
        <v>0.111888111888112</v>
      </c>
      <c r="AJ1213" s="13" t="n">
        <v>0.328671328671329</v>
      </c>
      <c r="AK1213" s="13" t="n">
        <v>0.475524475524476</v>
      </c>
      <c r="AL1213" s="13" t="n">
        <v>0.027972027972028</v>
      </c>
      <c r="AM1213" s="13" t="n">
        <v>0.048951048951049</v>
      </c>
      <c r="AN1213" s="11" t="n">
        <v>4</v>
      </c>
      <c r="AO1213" s="13" t="n">
        <v>0.0272108843537415</v>
      </c>
      <c r="AP1213" s="11" t="n">
        <v>15</v>
      </c>
      <c r="AQ1213" s="11" t="n">
        <v>3</v>
      </c>
      <c r="AR1213" s="13" t="n">
        <v>0.0943396226415094</v>
      </c>
      <c r="AS1213" s="13" t="n">
        <v>0.0188679245283019</v>
      </c>
      <c r="AT1213" s="14" t="n">
        <f aca="false">SUMIFS(시도_소아과개폐업!$C$5:$C$293,시도_소아과개폐업!$A$5:$A$293,$D1213,시도_소아과개폐업!$B$5:$B$293,$B1213)</f>
        <v>17</v>
      </c>
      <c r="AU1213" s="14" t="n">
        <f aca="false">SUMIFS(시도_소아과개폐업!$D$5:$D$293,시도_소아과개폐업!$A$5:$A$293,$D1213,시도_소아과개폐업!$B$5:$B$293,$B1213)</f>
        <v>11</v>
      </c>
      <c r="AV1213" s="14" t="n">
        <f aca="false">SUMIFS(시도_소아과개폐업!$F$5:$F$293,시도_소아과개폐업!$A$5:$A$293,$D1213,시도_소아과개폐업!$B$5:$B$293,$B1213)</f>
        <v>6</v>
      </c>
      <c r="AW1213" s="15" t="n">
        <f aca="false">SUMIFS(시도_소아과개폐업!$G$5:$G$293,시도_소아과개폐업!$A$5:$A$293,$D1213,시도_소아과개폐업!$B$5:$B$293,$B1213)</f>
        <v>0.186440677966102</v>
      </c>
      <c r="AX1213" s="14" t="n">
        <f aca="false">SUMIFS(시도_소아과개폐업!$H$5:$H$293,시도_소아과개폐업!$A$5:$A$293,$D1213,시도_소아과개폐업!$B$5:$B$293,$B1213)</f>
        <v>39</v>
      </c>
      <c r="AY1213" s="14" t="n">
        <f aca="false">SUMIFS(시군구_병원급!$E$5:$E$3668,시군구_병원급!$A$5:$A$3668,$A1213,시군구_병원급!$D$5:$D$3668,$D1213)</f>
        <v>2</v>
      </c>
      <c r="AZ1213" s="14" t="n">
        <f aca="false">SUMIFS(시군구_병원급!$F$5:$F$3668,시군구_병원급!$A$5:$A$3668,$A1213,시군구_병원급!$D$5:$D$3668,$D1213)</f>
        <v>3</v>
      </c>
      <c r="BA1213" s="14" t="n">
        <f aca="false">SUMIFS(시군구_병원급!$G$5:$G$3668,시군구_병원급!$A$5:$A$3668,$A1213,시군구_병원급!$D$5:$D$3668,$D1213)</f>
        <v>7</v>
      </c>
      <c r="BB1213" s="14" t="n">
        <f aca="false">SUMIFS(시군구_병원급!$H$5:$H$3668,시군구_병원급!$A$5:$A$3668,$A1213,시군구_병원급!$D$5:$D$3668,$D1213)</f>
        <v>24</v>
      </c>
      <c r="BC1213" s="16" t="n">
        <f aca="false">K1213+AY1213</f>
        <v>11</v>
      </c>
      <c r="BD1213" s="17" t="n">
        <f aca="false">IF(E1213=0,"",(K1213+AY1213)/E1213*1000)</f>
        <v>1.60023276112889</v>
      </c>
      <c r="BE1213" s="16" t="n">
        <f aca="false">AY1213-SUMIFS(시군구_병원급!$E$5:$E$3668,시군구_병원급!$A$5:$A$3668,$A1213,시군구_병원급!$D$5:$D$3668,$D1213-3)</f>
        <v>0</v>
      </c>
      <c r="BF1213" s="16" t="n">
        <f aca="false">IF(AY1213=0,1,0)</f>
        <v>0</v>
      </c>
      <c r="BG1213" s="16" t="n">
        <f aca="false">IF(K1213+AY1213=0,1,0)</f>
        <v>0</v>
      </c>
      <c r="BH1213" s="16" t="n">
        <f aca="false">AF1213+AG1213+AH1213</f>
        <v>12</v>
      </c>
      <c r="BI1213" s="18" t="n">
        <f aca="false">IF(H1213=0,"",BH1213/H1213)</f>
        <v>0.0839160839160839</v>
      </c>
      <c r="BJ1213" s="16" t="n">
        <f aca="false">IF(AP1213="","",AP1213+AN1213)</f>
        <v>19</v>
      </c>
    </row>
    <row r="1214" customFormat="false" ht="15" hidden="false" customHeight="true" outlineLevel="0" collapsed="false">
      <c r="A1214" s="9" t="s">
        <v>187</v>
      </c>
      <c r="B1214" s="10" t="s">
        <v>185</v>
      </c>
      <c r="C1214" s="10" t="s">
        <v>117</v>
      </c>
      <c r="D1214" s="9" t="n">
        <v>2021</v>
      </c>
      <c r="E1214" s="11" t="n">
        <v>18261</v>
      </c>
      <c r="F1214" s="11" t="n">
        <v>2404</v>
      </c>
      <c r="G1214" s="11" t="n">
        <v>2453</v>
      </c>
      <c r="H1214" s="11" t="n">
        <v>350</v>
      </c>
      <c r="I1214" s="11" t="n">
        <v>12019</v>
      </c>
      <c r="J1214" s="11" t="n">
        <v>9400</v>
      </c>
      <c r="K1214" s="11" t="n">
        <v>21</v>
      </c>
      <c r="L1214" s="12" t="n">
        <v>19.1665297628827</v>
      </c>
      <c r="M1214" s="12" t="n">
        <v>1.14999178577296</v>
      </c>
      <c r="N1214" s="13" t="n">
        <v>0.782095016224312</v>
      </c>
      <c r="O1214" s="13" t="n">
        <v>0.65817863205739</v>
      </c>
      <c r="P1214" s="13" t="n">
        <v>0.134329992881003</v>
      </c>
      <c r="Q1214" s="13" t="n">
        <v>-0.217173232734599</v>
      </c>
      <c r="R1214" s="13" t="n">
        <v>-0.203053931124107</v>
      </c>
      <c r="S1214" s="11" t="n">
        <v>0</v>
      </c>
      <c r="T1214" s="13" t="n">
        <v>-0.0789473684210527</v>
      </c>
      <c r="U1214" s="13" t="n">
        <v>-0.0824490419115963</v>
      </c>
      <c r="V1214" s="11" t="n">
        <v>0</v>
      </c>
      <c r="W1214" s="13" t="n">
        <v>-0.22</v>
      </c>
      <c r="X1214" s="11" t="n">
        <v>0</v>
      </c>
      <c r="Y1214" s="11" t="n">
        <v>0</v>
      </c>
      <c r="Z1214" s="11" t="n">
        <v>0</v>
      </c>
      <c r="AA1214" s="11" t="n">
        <v>0</v>
      </c>
      <c r="AB1214" s="10" t="s">
        <v>515</v>
      </c>
      <c r="AC1214" s="11" t="n">
        <v>19</v>
      </c>
      <c r="AD1214" s="11" t="n">
        <v>76</v>
      </c>
      <c r="AE1214" s="11" t="n">
        <v>233</v>
      </c>
      <c r="AF1214" s="11" t="n">
        <v>13</v>
      </c>
      <c r="AG1214" s="11" t="n">
        <v>8</v>
      </c>
      <c r="AH1214" s="11" t="n">
        <v>1</v>
      </c>
      <c r="AI1214" s="13" t="n">
        <v>0.0542857142857143</v>
      </c>
      <c r="AJ1214" s="13" t="n">
        <v>0.217142857142857</v>
      </c>
      <c r="AK1214" s="13" t="n">
        <v>0.665714285714286</v>
      </c>
      <c r="AL1214" s="13" t="n">
        <v>0.0371428571428571</v>
      </c>
      <c r="AM1214" s="13" t="n">
        <v>0.0228571428571429</v>
      </c>
      <c r="AN1214" s="11" t="n">
        <v>5</v>
      </c>
      <c r="AO1214" s="13" t="n">
        <v>0.0140845070422535</v>
      </c>
      <c r="AP1214" s="11" t="n">
        <v>35</v>
      </c>
      <c r="AQ1214" s="11" t="n">
        <v>7</v>
      </c>
      <c r="AR1214" s="13" t="n">
        <v>0.0913838120104439</v>
      </c>
      <c r="AS1214" s="13" t="n">
        <v>0.0182767624020888</v>
      </c>
      <c r="AT1214" s="14" t="n">
        <f aca="false">SUMIFS(시도_소아과개폐업!$C$5:$C$293,시도_소아과개폐업!$A$5:$A$293,$D1214,시도_소아과개폐업!$B$5:$B$293,$B1214)</f>
        <v>17</v>
      </c>
      <c r="AU1214" s="14" t="n">
        <f aca="false">SUMIFS(시도_소아과개폐업!$D$5:$D$293,시도_소아과개폐업!$A$5:$A$293,$D1214,시도_소아과개폐업!$B$5:$B$293,$B1214)</f>
        <v>11</v>
      </c>
      <c r="AV1214" s="14" t="n">
        <f aca="false">SUMIFS(시도_소아과개폐업!$F$5:$F$293,시도_소아과개폐업!$A$5:$A$293,$D1214,시도_소아과개폐업!$B$5:$B$293,$B1214)</f>
        <v>6</v>
      </c>
      <c r="AW1214" s="15" t="n">
        <f aca="false">SUMIFS(시도_소아과개폐업!$G$5:$G$293,시도_소아과개폐업!$A$5:$A$293,$D1214,시도_소아과개폐업!$B$5:$B$293,$B1214)</f>
        <v>0.186440677966102</v>
      </c>
      <c r="AX1214" s="14" t="n">
        <f aca="false">SUMIFS(시도_소아과개폐업!$H$5:$H$293,시도_소아과개폐업!$A$5:$A$293,$D1214,시도_소아과개폐업!$B$5:$B$293,$B1214)</f>
        <v>39</v>
      </c>
      <c r="AY1214" s="14" t="n">
        <f aca="false">SUMIFS(시군구_병원급!$E$5:$E$3668,시군구_병원급!$A$5:$A$3668,$A1214,시군구_병원급!$D$5:$D$3668,$D1214)</f>
        <v>7</v>
      </c>
      <c r="AZ1214" s="14" t="n">
        <f aca="false">SUMIFS(시군구_병원급!$F$5:$F$3668,시군구_병원급!$A$5:$A$3668,$A1214,시군구_병원급!$D$5:$D$3668,$D1214)</f>
        <v>3</v>
      </c>
      <c r="BA1214" s="14" t="n">
        <f aca="false">SUMIFS(시군구_병원급!$G$5:$G$3668,시군구_병원급!$A$5:$A$3668,$A1214,시군구_병원급!$D$5:$D$3668,$D1214)</f>
        <v>26</v>
      </c>
      <c r="BB1214" s="14" t="n">
        <f aca="false">SUMIFS(시군구_병원급!$H$5:$H$3668,시군구_병원급!$A$5:$A$3668,$A1214,시군구_병원급!$D$5:$D$3668,$D1214)</f>
        <v>49</v>
      </c>
      <c r="BC1214" s="16" t="n">
        <f aca="false">K1214+AY1214</f>
        <v>28</v>
      </c>
      <c r="BD1214" s="17" t="n">
        <f aca="false">IF(E1214=0,"",(K1214+AY1214)/E1214*1000)</f>
        <v>1.53332238103061</v>
      </c>
      <c r="BE1214" s="16" t="n">
        <f aca="false">AY1214-SUMIFS(시군구_병원급!$E$5:$E$3668,시군구_병원급!$A$5:$A$3668,$A1214,시군구_병원급!$D$5:$D$3668,$D1214-3)</f>
        <v>0</v>
      </c>
      <c r="BF1214" s="16" t="n">
        <f aca="false">IF(AY1214=0,1,0)</f>
        <v>0</v>
      </c>
      <c r="BG1214" s="16" t="n">
        <f aca="false">IF(K1214+AY1214=0,1,0)</f>
        <v>0</v>
      </c>
      <c r="BH1214" s="16" t="n">
        <f aca="false">AF1214+AG1214+AH1214</f>
        <v>22</v>
      </c>
      <c r="BI1214" s="18" t="n">
        <f aca="false">IF(H1214=0,"",BH1214/H1214)</f>
        <v>0.0628571428571429</v>
      </c>
      <c r="BJ1214" s="16" t="n">
        <f aca="false">IF(AP1214="","",AP1214+AN1214)</f>
        <v>40</v>
      </c>
    </row>
    <row r="1215" customFormat="false" ht="15" hidden="false" customHeight="true" outlineLevel="0" collapsed="false">
      <c r="A1215" s="9" t="s">
        <v>188</v>
      </c>
      <c r="B1215" s="10" t="s">
        <v>185</v>
      </c>
      <c r="C1215" s="10" t="s">
        <v>189</v>
      </c>
      <c r="D1215" s="9" t="n">
        <v>2021</v>
      </c>
      <c r="E1215" s="11" t="n">
        <v>17463</v>
      </c>
      <c r="F1215" s="11" t="n">
        <v>2317</v>
      </c>
      <c r="G1215" s="11" t="n">
        <v>2332</v>
      </c>
      <c r="H1215" s="11" t="n">
        <v>334</v>
      </c>
      <c r="I1215" s="11" t="n">
        <v>12910</v>
      </c>
      <c r="J1215" s="11" t="n">
        <v>9767</v>
      </c>
      <c r="K1215" s="11" t="n">
        <v>18</v>
      </c>
      <c r="L1215" s="12" t="n">
        <v>19.1261524365802</v>
      </c>
      <c r="M1215" s="12" t="n">
        <v>1.0307507301151</v>
      </c>
      <c r="N1215" s="13" t="n">
        <v>0.756545313710302</v>
      </c>
      <c r="O1215" s="13" t="n">
        <v>0.73927732921033</v>
      </c>
      <c r="P1215" s="13" t="n">
        <v>0.133539483479356</v>
      </c>
      <c r="Q1215" s="13" t="n">
        <v>-0.215287139390671</v>
      </c>
      <c r="R1215" s="13" t="n">
        <v>-0.189151599443672</v>
      </c>
      <c r="S1215" s="11" t="n">
        <v>-3</v>
      </c>
      <c r="T1215" s="13" t="n">
        <v>-0.056497175141243</v>
      </c>
      <c r="U1215" s="13" t="n">
        <v>-0.0302711635243746</v>
      </c>
      <c r="V1215" s="11" t="n">
        <v>0</v>
      </c>
      <c r="W1215" s="13" t="n">
        <v>-0.203592814371258</v>
      </c>
      <c r="X1215" s="11" t="n">
        <v>0</v>
      </c>
      <c r="Y1215" s="11" t="n">
        <v>0</v>
      </c>
      <c r="Z1215" s="11" t="n">
        <v>0</v>
      </c>
      <c r="AA1215" s="11" t="n">
        <v>0</v>
      </c>
      <c r="AB1215" s="10" t="s">
        <v>515</v>
      </c>
      <c r="AC1215" s="11" t="n">
        <v>16</v>
      </c>
      <c r="AD1215" s="11" t="n">
        <v>85</v>
      </c>
      <c r="AE1215" s="11" t="n">
        <v>185</v>
      </c>
      <c r="AF1215" s="11" t="n">
        <v>33</v>
      </c>
      <c r="AG1215" s="11" t="n">
        <v>13</v>
      </c>
      <c r="AH1215" s="11" t="n">
        <v>2</v>
      </c>
      <c r="AI1215" s="13" t="n">
        <v>0.0479041916167665</v>
      </c>
      <c r="AJ1215" s="13" t="n">
        <v>0.254491017964072</v>
      </c>
      <c r="AK1215" s="13" t="n">
        <v>0.553892215568862</v>
      </c>
      <c r="AL1215" s="13" t="n">
        <v>0.0988023952095808</v>
      </c>
      <c r="AM1215" s="13" t="n">
        <v>0.0389221556886228</v>
      </c>
      <c r="AN1215" s="11" t="n">
        <v>2</v>
      </c>
      <c r="AO1215" s="13" t="n">
        <v>0.00595238095238095</v>
      </c>
      <c r="AP1215" s="11" t="n">
        <v>29</v>
      </c>
      <c r="AQ1215" s="11" t="n">
        <v>6</v>
      </c>
      <c r="AR1215" s="13" t="n">
        <v>0.0807799442896936</v>
      </c>
      <c r="AS1215" s="13" t="n">
        <v>0.0167130919220056</v>
      </c>
      <c r="AT1215" s="14" t="n">
        <f aca="false">SUMIFS(시도_소아과개폐업!$C$5:$C$293,시도_소아과개폐업!$A$5:$A$293,$D1215,시도_소아과개폐업!$B$5:$B$293,$B1215)</f>
        <v>17</v>
      </c>
      <c r="AU1215" s="14" t="n">
        <f aca="false">SUMIFS(시도_소아과개폐업!$D$5:$D$293,시도_소아과개폐업!$A$5:$A$293,$D1215,시도_소아과개폐업!$B$5:$B$293,$B1215)</f>
        <v>11</v>
      </c>
      <c r="AV1215" s="14" t="n">
        <f aca="false">SUMIFS(시도_소아과개폐업!$F$5:$F$293,시도_소아과개폐업!$A$5:$A$293,$D1215,시도_소아과개폐업!$B$5:$B$293,$B1215)</f>
        <v>6</v>
      </c>
      <c r="AW1215" s="15" t="n">
        <f aca="false">SUMIFS(시도_소아과개폐업!$G$5:$G$293,시도_소아과개폐업!$A$5:$A$293,$D1215,시도_소아과개폐업!$B$5:$B$293,$B1215)</f>
        <v>0.186440677966102</v>
      </c>
      <c r="AX1215" s="14" t="n">
        <f aca="false">SUMIFS(시도_소아과개폐업!$H$5:$H$293,시도_소아과개폐업!$A$5:$A$293,$D1215,시도_소아과개폐업!$B$5:$B$293,$B1215)</f>
        <v>39</v>
      </c>
      <c r="AY1215" s="14" t="n">
        <f aca="false">SUMIFS(시군구_병원급!$E$5:$E$3668,시군구_병원급!$A$5:$A$3668,$A1215,시군구_병원급!$D$5:$D$3668,$D1215)</f>
        <v>3</v>
      </c>
      <c r="AZ1215" s="14" t="n">
        <f aca="false">SUMIFS(시군구_병원급!$F$5:$F$3668,시군구_병원급!$A$5:$A$3668,$A1215,시군구_병원급!$D$5:$D$3668,$D1215)</f>
        <v>1</v>
      </c>
      <c r="BA1215" s="14" t="n">
        <f aca="false">SUMIFS(시군구_병원급!$G$5:$G$3668,시군구_병원급!$A$5:$A$3668,$A1215,시군구_병원급!$D$5:$D$3668,$D1215)</f>
        <v>15</v>
      </c>
      <c r="BB1215" s="14" t="n">
        <f aca="false">SUMIFS(시군구_병원급!$H$5:$H$3668,시군구_병원급!$A$5:$A$3668,$A1215,시군구_병원급!$D$5:$D$3668,$D1215)</f>
        <v>31</v>
      </c>
      <c r="BC1215" s="16" t="n">
        <f aca="false">K1215+AY1215</f>
        <v>21</v>
      </c>
      <c r="BD1215" s="17" t="n">
        <f aca="false">IF(E1215=0,"",(K1215+AY1215)/E1215*1000)</f>
        <v>1.20254251846762</v>
      </c>
      <c r="BE1215" s="16" t="n">
        <f aca="false">AY1215-SUMIFS(시군구_병원급!$E$5:$E$3668,시군구_병원급!$A$5:$A$3668,$A1215,시군구_병원급!$D$5:$D$3668,$D1215-3)</f>
        <v>0</v>
      </c>
      <c r="BF1215" s="16" t="n">
        <f aca="false">IF(AY1215=0,1,0)</f>
        <v>0</v>
      </c>
      <c r="BG1215" s="16" t="n">
        <f aca="false">IF(K1215+AY1215=0,1,0)</f>
        <v>0</v>
      </c>
      <c r="BH1215" s="16" t="n">
        <f aca="false">AF1215+AG1215+AH1215</f>
        <v>48</v>
      </c>
      <c r="BI1215" s="18" t="n">
        <f aca="false">IF(H1215=0,"",BH1215/H1215)</f>
        <v>0.143712574850299</v>
      </c>
      <c r="BJ1215" s="16" t="n">
        <f aca="false">IF(AP1215="","",AP1215+AN1215)</f>
        <v>31</v>
      </c>
    </row>
    <row r="1216" customFormat="false" ht="15" hidden="false" customHeight="true" outlineLevel="0" collapsed="false">
      <c r="A1216" s="9" t="s">
        <v>190</v>
      </c>
      <c r="B1216" s="10" t="s">
        <v>185</v>
      </c>
      <c r="C1216" s="10" t="s">
        <v>191</v>
      </c>
      <c r="D1216" s="9" t="n">
        <v>2021</v>
      </c>
      <c r="E1216" s="11" t="n">
        <v>5422</v>
      </c>
      <c r="F1216" s="11" t="n">
        <v>760</v>
      </c>
      <c r="G1216" s="11" t="n">
        <v>749</v>
      </c>
      <c r="H1216" s="11" t="n">
        <v>121</v>
      </c>
      <c r="I1216" s="11" t="n">
        <v>4985</v>
      </c>
      <c r="J1216" s="11" t="n">
        <v>3403</v>
      </c>
      <c r="K1216" s="11" t="n">
        <v>7</v>
      </c>
      <c r="L1216" s="12" t="n">
        <v>22.3164883806713</v>
      </c>
      <c r="M1216" s="12" t="n">
        <v>1.29103651789008</v>
      </c>
      <c r="N1216" s="13" t="n">
        <v>0.682647943831495</v>
      </c>
      <c r="O1216" s="13" t="n">
        <v>0.919402434526005</v>
      </c>
      <c r="P1216" s="13" t="n">
        <v>0.138140907414238</v>
      </c>
      <c r="Q1216" s="13" t="n">
        <v>-0.234072609125583</v>
      </c>
      <c r="R1216" s="13" t="n">
        <v>-0.200640341515475</v>
      </c>
      <c r="S1216" s="11" t="n">
        <v>0</v>
      </c>
      <c r="T1216" s="13" t="n">
        <v>-0.062015503875969</v>
      </c>
      <c r="U1216" s="13" t="n">
        <v>-0.0504761904761905</v>
      </c>
      <c r="V1216" s="11" t="n">
        <v>0</v>
      </c>
      <c r="W1216" s="13" t="n">
        <v>-0.264462809917355</v>
      </c>
      <c r="X1216" s="11" t="n">
        <v>1</v>
      </c>
      <c r="Y1216" s="11" t="n">
        <v>0</v>
      </c>
      <c r="Z1216" s="11" t="n">
        <v>1</v>
      </c>
      <c r="AA1216" s="11" t="n">
        <v>0</v>
      </c>
      <c r="AB1216" s="10" t="s">
        <v>515</v>
      </c>
      <c r="AC1216" s="11" t="n">
        <v>19</v>
      </c>
      <c r="AD1216" s="11" t="n">
        <v>24</v>
      </c>
      <c r="AE1216" s="11" t="n">
        <v>62</v>
      </c>
      <c r="AF1216" s="11" t="n">
        <v>7</v>
      </c>
      <c r="AG1216" s="11" t="n">
        <v>9</v>
      </c>
      <c r="AH1216" s="11" t="n">
        <v>0</v>
      </c>
      <c r="AI1216" s="13" t="n">
        <v>0.15702479338843</v>
      </c>
      <c r="AJ1216" s="13" t="n">
        <v>0.198347107438017</v>
      </c>
      <c r="AK1216" s="13" t="n">
        <v>0.512396694214876</v>
      </c>
      <c r="AL1216" s="13" t="n">
        <v>0.0578512396694215</v>
      </c>
      <c r="AM1216" s="13" t="n">
        <v>0.0743801652892562</v>
      </c>
      <c r="AN1216" s="11" t="n">
        <v>2</v>
      </c>
      <c r="AO1216" s="13" t="n">
        <v>0.016260162601626</v>
      </c>
      <c r="AP1216" s="11" t="n">
        <v>12</v>
      </c>
      <c r="AQ1216" s="11" t="n">
        <v>5</v>
      </c>
      <c r="AR1216" s="13" t="n">
        <v>0.0923076923076923</v>
      </c>
      <c r="AS1216" s="13" t="n">
        <v>0.0384615384615385</v>
      </c>
      <c r="AT1216" s="14" t="n">
        <f aca="false">SUMIFS(시도_소아과개폐업!$C$5:$C$293,시도_소아과개폐업!$A$5:$A$293,$D1216,시도_소아과개폐업!$B$5:$B$293,$B1216)</f>
        <v>17</v>
      </c>
      <c r="AU1216" s="14" t="n">
        <f aca="false">SUMIFS(시도_소아과개폐업!$D$5:$D$293,시도_소아과개폐업!$A$5:$A$293,$D1216,시도_소아과개폐업!$B$5:$B$293,$B1216)</f>
        <v>11</v>
      </c>
      <c r="AV1216" s="14" t="n">
        <f aca="false">SUMIFS(시도_소아과개폐업!$F$5:$F$293,시도_소아과개폐업!$A$5:$A$293,$D1216,시도_소아과개폐업!$B$5:$B$293,$B1216)</f>
        <v>6</v>
      </c>
      <c r="AW1216" s="15" t="n">
        <f aca="false">SUMIFS(시도_소아과개폐업!$G$5:$G$293,시도_소아과개폐업!$A$5:$A$293,$D1216,시도_소아과개폐업!$B$5:$B$293,$B1216)</f>
        <v>0.186440677966102</v>
      </c>
      <c r="AX1216" s="14" t="n">
        <f aca="false">SUMIFS(시도_소아과개폐업!$H$5:$H$293,시도_소아과개폐업!$A$5:$A$293,$D1216,시도_소아과개폐업!$B$5:$B$293,$B1216)</f>
        <v>39</v>
      </c>
      <c r="AY1216" s="14" t="n">
        <f aca="false">SUMIFS(시군구_병원급!$E$5:$E$3668,시군구_병원급!$A$5:$A$3668,$A1216,시군구_병원급!$D$5:$D$3668,$D1216)</f>
        <v>0</v>
      </c>
      <c r="AZ1216" s="14" t="n">
        <f aca="false">SUMIFS(시군구_병원급!$F$5:$F$3668,시군구_병원급!$A$5:$A$3668,$A1216,시군구_병원급!$D$5:$D$3668,$D1216)</f>
        <v>2</v>
      </c>
      <c r="BA1216" s="14" t="n">
        <f aca="false">SUMIFS(시군구_병원급!$G$5:$G$3668,시군구_병원급!$A$5:$A$3668,$A1216,시군구_병원급!$D$5:$D$3668,$D1216)</f>
        <v>6</v>
      </c>
      <c r="BB1216" s="14" t="n">
        <f aca="false">SUMIFS(시군구_병원급!$H$5:$H$3668,시군구_병원급!$A$5:$A$3668,$A1216,시군구_병원급!$D$5:$D$3668,$D1216)</f>
        <v>11</v>
      </c>
      <c r="BC1216" s="16" t="n">
        <f aca="false">K1216+AY1216</f>
        <v>7</v>
      </c>
      <c r="BD1216" s="17" t="n">
        <f aca="false">IF(E1216=0,"",(K1216+AY1216)/E1216*1000)</f>
        <v>1.29103651789008</v>
      </c>
      <c r="BE1216" s="16" t="n">
        <f aca="false">AY1216-SUMIFS(시군구_병원급!$E$5:$E$3668,시군구_병원급!$A$5:$A$3668,$A1216,시군구_병원급!$D$5:$D$3668,$D1216-3)</f>
        <v>0</v>
      </c>
      <c r="BF1216" s="16" t="n">
        <f aca="false">IF(AY1216=0,1,0)</f>
        <v>1</v>
      </c>
      <c r="BG1216" s="16" t="n">
        <f aca="false">IF(K1216+AY1216=0,1,0)</f>
        <v>0</v>
      </c>
      <c r="BH1216" s="16" t="n">
        <f aca="false">AF1216+AG1216+AH1216</f>
        <v>16</v>
      </c>
      <c r="BI1216" s="18" t="n">
        <f aca="false">IF(H1216=0,"",BH1216/H1216)</f>
        <v>0.132231404958678</v>
      </c>
      <c r="BJ1216" s="16" t="n">
        <f aca="false">IF(AP1216="","",AP1216+AN1216)</f>
        <v>14</v>
      </c>
    </row>
    <row r="1217" customFormat="false" ht="15" hidden="false" customHeight="true" outlineLevel="0" collapsed="false">
      <c r="A1217" s="9" t="s">
        <v>192</v>
      </c>
      <c r="B1217" s="10" t="s">
        <v>193</v>
      </c>
      <c r="C1217" s="10" t="s">
        <v>67</v>
      </c>
      <c r="D1217" s="9" t="n">
        <v>2021</v>
      </c>
      <c r="E1217" s="11" t="n">
        <v>7515</v>
      </c>
      <c r="F1217" s="11" t="n">
        <v>891</v>
      </c>
      <c r="G1217" s="11" t="n">
        <v>904</v>
      </c>
      <c r="H1217" s="11" t="n">
        <v>113</v>
      </c>
      <c r="I1217" s="11" t="n">
        <v>6009</v>
      </c>
      <c r="J1217" s="11" t="n">
        <v>4596</v>
      </c>
      <c r="K1217" s="11" t="n">
        <v>6</v>
      </c>
      <c r="L1217" s="12" t="n">
        <v>15.0365934797073</v>
      </c>
      <c r="M1217" s="12" t="n">
        <v>0.798403193612775</v>
      </c>
      <c r="N1217" s="13" t="n">
        <v>0.764852720918622</v>
      </c>
      <c r="O1217" s="13" t="n">
        <v>0.799600798403194</v>
      </c>
      <c r="P1217" s="13" t="n">
        <v>0.120292747837658</v>
      </c>
      <c r="Q1217" s="13" t="n">
        <v>-0.323886639676113</v>
      </c>
      <c r="R1217" s="13" t="n">
        <v>-0.377838953888507</v>
      </c>
      <c r="S1217" s="11" t="n">
        <v>-2</v>
      </c>
      <c r="T1217" s="13" t="n">
        <v>-0.110236220472441</v>
      </c>
      <c r="U1217" s="13" t="n">
        <v>-0.0708210916963044</v>
      </c>
      <c r="V1217" s="11" t="n">
        <v>0</v>
      </c>
      <c r="W1217" s="13" t="n">
        <v>-0.15929203539823</v>
      </c>
      <c r="X1217" s="11" t="n">
        <v>0</v>
      </c>
      <c r="Y1217" s="11" t="n">
        <v>0</v>
      </c>
      <c r="Z1217" s="11" t="n">
        <v>0</v>
      </c>
      <c r="AA1217" s="11" t="n">
        <v>0</v>
      </c>
      <c r="AB1217" s="10" t="s">
        <v>515</v>
      </c>
      <c r="AC1217" s="11" t="n">
        <v>7</v>
      </c>
      <c r="AD1217" s="11" t="n">
        <v>62</v>
      </c>
      <c r="AE1217" s="11" t="n">
        <v>32</v>
      </c>
      <c r="AF1217" s="11" t="n">
        <v>9</v>
      </c>
      <c r="AG1217" s="11" t="n">
        <v>3</v>
      </c>
      <c r="AH1217" s="11" t="n">
        <v>0</v>
      </c>
      <c r="AI1217" s="13" t="n">
        <v>0.0619469026548673</v>
      </c>
      <c r="AJ1217" s="13" t="n">
        <v>0.548672566371681</v>
      </c>
      <c r="AK1217" s="13" t="n">
        <v>0.283185840707965</v>
      </c>
      <c r="AL1217" s="13" t="n">
        <v>0.079646017699115</v>
      </c>
      <c r="AM1217" s="13" t="n">
        <v>0.0265486725663717</v>
      </c>
      <c r="AN1217" s="11" t="n">
        <v>0</v>
      </c>
      <c r="AO1217" s="13" t="n">
        <v>0</v>
      </c>
      <c r="AP1217" s="11" t="n">
        <v>16</v>
      </c>
      <c r="AQ1217" s="11" t="n">
        <v>0</v>
      </c>
      <c r="AR1217" s="13" t="n">
        <v>0.124031007751938</v>
      </c>
      <c r="AS1217" s="13" t="n">
        <v>0</v>
      </c>
      <c r="AT1217" s="14" t="n">
        <f aca="false">SUMIFS(시도_소아과개폐업!$C$5:$C$293,시도_소아과개폐업!$A$5:$A$293,$D1217,시도_소아과개폐업!$B$5:$B$293,$B1217)</f>
        <v>8</v>
      </c>
      <c r="AU1217" s="14" t="n">
        <f aca="false">SUMIFS(시도_소아과개폐업!$D$5:$D$293,시도_소아과개폐업!$A$5:$A$293,$D1217,시도_소아과개폐업!$B$5:$B$293,$B1217)</f>
        <v>7</v>
      </c>
      <c r="AV1217" s="14" t="n">
        <f aca="false">SUMIFS(시도_소아과개폐업!$F$5:$F$293,시도_소아과개폐업!$A$5:$A$293,$D1217,시도_소아과개폐업!$B$5:$B$293,$B1217)</f>
        <v>1</v>
      </c>
      <c r="AW1217" s="15" t="n">
        <f aca="false">SUMIFS(시도_소아과개폐업!$G$5:$G$293,시도_소아과개폐업!$A$5:$A$293,$D1217,시도_소아과개폐업!$B$5:$B$293,$B1217)</f>
        <v>0.2</v>
      </c>
      <c r="AX1217" s="14" t="n">
        <f aca="false">SUMIFS(시도_소아과개폐업!$H$5:$H$293,시도_소아과개폐업!$A$5:$A$293,$D1217,시도_소아과개폐업!$B$5:$B$293,$B1217)</f>
        <v>23</v>
      </c>
      <c r="AY1217" s="14" t="n">
        <f aca="false">SUMIFS(시군구_병원급!$E$5:$E$3668,시군구_병원급!$A$5:$A$3668,$A1217,시군구_병원급!$D$5:$D$3668,$D1217)</f>
        <v>6</v>
      </c>
      <c r="AZ1217" s="14" t="n">
        <f aca="false">SUMIFS(시군구_병원급!$F$5:$F$3668,시군구_병원급!$A$5:$A$3668,$A1217,시군구_병원급!$D$5:$D$3668,$D1217)</f>
        <v>2</v>
      </c>
      <c r="BA1217" s="14" t="n">
        <f aca="false">SUMIFS(시군구_병원급!$G$5:$G$3668,시군구_병원급!$A$5:$A$3668,$A1217,시군구_병원급!$D$5:$D$3668,$D1217)</f>
        <v>7</v>
      </c>
      <c r="BB1217" s="14" t="n">
        <f aca="false">SUMIFS(시군구_병원급!$H$5:$H$3668,시군구_병원급!$A$5:$A$3668,$A1217,시군구_병원급!$D$5:$D$3668,$D1217)</f>
        <v>13</v>
      </c>
      <c r="BC1217" s="16" t="n">
        <f aca="false">K1217+AY1217</f>
        <v>12</v>
      </c>
      <c r="BD1217" s="17" t="n">
        <f aca="false">IF(E1217=0,"",(K1217+AY1217)/E1217*1000)</f>
        <v>1.59680638722555</v>
      </c>
      <c r="BE1217" s="16" t="n">
        <f aca="false">AY1217-SUMIFS(시군구_병원급!$E$5:$E$3668,시군구_병원급!$A$5:$A$3668,$A1217,시군구_병원급!$D$5:$D$3668,$D1217-3)</f>
        <v>-3</v>
      </c>
      <c r="BF1217" s="16" t="n">
        <f aca="false">IF(AY1217=0,1,0)</f>
        <v>0</v>
      </c>
      <c r="BG1217" s="16" t="n">
        <f aca="false">IF(K1217+AY1217=0,1,0)</f>
        <v>0</v>
      </c>
      <c r="BH1217" s="16" t="n">
        <f aca="false">AF1217+AG1217+AH1217</f>
        <v>12</v>
      </c>
      <c r="BI1217" s="18" t="n">
        <f aca="false">IF(H1217=0,"",BH1217/H1217)</f>
        <v>0.106194690265487</v>
      </c>
      <c r="BJ1217" s="16" t="n">
        <f aca="false">IF(AP1217="","",AP1217+AN1217)</f>
        <v>16</v>
      </c>
    </row>
    <row r="1218" customFormat="false" ht="15" hidden="false" customHeight="true" outlineLevel="0" collapsed="false">
      <c r="A1218" s="9" t="s">
        <v>194</v>
      </c>
      <c r="B1218" s="10" t="s">
        <v>193</v>
      </c>
      <c r="C1218" s="10" t="s">
        <v>127</v>
      </c>
      <c r="D1218" s="9" t="n">
        <v>2021</v>
      </c>
      <c r="E1218" s="11" t="n">
        <v>11437</v>
      </c>
      <c r="F1218" s="11" t="n">
        <v>1542</v>
      </c>
      <c r="G1218" s="11" t="n">
        <v>1659</v>
      </c>
      <c r="H1218" s="11" t="n">
        <v>185</v>
      </c>
      <c r="I1218" s="11" t="n">
        <v>7620</v>
      </c>
      <c r="J1218" s="11" t="n">
        <v>6201</v>
      </c>
      <c r="K1218" s="11" t="n">
        <v>10</v>
      </c>
      <c r="L1218" s="12" t="n">
        <v>16.1755705167439</v>
      </c>
      <c r="M1218" s="12" t="n">
        <v>0.874355163067238</v>
      </c>
      <c r="N1218" s="13" t="n">
        <v>0.813779527559055</v>
      </c>
      <c r="O1218" s="13" t="n">
        <v>0.666258634257235</v>
      </c>
      <c r="P1218" s="13" t="n">
        <v>0.145055521552855</v>
      </c>
      <c r="Q1218" s="13" t="n">
        <v>-0.233393659092433</v>
      </c>
      <c r="R1218" s="13" t="n">
        <v>-0.201251805488686</v>
      </c>
      <c r="S1218" s="11" t="n">
        <v>0</v>
      </c>
      <c r="T1218" s="13" t="n">
        <v>-0.075</v>
      </c>
      <c r="U1218" s="13" t="n">
        <v>-0.0825908981459186</v>
      </c>
      <c r="V1218" s="11" t="n">
        <v>0</v>
      </c>
      <c r="W1218" s="13" t="n">
        <v>-0.221621621621622</v>
      </c>
      <c r="X1218" s="11" t="n">
        <v>1</v>
      </c>
      <c r="Y1218" s="11" t="n">
        <v>0</v>
      </c>
      <c r="Z1218" s="11" t="n">
        <v>1</v>
      </c>
      <c r="AA1218" s="11" t="n">
        <v>0</v>
      </c>
      <c r="AB1218" s="10" t="s">
        <v>515</v>
      </c>
      <c r="AC1218" s="11" t="n">
        <v>25</v>
      </c>
      <c r="AD1218" s="11" t="n">
        <v>72</v>
      </c>
      <c r="AE1218" s="11" t="n">
        <v>75</v>
      </c>
      <c r="AF1218" s="11" t="n">
        <v>9</v>
      </c>
      <c r="AG1218" s="11" t="n">
        <v>1</v>
      </c>
      <c r="AH1218" s="11" t="n">
        <v>3</v>
      </c>
      <c r="AI1218" s="13" t="n">
        <v>0.135135135135135</v>
      </c>
      <c r="AJ1218" s="13" t="n">
        <v>0.389189189189189</v>
      </c>
      <c r="AK1218" s="13" t="n">
        <v>0.405405405405405</v>
      </c>
      <c r="AL1218" s="13" t="n">
        <v>0.0486486486486487</v>
      </c>
      <c r="AM1218" s="13" t="n">
        <v>0.00540540540540541</v>
      </c>
      <c r="AN1218" s="11" t="n">
        <v>2</v>
      </c>
      <c r="AO1218" s="13" t="n">
        <v>0.0106951871657754</v>
      </c>
      <c r="AP1218" s="11" t="n">
        <v>18</v>
      </c>
      <c r="AQ1218" s="11" t="n">
        <v>1</v>
      </c>
      <c r="AR1218" s="13" t="n">
        <v>0.0882352941176471</v>
      </c>
      <c r="AS1218" s="13" t="n">
        <v>0.00490196078431373</v>
      </c>
      <c r="AT1218" s="14" t="n">
        <f aca="false">SUMIFS(시도_소아과개폐업!$C$5:$C$293,시도_소아과개폐업!$A$5:$A$293,$D1218,시도_소아과개폐업!$B$5:$B$293,$B1218)</f>
        <v>8</v>
      </c>
      <c r="AU1218" s="14" t="n">
        <f aca="false">SUMIFS(시도_소아과개폐업!$D$5:$D$293,시도_소아과개폐업!$A$5:$A$293,$D1218,시도_소아과개폐업!$B$5:$B$293,$B1218)</f>
        <v>7</v>
      </c>
      <c r="AV1218" s="14" t="n">
        <f aca="false">SUMIFS(시도_소아과개폐업!$F$5:$F$293,시도_소아과개폐업!$A$5:$A$293,$D1218,시도_소아과개폐업!$B$5:$B$293,$B1218)</f>
        <v>1</v>
      </c>
      <c r="AW1218" s="15" t="n">
        <f aca="false">SUMIFS(시도_소아과개폐업!$G$5:$G$293,시도_소아과개폐업!$A$5:$A$293,$D1218,시도_소아과개폐업!$B$5:$B$293,$B1218)</f>
        <v>0.2</v>
      </c>
      <c r="AX1218" s="14" t="n">
        <f aca="false">SUMIFS(시도_소아과개폐업!$H$5:$H$293,시도_소아과개폐업!$A$5:$A$293,$D1218,시도_소아과개폐업!$B$5:$B$293,$B1218)</f>
        <v>23</v>
      </c>
      <c r="AY1218" s="14" t="n">
        <f aca="false">SUMIFS(시군구_병원급!$E$5:$E$3668,시군구_병원급!$A$5:$A$3668,$A1218,시군구_병원급!$D$5:$D$3668,$D1218)</f>
        <v>11</v>
      </c>
      <c r="AZ1218" s="14" t="n">
        <f aca="false">SUMIFS(시군구_병원급!$F$5:$F$3668,시군구_병원급!$A$5:$A$3668,$A1218,시군구_병원급!$D$5:$D$3668,$D1218)</f>
        <v>3</v>
      </c>
      <c r="BA1218" s="14" t="n">
        <f aca="false">SUMIFS(시군구_병원급!$G$5:$G$3668,시군구_병원급!$A$5:$A$3668,$A1218,시군구_병원급!$D$5:$D$3668,$D1218)</f>
        <v>23</v>
      </c>
      <c r="BB1218" s="14" t="n">
        <f aca="false">SUMIFS(시군구_병원급!$H$5:$H$3668,시군구_병원급!$A$5:$A$3668,$A1218,시군구_병원급!$D$5:$D$3668,$D1218)</f>
        <v>48</v>
      </c>
      <c r="BC1218" s="16" t="n">
        <f aca="false">K1218+AY1218</f>
        <v>21</v>
      </c>
      <c r="BD1218" s="17" t="n">
        <f aca="false">IF(E1218=0,"",(K1218+AY1218)/E1218*1000)</f>
        <v>1.8361458424412</v>
      </c>
      <c r="BE1218" s="16" t="n">
        <f aca="false">AY1218-SUMIFS(시군구_병원급!$E$5:$E$3668,시군구_병원급!$A$5:$A$3668,$A1218,시군구_병원급!$D$5:$D$3668,$D1218-3)</f>
        <v>0</v>
      </c>
      <c r="BF1218" s="16" t="n">
        <f aca="false">IF(AY1218=0,1,0)</f>
        <v>0</v>
      </c>
      <c r="BG1218" s="16" t="n">
        <f aca="false">IF(K1218+AY1218=0,1,0)</f>
        <v>0</v>
      </c>
      <c r="BH1218" s="16" t="n">
        <f aca="false">AF1218+AG1218+AH1218</f>
        <v>13</v>
      </c>
      <c r="BI1218" s="18" t="n">
        <f aca="false">IF(H1218=0,"",BH1218/H1218)</f>
        <v>0.0702702702702703</v>
      </c>
      <c r="BJ1218" s="16" t="n">
        <f aca="false">IF(AP1218="","",AP1218+AN1218)</f>
        <v>20</v>
      </c>
    </row>
    <row r="1219" customFormat="false" ht="15" hidden="false" customHeight="true" outlineLevel="0" collapsed="false">
      <c r="A1219" s="9" t="s">
        <v>195</v>
      </c>
      <c r="B1219" s="10" t="s">
        <v>193</v>
      </c>
      <c r="C1219" s="10" t="s">
        <v>119</v>
      </c>
      <c r="D1219" s="9" t="n">
        <v>2021</v>
      </c>
      <c r="E1219" s="11" t="n">
        <v>6763</v>
      </c>
      <c r="F1219" s="11" t="n">
        <v>753</v>
      </c>
      <c r="G1219" s="11" t="n">
        <v>749</v>
      </c>
      <c r="H1219" s="11" t="n">
        <v>107</v>
      </c>
      <c r="I1219" s="11" t="n">
        <v>5632</v>
      </c>
      <c r="J1219" s="11" t="n">
        <v>4550</v>
      </c>
      <c r="K1219" s="11" t="n">
        <v>4</v>
      </c>
      <c r="L1219" s="12" t="n">
        <v>15.8213810439154</v>
      </c>
      <c r="M1219" s="12" t="n">
        <v>0.591453496968801</v>
      </c>
      <c r="N1219" s="13" t="n">
        <v>0.807883522727273</v>
      </c>
      <c r="O1219" s="13" t="n">
        <v>0.832766523732072</v>
      </c>
      <c r="P1219" s="13" t="n">
        <v>0.110749667307408</v>
      </c>
      <c r="Q1219" s="13" t="n">
        <v>-0.338775909268674</v>
      </c>
      <c r="R1219" s="13" t="n">
        <v>-0.429115853658537</v>
      </c>
      <c r="S1219" s="11" t="n">
        <v>-1</v>
      </c>
      <c r="T1219" s="13" t="n">
        <v>-0.150793650793651</v>
      </c>
      <c r="U1219" s="13" t="n">
        <v>-0.14172508381591</v>
      </c>
      <c r="V1219" s="11" t="n">
        <v>0</v>
      </c>
      <c r="W1219" s="13" t="n">
        <v>-0.271028037383178</v>
      </c>
      <c r="X1219" s="11" t="n">
        <v>1</v>
      </c>
      <c r="Y1219" s="11" t="n">
        <v>0</v>
      </c>
      <c r="Z1219" s="11" t="n">
        <v>1</v>
      </c>
      <c r="AA1219" s="11" t="n">
        <v>0</v>
      </c>
      <c r="AB1219" s="10" t="s">
        <v>515</v>
      </c>
      <c r="AC1219" s="11" t="n">
        <v>12</v>
      </c>
      <c r="AD1219" s="11" t="n">
        <v>52</v>
      </c>
      <c r="AE1219" s="11" t="n">
        <v>37</v>
      </c>
      <c r="AF1219" s="11" t="n">
        <v>6</v>
      </c>
      <c r="AG1219" s="11" t="n">
        <v>0</v>
      </c>
      <c r="AH1219" s="11" t="n">
        <v>0</v>
      </c>
      <c r="AI1219" s="13" t="n">
        <v>0.11214953271028</v>
      </c>
      <c r="AJ1219" s="13" t="n">
        <v>0.485981308411215</v>
      </c>
      <c r="AK1219" s="13" t="n">
        <v>0.345794392523365</v>
      </c>
      <c r="AL1219" s="13" t="n">
        <v>0.0560747663551402</v>
      </c>
      <c r="AM1219" s="13" t="n">
        <v>0</v>
      </c>
      <c r="AN1219" s="11" t="n">
        <v>5</v>
      </c>
      <c r="AO1219" s="13" t="n">
        <v>0.0446428571428571</v>
      </c>
      <c r="AP1219" s="11" t="n">
        <v>16</v>
      </c>
      <c r="AQ1219" s="11" t="n">
        <v>2</v>
      </c>
      <c r="AR1219" s="13" t="n">
        <v>0.125984251968504</v>
      </c>
      <c r="AS1219" s="13" t="n">
        <v>0.015748031496063</v>
      </c>
      <c r="AT1219" s="14" t="n">
        <f aca="false">SUMIFS(시도_소아과개폐업!$C$5:$C$293,시도_소아과개폐업!$A$5:$A$293,$D1219,시도_소아과개폐업!$B$5:$B$293,$B1219)</f>
        <v>8</v>
      </c>
      <c r="AU1219" s="14" t="n">
        <f aca="false">SUMIFS(시도_소아과개폐업!$D$5:$D$293,시도_소아과개폐업!$A$5:$A$293,$D1219,시도_소아과개폐업!$B$5:$B$293,$B1219)</f>
        <v>7</v>
      </c>
      <c r="AV1219" s="14" t="n">
        <f aca="false">SUMIFS(시도_소아과개폐업!$F$5:$F$293,시도_소아과개폐업!$A$5:$A$293,$D1219,시도_소아과개폐업!$B$5:$B$293,$B1219)</f>
        <v>1</v>
      </c>
      <c r="AW1219" s="15" t="n">
        <f aca="false">SUMIFS(시도_소아과개폐업!$G$5:$G$293,시도_소아과개폐업!$A$5:$A$293,$D1219,시도_소아과개폐업!$B$5:$B$293,$B1219)</f>
        <v>0.2</v>
      </c>
      <c r="AX1219" s="14" t="n">
        <f aca="false">SUMIFS(시도_소아과개폐업!$H$5:$H$293,시도_소아과개폐업!$A$5:$A$293,$D1219,시도_소아과개폐업!$B$5:$B$293,$B1219)</f>
        <v>23</v>
      </c>
      <c r="AY1219" s="14" t="n">
        <f aca="false">SUMIFS(시군구_병원급!$E$5:$E$3668,시군구_병원급!$A$5:$A$3668,$A1219,시군구_병원급!$D$5:$D$3668,$D1219)</f>
        <v>2</v>
      </c>
      <c r="AZ1219" s="14" t="n">
        <f aca="false">SUMIFS(시군구_병원급!$F$5:$F$3668,시군구_병원급!$A$5:$A$3668,$A1219,시군구_병원급!$D$5:$D$3668,$D1219)</f>
        <v>1</v>
      </c>
      <c r="BA1219" s="14" t="n">
        <f aca="false">SUMIFS(시군구_병원급!$G$5:$G$3668,시군구_병원급!$A$5:$A$3668,$A1219,시군구_병원급!$D$5:$D$3668,$D1219)</f>
        <v>2</v>
      </c>
      <c r="BB1219" s="14" t="n">
        <f aca="false">SUMIFS(시군구_병원급!$H$5:$H$3668,시군구_병원급!$A$5:$A$3668,$A1219,시군구_병원급!$D$5:$D$3668,$D1219)</f>
        <v>6</v>
      </c>
      <c r="BC1219" s="16" t="n">
        <f aca="false">K1219+AY1219</f>
        <v>6</v>
      </c>
      <c r="BD1219" s="17" t="n">
        <f aca="false">IF(E1219=0,"",(K1219+AY1219)/E1219*1000)</f>
        <v>0.887180245453201</v>
      </c>
      <c r="BE1219" s="16" t="n">
        <f aca="false">AY1219-SUMIFS(시군구_병원급!$E$5:$E$3668,시군구_병원급!$A$5:$A$3668,$A1219,시군구_병원급!$D$5:$D$3668,$D1219-3)</f>
        <v>0</v>
      </c>
      <c r="BF1219" s="16" t="n">
        <f aca="false">IF(AY1219=0,1,0)</f>
        <v>0</v>
      </c>
      <c r="BG1219" s="16" t="n">
        <f aca="false">IF(K1219+AY1219=0,1,0)</f>
        <v>0</v>
      </c>
      <c r="BH1219" s="16" t="n">
        <f aca="false">AF1219+AG1219+AH1219</f>
        <v>6</v>
      </c>
      <c r="BI1219" s="18" t="n">
        <f aca="false">IF(H1219=0,"",BH1219/H1219)</f>
        <v>0.0560747663551402</v>
      </c>
      <c r="BJ1219" s="16" t="n">
        <f aca="false">IF(AP1219="","",AP1219+AN1219)</f>
        <v>21</v>
      </c>
    </row>
    <row r="1220" customFormat="false" ht="15" hidden="false" customHeight="true" outlineLevel="0" collapsed="false">
      <c r="A1220" s="9" t="s">
        <v>196</v>
      </c>
      <c r="B1220" s="10" t="s">
        <v>193</v>
      </c>
      <c r="C1220" s="10" t="s">
        <v>129</v>
      </c>
      <c r="D1220" s="9" t="n">
        <v>2021</v>
      </c>
      <c r="E1220" s="11" t="n">
        <v>12730</v>
      </c>
      <c r="F1220" s="11" t="n">
        <v>1580</v>
      </c>
      <c r="G1220" s="11" t="n">
        <v>1584</v>
      </c>
      <c r="H1220" s="11" t="n">
        <v>194</v>
      </c>
      <c r="I1220" s="11" t="n">
        <v>8402</v>
      </c>
      <c r="J1220" s="11" t="n">
        <v>7032</v>
      </c>
      <c r="K1220" s="11" t="n">
        <v>7</v>
      </c>
      <c r="L1220" s="12" t="n">
        <v>15.2395915161037</v>
      </c>
      <c r="M1220" s="12" t="n">
        <v>0.549882168106834</v>
      </c>
      <c r="N1220" s="13" t="n">
        <v>0.836943584860748</v>
      </c>
      <c r="O1220" s="13" t="n">
        <v>0.660015710919089</v>
      </c>
      <c r="P1220" s="13" t="n">
        <v>0.124430479183032</v>
      </c>
      <c r="Q1220" s="13" t="n">
        <v>-0.121644932036155</v>
      </c>
      <c r="R1220" s="13" t="n">
        <v>-0.132530120481928</v>
      </c>
      <c r="S1220" s="11" t="n">
        <v>-1</v>
      </c>
      <c r="T1220" s="13" t="n">
        <v>-0.0536585365853659</v>
      </c>
      <c r="U1220" s="13" t="n">
        <v>-0.0443585077343039</v>
      </c>
      <c r="V1220" s="11" t="n">
        <v>0</v>
      </c>
      <c r="W1220" s="13" t="n">
        <v>-0.206185567010309</v>
      </c>
      <c r="X1220" s="11" t="n">
        <v>0</v>
      </c>
      <c r="Y1220" s="11" t="n">
        <v>0</v>
      </c>
      <c r="Z1220" s="11" t="n">
        <v>0</v>
      </c>
      <c r="AA1220" s="11" t="n">
        <v>0</v>
      </c>
      <c r="AB1220" s="10" t="s">
        <v>515</v>
      </c>
      <c r="AC1220" s="11" t="n">
        <v>31</v>
      </c>
      <c r="AD1220" s="11" t="n">
        <v>74</v>
      </c>
      <c r="AE1220" s="11" t="n">
        <v>78</v>
      </c>
      <c r="AF1220" s="11" t="n">
        <v>5</v>
      </c>
      <c r="AG1220" s="11" t="n">
        <v>4</v>
      </c>
      <c r="AH1220" s="11" t="n">
        <v>2</v>
      </c>
      <c r="AI1220" s="13" t="n">
        <v>0.15979381443299</v>
      </c>
      <c r="AJ1220" s="13" t="n">
        <v>0.381443298969072</v>
      </c>
      <c r="AK1220" s="13" t="n">
        <v>0.402061855670103</v>
      </c>
      <c r="AL1220" s="13" t="n">
        <v>0.0257731958762887</v>
      </c>
      <c r="AM1220" s="13" t="n">
        <v>0.0206185567010309</v>
      </c>
      <c r="AN1220" s="11" t="n">
        <v>3</v>
      </c>
      <c r="AO1220" s="13" t="n">
        <v>0.0152284263959391</v>
      </c>
      <c r="AP1220" s="11" t="n">
        <v>15</v>
      </c>
      <c r="AQ1220" s="11" t="n">
        <v>6</v>
      </c>
      <c r="AR1220" s="13" t="n">
        <v>0.0728155339805825</v>
      </c>
      <c r="AS1220" s="13" t="n">
        <v>0.029126213592233</v>
      </c>
      <c r="AT1220" s="14" t="n">
        <f aca="false">SUMIFS(시도_소아과개폐업!$C$5:$C$293,시도_소아과개폐업!$A$5:$A$293,$D1220,시도_소아과개폐업!$B$5:$B$293,$B1220)</f>
        <v>8</v>
      </c>
      <c r="AU1220" s="14" t="n">
        <f aca="false">SUMIFS(시도_소아과개폐업!$D$5:$D$293,시도_소아과개폐업!$A$5:$A$293,$D1220,시도_소아과개폐업!$B$5:$B$293,$B1220)</f>
        <v>7</v>
      </c>
      <c r="AV1220" s="14" t="n">
        <f aca="false">SUMIFS(시도_소아과개폐업!$F$5:$F$293,시도_소아과개폐업!$A$5:$A$293,$D1220,시도_소아과개폐업!$B$5:$B$293,$B1220)</f>
        <v>1</v>
      </c>
      <c r="AW1220" s="15" t="n">
        <f aca="false">SUMIFS(시도_소아과개폐업!$G$5:$G$293,시도_소아과개폐업!$A$5:$A$293,$D1220,시도_소아과개폐업!$B$5:$B$293,$B1220)</f>
        <v>0.2</v>
      </c>
      <c r="AX1220" s="14" t="n">
        <f aca="false">SUMIFS(시도_소아과개폐업!$H$5:$H$293,시도_소아과개폐업!$A$5:$A$293,$D1220,시도_소아과개폐업!$B$5:$B$293,$B1220)</f>
        <v>23</v>
      </c>
      <c r="AY1220" s="14" t="n">
        <f aca="false">SUMIFS(시군구_병원급!$E$5:$E$3668,시군구_병원급!$A$5:$A$3668,$A1220,시군구_병원급!$D$5:$D$3668,$D1220)</f>
        <v>7</v>
      </c>
      <c r="AZ1220" s="14" t="n">
        <f aca="false">SUMIFS(시군구_병원급!$F$5:$F$3668,시군구_병원급!$A$5:$A$3668,$A1220,시군구_병원급!$D$5:$D$3668,$D1220)</f>
        <v>2</v>
      </c>
      <c r="BA1220" s="14" t="n">
        <f aca="false">SUMIFS(시군구_병원급!$G$5:$G$3668,시군구_병원급!$A$5:$A$3668,$A1220,시군구_병원급!$D$5:$D$3668,$D1220)</f>
        <v>6</v>
      </c>
      <c r="BB1220" s="14" t="n">
        <f aca="false">SUMIFS(시군구_병원급!$H$5:$H$3668,시군구_병원급!$A$5:$A$3668,$A1220,시군구_병원급!$D$5:$D$3668,$D1220)</f>
        <v>13</v>
      </c>
      <c r="BC1220" s="16" t="n">
        <f aca="false">K1220+AY1220</f>
        <v>14</v>
      </c>
      <c r="BD1220" s="17" t="n">
        <f aca="false">IF(E1220=0,"",(K1220+AY1220)/E1220*1000)</f>
        <v>1.09976433621367</v>
      </c>
      <c r="BE1220" s="16" t="n">
        <f aca="false">AY1220-SUMIFS(시군구_병원급!$E$5:$E$3668,시군구_병원급!$A$5:$A$3668,$A1220,시군구_병원급!$D$5:$D$3668,$D1220-3)</f>
        <v>2</v>
      </c>
      <c r="BF1220" s="16" t="n">
        <f aca="false">IF(AY1220=0,1,0)</f>
        <v>0</v>
      </c>
      <c r="BG1220" s="16" t="n">
        <f aca="false">IF(K1220+AY1220=0,1,0)</f>
        <v>0</v>
      </c>
      <c r="BH1220" s="16" t="n">
        <f aca="false">AF1220+AG1220+AH1220</f>
        <v>11</v>
      </c>
      <c r="BI1220" s="18" t="n">
        <f aca="false">IF(H1220=0,"",BH1220/H1220)</f>
        <v>0.0567010309278351</v>
      </c>
      <c r="BJ1220" s="16" t="n">
        <f aca="false">IF(AP1220="","",AP1220+AN1220)</f>
        <v>18</v>
      </c>
    </row>
    <row r="1221" customFormat="false" ht="15" hidden="false" customHeight="true" outlineLevel="0" collapsed="false">
      <c r="A1221" s="9" t="s">
        <v>197</v>
      </c>
      <c r="B1221" s="10" t="s">
        <v>193</v>
      </c>
      <c r="C1221" s="10" t="s">
        <v>198</v>
      </c>
      <c r="D1221" s="9" t="n">
        <v>2021</v>
      </c>
      <c r="E1221" s="11" t="n">
        <v>8424</v>
      </c>
      <c r="F1221" s="11" t="n">
        <v>1160</v>
      </c>
      <c r="G1221" s="11" t="n">
        <v>1231</v>
      </c>
      <c r="H1221" s="11" t="n">
        <v>121</v>
      </c>
      <c r="I1221" s="11" t="n">
        <v>6920</v>
      </c>
      <c r="J1221" s="11" t="n">
        <v>4949</v>
      </c>
      <c r="K1221" s="11" t="n">
        <v>5</v>
      </c>
      <c r="L1221" s="12" t="n">
        <v>14.363722697056</v>
      </c>
      <c r="M1221" s="12" t="n">
        <v>0.593542260208927</v>
      </c>
      <c r="N1221" s="13" t="n">
        <v>0.715173410404624</v>
      </c>
      <c r="O1221" s="13" t="n">
        <v>0.821462488129155</v>
      </c>
      <c r="P1221" s="13" t="n">
        <v>0.146130104463438</v>
      </c>
      <c r="Q1221" s="13" t="n">
        <v>-0.233345467783036</v>
      </c>
      <c r="R1221" s="13" t="n">
        <v>-0.168804861580014</v>
      </c>
      <c r="S1221" s="11" t="n">
        <v>0</v>
      </c>
      <c r="T1221" s="13" t="n">
        <v>-0.0833333333333334</v>
      </c>
      <c r="U1221" s="13" t="n">
        <v>-0.0602933188484519</v>
      </c>
      <c r="V1221" s="11" t="n">
        <v>0</v>
      </c>
      <c r="W1221" s="13" t="n">
        <v>-0.190082644628099</v>
      </c>
      <c r="X1221" s="11" t="n">
        <v>0</v>
      </c>
      <c r="Y1221" s="11" t="n">
        <v>0</v>
      </c>
      <c r="Z1221" s="11" t="n">
        <v>0</v>
      </c>
      <c r="AA1221" s="11" t="n">
        <v>0</v>
      </c>
      <c r="AB1221" s="10" t="s">
        <v>515</v>
      </c>
      <c r="AC1221" s="11" t="n">
        <v>17</v>
      </c>
      <c r="AD1221" s="11" t="n">
        <v>58</v>
      </c>
      <c r="AE1221" s="11" t="n">
        <v>28</v>
      </c>
      <c r="AF1221" s="11" t="n">
        <v>8</v>
      </c>
      <c r="AG1221" s="11" t="n">
        <v>10</v>
      </c>
      <c r="AH1221" s="11" t="n">
        <v>0</v>
      </c>
      <c r="AI1221" s="13" t="n">
        <v>0.140495867768595</v>
      </c>
      <c r="AJ1221" s="13" t="n">
        <v>0.479338842975207</v>
      </c>
      <c r="AK1221" s="13" t="n">
        <v>0.231404958677686</v>
      </c>
      <c r="AL1221" s="13" t="n">
        <v>0.0661157024793388</v>
      </c>
      <c r="AM1221" s="13" t="n">
        <v>0.0826446280991736</v>
      </c>
      <c r="AN1221" s="11" t="n">
        <v>3</v>
      </c>
      <c r="AO1221" s="13" t="n">
        <v>0.0241935483870968</v>
      </c>
      <c r="AP1221" s="11" t="n">
        <v>13</v>
      </c>
      <c r="AQ1221" s="11" t="n">
        <v>2</v>
      </c>
      <c r="AR1221" s="13" t="n">
        <v>0.0962962962962963</v>
      </c>
      <c r="AS1221" s="13" t="n">
        <v>0.0148148148148148</v>
      </c>
      <c r="AT1221" s="14" t="n">
        <f aca="false">SUMIFS(시도_소아과개폐업!$C$5:$C$293,시도_소아과개폐업!$A$5:$A$293,$D1221,시도_소아과개폐업!$B$5:$B$293,$B1221)</f>
        <v>8</v>
      </c>
      <c r="AU1221" s="14" t="n">
        <f aca="false">SUMIFS(시도_소아과개폐업!$D$5:$D$293,시도_소아과개폐업!$A$5:$A$293,$D1221,시도_소아과개폐업!$B$5:$B$293,$B1221)</f>
        <v>7</v>
      </c>
      <c r="AV1221" s="14" t="n">
        <f aca="false">SUMIFS(시도_소아과개폐업!$F$5:$F$293,시도_소아과개폐업!$A$5:$A$293,$D1221,시도_소아과개폐업!$B$5:$B$293,$B1221)</f>
        <v>1</v>
      </c>
      <c r="AW1221" s="15" t="n">
        <f aca="false">SUMIFS(시도_소아과개폐업!$G$5:$G$293,시도_소아과개폐업!$A$5:$A$293,$D1221,시도_소아과개폐업!$B$5:$B$293,$B1221)</f>
        <v>0.2</v>
      </c>
      <c r="AX1221" s="14" t="n">
        <f aca="false">SUMIFS(시도_소아과개폐업!$H$5:$H$293,시도_소아과개폐업!$A$5:$A$293,$D1221,시도_소아과개폐업!$B$5:$B$293,$B1221)</f>
        <v>23</v>
      </c>
      <c r="AY1221" s="14" t="n">
        <f aca="false">SUMIFS(시군구_병원급!$E$5:$E$3668,시군구_병원급!$A$5:$A$3668,$A1221,시군구_병원급!$D$5:$D$3668,$D1221)</f>
        <v>5</v>
      </c>
      <c r="AZ1221" s="14" t="n">
        <f aca="false">SUMIFS(시군구_병원급!$F$5:$F$3668,시군구_병원급!$A$5:$A$3668,$A1221,시군구_병원급!$D$5:$D$3668,$D1221)</f>
        <v>1</v>
      </c>
      <c r="BA1221" s="14" t="n">
        <f aca="false">SUMIFS(시군구_병원급!$G$5:$G$3668,시군구_병원급!$A$5:$A$3668,$A1221,시군구_병원급!$D$5:$D$3668,$D1221)</f>
        <v>6</v>
      </c>
      <c r="BB1221" s="14" t="n">
        <f aca="false">SUMIFS(시군구_병원급!$H$5:$H$3668,시군구_병원급!$A$5:$A$3668,$A1221,시군구_병원급!$D$5:$D$3668,$D1221)</f>
        <v>19</v>
      </c>
      <c r="BC1221" s="16" t="n">
        <f aca="false">K1221+AY1221</f>
        <v>10</v>
      </c>
      <c r="BD1221" s="17" t="n">
        <f aca="false">IF(E1221=0,"",(K1221+AY1221)/E1221*1000)</f>
        <v>1.18708452041785</v>
      </c>
      <c r="BE1221" s="16" t="n">
        <f aca="false">AY1221-SUMIFS(시군구_병원급!$E$5:$E$3668,시군구_병원급!$A$5:$A$3668,$A1221,시군구_병원급!$D$5:$D$3668,$D1221-3)</f>
        <v>-1</v>
      </c>
      <c r="BF1221" s="16" t="n">
        <f aca="false">IF(AY1221=0,1,0)</f>
        <v>0</v>
      </c>
      <c r="BG1221" s="16" t="n">
        <f aca="false">IF(K1221+AY1221=0,1,0)</f>
        <v>0</v>
      </c>
      <c r="BH1221" s="16" t="n">
        <f aca="false">AF1221+AG1221+AH1221</f>
        <v>18</v>
      </c>
      <c r="BI1221" s="18" t="n">
        <f aca="false">IF(H1221=0,"",BH1221/H1221)</f>
        <v>0.148760330578512</v>
      </c>
      <c r="BJ1221" s="16" t="n">
        <f aca="false">IF(AP1221="","",AP1221+AN1221)</f>
        <v>16</v>
      </c>
    </row>
    <row r="1222" customFormat="false" ht="15" hidden="false" customHeight="true" outlineLevel="0" collapsed="false">
      <c r="A1222" s="9" t="s">
        <v>199</v>
      </c>
      <c r="B1222" s="10" t="s">
        <v>200</v>
      </c>
      <c r="C1222" s="10" t="s">
        <v>200</v>
      </c>
      <c r="D1222" s="9" t="n">
        <v>2021</v>
      </c>
      <c r="E1222" s="11" t="n">
        <v>25207</v>
      </c>
      <c r="F1222" s="11" t="n">
        <v>3445</v>
      </c>
      <c r="G1222" s="11" t="n">
        <v>3570</v>
      </c>
      <c r="H1222" s="11" t="n">
        <v>343</v>
      </c>
      <c r="I1222" s="11" t="n">
        <v>19497</v>
      </c>
      <c r="J1222" s="11" t="n">
        <v>15248</v>
      </c>
      <c r="K1222" s="11" t="n">
        <v>22</v>
      </c>
      <c r="L1222" s="12" t="n">
        <v>13.607331296862</v>
      </c>
      <c r="M1222" s="12" t="n">
        <v>0.872773435950331</v>
      </c>
      <c r="N1222" s="13" t="n">
        <v>0.782069036261989</v>
      </c>
      <c r="O1222" s="13" t="n">
        <v>0.773475621851073</v>
      </c>
      <c r="P1222" s="13" t="n">
        <v>0.141627325742849</v>
      </c>
      <c r="Q1222" s="13" t="n">
        <v>-0.0122648902821316</v>
      </c>
      <c r="R1222" s="13" t="n">
        <v>-0.0359168241965974</v>
      </c>
      <c r="S1222" s="11" t="n">
        <v>0</v>
      </c>
      <c r="T1222" s="13" t="n">
        <v>-0.02</v>
      </c>
      <c r="U1222" s="13" t="n">
        <v>-0.00179193118984233</v>
      </c>
      <c r="V1222" s="11" t="n">
        <v>0</v>
      </c>
      <c r="W1222" s="13" t="n">
        <v>-0.110787172011662</v>
      </c>
      <c r="X1222" s="11" t="n">
        <v>0</v>
      </c>
      <c r="Y1222" s="11" t="n">
        <v>0</v>
      </c>
      <c r="Z1222" s="11" t="n">
        <v>0</v>
      </c>
      <c r="AA1222" s="11" t="n">
        <v>0</v>
      </c>
      <c r="AB1222" s="10" t="s">
        <v>515</v>
      </c>
      <c r="AC1222" s="11" t="n">
        <v>102</v>
      </c>
      <c r="AD1222" s="11" t="n">
        <v>77</v>
      </c>
      <c r="AE1222" s="11" t="n">
        <v>135</v>
      </c>
      <c r="AF1222" s="11" t="n">
        <v>16</v>
      </c>
      <c r="AG1222" s="11" t="n">
        <v>13</v>
      </c>
      <c r="AH1222" s="11" t="n">
        <v>0</v>
      </c>
      <c r="AI1222" s="13" t="n">
        <v>0.297376093294461</v>
      </c>
      <c r="AJ1222" s="13" t="n">
        <v>0.224489795918367</v>
      </c>
      <c r="AK1222" s="13" t="n">
        <v>0.393586005830904</v>
      </c>
      <c r="AL1222" s="13" t="n">
        <v>0.0466472303206997</v>
      </c>
      <c r="AM1222" s="13" t="n">
        <v>0.0379008746355685</v>
      </c>
      <c r="AN1222" s="11" t="n">
        <v>1</v>
      </c>
      <c r="AO1222" s="13" t="n">
        <v>0.00290697674418605</v>
      </c>
      <c r="AP1222" s="11" t="n">
        <v>42</v>
      </c>
      <c r="AQ1222" s="11" t="n">
        <v>34</v>
      </c>
      <c r="AR1222" s="13" t="n">
        <v>0.118980169971671</v>
      </c>
      <c r="AS1222" s="13" t="n">
        <v>0.0963172804532578</v>
      </c>
      <c r="AT1222" s="14" t="n">
        <f aca="false">SUMIFS(시도_소아과개폐업!$C$5:$C$293,시도_소아과개폐업!$A$5:$A$293,$D1222,시도_소아과개폐업!$B$5:$B$293,$B1222)</f>
        <v>3</v>
      </c>
      <c r="AU1222" s="14" t="n">
        <f aca="false">SUMIFS(시도_소아과개폐업!$D$5:$D$293,시도_소아과개폐업!$A$5:$A$293,$D1222,시도_소아과개폐업!$B$5:$B$293,$B1222)</f>
        <v>4</v>
      </c>
      <c r="AV1222" s="14" t="n">
        <f aca="false">SUMIFS(시도_소아과개폐업!$F$5:$F$293,시도_소아과개폐업!$A$5:$A$293,$D1222,시도_소아과개폐업!$B$5:$B$293,$B1222)</f>
        <v>-1</v>
      </c>
      <c r="AW1222" s="15" t="n">
        <f aca="false">SUMIFS(시도_소아과개폐업!$G$5:$G$293,시도_소아과개폐업!$A$5:$A$293,$D1222,시도_소아과개폐업!$B$5:$B$293,$B1222)</f>
        <v>0.181818181818182</v>
      </c>
      <c r="AX1222" s="14" t="n">
        <f aca="false">SUMIFS(시도_소아과개폐업!$H$5:$H$293,시도_소아과개폐업!$A$5:$A$293,$D1222,시도_소아과개폐업!$B$5:$B$293,$B1222)</f>
        <v>16</v>
      </c>
      <c r="AY1222" s="14" t="n">
        <f aca="false">SUMIFS(시군구_병원급!$E$5:$E$3668,시군구_병원급!$A$5:$A$3668,$A1222,시군구_병원급!$D$5:$D$3668,$D1222)</f>
        <v>3</v>
      </c>
      <c r="AZ1222" s="14" t="n">
        <f aca="false">SUMIFS(시군구_병원급!$F$5:$F$3668,시군구_병원급!$A$5:$A$3668,$A1222,시군구_병원급!$D$5:$D$3668,$D1222)</f>
        <v>2</v>
      </c>
      <c r="BA1222" s="14" t="n">
        <f aca="false">SUMIFS(시군구_병원급!$G$5:$G$3668,시군구_병원급!$A$5:$A$3668,$A1222,시군구_병원급!$D$5:$D$3668,$D1222)</f>
        <v>3</v>
      </c>
      <c r="BB1222" s="14" t="n">
        <f aca="false">SUMIFS(시군구_병원급!$H$5:$H$3668,시군구_병원급!$A$5:$A$3668,$A1222,시군구_병원급!$D$5:$D$3668,$D1222)</f>
        <v>13</v>
      </c>
      <c r="BC1222" s="16" t="n">
        <f aca="false">K1222+AY1222</f>
        <v>25</v>
      </c>
      <c r="BD1222" s="17" t="n">
        <f aca="false">IF(E1222=0,"",(K1222+AY1222)/E1222*1000)</f>
        <v>0.991787995398104</v>
      </c>
      <c r="BE1222" s="16" t="n">
        <f aca="false">AY1222-SUMIFS(시군구_병원급!$E$5:$E$3668,시군구_병원급!$A$5:$A$3668,$A1222,시군구_병원급!$D$5:$D$3668,$D1222-3)</f>
        <v>3</v>
      </c>
      <c r="BF1222" s="16" t="n">
        <f aca="false">IF(AY1222=0,1,0)</f>
        <v>0</v>
      </c>
      <c r="BG1222" s="16" t="n">
        <f aca="false">IF(K1222+AY1222=0,1,0)</f>
        <v>0</v>
      </c>
      <c r="BH1222" s="16" t="n">
        <f aca="false">AF1222+AG1222+AH1222</f>
        <v>29</v>
      </c>
      <c r="BI1222" s="18" t="n">
        <f aca="false">IF(H1222=0,"",BH1222/H1222)</f>
        <v>0.0845481049562682</v>
      </c>
      <c r="BJ1222" s="16" t="n">
        <f aca="false">IF(AP1222="","",AP1222+AN1222)</f>
        <v>43</v>
      </c>
    </row>
    <row r="1223" customFormat="false" ht="15" hidden="false" customHeight="true" outlineLevel="0" collapsed="false">
      <c r="A1223" s="9" t="s">
        <v>201</v>
      </c>
      <c r="B1223" s="10" t="s">
        <v>202</v>
      </c>
      <c r="C1223" s="10" t="s">
        <v>203</v>
      </c>
      <c r="D1223" s="9" t="n">
        <v>2021</v>
      </c>
      <c r="E1223" s="11" t="n">
        <v>47257</v>
      </c>
      <c r="F1223" s="11" t="n">
        <v>6378</v>
      </c>
      <c r="G1223" s="11" t="n">
        <v>6508</v>
      </c>
      <c r="H1223" s="11" t="n">
        <v>896</v>
      </c>
      <c r="I1223" s="11" t="n">
        <v>34128</v>
      </c>
      <c r="J1223" s="11" t="n">
        <v>27091</v>
      </c>
      <c r="K1223" s="11" t="n">
        <v>53</v>
      </c>
      <c r="L1223" s="12" t="n">
        <v>18.9601540512517</v>
      </c>
      <c r="M1223" s="12" t="n">
        <v>1.12152696954949</v>
      </c>
      <c r="N1223" s="13" t="n">
        <v>0.793805672761369</v>
      </c>
      <c r="O1223" s="13" t="n">
        <v>0.722178724844997</v>
      </c>
      <c r="P1223" s="13" t="n">
        <v>0.13771504750619</v>
      </c>
      <c r="Q1223" s="13" t="n">
        <v>-0.243294743078574</v>
      </c>
      <c r="R1223" s="13" t="n">
        <v>-0.263134057971015</v>
      </c>
      <c r="S1223" s="11" t="n">
        <v>-9</v>
      </c>
      <c r="T1223" s="13" t="n">
        <v>-0.0875763747454175</v>
      </c>
      <c r="U1223" s="13" t="n">
        <v>-0.0578621908127208</v>
      </c>
      <c r="V1223" s="11" t="n">
        <v>0</v>
      </c>
      <c r="W1223" s="13" t="n">
        <v>-0.197544642857143</v>
      </c>
      <c r="X1223" s="11" t="n">
        <v>0</v>
      </c>
      <c r="Y1223" s="11" t="n">
        <v>0</v>
      </c>
      <c r="Z1223" s="11" t="n">
        <v>0</v>
      </c>
      <c r="AA1223" s="11" t="n">
        <v>0</v>
      </c>
      <c r="AB1223" s="10" t="s">
        <v>515</v>
      </c>
      <c r="AC1223" s="11" t="n">
        <v>63</v>
      </c>
      <c r="AD1223" s="11" t="n">
        <v>283</v>
      </c>
      <c r="AE1223" s="11" t="n">
        <v>509</v>
      </c>
      <c r="AF1223" s="11" t="n">
        <v>27</v>
      </c>
      <c r="AG1223" s="11" t="n">
        <v>10</v>
      </c>
      <c r="AH1223" s="11" t="n">
        <v>4</v>
      </c>
      <c r="AI1223" s="13" t="n">
        <v>0.0703125</v>
      </c>
      <c r="AJ1223" s="13" t="n">
        <v>0.315848214285714</v>
      </c>
      <c r="AK1223" s="13" t="n">
        <v>0.568080357142857</v>
      </c>
      <c r="AL1223" s="13" t="n">
        <v>0.0301339285714286</v>
      </c>
      <c r="AM1223" s="13" t="n">
        <v>0.0111607142857143</v>
      </c>
      <c r="AN1223" s="11" t="n">
        <v>7</v>
      </c>
      <c r="AO1223" s="13" t="n">
        <v>0.00775193798449612</v>
      </c>
      <c r="AP1223" s="11" t="n">
        <v>100</v>
      </c>
      <c r="AQ1223" s="11" t="n">
        <v>15</v>
      </c>
      <c r="AR1223" s="13" t="n">
        <v>0.101112234580384</v>
      </c>
      <c r="AS1223" s="13" t="n">
        <v>0.0151668351870576</v>
      </c>
      <c r="AT1223" s="14" t="n">
        <f aca="false">SUMIFS(시도_소아과개폐업!$C$5:$C$293,시도_소아과개폐업!$A$5:$A$293,$D1223,시도_소아과개폐업!$B$5:$B$293,$B1223)</f>
        <v>144</v>
      </c>
      <c r="AU1223" s="14" t="n">
        <f aca="false">SUMIFS(시도_소아과개폐업!$D$5:$D$293,시도_소아과개폐업!$A$5:$A$293,$D1223,시도_소아과개폐업!$B$5:$B$293,$B1223)</f>
        <v>101</v>
      </c>
      <c r="AV1223" s="14" t="n">
        <f aca="false">SUMIFS(시도_소아과개폐업!$F$5:$F$293,시도_소아과개폐업!$A$5:$A$293,$D1223,시도_소아과개폐업!$B$5:$B$293,$B1223)</f>
        <v>43</v>
      </c>
      <c r="AW1223" s="15" t="n">
        <f aca="false">SUMIFS(시도_소아과개폐업!$G$5:$G$293,시도_소아과개폐업!$A$5:$A$293,$D1223,시도_소아과개폐업!$B$5:$B$293,$B1223)</f>
        <v>0.150297619047619</v>
      </c>
      <c r="AX1223" s="14" t="n">
        <f aca="false">SUMIFS(시도_소아과개폐업!$H$5:$H$293,시도_소아과개폐업!$A$5:$A$293,$D1223,시도_소아과개폐업!$B$5:$B$293,$B1223)</f>
        <v>327</v>
      </c>
      <c r="AY1223" s="14" t="n">
        <f aca="false">SUMIFS(시군구_병원급!$E$5:$E$3668,시군구_병원급!$A$5:$A$3668,$A1223,시군구_병원급!$D$5:$D$3668,$D1223)</f>
        <v>19</v>
      </c>
      <c r="AZ1223" s="14" t="n">
        <f aca="false">SUMIFS(시군구_병원급!$F$5:$F$3668,시군구_병원급!$A$5:$A$3668,$A1223,시군구_병원급!$D$5:$D$3668,$D1223)</f>
        <v>6</v>
      </c>
      <c r="BA1223" s="14" t="n">
        <f aca="false">SUMIFS(시군구_병원급!$G$5:$G$3668,시군구_병원급!$A$5:$A$3668,$A1223,시군구_병원급!$D$5:$D$3668,$D1223)</f>
        <v>37</v>
      </c>
      <c r="BB1223" s="14" t="n">
        <f aca="false">SUMIFS(시군구_병원급!$H$5:$H$3668,시군구_병원급!$A$5:$A$3668,$A1223,시군구_병원급!$D$5:$D$3668,$D1223)</f>
        <v>71</v>
      </c>
      <c r="BC1223" s="16" t="n">
        <f aca="false">K1223+AY1223</f>
        <v>72</v>
      </c>
      <c r="BD1223" s="17" t="n">
        <f aca="false">IF(E1223=0,"",(K1223+AY1223)/E1223*1000)</f>
        <v>1.52358380768987</v>
      </c>
      <c r="BE1223" s="16" t="n">
        <f aca="false">AY1223-SUMIFS(시군구_병원급!$E$5:$E$3668,시군구_병원급!$A$5:$A$3668,$A1223,시군구_병원급!$D$5:$D$3668,$D1223-3)</f>
        <v>1</v>
      </c>
      <c r="BF1223" s="16" t="n">
        <f aca="false">IF(AY1223=0,1,0)</f>
        <v>0</v>
      </c>
      <c r="BG1223" s="16" t="n">
        <f aca="false">IF(K1223+AY1223=0,1,0)</f>
        <v>0</v>
      </c>
      <c r="BH1223" s="16" t="n">
        <f aca="false">AF1223+AG1223+AH1223</f>
        <v>41</v>
      </c>
      <c r="BI1223" s="18" t="n">
        <f aca="false">IF(H1223=0,"",BH1223/H1223)</f>
        <v>0.0457589285714286</v>
      </c>
      <c r="BJ1223" s="16" t="n">
        <f aca="false">IF(AP1223="","",AP1223+AN1223)</f>
        <v>107</v>
      </c>
    </row>
    <row r="1224" customFormat="false" ht="15" hidden="false" customHeight="true" outlineLevel="0" collapsed="false">
      <c r="A1224" s="9" t="s">
        <v>204</v>
      </c>
      <c r="B1224" s="10" t="s">
        <v>202</v>
      </c>
      <c r="C1224" s="10" t="s">
        <v>205</v>
      </c>
      <c r="D1224" s="9" t="n">
        <v>2021</v>
      </c>
      <c r="E1224" s="11" t="n">
        <v>33993</v>
      </c>
      <c r="F1224" s="11" t="n">
        <v>4749</v>
      </c>
      <c r="G1224" s="11" t="n">
        <v>5024</v>
      </c>
      <c r="H1224" s="11" t="n">
        <v>546</v>
      </c>
      <c r="I1224" s="11" t="n">
        <v>25210</v>
      </c>
      <c r="J1224" s="11" t="n">
        <v>19583</v>
      </c>
      <c r="K1224" s="11" t="n">
        <v>60</v>
      </c>
      <c r="L1224" s="12" t="n">
        <v>16.0621304386197</v>
      </c>
      <c r="M1224" s="12" t="n">
        <v>1.7650692789692</v>
      </c>
      <c r="N1224" s="13" t="n">
        <v>0.776794922649742</v>
      </c>
      <c r="O1224" s="13" t="n">
        <v>0.741623275380225</v>
      </c>
      <c r="P1224" s="13" t="n">
        <v>0.147795134292354</v>
      </c>
      <c r="Q1224" s="13" t="n">
        <v>-0.195831657637624</v>
      </c>
      <c r="R1224" s="13" t="n">
        <v>-0.221447388811406</v>
      </c>
      <c r="S1224" s="11" t="n">
        <v>2</v>
      </c>
      <c r="T1224" s="13" t="n">
        <v>-0.0586206896551724</v>
      </c>
      <c r="U1224" s="13" t="n">
        <v>-0.0191424791844993</v>
      </c>
      <c r="V1224" s="11" t="n">
        <v>0</v>
      </c>
      <c r="W1224" s="13" t="n">
        <v>-0.17032967032967</v>
      </c>
      <c r="X1224" s="11" t="n">
        <v>0</v>
      </c>
      <c r="Y1224" s="11" t="n">
        <v>0</v>
      </c>
      <c r="Z1224" s="11" t="n">
        <v>0</v>
      </c>
      <c r="AA1224" s="11" t="n">
        <v>0</v>
      </c>
      <c r="AB1224" s="10" t="s">
        <v>515</v>
      </c>
      <c r="AC1224" s="11" t="n">
        <v>88</v>
      </c>
      <c r="AD1224" s="11" t="n">
        <v>131</v>
      </c>
      <c r="AE1224" s="11" t="n">
        <v>257</v>
      </c>
      <c r="AF1224" s="11" t="n">
        <v>56</v>
      </c>
      <c r="AG1224" s="11" t="n">
        <v>8</v>
      </c>
      <c r="AH1224" s="11" t="n">
        <v>6</v>
      </c>
      <c r="AI1224" s="13" t="n">
        <v>0.161172161172161</v>
      </c>
      <c r="AJ1224" s="13" t="n">
        <v>0.23992673992674</v>
      </c>
      <c r="AK1224" s="13" t="n">
        <v>0.470695970695971</v>
      </c>
      <c r="AL1224" s="13" t="n">
        <v>0.102564102564103</v>
      </c>
      <c r="AM1224" s="13" t="n">
        <v>0.0146520146520147</v>
      </c>
      <c r="AN1224" s="11" t="n">
        <v>2</v>
      </c>
      <c r="AO1224" s="13" t="n">
        <v>0.00364963503649635</v>
      </c>
      <c r="AP1224" s="11" t="n">
        <v>48</v>
      </c>
      <c r="AQ1224" s="11" t="n">
        <v>15</v>
      </c>
      <c r="AR1224" s="13" t="n">
        <v>0.0824742268041237</v>
      </c>
      <c r="AS1224" s="13" t="n">
        <v>0.0257731958762887</v>
      </c>
      <c r="AT1224" s="14" t="n">
        <f aca="false">SUMIFS(시도_소아과개폐업!$C$5:$C$293,시도_소아과개폐업!$A$5:$A$293,$D1224,시도_소아과개폐업!$B$5:$B$293,$B1224)</f>
        <v>144</v>
      </c>
      <c r="AU1224" s="14" t="n">
        <f aca="false">SUMIFS(시도_소아과개폐업!$D$5:$D$293,시도_소아과개폐업!$A$5:$A$293,$D1224,시도_소아과개폐업!$B$5:$B$293,$B1224)</f>
        <v>101</v>
      </c>
      <c r="AV1224" s="14" t="n">
        <f aca="false">SUMIFS(시도_소아과개폐업!$F$5:$F$293,시도_소아과개폐업!$A$5:$A$293,$D1224,시도_소아과개폐업!$B$5:$B$293,$B1224)</f>
        <v>43</v>
      </c>
      <c r="AW1224" s="15" t="n">
        <f aca="false">SUMIFS(시도_소아과개폐업!$G$5:$G$293,시도_소아과개폐업!$A$5:$A$293,$D1224,시도_소아과개폐업!$B$5:$B$293,$B1224)</f>
        <v>0.150297619047619</v>
      </c>
      <c r="AX1224" s="14" t="n">
        <f aca="false">SUMIFS(시도_소아과개폐업!$H$5:$H$293,시도_소아과개폐업!$A$5:$A$293,$D1224,시도_소아과개폐업!$B$5:$B$293,$B1224)</f>
        <v>327</v>
      </c>
      <c r="AY1224" s="14" t="n">
        <f aca="false">SUMIFS(시군구_병원급!$E$5:$E$3668,시군구_병원급!$A$5:$A$3668,$A1224,시군구_병원급!$D$5:$D$3668,$D1224)</f>
        <v>13</v>
      </c>
      <c r="AZ1224" s="14" t="n">
        <f aca="false">SUMIFS(시군구_병원급!$F$5:$F$3668,시군구_병원급!$A$5:$A$3668,$A1224,시군구_병원급!$D$5:$D$3668,$D1224)</f>
        <v>7</v>
      </c>
      <c r="BA1224" s="14" t="n">
        <f aca="false">SUMIFS(시군구_병원급!$G$5:$G$3668,시군구_병원급!$A$5:$A$3668,$A1224,시군구_병원급!$D$5:$D$3668,$D1224)</f>
        <v>25</v>
      </c>
      <c r="BB1224" s="14" t="n">
        <f aca="false">SUMIFS(시군구_병원급!$H$5:$H$3668,시군구_병원급!$A$5:$A$3668,$A1224,시군구_병원급!$D$5:$D$3668,$D1224)</f>
        <v>56</v>
      </c>
      <c r="BC1224" s="16" t="n">
        <f aca="false">K1224+AY1224</f>
        <v>73</v>
      </c>
      <c r="BD1224" s="17" t="n">
        <f aca="false">IF(E1224=0,"",(K1224+AY1224)/E1224*1000)</f>
        <v>2.14750095607919</v>
      </c>
      <c r="BE1224" s="16" t="n">
        <f aca="false">AY1224-SUMIFS(시군구_병원급!$E$5:$E$3668,시군구_병원급!$A$5:$A$3668,$A1224,시군구_병원급!$D$5:$D$3668,$D1224-3)</f>
        <v>0</v>
      </c>
      <c r="BF1224" s="16" t="n">
        <f aca="false">IF(AY1224=0,1,0)</f>
        <v>0</v>
      </c>
      <c r="BG1224" s="16" t="n">
        <f aca="false">IF(K1224+AY1224=0,1,0)</f>
        <v>0</v>
      </c>
      <c r="BH1224" s="16" t="n">
        <f aca="false">AF1224+AG1224+AH1224</f>
        <v>70</v>
      </c>
      <c r="BI1224" s="18" t="n">
        <f aca="false">IF(H1224=0,"",BH1224/H1224)</f>
        <v>0.128205128205128</v>
      </c>
      <c r="BJ1224" s="16" t="n">
        <f aca="false">IF(AP1224="","",AP1224+AN1224)</f>
        <v>50</v>
      </c>
    </row>
    <row r="1225" customFormat="false" ht="15" hidden="false" customHeight="true" outlineLevel="0" collapsed="false">
      <c r="A1225" s="9" t="s">
        <v>206</v>
      </c>
      <c r="B1225" s="10" t="s">
        <v>202</v>
      </c>
      <c r="C1225" s="10" t="s">
        <v>207</v>
      </c>
      <c r="D1225" s="9" t="n">
        <v>2021</v>
      </c>
      <c r="E1225" s="11" t="n">
        <v>17266</v>
      </c>
      <c r="F1225" s="11" t="n">
        <v>2278</v>
      </c>
      <c r="G1225" s="11" t="n">
        <v>2288</v>
      </c>
      <c r="H1225" s="11" t="n">
        <v>369</v>
      </c>
      <c r="I1225" s="11" t="n">
        <v>14954</v>
      </c>
      <c r="J1225" s="11" t="n">
        <v>11633</v>
      </c>
      <c r="K1225" s="11" t="n">
        <v>19</v>
      </c>
      <c r="L1225" s="12" t="n">
        <v>21.3714815243832</v>
      </c>
      <c r="M1225" s="12" t="n">
        <v>1.10042858797637</v>
      </c>
      <c r="N1225" s="13" t="n">
        <v>0.777918951451117</v>
      </c>
      <c r="O1225" s="13" t="n">
        <v>0.866095216031507</v>
      </c>
      <c r="P1225" s="13" t="n">
        <v>0.132514768909997</v>
      </c>
      <c r="Q1225" s="13" t="n">
        <v>-0.140353497635051</v>
      </c>
      <c r="R1225" s="13" t="n">
        <v>-0.10590074247753</v>
      </c>
      <c r="S1225" s="11" t="n">
        <v>-1</v>
      </c>
      <c r="T1225" s="13" t="n">
        <v>-0.0843672456575683</v>
      </c>
      <c r="U1225" s="13" t="n">
        <v>-0.0493929184412942</v>
      </c>
      <c r="V1225" s="11" t="n">
        <v>0</v>
      </c>
      <c r="W1225" s="13" t="n">
        <v>-0.205962059620596</v>
      </c>
      <c r="X1225" s="11" t="n">
        <v>0</v>
      </c>
      <c r="Y1225" s="11" t="n">
        <v>0</v>
      </c>
      <c r="Z1225" s="11" t="n">
        <v>0</v>
      </c>
      <c r="AA1225" s="11" t="n">
        <v>0</v>
      </c>
      <c r="AB1225" s="10" t="s">
        <v>515</v>
      </c>
      <c r="AC1225" s="11" t="n">
        <v>35</v>
      </c>
      <c r="AD1225" s="11" t="n">
        <v>124</v>
      </c>
      <c r="AE1225" s="11" t="n">
        <v>199</v>
      </c>
      <c r="AF1225" s="11" t="n">
        <v>8</v>
      </c>
      <c r="AG1225" s="11" t="n">
        <v>2</v>
      </c>
      <c r="AH1225" s="11" t="n">
        <v>1</v>
      </c>
      <c r="AI1225" s="13" t="n">
        <v>0.0948509485094851</v>
      </c>
      <c r="AJ1225" s="13" t="n">
        <v>0.336043360433604</v>
      </c>
      <c r="AK1225" s="13" t="n">
        <v>0.53929539295393</v>
      </c>
      <c r="AL1225" s="13" t="n">
        <v>0.021680216802168</v>
      </c>
      <c r="AM1225" s="13" t="n">
        <v>0.00542005420054201</v>
      </c>
      <c r="AN1225" s="11" t="n">
        <v>12</v>
      </c>
      <c r="AO1225" s="13" t="n">
        <v>0.031496062992126</v>
      </c>
      <c r="AP1225" s="11" t="n">
        <v>45</v>
      </c>
      <c r="AQ1225" s="11" t="n">
        <v>8</v>
      </c>
      <c r="AR1225" s="13" t="n">
        <v>0.107655502392345</v>
      </c>
      <c r="AS1225" s="13" t="n">
        <v>0.0191387559808612</v>
      </c>
      <c r="AT1225" s="14" t="n">
        <f aca="false">SUMIFS(시도_소아과개폐업!$C$5:$C$293,시도_소아과개폐업!$A$5:$A$293,$D1225,시도_소아과개폐업!$B$5:$B$293,$B1225)</f>
        <v>144</v>
      </c>
      <c r="AU1225" s="14" t="n">
        <f aca="false">SUMIFS(시도_소아과개폐업!$D$5:$D$293,시도_소아과개폐업!$A$5:$A$293,$D1225,시도_소아과개폐업!$B$5:$B$293,$B1225)</f>
        <v>101</v>
      </c>
      <c r="AV1225" s="14" t="n">
        <f aca="false">SUMIFS(시도_소아과개폐업!$F$5:$F$293,시도_소아과개폐업!$A$5:$A$293,$D1225,시도_소아과개폐업!$B$5:$B$293,$B1225)</f>
        <v>43</v>
      </c>
      <c r="AW1225" s="15" t="n">
        <f aca="false">SUMIFS(시도_소아과개폐업!$G$5:$G$293,시도_소아과개폐업!$A$5:$A$293,$D1225,시도_소아과개폐업!$B$5:$B$293,$B1225)</f>
        <v>0.150297619047619</v>
      </c>
      <c r="AX1225" s="14" t="n">
        <f aca="false">SUMIFS(시도_소아과개폐업!$H$5:$H$293,시도_소아과개폐업!$A$5:$A$293,$D1225,시도_소아과개폐업!$B$5:$B$293,$B1225)</f>
        <v>327</v>
      </c>
      <c r="AY1225" s="14" t="n">
        <f aca="false">SUMIFS(시군구_병원급!$E$5:$E$3668,시군구_병원급!$A$5:$A$3668,$A1225,시군구_병원급!$D$5:$D$3668,$D1225)</f>
        <v>10</v>
      </c>
      <c r="AZ1225" s="14" t="n">
        <f aca="false">SUMIFS(시군구_병원급!$F$5:$F$3668,시군구_병원급!$A$5:$A$3668,$A1225,시군구_병원급!$D$5:$D$3668,$D1225)</f>
        <v>5</v>
      </c>
      <c r="BA1225" s="14" t="n">
        <f aca="false">SUMIFS(시군구_병원급!$G$5:$G$3668,시군구_병원급!$A$5:$A$3668,$A1225,시군구_병원급!$D$5:$D$3668,$D1225)</f>
        <v>18</v>
      </c>
      <c r="BB1225" s="14" t="n">
        <f aca="false">SUMIFS(시군구_병원급!$H$5:$H$3668,시군구_병원급!$A$5:$A$3668,$A1225,시군구_병원급!$D$5:$D$3668,$D1225)</f>
        <v>37</v>
      </c>
      <c r="BC1225" s="16" t="n">
        <f aca="false">K1225+AY1225</f>
        <v>29</v>
      </c>
      <c r="BD1225" s="17" t="n">
        <f aca="false">IF(E1225=0,"",(K1225+AY1225)/E1225*1000)</f>
        <v>1.67960152901656</v>
      </c>
      <c r="BE1225" s="16" t="n">
        <f aca="false">AY1225-SUMIFS(시군구_병원급!$E$5:$E$3668,시군구_병원급!$A$5:$A$3668,$A1225,시군구_병원급!$D$5:$D$3668,$D1225-3)</f>
        <v>1</v>
      </c>
      <c r="BF1225" s="16" t="n">
        <f aca="false">IF(AY1225=0,1,0)</f>
        <v>0</v>
      </c>
      <c r="BG1225" s="16" t="n">
        <f aca="false">IF(K1225+AY1225=0,1,0)</f>
        <v>0</v>
      </c>
      <c r="BH1225" s="16" t="n">
        <f aca="false">AF1225+AG1225+AH1225</f>
        <v>11</v>
      </c>
      <c r="BI1225" s="18" t="n">
        <f aca="false">IF(H1225=0,"",BH1225/H1225)</f>
        <v>0.029810298102981</v>
      </c>
      <c r="BJ1225" s="16" t="n">
        <f aca="false">IF(AP1225="","",AP1225+AN1225)</f>
        <v>57</v>
      </c>
    </row>
    <row r="1226" customFormat="false" ht="15" hidden="false" customHeight="true" outlineLevel="0" collapsed="false">
      <c r="A1226" s="9" t="s">
        <v>208</v>
      </c>
      <c r="B1226" s="10" t="s">
        <v>202</v>
      </c>
      <c r="C1226" s="10" t="s">
        <v>209</v>
      </c>
      <c r="D1226" s="9" t="n">
        <v>2021</v>
      </c>
      <c r="E1226" s="11" t="n">
        <v>20236</v>
      </c>
      <c r="F1226" s="11" t="n">
        <v>3071</v>
      </c>
      <c r="G1226" s="11" t="n">
        <v>3277</v>
      </c>
      <c r="H1226" s="11" t="n">
        <v>380</v>
      </c>
      <c r="I1226" s="11" t="n">
        <v>15164</v>
      </c>
      <c r="J1226" s="11" t="n">
        <v>12428</v>
      </c>
      <c r="K1226" s="11" t="n">
        <v>27</v>
      </c>
      <c r="L1226" s="12" t="n">
        <v>18.7784147064637</v>
      </c>
      <c r="M1226" s="12" t="n">
        <v>1.33425578177505</v>
      </c>
      <c r="N1226" s="13" t="n">
        <v>0.819572672118175</v>
      </c>
      <c r="O1226" s="13" t="n">
        <v>0.749357580549516</v>
      </c>
      <c r="P1226" s="13" t="n">
        <v>0.161939118402846</v>
      </c>
      <c r="Q1226" s="13" t="n">
        <v>-0.212055135892843</v>
      </c>
      <c r="R1226" s="13" t="n">
        <v>-0.194048204623709</v>
      </c>
      <c r="S1226" s="11" t="n">
        <v>-4</v>
      </c>
      <c r="T1226" s="13" t="n">
        <v>-0.0973871733966746</v>
      </c>
      <c r="U1226" s="13" t="n">
        <v>-0.0637772426992653</v>
      </c>
      <c r="V1226" s="11" t="n">
        <v>0</v>
      </c>
      <c r="W1226" s="13" t="n">
        <v>-0.147368421052632</v>
      </c>
      <c r="X1226" s="11" t="n">
        <v>0</v>
      </c>
      <c r="Y1226" s="11" t="n">
        <v>0</v>
      </c>
      <c r="Z1226" s="11" t="n">
        <v>0</v>
      </c>
      <c r="AA1226" s="11" t="n">
        <v>0</v>
      </c>
      <c r="AB1226" s="10" t="s">
        <v>515</v>
      </c>
      <c r="AC1226" s="11" t="n">
        <v>37</v>
      </c>
      <c r="AD1226" s="11" t="n">
        <v>101</v>
      </c>
      <c r="AE1226" s="11" t="n">
        <v>227</v>
      </c>
      <c r="AF1226" s="11" t="n">
        <v>9</v>
      </c>
      <c r="AG1226" s="11" t="n">
        <v>2</v>
      </c>
      <c r="AH1226" s="11" t="n">
        <v>4</v>
      </c>
      <c r="AI1226" s="13" t="n">
        <v>0.0973684210526316</v>
      </c>
      <c r="AJ1226" s="13" t="n">
        <v>0.265789473684211</v>
      </c>
      <c r="AK1226" s="13" t="n">
        <v>0.597368421052632</v>
      </c>
      <c r="AL1226" s="13" t="n">
        <v>0.0236842105263158</v>
      </c>
      <c r="AM1226" s="13" t="n">
        <v>0.00526315789473684</v>
      </c>
      <c r="AN1226" s="11" t="n">
        <v>4</v>
      </c>
      <c r="AO1226" s="13" t="n">
        <v>0.0104166666666667</v>
      </c>
      <c r="AP1226" s="11" t="n">
        <v>49</v>
      </c>
      <c r="AQ1226" s="11" t="n">
        <v>11</v>
      </c>
      <c r="AR1226" s="13" t="n">
        <v>0.116113744075829</v>
      </c>
      <c r="AS1226" s="13" t="n">
        <v>0.0260663507109005</v>
      </c>
      <c r="AT1226" s="14" t="n">
        <f aca="false">SUMIFS(시도_소아과개폐업!$C$5:$C$293,시도_소아과개폐업!$A$5:$A$293,$D1226,시도_소아과개폐업!$B$5:$B$293,$B1226)</f>
        <v>144</v>
      </c>
      <c r="AU1226" s="14" t="n">
        <f aca="false">SUMIFS(시도_소아과개폐업!$D$5:$D$293,시도_소아과개폐업!$A$5:$A$293,$D1226,시도_소아과개폐업!$B$5:$B$293,$B1226)</f>
        <v>101</v>
      </c>
      <c r="AV1226" s="14" t="n">
        <f aca="false">SUMIFS(시도_소아과개폐업!$F$5:$F$293,시도_소아과개폐업!$A$5:$A$293,$D1226,시도_소아과개폐업!$B$5:$B$293,$B1226)</f>
        <v>43</v>
      </c>
      <c r="AW1226" s="15" t="n">
        <f aca="false">SUMIFS(시도_소아과개폐업!$G$5:$G$293,시도_소아과개폐업!$A$5:$A$293,$D1226,시도_소아과개폐업!$B$5:$B$293,$B1226)</f>
        <v>0.150297619047619</v>
      </c>
      <c r="AX1226" s="14" t="n">
        <f aca="false">SUMIFS(시도_소아과개폐업!$H$5:$H$293,시도_소아과개폐업!$A$5:$A$293,$D1226,시도_소아과개폐업!$B$5:$B$293,$B1226)</f>
        <v>327</v>
      </c>
      <c r="AY1226" s="14" t="n">
        <f aca="false">SUMIFS(시군구_병원급!$E$5:$E$3668,시군구_병원급!$A$5:$A$3668,$A1226,시군구_병원급!$D$5:$D$3668,$D1226)</f>
        <v>5</v>
      </c>
      <c r="AZ1226" s="14" t="n">
        <f aca="false">SUMIFS(시군구_병원급!$F$5:$F$3668,시군구_병원급!$A$5:$A$3668,$A1226,시군구_병원급!$D$5:$D$3668,$D1226)</f>
        <v>3</v>
      </c>
      <c r="BA1226" s="14" t="n">
        <f aca="false">SUMIFS(시군구_병원급!$G$5:$G$3668,시군구_병원급!$A$5:$A$3668,$A1226,시군구_병원급!$D$5:$D$3668,$D1226)</f>
        <v>14</v>
      </c>
      <c r="BB1226" s="14" t="n">
        <f aca="false">SUMIFS(시군구_병원급!$H$5:$H$3668,시군구_병원급!$A$5:$A$3668,$A1226,시군구_병원급!$D$5:$D$3668,$D1226)</f>
        <v>29</v>
      </c>
      <c r="BC1226" s="16" t="n">
        <f aca="false">K1226+AY1226</f>
        <v>32</v>
      </c>
      <c r="BD1226" s="17" t="n">
        <f aca="false">IF(E1226=0,"",(K1226+AY1226)/E1226*1000)</f>
        <v>1.58134018580747</v>
      </c>
      <c r="BE1226" s="16" t="n">
        <f aca="false">AY1226-SUMIFS(시군구_병원급!$E$5:$E$3668,시군구_병원급!$A$5:$A$3668,$A1226,시군구_병원급!$D$5:$D$3668,$D1226-3)</f>
        <v>-1</v>
      </c>
      <c r="BF1226" s="16" t="n">
        <f aca="false">IF(AY1226=0,1,0)</f>
        <v>0</v>
      </c>
      <c r="BG1226" s="16" t="n">
        <f aca="false">IF(K1226+AY1226=0,1,0)</f>
        <v>0</v>
      </c>
      <c r="BH1226" s="16" t="n">
        <f aca="false">AF1226+AG1226+AH1226</f>
        <v>15</v>
      </c>
      <c r="BI1226" s="18" t="n">
        <f aca="false">IF(H1226=0,"",BH1226/H1226)</f>
        <v>0.0394736842105263</v>
      </c>
      <c r="BJ1226" s="16" t="n">
        <f aca="false">IF(AP1226="","",AP1226+AN1226)</f>
        <v>53</v>
      </c>
    </row>
    <row r="1227" customFormat="false" ht="15" hidden="false" customHeight="true" outlineLevel="0" collapsed="false">
      <c r="A1227" s="9" t="s">
        <v>210</v>
      </c>
      <c r="B1227" s="10" t="s">
        <v>202</v>
      </c>
      <c r="C1227" s="10" t="s">
        <v>211</v>
      </c>
      <c r="D1227" s="9" t="n">
        <v>2021</v>
      </c>
      <c r="E1227" s="11" t="n">
        <v>28074</v>
      </c>
      <c r="F1227" s="11" t="n">
        <v>3853</v>
      </c>
      <c r="G1227" s="11" t="n">
        <v>3912</v>
      </c>
      <c r="H1227" s="11" t="n">
        <v>518</v>
      </c>
      <c r="I1227" s="11" t="n">
        <v>21107</v>
      </c>
      <c r="J1227" s="11" t="n">
        <v>16427</v>
      </c>
      <c r="K1227" s="11" t="n">
        <v>36</v>
      </c>
      <c r="L1227" s="12" t="n">
        <v>18.4512360190924</v>
      </c>
      <c r="M1227" s="12" t="n">
        <v>1.28232528318017</v>
      </c>
      <c r="N1227" s="13" t="n">
        <v>0.778272610982139</v>
      </c>
      <c r="O1227" s="13" t="n">
        <v>0.751834437557883</v>
      </c>
      <c r="P1227" s="13" t="n">
        <v>0.139346014105578</v>
      </c>
      <c r="Q1227" s="13" t="n">
        <v>-0.259671422167137</v>
      </c>
      <c r="R1227" s="13" t="n">
        <v>-0.28180649899027</v>
      </c>
      <c r="S1227" s="11" t="n">
        <v>-2</v>
      </c>
      <c r="T1227" s="13" t="n">
        <v>-0.0733452593917711</v>
      </c>
      <c r="U1227" s="13" t="n">
        <v>-0.0525205368765992</v>
      </c>
      <c r="V1227" s="11" t="n">
        <v>0</v>
      </c>
      <c r="W1227" s="13" t="n">
        <v>-0.183397683397683</v>
      </c>
      <c r="X1227" s="11" t="n">
        <v>0</v>
      </c>
      <c r="Y1227" s="11" t="n">
        <v>0</v>
      </c>
      <c r="Z1227" s="11" t="n">
        <v>0</v>
      </c>
      <c r="AA1227" s="11" t="n">
        <v>0</v>
      </c>
      <c r="AB1227" s="10" t="s">
        <v>515</v>
      </c>
      <c r="AC1227" s="11" t="n">
        <v>52</v>
      </c>
      <c r="AD1227" s="11" t="n">
        <v>197</v>
      </c>
      <c r="AE1227" s="11" t="n">
        <v>243</v>
      </c>
      <c r="AF1227" s="11" t="n">
        <v>10</v>
      </c>
      <c r="AG1227" s="11" t="n">
        <v>12</v>
      </c>
      <c r="AH1227" s="11" t="n">
        <v>4</v>
      </c>
      <c r="AI1227" s="13" t="n">
        <v>0.1003861003861</v>
      </c>
      <c r="AJ1227" s="13" t="n">
        <v>0.38030888030888</v>
      </c>
      <c r="AK1227" s="13" t="n">
        <v>0.469111969111969</v>
      </c>
      <c r="AL1227" s="13" t="n">
        <v>0.0193050193050193</v>
      </c>
      <c r="AM1227" s="13" t="n">
        <v>0.0231660231660232</v>
      </c>
      <c r="AN1227" s="11" t="n">
        <v>0</v>
      </c>
      <c r="AO1227" s="13" t="n">
        <v>0</v>
      </c>
      <c r="AP1227" s="11" t="n">
        <v>47</v>
      </c>
      <c r="AQ1227" s="11" t="n">
        <v>5</v>
      </c>
      <c r="AR1227" s="13" t="n">
        <v>0.0839285714285714</v>
      </c>
      <c r="AS1227" s="13" t="n">
        <v>0.00892857142857143</v>
      </c>
      <c r="AT1227" s="14" t="n">
        <f aca="false">SUMIFS(시도_소아과개폐업!$C$5:$C$293,시도_소아과개폐업!$A$5:$A$293,$D1227,시도_소아과개폐업!$B$5:$B$293,$B1227)</f>
        <v>144</v>
      </c>
      <c r="AU1227" s="14" t="n">
        <f aca="false">SUMIFS(시도_소아과개폐업!$D$5:$D$293,시도_소아과개폐업!$A$5:$A$293,$D1227,시도_소아과개폐업!$B$5:$B$293,$B1227)</f>
        <v>101</v>
      </c>
      <c r="AV1227" s="14" t="n">
        <f aca="false">SUMIFS(시도_소아과개폐업!$F$5:$F$293,시도_소아과개폐업!$A$5:$A$293,$D1227,시도_소아과개폐업!$B$5:$B$293,$B1227)</f>
        <v>43</v>
      </c>
      <c r="AW1227" s="15" t="n">
        <f aca="false">SUMIFS(시도_소아과개폐업!$G$5:$G$293,시도_소아과개폐업!$A$5:$A$293,$D1227,시도_소아과개폐업!$B$5:$B$293,$B1227)</f>
        <v>0.150297619047619</v>
      </c>
      <c r="AX1227" s="14" t="n">
        <f aca="false">SUMIFS(시도_소아과개폐업!$H$5:$H$293,시도_소아과개폐업!$A$5:$A$293,$D1227,시도_소아과개폐업!$B$5:$B$293,$B1227)</f>
        <v>327</v>
      </c>
      <c r="AY1227" s="14" t="n">
        <f aca="false">SUMIFS(시군구_병원급!$E$5:$E$3668,시군구_병원급!$A$5:$A$3668,$A1227,시군구_병원급!$D$5:$D$3668,$D1227)</f>
        <v>22</v>
      </c>
      <c r="AZ1227" s="14" t="n">
        <f aca="false">SUMIFS(시군구_병원급!$F$5:$F$3668,시군구_병원급!$A$5:$A$3668,$A1227,시군구_병원급!$D$5:$D$3668,$D1227)</f>
        <v>5</v>
      </c>
      <c r="BA1227" s="14" t="n">
        <f aca="false">SUMIFS(시군구_병원급!$G$5:$G$3668,시군구_병원급!$A$5:$A$3668,$A1227,시군구_병원급!$D$5:$D$3668,$D1227)</f>
        <v>29</v>
      </c>
      <c r="BB1227" s="14" t="n">
        <f aca="false">SUMIFS(시군구_병원급!$H$5:$H$3668,시군구_병원급!$A$5:$A$3668,$A1227,시군구_병원급!$D$5:$D$3668,$D1227)</f>
        <v>74</v>
      </c>
      <c r="BC1227" s="16" t="n">
        <f aca="false">K1227+AY1227</f>
        <v>58</v>
      </c>
      <c r="BD1227" s="17" t="n">
        <f aca="false">IF(E1227=0,"",(K1227+AY1227)/E1227*1000)</f>
        <v>2.06596851179027</v>
      </c>
      <c r="BE1227" s="16" t="n">
        <f aca="false">AY1227-SUMIFS(시군구_병원급!$E$5:$E$3668,시군구_병원급!$A$5:$A$3668,$A1227,시군구_병원급!$D$5:$D$3668,$D1227-3)</f>
        <v>-1</v>
      </c>
      <c r="BF1227" s="16" t="n">
        <f aca="false">IF(AY1227=0,1,0)</f>
        <v>0</v>
      </c>
      <c r="BG1227" s="16" t="n">
        <f aca="false">IF(K1227+AY1227=0,1,0)</f>
        <v>0</v>
      </c>
      <c r="BH1227" s="16" t="n">
        <f aca="false">AF1227+AG1227+AH1227</f>
        <v>26</v>
      </c>
      <c r="BI1227" s="18" t="n">
        <f aca="false">IF(H1227=0,"",BH1227/H1227)</f>
        <v>0.0501930501930502</v>
      </c>
      <c r="BJ1227" s="16" t="n">
        <f aca="false">IF(AP1227="","",AP1227+AN1227)</f>
        <v>47</v>
      </c>
    </row>
    <row r="1228" customFormat="false" ht="15" hidden="false" customHeight="true" outlineLevel="0" collapsed="false">
      <c r="A1228" s="9" t="s">
        <v>212</v>
      </c>
      <c r="B1228" s="10" t="s">
        <v>202</v>
      </c>
      <c r="C1228" s="10" t="s">
        <v>213</v>
      </c>
      <c r="D1228" s="9" t="n">
        <v>2021</v>
      </c>
      <c r="E1228" s="11" t="n">
        <v>11235</v>
      </c>
      <c r="F1228" s="11" t="n">
        <v>1599</v>
      </c>
      <c r="G1228" s="11" t="n">
        <v>1663</v>
      </c>
      <c r="H1228" s="11" t="n">
        <v>220</v>
      </c>
      <c r="I1228" s="11" t="n">
        <v>8097</v>
      </c>
      <c r="J1228" s="11" t="n">
        <v>6718</v>
      </c>
      <c r="K1228" s="11" t="n">
        <v>16</v>
      </c>
      <c r="L1228" s="12" t="n">
        <v>19.5816644414775</v>
      </c>
      <c r="M1228" s="12" t="n">
        <v>1.42412105028928</v>
      </c>
      <c r="N1228" s="13" t="n">
        <v>0.829690008645177</v>
      </c>
      <c r="O1228" s="13" t="n">
        <v>0.720694259012016</v>
      </c>
      <c r="P1228" s="13" t="n">
        <v>0.148019581664442</v>
      </c>
      <c r="Q1228" s="13" t="n">
        <v>-0.268316509280365</v>
      </c>
      <c r="R1228" s="13" t="n">
        <v>-0.216674517192652</v>
      </c>
      <c r="S1228" s="11" t="n">
        <v>-1</v>
      </c>
      <c r="T1228" s="13" t="n">
        <v>-0.0983606557377049</v>
      </c>
      <c r="U1228" s="13" t="n">
        <v>-0.0914497307001796</v>
      </c>
      <c r="V1228" s="11" t="n">
        <v>0</v>
      </c>
      <c r="W1228" s="13" t="n">
        <v>-0.213636363636364</v>
      </c>
      <c r="X1228" s="11" t="n">
        <v>0</v>
      </c>
      <c r="Y1228" s="11" t="n">
        <v>0</v>
      </c>
      <c r="Z1228" s="11" t="n">
        <v>0</v>
      </c>
      <c r="AA1228" s="11" t="n">
        <v>0</v>
      </c>
      <c r="AB1228" s="10" t="s">
        <v>515</v>
      </c>
      <c r="AC1228" s="11" t="n">
        <v>31</v>
      </c>
      <c r="AD1228" s="11" t="n">
        <v>50</v>
      </c>
      <c r="AE1228" s="11" t="n">
        <v>130</v>
      </c>
      <c r="AF1228" s="11" t="n">
        <v>4</v>
      </c>
      <c r="AG1228" s="11" t="n">
        <v>3</v>
      </c>
      <c r="AH1228" s="11" t="n">
        <v>2</v>
      </c>
      <c r="AI1228" s="13" t="n">
        <v>0.140909090909091</v>
      </c>
      <c r="AJ1228" s="13" t="n">
        <v>0.227272727272727</v>
      </c>
      <c r="AK1228" s="13" t="n">
        <v>0.590909090909091</v>
      </c>
      <c r="AL1228" s="13" t="n">
        <v>0.0181818181818182</v>
      </c>
      <c r="AM1228" s="13" t="n">
        <v>0.0136363636363636</v>
      </c>
      <c r="AN1228" s="11" t="n">
        <v>0</v>
      </c>
      <c r="AO1228" s="13" t="n">
        <v>0</v>
      </c>
      <c r="AP1228" s="11" t="n">
        <v>26</v>
      </c>
      <c r="AQ1228" s="11" t="n">
        <v>2</v>
      </c>
      <c r="AR1228" s="13" t="n">
        <v>0.10655737704918</v>
      </c>
      <c r="AS1228" s="13" t="n">
        <v>0.00819672131147541</v>
      </c>
      <c r="AT1228" s="14" t="n">
        <f aca="false">SUMIFS(시도_소아과개폐업!$C$5:$C$293,시도_소아과개폐업!$A$5:$A$293,$D1228,시도_소아과개폐업!$B$5:$B$293,$B1228)</f>
        <v>144</v>
      </c>
      <c r="AU1228" s="14" t="n">
        <f aca="false">SUMIFS(시도_소아과개폐업!$D$5:$D$293,시도_소아과개폐업!$A$5:$A$293,$D1228,시도_소아과개폐업!$B$5:$B$293,$B1228)</f>
        <v>101</v>
      </c>
      <c r="AV1228" s="14" t="n">
        <f aca="false">SUMIFS(시도_소아과개폐업!$F$5:$F$293,시도_소아과개폐업!$A$5:$A$293,$D1228,시도_소아과개폐업!$B$5:$B$293,$B1228)</f>
        <v>43</v>
      </c>
      <c r="AW1228" s="15" t="n">
        <f aca="false">SUMIFS(시도_소아과개폐업!$G$5:$G$293,시도_소아과개폐업!$A$5:$A$293,$D1228,시도_소아과개폐업!$B$5:$B$293,$B1228)</f>
        <v>0.150297619047619</v>
      </c>
      <c r="AX1228" s="14" t="n">
        <f aca="false">SUMIFS(시도_소아과개폐업!$H$5:$H$293,시도_소아과개폐업!$A$5:$A$293,$D1228,시도_소아과개폐업!$B$5:$B$293,$B1228)</f>
        <v>327</v>
      </c>
      <c r="AY1228" s="14" t="n">
        <f aca="false">SUMIFS(시군구_병원급!$E$5:$E$3668,시군구_병원급!$A$5:$A$3668,$A1228,시군구_병원급!$D$5:$D$3668,$D1228)</f>
        <v>3</v>
      </c>
      <c r="AZ1228" s="14" t="n">
        <f aca="false">SUMIFS(시군구_병원급!$F$5:$F$3668,시군구_병원급!$A$5:$A$3668,$A1228,시군구_병원급!$D$5:$D$3668,$D1228)</f>
        <v>1</v>
      </c>
      <c r="BA1228" s="14" t="n">
        <f aca="false">SUMIFS(시군구_병원급!$G$5:$G$3668,시군구_병원급!$A$5:$A$3668,$A1228,시군구_병원급!$D$5:$D$3668,$D1228)</f>
        <v>7</v>
      </c>
      <c r="BB1228" s="14" t="n">
        <f aca="false">SUMIFS(시군구_병원급!$H$5:$H$3668,시군구_병원급!$A$5:$A$3668,$A1228,시군구_병원급!$D$5:$D$3668,$D1228)</f>
        <v>11</v>
      </c>
      <c r="BC1228" s="16" t="n">
        <f aca="false">K1228+AY1228</f>
        <v>19</v>
      </c>
      <c r="BD1228" s="17" t="n">
        <f aca="false">IF(E1228=0,"",(K1228+AY1228)/E1228*1000)</f>
        <v>1.69114374721851</v>
      </c>
      <c r="BE1228" s="16" t="n">
        <f aca="false">AY1228-SUMIFS(시군구_병원급!$E$5:$E$3668,시군구_병원급!$A$5:$A$3668,$A1228,시군구_병원급!$D$5:$D$3668,$D1228-3)</f>
        <v>-1</v>
      </c>
      <c r="BF1228" s="16" t="n">
        <f aca="false">IF(AY1228=0,1,0)</f>
        <v>0</v>
      </c>
      <c r="BG1228" s="16" t="n">
        <f aca="false">IF(K1228+AY1228=0,1,0)</f>
        <v>0</v>
      </c>
      <c r="BH1228" s="16" t="n">
        <f aca="false">AF1228+AG1228+AH1228</f>
        <v>9</v>
      </c>
      <c r="BI1228" s="18" t="n">
        <f aca="false">IF(H1228=0,"",BH1228/H1228)</f>
        <v>0.0409090909090909</v>
      </c>
      <c r="BJ1228" s="16" t="n">
        <f aca="false">IF(AP1228="","",AP1228+AN1228)</f>
        <v>26</v>
      </c>
    </row>
    <row r="1229" customFormat="false" ht="15" hidden="false" customHeight="true" outlineLevel="0" collapsed="false">
      <c r="A1229" s="9" t="s">
        <v>214</v>
      </c>
      <c r="B1229" s="10" t="s">
        <v>202</v>
      </c>
      <c r="C1229" s="10" t="s">
        <v>215</v>
      </c>
      <c r="D1229" s="9" t="n">
        <v>2021</v>
      </c>
      <c r="E1229" s="11" t="n">
        <v>27142</v>
      </c>
      <c r="F1229" s="11" t="n">
        <v>3738</v>
      </c>
      <c r="G1229" s="11" t="n">
        <v>3714</v>
      </c>
      <c r="H1229" s="11" t="n">
        <v>414</v>
      </c>
      <c r="I1229" s="11" t="n">
        <v>19994</v>
      </c>
      <c r="J1229" s="11" t="n">
        <v>15459</v>
      </c>
      <c r="K1229" s="11" t="n">
        <v>21</v>
      </c>
      <c r="L1229" s="12" t="n">
        <v>15.2531132562081</v>
      </c>
      <c r="M1229" s="12" t="n">
        <v>0.773708643430845</v>
      </c>
      <c r="N1229" s="13" t="n">
        <v>0.773181954586376</v>
      </c>
      <c r="O1229" s="13" t="n">
        <v>0.736644315083634</v>
      </c>
      <c r="P1229" s="13" t="n">
        <v>0.136835900081055</v>
      </c>
      <c r="Q1229" s="13" t="n">
        <v>0.0144266706533114</v>
      </c>
      <c r="R1229" s="13" t="n">
        <v>0.0356943669827106</v>
      </c>
      <c r="S1229" s="11" t="n">
        <v>4</v>
      </c>
      <c r="T1229" s="13" t="n">
        <v>-0.0119331742243437</v>
      </c>
      <c r="U1229" s="13" t="n">
        <v>0.0281277317838227</v>
      </c>
      <c r="V1229" s="11" t="n">
        <v>0</v>
      </c>
      <c r="W1229" s="13" t="n">
        <v>-0.0869565217391305</v>
      </c>
      <c r="X1229" s="11" t="n">
        <v>0</v>
      </c>
      <c r="Y1229" s="11" t="n">
        <v>0</v>
      </c>
      <c r="Z1229" s="11" t="n">
        <v>0</v>
      </c>
      <c r="AA1229" s="11" t="n">
        <v>0</v>
      </c>
      <c r="AB1229" s="10" t="s">
        <v>515</v>
      </c>
      <c r="AC1229" s="11" t="n">
        <v>61</v>
      </c>
      <c r="AD1229" s="11" t="n">
        <v>163</v>
      </c>
      <c r="AE1229" s="11" t="n">
        <v>171</v>
      </c>
      <c r="AF1229" s="11" t="n">
        <v>13</v>
      </c>
      <c r="AG1229" s="11" t="n">
        <v>5</v>
      </c>
      <c r="AH1229" s="11" t="n">
        <v>1</v>
      </c>
      <c r="AI1229" s="13" t="n">
        <v>0.147342995169082</v>
      </c>
      <c r="AJ1229" s="13" t="n">
        <v>0.393719806763285</v>
      </c>
      <c r="AK1229" s="13" t="n">
        <v>0.41304347826087</v>
      </c>
      <c r="AL1229" s="13" t="n">
        <v>0.0314009661835749</v>
      </c>
      <c r="AM1229" s="13" t="n">
        <v>0.0120772946859903</v>
      </c>
      <c r="AN1229" s="11" t="n">
        <v>4</v>
      </c>
      <c r="AO1229" s="13" t="n">
        <v>0.00956937799043062</v>
      </c>
      <c r="AP1229" s="11" t="n">
        <v>27</v>
      </c>
      <c r="AQ1229" s="11" t="n">
        <v>24</v>
      </c>
      <c r="AR1229" s="13" t="n">
        <v>0.0641330166270784</v>
      </c>
      <c r="AS1229" s="13" t="n">
        <v>0.0570071258907363</v>
      </c>
      <c r="AT1229" s="14" t="n">
        <f aca="false">SUMIFS(시도_소아과개폐업!$C$5:$C$293,시도_소아과개폐업!$A$5:$A$293,$D1229,시도_소아과개폐업!$B$5:$B$293,$B1229)</f>
        <v>144</v>
      </c>
      <c r="AU1229" s="14" t="n">
        <f aca="false">SUMIFS(시도_소아과개폐업!$D$5:$D$293,시도_소아과개폐업!$A$5:$A$293,$D1229,시도_소아과개폐업!$B$5:$B$293,$B1229)</f>
        <v>101</v>
      </c>
      <c r="AV1229" s="14" t="n">
        <f aca="false">SUMIFS(시도_소아과개폐업!$F$5:$F$293,시도_소아과개폐업!$A$5:$A$293,$D1229,시도_소아과개폐업!$B$5:$B$293,$B1229)</f>
        <v>43</v>
      </c>
      <c r="AW1229" s="15" t="n">
        <f aca="false">SUMIFS(시도_소아과개폐업!$G$5:$G$293,시도_소아과개폐업!$A$5:$A$293,$D1229,시도_소아과개폐업!$B$5:$B$293,$B1229)</f>
        <v>0.150297619047619</v>
      </c>
      <c r="AX1229" s="14" t="n">
        <f aca="false">SUMIFS(시도_소아과개폐업!$H$5:$H$293,시도_소아과개폐업!$A$5:$A$293,$D1229,시도_소아과개폐업!$B$5:$B$293,$B1229)</f>
        <v>327</v>
      </c>
      <c r="AY1229" s="14" t="n">
        <f aca="false">SUMIFS(시군구_병원급!$E$5:$E$3668,시군구_병원급!$A$5:$A$3668,$A1229,시군구_병원급!$D$5:$D$3668,$D1229)</f>
        <v>6</v>
      </c>
      <c r="AZ1229" s="14" t="n">
        <f aca="false">SUMIFS(시군구_병원급!$F$5:$F$3668,시군구_병원급!$A$5:$A$3668,$A1229,시군구_병원급!$D$5:$D$3668,$D1229)</f>
        <v>4</v>
      </c>
      <c r="BA1229" s="14" t="n">
        <f aca="false">SUMIFS(시군구_병원급!$G$5:$G$3668,시군구_병원급!$A$5:$A$3668,$A1229,시군구_병원급!$D$5:$D$3668,$D1229)</f>
        <v>14</v>
      </c>
      <c r="BB1229" s="14" t="n">
        <f aca="false">SUMIFS(시군구_병원급!$H$5:$H$3668,시군구_병원급!$A$5:$A$3668,$A1229,시군구_병원급!$D$5:$D$3668,$D1229)</f>
        <v>28</v>
      </c>
      <c r="BC1229" s="16" t="n">
        <f aca="false">K1229+AY1229</f>
        <v>27</v>
      </c>
      <c r="BD1229" s="17" t="n">
        <f aca="false">IF(E1229=0,"",(K1229+AY1229)/E1229*1000)</f>
        <v>0.994768255839658</v>
      </c>
      <c r="BE1229" s="16" t="n">
        <f aca="false">AY1229-SUMIFS(시군구_병원급!$E$5:$E$3668,시군구_병원급!$A$5:$A$3668,$A1229,시군구_병원급!$D$5:$D$3668,$D1229-3)</f>
        <v>0</v>
      </c>
      <c r="BF1229" s="16" t="n">
        <f aca="false">IF(AY1229=0,1,0)</f>
        <v>0</v>
      </c>
      <c r="BG1229" s="16" t="n">
        <f aca="false">IF(K1229+AY1229=0,1,0)</f>
        <v>0</v>
      </c>
      <c r="BH1229" s="16" t="n">
        <f aca="false">AF1229+AG1229+AH1229</f>
        <v>19</v>
      </c>
      <c r="BI1229" s="18" t="n">
        <f aca="false">IF(H1229=0,"",BH1229/H1229)</f>
        <v>0.0458937198067633</v>
      </c>
      <c r="BJ1229" s="16" t="n">
        <f aca="false">IF(AP1229="","",AP1229+AN1229)</f>
        <v>31</v>
      </c>
    </row>
    <row r="1230" customFormat="false" ht="15" hidden="false" customHeight="true" outlineLevel="0" collapsed="false">
      <c r="A1230" s="9" t="s">
        <v>216</v>
      </c>
      <c r="B1230" s="10" t="s">
        <v>202</v>
      </c>
      <c r="C1230" s="10" t="s">
        <v>217</v>
      </c>
      <c r="D1230" s="9" t="n">
        <v>2021</v>
      </c>
      <c r="E1230" s="11" t="n">
        <v>2863</v>
      </c>
      <c r="F1230" s="11" t="n">
        <v>348</v>
      </c>
      <c r="G1230" s="11" t="n">
        <v>352</v>
      </c>
      <c r="H1230" s="11" t="n">
        <v>79</v>
      </c>
      <c r="I1230" s="11" t="n">
        <v>3133</v>
      </c>
      <c r="J1230" s="11" t="n">
        <v>2368</v>
      </c>
      <c r="K1230" s="11" t="n">
        <v>4</v>
      </c>
      <c r="L1230" s="12" t="n">
        <v>27.5934334614041</v>
      </c>
      <c r="M1230" s="12" t="n">
        <v>1.3971358714635</v>
      </c>
      <c r="N1230" s="13" t="n">
        <v>0.755825087775295</v>
      </c>
      <c r="O1230" s="13" t="n">
        <v>1.09430667132379</v>
      </c>
      <c r="P1230" s="13" t="n">
        <v>0.122947956688788</v>
      </c>
      <c r="Q1230" s="13" t="n">
        <v>-0.286390827517448</v>
      </c>
      <c r="R1230" s="13" t="n">
        <v>-0.241379310344828</v>
      </c>
      <c r="S1230" s="11" t="n">
        <v>-1</v>
      </c>
      <c r="T1230" s="13" t="n">
        <v>-0.0595238095238095</v>
      </c>
      <c r="U1230" s="13" t="n">
        <v>-0.0755385069341988</v>
      </c>
      <c r="V1230" s="11" t="n">
        <v>0</v>
      </c>
      <c r="W1230" s="13" t="n">
        <v>-0.240506329113924</v>
      </c>
      <c r="X1230" s="11" t="n">
        <v>1</v>
      </c>
      <c r="Y1230" s="11" t="n">
        <v>0</v>
      </c>
      <c r="Z1230" s="11" t="n">
        <v>1</v>
      </c>
      <c r="AA1230" s="11" t="n">
        <v>0</v>
      </c>
      <c r="AB1230" s="10" t="s">
        <v>515</v>
      </c>
      <c r="AC1230" s="11" t="n">
        <v>8</v>
      </c>
      <c r="AD1230" s="11" t="n">
        <v>34</v>
      </c>
      <c r="AE1230" s="11" t="n">
        <v>35</v>
      </c>
      <c r="AF1230" s="11" t="n">
        <v>0</v>
      </c>
      <c r="AG1230" s="11" t="n">
        <v>2</v>
      </c>
      <c r="AH1230" s="11" t="n">
        <v>0</v>
      </c>
      <c r="AI1230" s="13" t="n">
        <v>0.10126582278481</v>
      </c>
      <c r="AJ1230" s="13" t="n">
        <v>0.430379746835443</v>
      </c>
      <c r="AK1230" s="13" t="n">
        <v>0.443037974683544</v>
      </c>
      <c r="AL1230" s="13" t="n">
        <v>0</v>
      </c>
      <c r="AM1230" s="13" t="n">
        <v>0.0253164556962025</v>
      </c>
      <c r="AN1230" s="11" t="n">
        <v>4</v>
      </c>
      <c r="AO1230" s="13" t="n">
        <v>0.0481927710843374</v>
      </c>
      <c r="AP1230" s="11" t="n">
        <v>4</v>
      </c>
      <c r="AQ1230" s="11" t="n">
        <v>0</v>
      </c>
      <c r="AR1230" s="13" t="n">
        <v>0.0459770114942529</v>
      </c>
      <c r="AS1230" s="13" t="n">
        <v>0</v>
      </c>
      <c r="AT1230" s="14" t="n">
        <f aca="false">SUMIFS(시도_소아과개폐업!$C$5:$C$293,시도_소아과개폐업!$A$5:$A$293,$D1230,시도_소아과개폐업!$B$5:$B$293,$B1230)</f>
        <v>144</v>
      </c>
      <c r="AU1230" s="14" t="n">
        <f aca="false">SUMIFS(시도_소아과개폐업!$D$5:$D$293,시도_소아과개폐업!$A$5:$A$293,$D1230,시도_소아과개폐업!$B$5:$B$293,$B1230)</f>
        <v>101</v>
      </c>
      <c r="AV1230" s="14" t="n">
        <f aca="false">SUMIFS(시도_소아과개폐업!$F$5:$F$293,시도_소아과개폐업!$A$5:$A$293,$D1230,시도_소아과개폐업!$B$5:$B$293,$B1230)</f>
        <v>43</v>
      </c>
      <c r="AW1230" s="15" t="n">
        <f aca="false">SUMIFS(시도_소아과개폐업!$G$5:$G$293,시도_소아과개폐업!$A$5:$A$293,$D1230,시도_소아과개폐업!$B$5:$B$293,$B1230)</f>
        <v>0.150297619047619</v>
      </c>
      <c r="AX1230" s="14" t="n">
        <f aca="false">SUMIFS(시도_소아과개폐업!$H$5:$H$293,시도_소아과개폐업!$A$5:$A$293,$D1230,시도_소아과개폐업!$B$5:$B$293,$B1230)</f>
        <v>327</v>
      </c>
      <c r="AY1230" s="14" t="n">
        <f aca="false">SUMIFS(시군구_병원급!$E$5:$E$3668,시군구_병원급!$A$5:$A$3668,$A1230,시군구_병원급!$D$5:$D$3668,$D1230)</f>
        <v>2</v>
      </c>
      <c r="AZ1230" s="14" t="n">
        <f aca="false">SUMIFS(시군구_병원급!$F$5:$F$3668,시군구_병원급!$A$5:$A$3668,$A1230,시군구_병원급!$D$5:$D$3668,$D1230)</f>
        <v>0</v>
      </c>
      <c r="BA1230" s="14" t="n">
        <f aca="false">SUMIFS(시군구_병원급!$G$5:$G$3668,시군구_병원급!$A$5:$A$3668,$A1230,시군구_병원급!$D$5:$D$3668,$D1230)</f>
        <v>2</v>
      </c>
      <c r="BB1230" s="14" t="n">
        <f aca="false">SUMIFS(시군구_병원급!$H$5:$H$3668,시군구_병원급!$A$5:$A$3668,$A1230,시군구_병원급!$D$5:$D$3668,$D1230)</f>
        <v>11</v>
      </c>
      <c r="BC1230" s="16" t="n">
        <f aca="false">K1230+AY1230</f>
        <v>6</v>
      </c>
      <c r="BD1230" s="17" t="n">
        <f aca="false">IF(E1230=0,"",(K1230+AY1230)/E1230*1000)</f>
        <v>2.09570380719525</v>
      </c>
      <c r="BE1230" s="16" t="n">
        <f aca="false">AY1230-SUMIFS(시군구_병원급!$E$5:$E$3668,시군구_병원급!$A$5:$A$3668,$A1230,시군구_병원급!$D$5:$D$3668,$D1230-3)</f>
        <v>0</v>
      </c>
      <c r="BF1230" s="16" t="n">
        <f aca="false">IF(AY1230=0,1,0)</f>
        <v>0</v>
      </c>
      <c r="BG1230" s="16" t="n">
        <f aca="false">IF(K1230+AY1230=0,1,0)</f>
        <v>0</v>
      </c>
      <c r="BH1230" s="16" t="n">
        <f aca="false">AF1230+AG1230+AH1230</f>
        <v>2</v>
      </c>
      <c r="BI1230" s="18" t="n">
        <f aca="false">IF(H1230=0,"",BH1230/H1230)</f>
        <v>0.0253164556962025</v>
      </c>
      <c r="BJ1230" s="16" t="n">
        <f aca="false">IF(AP1230="","",AP1230+AN1230)</f>
        <v>8</v>
      </c>
    </row>
    <row r="1231" customFormat="false" ht="15" hidden="false" customHeight="true" outlineLevel="0" collapsed="false">
      <c r="A1231" s="9" t="s">
        <v>218</v>
      </c>
      <c r="B1231" s="10" t="s">
        <v>202</v>
      </c>
      <c r="C1231" s="10" t="s">
        <v>219</v>
      </c>
      <c r="D1231" s="9" t="n">
        <v>2021</v>
      </c>
      <c r="E1231" s="11" t="n">
        <v>21946</v>
      </c>
      <c r="F1231" s="11" t="n">
        <v>3144</v>
      </c>
      <c r="G1231" s="11" t="n">
        <v>3398</v>
      </c>
      <c r="H1231" s="11" t="n">
        <v>427</v>
      </c>
      <c r="I1231" s="11" t="n">
        <v>20987</v>
      </c>
      <c r="J1231" s="11" t="n">
        <v>16679</v>
      </c>
      <c r="K1231" s="11" t="n">
        <v>25</v>
      </c>
      <c r="L1231" s="12" t="n">
        <v>19.4568486284517</v>
      </c>
      <c r="M1231" s="12" t="n">
        <v>1.13915975576415</v>
      </c>
      <c r="N1231" s="13" t="n">
        <v>0.794730070996331</v>
      </c>
      <c r="O1231" s="13" t="n">
        <v>0.956301831768887</v>
      </c>
      <c r="P1231" s="13" t="n">
        <v>0.154834594003463</v>
      </c>
      <c r="Q1231" s="13" t="n">
        <v>-0.196940866510539</v>
      </c>
      <c r="R1231" s="13" t="n">
        <v>-0.093141179610355</v>
      </c>
      <c r="S1231" s="11" t="n">
        <v>-2</v>
      </c>
      <c r="T1231" s="13" t="n">
        <v>-0.0797413793103449</v>
      </c>
      <c r="U1231" s="13" t="n">
        <v>-0.0391447669627324</v>
      </c>
      <c r="V1231" s="11" t="n">
        <v>0</v>
      </c>
      <c r="W1231" s="13" t="n">
        <v>-0.224824355971897</v>
      </c>
      <c r="X1231" s="11" t="n">
        <v>1</v>
      </c>
      <c r="Y1231" s="11" t="n">
        <v>0</v>
      </c>
      <c r="Z1231" s="11" t="n">
        <v>1</v>
      </c>
      <c r="AA1231" s="11" t="n">
        <v>0</v>
      </c>
      <c r="AB1231" s="10" t="s">
        <v>515</v>
      </c>
      <c r="AC1231" s="11" t="n">
        <v>42</v>
      </c>
      <c r="AD1231" s="11" t="n">
        <v>181</v>
      </c>
      <c r="AE1231" s="11" t="n">
        <v>185</v>
      </c>
      <c r="AF1231" s="11" t="n">
        <v>10</v>
      </c>
      <c r="AG1231" s="11" t="n">
        <v>6</v>
      </c>
      <c r="AH1231" s="11" t="n">
        <v>3</v>
      </c>
      <c r="AI1231" s="13" t="n">
        <v>0.0983606557377049</v>
      </c>
      <c r="AJ1231" s="13" t="n">
        <v>0.423887587822014</v>
      </c>
      <c r="AK1231" s="13" t="n">
        <v>0.433255269320843</v>
      </c>
      <c r="AL1231" s="13" t="n">
        <v>0.0234192037470726</v>
      </c>
      <c r="AM1231" s="13" t="n">
        <v>0.0140515222482436</v>
      </c>
      <c r="AN1231" s="11" t="n">
        <v>2</v>
      </c>
      <c r="AO1231" s="13" t="n">
        <v>0.00466200466200466</v>
      </c>
      <c r="AP1231" s="11" t="n">
        <v>42</v>
      </c>
      <c r="AQ1231" s="11" t="n">
        <v>5</v>
      </c>
      <c r="AR1231" s="13" t="n">
        <v>0.0899357601713062</v>
      </c>
      <c r="AS1231" s="13" t="n">
        <v>0.0107066381156317</v>
      </c>
      <c r="AT1231" s="14" t="n">
        <f aca="false">SUMIFS(시도_소아과개폐업!$C$5:$C$293,시도_소아과개폐업!$A$5:$A$293,$D1231,시도_소아과개폐업!$B$5:$B$293,$B1231)</f>
        <v>144</v>
      </c>
      <c r="AU1231" s="14" t="n">
        <f aca="false">SUMIFS(시도_소아과개폐업!$D$5:$D$293,시도_소아과개폐업!$A$5:$A$293,$D1231,시도_소아과개폐업!$B$5:$B$293,$B1231)</f>
        <v>101</v>
      </c>
      <c r="AV1231" s="14" t="n">
        <f aca="false">SUMIFS(시도_소아과개폐업!$F$5:$F$293,시도_소아과개폐업!$A$5:$A$293,$D1231,시도_소아과개폐업!$B$5:$B$293,$B1231)</f>
        <v>43</v>
      </c>
      <c r="AW1231" s="15" t="n">
        <f aca="false">SUMIFS(시도_소아과개폐업!$G$5:$G$293,시도_소아과개폐업!$A$5:$A$293,$D1231,시도_소아과개폐업!$B$5:$B$293,$B1231)</f>
        <v>0.150297619047619</v>
      </c>
      <c r="AX1231" s="14" t="n">
        <f aca="false">SUMIFS(시도_소아과개폐업!$H$5:$H$293,시도_소아과개폐업!$A$5:$A$293,$D1231,시도_소아과개폐업!$B$5:$B$293,$B1231)</f>
        <v>327</v>
      </c>
      <c r="AY1231" s="14" t="n">
        <f aca="false">SUMIFS(시군구_병원급!$E$5:$E$3668,시군구_병원급!$A$5:$A$3668,$A1231,시군구_병원급!$D$5:$D$3668,$D1231)</f>
        <v>12</v>
      </c>
      <c r="AZ1231" s="14" t="n">
        <f aca="false">SUMIFS(시군구_병원급!$F$5:$F$3668,시군구_병원급!$A$5:$A$3668,$A1231,시군구_병원급!$D$5:$D$3668,$D1231)</f>
        <v>5</v>
      </c>
      <c r="BA1231" s="14" t="n">
        <f aca="false">SUMIFS(시군구_병원급!$G$5:$G$3668,시군구_병원급!$A$5:$A$3668,$A1231,시군구_병원급!$D$5:$D$3668,$D1231)</f>
        <v>22</v>
      </c>
      <c r="BB1231" s="14" t="n">
        <f aca="false">SUMIFS(시군구_병원급!$H$5:$H$3668,시군구_병원급!$A$5:$A$3668,$A1231,시군구_병원급!$D$5:$D$3668,$D1231)</f>
        <v>62</v>
      </c>
      <c r="BC1231" s="16" t="n">
        <f aca="false">K1231+AY1231</f>
        <v>37</v>
      </c>
      <c r="BD1231" s="17" t="n">
        <f aca="false">IF(E1231=0,"",(K1231+AY1231)/E1231*1000)</f>
        <v>1.68595643853094</v>
      </c>
      <c r="BE1231" s="16" t="n">
        <f aca="false">AY1231-SUMIFS(시군구_병원급!$E$5:$E$3668,시군구_병원급!$A$5:$A$3668,$A1231,시군구_병원급!$D$5:$D$3668,$D1231-3)</f>
        <v>-2</v>
      </c>
      <c r="BF1231" s="16" t="n">
        <f aca="false">IF(AY1231=0,1,0)</f>
        <v>0</v>
      </c>
      <c r="BG1231" s="16" t="n">
        <f aca="false">IF(K1231+AY1231=0,1,0)</f>
        <v>0</v>
      </c>
      <c r="BH1231" s="16" t="n">
        <f aca="false">AF1231+AG1231+AH1231</f>
        <v>19</v>
      </c>
      <c r="BI1231" s="18" t="n">
        <f aca="false">IF(H1231=0,"",BH1231/H1231)</f>
        <v>0.0444964871194379</v>
      </c>
      <c r="BJ1231" s="16" t="n">
        <f aca="false">IF(AP1231="","",AP1231+AN1231)</f>
        <v>44</v>
      </c>
    </row>
    <row r="1232" customFormat="false" ht="15" hidden="false" customHeight="true" outlineLevel="0" collapsed="false">
      <c r="A1232" s="9" t="s">
        <v>220</v>
      </c>
      <c r="B1232" s="10" t="s">
        <v>202</v>
      </c>
      <c r="C1232" s="10" t="s">
        <v>221</v>
      </c>
      <c r="D1232" s="9" t="n">
        <v>2021</v>
      </c>
      <c r="E1232" s="11" t="n">
        <v>40237</v>
      </c>
      <c r="F1232" s="11" t="n">
        <v>5374</v>
      </c>
      <c r="G1232" s="11" t="n">
        <v>5591</v>
      </c>
      <c r="H1232" s="11" t="n">
        <v>671</v>
      </c>
      <c r="I1232" s="11" t="n">
        <v>28556</v>
      </c>
      <c r="J1232" s="11" t="n">
        <v>22900</v>
      </c>
      <c r="K1232" s="11" t="n">
        <v>51</v>
      </c>
      <c r="L1232" s="12" t="n">
        <v>16.6761935531973</v>
      </c>
      <c r="M1232" s="12" t="n">
        <v>1.26749012103288</v>
      </c>
      <c r="N1232" s="13" t="n">
        <v>0.801933043843676</v>
      </c>
      <c r="O1232" s="13" t="n">
        <v>0.709695056788528</v>
      </c>
      <c r="P1232" s="13" t="n">
        <v>0.138951711111663</v>
      </c>
      <c r="Q1232" s="13" t="n">
        <v>-0.138467797190819</v>
      </c>
      <c r="R1232" s="13" t="n">
        <v>-0.0386863823933975</v>
      </c>
      <c r="S1232" s="11" t="n">
        <v>-2</v>
      </c>
      <c r="T1232" s="13" t="n">
        <v>-0.0641562064156206</v>
      </c>
      <c r="U1232" s="13" t="n">
        <v>-0.0411979988584091</v>
      </c>
      <c r="V1232" s="11" t="n">
        <v>0</v>
      </c>
      <c r="W1232" s="13" t="n">
        <v>-0.183308494783905</v>
      </c>
      <c r="X1232" s="11" t="n">
        <v>0</v>
      </c>
      <c r="Y1232" s="11" t="n">
        <v>0</v>
      </c>
      <c r="Z1232" s="11" t="n">
        <v>0</v>
      </c>
      <c r="AA1232" s="11" t="n">
        <v>0</v>
      </c>
      <c r="AB1232" s="10" t="s">
        <v>515</v>
      </c>
      <c r="AC1232" s="11" t="n">
        <v>85</v>
      </c>
      <c r="AD1232" s="11" t="n">
        <v>182</v>
      </c>
      <c r="AE1232" s="11" t="n">
        <v>365</v>
      </c>
      <c r="AF1232" s="11" t="n">
        <v>27</v>
      </c>
      <c r="AG1232" s="11" t="n">
        <v>4</v>
      </c>
      <c r="AH1232" s="11" t="n">
        <v>8</v>
      </c>
      <c r="AI1232" s="13" t="n">
        <v>0.126676602086438</v>
      </c>
      <c r="AJ1232" s="13" t="n">
        <v>0.27123695976155</v>
      </c>
      <c r="AK1232" s="13" t="n">
        <v>0.543964232488823</v>
      </c>
      <c r="AL1232" s="13" t="n">
        <v>0.0402384500745157</v>
      </c>
      <c r="AM1232" s="13" t="n">
        <v>0.00596125186289121</v>
      </c>
      <c r="AN1232" s="11" t="n">
        <v>1</v>
      </c>
      <c r="AO1232" s="13" t="n">
        <v>0.00148809523809524</v>
      </c>
      <c r="AP1232" s="11" t="n">
        <v>56</v>
      </c>
      <c r="AQ1232" s="11" t="n">
        <v>7</v>
      </c>
      <c r="AR1232" s="13" t="n">
        <v>0.0776699029126214</v>
      </c>
      <c r="AS1232" s="13" t="n">
        <v>0.00970873786407767</v>
      </c>
      <c r="AT1232" s="14" t="n">
        <f aca="false">SUMIFS(시도_소아과개폐업!$C$5:$C$293,시도_소아과개폐업!$A$5:$A$293,$D1232,시도_소아과개폐업!$B$5:$B$293,$B1232)</f>
        <v>144</v>
      </c>
      <c r="AU1232" s="14" t="n">
        <f aca="false">SUMIFS(시도_소아과개폐업!$D$5:$D$293,시도_소아과개폐업!$A$5:$A$293,$D1232,시도_소아과개폐업!$B$5:$B$293,$B1232)</f>
        <v>101</v>
      </c>
      <c r="AV1232" s="14" t="n">
        <f aca="false">SUMIFS(시도_소아과개폐업!$F$5:$F$293,시도_소아과개폐업!$A$5:$A$293,$D1232,시도_소아과개폐업!$B$5:$B$293,$B1232)</f>
        <v>43</v>
      </c>
      <c r="AW1232" s="15" t="n">
        <f aca="false">SUMIFS(시도_소아과개폐업!$G$5:$G$293,시도_소아과개폐업!$A$5:$A$293,$D1232,시도_소아과개폐업!$B$5:$B$293,$B1232)</f>
        <v>0.150297619047619</v>
      </c>
      <c r="AX1232" s="14" t="n">
        <f aca="false">SUMIFS(시도_소아과개폐업!$H$5:$H$293,시도_소아과개폐업!$A$5:$A$293,$D1232,시도_소아과개폐업!$B$5:$B$293,$B1232)</f>
        <v>327</v>
      </c>
      <c r="AY1232" s="14" t="n">
        <f aca="false">SUMIFS(시군구_병원급!$E$5:$E$3668,시군구_병원급!$A$5:$A$3668,$A1232,시군구_병원급!$D$5:$D$3668,$D1232)</f>
        <v>20</v>
      </c>
      <c r="AZ1232" s="14" t="n">
        <f aca="false">SUMIFS(시군구_병원급!$F$5:$F$3668,시군구_병원급!$A$5:$A$3668,$A1232,시군구_병원급!$D$5:$D$3668,$D1232)</f>
        <v>7</v>
      </c>
      <c r="BA1232" s="14" t="n">
        <f aca="false">SUMIFS(시군구_병원급!$G$5:$G$3668,시군구_병원급!$A$5:$A$3668,$A1232,시군구_병원급!$D$5:$D$3668,$D1232)</f>
        <v>28</v>
      </c>
      <c r="BB1232" s="14" t="n">
        <f aca="false">SUMIFS(시군구_병원급!$H$5:$H$3668,시군구_병원급!$A$5:$A$3668,$A1232,시군구_병원급!$D$5:$D$3668,$D1232)</f>
        <v>73</v>
      </c>
      <c r="BC1232" s="16" t="n">
        <f aca="false">K1232+AY1232</f>
        <v>71</v>
      </c>
      <c r="BD1232" s="17" t="n">
        <f aca="false">IF(E1232=0,"",(K1232+AY1232)/E1232*1000)</f>
        <v>1.76454507045754</v>
      </c>
      <c r="BE1232" s="16" t="n">
        <f aca="false">AY1232-SUMIFS(시군구_병원급!$E$5:$E$3668,시군구_병원급!$A$5:$A$3668,$A1232,시군구_병원급!$D$5:$D$3668,$D1232-3)</f>
        <v>0</v>
      </c>
      <c r="BF1232" s="16" t="n">
        <f aca="false">IF(AY1232=0,1,0)</f>
        <v>0</v>
      </c>
      <c r="BG1232" s="16" t="n">
        <f aca="false">IF(K1232+AY1232=0,1,0)</f>
        <v>0</v>
      </c>
      <c r="BH1232" s="16" t="n">
        <f aca="false">AF1232+AG1232+AH1232</f>
        <v>39</v>
      </c>
      <c r="BI1232" s="18" t="n">
        <f aca="false">IF(H1232=0,"",BH1232/H1232)</f>
        <v>0.0581222056631893</v>
      </c>
      <c r="BJ1232" s="16" t="n">
        <f aca="false">IF(AP1232="","",AP1232+AN1232)</f>
        <v>57</v>
      </c>
    </row>
    <row r="1233" customFormat="false" ht="15" hidden="false" customHeight="true" outlineLevel="0" collapsed="false">
      <c r="A1233" s="9" t="s">
        <v>222</v>
      </c>
      <c r="B1233" s="10" t="s">
        <v>202</v>
      </c>
      <c r="C1233" s="10" t="s">
        <v>223</v>
      </c>
      <c r="D1233" s="9" t="n">
        <v>2021</v>
      </c>
      <c r="E1233" s="11" t="n">
        <v>3505</v>
      </c>
      <c r="F1233" s="11" t="n">
        <v>517</v>
      </c>
      <c r="G1233" s="11" t="n">
        <v>497</v>
      </c>
      <c r="H1233" s="11" t="n">
        <v>51</v>
      </c>
      <c r="I1233" s="11" t="n">
        <v>2937</v>
      </c>
      <c r="J1233" s="11" t="n">
        <v>2121</v>
      </c>
      <c r="K1233" s="11" t="n">
        <v>2</v>
      </c>
      <c r="L1233" s="12" t="n">
        <v>14.5506419400856</v>
      </c>
      <c r="M1233" s="12" t="n">
        <v>0.570613409415121</v>
      </c>
      <c r="N1233" s="13" t="n">
        <v>0.722165474974464</v>
      </c>
      <c r="O1233" s="13" t="n">
        <v>0.837945791726106</v>
      </c>
      <c r="P1233" s="13" t="n">
        <v>0.141797432239658</v>
      </c>
      <c r="Q1233" s="13" t="n">
        <v>0.456169505608641</v>
      </c>
      <c r="R1233" s="13" t="n">
        <v>0.768683274021352</v>
      </c>
      <c r="S1233" s="11" t="n">
        <v>1</v>
      </c>
      <c r="T1233" s="13" t="n">
        <v>0.108695652173913</v>
      </c>
      <c r="U1233" s="13" t="n">
        <v>0.0837638376383765</v>
      </c>
      <c r="V1233" s="11" t="n">
        <v>0</v>
      </c>
      <c r="W1233" s="13" t="n">
        <v>0.196078431372549</v>
      </c>
      <c r="X1233" s="11" t="n">
        <v>0</v>
      </c>
      <c r="Y1233" s="11" t="n">
        <v>0</v>
      </c>
      <c r="Z1233" s="11" t="n">
        <v>0</v>
      </c>
      <c r="AA1233" s="11" t="n">
        <v>0</v>
      </c>
      <c r="AB1233" s="10" t="s">
        <v>515</v>
      </c>
      <c r="AC1233" s="11" t="n">
        <v>15</v>
      </c>
      <c r="AD1233" s="11" t="n">
        <v>5</v>
      </c>
      <c r="AE1233" s="11" t="n">
        <v>16</v>
      </c>
      <c r="AF1233" s="11" t="n">
        <v>9</v>
      </c>
      <c r="AG1233" s="11" t="n">
        <v>1</v>
      </c>
      <c r="AH1233" s="11" t="n">
        <v>5</v>
      </c>
      <c r="AI1233" s="13" t="n">
        <v>0.294117647058824</v>
      </c>
      <c r="AJ1233" s="13" t="n">
        <v>0.0980392156862745</v>
      </c>
      <c r="AK1233" s="13" t="n">
        <v>0.313725490196078</v>
      </c>
      <c r="AL1233" s="13" t="n">
        <v>0.176470588235294</v>
      </c>
      <c r="AM1233" s="13" t="n">
        <v>0.0196078431372549</v>
      </c>
      <c r="AN1233" s="11" t="n">
        <v>0</v>
      </c>
      <c r="AO1233" s="13" t="n">
        <v>0</v>
      </c>
      <c r="AP1233" s="11" t="n">
        <v>0</v>
      </c>
      <c r="AQ1233" s="11" t="n">
        <v>5</v>
      </c>
      <c r="AR1233" s="13" t="n">
        <v>0</v>
      </c>
      <c r="AS1233" s="13" t="n">
        <v>0.108695652173913</v>
      </c>
      <c r="AT1233" s="14" t="n">
        <f aca="false">SUMIFS(시도_소아과개폐업!$C$5:$C$293,시도_소아과개폐업!$A$5:$A$293,$D1233,시도_소아과개폐업!$B$5:$B$293,$B1233)</f>
        <v>144</v>
      </c>
      <c r="AU1233" s="14" t="n">
        <f aca="false">SUMIFS(시도_소아과개폐업!$D$5:$D$293,시도_소아과개폐업!$A$5:$A$293,$D1233,시도_소아과개폐업!$B$5:$B$293,$B1233)</f>
        <v>101</v>
      </c>
      <c r="AV1233" s="14" t="n">
        <f aca="false">SUMIFS(시도_소아과개폐업!$F$5:$F$293,시도_소아과개폐업!$A$5:$A$293,$D1233,시도_소아과개폐업!$B$5:$B$293,$B1233)</f>
        <v>43</v>
      </c>
      <c r="AW1233" s="15" t="n">
        <f aca="false">SUMIFS(시도_소아과개폐업!$G$5:$G$293,시도_소아과개폐업!$A$5:$A$293,$D1233,시도_소아과개폐업!$B$5:$B$293,$B1233)</f>
        <v>0.150297619047619</v>
      </c>
      <c r="AX1233" s="14" t="n">
        <f aca="false">SUMIFS(시도_소아과개폐업!$H$5:$H$293,시도_소아과개폐업!$A$5:$A$293,$D1233,시도_소아과개폐업!$B$5:$B$293,$B1233)</f>
        <v>327</v>
      </c>
      <c r="AY1233" s="14" t="n">
        <f aca="false">SUMIFS(시군구_병원급!$E$5:$E$3668,시군구_병원급!$A$5:$A$3668,$A1233,시군구_병원급!$D$5:$D$3668,$D1233)</f>
        <v>0</v>
      </c>
      <c r="AZ1233" s="14" t="n">
        <f aca="false">SUMIFS(시군구_병원급!$F$5:$F$3668,시군구_병원급!$A$5:$A$3668,$A1233,시군구_병원급!$D$5:$D$3668,$D1233)</f>
        <v>0</v>
      </c>
      <c r="BA1233" s="14" t="n">
        <f aca="false">SUMIFS(시군구_병원급!$G$5:$G$3668,시군구_병원급!$A$5:$A$3668,$A1233,시군구_병원급!$D$5:$D$3668,$D1233)</f>
        <v>0</v>
      </c>
      <c r="BB1233" s="14" t="n">
        <f aca="false">SUMIFS(시군구_병원급!$H$5:$H$3668,시군구_병원급!$A$5:$A$3668,$A1233,시군구_병원급!$D$5:$D$3668,$D1233)</f>
        <v>1</v>
      </c>
      <c r="BC1233" s="16" t="n">
        <f aca="false">K1233+AY1233</f>
        <v>2</v>
      </c>
      <c r="BD1233" s="17" t="n">
        <f aca="false">IF(E1233=0,"",(K1233+AY1233)/E1233*1000)</f>
        <v>0.570613409415121</v>
      </c>
      <c r="BE1233" s="16" t="n">
        <f aca="false">AY1233-SUMIFS(시군구_병원급!$E$5:$E$3668,시군구_병원급!$A$5:$A$3668,$A1233,시군구_병원급!$D$5:$D$3668,$D1233-3)</f>
        <v>0</v>
      </c>
      <c r="BF1233" s="16" t="n">
        <f aca="false">IF(AY1233=0,1,0)</f>
        <v>1</v>
      </c>
      <c r="BG1233" s="16" t="n">
        <f aca="false">IF(K1233+AY1233=0,1,0)</f>
        <v>0</v>
      </c>
      <c r="BH1233" s="16" t="n">
        <f aca="false">AF1233+AG1233+AH1233</f>
        <v>15</v>
      </c>
      <c r="BI1233" s="18" t="n">
        <f aca="false">IF(H1233=0,"",BH1233/H1233)</f>
        <v>0.294117647058824</v>
      </c>
      <c r="BJ1233" s="16" t="n">
        <f aca="false">IF(AP1233="","",AP1233+AN1233)</f>
        <v>0</v>
      </c>
    </row>
    <row r="1234" customFormat="false" ht="15" hidden="false" customHeight="true" outlineLevel="0" collapsed="false">
      <c r="A1234" s="9" t="s">
        <v>224</v>
      </c>
      <c r="B1234" s="10" t="s">
        <v>202</v>
      </c>
      <c r="C1234" s="10" t="s">
        <v>225</v>
      </c>
      <c r="D1234" s="9" t="n">
        <v>2021</v>
      </c>
      <c r="E1234" s="11" t="n">
        <v>7165</v>
      </c>
      <c r="F1234" s="11" t="n">
        <v>921</v>
      </c>
      <c r="G1234" s="11" t="n">
        <v>926</v>
      </c>
      <c r="H1234" s="11" t="n">
        <v>140</v>
      </c>
      <c r="I1234" s="11" t="n">
        <v>5320</v>
      </c>
      <c r="J1234" s="11" t="n">
        <v>4419</v>
      </c>
      <c r="K1234" s="11" t="n">
        <v>12</v>
      </c>
      <c r="L1234" s="12" t="n">
        <v>19.5394277739009</v>
      </c>
      <c r="M1234" s="12" t="n">
        <v>1.67480809490579</v>
      </c>
      <c r="N1234" s="13" t="n">
        <v>0.830639097744361</v>
      </c>
      <c r="O1234" s="13" t="n">
        <v>0.742498255408234</v>
      </c>
      <c r="P1234" s="13" t="n">
        <v>0.12923935799023</v>
      </c>
      <c r="Q1234" s="13" t="n">
        <v>-0.292345679012346</v>
      </c>
      <c r="R1234" s="13" t="n">
        <v>-0.29742033383915</v>
      </c>
      <c r="S1234" s="11" t="n">
        <v>0</v>
      </c>
      <c r="T1234" s="13" t="n">
        <v>-0.0789473684210527</v>
      </c>
      <c r="U1234" s="13" t="n">
        <v>-0.0511860174781523</v>
      </c>
      <c r="V1234" s="11" t="n">
        <v>0</v>
      </c>
      <c r="W1234" s="13" t="n">
        <v>-0.207142857142857</v>
      </c>
      <c r="X1234" s="11" t="n">
        <v>0</v>
      </c>
      <c r="Y1234" s="11" t="n">
        <v>0</v>
      </c>
      <c r="Z1234" s="11" t="n">
        <v>0</v>
      </c>
      <c r="AA1234" s="11" t="n">
        <v>0</v>
      </c>
      <c r="AB1234" s="10" t="s">
        <v>515</v>
      </c>
      <c r="AC1234" s="11" t="n">
        <v>15</v>
      </c>
      <c r="AD1234" s="11" t="n">
        <v>34</v>
      </c>
      <c r="AE1234" s="11" t="n">
        <v>88</v>
      </c>
      <c r="AF1234" s="11" t="n">
        <v>2</v>
      </c>
      <c r="AG1234" s="11" t="n">
        <v>1</v>
      </c>
      <c r="AH1234" s="11" t="n">
        <v>0</v>
      </c>
      <c r="AI1234" s="13" t="n">
        <v>0.107142857142857</v>
      </c>
      <c r="AJ1234" s="13" t="n">
        <v>0.242857142857143</v>
      </c>
      <c r="AK1234" s="13" t="n">
        <v>0.628571428571429</v>
      </c>
      <c r="AL1234" s="13" t="n">
        <v>0.0142857142857143</v>
      </c>
      <c r="AM1234" s="13" t="n">
        <v>0.00714285714285714</v>
      </c>
      <c r="AN1234" s="11" t="n">
        <v>2</v>
      </c>
      <c r="AO1234" s="13" t="n">
        <v>0.0140845070422535</v>
      </c>
      <c r="AP1234" s="11" t="n">
        <v>15</v>
      </c>
      <c r="AQ1234" s="11" t="n">
        <v>3</v>
      </c>
      <c r="AR1234" s="13" t="n">
        <v>0.0974025974025974</v>
      </c>
      <c r="AS1234" s="13" t="n">
        <v>0.0194805194805195</v>
      </c>
      <c r="AT1234" s="14" t="n">
        <f aca="false">SUMIFS(시도_소아과개폐업!$C$5:$C$293,시도_소아과개폐업!$A$5:$A$293,$D1234,시도_소아과개폐업!$B$5:$B$293,$B1234)</f>
        <v>144</v>
      </c>
      <c r="AU1234" s="14" t="n">
        <f aca="false">SUMIFS(시도_소아과개폐업!$D$5:$D$293,시도_소아과개폐업!$A$5:$A$293,$D1234,시도_소아과개폐업!$B$5:$B$293,$B1234)</f>
        <v>101</v>
      </c>
      <c r="AV1234" s="14" t="n">
        <f aca="false">SUMIFS(시도_소아과개폐업!$F$5:$F$293,시도_소아과개폐업!$A$5:$A$293,$D1234,시도_소아과개폐업!$B$5:$B$293,$B1234)</f>
        <v>43</v>
      </c>
      <c r="AW1234" s="15" t="n">
        <f aca="false">SUMIFS(시도_소아과개폐업!$G$5:$G$293,시도_소아과개폐업!$A$5:$A$293,$D1234,시도_소아과개폐업!$B$5:$B$293,$B1234)</f>
        <v>0.150297619047619</v>
      </c>
      <c r="AX1234" s="14" t="n">
        <f aca="false">SUMIFS(시도_소아과개폐업!$H$5:$H$293,시도_소아과개폐업!$A$5:$A$293,$D1234,시도_소아과개폐업!$B$5:$B$293,$B1234)</f>
        <v>327</v>
      </c>
      <c r="AY1234" s="14" t="n">
        <f aca="false">SUMIFS(시군구_병원급!$E$5:$E$3668,시군구_병원급!$A$5:$A$3668,$A1234,시군구_병원급!$D$5:$D$3668,$D1234)</f>
        <v>3</v>
      </c>
      <c r="AZ1234" s="14" t="n">
        <f aca="false">SUMIFS(시군구_병원급!$F$5:$F$3668,시군구_병원급!$A$5:$A$3668,$A1234,시군구_병원급!$D$5:$D$3668,$D1234)</f>
        <v>1</v>
      </c>
      <c r="BA1234" s="14" t="n">
        <f aca="false">SUMIFS(시군구_병원급!$G$5:$G$3668,시군구_병원급!$A$5:$A$3668,$A1234,시군구_병원급!$D$5:$D$3668,$D1234)</f>
        <v>9</v>
      </c>
      <c r="BB1234" s="14" t="n">
        <f aca="false">SUMIFS(시군구_병원급!$H$5:$H$3668,시군구_병원급!$A$5:$A$3668,$A1234,시군구_병원급!$D$5:$D$3668,$D1234)</f>
        <v>16</v>
      </c>
      <c r="BC1234" s="16" t="n">
        <f aca="false">K1234+AY1234</f>
        <v>15</v>
      </c>
      <c r="BD1234" s="17" t="n">
        <f aca="false">IF(E1234=0,"",(K1234+AY1234)/E1234*1000)</f>
        <v>2.09351011863224</v>
      </c>
      <c r="BE1234" s="16" t="n">
        <f aca="false">AY1234-SUMIFS(시군구_병원급!$E$5:$E$3668,시군구_병원급!$A$5:$A$3668,$A1234,시군구_병원급!$D$5:$D$3668,$D1234-3)</f>
        <v>-1</v>
      </c>
      <c r="BF1234" s="16" t="n">
        <f aca="false">IF(AY1234=0,1,0)</f>
        <v>0</v>
      </c>
      <c r="BG1234" s="16" t="n">
        <f aca="false">IF(K1234+AY1234=0,1,0)</f>
        <v>0</v>
      </c>
      <c r="BH1234" s="16" t="n">
        <f aca="false">AF1234+AG1234+AH1234</f>
        <v>3</v>
      </c>
      <c r="BI1234" s="18" t="n">
        <f aca="false">IF(H1234=0,"",BH1234/H1234)</f>
        <v>0.0214285714285714</v>
      </c>
      <c r="BJ1234" s="16" t="n">
        <f aca="false">IF(AP1234="","",AP1234+AN1234)</f>
        <v>17</v>
      </c>
    </row>
    <row r="1235" customFormat="false" ht="15" hidden="false" customHeight="true" outlineLevel="0" collapsed="false">
      <c r="A1235" s="9" t="s">
        <v>226</v>
      </c>
      <c r="B1235" s="10" t="s">
        <v>202</v>
      </c>
      <c r="C1235" s="10" t="s">
        <v>227</v>
      </c>
      <c r="D1235" s="9" t="n">
        <v>2021</v>
      </c>
      <c r="E1235" s="11" t="n">
        <v>31836</v>
      </c>
      <c r="F1235" s="11" t="n">
        <v>3730</v>
      </c>
      <c r="G1235" s="11" t="n">
        <v>3596</v>
      </c>
      <c r="H1235" s="11" t="n">
        <v>583</v>
      </c>
      <c r="I1235" s="11" t="n">
        <v>25349</v>
      </c>
      <c r="J1235" s="11" t="n">
        <v>19008</v>
      </c>
      <c r="K1235" s="11" t="n">
        <v>35</v>
      </c>
      <c r="L1235" s="12" t="n">
        <v>18.3126020856892</v>
      </c>
      <c r="M1235" s="12" t="n">
        <v>1.09938434476693</v>
      </c>
      <c r="N1235" s="13" t="n">
        <v>0.749852065170224</v>
      </c>
      <c r="O1235" s="13" t="n">
        <v>0.796236964442769</v>
      </c>
      <c r="P1235" s="13" t="n">
        <v>0.112953888679482</v>
      </c>
      <c r="Q1235" s="13" t="n">
        <v>-0.123192596876807</v>
      </c>
      <c r="R1235" s="13" t="n">
        <v>-0.127184466019418</v>
      </c>
      <c r="S1235" s="11" t="n">
        <v>-5</v>
      </c>
      <c r="T1235" s="13" t="n">
        <v>-0.0596774193548387</v>
      </c>
      <c r="U1235" s="13" t="n">
        <v>-0.0303343279014613</v>
      </c>
      <c r="V1235" s="11" t="n">
        <v>0</v>
      </c>
      <c r="W1235" s="13" t="n">
        <v>-0.202401372212693</v>
      </c>
      <c r="X1235" s="11" t="n">
        <v>0</v>
      </c>
      <c r="Y1235" s="11" t="n">
        <v>0</v>
      </c>
      <c r="Z1235" s="11" t="n">
        <v>0</v>
      </c>
      <c r="AA1235" s="11" t="n">
        <v>0</v>
      </c>
      <c r="AB1235" s="10" t="s">
        <v>515</v>
      </c>
      <c r="AC1235" s="11" t="n">
        <v>85</v>
      </c>
      <c r="AD1235" s="11" t="n">
        <v>198</v>
      </c>
      <c r="AE1235" s="11" t="n">
        <v>281</v>
      </c>
      <c r="AF1235" s="11" t="n">
        <v>3</v>
      </c>
      <c r="AG1235" s="11" t="n">
        <v>14</v>
      </c>
      <c r="AH1235" s="11" t="n">
        <v>2</v>
      </c>
      <c r="AI1235" s="13" t="n">
        <v>0.145797598627787</v>
      </c>
      <c r="AJ1235" s="13" t="n">
        <v>0.339622641509434</v>
      </c>
      <c r="AK1235" s="13" t="n">
        <v>0.481989708404803</v>
      </c>
      <c r="AL1235" s="13" t="n">
        <v>0.00514579759862779</v>
      </c>
      <c r="AM1235" s="13" t="n">
        <v>0.0240137221269297</v>
      </c>
      <c r="AN1235" s="11" t="n">
        <v>54</v>
      </c>
      <c r="AO1235" s="13" t="n">
        <v>0.0847723704866562</v>
      </c>
      <c r="AP1235" s="11" t="n">
        <v>50</v>
      </c>
      <c r="AQ1235" s="11" t="n">
        <v>22</v>
      </c>
      <c r="AR1235" s="13" t="n">
        <v>0.075187969924812</v>
      </c>
      <c r="AS1235" s="13" t="n">
        <v>0.0330827067669173</v>
      </c>
      <c r="AT1235" s="14" t="n">
        <f aca="false">SUMIFS(시도_소아과개폐업!$C$5:$C$293,시도_소아과개폐업!$A$5:$A$293,$D1235,시도_소아과개폐업!$B$5:$B$293,$B1235)</f>
        <v>144</v>
      </c>
      <c r="AU1235" s="14" t="n">
        <f aca="false">SUMIFS(시도_소아과개폐업!$D$5:$D$293,시도_소아과개폐업!$A$5:$A$293,$D1235,시도_소아과개폐업!$B$5:$B$293,$B1235)</f>
        <v>101</v>
      </c>
      <c r="AV1235" s="14" t="n">
        <f aca="false">SUMIFS(시도_소아과개폐업!$F$5:$F$293,시도_소아과개폐업!$A$5:$A$293,$D1235,시도_소아과개폐업!$B$5:$B$293,$B1235)</f>
        <v>43</v>
      </c>
      <c r="AW1235" s="15" t="n">
        <f aca="false">SUMIFS(시도_소아과개폐업!$G$5:$G$293,시도_소아과개폐업!$A$5:$A$293,$D1235,시도_소아과개폐업!$B$5:$B$293,$B1235)</f>
        <v>0.150297619047619</v>
      </c>
      <c r="AX1235" s="14" t="n">
        <f aca="false">SUMIFS(시도_소아과개폐업!$H$5:$H$293,시도_소아과개폐업!$A$5:$A$293,$D1235,시도_소아과개폐업!$B$5:$B$293,$B1235)</f>
        <v>327</v>
      </c>
      <c r="AY1235" s="14" t="n">
        <f aca="false">SUMIFS(시군구_병원급!$E$5:$E$3668,시군구_병원급!$A$5:$A$3668,$A1235,시군구_병원급!$D$5:$D$3668,$D1235)</f>
        <v>12</v>
      </c>
      <c r="AZ1235" s="14" t="n">
        <f aca="false">SUMIFS(시군구_병원급!$F$5:$F$3668,시군구_병원급!$A$5:$A$3668,$A1235,시군구_병원급!$D$5:$D$3668,$D1235)</f>
        <v>3</v>
      </c>
      <c r="BA1235" s="14" t="n">
        <f aca="false">SUMIFS(시군구_병원급!$G$5:$G$3668,시군구_병원급!$A$5:$A$3668,$A1235,시군구_병원급!$D$5:$D$3668,$D1235)</f>
        <v>16</v>
      </c>
      <c r="BB1235" s="14" t="n">
        <f aca="false">SUMIFS(시군구_병원급!$H$5:$H$3668,시군구_병원급!$A$5:$A$3668,$A1235,시군구_병원급!$D$5:$D$3668,$D1235)</f>
        <v>39</v>
      </c>
      <c r="BC1235" s="16" t="n">
        <f aca="false">K1235+AY1235</f>
        <v>47</v>
      </c>
      <c r="BD1235" s="17" t="n">
        <f aca="false">IF(E1235=0,"",(K1235+AY1235)/E1235*1000)</f>
        <v>1.47631612011559</v>
      </c>
      <c r="BE1235" s="16" t="n">
        <f aca="false">AY1235-SUMIFS(시군구_병원급!$E$5:$E$3668,시군구_병원급!$A$5:$A$3668,$A1235,시군구_병원급!$D$5:$D$3668,$D1235-3)</f>
        <v>2</v>
      </c>
      <c r="BF1235" s="16" t="n">
        <f aca="false">IF(AY1235=0,1,0)</f>
        <v>0</v>
      </c>
      <c r="BG1235" s="16" t="n">
        <f aca="false">IF(K1235+AY1235=0,1,0)</f>
        <v>0</v>
      </c>
      <c r="BH1235" s="16" t="n">
        <f aca="false">AF1235+AG1235+AH1235</f>
        <v>19</v>
      </c>
      <c r="BI1235" s="18" t="n">
        <f aca="false">IF(H1235=0,"",BH1235/H1235)</f>
        <v>0.032590051457976</v>
      </c>
      <c r="BJ1235" s="16" t="n">
        <f aca="false">IF(AP1235="","",AP1235+AN1235)</f>
        <v>104</v>
      </c>
    </row>
    <row r="1236" customFormat="false" ht="15" hidden="false" customHeight="true" outlineLevel="0" collapsed="false">
      <c r="A1236" s="9" t="s">
        <v>228</v>
      </c>
      <c r="B1236" s="10" t="s">
        <v>202</v>
      </c>
      <c r="C1236" s="10" t="s">
        <v>229</v>
      </c>
      <c r="D1236" s="9" t="n">
        <v>2021</v>
      </c>
      <c r="E1236" s="11" t="n">
        <v>10915</v>
      </c>
      <c r="F1236" s="11" t="n">
        <v>1325</v>
      </c>
      <c r="G1236" s="11" t="n">
        <v>1403</v>
      </c>
      <c r="H1236" s="11" t="n">
        <v>237</v>
      </c>
      <c r="I1236" s="11" t="n">
        <v>9381</v>
      </c>
      <c r="J1236" s="11" t="n">
        <v>7632</v>
      </c>
      <c r="K1236" s="11" t="n">
        <v>7</v>
      </c>
      <c r="L1236" s="12" t="n">
        <v>21.7132386623912</v>
      </c>
      <c r="M1236" s="12" t="n">
        <v>0.641319285387082</v>
      </c>
      <c r="N1236" s="13" t="n">
        <v>0.813559322033898</v>
      </c>
      <c r="O1236" s="13" t="n">
        <v>0.85945945945946</v>
      </c>
      <c r="P1236" s="13" t="n">
        <v>0.128538708199725</v>
      </c>
      <c r="Q1236" s="13" t="n">
        <v>-0.254032258064516</v>
      </c>
      <c r="R1236" s="13" t="n">
        <v>-0.24038982133189</v>
      </c>
      <c r="S1236" s="11" t="n">
        <v>-2</v>
      </c>
      <c r="T1236" s="13" t="n">
        <v>-0.0595238095238095</v>
      </c>
      <c r="U1236" s="13" t="n">
        <v>-0.0283790781978249</v>
      </c>
      <c r="V1236" s="11" t="n">
        <v>0</v>
      </c>
      <c r="W1236" s="13" t="n">
        <v>-0.177215189873418</v>
      </c>
      <c r="X1236" s="11" t="n">
        <v>0</v>
      </c>
      <c r="Y1236" s="11" t="n">
        <v>0</v>
      </c>
      <c r="Z1236" s="11" t="n">
        <v>0</v>
      </c>
      <c r="AA1236" s="11" t="n">
        <v>0</v>
      </c>
      <c r="AB1236" s="10" t="s">
        <v>515</v>
      </c>
      <c r="AC1236" s="11" t="n">
        <v>42</v>
      </c>
      <c r="AD1236" s="11" t="n">
        <v>53</v>
      </c>
      <c r="AE1236" s="11" t="n">
        <v>133</v>
      </c>
      <c r="AF1236" s="11" t="n">
        <v>5</v>
      </c>
      <c r="AG1236" s="11" t="n">
        <v>4</v>
      </c>
      <c r="AH1236" s="11" t="n">
        <v>0</v>
      </c>
      <c r="AI1236" s="13" t="n">
        <v>0.177215189873418</v>
      </c>
      <c r="AJ1236" s="13" t="n">
        <v>0.223628691983122</v>
      </c>
      <c r="AK1236" s="13" t="n">
        <v>0.561181434599156</v>
      </c>
      <c r="AL1236" s="13" t="n">
        <v>0.0210970464135021</v>
      </c>
      <c r="AM1236" s="13" t="n">
        <v>0.0168776371308017</v>
      </c>
      <c r="AN1236" s="11" t="n">
        <v>2</v>
      </c>
      <c r="AO1236" s="13" t="n">
        <v>0.00836820083682008</v>
      </c>
      <c r="AP1236" s="11" t="n">
        <v>16</v>
      </c>
      <c r="AQ1236" s="11" t="n">
        <v>3</v>
      </c>
      <c r="AR1236" s="13" t="n">
        <v>0.0634920634920635</v>
      </c>
      <c r="AS1236" s="13" t="n">
        <v>0.0119047619047619</v>
      </c>
      <c r="AT1236" s="14" t="n">
        <f aca="false">SUMIFS(시도_소아과개폐업!$C$5:$C$293,시도_소아과개폐업!$A$5:$A$293,$D1236,시도_소아과개폐업!$B$5:$B$293,$B1236)</f>
        <v>144</v>
      </c>
      <c r="AU1236" s="14" t="n">
        <f aca="false">SUMIFS(시도_소아과개폐업!$D$5:$D$293,시도_소아과개폐업!$A$5:$A$293,$D1236,시도_소아과개폐업!$B$5:$B$293,$B1236)</f>
        <v>101</v>
      </c>
      <c r="AV1236" s="14" t="n">
        <f aca="false">SUMIFS(시도_소아과개폐업!$F$5:$F$293,시도_소아과개폐업!$A$5:$A$293,$D1236,시도_소아과개폐업!$B$5:$B$293,$B1236)</f>
        <v>43</v>
      </c>
      <c r="AW1236" s="15" t="n">
        <f aca="false">SUMIFS(시도_소아과개폐업!$G$5:$G$293,시도_소아과개폐업!$A$5:$A$293,$D1236,시도_소아과개폐업!$B$5:$B$293,$B1236)</f>
        <v>0.150297619047619</v>
      </c>
      <c r="AX1236" s="14" t="n">
        <f aca="false">SUMIFS(시도_소아과개폐업!$H$5:$H$293,시도_소아과개폐업!$A$5:$A$293,$D1236,시도_소아과개폐업!$B$5:$B$293,$B1236)</f>
        <v>327</v>
      </c>
      <c r="AY1236" s="14" t="n">
        <f aca="false">SUMIFS(시군구_병원급!$E$5:$E$3668,시군구_병원급!$A$5:$A$3668,$A1236,시군구_병원급!$D$5:$D$3668,$D1236)</f>
        <v>8</v>
      </c>
      <c r="AZ1236" s="14" t="n">
        <f aca="false">SUMIFS(시군구_병원급!$F$5:$F$3668,시군구_병원급!$A$5:$A$3668,$A1236,시군구_병원급!$D$5:$D$3668,$D1236)</f>
        <v>1</v>
      </c>
      <c r="BA1236" s="14" t="n">
        <f aca="false">SUMIFS(시군구_병원급!$G$5:$G$3668,시군구_병원급!$A$5:$A$3668,$A1236,시군구_병원급!$D$5:$D$3668,$D1236)</f>
        <v>10</v>
      </c>
      <c r="BB1236" s="14" t="n">
        <f aca="false">SUMIFS(시군구_병원급!$H$5:$H$3668,시군구_병원급!$A$5:$A$3668,$A1236,시군구_병원급!$D$5:$D$3668,$D1236)</f>
        <v>18</v>
      </c>
      <c r="BC1236" s="16" t="n">
        <f aca="false">K1236+AY1236</f>
        <v>15</v>
      </c>
      <c r="BD1236" s="17" t="n">
        <f aca="false">IF(E1236=0,"",(K1236+AY1236)/E1236*1000)</f>
        <v>1.37425561154375</v>
      </c>
      <c r="BE1236" s="16" t="n">
        <f aca="false">AY1236-SUMIFS(시군구_병원급!$E$5:$E$3668,시군구_병원급!$A$5:$A$3668,$A1236,시군구_병원급!$D$5:$D$3668,$D1236-3)</f>
        <v>4</v>
      </c>
      <c r="BF1236" s="16" t="n">
        <f aca="false">IF(AY1236=0,1,0)</f>
        <v>0</v>
      </c>
      <c r="BG1236" s="16" t="n">
        <f aca="false">IF(K1236+AY1236=0,1,0)</f>
        <v>0</v>
      </c>
      <c r="BH1236" s="16" t="n">
        <f aca="false">AF1236+AG1236+AH1236</f>
        <v>9</v>
      </c>
      <c r="BI1236" s="18" t="n">
        <f aca="false">IF(H1236=0,"",BH1236/H1236)</f>
        <v>0.0379746835443038</v>
      </c>
      <c r="BJ1236" s="16" t="n">
        <f aca="false">IF(AP1236="","",AP1236+AN1236)</f>
        <v>18</v>
      </c>
    </row>
    <row r="1237" customFormat="false" ht="15" hidden="false" customHeight="true" outlineLevel="0" collapsed="false">
      <c r="A1237" s="9" t="s">
        <v>230</v>
      </c>
      <c r="B1237" s="10" t="s">
        <v>202</v>
      </c>
      <c r="C1237" s="10" t="s">
        <v>231</v>
      </c>
      <c r="D1237" s="9" t="n">
        <v>2021</v>
      </c>
      <c r="E1237" s="11" t="n">
        <v>25615</v>
      </c>
      <c r="F1237" s="11" t="n">
        <v>3318</v>
      </c>
      <c r="G1237" s="11" t="n">
        <v>3341</v>
      </c>
      <c r="H1237" s="11" t="n">
        <v>479</v>
      </c>
      <c r="I1237" s="11" t="n">
        <v>21022</v>
      </c>
      <c r="J1237" s="11" t="n">
        <v>17482</v>
      </c>
      <c r="K1237" s="11" t="n">
        <v>29</v>
      </c>
      <c r="L1237" s="12" t="n">
        <v>18.6999804801874</v>
      </c>
      <c r="M1237" s="12" t="n">
        <v>1.13214913136834</v>
      </c>
      <c r="N1237" s="13" t="n">
        <v>0.831604985253544</v>
      </c>
      <c r="O1237" s="13" t="n">
        <v>0.820691001366387</v>
      </c>
      <c r="P1237" s="13" t="n">
        <v>0.130431387858677</v>
      </c>
      <c r="Q1237" s="13" t="n">
        <v>0.0212910171045813</v>
      </c>
      <c r="R1237" s="13" t="n">
        <v>0.0489795918367346</v>
      </c>
      <c r="S1237" s="11" t="n">
        <v>0</v>
      </c>
      <c r="T1237" s="13" t="n">
        <v>-0.0103305785123967</v>
      </c>
      <c r="U1237" s="13" t="n">
        <v>0.00463560334528079</v>
      </c>
      <c r="V1237" s="11" t="n">
        <v>0</v>
      </c>
      <c r="W1237" s="13" t="n">
        <v>-0.1419624217119</v>
      </c>
      <c r="X1237" s="11" t="n">
        <v>0</v>
      </c>
      <c r="Y1237" s="11" t="n">
        <v>0</v>
      </c>
      <c r="Z1237" s="11" t="n">
        <v>0</v>
      </c>
      <c r="AA1237" s="11" t="n">
        <v>0</v>
      </c>
      <c r="AB1237" s="10" t="s">
        <v>515</v>
      </c>
      <c r="AC1237" s="11" t="n">
        <v>75</v>
      </c>
      <c r="AD1237" s="11" t="n">
        <v>143</v>
      </c>
      <c r="AE1237" s="11" t="n">
        <v>249</v>
      </c>
      <c r="AF1237" s="11" t="n">
        <v>6</v>
      </c>
      <c r="AG1237" s="11" t="n">
        <v>6</v>
      </c>
      <c r="AH1237" s="11" t="n">
        <v>0</v>
      </c>
      <c r="AI1237" s="13" t="n">
        <v>0.156576200417537</v>
      </c>
      <c r="AJ1237" s="13" t="n">
        <v>0.298538622129436</v>
      </c>
      <c r="AK1237" s="13" t="n">
        <v>0.519832985386221</v>
      </c>
      <c r="AL1237" s="13" t="n">
        <v>0.0125260960334029</v>
      </c>
      <c r="AM1237" s="13" t="n">
        <v>0.0125260960334029</v>
      </c>
      <c r="AN1237" s="11" t="n">
        <v>4</v>
      </c>
      <c r="AO1237" s="13" t="n">
        <v>0.0082815734989648</v>
      </c>
      <c r="AP1237" s="11" t="n">
        <v>25</v>
      </c>
      <c r="AQ1237" s="11" t="n">
        <v>14</v>
      </c>
      <c r="AR1237" s="13" t="n">
        <v>0.0506072874493927</v>
      </c>
      <c r="AS1237" s="13" t="n">
        <v>0.0283400809716599</v>
      </c>
      <c r="AT1237" s="14" t="n">
        <f aca="false">SUMIFS(시도_소아과개폐업!$C$5:$C$293,시도_소아과개폐업!$A$5:$A$293,$D1237,시도_소아과개폐업!$B$5:$B$293,$B1237)</f>
        <v>144</v>
      </c>
      <c r="AU1237" s="14" t="n">
        <f aca="false">SUMIFS(시도_소아과개폐업!$D$5:$D$293,시도_소아과개폐업!$A$5:$A$293,$D1237,시도_소아과개폐업!$B$5:$B$293,$B1237)</f>
        <v>101</v>
      </c>
      <c r="AV1237" s="14" t="n">
        <f aca="false">SUMIFS(시도_소아과개폐업!$F$5:$F$293,시도_소아과개폐업!$A$5:$A$293,$D1237,시도_소아과개폐업!$B$5:$B$293,$B1237)</f>
        <v>43</v>
      </c>
      <c r="AW1237" s="15" t="n">
        <f aca="false">SUMIFS(시도_소아과개폐업!$G$5:$G$293,시도_소아과개폐업!$A$5:$A$293,$D1237,시도_소아과개폐업!$B$5:$B$293,$B1237)</f>
        <v>0.150297619047619</v>
      </c>
      <c r="AX1237" s="14" t="n">
        <f aca="false">SUMIFS(시도_소아과개폐업!$H$5:$H$293,시도_소아과개폐업!$A$5:$A$293,$D1237,시도_소아과개폐업!$B$5:$B$293,$B1237)</f>
        <v>327</v>
      </c>
      <c r="AY1237" s="14" t="n">
        <f aca="false">SUMIFS(시군구_병원급!$E$5:$E$3668,시군구_병원급!$A$5:$A$3668,$A1237,시군구_병원급!$D$5:$D$3668,$D1237)</f>
        <v>5</v>
      </c>
      <c r="AZ1237" s="14" t="n">
        <f aca="false">SUMIFS(시군구_병원급!$F$5:$F$3668,시군구_병원급!$A$5:$A$3668,$A1237,시군구_병원급!$D$5:$D$3668,$D1237)</f>
        <v>3</v>
      </c>
      <c r="BA1237" s="14" t="n">
        <f aca="false">SUMIFS(시군구_병원급!$G$5:$G$3668,시군구_병원급!$A$5:$A$3668,$A1237,시군구_병원급!$D$5:$D$3668,$D1237)</f>
        <v>4</v>
      </c>
      <c r="BB1237" s="14" t="n">
        <f aca="false">SUMIFS(시군구_병원급!$H$5:$H$3668,시군구_병원급!$A$5:$A$3668,$A1237,시군구_병원급!$D$5:$D$3668,$D1237)</f>
        <v>31</v>
      </c>
      <c r="BC1237" s="16" t="n">
        <f aca="false">K1237+AY1237</f>
        <v>34</v>
      </c>
      <c r="BD1237" s="17" t="n">
        <f aca="false">IF(E1237=0,"",(K1237+AY1237)/E1237*1000)</f>
        <v>1.32734725746633</v>
      </c>
      <c r="BE1237" s="16" t="n">
        <f aca="false">AY1237-SUMIFS(시군구_병원급!$E$5:$E$3668,시군구_병원급!$A$5:$A$3668,$A1237,시군구_병원급!$D$5:$D$3668,$D1237-3)</f>
        <v>1</v>
      </c>
      <c r="BF1237" s="16" t="n">
        <f aca="false">IF(AY1237=0,1,0)</f>
        <v>0</v>
      </c>
      <c r="BG1237" s="16" t="n">
        <f aca="false">IF(K1237+AY1237=0,1,0)</f>
        <v>0</v>
      </c>
      <c r="BH1237" s="16" t="n">
        <f aca="false">AF1237+AG1237+AH1237</f>
        <v>12</v>
      </c>
      <c r="BI1237" s="18" t="n">
        <f aca="false">IF(H1237=0,"",BH1237/H1237)</f>
        <v>0.0250521920668058</v>
      </c>
      <c r="BJ1237" s="16" t="n">
        <f aca="false">IF(AP1237="","",AP1237+AN1237)</f>
        <v>29</v>
      </c>
    </row>
    <row r="1238" customFormat="false" ht="15" hidden="false" customHeight="true" outlineLevel="0" collapsed="false">
      <c r="A1238" s="9" t="s">
        <v>232</v>
      </c>
      <c r="B1238" s="10" t="s">
        <v>202</v>
      </c>
      <c r="C1238" s="10" t="s">
        <v>233</v>
      </c>
      <c r="D1238" s="9" t="n">
        <v>2021</v>
      </c>
      <c r="E1238" s="11" t="n">
        <v>9713</v>
      </c>
      <c r="F1238" s="11" t="n">
        <v>1347</v>
      </c>
      <c r="G1238" s="11" t="n">
        <v>1529</v>
      </c>
      <c r="H1238" s="11" t="n">
        <v>207</v>
      </c>
      <c r="I1238" s="11" t="n">
        <v>8235</v>
      </c>
      <c r="J1238" s="11" t="n">
        <v>6296</v>
      </c>
      <c r="K1238" s="11" t="n">
        <v>11</v>
      </c>
      <c r="L1238" s="12" t="n">
        <v>21.3116441882014</v>
      </c>
      <c r="M1238" s="12" t="n">
        <v>1.13250283125708</v>
      </c>
      <c r="N1238" s="13" t="n">
        <v>0.764541590771099</v>
      </c>
      <c r="O1238" s="13" t="n">
        <v>0.847832801400185</v>
      </c>
      <c r="P1238" s="13" t="n">
        <v>0.157417893544734</v>
      </c>
      <c r="Q1238" s="13" t="n">
        <v>-0.282007687758723</v>
      </c>
      <c r="R1238" s="13" t="n">
        <v>-0.265257087938491</v>
      </c>
      <c r="S1238" s="11" t="n">
        <v>-3</v>
      </c>
      <c r="T1238" s="13" t="n">
        <v>-0.08</v>
      </c>
      <c r="U1238" s="13" t="n">
        <v>-0.0607892335766423</v>
      </c>
      <c r="V1238" s="11" t="n">
        <v>0</v>
      </c>
      <c r="W1238" s="13" t="n">
        <v>-0.285024154589372</v>
      </c>
      <c r="X1238" s="11" t="n">
        <v>1</v>
      </c>
      <c r="Y1238" s="11" t="n">
        <v>0</v>
      </c>
      <c r="Z1238" s="11" t="n">
        <v>1</v>
      </c>
      <c r="AA1238" s="11" t="n">
        <v>0</v>
      </c>
      <c r="AB1238" s="10" t="s">
        <v>515</v>
      </c>
      <c r="AC1238" s="11" t="n">
        <v>25</v>
      </c>
      <c r="AD1238" s="11" t="n">
        <v>58</v>
      </c>
      <c r="AE1238" s="11" t="n">
        <v>112</v>
      </c>
      <c r="AF1238" s="11" t="n">
        <v>7</v>
      </c>
      <c r="AG1238" s="11" t="n">
        <v>2</v>
      </c>
      <c r="AH1238" s="11" t="n">
        <v>3</v>
      </c>
      <c r="AI1238" s="13" t="n">
        <v>0.120772946859903</v>
      </c>
      <c r="AJ1238" s="13" t="n">
        <v>0.280193236714976</v>
      </c>
      <c r="AK1238" s="13" t="n">
        <v>0.541062801932367</v>
      </c>
      <c r="AL1238" s="13" t="n">
        <v>0.0338164251207729</v>
      </c>
      <c r="AM1238" s="13" t="n">
        <v>0.00966183574879227</v>
      </c>
      <c r="AN1238" s="11" t="n">
        <v>2</v>
      </c>
      <c r="AO1238" s="13" t="n">
        <v>0.00956937799043062</v>
      </c>
      <c r="AP1238" s="11" t="n">
        <v>18</v>
      </c>
      <c r="AQ1238" s="11" t="n">
        <v>1</v>
      </c>
      <c r="AR1238" s="13" t="n">
        <v>0.079295154185022</v>
      </c>
      <c r="AS1238" s="13" t="n">
        <v>0.00440528634361234</v>
      </c>
      <c r="AT1238" s="14" t="n">
        <f aca="false">SUMIFS(시도_소아과개폐업!$C$5:$C$293,시도_소아과개폐업!$A$5:$A$293,$D1238,시도_소아과개폐업!$B$5:$B$293,$B1238)</f>
        <v>144</v>
      </c>
      <c r="AU1238" s="14" t="n">
        <f aca="false">SUMIFS(시도_소아과개폐업!$D$5:$D$293,시도_소아과개폐업!$A$5:$A$293,$D1238,시도_소아과개폐업!$B$5:$B$293,$B1238)</f>
        <v>101</v>
      </c>
      <c r="AV1238" s="14" t="n">
        <f aca="false">SUMIFS(시도_소아과개폐업!$F$5:$F$293,시도_소아과개폐업!$A$5:$A$293,$D1238,시도_소아과개폐업!$B$5:$B$293,$B1238)</f>
        <v>43</v>
      </c>
      <c r="AW1238" s="15" t="n">
        <f aca="false">SUMIFS(시도_소아과개폐업!$G$5:$G$293,시도_소아과개폐업!$A$5:$A$293,$D1238,시도_소아과개폐업!$B$5:$B$293,$B1238)</f>
        <v>0.150297619047619</v>
      </c>
      <c r="AX1238" s="14" t="n">
        <f aca="false">SUMIFS(시도_소아과개폐업!$H$5:$H$293,시도_소아과개폐업!$A$5:$A$293,$D1238,시도_소아과개폐업!$B$5:$B$293,$B1238)</f>
        <v>327</v>
      </c>
      <c r="AY1238" s="14" t="n">
        <f aca="false">SUMIFS(시군구_병원급!$E$5:$E$3668,시군구_병원급!$A$5:$A$3668,$A1238,시군구_병원급!$D$5:$D$3668,$D1238)</f>
        <v>7</v>
      </c>
      <c r="AZ1238" s="14" t="n">
        <f aca="false">SUMIFS(시군구_병원급!$F$5:$F$3668,시군구_병원급!$A$5:$A$3668,$A1238,시군구_병원급!$D$5:$D$3668,$D1238)</f>
        <v>2</v>
      </c>
      <c r="BA1238" s="14" t="n">
        <f aca="false">SUMIFS(시군구_병원급!$G$5:$G$3668,시군구_병원급!$A$5:$A$3668,$A1238,시군구_병원급!$D$5:$D$3668,$D1238)</f>
        <v>6</v>
      </c>
      <c r="BB1238" s="14" t="n">
        <f aca="false">SUMIFS(시군구_병원급!$H$5:$H$3668,시군구_병원급!$A$5:$A$3668,$A1238,시군구_병원급!$D$5:$D$3668,$D1238)</f>
        <v>16</v>
      </c>
      <c r="BC1238" s="16" t="n">
        <f aca="false">K1238+AY1238</f>
        <v>18</v>
      </c>
      <c r="BD1238" s="17" t="n">
        <f aca="false">IF(E1238=0,"",(K1238+AY1238)/E1238*1000)</f>
        <v>1.85318645114795</v>
      </c>
      <c r="BE1238" s="16" t="n">
        <f aca="false">AY1238-SUMIFS(시군구_병원급!$E$5:$E$3668,시군구_병원급!$A$5:$A$3668,$A1238,시군구_병원급!$D$5:$D$3668,$D1238-3)</f>
        <v>0</v>
      </c>
      <c r="BF1238" s="16" t="n">
        <f aca="false">IF(AY1238=0,1,0)</f>
        <v>0</v>
      </c>
      <c r="BG1238" s="16" t="n">
        <f aca="false">IF(K1238+AY1238=0,1,0)</f>
        <v>0</v>
      </c>
      <c r="BH1238" s="16" t="n">
        <f aca="false">AF1238+AG1238+AH1238</f>
        <v>12</v>
      </c>
      <c r="BI1238" s="18" t="n">
        <f aca="false">IF(H1238=0,"",BH1238/H1238)</f>
        <v>0.0579710144927536</v>
      </c>
      <c r="BJ1238" s="16" t="n">
        <f aca="false">IF(AP1238="","",AP1238+AN1238)</f>
        <v>20</v>
      </c>
    </row>
    <row r="1239" customFormat="false" ht="15" hidden="false" customHeight="true" outlineLevel="0" collapsed="false">
      <c r="A1239" s="9" t="s">
        <v>234</v>
      </c>
      <c r="B1239" s="10" t="s">
        <v>202</v>
      </c>
      <c r="C1239" s="10" t="s">
        <v>235</v>
      </c>
      <c r="D1239" s="9" t="n">
        <v>2021</v>
      </c>
      <c r="E1239" s="11" t="n">
        <v>6852</v>
      </c>
      <c r="F1239" s="11" t="n">
        <v>964</v>
      </c>
      <c r="G1239" s="11" t="n">
        <v>1008</v>
      </c>
      <c r="H1239" s="11" t="n">
        <v>123</v>
      </c>
      <c r="I1239" s="11" t="n">
        <v>5303</v>
      </c>
      <c r="J1239" s="11" t="n">
        <v>4467</v>
      </c>
      <c r="K1239" s="11" t="n">
        <v>8</v>
      </c>
      <c r="L1239" s="12" t="n">
        <v>17.9509632224168</v>
      </c>
      <c r="M1239" s="12" t="n">
        <v>1.16754232340922</v>
      </c>
      <c r="N1239" s="13" t="n">
        <v>0.842353384876485</v>
      </c>
      <c r="O1239" s="13" t="n">
        <v>0.773934617629889</v>
      </c>
      <c r="P1239" s="13" t="n">
        <v>0.147110332749562</v>
      </c>
      <c r="Q1239" s="13" t="n">
        <v>-0.0165063872541984</v>
      </c>
      <c r="R1239" s="13" t="n">
        <v>0.159953970080552</v>
      </c>
      <c r="S1239" s="11" t="n">
        <v>-3</v>
      </c>
      <c r="T1239" s="13" t="n">
        <v>-0.0610687022900763</v>
      </c>
      <c r="U1239" s="13" t="n">
        <v>-0.0470799640610962</v>
      </c>
      <c r="V1239" s="11" t="n">
        <v>0</v>
      </c>
      <c r="W1239" s="13" t="n">
        <v>-0.16260162601626</v>
      </c>
      <c r="X1239" s="11" t="n">
        <v>0</v>
      </c>
      <c r="Y1239" s="11" t="n">
        <v>0</v>
      </c>
      <c r="Z1239" s="11" t="n">
        <v>0</v>
      </c>
      <c r="AA1239" s="11" t="n">
        <v>0</v>
      </c>
      <c r="AB1239" s="10" t="s">
        <v>515</v>
      </c>
      <c r="AC1239" s="11" t="n">
        <v>21</v>
      </c>
      <c r="AD1239" s="11" t="n">
        <v>27</v>
      </c>
      <c r="AE1239" s="11" t="n">
        <v>60</v>
      </c>
      <c r="AF1239" s="11" t="n">
        <v>4</v>
      </c>
      <c r="AG1239" s="11" t="n">
        <v>8</v>
      </c>
      <c r="AH1239" s="11" t="n">
        <v>3</v>
      </c>
      <c r="AI1239" s="13" t="n">
        <v>0.170731707317073</v>
      </c>
      <c r="AJ1239" s="13" t="n">
        <v>0.219512195121951</v>
      </c>
      <c r="AK1239" s="13" t="n">
        <v>0.487804878048781</v>
      </c>
      <c r="AL1239" s="13" t="n">
        <v>0.032520325203252</v>
      </c>
      <c r="AM1239" s="13" t="n">
        <v>0.0650406504065041</v>
      </c>
      <c r="AN1239" s="11" t="n">
        <v>0</v>
      </c>
      <c r="AO1239" s="13" t="n">
        <v>0</v>
      </c>
      <c r="AP1239" s="11" t="n">
        <v>14</v>
      </c>
      <c r="AQ1239" s="11" t="n">
        <v>6</v>
      </c>
      <c r="AR1239" s="13" t="n">
        <v>0.106870229007634</v>
      </c>
      <c r="AS1239" s="13" t="n">
        <v>0.0458015267175573</v>
      </c>
      <c r="AT1239" s="14" t="n">
        <f aca="false">SUMIFS(시도_소아과개폐업!$C$5:$C$293,시도_소아과개폐업!$A$5:$A$293,$D1239,시도_소아과개폐업!$B$5:$B$293,$B1239)</f>
        <v>144</v>
      </c>
      <c r="AU1239" s="14" t="n">
        <f aca="false">SUMIFS(시도_소아과개폐업!$D$5:$D$293,시도_소아과개폐업!$A$5:$A$293,$D1239,시도_소아과개폐업!$B$5:$B$293,$B1239)</f>
        <v>101</v>
      </c>
      <c r="AV1239" s="14" t="n">
        <f aca="false">SUMIFS(시도_소아과개폐업!$F$5:$F$293,시도_소아과개폐업!$A$5:$A$293,$D1239,시도_소아과개폐업!$B$5:$B$293,$B1239)</f>
        <v>43</v>
      </c>
      <c r="AW1239" s="15" t="n">
        <f aca="false">SUMIFS(시도_소아과개폐업!$G$5:$G$293,시도_소아과개폐업!$A$5:$A$293,$D1239,시도_소아과개폐업!$B$5:$B$293,$B1239)</f>
        <v>0.150297619047619</v>
      </c>
      <c r="AX1239" s="14" t="n">
        <f aca="false">SUMIFS(시도_소아과개폐업!$H$5:$H$293,시도_소아과개폐업!$A$5:$A$293,$D1239,시도_소아과개폐업!$B$5:$B$293,$B1239)</f>
        <v>327</v>
      </c>
      <c r="AY1239" s="14" t="n">
        <f aca="false">SUMIFS(시군구_병원급!$E$5:$E$3668,시군구_병원급!$A$5:$A$3668,$A1239,시군구_병원급!$D$5:$D$3668,$D1239)</f>
        <v>3</v>
      </c>
      <c r="AZ1239" s="14" t="n">
        <f aca="false">SUMIFS(시군구_병원급!$F$5:$F$3668,시군구_병원급!$A$5:$A$3668,$A1239,시군구_병원급!$D$5:$D$3668,$D1239)</f>
        <v>0</v>
      </c>
      <c r="BA1239" s="14" t="n">
        <f aca="false">SUMIFS(시군구_병원급!$G$5:$G$3668,시군구_병원급!$A$5:$A$3668,$A1239,시군구_병원급!$D$5:$D$3668,$D1239)</f>
        <v>1</v>
      </c>
      <c r="BB1239" s="14" t="n">
        <f aca="false">SUMIFS(시군구_병원급!$H$5:$H$3668,시군구_병원급!$A$5:$A$3668,$A1239,시군구_병원급!$D$5:$D$3668,$D1239)</f>
        <v>8</v>
      </c>
      <c r="BC1239" s="16" t="n">
        <f aca="false">K1239+AY1239</f>
        <v>11</v>
      </c>
      <c r="BD1239" s="17" t="n">
        <f aca="false">IF(E1239=0,"",(K1239+AY1239)/E1239*1000)</f>
        <v>1.60537069468768</v>
      </c>
      <c r="BE1239" s="16" t="n">
        <f aca="false">AY1239-SUMIFS(시군구_병원급!$E$5:$E$3668,시군구_병원급!$A$5:$A$3668,$A1239,시군구_병원급!$D$5:$D$3668,$D1239-3)</f>
        <v>0</v>
      </c>
      <c r="BF1239" s="16" t="n">
        <f aca="false">IF(AY1239=0,1,0)</f>
        <v>0</v>
      </c>
      <c r="BG1239" s="16" t="n">
        <f aca="false">IF(K1239+AY1239=0,1,0)</f>
        <v>0</v>
      </c>
      <c r="BH1239" s="16" t="n">
        <f aca="false">AF1239+AG1239+AH1239</f>
        <v>15</v>
      </c>
      <c r="BI1239" s="18" t="n">
        <f aca="false">IF(H1239=0,"",BH1239/H1239)</f>
        <v>0.121951219512195</v>
      </c>
      <c r="BJ1239" s="16" t="n">
        <f aca="false">IF(AP1239="","",AP1239+AN1239)</f>
        <v>14</v>
      </c>
    </row>
    <row r="1240" customFormat="false" ht="15" hidden="false" customHeight="true" outlineLevel="0" collapsed="false">
      <c r="A1240" s="9" t="s">
        <v>236</v>
      </c>
      <c r="B1240" s="10" t="s">
        <v>202</v>
      </c>
      <c r="C1240" s="10" t="s">
        <v>237</v>
      </c>
      <c r="D1240" s="9" t="n">
        <v>2021</v>
      </c>
      <c r="E1240" s="11" t="n">
        <v>17670</v>
      </c>
      <c r="F1240" s="11" t="n">
        <v>2263</v>
      </c>
      <c r="G1240" s="11" t="n">
        <v>2213</v>
      </c>
      <c r="H1240" s="11" t="n">
        <v>251</v>
      </c>
      <c r="I1240" s="11" t="n">
        <v>11435</v>
      </c>
      <c r="J1240" s="11" t="n">
        <v>9929</v>
      </c>
      <c r="K1240" s="11" t="n">
        <v>22</v>
      </c>
      <c r="L1240" s="12" t="n">
        <v>14.2048670062252</v>
      </c>
      <c r="M1240" s="12" t="n">
        <v>1.2450481041313</v>
      </c>
      <c r="N1240" s="13" t="n">
        <v>0.868299081766506</v>
      </c>
      <c r="O1240" s="13" t="n">
        <v>0.647142048670062</v>
      </c>
      <c r="P1240" s="13" t="n">
        <v>0.12524052065648</v>
      </c>
      <c r="Q1240" s="13" t="n">
        <v>0.0597337171644476</v>
      </c>
      <c r="R1240" s="13" t="n">
        <v>0.169661733615222</v>
      </c>
      <c r="S1240" s="11" t="n">
        <v>1</v>
      </c>
      <c r="T1240" s="13" t="n">
        <v>0.0329218106995886</v>
      </c>
      <c r="U1240" s="13" t="n">
        <v>0.0787735849056603</v>
      </c>
      <c r="V1240" s="11" t="n">
        <v>0</v>
      </c>
      <c r="W1240" s="13" t="n">
        <v>-0.115537848605578</v>
      </c>
      <c r="X1240" s="11" t="n">
        <v>0</v>
      </c>
      <c r="Y1240" s="11" t="n">
        <v>0</v>
      </c>
      <c r="Z1240" s="11" t="n">
        <v>0</v>
      </c>
      <c r="AA1240" s="11" t="n">
        <v>0</v>
      </c>
      <c r="AB1240" s="10" t="s">
        <v>515</v>
      </c>
      <c r="AC1240" s="11" t="n">
        <v>54</v>
      </c>
      <c r="AD1240" s="11" t="n">
        <v>67</v>
      </c>
      <c r="AE1240" s="11" t="n">
        <v>120</v>
      </c>
      <c r="AF1240" s="11" t="n">
        <v>3</v>
      </c>
      <c r="AG1240" s="11" t="n">
        <v>1</v>
      </c>
      <c r="AH1240" s="11" t="n">
        <v>6</v>
      </c>
      <c r="AI1240" s="13" t="n">
        <v>0.215139442231076</v>
      </c>
      <c r="AJ1240" s="13" t="n">
        <v>0.266932270916335</v>
      </c>
      <c r="AK1240" s="13" t="n">
        <v>0.478087649402391</v>
      </c>
      <c r="AL1240" s="13" t="n">
        <v>0.0119521912350598</v>
      </c>
      <c r="AM1240" s="13" t="n">
        <v>0.00398406374501992</v>
      </c>
      <c r="AN1240" s="11" t="n">
        <v>1</v>
      </c>
      <c r="AO1240" s="13" t="n">
        <v>0.00396825396825397</v>
      </c>
      <c r="AP1240" s="11" t="n">
        <v>16</v>
      </c>
      <c r="AQ1240" s="11" t="n">
        <v>24</v>
      </c>
      <c r="AR1240" s="13" t="n">
        <v>0.0655737704918033</v>
      </c>
      <c r="AS1240" s="13" t="n">
        <v>0.0983606557377049</v>
      </c>
      <c r="AT1240" s="14" t="n">
        <f aca="false">SUMIFS(시도_소아과개폐업!$C$5:$C$293,시도_소아과개폐업!$A$5:$A$293,$D1240,시도_소아과개폐업!$B$5:$B$293,$B1240)</f>
        <v>144</v>
      </c>
      <c r="AU1240" s="14" t="n">
        <f aca="false">SUMIFS(시도_소아과개폐업!$D$5:$D$293,시도_소아과개폐업!$A$5:$A$293,$D1240,시도_소아과개폐업!$B$5:$B$293,$B1240)</f>
        <v>101</v>
      </c>
      <c r="AV1240" s="14" t="n">
        <f aca="false">SUMIFS(시도_소아과개폐업!$F$5:$F$293,시도_소아과개폐업!$A$5:$A$293,$D1240,시도_소아과개폐업!$B$5:$B$293,$B1240)</f>
        <v>43</v>
      </c>
      <c r="AW1240" s="15" t="n">
        <f aca="false">SUMIFS(시도_소아과개폐업!$G$5:$G$293,시도_소아과개폐업!$A$5:$A$293,$D1240,시도_소아과개폐업!$B$5:$B$293,$B1240)</f>
        <v>0.150297619047619</v>
      </c>
      <c r="AX1240" s="14" t="n">
        <f aca="false">SUMIFS(시도_소아과개폐업!$H$5:$H$293,시도_소아과개폐업!$A$5:$A$293,$D1240,시도_소아과개폐업!$B$5:$B$293,$B1240)</f>
        <v>327</v>
      </c>
      <c r="AY1240" s="14" t="n">
        <f aca="false">SUMIFS(시군구_병원급!$E$5:$E$3668,시군구_병원급!$A$5:$A$3668,$A1240,시군구_병원급!$D$5:$D$3668,$D1240)</f>
        <v>3</v>
      </c>
      <c r="AZ1240" s="14" t="n">
        <f aca="false">SUMIFS(시군구_병원급!$F$5:$F$3668,시군구_병원급!$A$5:$A$3668,$A1240,시군구_병원급!$D$5:$D$3668,$D1240)</f>
        <v>0</v>
      </c>
      <c r="BA1240" s="14" t="n">
        <f aca="false">SUMIFS(시군구_병원급!$G$5:$G$3668,시군구_병원급!$A$5:$A$3668,$A1240,시군구_병원급!$D$5:$D$3668,$D1240)</f>
        <v>10</v>
      </c>
      <c r="BB1240" s="14" t="n">
        <f aca="false">SUMIFS(시군구_병원급!$H$5:$H$3668,시군구_병원급!$A$5:$A$3668,$A1240,시군구_병원급!$D$5:$D$3668,$D1240)</f>
        <v>17</v>
      </c>
      <c r="BC1240" s="16" t="n">
        <f aca="false">K1240+AY1240</f>
        <v>25</v>
      </c>
      <c r="BD1240" s="17" t="n">
        <f aca="false">IF(E1240=0,"",(K1240+AY1240)/E1240*1000)</f>
        <v>1.41482739105829</v>
      </c>
      <c r="BE1240" s="16" t="n">
        <f aca="false">AY1240-SUMIFS(시군구_병원급!$E$5:$E$3668,시군구_병원급!$A$5:$A$3668,$A1240,시군구_병원급!$D$5:$D$3668,$D1240-3)</f>
        <v>1</v>
      </c>
      <c r="BF1240" s="16" t="n">
        <f aca="false">IF(AY1240=0,1,0)</f>
        <v>0</v>
      </c>
      <c r="BG1240" s="16" t="n">
        <f aca="false">IF(K1240+AY1240=0,1,0)</f>
        <v>0</v>
      </c>
      <c r="BH1240" s="16" t="n">
        <f aca="false">AF1240+AG1240+AH1240</f>
        <v>10</v>
      </c>
      <c r="BI1240" s="18" t="n">
        <f aca="false">IF(H1240=0,"",BH1240/H1240)</f>
        <v>0.0398406374501992</v>
      </c>
      <c r="BJ1240" s="16" t="n">
        <f aca="false">IF(AP1240="","",AP1240+AN1240)</f>
        <v>17</v>
      </c>
    </row>
    <row r="1241" customFormat="false" ht="15" hidden="false" customHeight="true" outlineLevel="0" collapsed="false">
      <c r="A1241" s="9" t="s">
        <v>238</v>
      </c>
      <c r="B1241" s="10" t="s">
        <v>202</v>
      </c>
      <c r="C1241" s="10" t="s">
        <v>239</v>
      </c>
      <c r="D1241" s="9" t="n">
        <v>2021</v>
      </c>
      <c r="E1241" s="11" t="n">
        <v>47220</v>
      </c>
      <c r="F1241" s="11" t="n">
        <v>5850</v>
      </c>
      <c r="G1241" s="11" t="n">
        <v>5990</v>
      </c>
      <c r="H1241" s="11" t="n">
        <v>793</v>
      </c>
      <c r="I1241" s="11" t="n">
        <v>36401</v>
      </c>
      <c r="J1241" s="11" t="n">
        <v>29272</v>
      </c>
      <c r="K1241" s="11" t="n">
        <v>60</v>
      </c>
      <c r="L1241" s="12" t="n">
        <v>16.7937314697162</v>
      </c>
      <c r="M1241" s="12" t="n">
        <v>1.27064803049555</v>
      </c>
      <c r="N1241" s="13" t="n">
        <v>0.804153732040329</v>
      </c>
      <c r="O1241" s="13" t="n">
        <v>0.770880982634477</v>
      </c>
      <c r="P1241" s="13" t="n">
        <v>0.126853028377806</v>
      </c>
      <c r="Q1241" s="13" t="n">
        <v>-0.188952439841294</v>
      </c>
      <c r="R1241" s="13" t="n">
        <v>-0.0921491361018491</v>
      </c>
      <c r="S1241" s="11" t="n">
        <v>-3</v>
      </c>
      <c r="T1241" s="13" t="n">
        <v>-0.077906976744186</v>
      </c>
      <c r="U1241" s="13" t="n">
        <v>-0.0496070598678886</v>
      </c>
      <c r="V1241" s="11" t="n">
        <v>0</v>
      </c>
      <c r="W1241" s="13" t="n">
        <v>-0.21437578814628</v>
      </c>
      <c r="X1241" s="11" t="n">
        <v>0</v>
      </c>
      <c r="Y1241" s="11" t="n">
        <v>0</v>
      </c>
      <c r="Z1241" s="11" t="n">
        <v>0</v>
      </c>
      <c r="AA1241" s="11" t="n">
        <v>0</v>
      </c>
      <c r="AB1241" s="10" t="s">
        <v>515</v>
      </c>
      <c r="AC1241" s="11" t="n">
        <v>51</v>
      </c>
      <c r="AD1241" s="11" t="n">
        <v>282</v>
      </c>
      <c r="AE1241" s="11" t="n">
        <v>412</v>
      </c>
      <c r="AF1241" s="11" t="n">
        <v>26</v>
      </c>
      <c r="AG1241" s="11" t="n">
        <v>15</v>
      </c>
      <c r="AH1241" s="11" t="n">
        <v>7</v>
      </c>
      <c r="AI1241" s="13" t="n">
        <v>0.064312736443884</v>
      </c>
      <c r="AJ1241" s="13" t="n">
        <v>0.355611601513241</v>
      </c>
      <c r="AK1241" s="13" t="n">
        <v>0.519546027742749</v>
      </c>
      <c r="AL1241" s="13" t="n">
        <v>0.0327868852459016</v>
      </c>
      <c r="AM1241" s="13" t="n">
        <v>0.0189155107187894</v>
      </c>
      <c r="AN1241" s="11" t="n">
        <v>4</v>
      </c>
      <c r="AO1241" s="13" t="n">
        <v>0.00501882057716437</v>
      </c>
      <c r="AP1241" s="11" t="n">
        <v>72</v>
      </c>
      <c r="AQ1241" s="11" t="n">
        <v>5</v>
      </c>
      <c r="AR1241" s="13" t="n">
        <v>0.0833333333333333</v>
      </c>
      <c r="AS1241" s="13" t="n">
        <v>0.00578703703703704</v>
      </c>
      <c r="AT1241" s="14" t="n">
        <f aca="false">SUMIFS(시도_소아과개폐업!$C$5:$C$293,시도_소아과개폐업!$A$5:$A$293,$D1241,시도_소아과개폐업!$B$5:$B$293,$B1241)</f>
        <v>144</v>
      </c>
      <c r="AU1241" s="14" t="n">
        <f aca="false">SUMIFS(시도_소아과개폐업!$D$5:$D$293,시도_소아과개폐업!$A$5:$A$293,$D1241,시도_소아과개폐업!$B$5:$B$293,$B1241)</f>
        <v>101</v>
      </c>
      <c r="AV1241" s="14" t="n">
        <f aca="false">SUMIFS(시도_소아과개폐업!$F$5:$F$293,시도_소아과개폐업!$A$5:$A$293,$D1241,시도_소아과개폐업!$B$5:$B$293,$B1241)</f>
        <v>43</v>
      </c>
      <c r="AW1241" s="15" t="n">
        <f aca="false">SUMIFS(시도_소아과개폐업!$G$5:$G$293,시도_소아과개폐업!$A$5:$A$293,$D1241,시도_소아과개폐업!$B$5:$B$293,$B1241)</f>
        <v>0.150297619047619</v>
      </c>
      <c r="AX1241" s="14" t="n">
        <f aca="false">SUMIFS(시도_소아과개폐업!$H$5:$H$293,시도_소아과개폐업!$A$5:$A$293,$D1241,시도_소아과개폐업!$B$5:$B$293,$B1241)</f>
        <v>327</v>
      </c>
      <c r="AY1241" s="14" t="n">
        <f aca="false">SUMIFS(시군구_병원급!$E$5:$E$3668,시군구_병원급!$A$5:$A$3668,$A1241,시군구_병원급!$D$5:$D$3668,$D1241)</f>
        <v>9</v>
      </c>
      <c r="AZ1241" s="14" t="n">
        <f aca="false">SUMIFS(시군구_병원급!$F$5:$F$3668,시군구_병원급!$A$5:$A$3668,$A1241,시군구_병원급!$D$5:$D$3668,$D1241)</f>
        <v>3</v>
      </c>
      <c r="BA1241" s="14" t="n">
        <f aca="false">SUMIFS(시군구_병원급!$G$5:$G$3668,시군구_병원급!$A$5:$A$3668,$A1241,시군구_병원급!$D$5:$D$3668,$D1241)</f>
        <v>21</v>
      </c>
      <c r="BB1241" s="14" t="n">
        <f aca="false">SUMIFS(시군구_병원급!$H$5:$H$3668,시군구_병원급!$A$5:$A$3668,$A1241,시군구_병원급!$D$5:$D$3668,$D1241)</f>
        <v>49</v>
      </c>
      <c r="BC1241" s="16" t="n">
        <f aca="false">K1241+AY1241</f>
        <v>69</v>
      </c>
      <c r="BD1241" s="17" t="n">
        <f aca="false">IF(E1241=0,"",(K1241+AY1241)/E1241*1000)</f>
        <v>1.46124523506989</v>
      </c>
      <c r="BE1241" s="16" t="n">
        <f aca="false">AY1241-SUMIFS(시군구_병원급!$E$5:$E$3668,시군구_병원급!$A$5:$A$3668,$A1241,시군구_병원급!$D$5:$D$3668,$D1241-3)</f>
        <v>2</v>
      </c>
      <c r="BF1241" s="16" t="n">
        <f aca="false">IF(AY1241=0,1,0)</f>
        <v>0</v>
      </c>
      <c r="BG1241" s="16" t="n">
        <f aca="false">IF(K1241+AY1241=0,1,0)</f>
        <v>0</v>
      </c>
      <c r="BH1241" s="16" t="n">
        <f aca="false">AF1241+AG1241+AH1241</f>
        <v>48</v>
      </c>
      <c r="BI1241" s="18" t="n">
        <f aca="false">IF(H1241=0,"",BH1241/H1241)</f>
        <v>0.0605296343001261</v>
      </c>
      <c r="BJ1241" s="16" t="n">
        <f aca="false">IF(AP1241="","",AP1241+AN1241)</f>
        <v>76</v>
      </c>
    </row>
    <row r="1242" customFormat="false" ht="15" hidden="false" customHeight="true" outlineLevel="0" collapsed="false">
      <c r="A1242" s="9" t="s">
        <v>240</v>
      </c>
      <c r="B1242" s="10" t="s">
        <v>202</v>
      </c>
      <c r="C1242" s="10" t="s">
        <v>241</v>
      </c>
      <c r="D1242" s="9" t="n">
        <v>2021</v>
      </c>
      <c r="E1242" s="11" t="n">
        <v>22303</v>
      </c>
      <c r="F1242" s="11" t="n">
        <v>2658</v>
      </c>
      <c r="G1242" s="11" t="n">
        <v>2542</v>
      </c>
      <c r="H1242" s="11" t="n">
        <v>392</v>
      </c>
      <c r="I1242" s="11" t="n">
        <v>16306</v>
      </c>
      <c r="J1242" s="11" t="n">
        <v>13322</v>
      </c>
      <c r="K1242" s="11" t="n">
        <v>20</v>
      </c>
      <c r="L1242" s="12" t="n">
        <v>17.5761108371071</v>
      </c>
      <c r="M1242" s="12" t="n">
        <v>0.896740348831996</v>
      </c>
      <c r="N1242" s="13" t="n">
        <v>0.816999877345762</v>
      </c>
      <c r="O1242" s="13" t="n">
        <v>0.731112406402726</v>
      </c>
      <c r="P1242" s="13" t="n">
        <v>0.113975698336547</v>
      </c>
      <c r="Q1242" s="13" t="n">
        <v>-0.15458094840984</v>
      </c>
      <c r="R1242" s="13" t="n">
        <v>-0.212271459559963</v>
      </c>
      <c r="S1242" s="11" t="n">
        <v>-2</v>
      </c>
      <c r="T1242" s="13" t="n">
        <v>-0.0392156862745098</v>
      </c>
      <c r="U1242" s="13" t="n">
        <v>-0.00530714329286885</v>
      </c>
      <c r="V1242" s="11" t="n">
        <v>0</v>
      </c>
      <c r="W1242" s="13" t="n">
        <v>-0.119897959183674</v>
      </c>
      <c r="X1242" s="11" t="n">
        <v>0</v>
      </c>
      <c r="Y1242" s="11" t="n">
        <v>0</v>
      </c>
      <c r="Z1242" s="11" t="n">
        <v>0</v>
      </c>
      <c r="AA1242" s="11" t="n">
        <v>0</v>
      </c>
      <c r="AB1242" s="10" t="s">
        <v>515</v>
      </c>
      <c r="AC1242" s="11" t="n">
        <v>34</v>
      </c>
      <c r="AD1242" s="11" t="n">
        <v>131</v>
      </c>
      <c r="AE1242" s="11" t="n">
        <v>208</v>
      </c>
      <c r="AF1242" s="11" t="n">
        <v>14</v>
      </c>
      <c r="AG1242" s="11" t="n">
        <v>4</v>
      </c>
      <c r="AH1242" s="11" t="n">
        <v>1</v>
      </c>
      <c r="AI1242" s="13" t="n">
        <v>0.086734693877551</v>
      </c>
      <c r="AJ1242" s="13" t="n">
        <v>0.334183673469388</v>
      </c>
      <c r="AK1242" s="13" t="n">
        <v>0.530612244897959</v>
      </c>
      <c r="AL1242" s="13" t="n">
        <v>0.0357142857142857</v>
      </c>
      <c r="AM1242" s="13" t="n">
        <v>0.0102040816326531</v>
      </c>
      <c r="AN1242" s="11" t="n">
        <v>8</v>
      </c>
      <c r="AO1242" s="13" t="n">
        <v>0.02</v>
      </c>
      <c r="AP1242" s="11" t="n">
        <v>29</v>
      </c>
      <c r="AQ1242" s="11" t="n">
        <v>10</v>
      </c>
      <c r="AR1242" s="13" t="n">
        <v>0.0690476190476191</v>
      </c>
      <c r="AS1242" s="13" t="n">
        <v>0.0238095238095238</v>
      </c>
      <c r="AT1242" s="14" t="n">
        <f aca="false">SUMIFS(시도_소아과개폐업!$C$5:$C$293,시도_소아과개폐업!$A$5:$A$293,$D1242,시도_소아과개폐업!$B$5:$B$293,$B1242)</f>
        <v>144</v>
      </c>
      <c r="AU1242" s="14" t="n">
        <f aca="false">SUMIFS(시도_소아과개폐업!$D$5:$D$293,시도_소아과개폐업!$A$5:$A$293,$D1242,시도_소아과개폐업!$B$5:$B$293,$B1242)</f>
        <v>101</v>
      </c>
      <c r="AV1242" s="14" t="n">
        <f aca="false">SUMIFS(시도_소아과개폐업!$F$5:$F$293,시도_소아과개폐업!$A$5:$A$293,$D1242,시도_소아과개폐업!$B$5:$B$293,$B1242)</f>
        <v>43</v>
      </c>
      <c r="AW1242" s="15" t="n">
        <f aca="false">SUMIFS(시도_소아과개폐업!$G$5:$G$293,시도_소아과개폐업!$A$5:$A$293,$D1242,시도_소아과개폐업!$B$5:$B$293,$B1242)</f>
        <v>0.150297619047619</v>
      </c>
      <c r="AX1242" s="14" t="n">
        <f aca="false">SUMIFS(시도_소아과개폐업!$H$5:$H$293,시도_소아과개폐업!$A$5:$A$293,$D1242,시도_소아과개폐업!$B$5:$B$293,$B1242)</f>
        <v>327</v>
      </c>
      <c r="AY1242" s="14" t="n">
        <f aca="false">SUMIFS(시군구_병원급!$E$5:$E$3668,시군구_병원급!$A$5:$A$3668,$A1242,시군구_병원급!$D$5:$D$3668,$D1242)</f>
        <v>11</v>
      </c>
      <c r="AZ1242" s="14" t="n">
        <f aca="false">SUMIFS(시군구_병원급!$F$5:$F$3668,시군구_병원급!$A$5:$A$3668,$A1242,시군구_병원급!$D$5:$D$3668,$D1242)</f>
        <v>1</v>
      </c>
      <c r="BA1242" s="14" t="n">
        <f aca="false">SUMIFS(시군구_병원급!$G$5:$G$3668,시군구_병원급!$A$5:$A$3668,$A1242,시군구_병원급!$D$5:$D$3668,$D1242)</f>
        <v>15</v>
      </c>
      <c r="BB1242" s="14" t="n">
        <f aca="false">SUMIFS(시군구_병원급!$H$5:$H$3668,시군구_병원급!$A$5:$A$3668,$A1242,시군구_병원급!$D$5:$D$3668,$D1242)</f>
        <v>39</v>
      </c>
      <c r="BC1242" s="16" t="n">
        <f aca="false">K1242+AY1242</f>
        <v>31</v>
      </c>
      <c r="BD1242" s="17" t="n">
        <f aca="false">IF(E1242=0,"",(K1242+AY1242)/E1242*1000)</f>
        <v>1.38994754068959</v>
      </c>
      <c r="BE1242" s="16" t="n">
        <f aca="false">AY1242-SUMIFS(시군구_병원급!$E$5:$E$3668,시군구_병원급!$A$5:$A$3668,$A1242,시군구_병원급!$D$5:$D$3668,$D1242-3)</f>
        <v>1</v>
      </c>
      <c r="BF1242" s="16" t="n">
        <f aca="false">IF(AY1242=0,1,0)</f>
        <v>0</v>
      </c>
      <c r="BG1242" s="16" t="n">
        <f aca="false">IF(K1242+AY1242=0,1,0)</f>
        <v>0</v>
      </c>
      <c r="BH1242" s="16" t="n">
        <f aca="false">AF1242+AG1242+AH1242</f>
        <v>19</v>
      </c>
      <c r="BI1242" s="18" t="n">
        <f aca="false">IF(H1242=0,"",BH1242/H1242)</f>
        <v>0.048469387755102</v>
      </c>
      <c r="BJ1242" s="16" t="n">
        <f aca="false">IF(AP1242="","",AP1242+AN1242)</f>
        <v>37</v>
      </c>
    </row>
    <row r="1243" customFormat="false" ht="15" hidden="false" customHeight="true" outlineLevel="0" collapsed="false">
      <c r="A1243" s="9" t="s">
        <v>242</v>
      </c>
      <c r="B1243" s="10" t="s">
        <v>202</v>
      </c>
      <c r="C1243" s="10" t="s">
        <v>243</v>
      </c>
      <c r="D1243" s="9" t="n">
        <v>2021</v>
      </c>
      <c r="E1243" s="11" t="n">
        <v>9266</v>
      </c>
      <c r="F1243" s="11" t="n">
        <v>1199</v>
      </c>
      <c r="G1243" s="11" t="n">
        <v>1216</v>
      </c>
      <c r="H1243" s="11" t="n">
        <v>155</v>
      </c>
      <c r="I1243" s="11" t="n">
        <v>9304</v>
      </c>
      <c r="J1243" s="11" t="n">
        <v>6813</v>
      </c>
      <c r="K1243" s="11" t="n">
        <v>6</v>
      </c>
      <c r="L1243" s="12" t="n">
        <v>16.7278221454781</v>
      </c>
      <c r="M1243" s="12" t="n">
        <v>0.647528599179797</v>
      </c>
      <c r="N1243" s="13" t="n">
        <v>0.732265692175408</v>
      </c>
      <c r="O1243" s="13" t="n">
        <v>1.00410101446147</v>
      </c>
      <c r="P1243" s="13" t="n">
        <v>0.131232462767106</v>
      </c>
      <c r="Q1243" s="13" t="n">
        <v>-0.20891317339708</v>
      </c>
      <c r="R1243" s="13" t="n">
        <v>-0.202622950819672</v>
      </c>
      <c r="S1243" s="11" t="n">
        <v>-1</v>
      </c>
      <c r="T1243" s="13" t="n">
        <v>-0.0189873417721519</v>
      </c>
      <c r="U1243" s="13" t="n">
        <v>-0.0444695491424464</v>
      </c>
      <c r="V1243" s="11" t="n">
        <v>0</v>
      </c>
      <c r="W1243" s="13" t="n">
        <v>-0.154838709677419</v>
      </c>
      <c r="X1243" s="11" t="n">
        <v>0</v>
      </c>
      <c r="Y1243" s="11" t="n">
        <v>0</v>
      </c>
      <c r="Z1243" s="11" t="n">
        <v>0</v>
      </c>
      <c r="AA1243" s="11" t="n">
        <v>0</v>
      </c>
      <c r="AB1243" s="10" t="s">
        <v>515</v>
      </c>
      <c r="AC1243" s="11" t="n">
        <v>20</v>
      </c>
      <c r="AD1243" s="11" t="n">
        <v>78</v>
      </c>
      <c r="AE1243" s="11" t="n">
        <v>46</v>
      </c>
      <c r="AF1243" s="11" t="n">
        <v>8</v>
      </c>
      <c r="AG1243" s="11" t="n">
        <v>2</v>
      </c>
      <c r="AH1243" s="11" t="n">
        <v>1</v>
      </c>
      <c r="AI1243" s="13" t="n">
        <v>0.129032258064516</v>
      </c>
      <c r="AJ1243" s="13" t="n">
        <v>0.503225806451613</v>
      </c>
      <c r="AK1243" s="13" t="n">
        <v>0.296774193548387</v>
      </c>
      <c r="AL1243" s="13" t="n">
        <v>0.0516129032258065</v>
      </c>
      <c r="AM1243" s="13" t="n">
        <v>0.0129032258064516</v>
      </c>
      <c r="AN1243" s="11" t="n">
        <v>3</v>
      </c>
      <c r="AO1243" s="13" t="n">
        <v>0.0189873417721519</v>
      </c>
      <c r="AP1243" s="11" t="n">
        <v>8</v>
      </c>
      <c r="AQ1243" s="11" t="n">
        <v>5</v>
      </c>
      <c r="AR1243" s="13" t="n">
        <v>0.0496894409937888</v>
      </c>
      <c r="AS1243" s="13" t="n">
        <v>0.031055900621118</v>
      </c>
      <c r="AT1243" s="14" t="n">
        <f aca="false">SUMIFS(시도_소아과개폐업!$C$5:$C$293,시도_소아과개폐업!$A$5:$A$293,$D1243,시도_소아과개폐업!$B$5:$B$293,$B1243)</f>
        <v>144</v>
      </c>
      <c r="AU1243" s="14" t="n">
        <f aca="false">SUMIFS(시도_소아과개폐업!$D$5:$D$293,시도_소아과개폐업!$A$5:$A$293,$D1243,시도_소아과개폐업!$B$5:$B$293,$B1243)</f>
        <v>101</v>
      </c>
      <c r="AV1243" s="14" t="n">
        <f aca="false">SUMIFS(시도_소아과개폐업!$F$5:$F$293,시도_소아과개폐업!$A$5:$A$293,$D1243,시도_소아과개폐업!$B$5:$B$293,$B1243)</f>
        <v>43</v>
      </c>
      <c r="AW1243" s="15" t="n">
        <f aca="false">SUMIFS(시도_소아과개폐업!$G$5:$G$293,시도_소아과개폐업!$A$5:$A$293,$D1243,시도_소아과개폐업!$B$5:$B$293,$B1243)</f>
        <v>0.150297619047619</v>
      </c>
      <c r="AX1243" s="14" t="n">
        <f aca="false">SUMIFS(시도_소아과개폐업!$H$5:$H$293,시도_소아과개폐업!$A$5:$A$293,$D1243,시도_소아과개폐업!$B$5:$B$293,$B1243)</f>
        <v>327</v>
      </c>
      <c r="AY1243" s="14" t="n">
        <f aca="false">SUMIFS(시군구_병원급!$E$5:$E$3668,시군구_병원급!$A$5:$A$3668,$A1243,시군구_병원급!$D$5:$D$3668,$D1243)</f>
        <v>2</v>
      </c>
      <c r="AZ1243" s="14" t="n">
        <f aca="false">SUMIFS(시군구_병원급!$F$5:$F$3668,시군구_병원급!$A$5:$A$3668,$A1243,시군구_병원급!$D$5:$D$3668,$D1243)</f>
        <v>1</v>
      </c>
      <c r="BA1243" s="14" t="n">
        <f aca="false">SUMIFS(시군구_병원급!$G$5:$G$3668,시군구_병원급!$A$5:$A$3668,$A1243,시군구_병원급!$D$5:$D$3668,$D1243)</f>
        <v>5</v>
      </c>
      <c r="BB1243" s="14" t="n">
        <f aca="false">SUMIFS(시군구_병원급!$H$5:$H$3668,시군구_병원급!$A$5:$A$3668,$A1243,시군구_병원급!$D$5:$D$3668,$D1243)</f>
        <v>14</v>
      </c>
      <c r="BC1243" s="16" t="n">
        <f aca="false">K1243+AY1243</f>
        <v>8</v>
      </c>
      <c r="BD1243" s="17" t="n">
        <f aca="false">IF(E1243=0,"",(K1243+AY1243)/E1243*1000)</f>
        <v>0.863371465573063</v>
      </c>
      <c r="BE1243" s="16" t="n">
        <f aca="false">AY1243-SUMIFS(시군구_병원급!$E$5:$E$3668,시군구_병원급!$A$5:$A$3668,$A1243,시군구_병원급!$D$5:$D$3668,$D1243-3)</f>
        <v>0</v>
      </c>
      <c r="BF1243" s="16" t="n">
        <f aca="false">IF(AY1243=0,1,0)</f>
        <v>0</v>
      </c>
      <c r="BG1243" s="16" t="n">
        <f aca="false">IF(K1243+AY1243=0,1,0)</f>
        <v>0</v>
      </c>
      <c r="BH1243" s="16" t="n">
        <f aca="false">AF1243+AG1243+AH1243</f>
        <v>11</v>
      </c>
      <c r="BI1243" s="18" t="n">
        <f aca="false">IF(H1243=0,"",BH1243/H1243)</f>
        <v>0.0709677419354839</v>
      </c>
      <c r="BJ1243" s="16" t="n">
        <f aca="false">IF(AP1243="","",AP1243+AN1243)</f>
        <v>11</v>
      </c>
    </row>
    <row r="1244" customFormat="false" ht="15" hidden="false" customHeight="true" outlineLevel="0" collapsed="false">
      <c r="A1244" s="9" t="s">
        <v>244</v>
      </c>
      <c r="B1244" s="10" t="s">
        <v>202</v>
      </c>
      <c r="C1244" s="10" t="s">
        <v>245</v>
      </c>
      <c r="D1244" s="9" t="n">
        <v>2021</v>
      </c>
      <c r="E1244" s="11" t="n">
        <v>6607</v>
      </c>
      <c r="F1244" s="11" t="n">
        <v>833</v>
      </c>
      <c r="G1244" s="11" t="n">
        <v>847</v>
      </c>
      <c r="H1244" s="11" t="n">
        <v>159</v>
      </c>
      <c r="I1244" s="11" t="n">
        <v>7608</v>
      </c>
      <c r="J1244" s="11" t="n">
        <v>5766</v>
      </c>
      <c r="K1244" s="11" t="n">
        <v>9</v>
      </c>
      <c r="L1244" s="12" t="n">
        <v>24.0653851975178</v>
      </c>
      <c r="M1244" s="12" t="n">
        <v>1.36219161495384</v>
      </c>
      <c r="N1244" s="13" t="n">
        <v>0.75788643533123</v>
      </c>
      <c r="O1244" s="13" t="n">
        <v>1.15150597850764</v>
      </c>
      <c r="P1244" s="13" t="n">
        <v>0.128197366429544</v>
      </c>
      <c r="Q1244" s="13" t="n">
        <v>-0.2321905868681</v>
      </c>
      <c r="R1244" s="13" t="n">
        <v>-0.187919463087248</v>
      </c>
      <c r="S1244" s="11" t="n">
        <v>-1</v>
      </c>
      <c r="T1244" s="13" t="n">
        <v>-0.0304878048780488</v>
      </c>
      <c r="U1244" s="13" t="n">
        <v>-0.0195876288659794</v>
      </c>
      <c r="V1244" s="11" t="n">
        <v>0</v>
      </c>
      <c r="W1244" s="13" t="n">
        <v>-0.150943396226415</v>
      </c>
      <c r="X1244" s="11" t="n">
        <v>0</v>
      </c>
      <c r="Y1244" s="11" t="n">
        <v>0</v>
      </c>
      <c r="Z1244" s="11" t="n">
        <v>0</v>
      </c>
      <c r="AA1244" s="11" t="n">
        <v>0</v>
      </c>
      <c r="AB1244" s="10" t="s">
        <v>515</v>
      </c>
      <c r="AC1244" s="11" t="n">
        <v>18</v>
      </c>
      <c r="AD1244" s="11" t="n">
        <v>56</v>
      </c>
      <c r="AE1244" s="11" t="n">
        <v>78</v>
      </c>
      <c r="AF1244" s="11" t="n">
        <v>0</v>
      </c>
      <c r="AG1244" s="11" t="n">
        <v>7</v>
      </c>
      <c r="AH1244" s="11" t="n">
        <v>0</v>
      </c>
      <c r="AI1244" s="13" t="n">
        <v>0.113207547169811</v>
      </c>
      <c r="AJ1244" s="13" t="n">
        <v>0.352201257861635</v>
      </c>
      <c r="AK1244" s="13" t="n">
        <v>0.490566037735849</v>
      </c>
      <c r="AL1244" s="13" t="n">
        <v>0</v>
      </c>
      <c r="AM1244" s="13" t="n">
        <v>0.0440251572327044</v>
      </c>
      <c r="AN1244" s="11" t="n">
        <v>9</v>
      </c>
      <c r="AO1244" s="13" t="n">
        <v>0.0535714285714286</v>
      </c>
      <c r="AP1244" s="11" t="n">
        <v>13</v>
      </c>
      <c r="AQ1244" s="11" t="n">
        <v>4</v>
      </c>
      <c r="AR1244" s="13" t="n">
        <v>0.0734463276836158</v>
      </c>
      <c r="AS1244" s="13" t="n">
        <v>0.0225988700564972</v>
      </c>
      <c r="AT1244" s="14" t="n">
        <f aca="false">SUMIFS(시도_소아과개폐업!$C$5:$C$293,시도_소아과개폐업!$A$5:$A$293,$D1244,시도_소아과개폐업!$B$5:$B$293,$B1244)</f>
        <v>144</v>
      </c>
      <c r="AU1244" s="14" t="n">
        <f aca="false">SUMIFS(시도_소아과개폐업!$D$5:$D$293,시도_소아과개폐업!$A$5:$A$293,$D1244,시도_소아과개폐업!$B$5:$B$293,$B1244)</f>
        <v>101</v>
      </c>
      <c r="AV1244" s="14" t="n">
        <f aca="false">SUMIFS(시도_소아과개폐업!$F$5:$F$293,시도_소아과개폐업!$A$5:$A$293,$D1244,시도_소아과개폐업!$B$5:$B$293,$B1244)</f>
        <v>43</v>
      </c>
      <c r="AW1244" s="15" t="n">
        <f aca="false">SUMIFS(시도_소아과개폐업!$G$5:$G$293,시도_소아과개폐업!$A$5:$A$293,$D1244,시도_소아과개폐업!$B$5:$B$293,$B1244)</f>
        <v>0.150297619047619</v>
      </c>
      <c r="AX1244" s="14" t="n">
        <f aca="false">SUMIFS(시도_소아과개폐업!$H$5:$H$293,시도_소아과개폐업!$A$5:$A$293,$D1244,시도_소아과개폐업!$B$5:$B$293,$B1244)</f>
        <v>327</v>
      </c>
      <c r="AY1244" s="14" t="n">
        <f aca="false">SUMIFS(시군구_병원급!$E$5:$E$3668,시군구_병원급!$A$5:$A$3668,$A1244,시군구_병원급!$D$5:$D$3668,$D1244)</f>
        <v>3</v>
      </c>
      <c r="AZ1244" s="14" t="n">
        <f aca="false">SUMIFS(시군구_병원급!$F$5:$F$3668,시군구_병원급!$A$5:$A$3668,$A1244,시군구_병원급!$D$5:$D$3668,$D1244)</f>
        <v>2</v>
      </c>
      <c r="BA1244" s="14" t="n">
        <f aca="false">SUMIFS(시군구_병원급!$G$5:$G$3668,시군구_병원급!$A$5:$A$3668,$A1244,시군구_병원급!$D$5:$D$3668,$D1244)</f>
        <v>4</v>
      </c>
      <c r="BB1244" s="14" t="n">
        <f aca="false">SUMIFS(시군구_병원급!$H$5:$H$3668,시군구_병원급!$A$5:$A$3668,$A1244,시군구_병원급!$D$5:$D$3668,$D1244)</f>
        <v>15</v>
      </c>
      <c r="BC1244" s="16" t="n">
        <f aca="false">K1244+AY1244</f>
        <v>12</v>
      </c>
      <c r="BD1244" s="17" t="n">
        <f aca="false">IF(E1244=0,"",(K1244+AY1244)/E1244*1000)</f>
        <v>1.81625548660512</v>
      </c>
      <c r="BE1244" s="16" t="n">
        <f aca="false">AY1244-SUMIFS(시군구_병원급!$E$5:$E$3668,시군구_병원급!$A$5:$A$3668,$A1244,시군구_병원급!$D$5:$D$3668,$D1244-3)</f>
        <v>0</v>
      </c>
      <c r="BF1244" s="16" t="n">
        <f aca="false">IF(AY1244=0,1,0)</f>
        <v>0</v>
      </c>
      <c r="BG1244" s="16" t="n">
        <f aca="false">IF(K1244+AY1244=0,1,0)</f>
        <v>0</v>
      </c>
      <c r="BH1244" s="16" t="n">
        <f aca="false">AF1244+AG1244+AH1244</f>
        <v>7</v>
      </c>
      <c r="BI1244" s="18" t="n">
        <f aca="false">IF(H1244=0,"",BH1244/H1244)</f>
        <v>0.0440251572327044</v>
      </c>
      <c r="BJ1244" s="16" t="n">
        <f aca="false">IF(AP1244="","",AP1244+AN1244)</f>
        <v>22</v>
      </c>
    </row>
    <row r="1245" customFormat="false" ht="15" hidden="false" customHeight="true" outlineLevel="0" collapsed="false">
      <c r="A1245" s="9" t="s">
        <v>246</v>
      </c>
      <c r="B1245" s="10" t="s">
        <v>202</v>
      </c>
      <c r="C1245" s="10" t="s">
        <v>247</v>
      </c>
      <c r="D1245" s="9" t="n">
        <v>2021</v>
      </c>
      <c r="E1245" s="11" t="n">
        <v>28023</v>
      </c>
      <c r="F1245" s="11" t="n">
        <v>3346</v>
      </c>
      <c r="G1245" s="11" t="n">
        <v>3360</v>
      </c>
      <c r="H1245" s="11" t="n">
        <v>439</v>
      </c>
      <c r="I1245" s="11" t="n">
        <v>17286</v>
      </c>
      <c r="J1245" s="11" t="n">
        <v>14532</v>
      </c>
      <c r="K1245" s="11" t="n">
        <v>29</v>
      </c>
      <c r="L1245" s="12" t="n">
        <v>15.6657031723941</v>
      </c>
      <c r="M1245" s="12" t="n">
        <v>1.03486421867752</v>
      </c>
      <c r="N1245" s="13" t="n">
        <v>0.840680319333565</v>
      </c>
      <c r="O1245" s="13" t="n">
        <v>0.616850444277915</v>
      </c>
      <c r="P1245" s="13" t="n">
        <v>0.11990150947436</v>
      </c>
      <c r="Q1245" s="13" t="n">
        <v>-0.0589993284083278</v>
      </c>
      <c r="R1245" s="13" t="n">
        <v>0.0376775787523163</v>
      </c>
      <c r="S1245" s="11" t="n">
        <v>4</v>
      </c>
      <c r="T1245" s="13" t="n">
        <v>-0.00227272727272732</v>
      </c>
      <c r="U1245" s="13" t="n">
        <v>0.0226586996391174</v>
      </c>
      <c r="V1245" s="11" t="n">
        <v>0</v>
      </c>
      <c r="W1245" s="13" t="n">
        <v>-0.198177676537585</v>
      </c>
      <c r="X1245" s="11" t="n">
        <v>0</v>
      </c>
      <c r="Y1245" s="11" t="n">
        <v>0</v>
      </c>
      <c r="Z1245" s="11" t="n">
        <v>0</v>
      </c>
      <c r="AA1245" s="11" t="n">
        <v>0</v>
      </c>
      <c r="AB1245" s="10" t="s">
        <v>515</v>
      </c>
      <c r="AC1245" s="11" t="n">
        <v>51</v>
      </c>
      <c r="AD1245" s="11" t="n">
        <v>113</v>
      </c>
      <c r="AE1245" s="11" t="n">
        <v>262</v>
      </c>
      <c r="AF1245" s="11" t="n">
        <v>5</v>
      </c>
      <c r="AG1245" s="11" t="n">
        <v>7</v>
      </c>
      <c r="AH1245" s="11" t="n">
        <v>1</v>
      </c>
      <c r="AI1245" s="13" t="n">
        <v>0.116173120728929</v>
      </c>
      <c r="AJ1245" s="13" t="n">
        <v>0.257403189066059</v>
      </c>
      <c r="AK1245" s="13" t="n">
        <v>0.596810933940774</v>
      </c>
      <c r="AL1245" s="13" t="n">
        <v>0.0113895216400911</v>
      </c>
      <c r="AM1245" s="13" t="n">
        <v>0.0159453302961276</v>
      </c>
      <c r="AN1245" s="11" t="n">
        <v>2</v>
      </c>
      <c r="AO1245" s="13" t="n">
        <v>0.00453514739229025</v>
      </c>
      <c r="AP1245" s="11" t="n">
        <v>32</v>
      </c>
      <c r="AQ1245" s="11" t="n">
        <v>30</v>
      </c>
      <c r="AR1245" s="13" t="n">
        <v>0.072234762979684</v>
      </c>
      <c r="AS1245" s="13" t="n">
        <v>0.0677200902934537</v>
      </c>
      <c r="AT1245" s="14" t="n">
        <f aca="false">SUMIFS(시도_소아과개폐업!$C$5:$C$293,시도_소아과개폐업!$A$5:$A$293,$D1245,시도_소아과개폐업!$B$5:$B$293,$B1245)</f>
        <v>144</v>
      </c>
      <c r="AU1245" s="14" t="n">
        <f aca="false">SUMIFS(시도_소아과개폐업!$D$5:$D$293,시도_소아과개폐업!$A$5:$A$293,$D1245,시도_소아과개폐업!$B$5:$B$293,$B1245)</f>
        <v>101</v>
      </c>
      <c r="AV1245" s="14" t="n">
        <f aca="false">SUMIFS(시도_소아과개폐업!$F$5:$F$293,시도_소아과개폐업!$A$5:$A$293,$D1245,시도_소아과개폐업!$B$5:$B$293,$B1245)</f>
        <v>43</v>
      </c>
      <c r="AW1245" s="15" t="n">
        <f aca="false">SUMIFS(시도_소아과개폐업!$G$5:$G$293,시도_소아과개폐업!$A$5:$A$293,$D1245,시도_소아과개폐업!$B$5:$B$293,$B1245)</f>
        <v>0.150297619047619</v>
      </c>
      <c r="AX1245" s="14" t="n">
        <f aca="false">SUMIFS(시도_소아과개폐업!$H$5:$H$293,시도_소아과개폐업!$A$5:$A$293,$D1245,시도_소아과개폐업!$B$5:$B$293,$B1245)</f>
        <v>327</v>
      </c>
      <c r="AY1245" s="14" t="n">
        <f aca="false">SUMIFS(시군구_병원급!$E$5:$E$3668,시군구_병원급!$A$5:$A$3668,$A1245,시군구_병원급!$D$5:$D$3668,$D1245)</f>
        <v>10</v>
      </c>
      <c r="AZ1245" s="14" t="n">
        <f aca="false">SUMIFS(시군구_병원급!$F$5:$F$3668,시군구_병원급!$A$5:$A$3668,$A1245,시군구_병원급!$D$5:$D$3668,$D1245)</f>
        <v>2</v>
      </c>
      <c r="BA1245" s="14" t="n">
        <f aca="false">SUMIFS(시군구_병원급!$G$5:$G$3668,시군구_병원급!$A$5:$A$3668,$A1245,시군구_병원급!$D$5:$D$3668,$D1245)</f>
        <v>16</v>
      </c>
      <c r="BB1245" s="14" t="n">
        <f aca="false">SUMIFS(시군구_병원급!$H$5:$H$3668,시군구_병원급!$A$5:$A$3668,$A1245,시군구_병원급!$D$5:$D$3668,$D1245)</f>
        <v>34</v>
      </c>
      <c r="BC1245" s="16" t="n">
        <f aca="false">K1245+AY1245</f>
        <v>39</v>
      </c>
      <c r="BD1245" s="17" t="n">
        <f aca="false">IF(E1245=0,"",(K1245+AY1245)/E1245*1000)</f>
        <v>1.39171394925597</v>
      </c>
      <c r="BE1245" s="16" t="n">
        <f aca="false">AY1245-SUMIFS(시군구_병원급!$E$5:$E$3668,시군구_병원급!$A$5:$A$3668,$A1245,시군구_병원급!$D$5:$D$3668,$D1245-3)</f>
        <v>3</v>
      </c>
      <c r="BF1245" s="16" t="n">
        <f aca="false">IF(AY1245=0,1,0)</f>
        <v>0</v>
      </c>
      <c r="BG1245" s="16" t="n">
        <f aca="false">IF(K1245+AY1245=0,1,0)</f>
        <v>0</v>
      </c>
      <c r="BH1245" s="16" t="n">
        <f aca="false">AF1245+AG1245+AH1245</f>
        <v>13</v>
      </c>
      <c r="BI1245" s="18" t="n">
        <f aca="false">IF(H1245=0,"",BH1245/H1245)</f>
        <v>0.0296127562642369</v>
      </c>
      <c r="BJ1245" s="16" t="n">
        <f aca="false">IF(AP1245="","",AP1245+AN1245)</f>
        <v>34</v>
      </c>
    </row>
    <row r="1246" customFormat="false" ht="15" hidden="false" customHeight="true" outlineLevel="0" collapsed="false">
      <c r="A1246" s="9" t="s">
        <v>248</v>
      </c>
      <c r="B1246" s="10" t="s">
        <v>202</v>
      </c>
      <c r="C1246" s="10" t="s">
        <v>249</v>
      </c>
      <c r="D1246" s="9" t="n">
        <v>2021</v>
      </c>
      <c r="E1246" s="11" t="n">
        <v>53417</v>
      </c>
      <c r="F1246" s="11" t="n">
        <v>6697</v>
      </c>
      <c r="G1246" s="11" t="n">
        <v>6551</v>
      </c>
      <c r="H1246" s="11" t="n">
        <v>815</v>
      </c>
      <c r="I1246" s="11" t="n">
        <v>33518</v>
      </c>
      <c r="J1246" s="11" t="n">
        <v>26901</v>
      </c>
      <c r="K1246" s="11" t="n">
        <v>54</v>
      </c>
      <c r="L1246" s="12" t="n">
        <v>15.2573150869573</v>
      </c>
      <c r="M1246" s="12" t="n">
        <v>1.01091412846098</v>
      </c>
      <c r="N1246" s="13" t="n">
        <v>0.802583686377469</v>
      </c>
      <c r="O1246" s="13" t="n">
        <v>0.62747814366213</v>
      </c>
      <c r="P1246" s="13" t="n">
        <v>0.122638860287923</v>
      </c>
      <c r="Q1246" s="13" t="n">
        <v>-0.0770440251572327</v>
      </c>
      <c r="R1246" s="13" t="n">
        <v>-0.0873502368347729</v>
      </c>
      <c r="S1246" s="11" t="n">
        <v>12</v>
      </c>
      <c r="T1246" s="13" t="n">
        <v>-0.058891454965358</v>
      </c>
      <c r="U1246" s="13" t="n">
        <v>-0.0265450743494424</v>
      </c>
      <c r="V1246" s="11" t="n">
        <v>0</v>
      </c>
      <c r="W1246" s="13" t="n">
        <v>-0.112883435582822</v>
      </c>
      <c r="X1246" s="11" t="n">
        <v>0</v>
      </c>
      <c r="Y1246" s="11" t="n">
        <v>0</v>
      </c>
      <c r="Z1246" s="11" t="n">
        <v>0</v>
      </c>
      <c r="AA1246" s="11" t="n">
        <v>0</v>
      </c>
      <c r="AB1246" s="10" t="s">
        <v>515</v>
      </c>
      <c r="AC1246" s="11" t="n">
        <v>111</v>
      </c>
      <c r="AD1246" s="11" t="n">
        <v>230</v>
      </c>
      <c r="AE1246" s="11" t="n">
        <v>451</v>
      </c>
      <c r="AF1246" s="11" t="n">
        <v>11</v>
      </c>
      <c r="AG1246" s="11" t="n">
        <v>12</v>
      </c>
      <c r="AH1246" s="11" t="n">
        <v>0</v>
      </c>
      <c r="AI1246" s="13" t="n">
        <v>0.136196319018405</v>
      </c>
      <c r="AJ1246" s="13" t="n">
        <v>0.282208588957055</v>
      </c>
      <c r="AK1246" s="13" t="n">
        <v>0.553374233128834</v>
      </c>
      <c r="AL1246" s="13" t="n">
        <v>0.0134969325153374</v>
      </c>
      <c r="AM1246" s="13" t="n">
        <v>0.0147239263803681</v>
      </c>
      <c r="AN1246" s="11" t="n">
        <v>7</v>
      </c>
      <c r="AO1246" s="13" t="n">
        <v>0.00851581508515815</v>
      </c>
      <c r="AP1246" s="11" t="n">
        <v>78</v>
      </c>
      <c r="AQ1246" s="11" t="n">
        <v>29</v>
      </c>
      <c r="AR1246" s="13" t="n">
        <v>0.0894495412844037</v>
      </c>
      <c r="AS1246" s="13" t="n">
        <v>0.033256880733945</v>
      </c>
      <c r="AT1246" s="14" t="n">
        <f aca="false">SUMIFS(시도_소아과개폐업!$C$5:$C$293,시도_소아과개폐업!$A$5:$A$293,$D1246,시도_소아과개폐업!$B$5:$B$293,$B1246)</f>
        <v>144</v>
      </c>
      <c r="AU1246" s="14" t="n">
        <f aca="false">SUMIFS(시도_소아과개폐업!$D$5:$D$293,시도_소아과개폐업!$A$5:$A$293,$D1246,시도_소아과개폐업!$B$5:$B$293,$B1246)</f>
        <v>101</v>
      </c>
      <c r="AV1246" s="14" t="n">
        <f aca="false">SUMIFS(시도_소아과개폐업!$F$5:$F$293,시도_소아과개폐업!$A$5:$A$293,$D1246,시도_소아과개폐업!$B$5:$B$293,$B1246)</f>
        <v>43</v>
      </c>
      <c r="AW1246" s="15" t="n">
        <f aca="false">SUMIFS(시도_소아과개폐업!$G$5:$G$293,시도_소아과개폐업!$A$5:$A$293,$D1246,시도_소아과개폐업!$B$5:$B$293,$B1246)</f>
        <v>0.150297619047619</v>
      </c>
      <c r="AX1246" s="14" t="n">
        <f aca="false">SUMIFS(시도_소아과개폐업!$H$5:$H$293,시도_소아과개폐업!$A$5:$A$293,$D1246,시도_소아과개폐업!$B$5:$B$293,$B1246)</f>
        <v>327</v>
      </c>
      <c r="AY1246" s="14" t="n">
        <f aca="false">SUMIFS(시군구_병원급!$E$5:$E$3668,시군구_병원급!$A$5:$A$3668,$A1246,시군구_병원급!$D$5:$D$3668,$D1246)</f>
        <v>14</v>
      </c>
      <c r="AZ1246" s="14" t="n">
        <f aca="false">SUMIFS(시군구_병원급!$F$5:$F$3668,시군구_병원급!$A$5:$A$3668,$A1246,시군구_병원급!$D$5:$D$3668,$D1246)</f>
        <v>4</v>
      </c>
      <c r="BA1246" s="14" t="n">
        <f aca="false">SUMIFS(시군구_병원급!$G$5:$G$3668,시군구_병원급!$A$5:$A$3668,$A1246,시군구_병원급!$D$5:$D$3668,$D1246)</f>
        <v>18</v>
      </c>
      <c r="BB1246" s="14" t="n">
        <f aca="false">SUMIFS(시군구_병원급!$H$5:$H$3668,시군구_병원급!$A$5:$A$3668,$A1246,시군구_병원급!$D$5:$D$3668,$D1246)</f>
        <v>40</v>
      </c>
      <c r="BC1246" s="16" t="n">
        <f aca="false">K1246+AY1246</f>
        <v>68</v>
      </c>
      <c r="BD1246" s="17" t="n">
        <f aca="false">IF(E1246=0,"",(K1246+AY1246)/E1246*1000)</f>
        <v>1.27300297658049</v>
      </c>
      <c r="BE1246" s="16" t="n">
        <f aca="false">AY1246-SUMIFS(시군구_병원급!$E$5:$E$3668,시군구_병원급!$A$5:$A$3668,$A1246,시군구_병원급!$D$5:$D$3668,$D1246-3)</f>
        <v>4</v>
      </c>
      <c r="BF1246" s="16" t="n">
        <f aca="false">IF(AY1246=0,1,0)</f>
        <v>0</v>
      </c>
      <c r="BG1246" s="16" t="n">
        <f aca="false">IF(K1246+AY1246=0,1,0)</f>
        <v>0</v>
      </c>
      <c r="BH1246" s="16" t="n">
        <f aca="false">AF1246+AG1246+AH1246</f>
        <v>23</v>
      </c>
      <c r="BI1246" s="18" t="n">
        <f aca="false">IF(H1246=0,"",BH1246/H1246)</f>
        <v>0.0282208588957055</v>
      </c>
      <c r="BJ1246" s="16" t="n">
        <f aca="false">IF(AP1246="","",AP1246+AN1246)</f>
        <v>85</v>
      </c>
    </row>
    <row r="1247" customFormat="false" ht="15" hidden="false" customHeight="true" outlineLevel="0" collapsed="false">
      <c r="A1247" s="9" t="s">
        <v>250</v>
      </c>
      <c r="B1247" s="10" t="s">
        <v>202</v>
      </c>
      <c r="C1247" s="10" t="s">
        <v>251</v>
      </c>
      <c r="D1247" s="9" t="n">
        <v>2021</v>
      </c>
      <c r="E1247" s="11" t="n">
        <v>18025</v>
      </c>
      <c r="F1247" s="11" t="n">
        <v>2235</v>
      </c>
      <c r="G1247" s="11" t="n">
        <v>2249</v>
      </c>
      <c r="H1247" s="11" t="n">
        <v>316</v>
      </c>
      <c r="I1247" s="11" t="n">
        <v>17281</v>
      </c>
      <c r="J1247" s="11" t="n">
        <v>13507</v>
      </c>
      <c r="K1247" s="11" t="n">
        <v>16</v>
      </c>
      <c r="L1247" s="12" t="n">
        <v>17.5312066574203</v>
      </c>
      <c r="M1247" s="12" t="n">
        <v>0.887656033287101</v>
      </c>
      <c r="N1247" s="13" t="n">
        <v>0.781609860540478</v>
      </c>
      <c r="O1247" s="13" t="n">
        <v>0.95872399445215</v>
      </c>
      <c r="P1247" s="13" t="n">
        <v>0.124771151178918</v>
      </c>
      <c r="Q1247" s="13" t="n">
        <v>-0.177166073221948</v>
      </c>
      <c r="R1247" s="13" t="n">
        <v>-0.204457021577644</v>
      </c>
      <c r="S1247" s="11" t="n">
        <v>-1</v>
      </c>
      <c r="T1247" s="13" t="n">
        <v>-0.051051051051051</v>
      </c>
      <c r="U1247" s="13" t="n">
        <v>-0.0200181467619371</v>
      </c>
      <c r="V1247" s="11" t="n">
        <v>0</v>
      </c>
      <c r="W1247" s="13" t="n">
        <v>-0.199367088607595</v>
      </c>
      <c r="X1247" s="11" t="n">
        <v>0</v>
      </c>
      <c r="Y1247" s="11" t="n">
        <v>0</v>
      </c>
      <c r="Z1247" s="11" t="n">
        <v>0</v>
      </c>
      <c r="AA1247" s="11" t="n">
        <v>0</v>
      </c>
      <c r="AB1247" s="10" t="s">
        <v>515</v>
      </c>
      <c r="AC1247" s="11" t="n">
        <v>28</v>
      </c>
      <c r="AD1247" s="11" t="n">
        <v>131</v>
      </c>
      <c r="AE1247" s="11" t="n">
        <v>147</v>
      </c>
      <c r="AF1247" s="11" t="n">
        <v>2</v>
      </c>
      <c r="AG1247" s="11" t="n">
        <v>6</v>
      </c>
      <c r="AH1247" s="11" t="n">
        <v>2</v>
      </c>
      <c r="AI1247" s="13" t="n">
        <v>0.0886075949367089</v>
      </c>
      <c r="AJ1247" s="13" t="n">
        <v>0.414556962025316</v>
      </c>
      <c r="AK1247" s="13" t="n">
        <v>0.465189873417722</v>
      </c>
      <c r="AL1247" s="13" t="n">
        <v>0.00632911392405063</v>
      </c>
      <c r="AM1247" s="13" t="n">
        <v>0.0189873417721519</v>
      </c>
      <c r="AN1247" s="11" t="n">
        <v>1</v>
      </c>
      <c r="AO1247" s="13" t="n">
        <v>0.00315457413249211</v>
      </c>
      <c r="AP1247" s="11" t="n">
        <v>23</v>
      </c>
      <c r="AQ1247" s="11" t="n">
        <v>5</v>
      </c>
      <c r="AR1247" s="13" t="n">
        <v>0.0686567164179105</v>
      </c>
      <c r="AS1247" s="13" t="n">
        <v>0.0149253731343284</v>
      </c>
      <c r="AT1247" s="14" t="n">
        <f aca="false">SUMIFS(시도_소아과개폐업!$C$5:$C$293,시도_소아과개폐업!$A$5:$A$293,$D1247,시도_소아과개폐업!$B$5:$B$293,$B1247)</f>
        <v>144</v>
      </c>
      <c r="AU1247" s="14" t="n">
        <f aca="false">SUMIFS(시도_소아과개폐업!$D$5:$D$293,시도_소아과개폐업!$A$5:$A$293,$D1247,시도_소아과개폐업!$B$5:$B$293,$B1247)</f>
        <v>101</v>
      </c>
      <c r="AV1247" s="14" t="n">
        <f aca="false">SUMIFS(시도_소아과개폐업!$F$5:$F$293,시도_소아과개폐업!$A$5:$A$293,$D1247,시도_소아과개폐업!$B$5:$B$293,$B1247)</f>
        <v>43</v>
      </c>
      <c r="AW1247" s="15" t="n">
        <f aca="false">SUMIFS(시도_소아과개폐업!$G$5:$G$293,시도_소아과개폐업!$A$5:$A$293,$D1247,시도_소아과개폐업!$B$5:$B$293,$B1247)</f>
        <v>0.150297619047619</v>
      </c>
      <c r="AX1247" s="14" t="n">
        <f aca="false">SUMIFS(시도_소아과개폐업!$H$5:$H$293,시도_소아과개폐업!$A$5:$A$293,$D1247,시도_소아과개폐업!$B$5:$B$293,$B1247)</f>
        <v>327</v>
      </c>
      <c r="AY1247" s="14" t="n">
        <f aca="false">SUMIFS(시군구_병원급!$E$5:$E$3668,시군구_병원급!$A$5:$A$3668,$A1247,시군구_병원급!$D$5:$D$3668,$D1247)</f>
        <v>3</v>
      </c>
      <c r="AZ1247" s="14" t="n">
        <f aca="false">SUMIFS(시군구_병원급!$F$5:$F$3668,시군구_병원급!$A$5:$A$3668,$A1247,시군구_병원급!$D$5:$D$3668,$D1247)</f>
        <v>1</v>
      </c>
      <c r="BA1247" s="14" t="n">
        <f aca="false">SUMIFS(시군구_병원급!$G$5:$G$3668,시군구_병원급!$A$5:$A$3668,$A1247,시군구_병원급!$D$5:$D$3668,$D1247)</f>
        <v>3</v>
      </c>
      <c r="BB1247" s="14" t="n">
        <f aca="false">SUMIFS(시군구_병원급!$H$5:$H$3668,시군구_병원급!$A$5:$A$3668,$A1247,시군구_병원급!$D$5:$D$3668,$D1247)</f>
        <v>10</v>
      </c>
      <c r="BC1247" s="16" t="n">
        <f aca="false">K1247+AY1247</f>
        <v>19</v>
      </c>
      <c r="BD1247" s="17" t="n">
        <f aca="false">IF(E1247=0,"",(K1247+AY1247)/E1247*1000)</f>
        <v>1.05409153952843</v>
      </c>
      <c r="BE1247" s="16" t="n">
        <f aca="false">AY1247-SUMIFS(시군구_병원급!$E$5:$E$3668,시군구_병원급!$A$5:$A$3668,$A1247,시군구_병원급!$D$5:$D$3668,$D1247-3)</f>
        <v>0</v>
      </c>
      <c r="BF1247" s="16" t="n">
        <f aca="false">IF(AY1247=0,1,0)</f>
        <v>0</v>
      </c>
      <c r="BG1247" s="16" t="n">
        <f aca="false">IF(K1247+AY1247=0,1,0)</f>
        <v>0</v>
      </c>
      <c r="BH1247" s="16" t="n">
        <f aca="false">AF1247+AG1247+AH1247</f>
        <v>10</v>
      </c>
      <c r="BI1247" s="18" t="n">
        <f aca="false">IF(H1247=0,"",BH1247/H1247)</f>
        <v>0.0316455696202532</v>
      </c>
      <c r="BJ1247" s="16" t="n">
        <f aca="false">IF(AP1247="","",AP1247+AN1247)</f>
        <v>24</v>
      </c>
    </row>
    <row r="1248" customFormat="false" ht="15" hidden="false" customHeight="true" outlineLevel="0" collapsed="false">
      <c r="A1248" s="9" t="s">
        <v>252</v>
      </c>
      <c r="B1248" s="10" t="s">
        <v>202</v>
      </c>
      <c r="C1248" s="10" t="s">
        <v>253</v>
      </c>
      <c r="D1248" s="9" t="n">
        <v>2021</v>
      </c>
      <c r="E1248" s="11" t="n">
        <v>10121</v>
      </c>
      <c r="F1248" s="11" t="n">
        <v>1198</v>
      </c>
      <c r="G1248" s="11" t="n">
        <v>1218</v>
      </c>
      <c r="H1248" s="11" t="n">
        <v>211</v>
      </c>
      <c r="I1248" s="11" t="n">
        <v>9767</v>
      </c>
      <c r="J1248" s="11" t="n">
        <v>7092</v>
      </c>
      <c r="K1248" s="11" t="n">
        <v>12</v>
      </c>
      <c r="L1248" s="12" t="n">
        <v>20.8477423179528</v>
      </c>
      <c r="M1248" s="12" t="n">
        <v>1.18565359154234</v>
      </c>
      <c r="N1248" s="13" t="n">
        <v>0.726118562506399</v>
      </c>
      <c r="O1248" s="13" t="n">
        <v>0.965023219049501</v>
      </c>
      <c r="P1248" s="13" t="n">
        <v>0.120343839541547</v>
      </c>
      <c r="Q1248" s="13" t="n">
        <v>-0.0658113346870962</v>
      </c>
      <c r="R1248" s="13" t="n">
        <v>-0.0659509202453987</v>
      </c>
      <c r="S1248" s="11" t="n">
        <v>1</v>
      </c>
      <c r="T1248" s="13" t="n">
        <v>-0.0538116591928252</v>
      </c>
      <c r="U1248" s="13" t="n">
        <v>-0.0323954824648306</v>
      </c>
      <c r="V1248" s="11" t="n">
        <v>0</v>
      </c>
      <c r="W1248" s="13" t="n">
        <v>-0.0284360189573459</v>
      </c>
      <c r="X1248" s="11" t="n">
        <v>0</v>
      </c>
      <c r="Y1248" s="11" t="n">
        <v>0</v>
      </c>
      <c r="Z1248" s="11" t="n">
        <v>0</v>
      </c>
      <c r="AA1248" s="11" t="n">
        <v>0</v>
      </c>
      <c r="AB1248" s="10" t="s">
        <v>515</v>
      </c>
      <c r="AC1248" s="11" t="n">
        <v>25</v>
      </c>
      <c r="AD1248" s="11" t="n">
        <v>68</v>
      </c>
      <c r="AE1248" s="11" t="n">
        <v>109</v>
      </c>
      <c r="AF1248" s="11" t="n">
        <v>7</v>
      </c>
      <c r="AG1248" s="11" t="n">
        <v>2</v>
      </c>
      <c r="AH1248" s="11" t="n">
        <v>0</v>
      </c>
      <c r="AI1248" s="13" t="n">
        <v>0.118483412322275</v>
      </c>
      <c r="AJ1248" s="13" t="n">
        <v>0.322274881516588</v>
      </c>
      <c r="AK1248" s="13" t="n">
        <v>0.516587677725119</v>
      </c>
      <c r="AL1248" s="13" t="n">
        <v>0.033175355450237</v>
      </c>
      <c r="AM1248" s="13" t="n">
        <v>0.00947867298578199</v>
      </c>
      <c r="AN1248" s="11" t="n">
        <v>5</v>
      </c>
      <c r="AO1248" s="13" t="n">
        <v>0.0231481481481482</v>
      </c>
      <c r="AP1248" s="11" t="n">
        <v>24</v>
      </c>
      <c r="AQ1248" s="11" t="n">
        <v>12</v>
      </c>
      <c r="AR1248" s="13" t="n">
        <v>0.105263157894737</v>
      </c>
      <c r="AS1248" s="13" t="n">
        <v>0.0526315789473684</v>
      </c>
      <c r="AT1248" s="14" t="n">
        <f aca="false">SUMIFS(시도_소아과개폐업!$C$5:$C$293,시도_소아과개폐업!$A$5:$A$293,$D1248,시도_소아과개폐업!$B$5:$B$293,$B1248)</f>
        <v>144</v>
      </c>
      <c r="AU1248" s="14" t="n">
        <f aca="false">SUMIFS(시도_소아과개폐업!$D$5:$D$293,시도_소아과개폐업!$A$5:$A$293,$D1248,시도_소아과개폐업!$B$5:$B$293,$B1248)</f>
        <v>101</v>
      </c>
      <c r="AV1248" s="14" t="n">
        <f aca="false">SUMIFS(시도_소아과개폐업!$F$5:$F$293,시도_소아과개폐업!$A$5:$A$293,$D1248,시도_소아과개폐업!$B$5:$B$293,$B1248)</f>
        <v>43</v>
      </c>
      <c r="AW1248" s="15" t="n">
        <f aca="false">SUMIFS(시도_소아과개폐업!$G$5:$G$293,시도_소아과개폐업!$A$5:$A$293,$D1248,시도_소아과개폐업!$B$5:$B$293,$B1248)</f>
        <v>0.150297619047619</v>
      </c>
      <c r="AX1248" s="14" t="n">
        <f aca="false">SUMIFS(시도_소아과개폐업!$H$5:$H$293,시도_소아과개폐업!$A$5:$A$293,$D1248,시도_소아과개폐업!$B$5:$B$293,$B1248)</f>
        <v>327</v>
      </c>
      <c r="AY1248" s="14" t="n">
        <f aca="false">SUMIFS(시군구_병원급!$E$5:$E$3668,시군구_병원급!$A$5:$A$3668,$A1248,시군구_병원급!$D$5:$D$3668,$D1248)</f>
        <v>3</v>
      </c>
      <c r="AZ1248" s="14" t="n">
        <f aca="false">SUMIFS(시군구_병원급!$F$5:$F$3668,시군구_병원급!$A$5:$A$3668,$A1248,시군구_병원급!$D$5:$D$3668,$D1248)</f>
        <v>0</v>
      </c>
      <c r="BA1248" s="14" t="n">
        <f aca="false">SUMIFS(시군구_병원급!$G$5:$G$3668,시군구_병원급!$A$5:$A$3668,$A1248,시군구_병원급!$D$5:$D$3668,$D1248)</f>
        <v>6</v>
      </c>
      <c r="BB1248" s="14" t="n">
        <f aca="false">SUMIFS(시군구_병원급!$H$5:$H$3668,시군구_병원급!$A$5:$A$3668,$A1248,시군구_병원급!$D$5:$D$3668,$D1248)</f>
        <v>21</v>
      </c>
      <c r="BC1248" s="16" t="n">
        <f aca="false">K1248+AY1248</f>
        <v>15</v>
      </c>
      <c r="BD1248" s="17" t="n">
        <f aca="false">IF(E1248=0,"",(K1248+AY1248)/E1248*1000)</f>
        <v>1.48206698942792</v>
      </c>
      <c r="BE1248" s="16" t="n">
        <f aca="false">AY1248-SUMIFS(시군구_병원급!$E$5:$E$3668,시군구_병원급!$A$5:$A$3668,$A1248,시군구_병원급!$D$5:$D$3668,$D1248-3)</f>
        <v>1</v>
      </c>
      <c r="BF1248" s="16" t="n">
        <f aca="false">IF(AY1248=0,1,0)</f>
        <v>0</v>
      </c>
      <c r="BG1248" s="16" t="n">
        <f aca="false">IF(K1248+AY1248=0,1,0)</f>
        <v>0</v>
      </c>
      <c r="BH1248" s="16" t="n">
        <f aca="false">AF1248+AG1248+AH1248</f>
        <v>9</v>
      </c>
      <c r="BI1248" s="18" t="n">
        <f aca="false">IF(H1248=0,"",BH1248/H1248)</f>
        <v>0.042654028436019</v>
      </c>
      <c r="BJ1248" s="16" t="n">
        <f aca="false">IF(AP1248="","",AP1248+AN1248)</f>
        <v>29</v>
      </c>
    </row>
    <row r="1249" customFormat="false" ht="15" hidden="false" customHeight="true" outlineLevel="0" collapsed="false">
      <c r="A1249" s="9" t="s">
        <v>254</v>
      </c>
      <c r="B1249" s="10" t="s">
        <v>202</v>
      </c>
      <c r="C1249" s="10" t="s">
        <v>255</v>
      </c>
      <c r="D1249" s="9" t="n">
        <v>2021</v>
      </c>
      <c r="E1249" s="11" t="n">
        <v>4248</v>
      </c>
      <c r="F1249" s="11" t="n">
        <v>545</v>
      </c>
      <c r="G1249" s="11" t="n">
        <v>536</v>
      </c>
      <c r="H1249" s="11" t="n">
        <v>92</v>
      </c>
      <c r="I1249" s="11" t="n">
        <v>4957</v>
      </c>
      <c r="J1249" s="11" t="n">
        <v>3525</v>
      </c>
      <c r="K1249" s="11" t="n">
        <v>5</v>
      </c>
      <c r="L1249" s="12" t="n">
        <v>21.6572504708098</v>
      </c>
      <c r="M1249" s="12" t="n">
        <v>1.17702448210923</v>
      </c>
      <c r="N1249" s="13" t="n">
        <v>0.71111559410934</v>
      </c>
      <c r="O1249" s="13" t="n">
        <v>1.16690207156309</v>
      </c>
      <c r="P1249" s="13" t="n">
        <v>0.126177024482109</v>
      </c>
      <c r="Q1249" s="13" t="n">
        <v>-0.233351380617217</v>
      </c>
      <c r="R1249" s="13" t="n">
        <v>-0.305699481865285</v>
      </c>
      <c r="S1249" s="11" t="n">
        <v>0</v>
      </c>
      <c r="T1249" s="13" t="n">
        <v>-0.0212765957446809</v>
      </c>
      <c r="U1249" s="13" t="n">
        <v>-0.0268943855516294</v>
      </c>
      <c r="V1249" s="11" t="n">
        <v>0</v>
      </c>
      <c r="W1249" s="13" t="n">
        <v>-0.217391304347826</v>
      </c>
      <c r="X1249" s="11" t="n">
        <v>0</v>
      </c>
      <c r="Y1249" s="11" t="n">
        <v>0</v>
      </c>
      <c r="Z1249" s="11" t="n">
        <v>0</v>
      </c>
      <c r="AA1249" s="11" t="n">
        <v>0</v>
      </c>
      <c r="AB1249" s="10" t="s">
        <v>515</v>
      </c>
      <c r="AC1249" s="11" t="n">
        <v>18</v>
      </c>
      <c r="AD1249" s="11" t="n">
        <v>36</v>
      </c>
      <c r="AE1249" s="11" t="n">
        <v>27</v>
      </c>
      <c r="AF1249" s="11" t="n">
        <v>6</v>
      </c>
      <c r="AG1249" s="11" t="n">
        <v>4</v>
      </c>
      <c r="AH1249" s="11" t="n">
        <v>1</v>
      </c>
      <c r="AI1249" s="13" t="n">
        <v>0.195652173913044</v>
      </c>
      <c r="AJ1249" s="13" t="n">
        <v>0.391304347826087</v>
      </c>
      <c r="AK1249" s="13" t="n">
        <v>0.293478260869565</v>
      </c>
      <c r="AL1249" s="13" t="n">
        <v>0.0652173913043478</v>
      </c>
      <c r="AM1249" s="13" t="n">
        <v>0.0434782608695652</v>
      </c>
      <c r="AN1249" s="11" t="n">
        <v>0</v>
      </c>
      <c r="AO1249" s="13" t="n">
        <v>0</v>
      </c>
      <c r="AP1249" s="11" t="n">
        <v>5</v>
      </c>
      <c r="AQ1249" s="11" t="n">
        <v>2</v>
      </c>
      <c r="AR1249" s="13" t="n">
        <v>0.0526315789473684</v>
      </c>
      <c r="AS1249" s="13" t="n">
        <v>0.0210526315789474</v>
      </c>
      <c r="AT1249" s="14" t="n">
        <f aca="false">SUMIFS(시도_소아과개폐업!$C$5:$C$293,시도_소아과개폐업!$A$5:$A$293,$D1249,시도_소아과개폐업!$B$5:$B$293,$B1249)</f>
        <v>144</v>
      </c>
      <c r="AU1249" s="14" t="n">
        <f aca="false">SUMIFS(시도_소아과개폐업!$D$5:$D$293,시도_소아과개폐업!$A$5:$A$293,$D1249,시도_소아과개폐업!$B$5:$B$293,$B1249)</f>
        <v>101</v>
      </c>
      <c r="AV1249" s="14" t="n">
        <f aca="false">SUMIFS(시도_소아과개폐업!$F$5:$F$293,시도_소아과개폐업!$A$5:$A$293,$D1249,시도_소아과개폐업!$B$5:$B$293,$B1249)</f>
        <v>43</v>
      </c>
      <c r="AW1249" s="15" t="n">
        <f aca="false">SUMIFS(시도_소아과개폐업!$G$5:$G$293,시도_소아과개폐업!$A$5:$A$293,$D1249,시도_소아과개폐업!$B$5:$B$293,$B1249)</f>
        <v>0.150297619047619</v>
      </c>
      <c r="AX1249" s="14" t="n">
        <f aca="false">SUMIFS(시도_소아과개폐업!$H$5:$H$293,시도_소아과개폐업!$A$5:$A$293,$D1249,시도_소아과개폐업!$B$5:$B$293,$B1249)</f>
        <v>327</v>
      </c>
      <c r="AY1249" s="14" t="n">
        <f aca="false">SUMIFS(시군구_병원급!$E$5:$E$3668,시군구_병원급!$A$5:$A$3668,$A1249,시군구_병원급!$D$5:$D$3668,$D1249)</f>
        <v>3</v>
      </c>
      <c r="AZ1249" s="14" t="n">
        <f aca="false">SUMIFS(시군구_병원급!$F$5:$F$3668,시군구_병원급!$A$5:$A$3668,$A1249,시군구_병원급!$D$5:$D$3668,$D1249)</f>
        <v>2</v>
      </c>
      <c r="BA1249" s="14" t="n">
        <f aca="false">SUMIFS(시군구_병원급!$G$5:$G$3668,시군구_병원급!$A$5:$A$3668,$A1249,시군구_병원급!$D$5:$D$3668,$D1249)</f>
        <v>4</v>
      </c>
      <c r="BB1249" s="14" t="n">
        <f aca="false">SUMIFS(시군구_병원급!$H$5:$H$3668,시군구_병원급!$A$5:$A$3668,$A1249,시군구_병원급!$D$5:$D$3668,$D1249)</f>
        <v>10</v>
      </c>
      <c r="BC1249" s="16" t="n">
        <f aca="false">K1249+AY1249</f>
        <v>8</v>
      </c>
      <c r="BD1249" s="17" t="n">
        <f aca="false">IF(E1249=0,"",(K1249+AY1249)/E1249*1000)</f>
        <v>1.88323917137476</v>
      </c>
      <c r="BE1249" s="16" t="n">
        <f aca="false">AY1249-SUMIFS(시군구_병원급!$E$5:$E$3668,시군구_병원급!$A$5:$A$3668,$A1249,시군구_병원급!$D$5:$D$3668,$D1249-3)</f>
        <v>0</v>
      </c>
      <c r="BF1249" s="16" t="n">
        <f aca="false">IF(AY1249=0,1,0)</f>
        <v>0</v>
      </c>
      <c r="BG1249" s="16" t="n">
        <f aca="false">IF(K1249+AY1249=0,1,0)</f>
        <v>0</v>
      </c>
      <c r="BH1249" s="16" t="n">
        <f aca="false">AF1249+AG1249+AH1249</f>
        <v>11</v>
      </c>
      <c r="BI1249" s="18" t="n">
        <f aca="false">IF(H1249=0,"",BH1249/H1249)</f>
        <v>0.119565217391304</v>
      </c>
      <c r="BJ1249" s="16" t="n">
        <f aca="false">IF(AP1249="","",AP1249+AN1249)</f>
        <v>5</v>
      </c>
    </row>
    <row r="1250" customFormat="false" ht="15" hidden="false" customHeight="true" outlineLevel="0" collapsed="false">
      <c r="A1250" s="9" t="s">
        <v>256</v>
      </c>
      <c r="B1250" s="10" t="s">
        <v>202</v>
      </c>
      <c r="C1250" s="10" t="s">
        <v>257</v>
      </c>
      <c r="D1250" s="9" t="n">
        <v>2021</v>
      </c>
      <c r="E1250" s="11" t="n">
        <v>3479</v>
      </c>
      <c r="F1250" s="11" t="n">
        <v>424</v>
      </c>
      <c r="G1250" s="11" t="n">
        <v>457</v>
      </c>
      <c r="H1250" s="11" t="n">
        <v>66</v>
      </c>
      <c r="I1250" s="11" t="n">
        <v>3231</v>
      </c>
      <c r="J1250" s="11" t="n">
        <v>2247</v>
      </c>
      <c r="K1250" s="11" t="n">
        <v>4</v>
      </c>
      <c r="L1250" s="12" t="n">
        <v>18.9709686691578</v>
      </c>
      <c r="M1250" s="12" t="n">
        <v>1.14975567691866</v>
      </c>
      <c r="N1250" s="13" t="n">
        <v>0.695450324976787</v>
      </c>
      <c r="O1250" s="13" t="n">
        <v>0.928715148031043</v>
      </c>
      <c r="P1250" s="13" t="n">
        <v>0.131359586087956</v>
      </c>
      <c r="Q1250" s="13" t="n">
        <v>-0.218202247191011</v>
      </c>
      <c r="R1250" s="13" t="n">
        <v>-0.271132376395534</v>
      </c>
      <c r="S1250" s="11" t="n">
        <v>0</v>
      </c>
      <c r="T1250" s="13" t="n">
        <v>-0.0958904109589042</v>
      </c>
      <c r="U1250" s="13" t="n">
        <v>-0.095464725643897</v>
      </c>
      <c r="V1250" s="11" t="n">
        <v>0</v>
      </c>
      <c r="W1250" s="13" t="n">
        <v>-0.151515151515152</v>
      </c>
      <c r="X1250" s="11" t="n">
        <v>0</v>
      </c>
      <c r="Y1250" s="11" t="n">
        <v>0</v>
      </c>
      <c r="Z1250" s="11" t="n">
        <v>0</v>
      </c>
      <c r="AA1250" s="11" t="n">
        <v>0</v>
      </c>
      <c r="AB1250" s="10" t="s">
        <v>515</v>
      </c>
      <c r="AC1250" s="11" t="n">
        <v>6</v>
      </c>
      <c r="AD1250" s="11" t="n">
        <v>35</v>
      </c>
      <c r="AE1250" s="11" t="n">
        <v>20</v>
      </c>
      <c r="AF1250" s="11" t="n">
        <v>1</v>
      </c>
      <c r="AG1250" s="11" t="n">
        <v>4</v>
      </c>
      <c r="AH1250" s="11" t="n">
        <v>0</v>
      </c>
      <c r="AI1250" s="13" t="n">
        <v>0.0909090909090909</v>
      </c>
      <c r="AJ1250" s="13" t="n">
        <v>0.53030303030303</v>
      </c>
      <c r="AK1250" s="13" t="n">
        <v>0.303030303030303</v>
      </c>
      <c r="AL1250" s="13" t="n">
        <v>0.0151515151515152</v>
      </c>
      <c r="AM1250" s="13" t="n">
        <v>0.0606060606060606</v>
      </c>
      <c r="AN1250" s="11" t="n">
        <v>3</v>
      </c>
      <c r="AO1250" s="13" t="n">
        <v>0.0434782608695652</v>
      </c>
      <c r="AP1250" s="11" t="n">
        <v>8</v>
      </c>
      <c r="AQ1250" s="11" t="n">
        <v>1</v>
      </c>
      <c r="AR1250" s="13" t="n">
        <v>0.105263157894737</v>
      </c>
      <c r="AS1250" s="13" t="n">
        <v>0.0131578947368421</v>
      </c>
      <c r="AT1250" s="14" t="n">
        <f aca="false">SUMIFS(시도_소아과개폐업!$C$5:$C$293,시도_소아과개폐업!$A$5:$A$293,$D1250,시도_소아과개폐업!$B$5:$B$293,$B1250)</f>
        <v>144</v>
      </c>
      <c r="AU1250" s="14" t="n">
        <f aca="false">SUMIFS(시도_소아과개폐업!$D$5:$D$293,시도_소아과개폐업!$A$5:$A$293,$D1250,시도_소아과개폐업!$B$5:$B$293,$B1250)</f>
        <v>101</v>
      </c>
      <c r="AV1250" s="14" t="n">
        <f aca="false">SUMIFS(시도_소아과개폐업!$F$5:$F$293,시도_소아과개폐업!$A$5:$A$293,$D1250,시도_소아과개폐업!$B$5:$B$293,$B1250)</f>
        <v>43</v>
      </c>
      <c r="AW1250" s="15" t="n">
        <f aca="false">SUMIFS(시도_소아과개폐업!$G$5:$G$293,시도_소아과개폐업!$A$5:$A$293,$D1250,시도_소아과개폐업!$B$5:$B$293,$B1250)</f>
        <v>0.150297619047619</v>
      </c>
      <c r="AX1250" s="14" t="n">
        <f aca="false">SUMIFS(시도_소아과개폐업!$H$5:$H$293,시도_소아과개폐업!$A$5:$A$293,$D1250,시도_소아과개폐업!$B$5:$B$293,$B1250)</f>
        <v>327</v>
      </c>
      <c r="AY1250" s="14" t="n">
        <f aca="false">SUMIFS(시군구_병원급!$E$5:$E$3668,시군구_병원급!$A$5:$A$3668,$A1250,시군구_병원급!$D$5:$D$3668,$D1250)</f>
        <v>2</v>
      </c>
      <c r="AZ1250" s="14" t="n">
        <f aca="false">SUMIFS(시군구_병원급!$F$5:$F$3668,시군구_병원급!$A$5:$A$3668,$A1250,시군구_병원급!$D$5:$D$3668,$D1250)</f>
        <v>1</v>
      </c>
      <c r="BA1250" s="14" t="n">
        <f aca="false">SUMIFS(시군구_병원급!$G$5:$G$3668,시군구_병원급!$A$5:$A$3668,$A1250,시군구_병원급!$D$5:$D$3668,$D1250)</f>
        <v>2</v>
      </c>
      <c r="BB1250" s="14" t="n">
        <f aca="false">SUMIFS(시군구_병원급!$H$5:$H$3668,시군구_병원급!$A$5:$A$3668,$A1250,시군구_병원급!$D$5:$D$3668,$D1250)</f>
        <v>11</v>
      </c>
      <c r="BC1250" s="16" t="n">
        <f aca="false">K1250+AY1250</f>
        <v>6</v>
      </c>
      <c r="BD1250" s="17" t="n">
        <f aca="false">IF(E1250=0,"",(K1250+AY1250)/E1250*1000)</f>
        <v>1.72463351537798</v>
      </c>
      <c r="BE1250" s="16" t="n">
        <f aca="false">AY1250-SUMIFS(시군구_병원급!$E$5:$E$3668,시군구_병원급!$A$5:$A$3668,$A1250,시군구_병원급!$D$5:$D$3668,$D1250-3)</f>
        <v>0</v>
      </c>
      <c r="BF1250" s="16" t="n">
        <f aca="false">IF(AY1250=0,1,0)</f>
        <v>0</v>
      </c>
      <c r="BG1250" s="16" t="n">
        <f aca="false">IF(K1250+AY1250=0,1,0)</f>
        <v>0</v>
      </c>
      <c r="BH1250" s="16" t="n">
        <f aca="false">AF1250+AG1250+AH1250</f>
        <v>5</v>
      </c>
      <c r="BI1250" s="18" t="n">
        <f aca="false">IF(H1250=0,"",BH1250/H1250)</f>
        <v>0.0757575757575758</v>
      </c>
      <c r="BJ1250" s="16" t="n">
        <f aca="false">IF(AP1250="","",AP1250+AN1250)</f>
        <v>11</v>
      </c>
    </row>
    <row r="1251" customFormat="false" ht="15" hidden="false" customHeight="true" outlineLevel="0" collapsed="false">
      <c r="A1251" s="9" t="s">
        <v>258</v>
      </c>
      <c r="B1251" s="10" t="s">
        <v>202</v>
      </c>
      <c r="C1251" s="10" t="s">
        <v>259</v>
      </c>
      <c r="D1251" s="9" t="n">
        <v>2021</v>
      </c>
      <c r="E1251" s="11" t="n">
        <v>1379</v>
      </c>
      <c r="F1251" s="11" t="n">
        <v>202</v>
      </c>
      <c r="G1251" s="11" t="n">
        <v>217</v>
      </c>
      <c r="H1251" s="11" t="n">
        <v>26</v>
      </c>
      <c r="I1251" s="11" t="n">
        <v>1073</v>
      </c>
      <c r="J1251" s="11" t="n">
        <v>863</v>
      </c>
      <c r="K1251" s="11" t="n">
        <v>0</v>
      </c>
      <c r="L1251" s="12" t="n">
        <v>18.854242204496</v>
      </c>
      <c r="M1251" s="12" t="n">
        <v>0</v>
      </c>
      <c r="N1251" s="13" t="n">
        <v>0.804287045666356</v>
      </c>
      <c r="O1251" s="13" t="n">
        <v>0.778100072516316</v>
      </c>
      <c r="P1251" s="13" t="n">
        <v>0.157360406091371</v>
      </c>
      <c r="Q1251" s="13" t="n">
        <v>-0.293906810035842</v>
      </c>
      <c r="R1251" s="13" t="n">
        <v>-0.340425531914894</v>
      </c>
      <c r="S1251" s="11" t="n">
        <v>0</v>
      </c>
      <c r="T1251" s="13" t="n">
        <v>-0.103448275862069</v>
      </c>
      <c r="U1251" s="13" t="n">
        <v>-0.0821214713430283</v>
      </c>
      <c r="V1251" s="11" t="n">
        <v>1</v>
      </c>
      <c r="W1251" s="13" t="n">
        <v>-0.192307692307692</v>
      </c>
      <c r="X1251" s="11" t="n">
        <v>0</v>
      </c>
      <c r="Y1251" s="11" t="n">
        <v>0</v>
      </c>
      <c r="Z1251" s="11" t="n">
        <v>0</v>
      </c>
      <c r="AA1251" s="11" t="n">
        <v>0</v>
      </c>
      <c r="AB1251" s="10" t="s">
        <v>515</v>
      </c>
      <c r="AC1251" s="11" t="n">
        <v>7</v>
      </c>
      <c r="AD1251" s="11" t="n">
        <v>7</v>
      </c>
      <c r="AE1251" s="11" t="n">
        <v>6</v>
      </c>
      <c r="AF1251" s="11" t="n">
        <v>4</v>
      </c>
      <c r="AG1251" s="11" t="n">
        <v>2</v>
      </c>
      <c r="AH1251" s="11" t="n">
        <v>0</v>
      </c>
      <c r="AI1251" s="13" t="n">
        <v>0.269230769230769</v>
      </c>
      <c r="AJ1251" s="13" t="n">
        <v>0.269230769230769</v>
      </c>
      <c r="AK1251" s="13" t="n">
        <v>0.230769230769231</v>
      </c>
      <c r="AL1251" s="13" t="n">
        <v>0.153846153846154</v>
      </c>
      <c r="AM1251" s="13" t="n">
        <v>0.0769230769230769</v>
      </c>
      <c r="AN1251" s="11" t="n">
        <v>2</v>
      </c>
      <c r="AO1251" s="13" t="n">
        <v>0.0714285714285714</v>
      </c>
      <c r="AP1251" s="11" t="n">
        <v>2</v>
      </c>
      <c r="AQ1251" s="11" t="n">
        <v>0</v>
      </c>
      <c r="AR1251" s="13" t="n">
        <v>0.0666666666666667</v>
      </c>
      <c r="AS1251" s="13" t="n">
        <v>0</v>
      </c>
      <c r="AT1251" s="14" t="n">
        <f aca="false">SUMIFS(시도_소아과개폐업!$C$5:$C$293,시도_소아과개폐업!$A$5:$A$293,$D1251,시도_소아과개폐업!$B$5:$B$293,$B1251)</f>
        <v>144</v>
      </c>
      <c r="AU1251" s="14" t="n">
        <f aca="false">SUMIFS(시도_소아과개폐업!$D$5:$D$293,시도_소아과개폐업!$A$5:$A$293,$D1251,시도_소아과개폐업!$B$5:$B$293,$B1251)</f>
        <v>101</v>
      </c>
      <c r="AV1251" s="14" t="n">
        <f aca="false">SUMIFS(시도_소아과개폐업!$F$5:$F$293,시도_소아과개폐업!$A$5:$A$293,$D1251,시도_소아과개폐업!$B$5:$B$293,$B1251)</f>
        <v>43</v>
      </c>
      <c r="AW1251" s="15" t="n">
        <f aca="false">SUMIFS(시도_소아과개폐업!$G$5:$G$293,시도_소아과개폐업!$A$5:$A$293,$D1251,시도_소아과개폐업!$B$5:$B$293,$B1251)</f>
        <v>0.150297619047619</v>
      </c>
      <c r="AX1251" s="14" t="n">
        <f aca="false">SUMIFS(시도_소아과개폐업!$H$5:$H$293,시도_소아과개폐업!$A$5:$A$293,$D1251,시도_소아과개폐업!$B$5:$B$293,$B1251)</f>
        <v>327</v>
      </c>
      <c r="AY1251" s="14" t="n">
        <f aca="false">SUMIFS(시군구_병원급!$E$5:$E$3668,시군구_병원급!$A$5:$A$3668,$A1251,시군구_병원급!$D$5:$D$3668,$D1251)</f>
        <v>0</v>
      </c>
      <c r="AZ1251" s="14" t="n">
        <f aca="false">SUMIFS(시군구_병원급!$F$5:$F$3668,시군구_병원급!$A$5:$A$3668,$A1251,시군구_병원급!$D$5:$D$3668,$D1251)</f>
        <v>0</v>
      </c>
      <c r="BA1251" s="14" t="n">
        <f aca="false">SUMIFS(시군구_병원급!$G$5:$G$3668,시군구_병원급!$A$5:$A$3668,$A1251,시군구_병원급!$D$5:$D$3668,$D1251)</f>
        <v>0</v>
      </c>
      <c r="BB1251" s="14" t="n">
        <f aca="false">SUMIFS(시군구_병원급!$H$5:$H$3668,시군구_병원급!$A$5:$A$3668,$A1251,시군구_병원급!$D$5:$D$3668,$D1251)</f>
        <v>1</v>
      </c>
      <c r="BC1251" s="16" t="n">
        <f aca="false">K1251+AY1251</f>
        <v>0</v>
      </c>
      <c r="BD1251" s="17" t="n">
        <f aca="false">IF(E1251=0,"",(K1251+AY1251)/E1251*1000)</f>
        <v>0</v>
      </c>
      <c r="BE1251" s="16" t="n">
        <f aca="false">AY1251-SUMIFS(시군구_병원급!$E$5:$E$3668,시군구_병원급!$A$5:$A$3668,$A1251,시군구_병원급!$D$5:$D$3668,$D1251-3)</f>
        <v>0</v>
      </c>
      <c r="BF1251" s="16" t="n">
        <f aca="false">IF(AY1251=0,1,0)</f>
        <v>1</v>
      </c>
      <c r="BG1251" s="16" t="n">
        <f aca="false">IF(K1251+AY1251=0,1,0)</f>
        <v>1</v>
      </c>
      <c r="BH1251" s="16" t="n">
        <f aca="false">AF1251+AG1251+AH1251</f>
        <v>6</v>
      </c>
      <c r="BI1251" s="18" t="n">
        <f aca="false">IF(H1251=0,"",BH1251/H1251)</f>
        <v>0.230769230769231</v>
      </c>
      <c r="BJ1251" s="16" t="n">
        <f aca="false">IF(AP1251="","",AP1251+AN1251)</f>
        <v>4</v>
      </c>
    </row>
    <row r="1252" customFormat="false" ht="15" hidden="false" customHeight="true" outlineLevel="0" collapsed="false">
      <c r="A1252" s="9" t="s">
        <v>260</v>
      </c>
      <c r="B1252" s="10" t="s">
        <v>202</v>
      </c>
      <c r="C1252" s="10" t="s">
        <v>261</v>
      </c>
      <c r="D1252" s="9" t="n">
        <v>2021</v>
      </c>
      <c r="E1252" s="11" t="n">
        <v>1659</v>
      </c>
      <c r="F1252" s="11" t="n">
        <v>237</v>
      </c>
      <c r="G1252" s="11" t="n">
        <v>242</v>
      </c>
      <c r="H1252" s="11" t="n">
        <v>34</v>
      </c>
      <c r="I1252" s="11" t="n">
        <v>1724</v>
      </c>
      <c r="J1252" s="11" t="n">
        <v>1229</v>
      </c>
      <c r="K1252" s="11" t="n">
        <v>1</v>
      </c>
      <c r="L1252" s="12" t="n">
        <v>20.4942736588306</v>
      </c>
      <c r="M1252" s="12" t="n">
        <v>0.602772754671489</v>
      </c>
      <c r="N1252" s="13" t="n">
        <v>0.712877030162413</v>
      </c>
      <c r="O1252" s="13" t="n">
        <v>1.03918022905365</v>
      </c>
      <c r="P1252" s="13" t="n">
        <v>0.1458710066305</v>
      </c>
      <c r="Q1252" s="13" t="n">
        <v>-0.208492366412214</v>
      </c>
      <c r="R1252" s="13" t="n">
        <v>-0.196013289036545</v>
      </c>
      <c r="S1252" s="11" t="n">
        <v>0</v>
      </c>
      <c r="T1252" s="13" t="n">
        <v>0</v>
      </c>
      <c r="U1252" s="13" t="n">
        <v>0.00349243306169966</v>
      </c>
      <c r="V1252" s="11" t="n">
        <v>0</v>
      </c>
      <c r="W1252" s="13" t="n">
        <v>-0.176470588235294</v>
      </c>
      <c r="X1252" s="11" t="n">
        <v>0</v>
      </c>
      <c r="Y1252" s="11" t="n">
        <v>1</v>
      </c>
      <c r="Z1252" s="11" t="n">
        <v>1</v>
      </c>
      <c r="AA1252" s="11" t="n">
        <v>0</v>
      </c>
      <c r="AB1252" s="10" t="s">
        <v>515</v>
      </c>
      <c r="AC1252" s="11" t="n">
        <v>6</v>
      </c>
      <c r="AD1252" s="11" t="n">
        <v>11</v>
      </c>
      <c r="AE1252" s="11" t="n">
        <v>11</v>
      </c>
      <c r="AF1252" s="11" t="n">
        <v>3</v>
      </c>
      <c r="AG1252" s="11" t="n">
        <v>3</v>
      </c>
      <c r="AH1252" s="11" t="n">
        <v>0</v>
      </c>
      <c r="AI1252" s="13" t="n">
        <v>0.176470588235294</v>
      </c>
      <c r="AJ1252" s="13" t="n">
        <v>0.323529411764706</v>
      </c>
      <c r="AK1252" s="13" t="n">
        <v>0.323529411764706</v>
      </c>
      <c r="AL1252" s="13" t="n">
        <v>0.0882352941176471</v>
      </c>
      <c r="AM1252" s="13" t="n">
        <v>0.0882352941176471</v>
      </c>
      <c r="AN1252" s="11" t="n">
        <v>1</v>
      </c>
      <c r="AO1252" s="13" t="n">
        <v>0.0285714285714286</v>
      </c>
      <c r="AP1252" s="11" t="n">
        <v>1</v>
      </c>
      <c r="AQ1252" s="11" t="n">
        <v>1</v>
      </c>
      <c r="AR1252" s="13" t="n">
        <v>0.0285714285714286</v>
      </c>
      <c r="AS1252" s="13" t="n">
        <v>0.0285714285714286</v>
      </c>
      <c r="AT1252" s="14" t="n">
        <f aca="false">SUMIFS(시도_소아과개폐업!$C$5:$C$293,시도_소아과개폐업!$A$5:$A$293,$D1252,시도_소아과개폐업!$B$5:$B$293,$B1252)</f>
        <v>144</v>
      </c>
      <c r="AU1252" s="14" t="n">
        <f aca="false">SUMIFS(시도_소아과개폐업!$D$5:$D$293,시도_소아과개폐업!$A$5:$A$293,$D1252,시도_소아과개폐업!$B$5:$B$293,$B1252)</f>
        <v>101</v>
      </c>
      <c r="AV1252" s="14" t="n">
        <f aca="false">SUMIFS(시도_소아과개폐업!$F$5:$F$293,시도_소아과개폐업!$A$5:$A$293,$D1252,시도_소아과개폐업!$B$5:$B$293,$B1252)</f>
        <v>43</v>
      </c>
      <c r="AW1252" s="15" t="n">
        <f aca="false">SUMIFS(시도_소아과개폐업!$G$5:$G$293,시도_소아과개폐업!$A$5:$A$293,$D1252,시도_소아과개폐업!$B$5:$B$293,$B1252)</f>
        <v>0.150297619047619</v>
      </c>
      <c r="AX1252" s="14" t="n">
        <f aca="false">SUMIFS(시도_소아과개폐업!$H$5:$H$293,시도_소아과개폐업!$A$5:$A$293,$D1252,시도_소아과개폐업!$B$5:$B$293,$B1252)</f>
        <v>327</v>
      </c>
      <c r="AY1252" s="14" t="n">
        <f aca="false">SUMIFS(시군구_병원급!$E$5:$E$3668,시군구_병원급!$A$5:$A$3668,$A1252,시군구_병원급!$D$5:$D$3668,$D1252)</f>
        <v>1</v>
      </c>
      <c r="AZ1252" s="14" t="n">
        <f aca="false">SUMIFS(시군구_병원급!$F$5:$F$3668,시군구_병원급!$A$5:$A$3668,$A1252,시군구_병원급!$D$5:$D$3668,$D1252)</f>
        <v>0</v>
      </c>
      <c r="BA1252" s="14" t="n">
        <f aca="false">SUMIFS(시군구_병원급!$G$5:$G$3668,시군구_병원급!$A$5:$A$3668,$A1252,시군구_병원급!$D$5:$D$3668,$D1252)</f>
        <v>2</v>
      </c>
      <c r="BB1252" s="14" t="n">
        <f aca="false">SUMIFS(시군구_병원급!$H$5:$H$3668,시군구_병원급!$A$5:$A$3668,$A1252,시군구_병원급!$D$5:$D$3668,$D1252)</f>
        <v>8</v>
      </c>
      <c r="BC1252" s="16" t="n">
        <f aca="false">K1252+AY1252</f>
        <v>2</v>
      </c>
      <c r="BD1252" s="17" t="n">
        <f aca="false">IF(E1252=0,"",(K1252+AY1252)/E1252*1000)</f>
        <v>1.20554550934298</v>
      </c>
      <c r="BE1252" s="16" t="n">
        <f aca="false">AY1252-SUMIFS(시군구_병원급!$E$5:$E$3668,시군구_병원급!$A$5:$A$3668,$A1252,시군구_병원급!$D$5:$D$3668,$D1252-3)</f>
        <v>0</v>
      </c>
      <c r="BF1252" s="16" t="n">
        <f aca="false">IF(AY1252=0,1,0)</f>
        <v>0</v>
      </c>
      <c r="BG1252" s="16" t="n">
        <f aca="false">IF(K1252+AY1252=0,1,0)</f>
        <v>0</v>
      </c>
      <c r="BH1252" s="16" t="n">
        <f aca="false">AF1252+AG1252+AH1252</f>
        <v>6</v>
      </c>
      <c r="BI1252" s="18" t="n">
        <f aca="false">IF(H1252=0,"",BH1252/H1252)</f>
        <v>0.176470588235294</v>
      </c>
      <c r="BJ1252" s="16" t="n">
        <f aca="false">IF(AP1252="","",AP1252+AN1252)</f>
        <v>2</v>
      </c>
    </row>
    <row r="1253" customFormat="false" ht="15" hidden="false" customHeight="true" outlineLevel="0" collapsed="false">
      <c r="A1253" s="9" t="s">
        <v>262</v>
      </c>
      <c r="B1253" s="10" t="s">
        <v>202</v>
      </c>
      <c r="C1253" s="10" t="s">
        <v>263</v>
      </c>
      <c r="D1253" s="9" t="n">
        <v>2021</v>
      </c>
      <c r="E1253" s="11" t="n">
        <v>3517</v>
      </c>
      <c r="F1253" s="11" t="n">
        <v>458</v>
      </c>
      <c r="G1253" s="11" t="n">
        <v>474</v>
      </c>
      <c r="H1253" s="11" t="n">
        <v>47</v>
      </c>
      <c r="I1253" s="11" t="n">
        <v>3159</v>
      </c>
      <c r="J1253" s="11" t="n">
        <v>2408</v>
      </c>
      <c r="K1253" s="11" t="n">
        <v>3</v>
      </c>
      <c r="L1253" s="12" t="n">
        <v>13.3636622121126</v>
      </c>
      <c r="M1253" s="12" t="n">
        <v>0.852999715666762</v>
      </c>
      <c r="N1253" s="13" t="n">
        <v>0.762266540044318</v>
      </c>
      <c r="O1253" s="13" t="n">
        <v>0.8982087005971</v>
      </c>
      <c r="P1253" s="13" t="n">
        <v>0.134773955075348</v>
      </c>
      <c r="Q1253" s="13" t="n">
        <v>-0.169735599622285</v>
      </c>
      <c r="R1253" s="13" t="n">
        <v>-0.0884615384615385</v>
      </c>
      <c r="S1253" s="11" t="n">
        <v>0</v>
      </c>
      <c r="T1253" s="13" t="n">
        <v>-0.113207547169811</v>
      </c>
      <c r="U1253" s="13" t="n">
        <v>-0.0348304307974335</v>
      </c>
      <c r="V1253" s="11" t="n">
        <v>0</v>
      </c>
      <c r="W1253" s="13" t="n">
        <v>-0.0425531914893617</v>
      </c>
      <c r="X1253" s="11" t="n">
        <v>0</v>
      </c>
      <c r="Y1253" s="11" t="n">
        <v>0</v>
      </c>
      <c r="Z1253" s="11" t="n">
        <v>0</v>
      </c>
      <c r="AA1253" s="11" t="n">
        <v>0</v>
      </c>
      <c r="AB1253" s="10" t="s">
        <v>515</v>
      </c>
      <c r="AC1253" s="11" t="n">
        <v>11</v>
      </c>
      <c r="AD1253" s="11" t="n">
        <v>27</v>
      </c>
      <c r="AE1253" s="11" t="n">
        <v>6</v>
      </c>
      <c r="AF1253" s="11" t="n">
        <v>1</v>
      </c>
      <c r="AG1253" s="11" t="n">
        <v>2</v>
      </c>
      <c r="AH1253" s="11" t="n">
        <v>0</v>
      </c>
      <c r="AI1253" s="13" t="n">
        <v>0.234042553191489</v>
      </c>
      <c r="AJ1253" s="13" t="n">
        <v>0.574468085106383</v>
      </c>
      <c r="AK1253" s="13" t="n">
        <v>0.127659574468085</v>
      </c>
      <c r="AL1253" s="13" t="n">
        <v>0.0212765957446809</v>
      </c>
      <c r="AM1253" s="13" t="n">
        <v>0.0425531914893617</v>
      </c>
      <c r="AN1253" s="11" t="n">
        <v>0</v>
      </c>
      <c r="AO1253" s="13" t="n">
        <v>0</v>
      </c>
      <c r="AP1253" s="11" t="n">
        <v>6</v>
      </c>
      <c r="AQ1253" s="11" t="n">
        <v>0</v>
      </c>
      <c r="AR1253" s="13" t="n">
        <v>0.113207547169811</v>
      </c>
      <c r="AS1253" s="13" t="n">
        <v>0</v>
      </c>
      <c r="AT1253" s="14" t="n">
        <f aca="false">SUMIFS(시도_소아과개폐업!$C$5:$C$293,시도_소아과개폐업!$A$5:$A$293,$D1253,시도_소아과개폐업!$B$5:$B$293,$B1253)</f>
        <v>144</v>
      </c>
      <c r="AU1253" s="14" t="n">
        <f aca="false">SUMIFS(시도_소아과개폐업!$D$5:$D$293,시도_소아과개폐업!$A$5:$A$293,$D1253,시도_소아과개폐업!$B$5:$B$293,$B1253)</f>
        <v>101</v>
      </c>
      <c r="AV1253" s="14" t="n">
        <f aca="false">SUMIFS(시도_소아과개폐업!$F$5:$F$293,시도_소아과개폐업!$A$5:$A$293,$D1253,시도_소아과개폐업!$B$5:$B$293,$B1253)</f>
        <v>43</v>
      </c>
      <c r="AW1253" s="15" t="n">
        <f aca="false">SUMIFS(시도_소아과개폐업!$G$5:$G$293,시도_소아과개폐업!$A$5:$A$293,$D1253,시도_소아과개폐업!$B$5:$B$293,$B1253)</f>
        <v>0.150297619047619</v>
      </c>
      <c r="AX1253" s="14" t="n">
        <f aca="false">SUMIFS(시도_소아과개폐업!$H$5:$H$293,시도_소아과개폐업!$A$5:$A$293,$D1253,시도_소아과개폐업!$B$5:$B$293,$B1253)</f>
        <v>327</v>
      </c>
      <c r="AY1253" s="14" t="n">
        <f aca="false">SUMIFS(시군구_병원급!$E$5:$E$3668,시군구_병원급!$A$5:$A$3668,$A1253,시군구_병원급!$D$5:$D$3668,$D1253)</f>
        <v>1</v>
      </c>
      <c r="AZ1253" s="14" t="n">
        <f aca="false">SUMIFS(시군구_병원급!$F$5:$F$3668,시군구_병원급!$A$5:$A$3668,$A1253,시군구_병원급!$D$5:$D$3668,$D1253)</f>
        <v>0</v>
      </c>
      <c r="BA1253" s="14" t="n">
        <f aca="false">SUMIFS(시군구_병원급!$G$5:$G$3668,시군구_병원급!$A$5:$A$3668,$A1253,시군구_병원급!$D$5:$D$3668,$D1253)</f>
        <v>2</v>
      </c>
      <c r="BB1253" s="14" t="n">
        <f aca="false">SUMIFS(시군구_병원급!$H$5:$H$3668,시군구_병원급!$A$5:$A$3668,$A1253,시군구_병원급!$D$5:$D$3668,$D1253)</f>
        <v>11</v>
      </c>
      <c r="BC1253" s="16" t="n">
        <f aca="false">K1253+AY1253</f>
        <v>4</v>
      </c>
      <c r="BD1253" s="17" t="n">
        <f aca="false">IF(E1253=0,"",(K1253+AY1253)/E1253*1000)</f>
        <v>1.13733295422235</v>
      </c>
      <c r="BE1253" s="16" t="n">
        <f aca="false">AY1253-SUMIFS(시군구_병원급!$E$5:$E$3668,시군구_병원급!$A$5:$A$3668,$A1253,시군구_병원급!$D$5:$D$3668,$D1253-3)</f>
        <v>0</v>
      </c>
      <c r="BF1253" s="16" t="n">
        <f aca="false">IF(AY1253=0,1,0)</f>
        <v>0</v>
      </c>
      <c r="BG1253" s="16" t="n">
        <f aca="false">IF(K1253+AY1253=0,1,0)</f>
        <v>0</v>
      </c>
      <c r="BH1253" s="16" t="n">
        <f aca="false">AF1253+AG1253+AH1253</f>
        <v>3</v>
      </c>
      <c r="BI1253" s="18" t="n">
        <f aca="false">IF(H1253=0,"",BH1253/H1253)</f>
        <v>0.0638297872340426</v>
      </c>
      <c r="BJ1253" s="16" t="n">
        <f aca="false">IF(AP1253="","",AP1253+AN1253)</f>
        <v>6</v>
      </c>
    </row>
    <row r="1254" customFormat="false" ht="15" hidden="false" customHeight="true" outlineLevel="0" collapsed="false">
      <c r="A1254" s="9" t="s">
        <v>264</v>
      </c>
      <c r="B1254" s="10" t="s">
        <v>265</v>
      </c>
      <c r="C1254" s="10" t="s">
        <v>266</v>
      </c>
      <c r="D1254" s="9" t="n">
        <v>2021</v>
      </c>
      <c r="E1254" s="11" t="n">
        <v>37477</v>
      </c>
      <c r="F1254" s="11" t="n">
        <v>5028</v>
      </c>
      <c r="G1254" s="11" t="n">
        <v>5100</v>
      </c>
      <c r="H1254" s="11" t="n">
        <v>661</v>
      </c>
      <c r="I1254" s="11" t="n">
        <v>34028</v>
      </c>
      <c r="J1254" s="11" t="n">
        <v>25971</v>
      </c>
      <c r="K1254" s="11" t="n">
        <v>35</v>
      </c>
      <c r="L1254" s="12" t="n">
        <v>17.6374843237186</v>
      </c>
      <c r="M1254" s="12" t="n">
        <v>0.93390612909251</v>
      </c>
      <c r="N1254" s="13" t="n">
        <v>0.763224403432467</v>
      </c>
      <c r="O1254" s="13" t="n">
        <v>0.907970221735998</v>
      </c>
      <c r="P1254" s="13" t="n">
        <v>0.136083464524909</v>
      </c>
      <c r="Q1254" s="13" t="n">
        <v>-0.168895393963586</v>
      </c>
      <c r="R1254" s="13" t="n">
        <v>-0.206719552029865</v>
      </c>
      <c r="S1254" s="11" t="n">
        <v>4</v>
      </c>
      <c r="T1254" s="13" t="n">
        <v>-0.0364431486880467</v>
      </c>
      <c r="U1254" s="13" t="n">
        <v>-0.0147092888580033</v>
      </c>
      <c r="V1254" s="11" t="n">
        <v>0</v>
      </c>
      <c r="W1254" s="13" t="n">
        <v>-0.167927382753404</v>
      </c>
      <c r="X1254" s="11" t="n">
        <v>0</v>
      </c>
      <c r="Y1254" s="11" t="n">
        <v>0</v>
      </c>
      <c r="Z1254" s="11" t="n">
        <v>0</v>
      </c>
      <c r="AA1254" s="11" t="n">
        <v>0</v>
      </c>
      <c r="AB1254" s="10" t="s">
        <v>515</v>
      </c>
      <c r="AC1254" s="11" t="n">
        <v>55</v>
      </c>
      <c r="AD1254" s="11" t="n">
        <v>229</v>
      </c>
      <c r="AE1254" s="11" t="n">
        <v>303</v>
      </c>
      <c r="AF1254" s="11" t="n">
        <v>24</v>
      </c>
      <c r="AG1254" s="11" t="n">
        <v>50</v>
      </c>
      <c r="AH1254" s="11" t="n">
        <v>0</v>
      </c>
      <c r="AI1254" s="13" t="n">
        <v>0.0832072617246596</v>
      </c>
      <c r="AJ1254" s="13" t="n">
        <v>0.346444780635401</v>
      </c>
      <c r="AK1254" s="13" t="n">
        <v>0.45839636913767</v>
      </c>
      <c r="AL1254" s="13" t="n">
        <v>0.0363086232980333</v>
      </c>
      <c r="AM1254" s="13" t="n">
        <v>0.075642965204236</v>
      </c>
      <c r="AN1254" s="11" t="n">
        <v>14</v>
      </c>
      <c r="AO1254" s="13" t="n">
        <v>0.0207407407407407</v>
      </c>
      <c r="AP1254" s="11" t="n">
        <v>46</v>
      </c>
      <c r="AQ1254" s="11" t="n">
        <v>21</v>
      </c>
      <c r="AR1254" s="13" t="n">
        <v>0.0657142857142857</v>
      </c>
      <c r="AS1254" s="13" t="n">
        <v>0.03</v>
      </c>
      <c r="AT1254" s="14" t="n">
        <f aca="false">SUMIFS(시도_소아과개폐업!$C$5:$C$293,시도_소아과개폐업!$A$5:$A$293,$D1254,시도_소아과개폐업!$B$5:$B$293,$B1254)</f>
        <v>14</v>
      </c>
      <c r="AU1254" s="14" t="n">
        <f aca="false">SUMIFS(시도_소아과개폐업!$D$5:$D$293,시도_소아과개폐업!$A$5:$A$293,$D1254,시도_소아과개폐업!$B$5:$B$293,$B1254)</f>
        <v>6</v>
      </c>
      <c r="AV1254" s="14" t="n">
        <f aca="false">SUMIFS(시도_소아과개폐업!$F$5:$F$293,시도_소아과개폐업!$A$5:$A$293,$D1254,시도_소아과개폐업!$B$5:$B$293,$B1254)</f>
        <v>8</v>
      </c>
      <c r="AW1254" s="15" t="n">
        <f aca="false">SUMIFS(시도_소아과개폐업!$G$5:$G$293,시도_소아과개폐업!$A$5:$A$293,$D1254,시도_소아과개폐업!$B$5:$B$293,$B1254)</f>
        <v>0.117647058823529</v>
      </c>
      <c r="AX1254" s="14" t="n">
        <f aca="false">SUMIFS(시도_소아과개폐업!$H$5:$H$293,시도_소아과개폐업!$A$5:$A$293,$D1254,시도_소아과개폐업!$B$5:$B$293,$B1254)</f>
        <v>27</v>
      </c>
      <c r="AY1254" s="14" t="n">
        <f aca="false">SUMIFS(시군구_병원급!$E$5:$E$3668,시군구_병원급!$A$5:$A$3668,$A1254,시군구_병원급!$D$5:$D$3668,$D1254)</f>
        <v>4</v>
      </c>
      <c r="AZ1254" s="14" t="n">
        <f aca="false">SUMIFS(시군구_병원급!$F$5:$F$3668,시군구_병원급!$A$5:$A$3668,$A1254,시군구_병원급!$D$5:$D$3668,$D1254)</f>
        <v>7</v>
      </c>
      <c r="BA1254" s="14" t="n">
        <f aca="false">SUMIFS(시군구_병원급!$G$5:$G$3668,시군구_병원급!$A$5:$A$3668,$A1254,시군구_병원급!$D$5:$D$3668,$D1254)</f>
        <v>34</v>
      </c>
      <c r="BB1254" s="14" t="n">
        <f aca="false">SUMIFS(시군구_병원급!$H$5:$H$3668,시군구_병원급!$A$5:$A$3668,$A1254,시군구_병원급!$D$5:$D$3668,$D1254)</f>
        <v>60</v>
      </c>
      <c r="BC1254" s="16" t="n">
        <f aca="false">K1254+AY1254</f>
        <v>39</v>
      </c>
      <c r="BD1254" s="17" t="n">
        <f aca="false">IF(E1254=0,"",(K1254+AY1254)/E1254*1000)</f>
        <v>1.04063825813165</v>
      </c>
      <c r="BE1254" s="16" t="n">
        <f aca="false">AY1254-SUMIFS(시군구_병원급!$E$5:$E$3668,시군구_병원급!$A$5:$A$3668,$A1254,시군구_병원급!$D$5:$D$3668,$D1254-3)</f>
        <v>-1</v>
      </c>
      <c r="BF1254" s="16" t="n">
        <f aca="false">IF(AY1254=0,1,0)</f>
        <v>0</v>
      </c>
      <c r="BG1254" s="16" t="n">
        <f aca="false">IF(K1254+AY1254=0,1,0)</f>
        <v>0</v>
      </c>
      <c r="BH1254" s="16" t="n">
        <f aca="false">AF1254+AG1254+AH1254</f>
        <v>74</v>
      </c>
      <c r="BI1254" s="18" t="n">
        <f aca="false">IF(H1254=0,"",BH1254/H1254)</f>
        <v>0.111951588502269</v>
      </c>
      <c r="BJ1254" s="16" t="n">
        <f aca="false">IF(AP1254="","",AP1254+AN1254)</f>
        <v>60</v>
      </c>
    </row>
    <row r="1255" customFormat="false" ht="15" hidden="false" customHeight="true" outlineLevel="0" collapsed="false">
      <c r="A1255" s="9" t="s">
        <v>267</v>
      </c>
      <c r="B1255" s="10" t="s">
        <v>265</v>
      </c>
      <c r="C1255" s="10" t="s">
        <v>268</v>
      </c>
      <c r="D1255" s="9" t="n">
        <v>2021</v>
      </c>
      <c r="E1255" s="11" t="n">
        <v>7200</v>
      </c>
      <c r="F1255" s="11" t="n">
        <v>916</v>
      </c>
      <c r="G1255" s="11" t="n">
        <v>954</v>
      </c>
      <c r="H1255" s="11" t="n">
        <v>114</v>
      </c>
      <c r="I1255" s="11" t="n">
        <v>6822</v>
      </c>
      <c r="J1255" s="11" t="n">
        <v>4715</v>
      </c>
      <c r="K1255" s="11" t="n">
        <v>6</v>
      </c>
      <c r="L1255" s="12" t="n">
        <v>15.8333333333333</v>
      </c>
      <c r="M1255" s="12" t="n">
        <v>0.833333333333333</v>
      </c>
      <c r="N1255" s="13" t="n">
        <v>0.691146291410144</v>
      </c>
      <c r="O1255" s="13" t="n">
        <v>0.9475</v>
      </c>
      <c r="P1255" s="13" t="n">
        <v>0.1325</v>
      </c>
      <c r="Q1255" s="13" t="n">
        <v>-0.166570204884825</v>
      </c>
      <c r="R1255" s="13" t="n">
        <v>-0.174025974025974</v>
      </c>
      <c r="S1255" s="11" t="n">
        <v>-1</v>
      </c>
      <c r="T1255" s="13" t="n">
        <v>-0.05</v>
      </c>
      <c r="U1255" s="13" t="n">
        <v>-0.0259851513420902</v>
      </c>
      <c r="V1255" s="11" t="n">
        <v>0</v>
      </c>
      <c r="W1255" s="13" t="n">
        <v>-0.175438596491228</v>
      </c>
      <c r="X1255" s="11" t="n">
        <v>0</v>
      </c>
      <c r="Y1255" s="11" t="n">
        <v>0</v>
      </c>
      <c r="Z1255" s="11" t="n">
        <v>0</v>
      </c>
      <c r="AA1255" s="11" t="n">
        <v>0</v>
      </c>
      <c r="AB1255" s="10" t="s">
        <v>515</v>
      </c>
      <c r="AC1255" s="11" t="n">
        <v>19</v>
      </c>
      <c r="AD1255" s="11" t="n">
        <v>51</v>
      </c>
      <c r="AE1255" s="11" t="n">
        <v>23</v>
      </c>
      <c r="AF1255" s="11" t="n">
        <v>3</v>
      </c>
      <c r="AG1255" s="11" t="n">
        <v>17</v>
      </c>
      <c r="AH1255" s="11" t="n">
        <v>1</v>
      </c>
      <c r="AI1255" s="13" t="n">
        <v>0.166666666666667</v>
      </c>
      <c r="AJ1255" s="13" t="n">
        <v>0.447368421052632</v>
      </c>
      <c r="AK1255" s="13" t="n">
        <v>0.201754385964912</v>
      </c>
      <c r="AL1255" s="13" t="n">
        <v>0.0263157894736842</v>
      </c>
      <c r="AM1255" s="13" t="n">
        <v>0.149122807017544</v>
      </c>
      <c r="AN1255" s="11" t="n">
        <v>2</v>
      </c>
      <c r="AO1255" s="13" t="n">
        <v>0.0172413793103448</v>
      </c>
      <c r="AP1255" s="11" t="n">
        <v>20</v>
      </c>
      <c r="AQ1255" s="11" t="n">
        <v>9</v>
      </c>
      <c r="AR1255" s="13" t="n">
        <v>0.15748031496063</v>
      </c>
      <c r="AS1255" s="13" t="n">
        <v>0.0708661417322835</v>
      </c>
      <c r="AT1255" s="14" t="n">
        <f aca="false">SUMIFS(시도_소아과개폐업!$C$5:$C$293,시도_소아과개폐업!$A$5:$A$293,$D1255,시도_소아과개폐업!$B$5:$B$293,$B1255)</f>
        <v>14</v>
      </c>
      <c r="AU1255" s="14" t="n">
        <f aca="false">SUMIFS(시도_소아과개폐업!$D$5:$D$293,시도_소아과개폐업!$A$5:$A$293,$D1255,시도_소아과개폐업!$B$5:$B$293,$B1255)</f>
        <v>6</v>
      </c>
      <c r="AV1255" s="14" t="n">
        <f aca="false">SUMIFS(시도_소아과개폐업!$F$5:$F$293,시도_소아과개폐업!$A$5:$A$293,$D1255,시도_소아과개폐업!$B$5:$B$293,$B1255)</f>
        <v>8</v>
      </c>
      <c r="AW1255" s="15" t="n">
        <f aca="false">SUMIFS(시도_소아과개폐업!$G$5:$G$293,시도_소아과개폐업!$A$5:$A$293,$D1255,시도_소아과개폐업!$B$5:$B$293,$B1255)</f>
        <v>0.117647058823529</v>
      </c>
      <c r="AX1255" s="14" t="n">
        <f aca="false">SUMIFS(시도_소아과개폐업!$H$5:$H$293,시도_소아과개폐업!$A$5:$A$293,$D1255,시도_소아과개폐업!$B$5:$B$293,$B1255)</f>
        <v>27</v>
      </c>
      <c r="AY1255" s="14" t="n">
        <f aca="false">SUMIFS(시군구_병원급!$E$5:$E$3668,시군구_병원급!$A$5:$A$3668,$A1255,시군구_병원급!$D$5:$D$3668,$D1255)</f>
        <v>1</v>
      </c>
      <c r="AZ1255" s="14" t="n">
        <f aca="false">SUMIFS(시군구_병원급!$F$5:$F$3668,시군구_병원급!$A$5:$A$3668,$A1255,시군구_병원급!$D$5:$D$3668,$D1255)</f>
        <v>2</v>
      </c>
      <c r="BA1255" s="14" t="n">
        <f aca="false">SUMIFS(시군구_병원급!$G$5:$G$3668,시군구_병원급!$A$5:$A$3668,$A1255,시군구_병원급!$D$5:$D$3668,$D1255)</f>
        <v>6</v>
      </c>
      <c r="BB1255" s="14" t="n">
        <f aca="false">SUMIFS(시군구_병원급!$H$5:$H$3668,시군구_병원급!$A$5:$A$3668,$A1255,시군구_병원급!$D$5:$D$3668,$D1255)</f>
        <v>17</v>
      </c>
      <c r="BC1255" s="16" t="n">
        <f aca="false">K1255+AY1255</f>
        <v>7</v>
      </c>
      <c r="BD1255" s="17" t="n">
        <f aca="false">IF(E1255=0,"",(K1255+AY1255)/E1255*1000)</f>
        <v>0.972222222222222</v>
      </c>
      <c r="BE1255" s="16" t="n">
        <f aca="false">AY1255-SUMIFS(시군구_병원급!$E$5:$E$3668,시군구_병원급!$A$5:$A$3668,$A1255,시군구_병원급!$D$5:$D$3668,$D1255-3)</f>
        <v>0</v>
      </c>
      <c r="BF1255" s="16" t="n">
        <f aca="false">IF(AY1255=0,1,0)</f>
        <v>0</v>
      </c>
      <c r="BG1255" s="16" t="n">
        <f aca="false">IF(K1255+AY1255=0,1,0)</f>
        <v>0</v>
      </c>
      <c r="BH1255" s="16" t="n">
        <f aca="false">AF1255+AG1255+AH1255</f>
        <v>21</v>
      </c>
      <c r="BI1255" s="18" t="n">
        <f aca="false">IF(H1255=0,"",BH1255/H1255)</f>
        <v>0.184210526315789</v>
      </c>
      <c r="BJ1255" s="16" t="n">
        <f aca="false">IF(AP1255="","",AP1255+AN1255)</f>
        <v>22</v>
      </c>
    </row>
    <row r="1256" customFormat="false" ht="15" hidden="false" customHeight="true" outlineLevel="0" collapsed="false">
      <c r="A1256" s="9" t="s">
        <v>269</v>
      </c>
      <c r="B1256" s="10" t="s">
        <v>265</v>
      </c>
      <c r="C1256" s="10" t="s">
        <v>270</v>
      </c>
      <c r="D1256" s="9" t="n">
        <v>2021</v>
      </c>
      <c r="E1256" s="11" t="n">
        <v>4201</v>
      </c>
      <c r="F1256" s="11" t="n">
        <v>563</v>
      </c>
      <c r="G1256" s="11" t="n">
        <v>574</v>
      </c>
      <c r="H1256" s="11" t="n">
        <v>61</v>
      </c>
      <c r="I1256" s="11" t="n">
        <v>3385</v>
      </c>
      <c r="J1256" s="11" t="n">
        <v>2561</v>
      </c>
      <c r="K1256" s="11" t="n">
        <v>5</v>
      </c>
      <c r="L1256" s="12" t="n">
        <v>14.5203522970721</v>
      </c>
      <c r="M1256" s="12" t="n">
        <v>1.19019281123542</v>
      </c>
      <c r="N1256" s="13" t="n">
        <v>0.756573116691285</v>
      </c>
      <c r="O1256" s="13" t="n">
        <v>0.805760533206379</v>
      </c>
      <c r="P1256" s="13" t="n">
        <v>0.136634134729826</v>
      </c>
      <c r="Q1256" s="13" t="n">
        <v>-0.219144981412639</v>
      </c>
      <c r="R1256" s="13" t="n">
        <v>-0.239735099337748</v>
      </c>
      <c r="S1256" s="11" t="n">
        <v>0</v>
      </c>
      <c r="T1256" s="13" t="n">
        <v>-0.046875</v>
      </c>
      <c r="U1256" s="13" t="n">
        <v>-0.0834010289737341</v>
      </c>
      <c r="V1256" s="11" t="n">
        <v>0</v>
      </c>
      <c r="W1256" s="13" t="n">
        <v>-0.147540983606557</v>
      </c>
      <c r="X1256" s="11" t="n">
        <v>0</v>
      </c>
      <c r="Y1256" s="11" t="n">
        <v>0</v>
      </c>
      <c r="Z1256" s="11" t="n">
        <v>0</v>
      </c>
      <c r="AA1256" s="11" t="n">
        <v>0</v>
      </c>
      <c r="AB1256" s="10" t="s">
        <v>515</v>
      </c>
      <c r="AC1256" s="11" t="n">
        <v>9</v>
      </c>
      <c r="AD1256" s="11" t="n">
        <v>27</v>
      </c>
      <c r="AE1256" s="11" t="n">
        <v>8</v>
      </c>
      <c r="AF1256" s="11" t="n">
        <v>4</v>
      </c>
      <c r="AG1256" s="11" t="n">
        <v>13</v>
      </c>
      <c r="AH1256" s="11" t="n">
        <v>0</v>
      </c>
      <c r="AI1256" s="13" t="n">
        <v>0.147540983606557</v>
      </c>
      <c r="AJ1256" s="13" t="n">
        <v>0.442622950819672</v>
      </c>
      <c r="AK1256" s="13" t="n">
        <v>0.131147540983607</v>
      </c>
      <c r="AL1256" s="13" t="n">
        <v>0.0655737704918033</v>
      </c>
      <c r="AM1256" s="13" t="n">
        <v>0.213114754098361</v>
      </c>
      <c r="AN1256" s="11" t="n">
        <v>1</v>
      </c>
      <c r="AO1256" s="13" t="n">
        <v>0.0161290322580645</v>
      </c>
      <c r="AP1256" s="11" t="n">
        <v>3</v>
      </c>
      <c r="AQ1256" s="11" t="n">
        <v>1</v>
      </c>
      <c r="AR1256" s="13" t="n">
        <v>0.046875</v>
      </c>
      <c r="AS1256" s="13" t="n">
        <v>0.015625</v>
      </c>
      <c r="AT1256" s="14" t="n">
        <f aca="false">SUMIFS(시도_소아과개폐업!$C$5:$C$293,시도_소아과개폐업!$A$5:$A$293,$D1256,시도_소아과개폐업!$B$5:$B$293,$B1256)</f>
        <v>14</v>
      </c>
      <c r="AU1256" s="14" t="n">
        <f aca="false">SUMIFS(시도_소아과개폐업!$D$5:$D$293,시도_소아과개폐업!$A$5:$A$293,$D1256,시도_소아과개폐업!$B$5:$B$293,$B1256)</f>
        <v>6</v>
      </c>
      <c r="AV1256" s="14" t="n">
        <f aca="false">SUMIFS(시도_소아과개폐업!$F$5:$F$293,시도_소아과개폐업!$A$5:$A$293,$D1256,시도_소아과개폐업!$B$5:$B$293,$B1256)</f>
        <v>8</v>
      </c>
      <c r="AW1256" s="15" t="n">
        <f aca="false">SUMIFS(시도_소아과개폐업!$G$5:$G$293,시도_소아과개폐업!$A$5:$A$293,$D1256,시도_소아과개폐업!$B$5:$B$293,$B1256)</f>
        <v>0.117647058823529</v>
      </c>
      <c r="AX1256" s="14" t="n">
        <f aca="false">SUMIFS(시도_소아과개폐업!$H$5:$H$293,시도_소아과개폐업!$A$5:$A$293,$D1256,시도_소아과개폐업!$B$5:$B$293,$B1256)</f>
        <v>27</v>
      </c>
      <c r="AY1256" s="14" t="n">
        <f aca="false">SUMIFS(시군구_병원급!$E$5:$E$3668,시군구_병원급!$A$5:$A$3668,$A1256,시군구_병원급!$D$5:$D$3668,$D1256)</f>
        <v>3</v>
      </c>
      <c r="AZ1256" s="14" t="n">
        <f aca="false">SUMIFS(시군구_병원급!$F$5:$F$3668,시군구_병원급!$A$5:$A$3668,$A1256,시군구_병원급!$D$5:$D$3668,$D1256)</f>
        <v>2</v>
      </c>
      <c r="BA1256" s="14" t="n">
        <f aca="false">SUMIFS(시군구_병원급!$G$5:$G$3668,시군구_병원급!$A$5:$A$3668,$A1256,시군구_병원급!$D$5:$D$3668,$D1256)</f>
        <v>3</v>
      </c>
      <c r="BB1256" s="14" t="n">
        <f aca="false">SUMIFS(시군구_병원급!$H$5:$H$3668,시군구_병원급!$A$5:$A$3668,$A1256,시군구_병원급!$D$5:$D$3668,$D1256)</f>
        <v>11</v>
      </c>
      <c r="BC1256" s="16" t="n">
        <f aca="false">K1256+AY1256</f>
        <v>8</v>
      </c>
      <c r="BD1256" s="17" t="n">
        <f aca="false">IF(E1256=0,"",(K1256+AY1256)/E1256*1000)</f>
        <v>1.90430849797667</v>
      </c>
      <c r="BE1256" s="16" t="n">
        <f aca="false">AY1256-SUMIFS(시군구_병원급!$E$5:$E$3668,시군구_병원급!$A$5:$A$3668,$A1256,시군구_병원급!$D$5:$D$3668,$D1256-3)</f>
        <v>0</v>
      </c>
      <c r="BF1256" s="16" t="n">
        <f aca="false">IF(AY1256=0,1,0)</f>
        <v>0</v>
      </c>
      <c r="BG1256" s="16" t="n">
        <f aca="false">IF(K1256+AY1256=0,1,0)</f>
        <v>0</v>
      </c>
      <c r="BH1256" s="16" t="n">
        <f aca="false">AF1256+AG1256+AH1256</f>
        <v>17</v>
      </c>
      <c r="BI1256" s="18" t="n">
        <f aca="false">IF(H1256=0,"",BH1256/H1256)</f>
        <v>0.278688524590164</v>
      </c>
      <c r="BJ1256" s="16" t="n">
        <f aca="false">IF(AP1256="","",AP1256+AN1256)</f>
        <v>4</v>
      </c>
    </row>
    <row r="1257" customFormat="false" ht="15" hidden="false" customHeight="true" outlineLevel="0" collapsed="false">
      <c r="A1257" s="9" t="s">
        <v>271</v>
      </c>
      <c r="B1257" s="10" t="s">
        <v>265</v>
      </c>
      <c r="C1257" s="10" t="s">
        <v>272</v>
      </c>
      <c r="D1257" s="9" t="n">
        <v>2021</v>
      </c>
      <c r="E1257" s="11" t="n">
        <v>681</v>
      </c>
      <c r="F1257" s="11" t="n">
        <v>69</v>
      </c>
      <c r="G1257" s="11" t="n">
        <v>71</v>
      </c>
      <c r="H1257" s="11" t="n">
        <v>7</v>
      </c>
      <c r="I1257" s="11" t="n">
        <v>511</v>
      </c>
      <c r="J1257" s="11" t="n">
        <v>376</v>
      </c>
      <c r="K1257" s="11" t="n">
        <v>0</v>
      </c>
      <c r="L1257" s="12" t="n">
        <v>10.2790014684288</v>
      </c>
      <c r="M1257" s="12" t="n">
        <v>0</v>
      </c>
      <c r="N1257" s="13" t="n">
        <v>0.735812133072407</v>
      </c>
      <c r="O1257" s="13" t="n">
        <v>0.750367107195301</v>
      </c>
      <c r="P1257" s="13" t="n">
        <v>0.104258443465492</v>
      </c>
      <c r="Q1257" s="13" t="n">
        <v>-0.307926829268293</v>
      </c>
      <c r="R1257" s="13" t="n">
        <v>-0.601123595505618</v>
      </c>
      <c r="S1257" s="11" t="n">
        <v>0</v>
      </c>
      <c r="T1257" s="13" t="n">
        <v>0</v>
      </c>
      <c r="U1257" s="13" t="n">
        <v>0</v>
      </c>
      <c r="V1257" s="11" t="n">
        <v>1</v>
      </c>
      <c r="W1257" s="13" t="n">
        <v>0</v>
      </c>
      <c r="X1257" s="11" t="n">
        <v>0</v>
      </c>
      <c r="Y1257" s="11" t="n">
        <v>0</v>
      </c>
      <c r="Z1257" s="11" t="n">
        <v>0</v>
      </c>
      <c r="AA1257" s="11" t="n">
        <v>0</v>
      </c>
      <c r="AB1257" s="10" t="s">
        <v>515</v>
      </c>
      <c r="AC1257" s="11" t="n">
        <v>1</v>
      </c>
      <c r="AD1257" s="11" t="n">
        <v>3</v>
      </c>
      <c r="AE1257" s="11" t="n">
        <v>0</v>
      </c>
      <c r="AF1257" s="11" t="n">
        <v>1</v>
      </c>
      <c r="AG1257" s="11" t="n">
        <v>2</v>
      </c>
      <c r="AH1257" s="11" t="n">
        <v>0</v>
      </c>
      <c r="AI1257" s="13" t="n">
        <v>0.142857142857143</v>
      </c>
      <c r="AJ1257" s="13" t="n">
        <v>0.428571428571429</v>
      </c>
      <c r="AK1257" s="13" t="n">
        <v>0</v>
      </c>
      <c r="AL1257" s="13" t="n">
        <v>0.142857142857143</v>
      </c>
      <c r="AM1257" s="13" t="n">
        <v>0.285714285714286</v>
      </c>
      <c r="AN1257" s="11" t="n">
        <v>1</v>
      </c>
      <c r="AO1257" s="13" t="n">
        <v>0.125</v>
      </c>
      <c r="AP1257" s="11" t="n">
        <v>0</v>
      </c>
      <c r="AQ1257" s="11" t="n">
        <v>0</v>
      </c>
      <c r="AR1257" s="13" t="n">
        <v>0</v>
      </c>
      <c r="AS1257" s="13" t="n">
        <v>0</v>
      </c>
      <c r="AT1257" s="14" t="n">
        <f aca="false">SUMIFS(시도_소아과개폐업!$C$5:$C$293,시도_소아과개폐업!$A$5:$A$293,$D1257,시도_소아과개폐업!$B$5:$B$293,$B1257)</f>
        <v>14</v>
      </c>
      <c r="AU1257" s="14" t="n">
        <f aca="false">SUMIFS(시도_소아과개폐업!$D$5:$D$293,시도_소아과개폐업!$A$5:$A$293,$D1257,시도_소아과개폐업!$B$5:$B$293,$B1257)</f>
        <v>6</v>
      </c>
      <c r="AV1257" s="14" t="n">
        <f aca="false">SUMIFS(시도_소아과개폐업!$F$5:$F$293,시도_소아과개폐업!$A$5:$A$293,$D1257,시도_소아과개폐업!$B$5:$B$293,$B1257)</f>
        <v>8</v>
      </c>
      <c r="AW1257" s="15" t="n">
        <f aca="false">SUMIFS(시도_소아과개폐업!$G$5:$G$293,시도_소아과개폐업!$A$5:$A$293,$D1257,시도_소아과개폐업!$B$5:$B$293,$B1257)</f>
        <v>0.117647058823529</v>
      </c>
      <c r="AX1257" s="14" t="n">
        <f aca="false">SUMIFS(시도_소아과개폐업!$H$5:$H$293,시도_소아과개폐업!$A$5:$A$293,$D1257,시도_소아과개폐업!$B$5:$B$293,$B1257)</f>
        <v>27</v>
      </c>
      <c r="AY1257" s="14" t="n">
        <f aca="false">SUMIFS(시군구_병원급!$E$5:$E$3668,시군구_병원급!$A$5:$A$3668,$A1257,시군구_병원급!$D$5:$D$3668,$D1257)</f>
        <v>0</v>
      </c>
      <c r="AZ1257" s="14" t="n">
        <f aca="false">SUMIFS(시군구_병원급!$F$5:$F$3668,시군구_병원급!$A$5:$A$3668,$A1257,시군구_병원급!$D$5:$D$3668,$D1257)</f>
        <v>0</v>
      </c>
      <c r="BA1257" s="14" t="n">
        <f aca="false">SUMIFS(시군구_병원급!$G$5:$G$3668,시군구_병원급!$A$5:$A$3668,$A1257,시군구_병원급!$D$5:$D$3668,$D1257)</f>
        <v>1</v>
      </c>
      <c r="BB1257" s="14" t="n">
        <f aca="false">SUMIFS(시군구_병원급!$H$5:$H$3668,시군구_병원급!$A$5:$A$3668,$A1257,시군구_병원급!$D$5:$D$3668,$D1257)</f>
        <v>5</v>
      </c>
      <c r="BC1257" s="16" t="n">
        <f aca="false">K1257+AY1257</f>
        <v>0</v>
      </c>
      <c r="BD1257" s="17" t="n">
        <f aca="false">IF(E1257=0,"",(K1257+AY1257)/E1257*1000)</f>
        <v>0</v>
      </c>
      <c r="BE1257" s="16" t="n">
        <f aca="false">AY1257-SUMIFS(시군구_병원급!$E$5:$E$3668,시군구_병원급!$A$5:$A$3668,$A1257,시군구_병원급!$D$5:$D$3668,$D1257-3)</f>
        <v>0</v>
      </c>
      <c r="BF1257" s="16" t="n">
        <f aca="false">IF(AY1257=0,1,0)</f>
        <v>1</v>
      </c>
      <c r="BG1257" s="16" t="n">
        <f aca="false">IF(K1257+AY1257=0,1,0)</f>
        <v>1</v>
      </c>
      <c r="BH1257" s="16" t="n">
        <f aca="false">AF1257+AG1257+AH1257</f>
        <v>3</v>
      </c>
      <c r="BI1257" s="18" t="n">
        <f aca="false">IF(H1257=0,"",BH1257/H1257)</f>
        <v>0.428571428571429</v>
      </c>
      <c r="BJ1257" s="16" t="n">
        <f aca="false">IF(AP1257="","",AP1257+AN1257)</f>
        <v>1</v>
      </c>
    </row>
    <row r="1258" customFormat="false" ht="15" hidden="false" customHeight="true" outlineLevel="0" collapsed="false">
      <c r="A1258" s="9" t="s">
        <v>273</v>
      </c>
      <c r="B1258" s="10" t="s">
        <v>265</v>
      </c>
      <c r="C1258" s="10" t="s">
        <v>274</v>
      </c>
      <c r="D1258" s="9" t="n">
        <v>2021</v>
      </c>
      <c r="E1258" s="11" t="n">
        <v>1160</v>
      </c>
      <c r="F1258" s="11" t="n">
        <v>147</v>
      </c>
      <c r="G1258" s="11" t="n">
        <v>153</v>
      </c>
      <c r="H1258" s="11" t="n">
        <v>19</v>
      </c>
      <c r="I1258" s="11" t="n">
        <v>960</v>
      </c>
      <c r="J1258" s="11" t="n">
        <v>700</v>
      </c>
      <c r="K1258" s="11" t="n">
        <v>1</v>
      </c>
      <c r="L1258" s="12" t="n">
        <v>16.3793103448276</v>
      </c>
      <c r="M1258" s="12" t="n">
        <v>0.862068965517241</v>
      </c>
      <c r="N1258" s="13" t="n">
        <v>0.729166666666667</v>
      </c>
      <c r="O1258" s="13" t="n">
        <v>0.827586206896552</v>
      </c>
      <c r="P1258" s="13" t="n">
        <v>0.131896551724138</v>
      </c>
      <c r="Q1258" s="13" t="n">
        <v>-0.224080267558528</v>
      </c>
      <c r="R1258" s="13" t="n">
        <v>-0.11046511627907</v>
      </c>
      <c r="S1258" s="11" t="n">
        <v>0</v>
      </c>
      <c r="T1258" s="13" t="n">
        <v>-0.05</v>
      </c>
      <c r="U1258" s="13" t="n">
        <v>-0.0985915492957746</v>
      </c>
      <c r="V1258" s="11" t="n">
        <v>0</v>
      </c>
      <c r="W1258" s="13" t="n">
        <v>-0.210526315789474</v>
      </c>
      <c r="X1258" s="11" t="n">
        <v>0</v>
      </c>
      <c r="Y1258" s="11" t="n">
        <v>0</v>
      </c>
      <c r="Z1258" s="11" t="n">
        <v>0</v>
      </c>
      <c r="AA1258" s="11" t="n">
        <v>0</v>
      </c>
      <c r="AB1258" s="10" t="s">
        <v>515</v>
      </c>
      <c r="AC1258" s="11" t="n">
        <v>6</v>
      </c>
      <c r="AD1258" s="11" t="n">
        <v>6</v>
      </c>
      <c r="AE1258" s="11" t="n">
        <v>2</v>
      </c>
      <c r="AF1258" s="11" t="n">
        <v>1</v>
      </c>
      <c r="AG1258" s="11" t="n">
        <v>4</v>
      </c>
      <c r="AH1258" s="11" t="n">
        <v>0</v>
      </c>
      <c r="AI1258" s="13" t="n">
        <v>0.315789473684211</v>
      </c>
      <c r="AJ1258" s="13" t="n">
        <v>0.315789473684211</v>
      </c>
      <c r="AK1258" s="13" t="n">
        <v>0.105263157894737</v>
      </c>
      <c r="AL1258" s="13" t="n">
        <v>0.0526315789473684</v>
      </c>
      <c r="AM1258" s="13" t="n">
        <v>0.210526315789474</v>
      </c>
      <c r="AN1258" s="11" t="n">
        <v>0</v>
      </c>
      <c r="AO1258" s="13" t="n">
        <v>0</v>
      </c>
      <c r="AP1258" s="11" t="n">
        <v>5</v>
      </c>
      <c r="AQ1258" s="11" t="n">
        <v>1</v>
      </c>
      <c r="AR1258" s="13" t="n">
        <v>0.217391304347826</v>
      </c>
      <c r="AS1258" s="13" t="n">
        <v>0.0434782608695652</v>
      </c>
      <c r="AT1258" s="14" t="n">
        <f aca="false">SUMIFS(시도_소아과개폐업!$C$5:$C$293,시도_소아과개폐업!$A$5:$A$293,$D1258,시도_소아과개폐업!$B$5:$B$293,$B1258)</f>
        <v>14</v>
      </c>
      <c r="AU1258" s="14" t="n">
        <f aca="false">SUMIFS(시도_소아과개폐업!$D$5:$D$293,시도_소아과개폐업!$A$5:$A$293,$D1258,시도_소아과개폐업!$B$5:$B$293,$B1258)</f>
        <v>6</v>
      </c>
      <c r="AV1258" s="14" t="n">
        <f aca="false">SUMIFS(시도_소아과개폐업!$F$5:$F$293,시도_소아과개폐업!$A$5:$A$293,$D1258,시도_소아과개폐업!$B$5:$B$293,$B1258)</f>
        <v>8</v>
      </c>
      <c r="AW1258" s="15" t="n">
        <f aca="false">SUMIFS(시도_소아과개폐업!$G$5:$G$293,시도_소아과개폐업!$A$5:$A$293,$D1258,시도_소아과개폐업!$B$5:$B$293,$B1258)</f>
        <v>0.117647058823529</v>
      </c>
      <c r="AX1258" s="14" t="n">
        <f aca="false">SUMIFS(시도_소아과개폐업!$H$5:$H$293,시도_소아과개폐업!$A$5:$A$293,$D1258,시도_소아과개폐업!$B$5:$B$293,$B1258)</f>
        <v>27</v>
      </c>
      <c r="AY1258" s="14" t="n">
        <f aca="false">SUMIFS(시군구_병원급!$E$5:$E$3668,시군구_병원급!$A$5:$A$3668,$A1258,시군구_병원급!$D$5:$D$3668,$D1258)</f>
        <v>0</v>
      </c>
      <c r="AZ1258" s="14" t="n">
        <f aca="false">SUMIFS(시군구_병원급!$F$5:$F$3668,시군구_병원급!$A$5:$A$3668,$A1258,시군구_병원급!$D$5:$D$3668,$D1258)</f>
        <v>1</v>
      </c>
      <c r="BA1258" s="14" t="n">
        <f aca="false">SUMIFS(시군구_병원급!$G$5:$G$3668,시군구_병원급!$A$5:$A$3668,$A1258,시군구_병원급!$D$5:$D$3668,$D1258)</f>
        <v>1</v>
      </c>
      <c r="BB1258" s="14" t="n">
        <f aca="false">SUMIFS(시군구_병원급!$H$5:$H$3668,시군구_병원급!$A$5:$A$3668,$A1258,시군구_병원급!$D$5:$D$3668,$D1258)</f>
        <v>4</v>
      </c>
      <c r="BC1258" s="16" t="n">
        <f aca="false">K1258+AY1258</f>
        <v>1</v>
      </c>
      <c r="BD1258" s="17" t="n">
        <f aca="false">IF(E1258=0,"",(K1258+AY1258)/E1258*1000)</f>
        <v>0.862068965517241</v>
      </c>
      <c r="BE1258" s="16" t="n">
        <f aca="false">AY1258-SUMIFS(시군구_병원급!$E$5:$E$3668,시군구_병원급!$A$5:$A$3668,$A1258,시군구_병원급!$D$5:$D$3668,$D1258-3)</f>
        <v>0</v>
      </c>
      <c r="BF1258" s="16" t="n">
        <f aca="false">IF(AY1258=0,1,0)</f>
        <v>1</v>
      </c>
      <c r="BG1258" s="16" t="n">
        <f aca="false">IF(K1258+AY1258=0,1,0)</f>
        <v>0</v>
      </c>
      <c r="BH1258" s="16" t="n">
        <f aca="false">AF1258+AG1258+AH1258</f>
        <v>5</v>
      </c>
      <c r="BI1258" s="18" t="n">
        <f aca="false">IF(H1258=0,"",BH1258/H1258)</f>
        <v>0.263157894736842</v>
      </c>
      <c r="BJ1258" s="16" t="n">
        <f aca="false">IF(AP1258="","",AP1258+AN1258)</f>
        <v>5</v>
      </c>
    </row>
    <row r="1259" customFormat="false" ht="15" hidden="false" customHeight="true" outlineLevel="0" collapsed="false">
      <c r="A1259" s="9" t="s">
        <v>275</v>
      </c>
      <c r="B1259" s="10" t="s">
        <v>265</v>
      </c>
      <c r="C1259" s="10" t="s">
        <v>276</v>
      </c>
      <c r="D1259" s="9" t="n">
        <v>2021</v>
      </c>
      <c r="E1259" s="11" t="n">
        <v>1091</v>
      </c>
      <c r="F1259" s="11" t="n">
        <v>150</v>
      </c>
      <c r="G1259" s="11" t="n">
        <v>159</v>
      </c>
      <c r="H1259" s="11" t="n">
        <v>16</v>
      </c>
      <c r="I1259" s="11" t="n">
        <v>1050</v>
      </c>
      <c r="J1259" s="11" t="n">
        <v>628</v>
      </c>
      <c r="K1259" s="11" t="n">
        <v>0</v>
      </c>
      <c r="L1259" s="12" t="n">
        <v>14.6654445462878</v>
      </c>
      <c r="M1259" s="12" t="n">
        <v>0</v>
      </c>
      <c r="N1259" s="13" t="n">
        <v>0.598095238095238</v>
      </c>
      <c r="O1259" s="13" t="n">
        <v>0.962419798350138</v>
      </c>
      <c r="P1259" s="13" t="n">
        <v>0.145737855178735</v>
      </c>
      <c r="Q1259" s="13" t="n">
        <v>-0.292018170019468</v>
      </c>
      <c r="R1259" s="13" t="n">
        <v>-0.442105263157895</v>
      </c>
      <c r="S1259" s="11" t="n">
        <v>0</v>
      </c>
      <c r="T1259" s="13" t="n">
        <v>0</v>
      </c>
      <c r="U1259" s="13" t="n">
        <v>-0.00379506641366223</v>
      </c>
      <c r="V1259" s="11" t="n">
        <v>1</v>
      </c>
      <c r="W1259" s="13" t="n">
        <v>0</v>
      </c>
      <c r="X1259" s="11" t="n">
        <v>0</v>
      </c>
      <c r="Y1259" s="11" t="n">
        <v>0</v>
      </c>
      <c r="Z1259" s="11" t="n">
        <v>0</v>
      </c>
      <c r="AA1259" s="11" t="n">
        <v>0</v>
      </c>
      <c r="AB1259" s="10" t="s">
        <v>515</v>
      </c>
      <c r="AC1259" s="11" t="n">
        <v>4</v>
      </c>
      <c r="AD1259" s="11" t="n">
        <v>4</v>
      </c>
      <c r="AE1259" s="11" t="n">
        <v>0</v>
      </c>
      <c r="AF1259" s="11" t="n">
        <v>1</v>
      </c>
      <c r="AG1259" s="11" t="n">
        <v>6</v>
      </c>
      <c r="AH1259" s="11" t="n">
        <v>1</v>
      </c>
      <c r="AI1259" s="13" t="n">
        <v>0.25</v>
      </c>
      <c r="AJ1259" s="13" t="n">
        <v>0.25</v>
      </c>
      <c r="AK1259" s="13" t="n">
        <v>0</v>
      </c>
      <c r="AL1259" s="13" t="n">
        <v>0.0625</v>
      </c>
      <c r="AM1259" s="13" t="n">
        <v>0.375</v>
      </c>
      <c r="AN1259" s="11" t="n">
        <v>0</v>
      </c>
      <c r="AO1259" s="13" t="n">
        <v>0</v>
      </c>
      <c r="AP1259" s="11" t="n">
        <v>0</v>
      </c>
      <c r="AQ1259" s="11" t="n">
        <v>0</v>
      </c>
      <c r="AR1259" s="13" t="n">
        <v>0</v>
      </c>
      <c r="AS1259" s="13" t="n">
        <v>0</v>
      </c>
      <c r="AT1259" s="14" t="n">
        <f aca="false">SUMIFS(시도_소아과개폐업!$C$5:$C$293,시도_소아과개폐업!$A$5:$A$293,$D1259,시도_소아과개폐업!$B$5:$B$293,$B1259)</f>
        <v>14</v>
      </c>
      <c r="AU1259" s="14" t="n">
        <f aca="false">SUMIFS(시도_소아과개폐업!$D$5:$D$293,시도_소아과개폐업!$A$5:$A$293,$D1259,시도_소아과개폐업!$B$5:$B$293,$B1259)</f>
        <v>6</v>
      </c>
      <c r="AV1259" s="14" t="n">
        <f aca="false">SUMIFS(시도_소아과개폐업!$F$5:$F$293,시도_소아과개폐업!$A$5:$A$293,$D1259,시도_소아과개폐업!$B$5:$B$293,$B1259)</f>
        <v>8</v>
      </c>
      <c r="AW1259" s="15" t="n">
        <f aca="false">SUMIFS(시도_소아과개폐업!$G$5:$G$293,시도_소아과개폐업!$A$5:$A$293,$D1259,시도_소아과개폐업!$B$5:$B$293,$B1259)</f>
        <v>0.117647058823529</v>
      </c>
      <c r="AX1259" s="14" t="n">
        <f aca="false">SUMIFS(시도_소아과개폐업!$H$5:$H$293,시도_소아과개폐업!$A$5:$A$293,$D1259,시도_소아과개폐업!$B$5:$B$293,$B1259)</f>
        <v>27</v>
      </c>
      <c r="AY1259" s="14" t="n">
        <f aca="false">SUMIFS(시군구_병원급!$E$5:$E$3668,시군구_병원급!$A$5:$A$3668,$A1259,시군구_병원급!$D$5:$D$3668,$D1259)</f>
        <v>1</v>
      </c>
      <c r="AZ1259" s="14" t="n">
        <f aca="false">SUMIFS(시군구_병원급!$F$5:$F$3668,시군구_병원급!$A$5:$A$3668,$A1259,시군구_병원급!$D$5:$D$3668,$D1259)</f>
        <v>0</v>
      </c>
      <c r="BA1259" s="14" t="n">
        <f aca="false">SUMIFS(시군구_병원급!$G$5:$G$3668,시군구_병원급!$A$5:$A$3668,$A1259,시군구_병원급!$D$5:$D$3668,$D1259)</f>
        <v>1</v>
      </c>
      <c r="BB1259" s="14" t="n">
        <f aca="false">SUMIFS(시군구_병원급!$H$5:$H$3668,시군구_병원급!$A$5:$A$3668,$A1259,시군구_병원급!$D$5:$D$3668,$D1259)</f>
        <v>4</v>
      </c>
      <c r="BC1259" s="16" t="n">
        <f aca="false">K1259+AY1259</f>
        <v>1</v>
      </c>
      <c r="BD1259" s="17" t="n">
        <f aca="false">IF(E1259=0,"",(K1259+AY1259)/E1259*1000)</f>
        <v>0.916590284142988</v>
      </c>
      <c r="BE1259" s="16" t="n">
        <f aca="false">AY1259-SUMIFS(시군구_병원급!$E$5:$E$3668,시군구_병원급!$A$5:$A$3668,$A1259,시군구_병원급!$D$5:$D$3668,$D1259-3)</f>
        <v>0</v>
      </c>
      <c r="BF1259" s="16" t="n">
        <f aca="false">IF(AY1259=0,1,0)</f>
        <v>0</v>
      </c>
      <c r="BG1259" s="16" t="n">
        <f aca="false">IF(K1259+AY1259=0,1,0)</f>
        <v>0</v>
      </c>
      <c r="BH1259" s="16" t="n">
        <f aca="false">AF1259+AG1259+AH1259</f>
        <v>8</v>
      </c>
      <c r="BI1259" s="18" t="n">
        <f aca="false">IF(H1259=0,"",BH1259/H1259)</f>
        <v>0.5</v>
      </c>
      <c r="BJ1259" s="16" t="n">
        <f aca="false">IF(AP1259="","",AP1259+AN1259)</f>
        <v>0</v>
      </c>
    </row>
    <row r="1260" customFormat="false" ht="15" hidden="false" customHeight="true" outlineLevel="0" collapsed="false">
      <c r="A1260" s="9" t="s">
        <v>277</v>
      </c>
      <c r="B1260" s="10" t="s">
        <v>265</v>
      </c>
      <c r="C1260" s="10" t="s">
        <v>278</v>
      </c>
      <c r="D1260" s="9" t="n">
        <v>2021</v>
      </c>
      <c r="E1260" s="11" t="n">
        <v>1555</v>
      </c>
      <c r="F1260" s="11" t="n">
        <v>182</v>
      </c>
      <c r="G1260" s="11" t="n">
        <v>181</v>
      </c>
      <c r="H1260" s="11" t="n">
        <v>24</v>
      </c>
      <c r="I1260" s="11" t="n">
        <v>1750</v>
      </c>
      <c r="J1260" s="11" t="n">
        <v>1221</v>
      </c>
      <c r="K1260" s="11" t="n">
        <v>1</v>
      </c>
      <c r="L1260" s="12" t="n">
        <v>15.4340836012862</v>
      </c>
      <c r="M1260" s="12" t="n">
        <v>0.643086816720257</v>
      </c>
      <c r="N1260" s="13" t="n">
        <v>0.697714285714286</v>
      </c>
      <c r="O1260" s="13" t="n">
        <v>1.12540192926045</v>
      </c>
      <c r="P1260" s="13" t="n">
        <v>0.116398713826367</v>
      </c>
      <c r="Q1260" s="13" t="n">
        <v>-0.282418089524689</v>
      </c>
      <c r="R1260" s="13" t="n">
        <v>-0.441358024691358</v>
      </c>
      <c r="S1260" s="11" t="n">
        <v>0</v>
      </c>
      <c r="T1260" s="13" t="n">
        <v>0</v>
      </c>
      <c r="U1260" s="13" t="n">
        <v>-0.00624645088018172</v>
      </c>
      <c r="V1260" s="11" t="n">
        <v>0</v>
      </c>
      <c r="W1260" s="13" t="n">
        <v>-0.0833333333333334</v>
      </c>
      <c r="X1260" s="11" t="n">
        <v>0</v>
      </c>
      <c r="Y1260" s="11" t="n">
        <v>0</v>
      </c>
      <c r="Z1260" s="11" t="n">
        <v>0</v>
      </c>
      <c r="AA1260" s="11" t="n">
        <v>0</v>
      </c>
      <c r="AB1260" s="10" t="s">
        <v>515</v>
      </c>
      <c r="AC1260" s="11" t="n">
        <v>3</v>
      </c>
      <c r="AD1260" s="11" t="n">
        <v>14</v>
      </c>
      <c r="AE1260" s="11" t="n">
        <v>2</v>
      </c>
      <c r="AF1260" s="11" t="n">
        <v>1</v>
      </c>
      <c r="AG1260" s="11" t="n">
        <v>4</v>
      </c>
      <c r="AH1260" s="11" t="n">
        <v>0</v>
      </c>
      <c r="AI1260" s="13" t="n">
        <v>0.125</v>
      </c>
      <c r="AJ1260" s="13" t="n">
        <v>0.583333333333333</v>
      </c>
      <c r="AK1260" s="13" t="n">
        <v>0.0833333333333333</v>
      </c>
      <c r="AL1260" s="13" t="n">
        <v>0.0416666666666667</v>
      </c>
      <c r="AM1260" s="13" t="n">
        <v>0.166666666666667</v>
      </c>
      <c r="AN1260" s="11" t="n">
        <v>0</v>
      </c>
      <c r="AO1260" s="13" t="n">
        <v>0</v>
      </c>
      <c r="AP1260" s="11" t="n">
        <v>1</v>
      </c>
      <c r="AQ1260" s="11" t="n">
        <v>1</v>
      </c>
      <c r="AR1260" s="13" t="n">
        <v>0.0416666666666667</v>
      </c>
      <c r="AS1260" s="13" t="n">
        <v>0.0416666666666667</v>
      </c>
      <c r="AT1260" s="14" t="n">
        <f aca="false">SUMIFS(시도_소아과개폐업!$C$5:$C$293,시도_소아과개폐업!$A$5:$A$293,$D1260,시도_소아과개폐업!$B$5:$B$293,$B1260)</f>
        <v>14</v>
      </c>
      <c r="AU1260" s="14" t="n">
        <f aca="false">SUMIFS(시도_소아과개폐업!$D$5:$D$293,시도_소아과개폐업!$A$5:$A$293,$D1260,시도_소아과개폐업!$B$5:$B$293,$B1260)</f>
        <v>6</v>
      </c>
      <c r="AV1260" s="14" t="n">
        <f aca="false">SUMIFS(시도_소아과개폐업!$F$5:$F$293,시도_소아과개폐업!$A$5:$A$293,$D1260,시도_소아과개폐업!$B$5:$B$293,$B1260)</f>
        <v>8</v>
      </c>
      <c r="AW1260" s="15" t="n">
        <f aca="false">SUMIFS(시도_소아과개폐업!$G$5:$G$293,시도_소아과개폐업!$A$5:$A$293,$D1260,시도_소아과개폐업!$B$5:$B$293,$B1260)</f>
        <v>0.117647058823529</v>
      </c>
      <c r="AX1260" s="14" t="n">
        <f aca="false">SUMIFS(시도_소아과개폐업!$H$5:$H$293,시도_소아과개폐업!$A$5:$A$293,$D1260,시도_소아과개폐업!$B$5:$B$293,$B1260)</f>
        <v>27</v>
      </c>
      <c r="AY1260" s="14" t="n">
        <f aca="false">SUMIFS(시군구_병원급!$E$5:$E$3668,시군구_병원급!$A$5:$A$3668,$A1260,시군구_병원급!$D$5:$D$3668,$D1260)</f>
        <v>0</v>
      </c>
      <c r="AZ1260" s="14" t="n">
        <f aca="false">SUMIFS(시군구_병원급!$F$5:$F$3668,시군구_병원급!$A$5:$A$3668,$A1260,시군구_병원급!$D$5:$D$3668,$D1260)</f>
        <v>0</v>
      </c>
      <c r="BA1260" s="14" t="n">
        <f aca="false">SUMIFS(시군구_병원급!$G$5:$G$3668,시군구_병원급!$A$5:$A$3668,$A1260,시군구_병원급!$D$5:$D$3668,$D1260)</f>
        <v>1</v>
      </c>
      <c r="BB1260" s="14" t="n">
        <f aca="false">SUMIFS(시군구_병원급!$H$5:$H$3668,시군구_병원급!$A$5:$A$3668,$A1260,시군구_병원급!$D$5:$D$3668,$D1260)</f>
        <v>2</v>
      </c>
      <c r="BC1260" s="16" t="n">
        <f aca="false">K1260+AY1260</f>
        <v>1</v>
      </c>
      <c r="BD1260" s="17" t="n">
        <f aca="false">IF(E1260=0,"",(K1260+AY1260)/E1260*1000)</f>
        <v>0.643086816720257</v>
      </c>
      <c r="BE1260" s="16" t="n">
        <f aca="false">AY1260-SUMIFS(시군구_병원급!$E$5:$E$3668,시군구_병원급!$A$5:$A$3668,$A1260,시군구_병원급!$D$5:$D$3668,$D1260-3)</f>
        <v>0</v>
      </c>
      <c r="BF1260" s="16" t="n">
        <f aca="false">IF(AY1260=0,1,0)</f>
        <v>1</v>
      </c>
      <c r="BG1260" s="16" t="n">
        <f aca="false">IF(K1260+AY1260=0,1,0)</f>
        <v>0</v>
      </c>
      <c r="BH1260" s="16" t="n">
        <f aca="false">AF1260+AG1260+AH1260</f>
        <v>5</v>
      </c>
      <c r="BI1260" s="18" t="n">
        <f aca="false">IF(H1260=0,"",BH1260/H1260)</f>
        <v>0.208333333333333</v>
      </c>
      <c r="BJ1260" s="16" t="n">
        <f aca="false">IF(AP1260="","",AP1260+AN1260)</f>
        <v>1</v>
      </c>
    </row>
    <row r="1261" customFormat="false" ht="15" hidden="false" customHeight="true" outlineLevel="0" collapsed="false">
      <c r="A1261" s="9" t="s">
        <v>279</v>
      </c>
      <c r="B1261" s="10" t="s">
        <v>265</v>
      </c>
      <c r="C1261" s="10" t="s">
        <v>280</v>
      </c>
      <c r="D1261" s="9" t="n">
        <v>2021</v>
      </c>
      <c r="E1261" s="11" t="n">
        <v>3903</v>
      </c>
      <c r="F1261" s="11" t="n">
        <v>498</v>
      </c>
      <c r="G1261" s="11" t="n">
        <v>505</v>
      </c>
      <c r="H1261" s="11" t="n">
        <v>56</v>
      </c>
      <c r="I1261" s="11" t="n">
        <v>3720</v>
      </c>
      <c r="J1261" s="11" t="n">
        <v>2795</v>
      </c>
      <c r="K1261" s="11" t="n">
        <v>4</v>
      </c>
      <c r="L1261" s="12" t="n">
        <v>14.3479374839867</v>
      </c>
      <c r="M1261" s="12" t="n">
        <v>1.02485267742762</v>
      </c>
      <c r="N1261" s="13" t="n">
        <v>0.751344086021505</v>
      </c>
      <c r="O1261" s="13" t="n">
        <v>0.953112990007686</v>
      </c>
      <c r="P1261" s="13" t="n">
        <v>0.129387650525237</v>
      </c>
      <c r="Q1261" s="13" t="n">
        <v>-0.0908455625436757</v>
      </c>
      <c r="R1261" s="13" t="n">
        <v>-0.073394495412844</v>
      </c>
      <c r="S1261" s="11" t="n">
        <v>2</v>
      </c>
      <c r="T1261" s="13" t="n">
        <v>-0.0508474576271186</v>
      </c>
      <c r="U1261" s="13" t="n">
        <v>-0.0325097529258778</v>
      </c>
      <c r="V1261" s="11" t="n">
        <v>0</v>
      </c>
      <c r="W1261" s="13" t="n">
        <v>-0.107142857142857</v>
      </c>
      <c r="X1261" s="11" t="n">
        <v>0</v>
      </c>
      <c r="Y1261" s="11" t="n">
        <v>0</v>
      </c>
      <c r="Z1261" s="11" t="n">
        <v>0</v>
      </c>
      <c r="AA1261" s="11" t="n">
        <v>0</v>
      </c>
      <c r="AB1261" s="10" t="s">
        <v>515</v>
      </c>
      <c r="AC1261" s="11" t="n">
        <v>13</v>
      </c>
      <c r="AD1261" s="11" t="n">
        <v>16</v>
      </c>
      <c r="AE1261" s="11" t="n">
        <v>15</v>
      </c>
      <c r="AF1261" s="11" t="n">
        <v>2</v>
      </c>
      <c r="AG1261" s="11" t="n">
        <v>10</v>
      </c>
      <c r="AH1261" s="11" t="n">
        <v>0</v>
      </c>
      <c r="AI1261" s="13" t="n">
        <v>0.232142857142857</v>
      </c>
      <c r="AJ1261" s="13" t="n">
        <v>0.285714285714286</v>
      </c>
      <c r="AK1261" s="13" t="n">
        <v>0.267857142857143</v>
      </c>
      <c r="AL1261" s="13" t="n">
        <v>0.0357142857142857</v>
      </c>
      <c r="AM1261" s="13" t="n">
        <v>0.178571428571429</v>
      </c>
      <c r="AN1261" s="11" t="n">
        <v>1</v>
      </c>
      <c r="AO1261" s="13" t="n">
        <v>0.0175438596491228</v>
      </c>
      <c r="AP1261" s="11" t="n">
        <v>5</v>
      </c>
      <c r="AQ1261" s="11" t="n">
        <v>1</v>
      </c>
      <c r="AR1261" s="13" t="n">
        <v>0.0819672131147541</v>
      </c>
      <c r="AS1261" s="13" t="n">
        <v>0.0163934426229508</v>
      </c>
      <c r="AT1261" s="14" t="n">
        <f aca="false">SUMIFS(시도_소아과개폐업!$C$5:$C$293,시도_소아과개폐업!$A$5:$A$293,$D1261,시도_소아과개폐업!$B$5:$B$293,$B1261)</f>
        <v>14</v>
      </c>
      <c r="AU1261" s="14" t="n">
        <f aca="false">SUMIFS(시도_소아과개폐업!$D$5:$D$293,시도_소아과개폐업!$A$5:$A$293,$D1261,시도_소아과개폐업!$B$5:$B$293,$B1261)</f>
        <v>6</v>
      </c>
      <c r="AV1261" s="14" t="n">
        <f aca="false">SUMIFS(시도_소아과개폐업!$F$5:$F$293,시도_소아과개폐업!$A$5:$A$293,$D1261,시도_소아과개폐업!$B$5:$B$293,$B1261)</f>
        <v>8</v>
      </c>
      <c r="AW1261" s="15" t="n">
        <f aca="false">SUMIFS(시도_소아과개폐업!$G$5:$G$293,시도_소아과개폐업!$A$5:$A$293,$D1261,시도_소아과개폐업!$B$5:$B$293,$B1261)</f>
        <v>0.117647058823529</v>
      </c>
      <c r="AX1261" s="14" t="n">
        <f aca="false">SUMIFS(시도_소아과개폐업!$H$5:$H$293,시도_소아과개폐업!$A$5:$A$293,$D1261,시도_소아과개폐업!$B$5:$B$293,$B1261)</f>
        <v>27</v>
      </c>
      <c r="AY1261" s="14" t="n">
        <f aca="false">SUMIFS(시군구_병원급!$E$5:$E$3668,시군구_병원급!$A$5:$A$3668,$A1261,시군구_병원급!$D$5:$D$3668,$D1261)</f>
        <v>0</v>
      </c>
      <c r="AZ1261" s="14" t="n">
        <f aca="false">SUMIFS(시군구_병원급!$F$5:$F$3668,시군구_병원급!$A$5:$A$3668,$A1261,시군구_병원급!$D$5:$D$3668,$D1261)</f>
        <v>1</v>
      </c>
      <c r="BA1261" s="14" t="n">
        <f aca="false">SUMIFS(시군구_병원급!$G$5:$G$3668,시군구_병원급!$A$5:$A$3668,$A1261,시군구_병원급!$D$5:$D$3668,$D1261)</f>
        <v>2</v>
      </c>
      <c r="BB1261" s="14" t="n">
        <f aca="false">SUMIFS(시군구_병원급!$H$5:$H$3668,시군구_병원급!$A$5:$A$3668,$A1261,시군구_병원급!$D$5:$D$3668,$D1261)</f>
        <v>4</v>
      </c>
      <c r="BC1261" s="16" t="n">
        <f aca="false">K1261+AY1261</f>
        <v>4</v>
      </c>
      <c r="BD1261" s="17" t="n">
        <f aca="false">IF(E1261=0,"",(K1261+AY1261)/E1261*1000)</f>
        <v>1.02485267742762</v>
      </c>
      <c r="BE1261" s="16" t="n">
        <f aca="false">AY1261-SUMIFS(시군구_병원급!$E$5:$E$3668,시군구_병원급!$A$5:$A$3668,$A1261,시군구_병원급!$D$5:$D$3668,$D1261-3)</f>
        <v>0</v>
      </c>
      <c r="BF1261" s="16" t="n">
        <f aca="false">IF(AY1261=0,1,0)</f>
        <v>1</v>
      </c>
      <c r="BG1261" s="16" t="n">
        <f aca="false">IF(K1261+AY1261=0,1,0)</f>
        <v>0</v>
      </c>
      <c r="BH1261" s="16" t="n">
        <f aca="false">AF1261+AG1261+AH1261</f>
        <v>12</v>
      </c>
      <c r="BI1261" s="18" t="n">
        <f aca="false">IF(H1261=0,"",BH1261/H1261)</f>
        <v>0.214285714285714</v>
      </c>
      <c r="BJ1261" s="16" t="n">
        <f aca="false">IF(AP1261="","",AP1261+AN1261)</f>
        <v>6</v>
      </c>
    </row>
    <row r="1262" customFormat="false" ht="15" hidden="false" customHeight="true" outlineLevel="0" collapsed="false">
      <c r="A1262" s="9" t="s">
        <v>281</v>
      </c>
      <c r="B1262" s="10" t="s">
        <v>265</v>
      </c>
      <c r="C1262" s="10" t="s">
        <v>282</v>
      </c>
      <c r="D1262" s="9" t="n">
        <v>2021</v>
      </c>
      <c r="E1262" s="11" t="n">
        <v>599</v>
      </c>
      <c r="F1262" s="11" t="n">
        <v>75</v>
      </c>
      <c r="G1262" s="11" t="n">
        <v>83</v>
      </c>
      <c r="H1262" s="11" t="n">
        <v>11</v>
      </c>
      <c r="I1262" s="11" t="n">
        <v>691</v>
      </c>
      <c r="J1262" s="11" t="n">
        <v>350</v>
      </c>
      <c r="K1262" s="11" t="n">
        <v>0</v>
      </c>
      <c r="L1262" s="12" t="n">
        <v>18.3639398998331</v>
      </c>
      <c r="M1262" s="12" t="n">
        <v>0</v>
      </c>
      <c r="N1262" s="13" t="n">
        <v>0.506512301013025</v>
      </c>
      <c r="O1262" s="13" t="n">
        <v>1.15358931552588</v>
      </c>
      <c r="P1262" s="13" t="n">
        <v>0.138564273789649</v>
      </c>
      <c r="Q1262" s="13" t="n">
        <v>-0.243686868686869</v>
      </c>
      <c r="R1262" s="13" t="n">
        <v>-0.178217821782178</v>
      </c>
      <c r="S1262" s="11" t="n">
        <v>0</v>
      </c>
      <c r="T1262" s="13" t="n">
        <v>0</v>
      </c>
      <c r="U1262" s="13" t="n">
        <v>0</v>
      </c>
      <c r="V1262" s="11" t="n">
        <v>1</v>
      </c>
      <c r="W1262" s="13" t="n">
        <v>0</v>
      </c>
      <c r="X1262" s="11" t="n">
        <v>0</v>
      </c>
      <c r="Y1262" s="11" t="n">
        <v>0</v>
      </c>
      <c r="Z1262" s="11" t="n">
        <v>0</v>
      </c>
      <c r="AA1262" s="11" t="n">
        <v>0</v>
      </c>
      <c r="AB1262" s="10" t="s">
        <v>515</v>
      </c>
      <c r="AC1262" s="11" t="n">
        <v>2</v>
      </c>
      <c r="AD1262" s="11" t="n">
        <v>0</v>
      </c>
      <c r="AE1262" s="11" t="n">
        <v>1</v>
      </c>
      <c r="AF1262" s="11" t="n">
        <v>1</v>
      </c>
      <c r="AG1262" s="11" t="n">
        <v>7</v>
      </c>
      <c r="AH1262" s="11" t="n">
        <v>0</v>
      </c>
      <c r="AI1262" s="13" t="n">
        <v>0.181818181818182</v>
      </c>
      <c r="AJ1262" s="13" t="n">
        <v>0</v>
      </c>
      <c r="AK1262" s="13" t="n">
        <v>0.0909090909090909</v>
      </c>
      <c r="AL1262" s="13" t="n">
        <v>0.0909090909090909</v>
      </c>
      <c r="AM1262" s="13" t="n">
        <v>0.636363636363636</v>
      </c>
      <c r="AN1262" s="11" t="n">
        <v>0</v>
      </c>
      <c r="AO1262" s="13" t="n">
        <v>0</v>
      </c>
      <c r="AP1262" s="11" t="n">
        <v>1</v>
      </c>
      <c r="AQ1262" s="11" t="n">
        <v>0</v>
      </c>
      <c r="AR1262" s="13" t="n">
        <v>0.0833333333333333</v>
      </c>
      <c r="AS1262" s="13" t="n">
        <v>0</v>
      </c>
      <c r="AT1262" s="14" t="n">
        <f aca="false">SUMIFS(시도_소아과개폐업!$C$5:$C$293,시도_소아과개폐업!$A$5:$A$293,$D1262,시도_소아과개폐업!$B$5:$B$293,$B1262)</f>
        <v>14</v>
      </c>
      <c r="AU1262" s="14" t="n">
        <f aca="false">SUMIFS(시도_소아과개폐업!$D$5:$D$293,시도_소아과개폐업!$A$5:$A$293,$D1262,시도_소아과개폐업!$B$5:$B$293,$B1262)</f>
        <v>6</v>
      </c>
      <c r="AV1262" s="14" t="n">
        <f aca="false">SUMIFS(시도_소아과개폐업!$F$5:$F$293,시도_소아과개폐업!$A$5:$A$293,$D1262,시도_소아과개폐업!$B$5:$B$293,$B1262)</f>
        <v>8</v>
      </c>
      <c r="AW1262" s="15" t="n">
        <f aca="false">SUMIFS(시도_소아과개폐업!$G$5:$G$293,시도_소아과개폐업!$A$5:$A$293,$D1262,시도_소아과개폐업!$B$5:$B$293,$B1262)</f>
        <v>0.117647058823529</v>
      </c>
      <c r="AX1262" s="14" t="n">
        <f aca="false">SUMIFS(시도_소아과개폐업!$H$5:$H$293,시도_소아과개폐업!$A$5:$A$293,$D1262,시도_소아과개폐업!$B$5:$B$293,$B1262)</f>
        <v>27</v>
      </c>
      <c r="AY1262" s="14" t="n">
        <f aca="false">SUMIFS(시군구_병원급!$E$5:$E$3668,시군구_병원급!$A$5:$A$3668,$A1262,시군구_병원급!$D$5:$D$3668,$D1262)</f>
        <v>0</v>
      </c>
      <c r="AZ1262" s="14" t="n">
        <f aca="false">SUMIFS(시군구_병원급!$F$5:$F$3668,시군구_병원급!$A$5:$A$3668,$A1262,시군구_병원급!$D$5:$D$3668,$D1262)</f>
        <v>0</v>
      </c>
      <c r="BA1262" s="14" t="n">
        <f aca="false">SUMIFS(시군구_병원급!$G$5:$G$3668,시군구_병원급!$A$5:$A$3668,$A1262,시군구_병원급!$D$5:$D$3668,$D1262)</f>
        <v>2</v>
      </c>
      <c r="BB1262" s="14" t="n">
        <f aca="false">SUMIFS(시군구_병원급!$H$5:$H$3668,시군구_병원급!$A$5:$A$3668,$A1262,시군구_병원급!$D$5:$D$3668,$D1262)</f>
        <v>3</v>
      </c>
      <c r="BC1262" s="16" t="n">
        <f aca="false">K1262+AY1262</f>
        <v>0</v>
      </c>
      <c r="BD1262" s="17" t="n">
        <f aca="false">IF(E1262=0,"",(K1262+AY1262)/E1262*1000)</f>
        <v>0</v>
      </c>
      <c r="BE1262" s="16" t="n">
        <f aca="false">AY1262-SUMIFS(시군구_병원급!$E$5:$E$3668,시군구_병원급!$A$5:$A$3668,$A1262,시군구_병원급!$D$5:$D$3668,$D1262-3)</f>
        <v>0</v>
      </c>
      <c r="BF1262" s="16" t="n">
        <f aca="false">IF(AY1262=0,1,0)</f>
        <v>1</v>
      </c>
      <c r="BG1262" s="16" t="n">
        <f aca="false">IF(K1262+AY1262=0,1,0)</f>
        <v>1</v>
      </c>
      <c r="BH1262" s="16" t="n">
        <f aca="false">AF1262+AG1262+AH1262</f>
        <v>8</v>
      </c>
      <c r="BI1262" s="18" t="n">
        <f aca="false">IF(H1262=0,"",BH1262/H1262)</f>
        <v>0.727272727272727</v>
      </c>
      <c r="BJ1262" s="16" t="n">
        <f aca="false">IF(AP1262="","",AP1262+AN1262)</f>
        <v>1</v>
      </c>
    </row>
    <row r="1263" customFormat="false" ht="15" hidden="false" customHeight="true" outlineLevel="0" collapsed="false">
      <c r="A1263" s="9" t="s">
        <v>283</v>
      </c>
      <c r="B1263" s="10" t="s">
        <v>265</v>
      </c>
      <c r="C1263" s="10" t="s">
        <v>284</v>
      </c>
      <c r="D1263" s="9" t="n">
        <v>2021</v>
      </c>
      <c r="E1263" s="11" t="n">
        <v>2698</v>
      </c>
      <c r="F1263" s="11" t="n">
        <v>335</v>
      </c>
      <c r="G1263" s="11" t="n">
        <v>341</v>
      </c>
      <c r="H1263" s="11" t="n">
        <v>61</v>
      </c>
      <c r="I1263" s="11" t="n">
        <v>3418</v>
      </c>
      <c r="J1263" s="11" t="n">
        <v>2374</v>
      </c>
      <c r="K1263" s="11" t="n">
        <v>2</v>
      </c>
      <c r="L1263" s="12" t="n">
        <v>22.6093402520386</v>
      </c>
      <c r="M1263" s="12" t="n">
        <v>0.741289844329133</v>
      </c>
      <c r="N1263" s="13" t="n">
        <v>0.694558221181978</v>
      </c>
      <c r="O1263" s="13" t="n">
        <v>1.26686434395849</v>
      </c>
      <c r="P1263" s="13" t="n">
        <v>0.126389918458117</v>
      </c>
      <c r="Q1263" s="13" t="n">
        <v>-0.311910226982913</v>
      </c>
      <c r="R1263" s="13" t="n">
        <v>-0.366171003717472</v>
      </c>
      <c r="S1263" s="11" t="n">
        <v>-1</v>
      </c>
      <c r="T1263" s="13" t="n">
        <v>-0.0161290322580645</v>
      </c>
      <c r="U1263" s="13" t="n">
        <v>-0.0330975954738331</v>
      </c>
      <c r="V1263" s="11" t="n">
        <v>0</v>
      </c>
      <c r="W1263" s="13" t="n">
        <v>-0.213114754098361</v>
      </c>
      <c r="X1263" s="11" t="n">
        <v>0</v>
      </c>
      <c r="Y1263" s="11" t="n">
        <v>0</v>
      </c>
      <c r="Z1263" s="11" t="n">
        <v>0</v>
      </c>
      <c r="AA1263" s="11" t="n">
        <v>0</v>
      </c>
      <c r="AB1263" s="10" t="s">
        <v>515</v>
      </c>
      <c r="AC1263" s="11" t="n">
        <v>8</v>
      </c>
      <c r="AD1263" s="11" t="n">
        <v>23</v>
      </c>
      <c r="AE1263" s="11" t="n">
        <v>16</v>
      </c>
      <c r="AF1263" s="11" t="n">
        <v>1</v>
      </c>
      <c r="AG1263" s="11" t="n">
        <v>12</v>
      </c>
      <c r="AH1263" s="11" t="n">
        <v>1</v>
      </c>
      <c r="AI1263" s="13" t="n">
        <v>0.131147540983607</v>
      </c>
      <c r="AJ1263" s="13" t="n">
        <v>0.377049180327869</v>
      </c>
      <c r="AK1263" s="13" t="n">
        <v>0.262295081967213</v>
      </c>
      <c r="AL1263" s="13" t="n">
        <v>0.0163934426229508</v>
      </c>
      <c r="AM1263" s="13" t="n">
        <v>0.19672131147541</v>
      </c>
      <c r="AN1263" s="11" t="n">
        <v>1</v>
      </c>
      <c r="AO1263" s="13" t="n">
        <v>0.0161290322580645</v>
      </c>
      <c r="AP1263" s="11" t="n">
        <v>5</v>
      </c>
      <c r="AQ1263" s="11" t="n">
        <v>3</v>
      </c>
      <c r="AR1263" s="13" t="n">
        <v>0.078125</v>
      </c>
      <c r="AS1263" s="13" t="n">
        <v>0.046875</v>
      </c>
      <c r="AT1263" s="14" t="n">
        <f aca="false">SUMIFS(시도_소아과개폐업!$C$5:$C$293,시도_소아과개폐업!$A$5:$A$293,$D1263,시도_소아과개폐업!$B$5:$B$293,$B1263)</f>
        <v>14</v>
      </c>
      <c r="AU1263" s="14" t="n">
        <f aca="false">SUMIFS(시도_소아과개폐업!$D$5:$D$293,시도_소아과개폐업!$A$5:$A$293,$D1263,시도_소아과개폐업!$B$5:$B$293,$B1263)</f>
        <v>6</v>
      </c>
      <c r="AV1263" s="14" t="n">
        <f aca="false">SUMIFS(시도_소아과개폐업!$F$5:$F$293,시도_소아과개폐업!$A$5:$A$293,$D1263,시도_소아과개폐업!$B$5:$B$293,$B1263)</f>
        <v>8</v>
      </c>
      <c r="AW1263" s="15" t="n">
        <f aca="false">SUMIFS(시도_소아과개폐업!$G$5:$G$293,시도_소아과개폐업!$A$5:$A$293,$D1263,시도_소아과개폐업!$B$5:$B$293,$B1263)</f>
        <v>0.117647058823529</v>
      </c>
      <c r="AX1263" s="14" t="n">
        <f aca="false">SUMIFS(시도_소아과개폐업!$H$5:$H$293,시도_소아과개폐업!$A$5:$A$293,$D1263,시도_소아과개폐업!$B$5:$B$293,$B1263)</f>
        <v>27</v>
      </c>
      <c r="AY1263" s="14" t="n">
        <f aca="false">SUMIFS(시군구_병원급!$E$5:$E$3668,시군구_병원급!$A$5:$A$3668,$A1263,시군구_병원급!$D$5:$D$3668,$D1263)</f>
        <v>0</v>
      </c>
      <c r="AZ1263" s="14" t="n">
        <f aca="false">SUMIFS(시군구_병원급!$F$5:$F$3668,시군구_병원급!$A$5:$A$3668,$A1263,시군구_병원급!$D$5:$D$3668,$D1263)</f>
        <v>0</v>
      </c>
      <c r="BA1263" s="14" t="n">
        <f aca="false">SUMIFS(시군구_병원급!$G$5:$G$3668,시군구_병원급!$A$5:$A$3668,$A1263,시군구_병원급!$D$5:$D$3668,$D1263)</f>
        <v>3</v>
      </c>
      <c r="BB1263" s="14" t="n">
        <f aca="false">SUMIFS(시군구_병원급!$H$5:$H$3668,시군구_병원급!$A$5:$A$3668,$A1263,시군구_병원급!$D$5:$D$3668,$D1263)</f>
        <v>8</v>
      </c>
      <c r="BC1263" s="16" t="n">
        <f aca="false">K1263+AY1263</f>
        <v>2</v>
      </c>
      <c r="BD1263" s="17" t="n">
        <f aca="false">IF(E1263=0,"",(K1263+AY1263)/E1263*1000)</f>
        <v>0.741289844329133</v>
      </c>
      <c r="BE1263" s="16" t="n">
        <f aca="false">AY1263-SUMIFS(시군구_병원급!$E$5:$E$3668,시군구_병원급!$A$5:$A$3668,$A1263,시군구_병원급!$D$5:$D$3668,$D1263-3)</f>
        <v>0</v>
      </c>
      <c r="BF1263" s="16" t="n">
        <f aca="false">IF(AY1263=0,1,0)</f>
        <v>1</v>
      </c>
      <c r="BG1263" s="16" t="n">
        <f aca="false">IF(K1263+AY1263=0,1,0)</f>
        <v>0</v>
      </c>
      <c r="BH1263" s="16" t="n">
        <f aca="false">AF1263+AG1263+AH1263</f>
        <v>14</v>
      </c>
      <c r="BI1263" s="18" t="n">
        <f aca="false">IF(H1263=0,"",BH1263/H1263)</f>
        <v>0.229508196721311</v>
      </c>
      <c r="BJ1263" s="16" t="n">
        <f aca="false">IF(AP1263="","",AP1263+AN1263)</f>
        <v>6</v>
      </c>
    </row>
    <row r="1264" customFormat="false" ht="15" hidden="false" customHeight="true" outlineLevel="0" collapsed="false">
      <c r="A1264" s="9" t="s">
        <v>285</v>
      </c>
      <c r="B1264" s="10" t="s">
        <v>265</v>
      </c>
      <c r="C1264" s="10" t="s">
        <v>286</v>
      </c>
      <c r="D1264" s="9" t="n">
        <v>2021</v>
      </c>
      <c r="E1264" s="11" t="n">
        <v>535</v>
      </c>
      <c r="F1264" s="11" t="n">
        <v>67</v>
      </c>
      <c r="G1264" s="11" t="n">
        <v>69</v>
      </c>
      <c r="H1264" s="11" t="n">
        <v>12</v>
      </c>
      <c r="I1264" s="11" t="n">
        <v>757</v>
      </c>
      <c r="J1264" s="11" t="n">
        <v>433</v>
      </c>
      <c r="K1264" s="11" t="n">
        <v>0</v>
      </c>
      <c r="L1264" s="12" t="n">
        <v>22.4299065420561</v>
      </c>
      <c r="M1264" s="12" t="n">
        <v>0</v>
      </c>
      <c r="N1264" s="13" t="n">
        <v>0.571994715984148</v>
      </c>
      <c r="O1264" s="13" t="n">
        <v>1.41495327102804</v>
      </c>
      <c r="P1264" s="13" t="n">
        <v>0.128971962616822</v>
      </c>
      <c r="Q1264" s="13" t="n">
        <v>-0.267123287671233</v>
      </c>
      <c r="R1264" s="13" t="n">
        <v>-0.336538461538462</v>
      </c>
      <c r="S1264" s="11" t="n">
        <v>0</v>
      </c>
      <c r="T1264" s="13" t="n">
        <v>-0.0769230769230769</v>
      </c>
      <c r="U1264" s="13" t="n">
        <v>-0.105200945626478</v>
      </c>
      <c r="V1264" s="11" t="n">
        <v>1</v>
      </c>
      <c r="W1264" s="13" t="n">
        <v>0</v>
      </c>
      <c r="X1264" s="11" t="n">
        <v>0</v>
      </c>
      <c r="Y1264" s="11" t="n">
        <v>0</v>
      </c>
      <c r="Z1264" s="11" t="n">
        <v>0</v>
      </c>
      <c r="AA1264" s="11" t="n">
        <v>0</v>
      </c>
      <c r="AB1264" s="10" t="s">
        <v>515</v>
      </c>
      <c r="AC1264" s="11" t="n">
        <v>5</v>
      </c>
      <c r="AD1264" s="11" t="n">
        <v>0</v>
      </c>
      <c r="AE1264" s="11" t="n">
        <v>0</v>
      </c>
      <c r="AF1264" s="11" t="n">
        <v>0</v>
      </c>
      <c r="AG1264" s="11" t="n">
        <v>7</v>
      </c>
      <c r="AH1264" s="11" t="n">
        <v>0</v>
      </c>
      <c r="AI1264" s="13" t="n">
        <v>0.416666666666667</v>
      </c>
      <c r="AJ1264" s="13" t="n">
        <v>0</v>
      </c>
      <c r="AK1264" s="13" t="n">
        <v>0</v>
      </c>
      <c r="AL1264" s="13" t="n">
        <v>0</v>
      </c>
      <c r="AM1264" s="13" t="n">
        <v>0.583333333333333</v>
      </c>
      <c r="AN1264" s="11" t="n">
        <v>1</v>
      </c>
      <c r="AO1264" s="13" t="n">
        <v>0.0769230769230769</v>
      </c>
      <c r="AP1264" s="11" t="n">
        <v>0</v>
      </c>
      <c r="AQ1264" s="11" t="n">
        <v>0</v>
      </c>
      <c r="AR1264" s="13" t="n">
        <v>0</v>
      </c>
      <c r="AS1264" s="13" t="n">
        <v>0</v>
      </c>
      <c r="AT1264" s="14" t="n">
        <f aca="false">SUMIFS(시도_소아과개폐업!$C$5:$C$293,시도_소아과개폐업!$A$5:$A$293,$D1264,시도_소아과개폐업!$B$5:$B$293,$B1264)</f>
        <v>14</v>
      </c>
      <c r="AU1264" s="14" t="n">
        <f aca="false">SUMIFS(시도_소아과개폐업!$D$5:$D$293,시도_소아과개폐업!$A$5:$A$293,$D1264,시도_소아과개폐업!$B$5:$B$293,$B1264)</f>
        <v>6</v>
      </c>
      <c r="AV1264" s="14" t="n">
        <f aca="false">SUMIFS(시도_소아과개폐업!$F$5:$F$293,시도_소아과개폐업!$A$5:$A$293,$D1264,시도_소아과개폐업!$B$5:$B$293,$B1264)</f>
        <v>8</v>
      </c>
      <c r="AW1264" s="15" t="n">
        <f aca="false">SUMIFS(시도_소아과개폐업!$G$5:$G$293,시도_소아과개폐업!$A$5:$A$293,$D1264,시도_소아과개폐업!$B$5:$B$293,$B1264)</f>
        <v>0.117647058823529</v>
      </c>
      <c r="AX1264" s="14" t="n">
        <f aca="false">SUMIFS(시도_소아과개폐업!$H$5:$H$293,시도_소아과개폐업!$A$5:$A$293,$D1264,시도_소아과개폐업!$B$5:$B$293,$B1264)</f>
        <v>27</v>
      </c>
      <c r="AY1264" s="14" t="n">
        <f aca="false">SUMIFS(시군구_병원급!$E$5:$E$3668,시군구_병원급!$A$5:$A$3668,$A1264,시군구_병원급!$D$5:$D$3668,$D1264)</f>
        <v>0</v>
      </c>
      <c r="AZ1264" s="14" t="n">
        <f aca="false">SUMIFS(시군구_병원급!$F$5:$F$3668,시군구_병원급!$A$5:$A$3668,$A1264,시군구_병원급!$D$5:$D$3668,$D1264)</f>
        <v>0</v>
      </c>
      <c r="BA1264" s="14" t="n">
        <f aca="false">SUMIFS(시군구_병원급!$G$5:$G$3668,시군구_병원급!$A$5:$A$3668,$A1264,시군구_병원급!$D$5:$D$3668,$D1264)</f>
        <v>0</v>
      </c>
      <c r="BB1264" s="14" t="n">
        <f aca="false">SUMIFS(시군구_병원급!$H$5:$H$3668,시군구_병원급!$A$5:$A$3668,$A1264,시군구_병원급!$D$5:$D$3668,$D1264)</f>
        <v>1</v>
      </c>
      <c r="BC1264" s="16" t="n">
        <f aca="false">K1264+AY1264</f>
        <v>0</v>
      </c>
      <c r="BD1264" s="17" t="n">
        <f aca="false">IF(E1264=0,"",(K1264+AY1264)/E1264*1000)</f>
        <v>0</v>
      </c>
      <c r="BE1264" s="16" t="n">
        <f aca="false">AY1264-SUMIFS(시군구_병원급!$E$5:$E$3668,시군구_병원급!$A$5:$A$3668,$A1264,시군구_병원급!$D$5:$D$3668,$D1264-3)</f>
        <v>0</v>
      </c>
      <c r="BF1264" s="16" t="n">
        <f aca="false">IF(AY1264=0,1,0)</f>
        <v>1</v>
      </c>
      <c r="BG1264" s="16" t="n">
        <f aca="false">IF(K1264+AY1264=0,1,0)</f>
        <v>1</v>
      </c>
      <c r="BH1264" s="16" t="n">
        <f aca="false">AF1264+AG1264+AH1264</f>
        <v>7</v>
      </c>
      <c r="BI1264" s="18" t="n">
        <f aca="false">IF(H1264=0,"",BH1264/H1264)</f>
        <v>0.583333333333333</v>
      </c>
      <c r="BJ1264" s="16" t="n">
        <f aca="false">IF(AP1264="","",AP1264+AN1264)</f>
        <v>1</v>
      </c>
    </row>
    <row r="1265" customFormat="false" ht="15" hidden="false" customHeight="true" outlineLevel="0" collapsed="false">
      <c r="A1265" s="9" t="s">
        <v>287</v>
      </c>
      <c r="B1265" s="10" t="s">
        <v>288</v>
      </c>
      <c r="C1265" s="10" t="s">
        <v>289</v>
      </c>
      <c r="D1265" s="9" t="n">
        <v>2021</v>
      </c>
      <c r="E1265" s="11" t="n">
        <v>31164</v>
      </c>
      <c r="F1265" s="11" t="n">
        <v>4245</v>
      </c>
      <c r="G1265" s="11" t="n">
        <v>4409</v>
      </c>
      <c r="H1265" s="11" t="n">
        <v>590</v>
      </c>
      <c r="I1265" s="11" t="n">
        <v>23666</v>
      </c>
      <c r="J1265" s="11" t="n">
        <v>18600</v>
      </c>
      <c r="K1265" s="11" t="n">
        <v>24</v>
      </c>
      <c r="L1265" s="12" t="n">
        <v>18.9321011423437</v>
      </c>
      <c r="M1265" s="12" t="n">
        <v>0.770119368502118</v>
      </c>
      <c r="N1265" s="13" t="n">
        <v>0.785937632045973</v>
      </c>
      <c r="O1265" s="13" t="n">
        <v>0.75940187395713</v>
      </c>
      <c r="P1265" s="13" t="n">
        <v>0.141477345655243</v>
      </c>
      <c r="Q1265" s="13" t="n">
        <v>-0.179873154556699</v>
      </c>
      <c r="R1265" s="13" t="n">
        <v>-0.154229810090159</v>
      </c>
      <c r="S1265" s="11" t="n">
        <v>3</v>
      </c>
      <c r="T1265" s="13" t="n">
        <v>-0.0634920634920635</v>
      </c>
      <c r="U1265" s="13" t="n">
        <v>-0.0362044390144574</v>
      </c>
      <c r="V1265" s="11" t="n">
        <v>0</v>
      </c>
      <c r="W1265" s="13" t="n">
        <v>-0.211864406779661</v>
      </c>
      <c r="X1265" s="11" t="n">
        <v>0</v>
      </c>
      <c r="Y1265" s="11" t="n">
        <v>1</v>
      </c>
      <c r="Z1265" s="11" t="n">
        <v>1</v>
      </c>
      <c r="AA1265" s="11" t="n">
        <v>0</v>
      </c>
      <c r="AB1265" s="10" t="s">
        <v>515</v>
      </c>
      <c r="AC1265" s="11" t="n">
        <v>45</v>
      </c>
      <c r="AD1265" s="11" t="n">
        <v>178</v>
      </c>
      <c r="AE1265" s="11" t="n">
        <v>334</v>
      </c>
      <c r="AF1265" s="11" t="n">
        <v>14</v>
      </c>
      <c r="AG1265" s="11" t="n">
        <v>17</v>
      </c>
      <c r="AH1265" s="11" t="n">
        <v>2</v>
      </c>
      <c r="AI1265" s="13" t="n">
        <v>0.076271186440678</v>
      </c>
      <c r="AJ1265" s="13" t="n">
        <v>0.301694915254237</v>
      </c>
      <c r="AK1265" s="13" t="n">
        <v>0.566101694915254</v>
      </c>
      <c r="AL1265" s="13" t="n">
        <v>0.023728813559322</v>
      </c>
      <c r="AM1265" s="13" t="n">
        <v>0.0288135593220339</v>
      </c>
      <c r="AN1265" s="11" t="n">
        <v>8</v>
      </c>
      <c r="AO1265" s="13" t="n">
        <v>0.0133779264214047</v>
      </c>
      <c r="AP1265" s="11" t="n">
        <v>58</v>
      </c>
      <c r="AQ1265" s="11" t="n">
        <v>8</v>
      </c>
      <c r="AR1265" s="13" t="n">
        <v>0.0895061728395062</v>
      </c>
      <c r="AS1265" s="13" t="n">
        <v>0.0123456790123457</v>
      </c>
      <c r="AT1265" s="14" t="n">
        <f aca="false">SUMIFS(시도_소아과개폐업!$C$5:$C$293,시도_소아과개폐업!$A$5:$A$293,$D1265,시도_소아과개폐업!$B$5:$B$293,$B1265)</f>
        <v>20</v>
      </c>
      <c r="AU1265" s="14" t="n">
        <f aca="false">SUMIFS(시도_소아과개폐업!$D$5:$D$293,시도_소아과개폐업!$A$5:$A$293,$D1265,시도_소아과개폐업!$B$5:$B$293,$B1265)</f>
        <v>13</v>
      </c>
      <c r="AV1265" s="14" t="n">
        <f aca="false">SUMIFS(시도_소아과개폐업!$F$5:$F$293,시도_소아과개폐업!$A$5:$A$293,$D1265,시도_소아과개폐업!$B$5:$B$293,$B1265)</f>
        <v>7</v>
      </c>
      <c r="AW1265" s="15" t="n">
        <f aca="false">SUMIFS(시도_소아과개폐업!$G$5:$G$293,시도_소아과개폐업!$A$5:$A$293,$D1265,시도_소아과개폐업!$B$5:$B$293,$B1265)</f>
        <v>0.194029850746269</v>
      </c>
      <c r="AX1265" s="14" t="n">
        <f aca="false">SUMIFS(시도_소아과개폐업!$H$5:$H$293,시도_소아과개폐업!$A$5:$A$293,$D1265,시도_소아과개폐업!$B$5:$B$293,$B1265)</f>
        <v>58</v>
      </c>
      <c r="AY1265" s="14" t="n">
        <f aca="false">SUMIFS(시군구_병원급!$E$5:$E$3668,시군구_병원급!$A$5:$A$3668,$A1265,시군구_병원급!$D$5:$D$3668,$D1265)</f>
        <v>11</v>
      </c>
      <c r="AZ1265" s="14" t="n">
        <f aca="false">SUMIFS(시군구_병원급!$F$5:$F$3668,시군구_병원급!$A$5:$A$3668,$A1265,시군구_병원급!$D$5:$D$3668,$D1265)</f>
        <v>4</v>
      </c>
      <c r="BA1265" s="14" t="n">
        <f aca="false">SUMIFS(시군구_병원급!$G$5:$G$3668,시군구_병원급!$A$5:$A$3668,$A1265,시군구_병원급!$D$5:$D$3668,$D1265)</f>
        <v>30</v>
      </c>
      <c r="BB1265" s="14" t="n">
        <f aca="false">SUMIFS(시군구_병원급!$H$5:$H$3668,시군구_병원급!$A$5:$A$3668,$A1265,시군구_병원급!$D$5:$D$3668,$D1265)</f>
        <v>75</v>
      </c>
      <c r="BC1265" s="16" t="n">
        <f aca="false">K1265+AY1265</f>
        <v>35</v>
      </c>
      <c r="BD1265" s="17" t="n">
        <f aca="false">IF(E1265=0,"",(K1265+AY1265)/E1265*1000)</f>
        <v>1.12309074573226</v>
      </c>
      <c r="BE1265" s="16" t="n">
        <f aca="false">AY1265-SUMIFS(시군구_병원급!$E$5:$E$3668,시군구_병원급!$A$5:$A$3668,$A1265,시군구_병원급!$D$5:$D$3668,$D1265-3)</f>
        <v>1</v>
      </c>
      <c r="BF1265" s="16" t="n">
        <f aca="false">IF(AY1265=0,1,0)</f>
        <v>0</v>
      </c>
      <c r="BG1265" s="16" t="n">
        <f aca="false">IF(K1265+AY1265=0,1,0)</f>
        <v>0</v>
      </c>
      <c r="BH1265" s="16" t="n">
        <f aca="false">AF1265+AG1265+AH1265</f>
        <v>33</v>
      </c>
      <c r="BI1265" s="18" t="n">
        <f aca="false">IF(H1265=0,"",BH1265/H1265)</f>
        <v>0.0559322033898305</v>
      </c>
      <c r="BJ1265" s="16" t="n">
        <f aca="false">IF(AP1265="","",AP1265+AN1265)</f>
        <v>66</v>
      </c>
    </row>
    <row r="1266" customFormat="false" ht="15" hidden="false" customHeight="true" outlineLevel="0" collapsed="false">
      <c r="A1266" s="9" t="s">
        <v>290</v>
      </c>
      <c r="B1266" s="10" t="s">
        <v>288</v>
      </c>
      <c r="C1266" s="10" t="s">
        <v>291</v>
      </c>
      <c r="D1266" s="9" t="n">
        <v>2021</v>
      </c>
      <c r="E1266" s="11" t="n">
        <v>2602</v>
      </c>
      <c r="F1266" s="11" t="n">
        <v>349</v>
      </c>
      <c r="G1266" s="11" t="n">
        <v>373</v>
      </c>
      <c r="H1266" s="11" t="n">
        <v>55</v>
      </c>
      <c r="I1266" s="11" t="n">
        <v>2464</v>
      </c>
      <c r="J1266" s="11" t="n">
        <v>1696</v>
      </c>
      <c r="K1266" s="11" t="n">
        <v>4</v>
      </c>
      <c r="L1266" s="12" t="n">
        <v>21.1375864719447</v>
      </c>
      <c r="M1266" s="12" t="n">
        <v>1.53727901614143</v>
      </c>
      <c r="N1266" s="13" t="n">
        <v>0.688311688311688</v>
      </c>
      <c r="O1266" s="13" t="n">
        <v>0.946963873943121</v>
      </c>
      <c r="P1266" s="13" t="n">
        <v>0.143351268255188</v>
      </c>
      <c r="Q1266" s="13" t="n">
        <v>-0.242283051834595</v>
      </c>
      <c r="R1266" s="13" t="n">
        <v>-0.272904483430799</v>
      </c>
      <c r="S1266" s="11" t="n">
        <v>0</v>
      </c>
      <c r="T1266" s="13" t="n">
        <v>-0.140625</v>
      </c>
      <c r="U1266" s="13" t="n">
        <v>-0.155586017820425</v>
      </c>
      <c r="V1266" s="11" t="n">
        <v>0</v>
      </c>
      <c r="W1266" s="13" t="n">
        <v>-0.254545454545455</v>
      </c>
      <c r="X1266" s="11" t="n">
        <v>1</v>
      </c>
      <c r="Y1266" s="11" t="n">
        <v>0</v>
      </c>
      <c r="Z1266" s="11" t="n">
        <v>1</v>
      </c>
      <c r="AA1266" s="11" t="n">
        <v>0</v>
      </c>
      <c r="AB1266" s="10" t="s">
        <v>515</v>
      </c>
      <c r="AC1266" s="11" t="n">
        <v>12</v>
      </c>
      <c r="AD1266" s="11" t="n">
        <v>16</v>
      </c>
      <c r="AE1266" s="11" t="n">
        <v>16</v>
      </c>
      <c r="AF1266" s="11" t="n">
        <v>0</v>
      </c>
      <c r="AG1266" s="11" t="n">
        <v>11</v>
      </c>
      <c r="AH1266" s="11" t="n">
        <v>0</v>
      </c>
      <c r="AI1266" s="13" t="n">
        <v>0.218181818181818</v>
      </c>
      <c r="AJ1266" s="13" t="n">
        <v>0.290909090909091</v>
      </c>
      <c r="AK1266" s="13" t="n">
        <v>0.290909090909091</v>
      </c>
      <c r="AL1266" s="13" t="n">
        <v>0</v>
      </c>
      <c r="AM1266" s="13" t="n">
        <v>0.2</v>
      </c>
      <c r="AN1266" s="11" t="n">
        <v>5</v>
      </c>
      <c r="AO1266" s="13" t="n">
        <v>0.0833333333333333</v>
      </c>
      <c r="AP1266" s="11" t="n">
        <v>8</v>
      </c>
      <c r="AQ1266" s="11" t="n">
        <v>1</v>
      </c>
      <c r="AR1266" s="13" t="n">
        <v>0.119402985074627</v>
      </c>
      <c r="AS1266" s="13" t="n">
        <v>0.0149253731343284</v>
      </c>
      <c r="AT1266" s="14" t="n">
        <f aca="false">SUMIFS(시도_소아과개폐업!$C$5:$C$293,시도_소아과개폐업!$A$5:$A$293,$D1266,시도_소아과개폐업!$B$5:$B$293,$B1266)</f>
        <v>20</v>
      </c>
      <c r="AU1266" s="14" t="n">
        <f aca="false">SUMIFS(시도_소아과개폐업!$D$5:$D$293,시도_소아과개폐업!$A$5:$A$293,$D1266,시도_소아과개폐업!$B$5:$B$293,$B1266)</f>
        <v>13</v>
      </c>
      <c r="AV1266" s="14" t="n">
        <f aca="false">SUMIFS(시도_소아과개폐업!$F$5:$F$293,시도_소아과개폐업!$A$5:$A$293,$D1266,시도_소아과개폐업!$B$5:$B$293,$B1266)</f>
        <v>7</v>
      </c>
      <c r="AW1266" s="15" t="n">
        <f aca="false">SUMIFS(시도_소아과개폐업!$G$5:$G$293,시도_소아과개폐업!$A$5:$A$293,$D1266,시도_소아과개폐업!$B$5:$B$293,$B1266)</f>
        <v>0.194029850746269</v>
      </c>
      <c r="AX1266" s="14" t="n">
        <f aca="false">SUMIFS(시도_소아과개폐업!$H$5:$H$293,시도_소아과개폐업!$A$5:$A$293,$D1266,시도_소아과개폐업!$B$5:$B$293,$B1266)</f>
        <v>58</v>
      </c>
      <c r="AY1266" s="14" t="n">
        <f aca="false">SUMIFS(시군구_병원급!$E$5:$E$3668,시군구_병원급!$A$5:$A$3668,$A1266,시군구_병원급!$D$5:$D$3668,$D1266)</f>
        <v>2</v>
      </c>
      <c r="AZ1266" s="14" t="n">
        <f aca="false">SUMIFS(시군구_병원급!$F$5:$F$3668,시군구_병원급!$A$5:$A$3668,$A1266,시군구_병원급!$D$5:$D$3668,$D1266)</f>
        <v>1</v>
      </c>
      <c r="BA1266" s="14" t="n">
        <f aca="false">SUMIFS(시군구_병원급!$G$5:$G$3668,시군구_병원급!$A$5:$A$3668,$A1266,시군구_병원급!$D$5:$D$3668,$D1266)</f>
        <v>2</v>
      </c>
      <c r="BB1266" s="14" t="n">
        <f aca="false">SUMIFS(시군구_병원급!$H$5:$H$3668,시군구_병원급!$A$5:$A$3668,$A1266,시군구_병원급!$D$5:$D$3668,$D1266)</f>
        <v>16</v>
      </c>
      <c r="BC1266" s="16" t="n">
        <f aca="false">K1266+AY1266</f>
        <v>6</v>
      </c>
      <c r="BD1266" s="17" t="n">
        <f aca="false">IF(E1266=0,"",(K1266+AY1266)/E1266*1000)</f>
        <v>2.30591852421214</v>
      </c>
      <c r="BE1266" s="16" t="n">
        <f aca="false">AY1266-SUMIFS(시군구_병원급!$E$5:$E$3668,시군구_병원급!$A$5:$A$3668,$A1266,시군구_병원급!$D$5:$D$3668,$D1266-3)</f>
        <v>0</v>
      </c>
      <c r="BF1266" s="16" t="n">
        <f aca="false">IF(AY1266=0,1,0)</f>
        <v>0</v>
      </c>
      <c r="BG1266" s="16" t="n">
        <f aca="false">IF(K1266+AY1266=0,1,0)</f>
        <v>0</v>
      </c>
      <c r="BH1266" s="16" t="n">
        <f aca="false">AF1266+AG1266+AH1266</f>
        <v>11</v>
      </c>
      <c r="BI1266" s="18" t="n">
        <f aca="false">IF(H1266=0,"",BH1266/H1266)</f>
        <v>0.2</v>
      </c>
      <c r="BJ1266" s="16" t="n">
        <f aca="false">IF(AP1266="","",AP1266+AN1266)</f>
        <v>13</v>
      </c>
    </row>
    <row r="1267" customFormat="false" ht="15" hidden="false" customHeight="true" outlineLevel="0" collapsed="false">
      <c r="A1267" s="9" t="s">
        <v>292</v>
      </c>
      <c r="B1267" s="10" t="s">
        <v>288</v>
      </c>
      <c r="C1267" s="10" t="s">
        <v>293</v>
      </c>
      <c r="D1267" s="9" t="n">
        <v>2021</v>
      </c>
      <c r="E1267" s="11" t="n">
        <v>2875</v>
      </c>
      <c r="F1267" s="11" t="n">
        <v>374</v>
      </c>
      <c r="G1267" s="11" t="n">
        <v>368</v>
      </c>
      <c r="H1267" s="11" t="n">
        <v>52</v>
      </c>
      <c r="I1267" s="11" t="n">
        <v>2559</v>
      </c>
      <c r="J1267" s="11" t="n">
        <v>1803</v>
      </c>
      <c r="K1267" s="11" t="n">
        <v>3</v>
      </c>
      <c r="L1267" s="12" t="n">
        <v>18.0869565217391</v>
      </c>
      <c r="M1267" s="12" t="n">
        <v>1.04347826086957</v>
      </c>
      <c r="N1267" s="13" t="n">
        <v>0.704572098475967</v>
      </c>
      <c r="O1267" s="13" t="n">
        <v>0.890086956521739</v>
      </c>
      <c r="P1267" s="13" t="n">
        <v>0.128</v>
      </c>
      <c r="Q1267" s="13" t="n">
        <v>-0.216407740528754</v>
      </c>
      <c r="R1267" s="13" t="n">
        <v>-0.191208791208791</v>
      </c>
      <c r="S1267" s="11" t="n">
        <v>-1</v>
      </c>
      <c r="T1267" s="13" t="n">
        <v>-0.0714285714285714</v>
      </c>
      <c r="U1267" s="13" t="n">
        <v>-0.0794964028776979</v>
      </c>
      <c r="V1267" s="11" t="n">
        <v>0</v>
      </c>
      <c r="W1267" s="13" t="n">
        <v>-0.173076923076923</v>
      </c>
      <c r="X1267" s="11" t="n">
        <v>0</v>
      </c>
      <c r="Y1267" s="11" t="n">
        <v>0</v>
      </c>
      <c r="Z1267" s="11" t="n">
        <v>0</v>
      </c>
      <c r="AA1267" s="11" t="n">
        <v>0</v>
      </c>
      <c r="AB1267" s="10" t="s">
        <v>515</v>
      </c>
      <c r="AC1267" s="11" t="n">
        <v>9</v>
      </c>
      <c r="AD1267" s="11" t="n">
        <v>18</v>
      </c>
      <c r="AE1267" s="11" t="n">
        <v>15</v>
      </c>
      <c r="AF1267" s="11" t="n">
        <v>1</v>
      </c>
      <c r="AG1267" s="11" t="n">
        <v>9</v>
      </c>
      <c r="AH1267" s="11" t="n">
        <v>0</v>
      </c>
      <c r="AI1267" s="13" t="n">
        <v>0.173076923076923</v>
      </c>
      <c r="AJ1267" s="13" t="n">
        <v>0.346153846153846</v>
      </c>
      <c r="AK1267" s="13" t="n">
        <v>0.288461538461538</v>
      </c>
      <c r="AL1267" s="13" t="n">
        <v>0.0192307692307692</v>
      </c>
      <c r="AM1267" s="13" t="n">
        <v>0.173076923076923</v>
      </c>
      <c r="AN1267" s="11" t="n">
        <v>5</v>
      </c>
      <c r="AO1267" s="13" t="n">
        <v>0.087719298245614</v>
      </c>
      <c r="AP1267" s="11" t="n">
        <v>6</v>
      </c>
      <c r="AQ1267" s="11" t="n">
        <v>4</v>
      </c>
      <c r="AR1267" s="13" t="n">
        <v>0.101694915254237</v>
      </c>
      <c r="AS1267" s="13" t="n">
        <v>0.0677966101694915</v>
      </c>
      <c r="AT1267" s="14" t="n">
        <f aca="false">SUMIFS(시도_소아과개폐업!$C$5:$C$293,시도_소아과개폐업!$A$5:$A$293,$D1267,시도_소아과개폐업!$B$5:$B$293,$B1267)</f>
        <v>20</v>
      </c>
      <c r="AU1267" s="14" t="n">
        <f aca="false">SUMIFS(시도_소아과개폐업!$D$5:$D$293,시도_소아과개폐업!$A$5:$A$293,$D1267,시도_소아과개폐업!$B$5:$B$293,$B1267)</f>
        <v>13</v>
      </c>
      <c r="AV1267" s="14" t="n">
        <f aca="false">SUMIFS(시도_소아과개폐업!$F$5:$F$293,시도_소아과개폐업!$A$5:$A$293,$D1267,시도_소아과개폐업!$B$5:$B$293,$B1267)</f>
        <v>7</v>
      </c>
      <c r="AW1267" s="15" t="n">
        <f aca="false">SUMIFS(시도_소아과개폐업!$G$5:$G$293,시도_소아과개폐업!$A$5:$A$293,$D1267,시도_소아과개폐업!$B$5:$B$293,$B1267)</f>
        <v>0.194029850746269</v>
      </c>
      <c r="AX1267" s="14" t="n">
        <f aca="false">SUMIFS(시도_소아과개폐업!$H$5:$H$293,시도_소아과개폐업!$A$5:$A$293,$D1267,시도_소아과개폐업!$B$5:$B$293,$B1267)</f>
        <v>58</v>
      </c>
      <c r="AY1267" s="14" t="n">
        <f aca="false">SUMIFS(시군구_병원급!$E$5:$E$3668,시군구_병원급!$A$5:$A$3668,$A1267,시군구_병원급!$D$5:$D$3668,$D1267)</f>
        <v>1</v>
      </c>
      <c r="AZ1267" s="14" t="n">
        <f aca="false">SUMIFS(시군구_병원급!$F$5:$F$3668,시군구_병원급!$A$5:$A$3668,$A1267,시군구_병원급!$D$5:$D$3668,$D1267)</f>
        <v>1</v>
      </c>
      <c r="BA1267" s="14" t="n">
        <f aca="false">SUMIFS(시군구_병원급!$G$5:$G$3668,시군구_병원급!$A$5:$A$3668,$A1267,시군구_병원급!$D$5:$D$3668,$D1267)</f>
        <v>3</v>
      </c>
      <c r="BB1267" s="14" t="n">
        <f aca="false">SUMIFS(시군구_병원급!$H$5:$H$3668,시군구_병원급!$A$5:$A$3668,$A1267,시군구_병원급!$D$5:$D$3668,$D1267)</f>
        <v>7</v>
      </c>
      <c r="BC1267" s="16" t="n">
        <f aca="false">K1267+AY1267</f>
        <v>4</v>
      </c>
      <c r="BD1267" s="17" t="n">
        <f aca="false">IF(E1267=0,"",(K1267+AY1267)/E1267*1000)</f>
        <v>1.39130434782609</v>
      </c>
      <c r="BE1267" s="16" t="n">
        <f aca="false">AY1267-SUMIFS(시군구_병원급!$E$5:$E$3668,시군구_병원급!$A$5:$A$3668,$A1267,시군구_병원급!$D$5:$D$3668,$D1267-3)</f>
        <v>0</v>
      </c>
      <c r="BF1267" s="16" t="n">
        <f aca="false">IF(AY1267=0,1,0)</f>
        <v>0</v>
      </c>
      <c r="BG1267" s="16" t="n">
        <f aca="false">IF(K1267+AY1267=0,1,0)</f>
        <v>0</v>
      </c>
      <c r="BH1267" s="16" t="n">
        <f aca="false">AF1267+AG1267+AH1267</f>
        <v>10</v>
      </c>
      <c r="BI1267" s="18" t="n">
        <f aca="false">IF(H1267=0,"",BH1267/H1267)</f>
        <v>0.192307692307692</v>
      </c>
      <c r="BJ1267" s="16" t="n">
        <f aca="false">IF(AP1267="","",AP1267+AN1267)</f>
        <v>11</v>
      </c>
    </row>
    <row r="1268" customFormat="false" ht="15" hidden="false" customHeight="true" outlineLevel="0" collapsed="false">
      <c r="A1268" s="9" t="s">
        <v>294</v>
      </c>
      <c r="B1268" s="10" t="s">
        <v>288</v>
      </c>
      <c r="C1268" s="10" t="s">
        <v>295</v>
      </c>
      <c r="D1268" s="9" t="n">
        <v>2021</v>
      </c>
      <c r="E1268" s="11" t="n">
        <v>16149</v>
      </c>
      <c r="F1268" s="11" t="n">
        <v>1875</v>
      </c>
      <c r="G1268" s="11" t="n">
        <v>1810</v>
      </c>
      <c r="H1268" s="11" t="n">
        <v>351</v>
      </c>
      <c r="I1268" s="11" t="n">
        <v>16966</v>
      </c>
      <c r="J1268" s="11" t="n">
        <v>12345</v>
      </c>
      <c r="K1268" s="11" t="n">
        <v>12</v>
      </c>
      <c r="L1268" s="12" t="n">
        <v>21.7350919561583</v>
      </c>
      <c r="M1268" s="12" t="n">
        <v>0.743080066877206</v>
      </c>
      <c r="N1268" s="13" t="n">
        <v>0.727631734056348</v>
      </c>
      <c r="O1268" s="13" t="n">
        <v>1.05059136788656</v>
      </c>
      <c r="P1268" s="13" t="n">
        <v>0.112081243420645</v>
      </c>
      <c r="Q1268" s="13" t="n">
        <v>-0.221247046342287</v>
      </c>
      <c r="R1268" s="13" t="n">
        <v>-0.327887114741924</v>
      </c>
      <c r="S1268" s="11" t="n">
        <v>0</v>
      </c>
      <c r="T1268" s="13" t="n">
        <v>-0.0738786279683378</v>
      </c>
      <c r="U1268" s="13" t="n">
        <v>-0.0384266606211744</v>
      </c>
      <c r="V1268" s="11" t="n">
        <v>0</v>
      </c>
      <c r="W1268" s="13" t="n">
        <v>-0.156695156695157</v>
      </c>
      <c r="X1268" s="11" t="n">
        <v>0</v>
      </c>
      <c r="Y1268" s="11" t="n">
        <v>0</v>
      </c>
      <c r="Z1268" s="11" t="n">
        <v>0</v>
      </c>
      <c r="AA1268" s="11" t="n">
        <v>0</v>
      </c>
      <c r="AB1268" s="10" t="s">
        <v>515</v>
      </c>
      <c r="AC1268" s="11" t="n">
        <v>29</v>
      </c>
      <c r="AD1268" s="11" t="n">
        <v>104</v>
      </c>
      <c r="AE1268" s="11" t="n">
        <v>194</v>
      </c>
      <c r="AF1268" s="11" t="n">
        <v>11</v>
      </c>
      <c r="AG1268" s="11" t="n">
        <v>13</v>
      </c>
      <c r="AH1268" s="11" t="n">
        <v>0</v>
      </c>
      <c r="AI1268" s="13" t="n">
        <v>0.0826210826210826</v>
      </c>
      <c r="AJ1268" s="13" t="n">
        <v>0.296296296296296</v>
      </c>
      <c r="AK1268" s="13" t="n">
        <v>0.552706552706553</v>
      </c>
      <c r="AL1268" s="13" t="n">
        <v>0.0313390313390313</v>
      </c>
      <c r="AM1268" s="13" t="n">
        <v>0.037037037037037</v>
      </c>
      <c r="AN1268" s="11" t="n">
        <v>6</v>
      </c>
      <c r="AO1268" s="13" t="n">
        <v>0.0168067226890756</v>
      </c>
      <c r="AP1268" s="11" t="n">
        <v>44</v>
      </c>
      <c r="AQ1268" s="11" t="n">
        <v>9</v>
      </c>
      <c r="AR1268" s="13" t="n">
        <v>0.112244897959184</v>
      </c>
      <c r="AS1268" s="13" t="n">
        <v>0.0229591836734694</v>
      </c>
      <c r="AT1268" s="14" t="n">
        <f aca="false">SUMIFS(시도_소아과개폐업!$C$5:$C$293,시도_소아과개폐업!$A$5:$A$293,$D1268,시도_소아과개폐업!$B$5:$B$293,$B1268)</f>
        <v>20</v>
      </c>
      <c r="AU1268" s="14" t="n">
        <f aca="false">SUMIFS(시도_소아과개폐업!$D$5:$D$293,시도_소아과개폐업!$A$5:$A$293,$D1268,시도_소아과개폐업!$B$5:$B$293,$B1268)</f>
        <v>13</v>
      </c>
      <c r="AV1268" s="14" t="n">
        <f aca="false">SUMIFS(시도_소아과개폐업!$F$5:$F$293,시도_소아과개폐업!$A$5:$A$293,$D1268,시도_소아과개폐업!$B$5:$B$293,$B1268)</f>
        <v>7</v>
      </c>
      <c r="AW1268" s="15" t="n">
        <f aca="false">SUMIFS(시도_소아과개폐업!$G$5:$G$293,시도_소아과개폐업!$A$5:$A$293,$D1268,시도_소아과개폐업!$B$5:$B$293,$B1268)</f>
        <v>0.194029850746269</v>
      </c>
      <c r="AX1268" s="14" t="n">
        <f aca="false">SUMIFS(시도_소아과개폐업!$H$5:$H$293,시도_소아과개폐업!$A$5:$A$293,$D1268,시도_소아과개폐업!$B$5:$B$293,$B1268)</f>
        <v>58</v>
      </c>
      <c r="AY1268" s="14" t="n">
        <f aca="false">SUMIFS(시군구_병원급!$E$5:$E$3668,시군구_병원급!$A$5:$A$3668,$A1268,시군구_병원급!$D$5:$D$3668,$D1268)</f>
        <v>4</v>
      </c>
      <c r="AZ1268" s="14" t="n">
        <f aca="false">SUMIFS(시군구_병원급!$F$5:$F$3668,시군구_병원급!$A$5:$A$3668,$A1268,시군구_병원급!$D$5:$D$3668,$D1268)</f>
        <v>1</v>
      </c>
      <c r="BA1268" s="14" t="n">
        <f aca="false">SUMIFS(시군구_병원급!$G$5:$G$3668,시군구_병원급!$A$5:$A$3668,$A1268,시군구_병원급!$D$5:$D$3668,$D1268)</f>
        <v>10</v>
      </c>
      <c r="BB1268" s="14" t="n">
        <f aca="false">SUMIFS(시군구_병원급!$H$5:$H$3668,시군구_병원급!$A$5:$A$3668,$A1268,시군구_병원급!$D$5:$D$3668,$D1268)</f>
        <v>25</v>
      </c>
      <c r="BC1268" s="16" t="n">
        <f aca="false">K1268+AY1268</f>
        <v>16</v>
      </c>
      <c r="BD1268" s="17" t="n">
        <f aca="false">IF(E1268=0,"",(K1268+AY1268)/E1268*1000)</f>
        <v>0.990773422502941</v>
      </c>
      <c r="BE1268" s="16" t="n">
        <f aca="false">AY1268-SUMIFS(시군구_병원급!$E$5:$E$3668,시군구_병원급!$A$5:$A$3668,$A1268,시군구_병원급!$D$5:$D$3668,$D1268-3)</f>
        <v>1</v>
      </c>
      <c r="BF1268" s="16" t="n">
        <f aca="false">IF(AY1268=0,1,0)</f>
        <v>0</v>
      </c>
      <c r="BG1268" s="16" t="n">
        <f aca="false">IF(K1268+AY1268=0,1,0)</f>
        <v>0</v>
      </c>
      <c r="BH1268" s="16" t="n">
        <f aca="false">AF1268+AG1268+AH1268</f>
        <v>24</v>
      </c>
      <c r="BI1268" s="18" t="n">
        <f aca="false">IF(H1268=0,"",BH1268/H1268)</f>
        <v>0.0683760683760684</v>
      </c>
      <c r="BJ1268" s="16" t="n">
        <f aca="false">IF(AP1268="","",AP1268+AN1268)</f>
        <v>50</v>
      </c>
    </row>
    <row r="1269" customFormat="false" ht="15" hidden="false" customHeight="true" outlineLevel="0" collapsed="false">
      <c r="A1269" s="9" t="s">
        <v>296</v>
      </c>
      <c r="B1269" s="10" t="s">
        <v>288</v>
      </c>
      <c r="C1269" s="10" t="s">
        <v>297</v>
      </c>
      <c r="D1269" s="9" t="n">
        <v>2021</v>
      </c>
      <c r="E1269" s="11" t="n">
        <v>7700</v>
      </c>
      <c r="F1269" s="11" t="n">
        <v>993</v>
      </c>
      <c r="G1269" s="11" t="n">
        <v>1031</v>
      </c>
      <c r="H1269" s="11" t="n">
        <v>136</v>
      </c>
      <c r="I1269" s="11" t="n">
        <v>7184</v>
      </c>
      <c r="J1269" s="11" t="n">
        <v>5303</v>
      </c>
      <c r="K1269" s="11" t="n">
        <v>4</v>
      </c>
      <c r="L1269" s="12" t="n">
        <v>17.6623376623377</v>
      </c>
      <c r="M1269" s="12" t="n">
        <v>0.519480519480519</v>
      </c>
      <c r="N1269" s="13" t="n">
        <v>0.738168151447662</v>
      </c>
      <c r="O1269" s="13" t="n">
        <v>0.932987012987013</v>
      </c>
      <c r="P1269" s="13" t="n">
        <v>0.133896103896104</v>
      </c>
      <c r="Q1269" s="13" t="n">
        <v>-0.184667513765354</v>
      </c>
      <c r="R1269" s="13" t="n">
        <v>-0.23117076808352</v>
      </c>
      <c r="S1269" s="11" t="n">
        <v>0</v>
      </c>
      <c r="T1269" s="13" t="n">
        <v>-0.0285714285714286</v>
      </c>
      <c r="U1269" s="13" t="n">
        <v>-0.0219196732471069</v>
      </c>
      <c r="V1269" s="11" t="n">
        <v>0</v>
      </c>
      <c r="W1269" s="13" t="n">
        <v>-0.117647058823529</v>
      </c>
      <c r="X1269" s="11" t="n">
        <v>0</v>
      </c>
      <c r="Y1269" s="11" t="n">
        <v>0</v>
      </c>
      <c r="Z1269" s="11" t="n">
        <v>0</v>
      </c>
      <c r="AA1269" s="11" t="n">
        <v>0</v>
      </c>
      <c r="AB1269" s="10" t="s">
        <v>515</v>
      </c>
      <c r="AC1269" s="11" t="n">
        <v>10</v>
      </c>
      <c r="AD1269" s="11" t="n">
        <v>48</v>
      </c>
      <c r="AE1269" s="11" t="n">
        <v>55</v>
      </c>
      <c r="AF1269" s="11" t="n">
        <v>6</v>
      </c>
      <c r="AG1269" s="11" t="n">
        <v>17</v>
      </c>
      <c r="AH1269" s="11" t="n">
        <v>0</v>
      </c>
      <c r="AI1269" s="13" t="n">
        <v>0.0735294117647059</v>
      </c>
      <c r="AJ1269" s="13" t="n">
        <v>0.352941176470588</v>
      </c>
      <c r="AK1269" s="13" t="n">
        <v>0.404411764705882</v>
      </c>
      <c r="AL1269" s="13" t="n">
        <v>0.0441176470588235</v>
      </c>
      <c r="AM1269" s="13" t="n">
        <v>0.125</v>
      </c>
      <c r="AN1269" s="11" t="n">
        <v>6</v>
      </c>
      <c r="AO1269" s="13" t="n">
        <v>0.0422535211267606</v>
      </c>
      <c r="AP1269" s="11" t="n">
        <v>12</v>
      </c>
      <c r="AQ1269" s="11" t="n">
        <v>8</v>
      </c>
      <c r="AR1269" s="13" t="n">
        <v>0.0821917808219178</v>
      </c>
      <c r="AS1269" s="13" t="n">
        <v>0.0547945205479452</v>
      </c>
      <c r="AT1269" s="14" t="n">
        <f aca="false">SUMIFS(시도_소아과개폐업!$C$5:$C$293,시도_소아과개폐업!$A$5:$A$293,$D1269,시도_소아과개폐업!$B$5:$B$293,$B1269)</f>
        <v>20</v>
      </c>
      <c r="AU1269" s="14" t="n">
        <f aca="false">SUMIFS(시도_소아과개폐업!$D$5:$D$293,시도_소아과개폐업!$A$5:$A$293,$D1269,시도_소아과개폐업!$B$5:$B$293,$B1269)</f>
        <v>13</v>
      </c>
      <c r="AV1269" s="14" t="n">
        <f aca="false">SUMIFS(시도_소아과개폐업!$F$5:$F$293,시도_소아과개폐업!$A$5:$A$293,$D1269,시도_소아과개폐업!$B$5:$B$293,$B1269)</f>
        <v>7</v>
      </c>
      <c r="AW1269" s="15" t="n">
        <f aca="false">SUMIFS(시도_소아과개폐업!$G$5:$G$293,시도_소아과개폐업!$A$5:$A$293,$D1269,시도_소아과개폐업!$B$5:$B$293,$B1269)</f>
        <v>0.194029850746269</v>
      </c>
      <c r="AX1269" s="14" t="n">
        <f aca="false">SUMIFS(시도_소아과개폐업!$H$5:$H$293,시도_소아과개폐업!$A$5:$A$293,$D1269,시도_소아과개폐업!$B$5:$B$293,$B1269)</f>
        <v>58</v>
      </c>
      <c r="AY1269" s="14" t="n">
        <f aca="false">SUMIFS(시군구_병원급!$E$5:$E$3668,시군구_병원급!$A$5:$A$3668,$A1269,시군구_병원급!$D$5:$D$3668,$D1269)</f>
        <v>2</v>
      </c>
      <c r="AZ1269" s="14" t="n">
        <f aca="false">SUMIFS(시군구_병원급!$F$5:$F$3668,시군구_병원급!$A$5:$A$3668,$A1269,시군구_병원급!$D$5:$D$3668,$D1269)</f>
        <v>2</v>
      </c>
      <c r="BA1269" s="14" t="n">
        <f aca="false">SUMIFS(시군구_병원급!$G$5:$G$3668,시군구_병원급!$A$5:$A$3668,$A1269,시군구_병원급!$D$5:$D$3668,$D1269)</f>
        <v>2</v>
      </c>
      <c r="BB1269" s="14" t="n">
        <f aca="false">SUMIFS(시군구_병원급!$H$5:$H$3668,시군구_병원급!$A$5:$A$3668,$A1269,시군구_병원급!$D$5:$D$3668,$D1269)</f>
        <v>3</v>
      </c>
      <c r="BC1269" s="16" t="n">
        <f aca="false">K1269+AY1269</f>
        <v>6</v>
      </c>
      <c r="BD1269" s="17" t="n">
        <f aca="false">IF(E1269=0,"",(K1269+AY1269)/E1269*1000)</f>
        <v>0.779220779220779</v>
      </c>
      <c r="BE1269" s="16" t="n">
        <f aca="false">AY1269-SUMIFS(시군구_병원급!$E$5:$E$3668,시군구_병원급!$A$5:$A$3668,$A1269,시군구_병원급!$D$5:$D$3668,$D1269-3)</f>
        <v>0</v>
      </c>
      <c r="BF1269" s="16" t="n">
        <f aca="false">IF(AY1269=0,1,0)</f>
        <v>0</v>
      </c>
      <c r="BG1269" s="16" t="n">
        <f aca="false">IF(K1269+AY1269=0,1,0)</f>
        <v>0</v>
      </c>
      <c r="BH1269" s="16" t="n">
        <f aca="false">AF1269+AG1269+AH1269</f>
        <v>23</v>
      </c>
      <c r="BI1269" s="18" t="n">
        <f aca="false">IF(H1269=0,"",BH1269/H1269)</f>
        <v>0.169117647058824</v>
      </c>
      <c r="BJ1269" s="16" t="n">
        <f aca="false">IF(AP1269="","",AP1269+AN1269)</f>
        <v>18</v>
      </c>
    </row>
    <row r="1270" customFormat="false" ht="15" hidden="false" customHeight="true" outlineLevel="0" collapsed="false">
      <c r="A1270" s="9" t="s">
        <v>298</v>
      </c>
      <c r="B1270" s="10" t="s">
        <v>288</v>
      </c>
      <c r="C1270" s="10" t="s">
        <v>299</v>
      </c>
      <c r="D1270" s="9" t="n">
        <v>2021</v>
      </c>
      <c r="E1270" s="11" t="n">
        <v>3455</v>
      </c>
      <c r="F1270" s="11" t="n">
        <v>440</v>
      </c>
      <c r="G1270" s="11" t="n">
        <v>454</v>
      </c>
      <c r="H1270" s="11" t="n">
        <v>73</v>
      </c>
      <c r="I1270" s="11" t="n">
        <v>3970</v>
      </c>
      <c r="J1270" s="11" t="n">
        <v>2852</v>
      </c>
      <c r="K1270" s="11" t="n">
        <v>3</v>
      </c>
      <c r="L1270" s="12" t="n">
        <v>21.1287988422576</v>
      </c>
      <c r="M1270" s="12" t="n">
        <v>0.868306801736614</v>
      </c>
      <c r="N1270" s="13" t="n">
        <v>0.718387909319899</v>
      </c>
      <c r="O1270" s="13" t="n">
        <v>1.14905933429812</v>
      </c>
      <c r="P1270" s="13" t="n">
        <v>0.131403762662808</v>
      </c>
      <c r="Q1270" s="13" t="n">
        <v>-0.217263253285002</v>
      </c>
      <c r="R1270" s="13" t="n">
        <v>-0.278219395866455</v>
      </c>
      <c r="S1270" s="11" t="n">
        <v>0</v>
      </c>
      <c r="T1270" s="13" t="n">
        <v>-0.0135135135135135</v>
      </c>
      <c r="U1270" s="13" t="n">
        <v>-0.0305250305250305</v>
      </c>
      <c r="V1270" s="11" t="n">
        <v>0</v>
      </c>
      <c r="W1270" s="13" t="n">
        <v>-0.164383561643836</v>
      </c>
      <c r="X1270" s="11" t="n">
        <v>0</v>
      </c>
      <c r="Y1270" s="11" t="n">
        <v>0</v>
      </c>
      <c r="Z1270" s="11" t="n">
        <v>0</v>
      </c>
      <c r="AA1270" s="11" t="n">
        <v>0</v>
      </c>
      <c r="AB1270" s="10" t="s">
        <v>515</v>
      </c>
      <c r="AC1270" s="11" t="n">
        <v>4</v>
      </c>
      <c r="AD1270" s="11" t="n">
        <v>24</v>
      </c>
      <c r="AE1270" s="11" t="n">
        <v>24</v>
      </c>
      <c r="AF1270" s="11" t="n">
        <v>6</v>
      </c>
      <c r="AG1270" s="11" t="n">
        <v>15</v>
      </c>
      <c r="AH1270" s="11" t="n">
        <v>0</v>
      </c>
      <c r="AI1270" s="13" t="n">
        <v>0.0547945205479452</v>
      </c>
      <c r="AJ1270" s="13" t="n">
        <v>0.328767123287671</v>
      </c>
      <c r="AK1270" s="13" t="n">
        <v>0.328767123287671</v>
      </c>
      <c r="AL1270" s="13" t="n">
        <v>0.0821917808219178</v>
      </c>
      <c r="AM1270" s="13" t="n">
        <v>0.205479452054795</v>
      </c>
      <c r="AN1270" s="11" t="n">
        <v>0</v>
      </c>
      <c r="AO1270" s="13" t="n">
        <v>0</v>
      </c>
      <c r="AP1270" s="11" t="n">
        <v>2</v>
      </c>
      <c r="AQ1270" s="11" t="n">
        <v>1</v>
      </c>
      <c r="AR1270" s="13" t="n">
        <v>0.027027027027027</v>
      </c>
      <c r="AS1270" s="13" t="n">
        <v>0.0135135135135135</v>
      </c>
      <c r="AT1270" s="14" t="n">
        <f aca="false">SUMIFS(시도_소아과개폐업!$C$5:$C$293,시도_소아과개폐업!$A$5:$A$293,$D1270,시도_소아과개폐업!$B$5:$B$293,$B1270)</f>
        <v>20</v>
      </c>
      <c r="AU1270" s="14" t="n">
        <f aca="false">SUMIFS(시도_소아과개폐업!$D$5:$D$293,시도_소아과개폐업!$A$5:$A$293,$D1270,시도_소아과개폐업!$B$5:$B$293,$B1270)</f>
        <v>13</v>
      </c>
      <c r="AV1270" s="14" t="n">
        <f aca="false">SUMIFS(시도_소아과개폐업!$F$5:$F$293,시도_소아과개폐업!$A$5:$A$293,$D1270,시도_소아과개폐업!$B$5:$B$293,$B1270)</f>
        <v>7</v>
      </c>
      <c r="AW1270" s="15" t="n">
        <f aca="false">SUMIFS(시도_소아과개폐업!$G$5:$G$293,시도_소아과개폐업!$A$5:$A$293,$D1270,시도_소아과개폐업!$B$5:$B$293,$B1270)</f>
        <v>0.194029850746269</v>
      </c>
      <c r="AX1270" s="14" t="n">
        <f aca="false">SUMIFS(시도_소아과개폐업!$H$5:$H$293,시도_소아과개폐업!$A$5:$A$293,$D1270,시도_소아과개폐업!$B$5:$B$293,$B1270)</f>
        <v>58</v>
      </c>
      <c r="AY1270" s="14" t="n">
        <f aca="false">SUMIFS(시군구_병원급!$E$5:$E$3668,시군구_병원급!$A$5:$A$3668,$A1270,시군구_병원급!$D$5:$D$3668,$D1270)</f>
        <v>3</v>
      </c>
      <c r="AZ1270" s="14" t="n">
        <f aca="false">SUMIFS(시군구_병원급!$F$5:$F$3668,시군구_병원급!$A$5:$A$3668,$A1270,시군구_병원급!$D$5:$D$3668,$D1270)</f>
        <v>1</v>
      </c>
      <c r="BA1270" s="14" t="n">
        <f aca="false">SUMIFS(시군구_병원급!$G$5:$G$3668,시군구_병원급!$A$5:$A$3668,$A1270,시군구_병원급!$D$5:$D$3668,$D1270)</f>
        <v>3</v>
      </c>
      <c r="BB1270" s="14" t="n">
        <f aca="false">SUMIFS(시군구_병원급!$H$5:$H$3668,시군구_병원급!$A$5:$A$3668,$A1270,시군구_병원급!$D$5:$D$3668,$D1270)</f>
        <v>14</v>
      </c>
      <c r="BC1270" s="16" t="n">
        <f aca="false">K1270+AY1270</f>
        <v>6</v>
      </c>
      <c r="BD1270" s="17" t="n">
        <f aca="false">IF(E1270=0,"",(K1270+AY1270)/E1270*1000)</f>
        <v>1.73661360347323</v>
      </c>
      <c r="BE1270" s="16" t="n">
        <f aca="false">AY1270-SUMIFS(시군구_병원급!$E$5:$E$3668,시군구_병원급!$A$5:$A$3668,$A1270,시군구_병원급!$D$5:$D$3668,$D1270-3)</f>
        <v>0</v>
      </c>
      <c r="BF1270" s="16" t="n">
        <f aca="false">IF(AY1270=0,1,0)</f>
        <v>0</v>
      </c>
      <c r="BG1270" s="16" t="n">
        <f aca="false">IF(K1270+AY1270=0,1,0)</f>
        <v>0</v>
      </c>
      <c r="BH1270" s="16" t="n">
        <f aca="false">AF1270+AG1270+AH1270</f>
        <v>21</v>
      </c>
      <c r="BI1270" s="18" t="n">
        <f aca="false">IF(H1270=0,"",BH1270/H1270)</f>
        <v>0.287671232876712</v>
      </c>
      <c r="BJ1270" s="16" t="n">
        <f aca="false">IF(AP1270="","",AP1270+AN1270)</f>
        <v>2</v>
      </c>
    </row>
    <row r="1271" customFormat="false" ht="15" hidden="false" customHeight="true" outlineLevel="0" collapsed="false">
      <c r="A1271" s="9" t="s">
        <v>300</v>
      </c>
      <c r="B1271" s="10" t="s">
        <v>288</v>
      </c>
      <c r="C1271" s="10" t="s">
        <v>301</v>
      </c>
      <c r="D1271" s="9" t="n">
        <v>2021</v>
      </c>
      <c r="E1271" s="11" t="n">
        <v>1776</v>
      </c>
      <c r="F1271" s="11" t="n">
        <v>178</v>
      </c>
      <c r="G1271" s="11" t="n">
        <v>169</v>
      </c>
      <c r="H1271" s="11" t="n">
        <v>37</v>
      </c>
      <c r="I1271" s="11" t="n">
        <v>1548</v>
      </c>
      <c r="J1271" s="11" t="n">
        <v>1055</v>
      </c>
      <c r="K1271" s="11" t="n">
        <v>2</v>
      </c>
      <c r="L1271" s="12" t="n">
        <v>20.8333333333333</v>
      </c>
      <c r="M1271" s="12" t="n">
        <v>1.12612612612613</v>
      </c>
      <c r="N1271" s="13" t="n">
        <v>0.681524547803618</v>
      </c>
      <c r="O1271" s="13" t="n">
        <v>0.871621621621622</v>
      </c>
      <c r="P1271" s="13" t="n">
        <v>0.0951576576576577</v>
      </c>
      <c r="Q1271" s="13" t="n">
        <v>-0.233491583944756</v>
      </c>
      <c r="R1271" s="13" t="n">
        <v>-0.371747211895911</v>
      </c>
      <c r="S1271" s="11" t="n">
        <v>0</v>
      </c>
      <c r="T1271" s="13" t="n">
        <v>0.0571428571428572</v>
      </c>
      <c r="U1271" s="13" t="n">
        <v>-0.00514138817480725</v>
      </c>
      <c r="V1271" s="11" t="n">
        <v>0</v>
      </c>
      <c r="W1271" s="13" t="n">
        <v>-0.108108108108108</v>
      </c>
      <c r="X1271" s="11" t="n">
        <v>0</v>
      </c>
      <c r="Y1271" s="11" t="n">
        <v>0</v>
      </c>
      <c r="Z1271" s="11" t="n">
        <v>0</v>
      </c>
      <c r="AA1271" s="11" t="n">
        <v>0</v>
      </c>
      <c r="AB1271" s="10" t="s">
        <v>515</v>
      </c>
      <c r="AC1271" s="11" t="n">
        <v>3</v>
      </c>
      <c r="AD1271" s="11" t="n">
        <v>11</v>
      </c>
      <c r="AE1271" s="11" t="n">
        <v>19</v>
      </c>
      <c r="AF1271" s="11" t="n">
        <v>1</v>
      </c>
      <c r="AG1271" s="11" t="n">
        <v>3</v>
      </c>
      <c r="AH1271" s="11" t="n">
        <v>0</v>
      </c>
      <c r="AI1271" s="13" t="n">
        <v>0.0810810810810811</v>
      </c>
      <c r="AJ1271" s="13" t="n">
        <v>0.297297297297297</v>
      </c>
      <c r="AK1271" s="13" t="n">
        <v>0.513513513513514</v>
      </c>
      <c r="AL1271" s="13" t="n">
        <v>0.027027027027027</v>
      </c>
      <c r="AM1271" s="13" t="n">
        <v>0.0810810810810811</v>
      </c>
      <c r="AN1271" s="11" t="n">
        <v>3</v>
      </c>
      <c r="AO1271" s="13" t="n">
        <v>0.075</v>
      </c>
      <c r="AP1271" s="11" t="n">
        <v>1</v>
      </c>
      <c r="AQ1271" s="11" t="n">
        <v>2</v>
      </c>
      <c r="AR1271" s="13" t="n">
        <v>0.0256410256410256</v>
      </c>
      <c r="AS1271" s="13" t="n">
        <v>0.0512820512820513</v>
      </c>
      <c r="AT1271" s="14" t="n">
        <f aca="false">SUMIFS(시도_소아과개폐업!$C$5:$C$293,시도_소아과개폐업!$A$5:$A$293,$D1271,시도_소아과개폐업!$B$5:$B$293,$B1271)</f>
        <v>20</v>
      </c>
      <c r="AU1271" s="14" t="n">
        <f aca="false">SUMIFS(시도_소아과개폐업!$D$5:$D$293,시도_소아과개폐업!$A$5:$A$293,$D1271,시도_소아과개폐업!$B$5:$B$293,$B1271)</f>
        <v>13</v>
      </c>
      <c r="AV1271" s="14" t="n">
        <f aca="false">SUMIFS(시도_소아과개폐업!$F$5:$F$293,시도_소아과개폐업!$A$5:$A$293,$D1271,시도_소아과개폐업!$B$5:$B$293,$B1271)</f>
        <v>7</v>
      </c>
      <c r="AW1271" s="15" t="n">
        <f aca="false">SUMIFS(시도_소아과개폐업!$G$5:$G$293,시도_소아과개폐업!$A$5:$A$293,$D1271,시도_소아과개폐업!$B$5:$B$293,$B1271)</f>
        <v>0.194029850746269</v>
      </c>
      <c r="AX1271" s="14" t="n">
        <f aca="false">SUMIFS(시도_소아과개폐업!$H$5:$H$293,시도_소아과개폐업!$A$5:$A$293,$D1271,시도_소아과개폐업!$B$5:$B$293,$B1271)</f>
        <v>58</v>
      </c>
      <c r="AY1271" s="14" t="n">
        <f aca="false">SUMIFS(시군구_병원급!$E$5:$E$3668,시군구_병원급!$A$5:$A$3668,$A1271,시군구_병원급!$D$5:$D$3668,$D1271)</f>
        <v>0</v>
      </c>
      <c r="AZ1271" s="14" t="n">
        <f aca="false">SUMIFS(시군구_병원급!$F$5:$F$3668,시군구_병원급!$A$5:$A$3668,$A1271,시군구_병원급!$D$5:$D$3668,$D1271)</f>
        <v>0</v>
      </c>
      <c r="BA1271" s="14" t="n">
        <f aca="false">SUMIFS(시군구_병원급!$G$5:$G$3668,시군구_병원급!$A$5:$A$3668,$A1271,시군구_병원급!$D$5:$D$3668,$D1271)</f>
        <v>1</v>
      </c>
      <c r="BB1271" s="14" t="n">
        <f aca="false">SUMIFS(시군구_병원급!$H$5:$H$3668,시군구_병원급!$A$5:$A$3668,$A1271,시군구_병원급!$D$5:$D$3668,$D1271)</f>
        <v>2</v>
      </c>
      <c r="BC1271" s="16" t="n">
        <f aca="false">K1271+AY1271</f>
        <v>2</v>
      </c>
      <c r="BD1271" s="17" t="n">
        <f aca="false">IF(E1271=0,"",(K1271+AY1271)/E1271*1000)</f>
        <v>1.12612612612613</v>
      </c>
      <c r="BE1271" s="16" t="n">
        <f aca="false">AY1271-SUMIFS(시군구_병원급!$E$5:$E$3668,시군구_병원급!$A$5:$A$3668,$A1271,시군구_병원급!$D$5:$D$3668,$D1271-3)</f>
        <v>0</v>
      </c>
      <c r="BF1271" s="16" t="n">
        <f aca="false">IF(AY1271=0,1,0)</f>
        <v>1</v>
      </c>
      <c r="BG1271" s="16" t="n">
        <f aca="false">IF(K1271+AY1271=0,1,0)</f>
        <v>0</v>
      </c>
      <c r="BH1271" s="16" t="n">
        <f aca="false">AF1271+AG1271+AH1271</f>
        <v>4</v>
      </c>
      <c r="BI1271" s="18" t="n">
        <f aca="false">IF(H1271=0,"",BH1271/H1271)</f>
        <v>0.108108108108108</v>
      </c>
      <c r="BJ1271" s="16" t="n">
        <f aca="false">IF(AP1271="","",AP1271+AN1271)</f>
        <v>4</v>
      </c>
    </row>
    <row r="1272" customFormat="false" ht="15" hidden="false" customHeight="true" outlineLevel="0" collapsed="false">
      <c r="A1272" s="9" t="s">
        <v>302</v>
      </c>
      <c r="B1272" s="10" t="s">
        <v>288</v>
      </c>
      <c r="C1272" s="10" t="s">
        <v>303</v>
      </c>
      <c r="D1272" s="9" t="n">
        <v>2021</v>
      </c>
      <c r="E1272" s="11" t="n">
        <v>7562</v>
      </c>
      <c r="F1272" s="11" t="n">
        <v>955</v>
      </c>
      <c r="G1272" s="11" t="n">
        <v>953</v>
      </c>
      <c r="H1272" s="11" t="n">
        <v>136</v>
      </c>
      <c r="I1272" s="11" t="n">
        <v>8076</v>
      </c>
      <c r="J1272" s="11" t="n">
        <v>5968</v>
      </c>
      <c r="K1272" s="11" t="n">
        <v>5</v>
      </c>
      <c r="L1272" s="12" t="n">
        <v>17.9846601428194</v>
      </c>
      <c r="M1272" s="12" t="n">
        <v>0.661200740544829</v>
      </c>
      <c r="N1272" s="13" t="n">
        <v>0.738979692917286</v>
      </c>
      <c r="O1272" s="13" t="n">
        <v>1.06797143612801</v>
      </c>
      <c r="P1272" s="13" t="n">
        <v>0.126024861147845</v>
      </c>
      <c r="Q1272" s="13" t="n">
        <v>-0.243497398959584</v>
      </c>
      <c r="R1272" s="13" t="n">
        <v>-0.309420289855072</v>
      </c>
      <c r="S1272" s="11" t="n">
        <v>1</v>
      </c>
      <c r="T1272" s="13" t="n">
        <v>-0.0215827338129496</v>
      </c>
      <c r="U1272" s="13" t="n">
        <v>-0.0417655434266731</v>
      </c>
      <c r="V1272" s="11" t="n">
        <v>0</v>
      </c>
      <c r="W1272" s="13" t="n">
        <v>-0.161764705882353</v>
      </c>
      <c r="X1272" s="11" t="n">
        <v>0</v>
      </c>
      <c r="Y1272" s="11" t="n">
        <v>0</v>
      </c>
      <c r="Z1272" s="11" t="n">
        <v>0</v>
      </c>
      <c r="AA1272" s="11" t="n">
        <v>0</v>
      </c>
      <c r="AB1272" s="10" t="s">
        <v>515</v>
      </c>
      <c r="AC1272" s="11" t="n">
        <v>17</v>
      </c>
      <c r="AD1272" s="11" t="n">
        <v>52</v>
      </c>
      <c r="AE1272" s="11" t="n">
        <v>49</v>
      </c>
      <c r="AF1272" s="11" t="n">
        <v>5</v>
      </c>
      <c r="AG1272" s="11" t="n">
        <v>13</v>
      </c>
      <c r="AH1272" s="11" t="n">
        <v>0</v>
      </c>
      <c r="AI1272" s="13" t="n">
        <v>0.125</v>
      </c>
      <c r="AJ1272" s="13" t="n">
        <v>0.382352941176471</v>
      </c>
      <c r="AK1272" s="13" t="n">
        <v>0.360294117647059</v>
      </c>
      <c r="AL1272" s="13" t="n">
        <v>0.0367647058823529</v>
      </c>
      <c r="AM1272" s="13" t="n">
        <v>0.0955882352941176</v>
      </c>
      <c r="AN1272" s="11" t="n">
        <v>2</v>
      </c>
      <c r="AO1272" s="13" t="n">
        <v>0.0144927536231884</v>
      </c>
      <c r="AP1272" s="11" t="n">
        <v>11</v>
      </c>
      <c r="AQ1272" s="11" t="n">
        <v>7</v>
      </c>
      <c r="AR1272" s="13" t="n">
        <v>0.0774647887323944</v>
      </c>
      <c r="AS1272" s="13" t="n">
        <v>0.0492957746478873</v>
      </c>
      <c r="AT1272" s="14" t="n">
        <f aca="false">SUMIFS(시도_소아과개폐업!$C$5:$C$293,시도_소아과개폐업!$A$5:$A$293,$D1272,시도_소아과개폐업!$B$5:$B$293,$B1272)</f>
        <v>20</v>
      </c>
      <c r="AU1272" s="14" t="n">
        <f aca="false">SUMIFS(시도_소아과개폐업!$D$5:$D$293,시도_소아과개폐업!$A$5:$A$293,$D1272,시도_소아과개폐업!$B$5:$B$293,$B1272)</f>
        <v>13</v>
      </c>
      <c r="AV1272" s="14" t="n">
        <f aca="false">SUMIFS(시도_소아과개폐업!$F$5:$F$293,시도_소아과개폐업!$A$5:$A$293,$D1272,시도_소아과개폐업!$B$5:$B$293,$B1272)</f>
        <v>7</v>
      </c>
      <c r="AW1272" s="15" t="n">
        <f aca="false">SUMIFS(시도_소아과개폐업!$G$5:$G$293,시도_소아과개폐업!$A$5:$A$293,$D1272,시도_소아과개폐업!$B$5:$B$293,$B1272)</f>
        <v>0.194029850746269</v>
      </c>
      <c r="AX1272" s="14" t="n">
        <f aca="false">SUMIFS(시도_소아과개폐업!$H$5:$H$293,시도_소아과개폐업!$A$5:$A$293,$D1272,시도_소아과개폐업!$B$5:$B$293,$B1272)</f>
        <v>58</v>
      </c>
      <c r="AY1272" s="14" t="n">
        <f aca="false">SUMIFS(시군구_병원급!$E$5:$E$3668,시군구_병원급!$A$5:$A$3668,$A1272,시군구_병원급!$D$5:$D$3668,$D1272)</f>
        <v>2</v>
      </c>
      <c r="AZ1272" s="14" t="n">
        <f aca="false">SUMIFS(시군구_병원급!$F$5:$F$3668,시군구_병원급!$A$5:$A$3668,$A1272,시군구_병원급!$D$5:$D$3668,$D1272)</f>
        <v>1</v>
      </c>
      <c r="BA1272" s="14" t="n">
        <f aca="false">SUMIFS(시군구_병원급!$G$5:$G$3668,시군구_병원급!$A$5:$A$3668,$A1272,시군구_병원급!$D$5:$D$3668,$D1272)</f>
        <v>5</v>
      </c>
      <c r="BB1272" s="14" t="n">
        <f aca="false">SUMIFS(시군구_병원급!$H$5:$H$3668,시군구_병원급!$A$5:$A$3668,$A1272,시군구_병원급!$D$5:$D$3668,$D1272)</f>
        <v>11</v>
      </c>
      <c r="BC1272" s="16" t="n">
        <f aca="false">K1272+AY1272</f>
        <v>7</v>
      </c>
      <c r="BD1272" s="17" t="n">
        <f aca="false">IF(E1272=0,"",(K1272+AY1272)/E1272*1000)</f>
        <v>0.925681036762761</v>
      </c>
      <c r="BE1272" s="16" t="n">
        <f aca="false">AY1272-SUMIFS(시군구_병원급!$E$5:$E$3668,시군구_병원급!$A$5:$A$3668,$A1272,시군구_병원급!$D$5:$D$3668,$D1272-3)</f>
        <v>-1</v>
      </c>
      <c r="BF1272" s="16" t="n">
        <f aca="false">IF(AY1272=0,1,0)</f>
        <v>0</v>
      </c>
      <c r="BG1272" s="16" t="n">
        <f aca="false">IF(K1272+AY1272=0,1,0)</f>
        <v>0</v>
      </c>
      <c r="BH1272" s="16" t="n">
        <f aca="false">AF1272+AG1272+AH1272</f>
        <v>18</v>
      </c>
      <c r="BI1272" s="18" t="n">
        <f aca="false">IF(H1272=0,"",BH1272/H1272)</f>
        <v>0.132352941176471</v>
      </c>
      <c r="BJ1272" s="16" t="n">
        <f aca="false">IF(AP1272="","",AP1272+AN1272)</f>
        <v>13</v>
      </c>
    </row>
    <row r="1273" customFormat="false" ht="15" hidden="false" customHeight="true" outlineLevel="0" collapsed="false">
      <c r="A1273" s="9" t="s">
        <v>304</v>
      </c>
      <c r="B1273" s="10" t="s">
        <v>288</v>
      </c>
      <c r="C1273" s="10" t="s">
        <v>305</v>
      </c>
      <c r="D1273" s="9" t="n">
        <v>2021</v>
      </c>
      <c r="E1273" s="11" t="n">
        <v>1135</v>
      </c>
      <c r="F1273" s="11" t="n">
        <v>141</v>
      </c>
      <c r="G1273" s="11" t="n">
        <v>149</v>
      </c>
      <c r="H1273" s="11" t="n">
        <v>26</v>
      </c>
      <c r="I1273" s="11" t="n">
        <v>1117</v>
      </c>
      <c r="J1273" s="11" t="n">
        <v>761</v>
      </c>
      <c r="K1273" s="11" t="n">
        <v>1</v>
      </c>
      <c r="L1273" s="12" t="n">
        <v>22.9074889867841</v>
      </c>
      <c r="M1273" s="12" t="n">
        <v>0.881057268722467</v>
      </c>
      <c r="N1273" s="13" t="n">
        <v>0.681289167412713</v>
      </c>
      <c r="O1273" s="13" t="n">
        <v>0.984140969162996</v>
      </c>
      <c r="P1273" s="13" t="n">
        <v>0.131277533039648</v>
      </c>
      <c r="Q1273" s="13" t="n">
        <v>-0.268214055448098</v>
      </c>
      <c r="R1273" s="13" t="n">
        <v>-0.293838862559242</v>
      </c>
      <c r="S1273" s="11" t="n">
        <v>0</v>
      </c>
      <c r="T1273" s="13" t="n">
        <v>-0.0370370370370371</v>
      </c>
      <c r="U1273" s="13" t="n">
        <v>-0.0806584362139918</v>
      </c>
      <c r="V1273" s="11" t="n">
        <v>0</v>
      </c>
      <c r="W1273" s="13" t="n">
        <v>-0.192307692307692</v>
      </c>
      <c r="X1273" s="11" t="n">
        <v>0</v>
      </c>
      <c r="Y1273" s="11" t="n">
        <v>0</v>
      </c>
      <c r="Z1273" s="11" t="n">
        <v>0</v>
      </c>
      <c r="AA1273" s="11" t="n">
        <v>0</v>
      </c>
      <c r="AB1273" s="10" t="s">
        <v>515</v>
      </c>
      <c r="AC1273" s="11" t="n">
        <v>7</v>
      </c>
      <c r="AD1273" s="11" t="n">
        <v>9</v>
      </c>
      <c r="AE1273" s="11" t="n">
        <v>1</v>
      </c>
      <c r="AF1273" s="11" t="n">
        <v>3</v>
      </c>
      <c r="AG1273" s="11" t="n">
        <v>6</v>
      </c>
      <c r="AH1273" s="11" t="n">
        <v>0</v>
      </c>
      <c r="AI1273" s="13" t="n">
        <v>0.269230769230769</v>
      </c>
      <c r="AJ1273" s="13" t="n">
        <v>0.346153846153846</v>
      </c>
      <c r="AK1273" s="13" t="n">
        <v>0.0384615384615385</v>
      </c>
      <c r="AL1273" s="13" t="n">
        <v>0.115384615384615</v>
      </c>
      <c r="AM1273" s="13" t="n">
        <v>0.230769230769231</v>
      </c>
      <c r="AN1273" s="11" t="n">
        <v>1</v>
      </c>
      <c r="AO1273" s="13" t="n">
        <v>0.037037037037037</v>
      </c>
      <c r="AP1273" s="11" t="n">
        <v>2</v>
      </c>
      <c r="AQ1273" s="11" t="n">
        <v>1</v>
      </c>
      <c r="AR1273" s="13" t="n">
        <v>0.0714285714285714</v>
      </c>
      <c r="AS1273" s="13" t="n">
        <v>0.0357142857142857</v>
      </c>
      <c r="AT1273" s="14" t="n">
        <f aca="false">SUMIFS(시도_소아과개폐업!$C$5:$C$293,시도_소아과개폐업!$A$5:$A$293,$D1273,시도_소아과개폐업!$B$5:$B$293,$B1273)</f>
        <v>20</v>
      </c>
      <c r="AU1273" s="14" t="n">
        <f aca="false">SUMIFS(시도_소아과개폐업!$D$5:$D$293,시도_소아과개폐업!$A$5:$A$293,$D1273,시도_소아과개폐업!$B$5:$B$293,$B1273)</f>
        <v>13</v>
      </c>
      <c r="AV1273" s="14" t="n">
        <f aca="false">SUMIFS(시도_소아과개폐업!$F$5:$F$293,시도_소아과개폐업!$A$5:$A$293,$D1273,시도_소아과개폐업!$B$5:$B$293,$B1273)</f>
        <v>7</v>
      </c>
      <c r="AW1273" s="15" t="n">
        <f aca="false">SUMIFS(시도_소아과개폐업!$G$5:$G$293,시도_소아과개폐업!$A$5:$A$293,$D1273,시도_소아과개폐업!$B$5:$B$293,$B1273)</f>
        <v>0.194029850746269</v>
      </c>
      <c r="AX1273" s="14" t="n">
        <f aca="false">SUMIFS(시도_소아과개폐업!$H$5:$H$293,시도_소아과개폐업!$A$5:$A$293,$D1273,시도_소아과개폐업!$B$5:$B$293,$B1273)</f>
        <v>58</v>
      </c>
      <c r="AY1273" s="14" t="n">
        <f aca="false">SUMIFS(시군구_병원급!$E$5:$E$3668,시군구_병원급!$A$5:$A$3668,$A1273,시군구_병원급!$D$5:$D$3668,$D1273)</f>
        <v>2</v>
      </c>
      <c r="AZ1273" s="14" t="n">
        <f aca="false">SUMIFS(시군구_병원급!$F$5:$F$3668,시군구_병원급!$A$5:$A$3668,$A1273,시군구_병원급!$D$5:$D$3668,$D1273)</f>
        <v>0</v>
      </c>
      <c r="BA1273" s="14" t="n">
        <f aca="false">SUMIFS(시군구_병원급!$G$5:$G$3668,시군구_병원급!$A$5:$A$3668,$A1273,시군구_병원급!$D$5:$D$3668,$D1273)</f>
        <v>1</v>
      </c>
      <c r="BB1273" s="14" t="n">
        <f aca="false">SUMIFS(시군구_병원급!$H$5:$H$3668,시군구_병원급!$A$5:$A$3668,$A1273,시군구_병원급!$D$5:$D$3668,$D1273)</f>
        <v>4</v>
      </c>
      <c r="BC1273" s="16" t="n">
        <f aca="false">K1273+AY1273</f>
        <v>3</v>
      </c>
      <c r="BD1273" s="17" t="n">
        <f aca="false">IF(E1273=0,"",(K1273+AY1273)/E1273*1000)</f>
        <v>2.6431718061674</v>
      </c>
      <c r="BE1273" s="16" t="n">
        <f aca="false">AY1273-SUMIFS(시군구_병원급!$E$5:$E$3668,시군구_병원급!$A$5:$A$3668,$A1273,시군구_병원급!$D$5:$D$3668,$D1273-3)</f>
        <v>0</v>
      </c>
      <c r="BF1273" s="16" t="n">
        <f aca="false">IF(AY1273=0,1,0)</f>
        <v>0</v>
      </c>
      <c r="BG1273" s="16" t="n">
        <f aca="false">IF(K1273+AY1273=0,1,0)</f>
        <v>0</v>
      </c>
      <c r="BH1273" s="16" t="n">
        <f aca="false">AF1273+AG1273+AH1273</f>
        <v>9</v>
      </c>
      <c r="BI1273" s="18" t="n">
        <f aca="false">IF(H1273=0,"",BH1273/H1273)</f>
        <v>0.346153846153846</v>
      </c>
      <c r="BJ1273" s="16" t="n">
        <f aca="false">IF(AP1273="","",AP1273+AN1273)</f>
        <v>3</v>
      </c>
    </row>
    <row r="1274" customFormat="false" ht="15" hidden="false" customHeight="true" outlineLevel="0" collapsed="false">
      <c r="A1274" s="9" t="s">
        <v>306</v>
      </c>
      <c r="B1274" s="10" t="s">
        <v>288</v>
      </c>
      <c r="C1274" s="10" t="s">
        <v>307</v>
      </c>
      <c r="D1274" s="9" t="n">
        <v>2021</v>
      </c>
      <c r="E1274" s="11" t="n">
        <v>1212</v>
      </c>
      <c r="F1274" s="11" t="n">
        <v>124</v>
      </c>
      <c r="G1274" s="11" t="n">
        <v>129</v>
      </c>
      <c r="H1274" s="11" t="n">
        <v>22</v>
      </c>
      <c r="I1274" s="11" t="n">
        <v>1287</v>
      </c>
      <c r="J1274" s="11" t="n">
        <v>793</v>
      </c>
      <c r="K1274" s="11" t="n">
        <v>1</v>
      </c>
      <c r="L1274" s="12" t="n">
        <v>18.1518151815182</v>
      </c>
      <c r="M1274" s="12" t="n">
        <v>0.825082508250825</v>
      </c>
      <c r="N1274" s="13" t="n">
        <v>0.616161616161616</v>
      </c>
      <c r="O1274" s="13" t="n">
        <v>1.06188118811881</v>
      </c>
      <c r="P1274" s="13" t="n">
        <v>0.106435643564356</v>
      </c>
      <c r="Q1274" s="13" t="n">
        <v>-0.317183098591549</v>
      </c>
      <c r="R1274" s="13" t="n">
        <v>-0.385714285714286</v>
      </c>
      <c r="S1274" s="11" t="n">
        <v>0</v>
      </c>
      <c r="T1274" s="13" t="n">
        <v>-0.0833333333333334</v>
      </c>
      <c r="U1274" s="13" t="n">
        <v>-0.065359477124183</v>
      </c>
      <c r="V1274" s="11" t="n">
        <v>0</v>
      </c>
      <c r="W1274" s="13" t="n">
        <v>-0.181818181818182</v>
      </c>
      <c r="X1274" s="11" t="n">
        <v>0</v>
      </c>
      <c r="Y1274" s="11" t="n">
        <v>0</v>
      </c>
      <c r="Z1274" s="11" t="n">
        <v>0</v>
      </c>
      <c r="AA1274" s="11" t="n">
        <v>0</v>
      </c>
      <c r="AB1274" s="10" t="s">
        <v>515</v>
      </c>
      <c r="AC1274" s="11" t="n">
        <v>5</v>
      </c>
      <c r="AD1274" s="11" t="n">
        <v>3</v>
      </c>
      <c r="AE1274" s="11" t="n">
        <v>6</v>
      </c>
      <c r="AF1274" s="11" t="n">
        <v>0</v>
      </c>
      <c r="AG1274" s="11" t="n">
        <v>8</v>
      </c>
      <c r="AH1274" s="11" t="n">
        <v>0</v>
      </c>
      <c r="AI1274" s="13" t="n">
        <v>0.227272727272727</v>
      </c>
      <c r="AJ1274" s="13" t="n">
        <v>0.136363636363636</v>
      </c>
      <c r="AK1274" s="13" t="n">
        <v>0.272727272727273</v>
      </c>
      <c r="AL1274" s="13" t="n">
        <v>0</v>
      </c>
      <c r="AM1274" s="13" t="n">
        <v>0.363636363636364</v>
      </c>
      <c r="AN1274" s="11" t="n">
        <v>3</v>
      </c>
      <c r="AO1274" s="13" t="n">
        <v>0.12</v>
      </c>
      <c r="AP1274" s="11" t="n">
        <v>4</v>
      </c>
      <c r="AQ1274" s="11" t="n">
        <v>0</v>
      </c>
      <c r="AR1274" s="13" t="n">
        <v>0.137931034482759</v>
      </c>
      <c r="AS1274" s="13" t="n">
        <v>0</v>
      </c>
      <c r="AT1274" s="14" t="n">
        <f aca="false">SUMIFS(시도_소아과개폐업!$C$5:$C$293,시도_소아과개폐업!$A$5:$A$293,$D1274,시도_소아과개폐업!$B$5:$B$293,$B1274)</f>
        <v>20</v>
      </c>
      <c r="AU1274" s="14" t="n">
        <f aca="false">SUMIFS(시도_소아과개폐업!$D$5:$D$293,시도_소아과개폐업!$A$5:$A$293,$D1274,시도_소아과개폐업!$B$5:$B$293,$B1274)</f>
        <v>13</v>
      </c>
      <c r="AV1274" s="14" t="n">
        <f aca="false">SUMIFS(시도_소아과개폐업!$F$5:$F$293,시도_소아과개폐업!$A$5:$A$293,$D1274,시도_소아과개폐업!$B$5:$B$293,$B1274)</f>
        <v>7</v>
      </c>
      <c r="AW1274" s="15" t="n">
        <f aca="false">SUMIFS(시도_소아과개폐업!$G$5:$G$293,시도_소아과개폐업!$A$5:$A$293,$D1274,시도_소아과개폐업!$B$5:$B$293,$B1274)</f>
        <v>0.194029850746269</v>
      </c>
      <c r="AX1274" s="14" t="n">
        <f aca="false">SUMIFS(시도_소아과개폐업!$H$5:$H$293,시도_소아과개폐업!$A$5:$A$293,$D1274,시도_소아과개폐업!$B$5:$B$293,$B1274)</f>
        <v>58</v>
      </c>
      <c r="AY1274" s="14" t="n">
        <f aca="false">SUMIFS(시군구_병원급!$E$5:$E$3668,시군구_병원급!$A$5:$A$3668,$A1274,시군구_병원급!$D$5:$D$3668,$D1274)</f>
        <v>2</v>
      </c>
      <c r="AZ1274" s="14" t="n">
        <f aca="false">SUMIFS(시군구_병원급!$F$5:$F$3668,시군구_병원급!$A$5:$A$3668,$A1274,시군구_병원급!$D$5:$D$3668,$D1274)</f>
        <v>0</v>
      </c>
      <c r="BA1274" s="14" t="n">
        <f aca="false">SUMIFS(시군구_병원급!$G$5:$G$3668,시군구_병원급!$A$5:$A$3668,$A1274,시군구_병원급!$D$5:$D$3668,$D1274)</f>
        <v>1</v>
      </c>
      <c r="BB1274" s="14" t="n">
        <f aca="false">SUMIFS(시군구_병원급!$H$5:$H$3668,시군구_병원급!$A$5:$A$3668,$A1274,시군구_병원급!$D$5:$D$3668,$D1274)</f>
        <v>7</v>
      </c>
      <c r="BC1274" s="16" t="n">
        <f aca="false">K1274+AY1274</f>
        <v>3</v>
      </c>
      <c r="BD1274" s="17" t="n">
        <f aca="false">IF(E1274=0,"",(K1274+AY1274)/E1274*1000)</f>
        <v>2.47524752475248</v>
      </c>
      <c r="BE1274" s="16" t="n">
        <f aca="false">AY1274-SUMIFS(시군구_병원급!$E$5:$E$3668,시군구_병원급!$A$5:$A$3668,$A1274,시군구_병원급!$D$5:$D$3668,$D1274-3)</f>
        <v>0</v>
      </c>
      <c r="BF1274" s="16" t="n">
        <f aca="false">IF(AY1274=0,1,0)</f>
        <v>0</v>
      </c>
      <c r="BG1274" s="16" t="n">
        <f aca="false">IF(K1274+AY1274=0,1,0)</f>
        <v>0</v>
      </c>
      <c r="BH1274" s="16" t="n">
        <f aca="false">AF1274+AG1274+AH1274</f>
        <v>8</v>
      </c>
      <c r="BI1274" s="18" t="n">
        <f aca="false">IF(H1274=0,"",BH1274/H1274)</f>
        <v>0.363636363636364</v>
      </c>
      <c r="BJ1274" s="16" t="n">
        <f aca="false">IF(AP1274="","",AP1274+AN1274)</f>
        <v>7</v>
      </c>
    </row>
    <row r="1275" customFormat="false" ht="15" hidden="false" customHeight="true" outlineLevel="0" collapsed="false">
      <c r="A1275" s="9" t="s">
        <v>308</v>
      </c>
      <c r="B1275" s="10" t="s">
        <v>288</v>
      </c>
      <c r="C1275" s="10" t="s">
        <v>309</v>
      </c>
      <c r="D1275" s="9" t="n">
        <v>2021</v>
      </c>
      <c r="E1275" s="11" t="n">
        <v>1052</v>
      </c>
      <c r="F1275" s="11" t="n">
        <v>149</v>
      </c>
      <c r="G1275" s="11" t="n">
        <v>160</v>
      </c>
      <c r="H1275" s="11" t="n">
        <v>22</v>
      </c>
      <c r="I1275" s="11" t="n">
        <v>1271</v>
      </c>
      <c r="J1275" s="11" t="n">
        <v>777</v>
      </c>
      <c r="K1275" s="11" t="n">
        <v>1</v>
      </c>
      <c r="L1275" s="12" t="n">
        <v>20.9125475285171</v>
      </c>
      <c r="M1275" s="12" t="n">
        <v>0.950570342205323</v>
      </c>
      <c r="N1275" s="13" t="n">
        <v>0.611329661683714</v>
      </c>
      <c r="O1275" s="13" t="n">
        <v>1.20817490494297</v>
      </c>
      <c r="P1275" s="13" t="n">
        <v>0.152091254752852</v>
      </c>
      <c r="Q1275" s="13" t="n">
        <v>-0.260196905766526</v>
      </c>
      <c r="R1275" s="13" t="n">
        <v>-0.219512195121951</v>
      </c>
      <c r="S1275" s="11" t="n">
        <v>0</v>
      </c>
      <c r="T1275" s="13" t="n">
        <v>0</v>
      </c>
      <c r="U1275" s="13" t="n">
        <v>-0.0789855072463768</v>
      </c>
      <c r="V1275" s="11" t="n">
        <v>0</v>
      </c>
      <c r="W1275" s="13" t="n">
        <v>-0.136363636363636</v>
      </c>
      <c r="X1275" s="11" t="n">
        <v>0</v>
      </c>
      <c r="Y1275" s="11" t="n">
        <v>0</v>
      </c>
      <c r="Z1275" s="11" t="n">
        <v>0</v>
      </c>
      <c r="AA1275" s="11" t="n">
        <v>0</v>
      </c>
      <c r="AB1275" s="10" t="s">
        <v>515</v>
      </c>
      <c r="AC1275" s="11" t="n">
        <v>3</v>
      </c>
      <c r="AD1275" s="11" t="n">
        <v>4</v>
      </c>
      <c r="AE1275" s="11" t="n">
        <v>2</v>
      </c>
      <c r="AF1275" s="11" t="n">
        <v>0</v>
      </c>
      <c r="AG1275" s="11" t="n">
        <v>13</v>
      </c>
      <c r="AH1275" s="11" t="n">
        <v>0</v>
      </c>
      <c r="AI1275" s="13" t="n">
        <v>0.136363636363636</v>
      </c>
      <c r="AJ1275" s="13" t="n">
        <v>0.181818181818182</v>
      </c>
      <c r="AK1275" s="13" t="n">
        <v>0.0909090909090909</v>
      </c>
      <c r="AL1275" s="13" t="n">
        <v>0</v>
      </c>
      <c r="AM1275" s="13" t="n">
        <v>0.590909090909091</v>
      </c>
      <c r="AN1275" s="11" t="n">
        <v>0</v>
      </c>
      <c r="AO1275" s="13" t="n">
        <v>0</v>
      </c>
      <c r="AP1275" s="11" t="n">
        <v>1</v>
      </c>
      <c r="AQ1275" s="11" t="n">
        <v>0</v>
      </c>
      <c r="AR1275" s="13" t="n">
        <v>0.0434782608695652</v>
      </c>
      <c r="AS1275" s="13" t="n">
        <v>0</v>
      </c>
      <c r="AT1275" s="14" t="n">
        <f aca="false">SUMIFS(시도_소아과개폐업!$C$5:$C$293,시도_소아과개폐업!$A$5:$A$293,$D1275,시도_소아과개폐업!$B$5:$B$293,$B1275)</f>
        <v>20</v>
      </c>
      <c r="AU1275" s="14" t="n">
        <f aca="false">SUMIFS(시도_소아과개폐업!$D$5:$D$293,시도_소아과개폐업!$A$5:$A$293,$D1275,시도_소아과개폐업!$B$5:$B$293,$B1275)</f>
        <v>13</v>
      </c>
      <c r="AV1275" s="14" t="n">
        <f aca="false">SUMIFS(시도_소아과개폐업!$F$5:$F$293,시도_소아과개폐업!$A$5:$A$293,$D1275,시도_소아과개폐업!$B$5:$B$293,$B1275)</f>
        <v>7</v>
      </c>
      <c r="AW1275" s="15" t="n">
        <f aca="false">SUMIFS(시도_소아과개폐업!$G$5:$G$293,시도_소아과개폐업!$A$5:$A$293,$D1275,시도_소아과개폐업!$B$5:$B$293,$B1275)</f>
        <v>0.194029850746269</v>
      </c>
      <c r="AX1275" s="14" t="n">
        <f aca="false">SUMIFS(시도_소아과개폐업!$H$5:$H$293,시도_소아과개폐업!$A$5:$A$293,$D1275,시도_소아과개폐업!$B$5:$B$293,$B1275)</f>
        <v>58</v>
      </c>
      <c r="AY1275" s="14" t="n">
        <f aca="false">SUMIFS(시군구_병원급!$E$5:$E$3668,시군구_병원급!$A$5:$A$3668,$A1275,시군구_병원급!$D$5:$D$3668,$D1275)</f>
        <v>1</v>
      </c>
      <c r="AZ1275" s="14" t="n">
        <f aca="false">SUMIFS(시군구_병원급!$F$5:$F$3668,시군구_병원급!$A$5:$A$3668,$A1275,시군구_병원급!$D$5:$D$3668,$D1275)</f>
        <v>0</v>
      </c>
      <c r="BA1275" s="14" t="n">
        <f aca="false">SUMIFS(시군구_병원급!$G$5:$G$3668,시군구_병원급!$A$5:$A$3668,$A1275,시군구_병원급!$D$5:$D$3668,$D1275)</f>
        <v>1</v>
      </c>
      <c r="BB1275" s="14" t="n">
        <f aca="false">SUMIFS(시군구_병원급!$H$5:$H$3668,시군구_병원급!$A$5:$A$3668,$A1275,시군구_병원급!$D$5:$D$3668,$D1275)</f>
        <v>6</v>
      </c>
      <c r="BC1275" s="16" t="n">
        <f aca="false">K1275+AY1275</f>
        <v>2</v>
      </c>
      <c r="BD1275" s="17" t="n">
        <f aca="false">IF(E1275=0,"",(K1275+AY1275)/E1275*1000)</f>
        <v>1.90114068441065</v>
      </c>
      <c r="BE1275" s="16" t="n">
        <f aca="false">AY1275-SUMIFS(시군구_병원급!$E$5:$E$3668,시군구_병원급!$A$5:$A$3668,$A1275,시군구_병원급!$D$5:$D$3668,$D1275-3)</f>
        <v>0</v>
      </c>
      <c r="BF1275" s="16" t="n">
        <f aca="false">IF(AY1275=0,1,0)</f>
        <v>0</v>
      </c>
      <c r="BG1275" s="16" t="n">
        <f aca="false">IF(K1275+AY1275=0,1,0)</f>
        <v>0</v>
      </c>
      <c r="BH1275" s="16" t="n">
        <f aca="false">AF1275+AG1275+AH1275</f>
        <v>13</v>
      </c>
      <c r="BI1275" s="18" t="n">
        <f aca="false">IF(H1275=0,"",BH1275/H1275)</f>
        <v>0.590909090909091</v>
      </c>
      <c r="BJ1275" s="16" t="n">
        <f aca="false">IF(AP1275="","",AP1275+AN1275)</f>
        <v>1</v>
      </c>
    </row>
    <row r="1276" customFormat="false" ht="15" hidden="false" customHeight="true" outlineLevel="0" collapsed="false">
      <c r="A1276" s="9" t="s">
        <v>310</v>
      </c>
      <c r="B1276" s="10" t="s">
        <v>288</v>
      </c>
      <c r="C1276" s="10" t="s">
        <v>311</v>
      </c>
      <c r="D1276" s="9" t="n">
        <v>2021</v>
      </c>
      <c r="E1276" s="11" t="n">
        <v>588</v>
      </c>
      <c r="F1276" s="11" t="n">
        <v>82</v>
      </c>
      <c r="G1276" s="11" t="n">
        <v>90</v>
      </c>
      <c r="H1276" s="11" t="n">
        <v>14</v>
      </c>
      <c r="I1276" s="11" t="n">
        <v>577</v>
      </c>
      <c r="J1276" s="11" t="n">
        <v>358</v>
      </c>
      <c r="K1276" s="11" t="n">
        <v>0</v>
      </c>
      <c r="L1276" s="12" t="n">
        <v>23.8095238095238</v>
      </c>
      <c r="M1276" s="12" t="n">
        <v>0</v>
      </c>
      <c r="N1276" s="13" t="n">
        <v>0.620450606585789</v>
      </c>
      <c r="O1276" s="13" t="n">
        <v>0.981292517006803</v>
      </c>
      <c r="P1276" s="13" t="n">
        <v>0.153061224489796</v>
      </c>
      <c r="Q1276" s="13" t="n">
        <v>-0.253807106598985</v>
      </c>
      <c r="R1276" s="13" t="n">
        <v>-0.181818181818182</v>
      </c>
      <c r="S1276" s="11" t="n">
        <v>0</v>
      </c>
      <c r="T1276" s="13" t="n">
        <v>0</v>
      </c>
      <c r="U1276" s="13" t="n">
        <v>-0.0269814502529511</v>
      </c>
      <c r="V1276" s="11" t="n">
        <v>1</v>
      </c>
      <c r="W1276" s="13" t="n">
        <v>-0.285714285714286</v>
      </c>
      <c r="X1276" s="11" t="n">
        <v>1</v>
      </c>
      <c r="Y1276" s="11" t="n">
        <v>0</v>
      </c>
      <c r="Z1276" s="11" t="n">
        <v>1</v>
      </c>
      <c r="AA1276" s="11" t="n">
        <v>0</v>
      </c>
      <c r="AB1276" s="10" t="s">
        <v>515</v>
      </c>
      <c r="AC1276" s="11" t="n">
        <v>3</v>
      </c>
      <c r="AD1276" s="11" t="n">
        <v>4</v>
      </c>
      <c r="AE1276" s="11" t="n">
        <v>5</v>
      </c>
      <c r="AF1276" s="11" t="n">
        <v>0</v>
      </c>
      <c r="AG1276" s="11" t="n">
        <v>2</v>
      </c>
      <c r="AH1276" s="11" t="n">
        <v>0</v>
      </c>
      <c r="AI1276" s="13" t="n">
        <v>0.214285714285714</v>
      </c>
      <c r="AJ1276" s="13" t="n">
        <v>0.285714285714286</v>
      </c>
      <c r="AK1276" s="13" t="n">
        <v>0.357142857142857</v>
      </c>
      <c r="AL1276" s="13" t="n">
        <v>0</v>
      </c>
      <c r="AM1276" s="13" t="n">
        <v>0.142857142857143</v>
      </c>
      <c r="AN1276" s="11" t="n">
        <v>0</v>
      </c>
      <c r="AO1276" s="13" t="n">
        <v>0</v>
      </c>
      <c r="AP1276" s="11" t="n">
        <v>1</v>
      </c>
      <c r="AQ1276" s="11" t="n">
        <v>0</v>
      </c>
      <c r="AR1276" s="13" t="n">
        <v>0.0666666666666667</v>
      </c>
      <c r="AS1276" s="13" t="n">
        <v>0</v>
      </c>
      <c r="AT1276" s="14" t="n">
        <f aca="false">SUMIFS(시도_소아과개폐업!$C$5:$C$293,시도_소아과개폐업!$A$5:$A$293,$D1276,시도_소아과개폐업!$B$5:$B$293,$B1276)</f>
        <v>20</v>
      </c>
      <c r="AU1276" s="14" t="n">
        <f aca="false">SUMIFS(시도_소아과개폐업!$D$5:$D$293,시도_소아과개폐업!$A$5:$A$293,$D1276,시도_소아과개폐업!$B$5:$B$293,$B1276)</f>
        <v>13</v>
      </c>
      <c r="AV1276" s="14" t="n">
        <f aca="false">SUMIFS(시도_소아과개폐업!$F$5:$F$293,시도_소아과개폐업!$A$5:$A$293,$D1276,시도_소아과개폐업!$B$5:$B$293,$B1276)</f>
        <v>7</v>
      </c>
      <c r="AW1276" s="15" t="n">
        <f aca="false">SUMIFS(시도_소아과개폐업!$G$5:$G$293,시도_소아과개폐업!$A$5:$A$293,$D1276,시도_소아과개폐업!$B$5:$B$293,$B1276)</f>
        <v>0.194029850746269</v>
      </c>
      <c r="AX1276" s="14" t="n">
        <f aca="false">SUMIFS(시도_소아과개폐업!$H$5:$H$293,시도_소아과개폐업!$A$5:$A$293,$D1276,시도_소아과개폐업!$B$5:$B$293,$B1276)</f>
        <v>58</v>
      </c>
      <c r="AY1276" s="14" t="n">
        <f aca="false">SUMIFS(시군구_병원급!$E$5:$E$3668,시군구_병원급!$A$5:$A$3668,$A1276,시군구_병원급!$D$5:$D$3668,$D1276)</f>
        <v>1</v>
      </c>
      <c r="AZ1276" s="14" t="n">
        <f aca="false">SUMIFS(시군구_병원급!$F$5:$F$3668,시군구_병원급!$A$5:$A$3668,$A1276,시군구_병원급!$D$5:$D$3668,$D1276)</f>
        <v>0</v>
      </c>
      <c r="BA1276" s="14" t="n">
        <f aca="false">SUMIFS(시군구_병원급!$G$5:$G$3668,시군구_병원급!$A$5:$A$3668,$A1276,시군구_병원급!$D$5:$D$3668,$D1276)</f>
        <v>0</v>
      </c>
      <c r="BB1276" s="14" t="n">
        <f aca="false">SUMIFS(시군구_병원급!$H$5:$H$3668,시군구_병원급!$A$5:$A$3668,$A1276,시군구_병원급!$D$5:$D$3668,$D1276)</f>
        <v>2</v>
      </c>
      <c r="BC1276" s="16" t="n">
        <f aca="false">K1276+AY1276</f>
        <v>1</v>
      </c>
      <c r="BD1276" s="17" t="n">
        <f aca="false">IF(E1276=0,"",(K1276+AY1276)/E1276*1000)</f>
        <v>1.70068027210884</v>
      </c>
      <c r="BE1276" s="16" t="n">
        <f aca="false">AY1276-SUMIFS(시군구_병원급!$E$5:$E$3668,시군구_병원급!$A$5:$A$3668,$A1276,시군구_병원급!$D$5:$D$3668,$D1276-3)</f>
        <v>0</v>
      </c>
      <c r="BF1276" s="16" t="n">
        <f aca="false">IF(AY1276=0,1,0)</f>
        <v>0</v>
      </c>
      <c r="BG1276" s="16" t="n">
        <f aca="false">IF(K1276+AY1276=0,1,0)</f>
        <v>0</v>
      </c>
      <c r="BH1276" s="16" t="n">
        <f aca="false">AF1276+AG1276+AH1276</f>
        <v>2</v>
      </c>
      <c r="BI1276" s="18" t="n">
        <f aca="false">IF(H1276=0,"",BH1276/H1276)</f>
        <v>0.142857142857143</v>
      </c>
      <c r="BJ1276" s="16" t="n">
        <f aca="false">IF(AP1276="","",AP1276+AN1276)</f>
        <v>1</v>
      </c>
    </row>
    <row r="1277" customFormat="false" ht="15" hidden="false" customHeight="true" outlineLevel="0" collapsed="false">
      <c r="A1277" s="9" t="s">
        <v>312</v>
      </c>
      <c r="B1277" s="10" t="s">
        <v>288</v>
      </c>
      <c r="C1277" s="10" t="s">
        <v>313</v>
      </c>
      <c r="D1277" s="9" t="n">
        <v>2021</v>
      </c>
      <c r="E1277" s="11" t="n">
        <v>3821</v>
      </c>
      <c r="F1277" s="11" t="n">
        <v>493</v>
      </c>
      <c r="G1277" s="11" t="n">
        <v>508</v>
      </c>
      <c r="H1277" s="11" t="n">
        <v>60</v>
      </c>
      <c r="I1277" s="11" t="n">
        <v>2837</v>
      </c>
      <c r="J1277" s="11" t="n">
        <v>2154</v>
      </c>
      <c r="K1277" s="11" t="n">
        <v>4</v>
      </c>
      <c r="L1277" s="12" t="n">
        <v>15.7026956294164</v>
      </c>
      <c r="M1277" s="12" t="n">
        <v>1.04684637529443</v>
      </c>
      <c r="N1277" s="13" t="n">
        <v>0.7592527317589</v>
      </c>
      <c r="O1277" s="13" t="n">
        <v>0.742475791677571</v>
      </c>
      <c r="P1277" s="13" t="n">
        <v>0.132949489662392</v>
      </c>
      <c r="Q1277" s="13" t="n">
        <v>-0.177572105036591</v>
      </c>
      <c r="R1277" s="13" t="n">
        <v>-0.189792663476874</v>
      </c>
      <c r="S1277" s="11" t="n">
        <v>-1</v>
      </c>
      <c r="T1277" s="13" t="n">
        <v>-0.032258064516129</v>
      </c>
      <c r="U1277" s="13" t="n">
        <v>-0.0333901192504259</v>
      </c>
      <c r="V1277" s="11" t="n">
        <v>0</v>
      </c>
      <c r="W1277" s="13" t="n">
        <v>-0.133333333333333</v>
      </c>
      <c r="X1277" s="11" t="n">
        <v>0</v>
      </c>
      <c r="Y1277" s="11" t="n">
        <v>0</v>
      </c>
      <c r="Z1277" s="11" t="n">
        <v>0</v>
      </c>
      <c r="AA1277" s="11" t="n">
        <v>0</v>
      </c>
      <c r="AB1277" s="10" t="s">
        <v>515</v>
      </c>
      <c r="AC1277" s="11" t="n">
        <v>8</v>
      </c>
      <c r="AD1277" s="11" t="n">
        <v>23</v>
      </c>
      <c r="AE1277" s="11" t="n">
        <v>16</v>
      </c>
      <c r="AF1277" s="11" t="n">
        <v>3</v>
      </c>
      <c r="AG1277" s="11" t="n">
        <v>10</v>
      </c>
      <c r="AH1277" s="11" t="n">
        <v>0</v>
      </c>
      <c r="AI1277" s="13" t="n">
        <v>0.133333333333333</v>
      </c>
      <c r="AJ1277" s="13" t="n">
        <v>0.383333333333333</v>
      </c>
      <c r="AK1277" s="13" t="n">
        <v>0.266666666666667</v>
      </c>
      <c r="AL1277" s="13" t="n">
        <v>0.05</v>
      </c>
      <c r="AM1277" s="13" t="n">
        <v>0.166666666666667</v>
      </c>
      <c r="AN1277" s="11" t="n">
        <v>1</v>
      </c>
      <c r="AO1277" s="13" t="n">
        <v>0.0163934426229508</v>
      </c>
      <c r="AP1277" s="11" t="n">
        <v>3</v>
      </c>
      <c r="AQ1277" s="11" t="n">
        <v>1</v>
      </c>
      <c r="AR1277" s="13" t="n">
        <v>0.0476190476190476</v>
      </c>
      <c r="AS1277" s="13" t="n">
        <v>0.0158730158730159</v>
      </c>
      <c r="AT1277" s="14" t="n">
        <f aca="false">SUMIFS(시도_소아과개폐업!$C$5:$C$293,시도_소아과개폐업!$A$5:$A$293,$D1277,시도_소아과개폐업!$B$5:$B$293,$B1277)</f>
        <v>20</v>
      </c>
      <c r="AU1277" s="14" t="n">
        <f aca="false">SUMIFS(시도_소아과개폐업!$D$5:$D$293,시도_소아과개폐업!$A$5:$A$293,$D1277,시도_소아과개폐업!$B$5:$B$293,$B1277)</f>
        <v>13</v>
      </c>
      <c r="AV1277" s="14" t="n">
        <f aca="false">SUMIFS(시도_소아과개폐업!$F$5:$F$293,시도_소아과개폐업!$A$5:$A$293,$D1277,시도_소아과개폐업!$B$5:$B$293,$B1277)</f>
        <v>7</v>
      </c>
      <c r="AW1277" s="15" t="n">
        <f aca="false">SUMIFS(시도_소아과개폐업!$G$5:$G$293,시도_소아과개폐업!$A$5:$A$293,$D1277,시도_소아과개폐업!$B$5:$B$293,$B1277)</f>
        <v>0.194029850746269</v>
      </c>
      <c r="AX1277" s="14" t="n">
        <f aca="false">SUMIFS(시도_소아과개폐업!$H$5:$H$293,시도_소아과개폐업!$A$5:$A$293,$D1277,시도_소아과개폐업!$B$5:$B$293,$B1277)</f>
        <v>58</v>
      </c>
      <c r="AY1277" s="14" t="n">
        <f aca="false">SUMIFS(시군구_병원급!$E$5:$E$3668,시군구_병원급!$A$5:$A$3668,$A1277,시군구_병원급!$D$5:$D$3668,$D1277)</f>
        <v>1</v>
      </c>
      <c r="AZ1277" s="14" t="n">
        <f aca="false">SUMIFS(시군구_병원급!$F$5:$F$3668,시군구_병원급!$A$5:$A$3668,$A1277,시군구_병원급!$D$5:$D$3668,$D1277)</f>
        <v>1</v>
      </c>
      <c r="BA1277" s="14" t="n">
        <f aca="false">SUMIFS(시군구_병원급!$G$5:$G$3668,시군구_병원급!$A$5:$A$3668,$A1277,시군구_병원급!$D$5:$D$3668,$D1277)</f>
        <v>2</v>
      </c>
      <c r="BB1277" s="14" t="n">
        <f aca="false">SUMIFS(시군구_병원급!$H$5:$H$3668,시군구_병원급!$A$5:$A$3668,$A1277,시군구_병원급!$D$5:$D$3668,$D1277)</f>
        <v>9</v>
      </c>
      <c r="BC1277" s="16" t="n">
        <f aca="false">K1277+AY1277</f>
        <v>5</v>
      </c>
      <c r="BD1277" s="17" t="n">
        <f aca="false">IF(E1277=0,"",(K1277+AY1277)/E1277*1000)</f>
        <v>1.30855796911803</v>
      </c>
      <c r="BE1277" s="16" t="n">
        <f aca="false">AY1277-SUMIFS(시군구_병원급!$E$5:$E$3668,시군구_병원급!$A$5:$A$3668,$A1277,시군구_병원급!$D$5:$D$3668,$D1277-3)</f>
        <v>0</v>
      </c>
      <c r="BF1277" s="16" t="n">
        <f aca="false">IF(AY1277=0,1,0)</f>
        <v>0</v>
      </c>
      <c r="BG1277" s="16" t="n">
        <f aca="false">IF(K1277+AY1277=0,1,0)</f>
        <v>0</v>
      </c>
      <c r="BH1277" s="16" t="n">
        <f aca="false">AF1277+AG1277+AH1277</f>
        <v>13</v>
      </c>
      <c r="BI1277" s="18" t="n">
        <f aca="false">IF(H1277=0,"",BH1277/H1277)</f>
        <v>0.216666666666667</v>
      </c>
      <c r="BJ1277" s="16" t="n">
        <f aca="false">IF(AP1277="","",AP1277+AN1277)</f>
        <v>4</v>
      </c>
    </row>
    <row r="1278" customFormat="false" ht="15" hidden="false" customHeight="true" outlineLevel="0" collapsed="false">
      <c r="A1278" s="9" t="s">
        <v>314</v>
      </c>
      <c r="B1278" s="10" t="s">
        <v>288</v>
      </c>
      <c r="C1278" s="10" t="s">
        <v>315</v>
      </c>
      <c r="D1278" s="9" t="n">
        <v>2021</v>
      </c>
      <c r="E1278" s="11" t="n">
        <v>1603</v>
      </c>
      <c r="F1278" s="11" t="n">
        <v>194</v>
      </c>
      <c r="G1278" s="11" t="n">
        <v>206</v>
      </c>
      <c r="H1278" s="11" t="n">
        <v>26</v>
      </c>
      <c r="I1278" s="11" t="n">
        <v>1520</v>
      </c>
      <c r="J1278" s="11" t="n">
        <v>993</v>
      </c>
      <c r="K1278" s="11" t="n">
        <v>0</v>
      </c>
      <c r="L1278" s="12" t="n">
        <v>16.21958827199</v>
      </c>
      <c r="M1278" s="12" t="n">
        <v>0</v>
      </c>
      <c r="N1278" s="13" t="n">
        <v>0.653289473684211</v>
      </c>
      <c r="O1278" s="13" t="n">
        <v>0.948222083593263</v>
      </c>
      <c r="P1278" s="13" t="n">
        <v>0.128509045539613</v>
      </c>
      <c r="Q1278" s="13" t="n">
        <v>-0.22447992259313</v>
      </c>
      <c r="R1278" s="13" t="n">
        <v>-0.1953125</v>
      </c>
      <c r="S1278" s="11" t="n">
        <v>0</v>
      </c>
      <c r="T1278" s="13" t="n">
        <v>-0.0370370370370371</v>
      </c>
      <c r="U1278" s="13" t="n">
        <v>-0.0582403965303594</v>
      </c>
      <c r="V1278" s="11" t="n">
        <v>1</v>
      </c>
      <c r="W1278" s="13" t="n">
        <v>-0.0769230769230769</v>
      </c>
      <c r="X1278" s="11" t="n">
        <v>0</v>
      </c>
      <c r="Y1278" s="11" t="n">
        <v>0</v>
      </c>
      <c r="Z1278" s="11" t="n">
        <v>0</v>
      </c>
      <c r="AA1278" s="11" t="n">
        <v>0</v>
      </c>
      <c r="AB1278" s="10" t="s">
        <v>515</v>
      </c>
      <c r="AC1278" s="11" t="n">
        <v>2</v>
      </c>
      <c r="AD1278" s="11" t="n">
        <v>7</v>
      </c>
      <c r="AE1278" s="11" t="n">
        <v>5</v>
      </c>
      <c r="AF1278" s="11" t="n">
        <v>2</v>
      </c>
      <c r="AG1278" s="11" t="n">
        <v>10</v>
      </c>
      <c r="AH1278" s="11" t="n">
        <v>0</v>
      </c>
      <c r="AI1278" s="13" t="n">
        <v>0.0769230769230769</v>
      </c>
      <c r="AJ1278" s="13" t="n">
        <v>0.269230769230769</v>
      </c>
      <c r="AK1278" s="13" t="n">
        <v>0.192307692307692</v>
      </c>
      <c r="AL1278" s="13" t="n">
        <v>0.0769230769230769</v>
      </c>
      <c r="AM1278" s="13" t="n">
        <v>0.384615384615385</v>
      </c>
      <c r="AN1278" s="11" t="n">
        <v>1</v>
      </c>
      <c r="AO1278" s="13" t="n">
        <v>0.037037037037037</v>
      </c>
      <c r="AP1278" s="11" t="n">
        <v>1</v>
      </c>
      <c r="AQ1278" s="11" t="n">
        <v>1</v>
      </c>
      <c r="AR1278" s="13" t="n">
        <v>0.037037037037037</v>
      </c>
      <c r="AS1278" s="13" t="n">
        <v>0.037037037037037</v>
      </c>
      <c r="AT1278" s="14" t="n">
        <f aca="false">SUMIFS(시도_소아과개폐업!$C$5:$C$293,시도_소아과개폐업!$A$5:$A$293,$D1278,시도_소아과개폐업!$B$5:$B$293,$B1278)</f>
        <v>20</v>
      </c>
      <c r="AU1278" s="14" t="n">
        <f aca="false">SUMIFS(시도_소아과개폐업!$D$5:$D$293,시도_소아과개폐업!$A$5:$A$293,$D1278,시도_소아과개폐업!$B$5:$B$293,$B1278)</f>
        <v>13</v>
      </c>
      <c r="AV1278" s="14" t="n">
        <f aca="false">SUMIFS(시도_소아과개폐업!$F$5:$F$293,시도_소아과개폐업!$A$5:$A$293,$D1278,시도_소아과개폐업!$B$5:$B$293,$B1278)</f>
        <v>7</v>
      </c>
      <c r="AW1278" s="15" t="n">
        <f aca="false">SUMIFS(시도_소아과개폐업!$G$5:$G$293,시도_소아과개폐업!$A$5:$A$293,$D1278,시도_소아과개폐업!$B$5:$B$293,$B1278)</f>
        <v>0.194029850746269</v>
      </c>
      <c r="AX1278" s="14" t="n">
        <f aca="false">SUMIFS(시도_소아과개폐업!$H$5:$H$293,시도_소아과개폐업!$A$5:$A$293,$D1278,시도_소아과개폐업!$B$5:$B$293,$B1278)</f>
        <v>58</v>
      </c>
      <c r="AY1278" s="14" t="n">
        <f aca="false">SUMIFS(시군구_병원급!$E$5:$E$3668,시군구_병원급!$A$5:$A$3668,$A1278,시군구_병원급!$D$5:$D$3668,$D1278)</f>
        <v>0</v>
      </c>
      <c r="AZ1278" s="14" t="n">
        <f aca="false">SUMIFS(시군구_병원급!$F$5:$F$3668,시군구_병원급!$A$5:$A$3668,$A1278,시군구_병원급!$D$5:$D$3668,$D1278)</f>
        <v>1</v>
      </c>
      <c r="BA1278" s="14" t="n">
        <f aca="false">SUMIFS(시군구_병원급!$G$5:$G$3668,시군구_병원급!$A$5:$A$3668,$A1278,시군구_병원급!$D$5:$D$3668,$D1278)</f>
        <v>3</v>
      </c>
      <c r="BB1278" s="14" t="n">
        <f aca="false">SUMIFS(시군구_병원급!$H$5:$H$3668,시군구_병원급!$A$5:$A$3668,$A1278,시군구_병원급!$D$5:$D$3668,$D1278)</f>
        <v>3</v>
      </c>
      <c r="BC1278" s="16" t="n">
        <f aca="false">K1278+AY1278</f>
        <v>0</v>
      </c>
      <c r="BD1278" s="17" t="n">
        <f aca="false">IF(E1278=0,"",(K1278+AY1278)/E1278*1000)</f>
        <v>0</v>
      </c>
      <c r="BE1278" s="16" t="n">
        <f aca="false">AY1278-SUMIFS(시군구_병원급!$E$5:$E$3668,시군구_병원급!$A$5:$A$3668,$A1278,시군구_병원급!$D$5:$D$3668,$D1278-3)</f>
        <v>0</v>
      </c>
      <c r="BF1278" s="16" t="n">
        <f aca="false">IF(AY1278=0,1,0)</f>
        <v>1</v>
      </c>
      <c r="BG1278" s="16" t="n">
        <f aca="false">IF(K1278+AY1278=0,1,0)</f>
        <v>1</v>
      </c>
      <c r="BH1278" s="16" t="n">
        <f aca="false">AF1278+AG1278+AH1278</f>
        <v>12</v>
      </c>
      <c r="BI1278" s="18" t="n">
        <f aca="false">IF(H1278=0,"",BH1278/H1278)</f>
        <v>0.461538461538462</v>
      </c>
      <c r="BJ1278" s="16" t="n">
        <f aca="false">IF(AP1278="","",AP1278+AN1278)</f>
        <v>2</v>
      </c>
    </row>
    <row r="1279" customFormat="false" ht="15" hidden="false" customHeight="true" outlineLevel="0" collapsed="false">
      <c r="A1279" s="9" t="s">
        <v>316</v>
      </c>
      <c r="B1279" s="10" t="s">
        <v>288</v>
      </c>
      <c r="C1279" s="10" t="s">
        <v>317</v>
      </c>
      <c r="D1279" s="9" t="n">
        <v>2021</v>
      </c>
      <c r="E1279" s="11" t="n">
        <v>1407</v>
      </c>
      <c r="F1279" s="11" t="n">
        <v>167</v>
      </c>
      <c r="G1279" s="11" t="n">
        <v>175</v>
      </c>
      <c r="H1279" s="11" t="n">
        <v>25</v>
      </c>
      <c r="I1279" s="11" t="n">
        <v>1513</v>
      </c>
      <c r="J1279" s="11" t="n">
        <v>1046</v>
      </c>
      <c r="K1279" s="11" t="n">
        <v>0</v>
      </c>
      <c r="L1279" s="12" t="n">
        <v>17.7683013503909</v>
      </c>
      <c r="M1279" s="12" t="n">
        <v>0</v>
      </c>
      <c r="N1279" s="13" t="n">
        <v>0.691341705221414</v>
      </c>
      <c r="O1279" s="13" t="n">
        <v>1.07533759772566</v>
      </c>
      <c r="P1279" s="13" t="n">
        <v>0.124378109452736</v>
      </c>
      <c r="Q1279" s="13" t="n">
        <v>-0.2496</v>
      </c>
      <c r="R1279" s="13" t="n">
        <v>-0.347014925373134</v>
      </c>
      <c r="S1279" s="11" t="n">
        <v>0</v>
      </c>
      <c r="T1279" s="13" t="n">
        <v>0.0416666666666667</v>
      </c>
      <c r="U1279" s="13" t="n">
        <v>-0.0200777202072539</v>
      </c>
      <c r="V1279" s="11" t="n">
        <v>1</v>
      </c>
      <c r="W1279" s="13" t="n">
        <v>-0.16</v>
      </c>
      <c r="X1279" s="11" t="n">
        <v>0</v>
      </c>
      <c r="Y1279" s="11" t="n">
        <v>0</v>
      </c>
      <c r="Z1279" s="11" t="n">
        <v>0</v>
      </c>
      <c r="AA1279" s="11" t="n">
        <v>0</v>
      </c>
      <c r="AB1279" s="10" t="s">
        <v>515</v>
      </c>
      <c r="AC1279" s="11" t="n">
        <v>1</v>
      </c>
      <c r="AD1279" s="11" t="n">
        <v>10</v>
      </c>
      <c r="AE1279" s="11" t="n">
        <v>3</v>
      </c>
      <c r="AF1279" s="11" t="n">
        <v>3</v>
      </c>
      <c r="AG1279" s="11" t="n">
        <v>8</v>
      </c>
      <c r="AH1279" s="11" t="n">
        <v>0</v>
      </c>
      <c r="AI1279" s="13" t="n">
        <v>0.04</v>
      </c>
      <c r="AJ1279" s="13" t="n">
        <v>0.4</v>
      </c>
      <c r="AK1279" s="13" t="n">
        <v>0.12</v>
      </c>
      <c r="AL1279" s="13" t="n">
        <v>0.12</v>
      </c>
      <c r="AM1279" s="13" t="n">
        <v>0.32</v>
      </c>
      <c r="AN1279" s="11" t="n">
        <v>0</v>
      </c>
      <c r="AO1279" s="13" t="n">
        <v>0</v>
      </c>
      <c r="AP1279" s="11" t="n">
        <v>0</v>
      </c>
      <c r="AQ1279" s="11" t="n">
        <v>1</v>
      </c>
      <c r="AR1279" s="13" t="n">
        <v>0</v>
      </c>
      <c r="AS1279" s="13" t="n">
        <v>0.0416666666666667</v>
      </c>
      <c r="AT1279" s="14" t="n">
        <f aca="false">SUMIFS(시도_소아과개폐업!$C$5:$C$293,시도_소아과개폐업!$A$5:$A$293,$D1279,시도_소아과개폐업!$B$5:$B$293,$B1279)</f>
        <v>20</v>
      </c>
      <c r="AU1279" s="14" t="n">
        <f aca="false">SUMIFS(시도_소아과개폐업!$D$5:$D$293,시도_소아과개폐업!$A$5:$A$293,$D1279,시도_소아과개폐업!$B$5:$B$293,$B1279)</f>
        <v>13</v>
      </c>
      <c r="AV1279" s="14" t="n">
        <f aca="false">SUMIFS(시도_소아과개폐업!$F$5:$F$293,시도_소아과개폐업!$A$5:$A$293,$D1279,시도_소아과개폐업!$B$5:$B$293,$B1279)</f>
        <v>7</v>
      </c>
      <c r="AW1279" s="15" t="n">
        <f aca="false">SUMIFS(시도_소아과개폐업!$G$5:$G$293,시도_소아과개폐업!$A$5:$A$293,$D1279,시도_소아과개폐업!$B$5:$B$293,$B1279)</f>
        <v>0.194029850746269</v>
      </c>
      <c r="AX1279" s="14" t="n">
        <f aca="false">SUMIFS(시도_소아과개폐업!$H$5:$H$293,시도_소아과개폐업!$A$5:$A$293,$D1279,시도_소아과개폐업!$B$5:$B$293,$B1279)</f>
        <v>58</v>
      </c>
      <c r="AY1279" s="14" t="n">
        <f aca="false">SUMIFS(시군구_병원급!$E$5:$E$3668,시군구_병원급!$A$5:$A$3668,$A1279,시군구_병원급!$D$5:$D$3668,$D1279)</f>
        <v>1</v>
      </c>
      <c r="AZ1279" s="14" t="n">
        <f aca="false">SUMIFS(시군구_병원급!$F$5:$F$3668,시군구_병원급!$A$5:$A$3668,$A1279,시군구_병원급!$D$5:$D$3668,$D1279)</f>
        <v>0</v>
      </c>
      <c r="BA1279" s="14" t="n">
        <f aca="false">SUMIFS(시군구_병원급!$G$5:$G$3668,시군구_병원급!$A$5:$A$3668,$A1279,시군구_병원급!$D$5:$D$3668,$D1279)</f>
        <v>1</v>
      </c>
      <c r="BB1279" s="14" t="n">
        <f aca="false">SUMIFS(시군구_병원급!$H$5:$H$3668,시군구_병원급!$A$5:$A$3668,$A1279,시군구_병원급!$D$5:$D$3668,$D1279)</f>
        <v>4</v>
      </c>
      <c r="BC1279" s="16" t="n">
        <f aca="false">K1279+AY1279</f>
        <v>1</v>
      </c>
      <c r="BD1279" s="17" t="n">
        <f aca="false">IF(E1279=0,"",(K1279+AY1279)/E1279*1000)</f>
        <v>0.710732054015636</v>
      </c>
      <c r="BE1279" s="16" t="n">
        <f aca="false">AY1279-SUMIFS(시군구_병원급!$E$5:$E$3668,시군구_병원급!$A$5:$A$3668,$A1279,시군구_병원급!$D$5:$D$3668,$D1279-3)</f>
        <v>1</v>
      </c>
      <c r="BF1279" s="16" t="n">
        <f aca="false">IF(AY1279=0,1,0)</f>
        <v>0</v>
      </c>
      <c r="BG1279" s="16" t="n">
        <f aca="false">IF(K1279+AY1279=0,1,0)</f>
        <v>0</v>
      </c>
      <c r="BH1279" s="16" t="n">
        <f aca="false">AF1279+AG1279+AH1279</f>
        <v>11</v>
      </c>
      <c r="BI1279" s="18" t="n">
        <f aca="false">IF(H1279=0,"",BH1279/H1279)</f>
        <v>0.44</v>
      </c>
      <c r="BJ1279" s="16" t="n">
        <f aca="false">IF(AP1279="","",AP1279+AN1279)</f>
        <v>0</v>
      </c>
    </row>
    <row r="1280" customFormat="false" ht="15" hidden="false" customHeight="true" outlineLevel="0" collapsed="false">
      <c r="A1280" s="9" t="s">
        <v>318</v>
      </c>
      <c r="B1280" s="10" t="s">
        <v>319</v>
      </c>
      <c r="C1280" s="10" t="s">
        <v>320</v>
      </c>
      <c r="D1280" s="9" t="n">
        <v>2021</v>
      </c>
      <c r="E1280" s="11" t="n">
        <v>7571</v>
      </c>
      <c r="F1280" s="11" t="n">
        <v>774</v>
      </c>
      <c r="G1280" s="11" t="n">
        <v>792</v>
      </c>
      <c r="H1280" s="11" t="n">
        <v>175</v>
      </c>
      <c r="I1280" s="11" t="n">
        <v>10439</v>
      </c>
      <c r="J1280" s="11" t="n">
        <v>6858</v>
      </c>
      <c r="K1280" s="11" t="n">
        <v>3</v>
      </c>
      <c r="L1280" s="12" t="n">
        <v>23.1145159159952</v>
      </c>
      <c r="M1280" s="12" t="n">
        <v>0.396248844274204</v>
      </c>
      <c r="N1280" s="13" t="n">
        <v>0.656959478877287</v>
      </c>
      <c r="O1280" s="13" t="n">
        <v>1.37881389512614</v>
      </c>
      <c r="P1280" s="13" t="n">
        <v>0.10460969488839</v>
      </c>
      <c r="Q1280" s="13" t="n">
        <v>-0.31577044735653</v>
      </c>
      <c r="R1280" s="13" t="n">
        <v>-0.399089529590288</v>
      </c>
      <c r="S1280" s="11" t="n">
        <v>0</v>
      </c>
      <c r="T1280" s="13" t="n">
        <v>-0.0540540540540541</v>
      </c>
      <c r="U1280" s="13" t="n">
        <v>-0.0400036784991723</v>
      </c>
      <c r="V1280" s="11" t="n">
        <v>0</v>
      </c>
      <c r="W1280" s="13" t="n">
        <v>-0.251428571428571</v>
      </c>
      <c r="X1280" s="11" t="n">
        <v>1</v>
      </c>
      <c r="Y1280" s="11" t="n">
        <v>1</v>
      </c>
      <c r="Z1280" s="11" t="n">
        <v>1</v>
      </c>
      <c r="AA1280" s="11" t="n">
        <v>1</v>
      </c>
      <c r="AB1280" s="10" t="s">
        <v>515</v>
      </c>
      <c r="AC1280" s="11" t="n">
        <v>12</v>
      </c>
      <c r="AD1280" s="11" t="n">
        <v>65</v>
      </c>
      <c r="AE1280" s="11" t="n">
        <v>75</v>
      </c>
      <c r="AF1280" s="11" t="n">
        <v>2</v>
      </c>
      <c r="AG1280" s="11" t="n">
        <v>20</v>
      </c>
      <c r="AH1280" s="11" t="n">
        <v>1</v>
      </c>
      <c r="AI1280" s="13" t="n">
        <v>0.0685714285714286</v>
      </c>
      <c r="AJ1280" s="13" t="n">
        <v>0.371428571428571</v>
      </c>
      <c r="AK1280" s="13" t="n">
        <v>0.428571428571429</v>
      </c>
      <c r="AL1280" s="13" t="n">
        <v>0.0114285714285714</v>
      </c>
      <c r="AM1280" s="13" t="n">
        <v>0.114285714285714</v>
      </c>
      <c r="AN1280" s="11" t="n">
        <v>2</v>
      </c>
      <c r="AO1280" s="13" t="n">
        <v>0.0112994350282486</v>
      </c>
      <c r="AP1280" s="11" t="n">
        <v>15</v>
      </c>
      <c r="AQ1280" s="11" t="n">
        <v>4</v>
      </c>
      <c r="AR1280" s="13" t="n">
        <v>0.0797872340425532</v>
      </c>
      <c r="AS1280" s="13" t="n">
        <v>0.0212765957446809</v>
      </c>
      <c r="AT1280" s="14" t="n">
        <f aca="false">SUMIFS(시도_소아과개폐업!$C$5:$C$293,시도_소아과개폐업!$A$5:$A$293,$D1280,시도_소아과개폐업!$B$5:$B$293,$B1280)</f>
        <v>15</v>
      </c>
      <c r="AU1280" s="14" t="n">
        <f aca="false">SUMIFS(시도_소아과개폐업!$D$5:$D$293,시도_소아과개폐업!$A$5:$A$293,$D1280,시도_소아과개폐업!$B$5:$B$293,$B1280)</f>
        <v>11</v>
      </c>
      <c r="AV1280" s="14" t="n">
        <f aca="false">SUMIFS(시도_소아과개폐업!$F$5:$F$293,시도_소아과개폐업!$A$5:$A$293,$D1280,시도_소아과개폐업!$B$5:$B$293,$B1280)</f>
        <v>4</v>
      </c>
      <c r="AW1280" s="15" t="n">
        <f aca="false">SUMIFS(시도_소아과개폐업!$G$5:$G$293,시도_소아과개폐업!$A$5:$A$293,$D1280,시도_소아과개폐업!$B$5:$B$293,$B1280)</f>
        <v>0.44</v>
      </c>
      <c r="AX1280" s="14" t="n">
        <f aca="false">SUMIFS(시도_소아과개폐업!$H$5:$H$293,시도_소아과개폐업!$A$5:$A$293,$D1280,시도_소아과개폐업!$B$5:$B$293,$B1280)</f>
        <v>48</v>
      </c>
      <c r="AY1280" s="14" t="n">
        <f aca="false">SUMIFS(시군구_병원급!$E$5:$E$3668,시군구_병원급!$A$5:$A$3668,$A1280,시군구_병원급!$D$5:$D$3668,$D1280)</f>
        <v>8</v>
      </c>
      <c r="AZ1280" s="14" t="n">
        <f aca="false">SUMIFS(시군구_병원급!$F$5:$F$3668,시군구_병원급!$A$5:$A$3668,$A1280,시군구_병원급!$D$5:$D$3668,$D1280)</f>
        <v>5</v>
      </c>
      <c r="BA1280" s="14" t="n">
        <f aca="false">SUMIFS(시군구_병원급!$G$5:$G$3668,시군구_병원급!$A$5:$A$3668,$A1280,시군구_병원급!$D$5:$D$3668,$D1280)</f>
        <v>21</v>
      </c>
      <c r="BB1280" s="14" t="n">
        <f aca="false">SUMIFS(시군구_병원급!$H$5:$H$3668,시군구_병원급!$A$5:$A$3668,$A1280,시군구_병원급!$D$5:$D$3668,$D1280)</f>
        <v>43</v>
      </c>
      <c r="BC1280" s="16" t="n">
        <f aca="false">K1280+AY1280</f>
        <v>11</v>
      </c>
      <c r="BD1280" s="17" t="n">
        <f aca="false">IF(E1280=0,"",(K1280+AY1280)/E1280*1000)</f>
        <v>1.45291242900542</v>
      </c>
      <c r="BE1280" s="16" t="n">
        <f aca="false">AY1280-SUMIFS(시군구_병원급!$E$5:$E$3668,시군구_병원급!$A$5:$A$3668,$A1280,시군구_병원급!$D$5:$D$3668,$D1280-3)</f>
        <v>0</v>
      </c>
      <c r="BF1280" s="16" t="n">
        <f aca="false">IF(AY1280=0,1,0)</f>
        <v>0</v>
      </c>
      <c r="BG1280" s="16" t="n">
        <f aca="false">IF(K1280+AY1280=0,1,0)</f>
        <v>0</v>
      </c>
      <c r="BH1280" s="16" t="n">
        <f aca="false">AF1280+AG1280+AH1280</f>
        <v>23</v>
      </c>
      <c r="BI1280" s="18" t="n">
        <f aca="false">IF(H1280=0,"",BH1280/H1280)</f>
        <v>0.131428571428571</v>
      </c>
      <c r="BJ1280" s="16" t="n">
        <f aca="false">IF(AP1280="","",AP1280+AN1280)</f>
        <v>17</v>
      </c>
    </row>
    <row r="1281" customFormat="false" ht="15" hidden="false" customHeight="true" outlineLevel="0" collapsed="false">
      <c r="A1281" s="9" t="s">
        <v>321</v>
      </c>
      <c r="B1281" s="10" t="s">
        <v>319</v>
      </c>
      <c r="C1281" s="10" t="s">
        <v>322</v>
      </c>
      <c r="D1281" s="9" t="n">
        <v>2021</v>
      </c>
      <c r="E1281" s="11" t="n">
        <v>10079</v>
      </c>
      <c r="F1281" s="11" t="n">
        <v>1325</v>
      </c>
      <c r="G1281" s="11" t="n">
        <v>1356</v>
      </c>
      <c r="H1281" s="11" t="n">
        <v>141</v>
      </c>
      <c r="I1281" s="11" t="n">
        <v>8717</v>
      </c>
      <c r="J1281" s="11" t="n">
        <v>6638</v>
      </c>
      <c r="K1281" s="11" t="n">
        <v>6</v>
      </c>
      <c r="L1281" s="12" t="n">
        <v>13.9894830836393</v>
      </c>
      <c r="M1281" s="12" t="n">
        <v>0.595297152495287</v>
      </c>
      <c r="N1281" s="13" t="n">
        <v>0.761500516232649</v>
      </c>
      <c r="O1281" s="13" t="n">
        <v>0.86486754638357</v>
      </c>
      <c r="P1281" s="13" t="n">
        <v>0.134537156463935</v>
      </c>
      <c r="Q1281" s="13" t="n">
        <v>-0.217529694899464</v>
      </c>
      <c r="R1281" s="13" t="n">
        <v>-0.222477064220184</v>
      </c>
      <c r="S1281" s="11" t="n">
        <v>0</v>
      </c>
      <c r="T1281" s="13" t="n">
        <v>-0.0342465753424658</v>
      </c>
      <c r="U1281" s="13" t="n">
        <v>-0.0374337455830389</v>
      </c>
      <c r="V1281" s="11" t="n">
        <v>0</v>
      </c>
      <c r="W1281" s="13" t="n">
        <v>-0.156028368794326</v>
      </c>
      <c r="X1281" s="11" t="n">
        <v>0</v>
      </c>
      <c r="Y1281" s="11" t="n">
        <v>0</v>
      </c>
      <c r="Z1281" s="11" t="n">
        <v>0</v>
      </c>
      <c r="AA1281" s="11" t="n">
        <v>0</v>
      </c>
      <c r="AB1281" s="10" t="s">
        <v>515</v>
      </c>
      <c r="AC1281" s="11" t="n">
        <v>24</v>
      </c>
      <c r="AD1281" s="11" t="n">
        <v>60</v>
      </c>
      <c r="AE1281" s="11" t="n">
        <v>27</v>
      </c>
      <c r="AF1281" s="11" t="n">
        <v>8</v>
      </c>
      <c r="AG1281" s="11" t="n">
        <v>22</v>
      </c>
      <c r="AH1281" s="11" t="n">
        <v>0</v>
      </c>
      <c r="AI1281" s="13" t="n">
        <v>0.170212765957447</v>
      </c>
      <c r="AJ1281" s="13" t="n">
        <v>0.425531914893617</v>
      </c>
      <c r="AK1281" s="13" t="n">
        <v>0.191489361702128</v>
      </c>
      <c r="AL1281" s="13" t="n">
        <v>0.0567375886524823</v>
      </c>
      <c r="AM1281" s="13" t="n">
        <v>0.156028368794326</v>
      </c>
      <c r="AN1281" s="11" t="n">
        <v>4</v>
      </c>
      <c r="AO1281" s="13" t="n">
        <v>0.0275862068965517</v>
      </c>
      <c r="AP1281" s="11" t="n">
        <v>7</v>
      </c>
      <c r="AQ1281" s="11" t="n">
        <v>3</v>
      </c>
      <c r="AR1281" s="13" t="n">
        <v>0.0469798657718121</v>
      </c>
      <c r="AS1281" s="13" t="n">
        <v>0.0201342281879195</v>
      </c>
      <c r="AT1281" s="14" t="n">
        <f aca="false">SUMIFS(시도_소아과개폐업!$C$5:$C$293,시도_소아과개폐업!$A$5:$A$293,$D1281,시도_소아과개폐업!$B$5:$B$293,$B1281)</f>
        <v>15</v>
      </c>
      <c r="AU1281" s="14" t="n">
        <f aca="false">SUMIFS(시도_소아과개폐업!$D$5:$D$293,시도_소아과개폐업!$A$5:$A$293,$D1281,시도_소아과개폐업!$B$5:$B$293,$B1281)</f>
        <v>11</v>
      </c>
      <c r="AV1281" s="14" t="n">
        <f aca="false">SUMIFS(시도_소아과개폐업!$F$5:$F$293,시도_소아과개폐업!$A$5:$A$293,$D1281,시도_소아과개폐업!$B$5:$B$293,$B1281)</f>
        <v>4</v>
      </c>
      <c r="AW1281" s="15" t="n">
        <f aca="false">SUMIFS(시도_소아과개폐업!$G$5:$G$293,시도_소아과개폐업!$A$5:$A$293,$D1281,시도_소아과개폐업!$B$5:$B$293,$B1281)</f>
        <v>0.44</v>
      </c>
      <c r="AX1281" s="14" t="n">
        <f aca="false">SUMIFS(시도_소아과개폐업!$H$5:$H$293,시도_소아과개폐업!$A$5:$A$293,$D1281,시도_소아과개폐업!$B$5:$B$293,$B1281)</f>
        <v>48</v>
      </c>
      <c r="AY1281" s="14" t="n">
        <f aca="false">SUMIFS(시군구_병원급!$E$5:$E$3668,시군구_병원급!$A$5:$A$3668,$A1281,시군구_병원급!$D$5:$D$3668,$D1281)</f>
        <v>2</v>
      </c>
      <c r="AZ1281" s="14" t="n">
        <f aca="false">SUMIFS(시군구_병원급!$F$5:$F$3668,시군구_병원급!$A$5:$A$3668,$A1281,시군구_병원급!$D$5:$D$3668,$D1281)</f>
        <v>3</v>
      </c>
      <c r="BA1281" s="14" t="n">
        <f aca="false">SUMIFS(시군구_병원급!$G$5:$G$3668,시군구_병원급!$A$5:$A$3668,$A1281,시군구_병원급!$D$5:$D$3668,$D1281)</f>
        <v>10</v>
      </c>
      <c r="BB1281" s="14" t="n">
        <f aca="false">SUMIFS(시군구_병원급!$H$5:$H$3668,시군구_병원급!$A$5:$A$3668,$A1281,시군구_병원급!$D$5:$D$3668,$D1281)</f>
        <v>25</v>
      </c>
      <c r="BC1281" s="16" t="n">
        <f aca="false">K1281+AY1281</f>
        <v>8</v>
      </c>
      <c r="BD1281" s="17" t="n">
        <f aca="false">IF(E1281=0,"",(K1281+AY1281)/E1281*1000)</f>
        <v>0.793729536660383</v>
      </c>
      <c r="BE1281" s="16" t="n">
        <f aca="false">AY1281-SUMIFS(시군구_병원급!$E$5:$E$3668,시군구_병원급!$A$5:$A$3668,$A1281,시군구_병원급!$D$5:$D$3668,$D1281-3)</f>
        <v>-1</v>
      </c>
      <c r="BF1281" s="16" t="n">
        <f aca="false">IF(AY1281=0,1,0)</f>
        <v>0</v>
      </c>
      <c r="BG1281" s="16" t="n">
        <f aca="false">IF(K1281+AY1281=0,1,0)</f>
        <v>0</v>
      </c>
      <c r="BH1281" s="16" t="n">
        <f aca="false">AF1281+AG1281+AH1281</f>
        <v>30</v>
      </c>
      <c r="BI1281" s="18" t="n">
        <f aca="false">IF(H1281=0,"",BH1281/H1281)</f>
        <v>0.212765957446809</v>
      </c>
      <c r="BJ1281" s="16" t="n">
        <f aca="false">IF(AP1281="","",AP1281+AN1281)</f>
        <v>11</v>
      </c>
    </row>
    <row r="1282" customFormat="false" ht="15" hidden="false" customHeight="true" outlineLevel="0" collapsed="false">
      <c r="A1282" s="9" t="s">
        <v>323</v>
      </c>
      <c r="B1282" s="10" t="s">
        <v>319</v>
      </c>
      <c r="C1282" s="10" t="s">
        <v>324</v>
      </c>
      <c r="D1282" s="9" t="n">
        <v>2021</v>
      </c>
      <c r="E1282" s="11" t="n">
        <v>11570</v>
      </c>
      <c r="F1282" s="11" t="n">
        <v>1508</v>
      </c>
      <c r="G1282" s="11" t="n">
        <v>1563</v>
      </c>
      <c r="H1282" s="11" t="n">
        <v>195</v>
      </c>
      <c r="I1282" s="11" t="n">
        <v>9694</v>
      </c>
      <c r="J1282" s="11" t="n">
        <v>7752</v>
      </c>
      <c r="K1282" s="11" t="n">
        <v>7</v>
      </c>
      <c r="L1282" s="12" t="n">
        <v>16.8539325842697</v>
      </c>
      <c r="M1282" s="12" t="n">
        <v>0.605012964563526</v>
      </c>
      <c r="N1282" s="13" t="n">
        <v>0.79966989890654</v>
      </c>
      <c r="O1282" s="13" t="n">
        <v>0.837856525496975</v>
      </c>
      <c r="P1282" s="13" t="n">
        <v>0.135090751944685</v>
      </c>
      <c r="Q1282" s="13" t="n">
        <v>-0.137211036539896</v>
      </c>
      <c r="R1282" s="13" t="n">
        <v>-0.0923344947735192</v>
      </c>
      <c r="S1282" s="11" t="n">
        <v>2</v>
      </c>
      <c r="T1282" s="13" t="n">
        <v>-0.0394088669950738</v>
      </c>
      <c r="U1282" s="13" t="n">
        <v>-0.0217961654894047</v>
      </c>
      <c r="V1282" s="11" t="n">
        <v>0</v>
      </c>
      <c r="W1282" s="13" t="n">
        <v>-0.133333333333333</v>
      </c>
      <c r="X1282" s="11" t="n">
        <v>0</v>
      </c>
      <c r="Y1282" s="11" t="n">
        <v>0</v>
      </c>
      <c r="Z1282" s="11" t="n">
        <v>0</v>
      </c>
      <c r="AA1282" s="11" t="n">
        <v>0</v>
      </c>
      <c r="AB1282" s="10" t="s">
        <v>515</v>
      </c>
      <c r="AC1282" s="11" t="n">
        <v>21</v>
      </c>
      <c r="AD1282" s="11" t="n">
        <v>70</v>
      </c>
      <c r="AE1282" s="11" t="n">
        <v>85</v>
      </c>
      <c r="AF1282" s="11" t="n">
        <v>6</v>
      </c>
      <c r="AG1282" s="11" t="n">
        <v>13</v>
      </c>
      <c r="AH1282" s="11" t="n">
        <v>0</v>
      </c>
      <c r="AI1282" s="13" t="n">
        <v>0.107692307692308</v>
      </c>
      <c r="AJ1282" s="13" t="n">
        <v>0.358974358974359</v>
      </c>
      <c r="AK1282" s="13" t="n">
        <v>0.435897435897436</v>
      </c>
      <c r="AL1282" s="13" t="n">
        <v>0.0307692307692308</v>
      </c>
      <c r="AM1282" s="13" t="n">
        <v>0.0666666666666667</v>
      </c>
      <c r="AN1282" s="11" t="n">
        <v>4</v>
      </c>
      <c r="AO1282" s="13" t="n">
        <v>0.0201005025125628</v>
      </c>
      <c r="AP1282" s="11" t="n">
        <v>11</v>
      </c>
      <c r="AQ1282" s="11" t="n">
        <v>4</v>
      </c>
      <c r="AR1282" s="13" t="n">
        <v>0.0533980582524272</v>
      </c>
      <c r="AS1282" s="13" t="n">
        <v>0.0194174757281553</v>
      </c>
      <c r="AT1282" s="14" t="n">
        <f aca="false">SUMIFS(시도_소아과개폐업!$C$5:$C$293,시도_소아과개폐업!$A$5:$A$293,$D1282,시도_소아과개폐업!$B$5:$B$293,$B1282)</f>
        <v>15</v>
      </c>
      <c r="AU1282" s="14" t="n">
        <f aca="false">SUMIFS(시도_소아과개폐업!$D$5:$D$293,시도_소아과개폐업!$A$5:$A$293,$D1282,시도_소아과개폐업!$B$5:$B$293,$B1282)</f>
        <v>11</v>
      </c>
      <c r="AV1282" s="14" t="n">
        <f aca="false">SUMIFS(시도_소아과개폐업!$F$5:$F$293,시도_소아과개폐업!$A$5:$A$293,$D1282,시도_소아과개폐업!$B$5:$B$293,$B1282)</f>
        <v>4</v>
      </c>
      <c r="AW1282" s="15" t="n">
        <f aca="false">SUMIFS(시도_소아과개폐업!$G$5:$G$293,시도_소아과개폐업!$A$5:$A$293,$D1282,시도_소아과개폐업!$B$5:$B$293,$B1282)</f>
        <v>0.44</v>
      </c>
      <c r="AX1282" s="14" t="n">
        <f aca="false">SUMIFS(시도_소아과개폐업!$H$5:$H$293,시도_소아과개폐업!$A$5:$A$293,$D1282,시도_소아과개폐업!$B$5:$B$293,$B1282)</f>
        <v>48</v>
      </c>
      <c r="AY1282" s="14" t="n">
        <f aca="false">SUMIFS(시군구_병원급!$E$5:$E$3668,시군구_병원급!$A$5:$A$3668,$A1282,시군구_병원급!$D$5:$D$3668,$D1282)</f>
        <v>9</v>
      </c>
      <c r="AZ1282" s="14" t="n">
        <f aca="false">SUMIFS(시군구_병원급!$F$5:$F$3668,시군구_병원급!$A$5:$A$3668,$A1282,시군구_병원급!$D$5:$D$3668,$D1282)</f>
        <v>8</v>
      </c>
      <c r="BA1282" s="14" t="n">
        <f aca="false">SUMIFS(시군구_병원급!$G$5:$G$3668,시군구_병원급!$A$5:$A$3668,$A1282,시군구_병원급!$D$5:$D$3668,$D1282)</f>
        <v>28</v>
      </c>
      <c r="BB1282" s="14" t="n">
        <f aca="false">SUMIFS(시군구_병원급!$H$5:$H$3668,시군구_병원급!$A$5:$A$3668,$A1282,시군구_병원급!$D$5:$D$3668,$D1282)</f>
        <v>41</v>
      </c>
      <c r="BC1282" s="16" t="n">
        <f aca="false">K1282+AY1282</f>
        <v>16</v>
      </c>
      <c r="BD1282" s="17" t="n">
        <f aca="false">IF(E1282=0,"",(K1282+AY1282)/E1282*1000)</f>
        <v>1.3828867761452</v>
      </c>
      <c r="BE1282" s="16" t="n">
        <f aca="false">AY1282-SUMIFS(시군구_병원급!$E$5:$E$3668,시군구_병원급!$A$5:$A$3668,$A1282,시군구_병원급!$D$5:$D$3668,$D1282-3)</f>
        <v>0</v>
      </c>
      <c r="BF1282" s="16" t="n">
        <f aca="false">IF(AY1282=0,1,0)</f>
        <v>0</v>
      </c>
      <c r="BG1282" s="16" t="n">
        <f aca="false">IF(K1282+AY1282=0,1,0)</f>
        <v>0</v>
      </c>
      <c r="BH1282" s="16" t="n">
        <f aca="false">AF1282+AG1282+AH1282</f>
        <v>19</v>
      </c>
      <c r="BI1282" s="18" t="n">
        <f aca="false">IF(H1282=0,"",BH1282/H1282)</f>
        <v>0.0974358974358974</v>
      </c>
      <c r="BJ1282" s="16" t="n">
        <f aca="false">IF(AP1282="","",AP1282+AN1282)</f>
        <v>15</v>
      </c>
    </row>
    <row r="1283" customFormat="false" ht="15" hidden="false" customHeight="true" outlineLevel="0" collapsed="false">
      <c r="A1283" s="9" t="s">
        <v>325</v>
      </c>
      <c r="B1283" s="10" t="s">
        <v>319</v>
      </c>
      <c r="C1283" s="10" t="s">
        <v>326</v>
      </c>
      <c r="D1283" s="9" t="n">
        <v>2021</v>
      </c>
      <c r="E1283" s="11" t="n">
        <v>5346</v>
      </c>
      <c r="F1283" s="11" t="n">
        <v>699</v>
      </c>
      <c r="G1283" s="11" t="n">
        <v>701</v>
      </c>
      <c r="H1283" s="11" t="n">
        <v>85</v>
      </c>
      <c r="I1283" s="11" t="n">
        <v>4224</v>
      </c>
      <c r="J1283" s="11" t="n">
        <v>3357</v>
      </c>
      <c r="K1283" s="11" t="n">
        <v>3</v>
      </c>
      <c r="L1283" s="12" t="n">
        <v>15.8997381219604</v>
      </c>
      <c r="M1283" s="12" t="n">
        <v>0.561167227833895</v>
      </c>
      <c r="N1283" s="13" t="n">
        <v>0.794744318181818</v>
      </c>
      <c r="O1283" s="13" t="n">
        <v>0.790123456790123</v>
      </c>
      <c r="P1283" s="13" t="n">
        <v>0.13112607557052</v>
      </c>
      <c r="Q1283" s="13" t="n">
        <v>-0.153980060136097</v>
      </c>
      <c r="R1283" s="13" t="n">
        <v>-0.211473565804275</v>
      </c>
      <c r="S1283" s="11" t="n">
        <v>-1</v>
      </c>
      <c r="T1283" s="13" t="n">
        <v>-0.0229885057471264</v>
      </c>
      <c r="U1283" s="13" t="n">
        <v>-0.056932350971199</v>
      </c>
      <c r="V1283" s="11" t="n">
        <v>0</v>
      </c>
      <c r="W1283" s="13" t="n">
        <v>-0.0352941176470588</v>
      </c>
      <c r="X1283" s="11" t="n">
        <v>0</v>
      </c>
      <c r="Y1283" s="11" t="n">
        <v>0</v>
      </c>
      <c r="Z1283" s="11" t="n">
        <v>0</v>
      </c>
      <c r="AA1283" s="11" t="n">
        <v>0</v>
      </c>
      <c r="AB1283" s="10" t="s">
        <v>515</v>
      </c>
      <c r="AC1283" s="11" t="n">
        <v>19</v>
      </c>
      <c r="AD1283" s="11" t="n">
        <v>21</v>
      </c>
      <c r="AE1283" s="11" t="n">
        <v>28</v>
      </c>
      <c r="AF1283" s="11" t="n">
        <v>9</v>
      </c>
      <c r="AG1283" s="11" t="n">
        <v>8</v>
      </c>
      <c r="AH1283" s="11" t="n">
        <v>0</v>
      </c>
      <c r="AI1283" s="13" t="n">
        <v>0.223529411764706</v>
      </c>
      <c r="AJ1283" s="13" t="n">
        <v>0.247058823529412</v>
      </c>
      <c r="AK1283" s="13" t="n">
        <v>0.329411764705882</v>
      </c>
      <c r="AL1283" s="13" t="n">
        <v>0.105882352941177</v>
      </c>
      <c r="AM1283" s="13" t="n">
        <v>0.0941176470588235</v>
      </c>
      <c r="AN1283" s="11" t="n">
        <v>2</v>
      </c>
      <c r="AO1283" s="13" t="n">
        <v>0.0229885057471264</v>
      </c>
      <c r="AP1283" s="11" t="n">
        <v>10</v>
      </c>
      <c r="AQ1283" s="11" t="n">
        <v>6</v>
      </c>
      <c r="AR1283" s="13" t="n">
        <v>0.10989010989011</v>
      </c>
      <c r="AS1283" s="13" t="n">
        <v>0.0659340659340659</v>
      </c>
      <c r="AT1283" s="14" t="n">
        <f aca="false">SUMIFS(시도_소아과개폐업!$C$5:$C$293,시도_소아과개폐업!$A$5:$A$293,$D1283,시도_소아과개폐업!$B$5:$B$293,$B1283)</f>
        <v>15</v>
      </c>
      <c r="AU1283" s="14" t="n">
        <f aca="false">SUMIFS(시도_소아과개폐업!$D$5:$D$293,시도_소아과개폐업!$A$5:$A$293,$D1283,시도_소아과개폐업!$B$5:$B$293,$B1283)</f>
        <v>11</v>
      </c>
      <c r="AV1283" s="14" t="n">
        <f aca="false">SUMIFS(시도_소아과개폐업!$F$5:$F$293,시도_소아과개폐업!$A$5:$A$293,$D1283,시도_소아과개폐업!$B$5:$B$293,$B1283)</f>
        <v>4</v>
      </c>
      <c r="AW1283" s="15" t="n">
        <f aca="false">SUMIFS(시도_소아과개폐업!$G$5:$G$293,시도_소아과개폐업!$A$5:$A$293,$D1283,시도_소아과개폐업!$B$5:$B$293,$B1283)</f>
        <v>0.44</v>
      </c>
      <c r="AX1283" s="14" t="n">
        <f aca="false">SUMIFS(시도_소아과개폐업!$H$5:$H$293,시도_소아과개폐업!$A$5:$A$293,$D1283,시도_소아과개폐업!$B$5:$B$293,$B1283)</f>
        <v>48</v>
      </c>
      <c r="AY1283" s="14" t="n">
        <f aca="false">SUMIFS(시군구_병원급!$E$5:$E$3668,시군구_병원급!$A$5:$A$3668,$A1283,시군구_병원급!$D$5:$D$3668,$D1283)</f>
        <v>0</v>
      </c>
      <c r="AZ1283" s="14" t="n">
        <f aca="false">SUMIFS(시군구_병원급!$F$5:$F$3668,시군구_병원급!$A$5:$A$3668,$A1283,시군구_병원급!$D$5:$D$3668,$D1283)</f>
        <v>2</v>
      </c>
      <c r="BA1283" s="14" t="n">
        <f aca="false">SUMIFS(시군구_병원급!$G$5:$G$3668,시군구_병원급!$A$5:$A$3668,$A1283,시군구_병원급!$D$5:$D$3668,$D1283)</f>
        <v>3</v>
      </c>
      <c r="BB1283" s="14" t="n">
        <f aca="false">SUMIFS(시군구_병원급!$H$5:$H$3668,시군구_병원급!$A$5:$A$3668,$A1283,시군구_병원급!$D$5:$D$3668,$D1283)</f>
        <v>17</v>
      </c>
      <c r="BC1283" s="16" t="n">
        <f aca="false">K1283+AY1283</f>
        <v>3</v>
      </c>
      <c r="BD1283" s="17" t="n">
        <f aca="false">IF(E1283=0,"",(K1283+AY1283)/E1283*1000)</f>
        <v>0.561167227833895</v>
      </c>
      <c r="BE1283" s="16" t="n">
        <f aca="false">AY1283-SUMIFS(시군구_병원급!$E$5:$E$3668,시군구_병원급!$A$5:$A$3668,$A1283,시군구_병원급!$D$5:$D$3668,$D1283-3)</f>
        <v>0</v>
      </c>
      <c r="BF1283" s="16" t="n">
        <f aca="false">IF(AY1283=0,1,0)</f>
        <v>1</v>
      </c>
      <c r="BG1283" s="16" t="n">
        <f aca="false">IF(K1283+AY1283=0,1,0)</f>
        <v>0</v>
      </c>
      <c r="BH1283" s="16" t="n">
        <f aca="false">AF1283+AG1283+AH1283</f>
        <v>17</v>
      </c>
      <c r="BI1283" s="18" t="n">
        <f aca="false">IF(H1283=0,"",BH1283/H1283)</f>
        <v>0.2</v>
      </c>
      <c r="BJ1283" s="16" t="n">
        <f aca="false">IF(AP1283="","",AP1283+AN1283)</f>
        <v>12</v>
      </c>
    </row>
    <row r="1284" customFormat="false" ht="15" hidden="false" customHeight="true" outlineLevel="0" collapsed="false">
      <c r="A1284" s="9" t="s">
        <v>327</v>
      </c>
      <c r="B1284" s="10" t="s">
        <v>319</v>
      </c>
      <c r="C1284" s="10" t="s">
        <v>328</v>
      </c>
      <c r="D1284" s="9" t="n">
        <v>2021</v>
      </c>
      <c r="E1284" s="11" t="n">
        <v>6680</v>
      </c>
      <c r="F1284" s="11" t="n">
        <v>888</v>
      </c>
      <c r="G1284" s="11" t="n">
        <v>892</v>
      </c>
      <c r="H1284" s="11" t="n">
        <v>117</v>
      </c>
      <c r="I1284" s="11" t="n">
        <v>7221</v>
      </c>
      <c r="J1284" s="11" t="n">
        <v>5168</v>
      </c>
      <c r="K1284" s="11" t="n">
        <v>4</v>
      </c>
      <c r="L1284" s="12" t="n">
        <v>17.5149700598802</v>
      </c>
      <c r="M1284" s="12" t="n">
        <v>0.598802395209581</v>
      </c>
      <c r="N1284" s="13" t="n">
        <v>0.715690347597286</v>
      </c>
      <c r="O1284" s="13" t="n">
        <v>1.0809880239521</v>
      </c>
      <c r="P1284" s="13" t="n">
        <v>0.133532934131737</v>
      </c>
      <c r="Q1284" s="13" t="n">
        <v>-0.200191570881226</v>
      </c>
      <c r="R1284" s="13" t="n">
        <v>-0.238257899231426</v>
      </c>
      <c r="S1284" s="11" t="n">
        <v>0</v>
      </c>
      <c r="T1284" s="13" t="n">
        <v>-0.0330578512396694</v>
      </c>
      <c r="U1284" s="13" t="n">
        <v>-0.012039950745656</v>
      </c>
      <c r="V1284" s="11" t="n">
        <v>0</v>
      </c>
      <c r="W1284" s="13" t="n">
        <v>-0.145299145299145</v>
      </c>
      <c r="X1284" s="11" t="n">
        <v>0</v>
      </c>
      <c r="Y1284" s="11" t="n">
        <v>0</v>
      </c>
      <c r="Z1284" s="11" t="n">
        <v>0</v>
      </c>
      <c r="AA1284" s="11" t="n">
        <v>0</v>
      </c>
      <c r="AB1284" s="10" t="s">
        <v>515</v>
      </c>
      <c r="AC1284" s="11" t="n">
        <v>29</v>
      </c>
      <c r="AD1284" s="11" t="n">
        <v>44</v>
      </c>
      <c r="AE1284" s="11" t="n">
        <v>32</v>
      </c>
      <c r="AF1284" s="11" t="n">
        <v>2</v>
      </c>
      <c r="AG1284" s="11" t="n">
        <v>10</v>
      </c>
      <c r="AH1284" s="11" t="n">
        <v>0</v>
      </c>
      <c r="AI1284" s="13" t="n">
        <v>0.247863247863248</v>
      </c>
      <c r="AJ1284" s="13" t="n">
        <v>0.376068376068376</v>
      </c>
      <c r="AK1284" s="13" t="n">
        <v>0.273504273504274</v>
      </c>
      <c r="AL1284" s="13" t="n">
        <v>0.0170940170940171</v>
      </c>
      <c r="AM1284" s="13" t="n">
        <v>0.0854700854700855</v>
      </c>
      <c r="AN1284" s="11" t="n">
        <v>3</v>
      </c>
      <c r="AO1284" s="13" t="n">
        <v>0.025</v>
      </c>
      <c r="AP1284" s="11" t="n">
        <v>8</v>
      </c>
      <c r="AQ1284" s="11" t="n">
        <v>4</v>
      </c>
      <c r="AR1284" s="13" t="n">
        <v>0.0645161290322581</v>
      </c>
      <c r="AS1284" s="13" t="n">
        <v>0.032258064516129</v>
      </c>
      <c r="AT1284" s="14" t="n">
        <f aca="false">SUMIFS(시도_소아과개폐업!$C$5:$C$293,시도_소아과개폐업!$A$5:$A$293,$D1284,시도_소아과개폐업!$B$5:$B$293,$B1284)</f>
        <v>15</v>
      </c>
      <c r="AU1284" s="14" t="n">
        <f aca="false">SUMIFS(시도_소아과개폐업!$D$5:$D$293,시도_소아과개폐업!$A$5:$A$293,$D1284,시도_소아과개폐업!$B$5:$B$293,$B1284)</f>
        <v>11</v>
      </c>
      <c r="AV1284" s="14" t="n">
        <f aca="false">SUMIFS(시도_소아과개폐업!$F$5:$F$293,시도_소아과개폐업!$A$5:$A$293,$D1284,시도_소아과개폐업!$B$5:$B$293,$B1284)</f>
        <v>4</v>
      </c>
      <c r="AW1284" s="15" t="n">
        <f aca="false">SUMIFS(시도_소아과개폐업!$G$5:$G$293,시도_소아과개폐업!$A$5:$A$293,$D1284,시도_소아과개폐업!$B$5:$B$293,$B1284)</f>
        <v>0.44</v>
      </c>
      <c r="AX1284" s="14" t="n">
        <f aca="false">SUMIFS(시도_소아과개폐업!$H$5:$H$293,시도_소아과개폐업!$A$5:$A$293,$D1284,시도_소아과개폐업!$B$5:$B$293,$B1284)</f>
        <v>48</v>
      </c>
      <c r="AY1284" s="14" t="n">
        <f aca="false">SUMIFS(시군구_병원급!$E$5:$E$3668,시군구_병원급!$A$5:$A$3668,$A1284,시군구_병원급!$D$5:$D$3668,$D1284)</f>
        <v>1</v>
      </c>
      <c r="AZ1284" s="14" t="n">
        <f aca="false">SUMIFS(시군구_병원급!$F$5:$F$3668,시군구_병원급!$A$5:$A$3668,$A1284,시군구_병원급!$D$5:$D$3668,$D1284)</f>
        <v>2</v>
      </c>
      <c r="BA1284" s="14" t="n">
        <f aca="false">SUMIFS(시군구_병원급!$G$5:$G$3668,시군구_병원급!$A$5:$A$3668,$A1284,시군구_병원급!$D$5:$D$3668,$D1284)</f>
        <v>5</v>
      </c>
      <c r="BB1284" s="14" t="n">
        <f aca="false">SUMIFS(시군구_병원급!$H$5:$H$3668,시군구_병원급!$A$5:$A$3668,$A1284,시군구_병원급!$D$5:$D$3668,$D1284)</f>
        <v>12</v>
      </c>
      <c r="BC1284" s="16" t="n">
        <f aca="false">K1284+AY1284</f>
        <v>5</v>
      </c>
      <c r="BD1284" s="17" t="n">
        <f aca="false">IF(E1284=0,"",(K1284+AY1284)/E1284*1000)</f>
        <v>0.748502994011976</v>
      </c>
      <c r="BE1284" s="16" t="n">
        <f aca="false">AY1284-SUMIFS(시군구_병원급!$E$5:$E$3668,시군구_병원급!$A$5:$A$3668,$A1284,시군구_병원급!$D$5:$D$3668,$D1284-3)</f>
        <v>0</v>
      </c>
      <c r="BF1284" s="16" t="n">
        <f aca="false">IF(AY1284=0,1,0)</f>
        <v>0</v>
      </c>
      <c r="BG1284" s="16" t="n">
        <f aca="false">IF(K1284+AY1284=0,1,0)</f>
        <v>0</v>
      </c>
      <c r="BH1284" s="16" t="n">
        <f aca="false">AF1284+AG1284+AH1284</f>
        <v>12</v>
      </c>
      <c r="BI1284" s="18" t="n">
        <f aca="false">IF(H1284=0,"",BH1284/H1284)</f>
        <v>0.102564102564103</v>
      </c>
      <c r="BJ1284" s="16" t="n">
        <f aca="false">IF(AP1284="","",AP1284+AN1284)</f>
        <v>11</v>
      </c>
    </row>
    <row r="1285" customFormat="false" ht="15" hidden="false" customHeight="true" outlineLevel="0" collapsed="false">
      <c r="A1285" s="9" t="s">
        <v>329</v>
      </c>
      <c r="B1285" s="10" t="s">
        <v>319</v>
      </c>
      <c r="C1285" s="10" t="s">
        <v>330</v>
      </c>
      <c r="D1285" s="9" t="n">
        <v>2021</v>
      </c>
      <c r="E1285" s="11" t="n">
        <v>1180</v>
      </c>
      <c r="F1285" s="11" t="n">
        <v>152</v>
      </c>
      <c r="G1285" s="11" t="n">
        <v>155</v>
      </c>
      <c r="H1285" s="11" t="n">
        <v>14</v>
      </c>
      <c r="I1285" s="11" t="n">
        <v>863</v>
      </c>
      <c r="J1285" s="11" t="n">
        <v>559</v>
      </c>
      <c r="K1285" s="11" t="n">
        <v>0</v>
      </c>
      <c r="L1285" s="12" t="n">
        <v>11.864406779661</v>
      </c>
      <c r="M1285" s="12" t="n">
        <v>0</v>
      </c>
      <c r="N1285" s="13" t="n">
        <v>0.64774044032445</v>
      </c>
      <c r="O1285" s="13" t="n">
        <v>0.73135593220339</v>
      </c>
      <c r="P1285" s="13" t="n">
        <v>0.13135593220339</v>
      </c>
      <c r="Q1285" s="13" t="n">
        <v>-0.222148978246539</v>
      </c>
      <c r="R1285" s="13" t="n">
        <v>-0.432234432234432</v>
      </c>
      <c r="S1285" s="11" t="n">
        <v>0</v>
      </c>
      <c r="T1285" s="13" t="n">
        <v>0.0769230769230769</v>
      </c>
      <c r="U1285" s="13" t="n">
        <v>0.0347721822541967</v>
      </c>
      <c r="V1285" s="11" t="n">
        <v>1</v>
      </c>
      <c r="W1285" s="13" t="n">
        <v>-0.0714285714285714</v>
      </c>
      <c r="X1285" s="11" t="n">
        <v>0</v>
      </c>
      <c r="Y1285" s="11" t="n">
        <v>0</v>
      </c>
      <c r="Z1285" s="11" t="n">
        <v>0</v>
      </c>
      <c r="AA1285" s="11" t="n">
        <v>0</v>
      </c>
      <c r="AB1285" s="10" t="s">
        <v>515</v>
      </c>
      <c r="AC1285" s="11" t="n">
        <v>4</v>
      </c>
      <c r="AD1285" s="11" t="n">
        <v>6</v>
      </c>
      <c r="AE1285" s="11" t="n">
        <v>1</v>
      </c>
      <c r="AF1285" s="11" t="n">
        <v>1</v>
      </c>
      <c r="AG1285" s="11" t="n">
        <v>2</v>
      </c>
      <c r="AH1285" s="11" t="n">
        <v>0</v>
      </c>
      <c r="AI1285" s="13" t="n">
        <v>0.285714285714286</v>
      </c>
      <c r="AJ1285" s="13" t="n">
        <v>0.428571428571429</v>
      </c>
      <c r="AK1285" s="13" t="n">
        <v>0.0714285714285714</v>
      </c>
      <c r="AL1285" s="13" t="n">
        <v>0.0714285714285714</v>
      </c>
      <c r="AM1285" s="13" t="n">
        <v>0.142857142857143</v>
      </c>
      <c r="AN1285" s="11" t="n">
        <v>0</v>
      </c>
      <c r="AO1285" s="13" t="n">
        <v>0</v>
      </c>
      <c r="AP1285" s="11" t="n">
        <v>2</v>
      </c>
      <c r="AQ1285" s="11" t="n">
        <v>3</v>
      </c>
      <c r="AR1285" s="13" t="n">
        <v>0.153846153846154</v>
      </c>
      <c r="AS1285" s="13" t="n">
        <v>0.230769230769231</v>
      </c>
      <c r="AT1285" s="14" t="n">
        <f aca="false">SUMIFS(시도_소아과개폐업!$C$5:$C$293,시도_소아과개폐업!$A$5:$A$293,$D1285,시도_소아과개폐업!$B$5:$B$293,$B1285)</f>
        <v>15</v>
      </c>
      <c r="AU1285" s="14" t="n">
        <f aca="false">SUMIFS(시도_소아과개폐업!$D$5:$D$293,시도_소아과개폐업!$A$5:$A$293,$D1285,시도_소아과개폐업!$B$5:$B$293,$B1285)</f>
        <v>11</v>
      </c>
      <c r="AV1285" s="14" t="n">
        <f aca="false">SUMIFS(시도_소아과개폐업!$F$5:$F$293,시도_소아과개폐업!$A$5:$A$293,$D1285,시도_소아과개폐업!$B$5:$B$293,$B1285)</f>
        <v>4</v>
      </c>
      <c r="AW1285" s="15" t="n">
        <f aca="false">SUMIFS(시도_소아과개폐업!$G$5:$G$293,시도_소아과개폐업!$A$5:$A$293,$D1285,시도_소아과개폐업!$B$5:$B$293,$B1285)</f>
        <v>0.44</v>
      </c>
      <c r="AX1285" s="14" t="n">
        <f aca="false">SUMIFS(시도_소아과개폐업!$H$5:$H$293,시도_소아과개폐업!$A$5:$A$293,$D1285,시도_소아과개폐업!$B$5:$B$293,$B1285)</f>
        <v>48</v>
      </c>
      <c r="AY1285" s="14" t="n">
        <f aca="false">SUMIFS(시군구_병원급!$E$5:$E$3668,시군구_병원급!$A$5:$A$3668,$A1285,시군구_병원급!$D$5:$D$3668,$D1285)</f>
        <v>0</v>
      </c>
      <c r="AZ1285" s="14" t="n">
        <f aca="false">SUMIFS(시군구_병원급!$F$5:$F$3668,시군구_병원급!$A$5:$A$3668,$A1285,시군구_병원급!$D$5:$D$3668,$D1285)</f>
        <v>0</v>
      </c>
      <c r="BA1285" s="14" t="n">
        <f aca="false">SUMIFS(시군구_병원급!$G$5:$G$3668,시군구_병원급!$A$5:$A$3668,$A1285,시군구_병원급!$D$5:$D$3668,$D1285)</f>
        <v>2</v>
      </c>
      <c r="BB1285" s="14" t="n">
        <f aca="false">SUMIFS(시군구_병원급!$H$5:$H$3668,시군구_병원급!$A$5:$A$3668,$A1285,시군구_병원급!$D$5:$D$3668,$D1285)</f>
        <v>10</v>
      </c>
      <c r="BC1285" s="16" t="n">
        <f aca="false">K1285+AY1285</f>
        <v>0</v>
      </c>
      <c r="BD1285" s="17" t="n">
        <f aca="false">IF(E1285=0,"",(K1285+AY1285)/E1285*1000)</f>
        <v>0</v>
      </c>
      <c r="BE1285" s="16" t="n">
        <f aca="false">AY1285-SUMIFS(시군구_병원급!$E$5:$E$3668,시군구_병원급!$A$5:$A$3668,$A1285,시군구_병원급!$D$5:$D$3668,$D1285-3)</f>
        <v>0</v>
      </c>
      <c r="BF1285" s="16" t="n">
        <f aca="false">IF(AY1285=0,1,0)</f>
        <v>1</v>
      </c>
      <c r="BG1285" s="16" t="n">
        <f aca="false">IF(K1285+AY1285=0,1,0)</f>
        <v>1</v>
      </c>
      <c r="BH1285" s="16" t="n">
        <f aca="false">AF1285+AG1285+AH1285</f>
        <v>3</v>
      </c>
      <c r="BI1285" s="18" t="n">
        <f aca="false">IF(H1285=0,"",BH1285/H1285)</f>
        <v>0.214285714285714</v>
      </c>
      <c r="BJ1285" s="16" t="n">
        <f aca="false">IF(AP1285="","",AP1285+AN1285)</f>
        <v>2</v>
      </c>
    </row>
    <row r="1286" customFormat="false" ht="15" hidden="false" customHeight="true" outlineLevel="0" collapsed="false">
      <c r="A1286" s="9" t="s">
        <v>331</v>
      </c>
      <c r="B1286" s="10" t="s">
        <v>319</v>
      </c>
      <c r="C1286" s="10" t="s">
        <v>332</v>
      </c>
      <c r="D1286" s="9" t="n">
        <v>2021</v>
      </c>
      <c r="E1286" s="11" t="n">
        <v>444</v>
      </c>
      <c r="F1286" s="11" t="n">
        <v>40</v>
      </c>
      <c r="G1286" s="11" t="n">
        <v>44</v>
      </c>
      <c r="H1286" s="11" t="n">
        <v>11</v>
      </c>
      <c r="I1286" s="11" t="n">
        <v>645</v>
      </c>
      <c r="J1286" s="11" t="n">
        <v>332</v>
      </c>
      <c r="K1286" s="11" t="n">
        <v>0</v>
      </c>
      <c r="L1286" s="12" t="n">
        <v>24.7747747747748</v>
      </c>
      <c r="M1286" s="12" t="n">
        <v>0</v>
      </c>
      <c r="N1286" s="13" t="n">
        <v>0.514728682170543</v>
      </c>
      <c r="O1286" s="13" t="n">
        <v>1.4527027027027</v>
      </c>
      <c r="P1286" s="13" t="n">
        <v>0.0990990990990991</v>
      </c>
      <c r="Q1286" s="13" t="n">
        <v>-0.404825737265416</v>
      </c>
      <c r="R1286" s="13" t="n">
        <v>-0.661538461538462</v>
      </c>
      <c r="S1286" s="11" t="n">
        <v>0</v>
      </c>
      <c r="T1286" s="13" t="n">
        <v>0</v>
      </c>
      <c r="U1286" s="13" t="n">
        <v>0</v>
      </c>
      <c r="V1286" s="11" t="n">
        <v>1</v>
      </c>
      <c r="W1286" s="13" t="n">
        <v>-0.0909090909090909</v>
      </c>
      <c r="X1286" s="11" t="n">
        <v>0</v>
      </c>
      <c r="Y1286" s="11" t="n">
        <v>0</v>
      </c>
      <c r="Z1286" s="11" t="n">
        <v>0</v>
      </c>
      <c r="AA1286" s="11" t="n">
        <v>0</v>
      </c>
      <c r="AB1286" s="10" t="s">
        <v>515</v>
      </c>
      <c r="AC1286" s="11" t="n">
        <v>6</v>
      </c>
      <c r="AD1286" s="11" t="n">
        <v>0</v>
      </c>
      <c r="AE1286" s="11" t="n">
        <v>0</v>
      </c>
      <c r="AF1286" s="11" t="n">
        <v>0</v>
      </c>
      <c r="AG1286" s="11" t="n">
        <v>5</v>
      </c>
      <c r="AH1286" s="11" t="n">
        <v>0</v>
      </c>
      <c r="AI1286" s="13" t="n">
        <v>0.545454545454545</v>
      </c>
      <c r="AJ1286" s="13" t="n">
        <v>0</v>
      </c>
      <c r="AK1286" s="13" t="n">
        <v>0</v>
      </c>
      <c r="AL1286" s="13" t="n">
        <v>0</v>
      </c>
      <c r="AM1286" s="13" t="n">
        <v>0.454545454545455</v>
      </c>
      <c r="AN1286" s="11" t="n">
        <v>0</v>
      </c>
      <c r="AO1286" s="13" t="n">
        <v>0</v>
      </c>
      <c r="AP1286" s="11" t="n">
        <v>0</v>
      </c>
      <c r="AQ1286" s="11" t="n">
        <v>0</v>
      </c>
      <c r="AR1286" s="13" t="n">
        <v>0</v>
      </c>
      <c r="AS1286" s="13" t="n">
        <v>0</v>
      </c>
      <c r="AT1286" s="14" t="n">
        <f aca="false">SUMIFS(시도_소아과개폐업!$C$5:$C$293,시도_소아과개폐업!$A$5:$A$293,$D1286,시도_소아과개폐업!$B$5:$B$293,$B1286)</f>
        <v>15</v>
      </c>
      <c r="AU1286" s="14" t="n">
        <f aca="false">SUMIFS(시도_소아과개폐업!$D$5:$D$293,시도_소아과개폐업!$A$5:$A$293,$D1286,시도_소아과개폐업!$B$5:$B$293,$B1286)</f>
        <v>11</v>
      </c>
      <c r="AV1286" s="14" t="n">
        <f aca="false">SUMIFS(시도_소아과개폐업!$F$5:$F$293,시도_소아과개폐업!$A$5:$A$293,$D1286,시도_소아과개폐업!$B$5:$B$293,$B1286)</f>
        <v>4</v>
      </c>
      <c r="AW1286" s="15" t="n">
        <f aca="false">SUMIFS(시도_소아과개폐업!$G$5:$G$293,시도_소아과개폐업!$A$5:$A$293,$D1286,시도_소아과개폐업!$B$5:$B$293,$B1286)</f>
        <v>0.44</v>
      </c>
      <c r="AX1286" s="14" t="n">
        <f aca="false">SUMIFS(시도_소아과개폐업!$H$5:$H$293,시도_소아과개폐업!$A$5:$A$293,$D1286,시도_소아과개폐업!$B$5:$B$293,$B1286)</f>
        <v>48</v>
      </c>
      <c r="AY1286" s="14" t="n">
        <f aca="false">SUMIFS(시군구_병원급!$E$5:$E$3668,시군구_병원급!$A$5:$A$3668,$A1286,시군구_병원급!$D$5:$D$3668,$D1286)</f>
        <v>0</v>
      </c>
      <c r="AZ1286" s="14" t="n">
        <f aca="false">SUMIFS(시군구_병원급!$F$5:$F$3668,시군구_병원급!$A$5:$A$3668,$A1286,시군구_병원급!$D$5:$D$3668,$D1286)</f>
        <v>0</v>
      </c>
      <c r="BA1286" s="14" t="n">
        <f aca="false">SUMIFS(시군구_병원급!$G$5:$G$3668,시군구_병원급!$A$5:$A$3668,$A1286,시군구_병원급!$D$5:$D$3668,$D1286)</f>
        <v>1</v>
      </c>
      <c r="BB1286" s="14" t="n">
        <f aca="false">SUMIFS(시군구_병원급!$H$5:$H$3668,시군구_병원급!$A$5:$A$3668,$A1286,시군구_병원급!$D$5:$D$3668,$D1286)</f>
        <v>2</v>
      </c>
      <c r="BC1286" s="16" t="n">
        <f aca="false">K1286+AY1286</f>
        <v>0</v>
      </c>
      <c r="BD1286" s="17" t="n">
        <f aca="false">IF(E1286=0,"",(K1286+AY1286)/E1286*1000)</f>
        <v>0</v>
      </c>
      <c r="BE1286" s="16" t="n">
        <f aca="false">AY1286-SUMIFS(시군구_병원급!$E$5:$E$3668,시군구_병원급!$A$5:$A$3668,$A1286,시군구_병원급!$D$5:$D$3668,$D1286-3)</f>
        <v>0</v>
      </c>
      <c r="BF1286" s="16" t="n">
        <f aca="false">IF(AY1286=0,1,0)</f>
        <v>1</v>
      </c>
      <c r="BG1286" s="16" t="n">
        <f aca="false">IF(K1286+AY1286=0,1,0)</f>
        <v>1</v>
      </c>
      <c r="BH1286" s="16" t="n">
        <f aca="false">AF1286+AG1286+AH1286</f>
        <v>5</v>
      </c>
      <c r="BI1286" s="18" t="n">
        <f aca="false">IF(H1286=0,"",BH1286/H1286)</f>
        <v>0.454545454545455</v>
      </c>
      <c r="BJ1286" s="16" t="n">
        <f aca="false">IF(AP1286="","",AP1286+AN1286)</f>
        <v>0</v>
      </c>
    </row>
    <row r="1287" customFormat="false" ht="15" hidden="false" customHeight="true" outlineLevel="0" collapsed="false">
      <c r="A1287" s="9" t="s">
        <v>333</v>
      </c>
      <c r="B1287" s="10" t="s">
        <v>319</v>
      </c>
      <c r="C1287" s="10" t="s">
        <v>334</v>
      </c>
      <c r="D1287" s="9" t="n">
        <v>2021</v>
      </c>
      <c r="E1287" s="11" t="n">
        <v>476</v>
      </c>
      <c r="F1287" s="11" t="n">
        <v>85</v>
      </c>
      <c r="G1287" s="11" t="n">
        <v>87</v>
      </c>
      <c r="H1287" s="11" t="n">
        <v>7</v>
      </c>
      <c r="I1287" s="11" t="n">
        <v>500</v>
      </c>
      <c r="J1287" s="11" t="n">
        <v>278</v>
      </c>
      <c r="K1287" s="11" t="n">
        <v>0</v>
      </c>
      <c r="L1287" s="12" t="n">
        <v>14.7058823529412</v>
      </c>
      <c r="M1287" s="12" t="n">
        <v>0</v>
      </c>
      <c r="N1287" s="13" t="n">
        <v>0.556</v>
      </c>
      <c r="O1287" s="13" t="n">
        <v>1.05042016806723</v>
      </c>
      <c r="P1287" s="13" t="n">
        <v>0.182773109243698</v>
      </c>
      <c r="Q1287" s="13" t="n">
        <v>-0.330520393811533</v>
      </c>
      <c r="R1287" s="13" t="n">
        <v>0.208333333333333</v>
      </c>
      <c r="S1287" s="11" t="n">
        <v>0</v>
      </c>
      <c r="T1287" s="13" t="n">
        <v>0</v>
      </c>
      <c r="U1287" s="13" t="n">
        <v>0</v>
      </c>
      <c r="V1287" s="11" t="n">
        <v>1</v>
      </c>
      <c r="W1287" s="13" t="n">
        <v>0</v>
      </c>
      <c r="X1287" s="11" t="n">
        <v>0</v>
      </c>
      <c r="Y1287" s="11" t="n">
        <v>0</v>
      </c>
      <c r="Z1287" s="11" t="n">
        <v>0</v>
      </c>
      <c r="AA1287" s="11" t="n">
        <v>0</v>
      </c>
      <c r="AB1287" s="10" t="s">
        <v>515</v>
      </c>
      <c r="AC1287" s="11" t="n">
        <v>3</v>
      </c>
      <c r="AD1287" s="11" t="n">
        <v>1</v>
      </c>
      <c r="AE1287" s="11" t="n">
        <v>1</v>
      </c>
      <c r="AF1287" s="11" t="n">
        <v>0</v>
      </c>
      <c r="AG1287" s="11" t="n">
        <v>2</v>
      </c>
      <c r="AH1287" s="11" t="n">
        <v>0</v>
      </c>
      <c r="AI1287" s="13" t="n">
        <v>0.428571428571429</v>
      </c>
      <c r="AJ1287" s="13" t="n">
        <v>0.142857142857143</v>
      </c>
      <c r="AK1287" s="13" t="n">
        <v>0.142857142857143</v>
      </c>
      <c r="AL1287" s="13" t="n">
        <v>0</v>
      </c>
      <c r="AM1287" s="13" t="n">
        <v>0.285714285714286</v>
      </c>
      <c r="AN1287" s="11" t="n">
        <v>0</v>
      </c>
      <c r="AO1287" s="13" t="n">
        <v>0</v>
      </c>
      <c r="AP1287" s="11" t="n">
        <v>1</v>
      </c>
      <c r="AQ1287" s="11" t="n">
        <v>0</v>
      </c>
      <c r="AR1287" s="13" t="n">
        <v>0.125</v>
      </c>
      <c r="AS1287" s="13" t="n">
        <v>0</v>
      </c>
      <c r="AT1287" s="14" t="n">
        <f aca="false">SUMIFS(시도_소아과개폐업!$C$5:$C$293,시도_소아과개폐업!$A$5:$A$293,$D1287,시도_소아과개폐업!$B$5:$B$293,$B1287)</f>
        <v>15</v>
      </c>
      <c r="AU1287" s="14" t="n">
        <f aca="false">SUMIFS(시도_소아과개폐업!$D$5:$D$293,시도_소아과개폐업!$A$5:$A$293,$D1287,시도_소아과개폐업!$B$5:$B$293,$B1287)</f>
        <v>11</v>
      </c>
      <c r="AV1287" s="14" t="n">
        <f aca="false">SUMIFS(시도_소아과개폐업!$F$5:$F$293,시도_소아과개폐업!$A$5:$A$293,$D1287,시도_소아과개폐업!$B$5:$B$293,$B1287)</f>
        <v>4</v>
      </c>
      <c r="AW1287" s="15" t="n">
        <f aca="false">SUMIFS(시도_소아과개폐업!$G$5:$G$293,시도_소아과개폐업!$A$5:$A$293,$D1287,시도_소아과개폐업!$B$5:$B$293,$B1287)</f>
        <v>0.44</v>
      </c>
      <c r="AX1287" s="14" t="n">
        <f aca="false">SUMIFS(시도_소아과개폐업!$H$5:$H$293,시도_소아과개폐업!$A$5:$A$293,$D1287,시도_소아과개폐업!$B$5:$B$293,$B1287)</f>
        <v>48</v>
      </c>
      <c r="AY1287" s="14" t="n">
        <f aca="false">SUMIFS(시군구_병원급!$E$5:$E$3668,시군구_병원급!$A$5:$A$3668,$A1287,시군구_병원급!$D$5:$D$3668,$D1287)</f>
        <v>0</v>
      </c>
      <c r="AZ1287" s="14" t="n">
        <f aca="false">SUMIFS(시군구_병원급!$F$5:$F$3668,시군구_병원급!$A$5:$A$3668,$A1287,시군구_병원급!$D$5:$D$3668,$D1287)</f>
        <v>0</v>
      </c>
      <c r="BA1287" s="14" t="n">
        <f aca="false">SUMIFS(시군구_병원급!$G$5:$G$3668,시군구_병원급!$A$5:$A$3668,$A1287,시군구_병원급!$D$5:$D$3668,$D1287)</f>
        <v>1</v>
      </c>
      <c r="BB1287" s="14" t="n">
        <f aca="false">SUMIFS(시군구_병원급!$H$5:$H$3668,시군구_병원급!$A$5:$A$3668,$A1287,시군구_병원급!$D$5:$D$3668,$D1287)</f>
        <v>4</v>
      </c>
      <c r="BC1287" s="16" t="n">
        <f aca="false">K1287+AY1287</f>
        <v>0</v>
      </c>
      <c r="BD1287" s="17" t="n">
        <f aca="false">IF(E1287=0,"",(K1287+AY1287)/E1287*1000)</f>
        <v>0</v>
      </c>
      <c r="BE1287" s="16" t="n">
        <f aca="false">AY1287-SUMIFS(시군구_병원급!$E$5:$E$3668,시군구_병원급!$A$5:$A$3668,$A1287,시군구_병원급!$D$5:$D$3668,$D1287-3)</f>
        <v>0</v>
      </c>
      <c r="BF1287" s="16" t="n">
        <f aca="false">IF(AY1287=0,1,0)</f>
        <v>1</v>
      </c>
      <c r="BG1287" s="16" t="n">
        <f aca="false">IF(K1287+AY1287=0,1,0)</f>
        <v>1</v>
      </c>
      <c r="BH1287" s="16" t="n">
        <f aca="false">AF1287+AG1287+AH1287</f>
        <v>2</v>
      </c>
      <c r="BI1287" s="18" t="n">
        <f aca="false">IF(H1287=0,"",BH1287/H1287)</f>
        <v>0.285714285714286</v>
      </c>
      <c r="BJ1287" s="16" t="n">
        <f aca="false">IF(AP1287="","",AP1287+AN1287)</f>
        <v>1</v>
      </c>
    </row>
    <row r="1288" customFormat="false" ht="15" hidden="false" customHeight="true" outlineLevel="0" collapsed="false">
      <c r="A1288" s="9" t="s">
        <v>335</v>
      </c>
      <c r="B1288" s="10" t="s">
        <v>319</v>
      </c>
      <c r="C1288" s="10" t="s">
        <v>336</v>
      </c>
      <c r="D1288" s="9" t="n">
        <v>2021</v>
      </c>
      <c r="E1288" s="11" t="n">
        <v>1305</v>
      </c>
      <c r="F1288" s="11" t="n">
        <v>189</v>
      </c>
      <c r="G1288" s="11" t="n">
        <v>191</v>
      </c>
      <c r="H1288" s="11" t="n">
        <v>20</v>
      </c>
      <c r="I1288" s="11" t="n">
        <v>1142</v>
      </c>
      <c r="J1288" s="11" t="n">
        <v>765</v>
      </c>
      <c r="K1288" s="11" t="n">
        <v>0</v>
      </c>
      <c r="L1288" s="12" t="n">
        <v>15.3256704980843</v>
      </c>
      <c r="M1288" s="12" t="n">
        <v>0</v>
      </c>
      <c r="N1288" s="13" t="n">
        <v>0.669877408056042</v>
      </c>
      <c r="O1288" s="13" t="n">
        <v>0.875095785440613</v>
      </c>
      <c r="P1288" s="13" t="n">
        <v>0.146360153256705</v>
      </c>
      <c r="Q1288" s="13" t="n">
        <v>-0.120619946091644</v>
      </c>
      <c r="R1288" s="13" t="n">
        <v>-0.127853881278539</v>
      </c>
      <c r="S1288" s="11" t="n">
        <v>0</v>
      </c>
      <c r="T1288" s="13" t="n">
        <v>0</v>
      </c>
      <c r="U1288" s="13" t="n">
        <v>-0.0370994940978078</v>
      </c>
      <c r="V1288" s="11" t="n">
        <v>1</v>
      </c>
      <c r="W1288" s="13" t="n">
        <v>0</v>
      </c>
      <c r="X1288" s="11" t="n">
        <v>0</v>
      </c>
      <c r="Y1288" s="11" t="n">
        <v>0</v>
      </c>
      <c r="Z1288" s="11" t="n">
        <v>0</v>
      </c>
      <c r="AA1288" s="11" t="n">
        <v>0</v>
      </c>
      <c r="AB1288" s="10" t="s">
        <v>515</v>
      </c>
      <c r="AC1288" s="11" t="n">
        <v>4</v>
      </c>
      <c r="AD1288" s="11" t="n">
        <v>4</v>
      </c>
      <c r="AE1288" s="11" t="n">
        <v>1</v>
      </c>
      <c r="AF1288" s="11" t="n">
        <v>0</v>
      </c>
      <c r="AG1288" s="11" t="n">
        <v>11</v>
      </c>
      <c r="AH1288" s="11" t="n">
        <v>0</v>
      </c>
      <c r="AI1288" s="13" t="n">
        <v>0.2</v>
      </c>
      <c r="AJ1288" s="13" t="n">
        <v>0.2</v>
      </c>
      <c r="AK1288" s="13" t="n">
        <v>0.05</v>
      </c>
      <c r="AL1288" s="13" t="n">
        <v>0</v>
      </c>
      <c r="AM1288" s="13" t="n">
        <v>0.55</v>
      </c>
      <c r="AN1288" s="11" t="n">
        <v>0</v>
      </c>
      <c r="AO1288" s="13" t="n">
        <v>0</v>
      </c>
      <c r="AP1288" s="11" t="n">
        <v>0</v>
      </c>
      <c r="AQ1288" s="11" t="n">
        <v>0</v>
      </c>
      <c r="AR1288" s="13" t="n">
        <v>0</v>
      </c>
      <c r="AS1288" s="13" t="n">
        <v>0</v>
      </c>
      <c r="AT1288" s="14" t="n">
        <f aca="false">SUMIFS(시도_소아과개폐업!$C$5:$C$293,시도_소아과개폐업!$A$5:$A$293,$D1288,시도_소아과개폐업!$B$5:$B$293,$B1288)</f>
        <v>15</v>
      </c>
      <c r="AU1288" s="14" t="n">
        <f aca="false">SUMIFS(시도_소아과개폐업!$D$5:$D$293,시도_소아과개폐업!$A$5:$A$293,$D1288,시도_소아과개폐업!$B$5:$B$293,$B1288)</f>
        <v>11</v>
      </c>
      <c r="AV1288" s="14" t="n">
        <f aca="false">SUMIFS(시도_소아과개폐업!$F$5:$F$293,시도_소아과개폐업!$A$5:$A$293,$D1288,시도_소아과개폐업!$B$5:$B$293,$B1288)</f>
        <v>4</v>
      </c>
      <c r="AW1288" s="15" t="n">
        <f aca="false">SUMIFS(시도_소아과개폐업!$G$5:$G$293,시도_소아과개폐업!$A$5:$A$293,$D1288,시도_소아과개폐업!$B$5:$B$293,$B1288)</f>
        <v>0.44</v>
      </c>
      <c r="AX1288" s="14" t="n">
        <f aca="false">SUMIFS(시도_소아과개폐업!$H$5:$H$293,시도_소아과개폐업!$A$5:$A$293,$D1288,시도_소아과개폐업!$B$5:$B$293,$B1288)</f>
        <v>48</v>
      </c>
      <c r="AY1288" s="14" t="n">
        <f aca="false">SUMIFS(시군구_병원급!$E$5:$E$3668,시군구_병원급!$A$5:$A$3668,$A1288,시군구_병원급!$D$5:$D$3668,$D1288)</f>
        <v>0</v>
      </c>
      <c r="AZ1288" s="14" t="n">
        <f aca="false">SUMIFS(시군구_병원급!$F$5:$F$3668,시군구_병원급!$A$5:$A$3668,$A1288,시군구_병원급!$D$5:$D$3668,$D1288)</f>
        <v>1</v>
      </c>
      <c r="BA1288" s="14" t="n">
        <f aca="false">SUMIFS(시군구_병원급!$G$5:$G$3668,시군구_병원급!$A$5:$A$3668,$A1288,시군구_병원급!$D$5:$D$3668,$D1288)</f>
        <v>4</v>
      </c>
      <c r="BB1288" s="14" t="n">
        <f aca="false">SUMIFS(시군구_병원급!$H$5:$H$3668,시군구_병원급!$A$5:$A$3668,$A1288,시군구_병원급!$D$5:$D$3668,$D1288)</f>
        <v>5</v>
      </c>
      <c r="BC1288" s="16" t="n">
        <f aca="false">K1288+AY1288</f>
        <v>0</v>
      </c>
      <c r="BD1288" s="17" t="n">
        <f aca="false">IF(E1288=0,"",(K1288+AY1288)/E1288*1000)</f>
        <v>0</v>
      </c>
      <c r="BE1288" s="16" t="n">
        <f aca="false">AY1288-SUMIFS(시군구_병원급!$E$5:$E$3668,시군구_병원급!$A$5:$A$3668,$A1288,시군구_병원급!$D$5:$D$3668,$D1288-3)</f>
        <v>0</v>
      </c>
      <c r="BF1288" s="16" t="n">
        <f aca="false">IF(AY1288=0,1,0)</f>
        <v>1</v>
      </c>
      <c r="BG1288" s="16" t="n">
        <f aca="false">IF(K1288+AY1288=0,1,0)</f>
        <v>1</v>
      </c>
      <c r="BH1288" s="16" t="n">
        <f aca="false">AF1288+AG1288+AH1288</f>
        <v>11</v>
      </c>
      <c r="BI1288" s="18" t="n">
        <f aca="false">IF(H1288=0,"",BH1288/H1288)</f>
        <v>0.55</v>
      </c>
      <c r="BJ1288" s="16" t="n">
        <f aca="false">IF(AP1288="","",AP1288+AN1288)</f>
        <v>0</v>
      </c>
    </row>
    <row r="1289" customFormat="false" ht="15" hidden="false" customHeight="true" outlineLevel="0" collapsed="false">
      <c r="A1289" s="9" t="s">
        <v>337</v>
      </c>
      <c r="B1289" s="10" t="s">
        <v>319</v>
      </c>
      <c r="C1289" s="10" t="s">
        <v>338</v>
      </c>
      <c r="D1289" s="9" t="n">
        <v>2021</v>
      </c>
      <c r="E1289" s="11" t="n">
        <v>772</v>
      </c>
      <c r="F1289" s="11" t="n">
        <v>86</v>
      </c>
      <c r="G1289" s="11" t="n">
        <v>91</v>
      </c>
      <c r="H1289" s="11" t="n">
        <v>12</v>
      </c>
      <c r="I1289" s="11" t="n">
        <v>831</v>
      </c>
      <c r="J1289" s="11" t="n">
        <v>491</v>
      </c>
      <c r="K1289" s="11" t="n">
        <v>0</v>
      </c>
      <c r="L1289" s="12" t="n">
        <v>15.5440414507772</v>
      </c>
      <c r="M1289" s="12" t="n">
        <v>0</v>
      </c>
      <c r="N1289" s="13" t="n">
        <v>0.590854392298436</v>
      </c>
      <c r="O1289" s="13" t="n">
        <v>1.07642487046632</v>
      </c>
      <c r="P1289" s="13" t="n">
        <v>0.117875647668394</v>
      </c>
      <c r="Q1289" s="13" t="n">
        <v>-0.389240506329114</v>
      </c>
      <c r="R1289" s="13" t="n">
        <v>-0.464705882352941</v>
      </c>
      <c r="S1289" s="11" t="n">
        <v>0</v>
      </c>
      <c r="T1289" s="13" t="n">
        <v>0</v>
      </c>
      <c r="U1289" s="13" t="n">
        <v>0</v>
      </c>
      <c r="V1289" s="11" t="n">
        <v>1</v>
      </c>
      <c r="W1289" s="13" t="n">
        <v>0</v>
      </c>
      <c r="X1289" s="11" t="n">
        <v>0</v>
      </c>
      <c r="Y1289" s="11" t="n">
        <v>0</v>
      </c>
      <c r="Z1289" s="11" t="n">
        <v>0</v>
      </c>
      <c r="AA1289" s="11" t="n">
        <v>0</v>
      </c>
      <c r="AB1289" s="10" t="s">
        <v>515</v>
      </c>
      <c r="AC1289" s="11" t="n">
        <v>4</v>
      </c>
      <c r="AD1289" s="11" t="n">
        <v>3</v>
      </c>
      <c r="AE1289" s="11" t="n">
        <v>1</v>
      </c>
      <c r="AF1289" s="11" t="n">
        <v>0</v>
      </c>
      <c r="AG1289" s="11" t="n">
        <v>4</v>
      </c>
      <c r="AH1289" s="11" t="n">
        <v>0</v>
      </c>
      <c r="AI1289" s="13" t="n">
        <v>0.333333333333333</v>
      </c>
      <c r="AJ1289" s="13" t="n">
        <v>0.25</v>
      </c>
      <c r="AK1289" s="13" t="n">
        <v>0.0833333333333333</v>
      </c>
      <c r="AL1289" s="13" t="n">
        <v>0</v>
      </c>
      <c r="AM1289" s="13" t="n">
        <v>0.333333333333333</v>
      </c>
      <c r="AN1289" s="11" t="n">
        <v>0</v>
      </c>
      <c r="AO1289" s="13" t="n">
        <v>0</v>
      </c>
      <c r="AP1289" s="11" t="n">
        <v>1</v>
      </c>
      <c r="AQ1289" s="11" t="n">
        <v>1</v>
      </c>
      <c r="AR1289" s="13" t="n">
        <v>0.0833333333333333</v>
      </c>
      <c r="AS1289" s="13" t="n">
        <v>0.0833333333333333</v>
      </c>
      <c r="AT1289" s="14" t="n">
        <f aca="false">SUMIFS(시도_소아과개폐업!$C$5:$C$293,시도_소아과개폐업!$A$5:$A$293,$D1289,시도_소아과개폐업!$B$5:$B$293,$B1289)</f>
        <v>15</v>
      </c>
      <c r="AU1289" s="14" t="n">
        <f aca="false">SUMIFS(시도_소아과개폐업!$D$5:$D$293,시도_소아과개폐업!$A$5:$A$293,$D1289,시도_소아과개폐업!$B$5:$B$293,$B1289)</f>
        <v>11</v>
      </c>
      <c r="AV1289" s="14" t="n">
        <f aca="false">SUMIFS(시도_소아과개폐업!$F$5:$F$293,시도_소아과개폐업!$A$5:$A$293,$D1289,시도_소아과개폐업!$B$5:$B$293,$B1289)</f>
        <v>4</v>
      </c>
      <c r="AW1289" s="15" t="n">
        <f aca="false">SUMIFS(시도_소아과개폐업!$G$5:$G$293,시도_소아과개폐업!$A$5:$A$293,$D1289,시도_소아과개폐업!$B$5:$B$293,$B1289)</f>
        <v>0.44</v>
      </c>
      <c r="AX1289" s="14" t="n">
        <f aca="false">SUMIFS(시도_소아과개폐업!$H$5:$H$293,시도_소아과개폐업!$A$5:$A$293,$D1289,시도_소아과개폐업!$B$5:$B$293,$B1289)</f>
        <v>48</v>
      </c>
      <c r="AY1289" s="14" t="n">
        <f aca="false">SUMIFS(시군구_병원급!$E$5:$E$3668,시군구_병원급!$A$5:$A$3668,$A1289,시군구_병원급!$D$5:$D$3668,$D1289)</f>
        <v>0</v>
      </c>
      <c r="AZ1289" s="14" t="n">
        <f aca="false">SUMIFS(시군구_병원급!$F$5:$F$3668,시군구_병원급!$A$5:$A$3668,$A1289,시군구_병원급!$D$5:$D$3668,$D1289)</f>
        <v>0</v>
      </c>
      <c r="BA1289" s="14" t="n">
        <f aca="false">SUMIFS(시군구_병원급!$G$5:$G$3668,시군구_병원급!$A$5:$A$3668,$A1289,시군구_병원급!$D$5:$D$3668,$D1289)</f>
        <v>3</v>
      </c>
      <c r="BB1289" s="14" t="n">
        <f aca="false">SUMIFS(시군구_병원급!$H$5:$H$3668,시군구_병원급!$A$5:$A$3668,$A1289,시군구_병원급!$D$5:$D$3668,$D1289)</f>
        <v>7</v>
      </c>
      <c r="BC1289" s="16" t="n">
        <f aca="false">K1289+AY1289</f>
        <v>0</v>
      </c>
      <c r="BD1289" s="17" t="n">
        <f aca="false">IF(E1289=0,"",(K1289+AY1289)/E1289*1000)</f>
        <v>0</v>
      </c>
      <c r="BE1289" s="16" t="n">
        <f aca="false">AY1289-SUMIFS(시군구_병원급!$E$5:$E$3668,시군구_병원급!$A$5:$A$3668,$A1289,시군구_병원급!$D$5:$D$3668,$D1289-3)</f>
        <v>0</v>
      </c>
      <c r="BF1289" s="16" t="n">
        <f aca="false">IF(AY1289=0,1,0)</f>
        <v>1</v>
      </c>
      <c r="BG1289" s="16" t="n">
        <f aca="false">IF(K1289+AY1289=0,1,0)</f>
        <v>1</v>
      </c>
      <c r="BH1289" s="16" t="n">
        <f aca="false">AF1289+AG1289+AH1289</f>
        <v>4</v>
      </c>
      <c r="BI1289" s="18" t="n">
        <f aca="false">IF(H1289=0,"",BH1289/H1289)</f>
        <v>0.333333333333333</v>
      </c>
      <c r="BJ1289" s="16" t="n">
        <f aca="false">IF(AP1289="","",AP1289+AN1289)</f>
        <v>1</v>
      </c>
    </row>
    <row r="1290" customFormat="false" ht="15" hidden="false" customHeight="true" outlineLevel="0" collapsed="false">
      <c r="A1290" s="9" t="s">
        <v>339</v>
      </c>
      <c r="B1290" s="10" t="s">
        <v>319</v>
      </c>
      <c r="C1290" s="10" t="s">
        <v>340</v>
      </c>
      <c r="D1290" s="9" t="n">
        <v>2021</v>
      </c>
      <c r="E1290" s="11" t="n">
        <v>1600</v>
      </c>
      <c r="F1290" s="11" t="n">
        <v>199</v>
      </c>
      <c r="G1290" s="11" t="n">
        <v>191</v>
      </c>
      <c r="H1290" s="11" t="n">
        <v>35</v>
      </c>
      <c r="I1290" s="11" t="n">
        <v>1776</v>
      </c>
      <c r="J1290" s="11" t="n">
        <v>1123</v>
      </c>
      <c r="K1290" s="11" t="n">
        <v>2</v>
      </c>
      <c r="L1290" s="12" t="n">
        <v>21.875</v>
      </c>
      <c r="M1290" s="12" t="n">
        <v>1.25</v>
      </c>
      <c r="N1290" s="13" t="n">
        <v>0.63231981981982</v>
      </c>
      <c r="O1290" s="13" t="n">
        <v>1.11</v>
      </c>
      <c r="P1290" s="13" t="n">
        <v>0.119375</v>
      </c>
      <c r="Q1290" s="13" t="n">
        <v>-0.201596806387226</v>
      </c>
      <c r="R1290" s="13" t="n">
        <v>-0.289962825278811</v>
      </c>
      <c r="S1290" s="11" t="n">
        <v>-1</v>
      </c>
      <c r="T1290" s="13" t="n">
        <v>-0.0789473684210527</v>
      </c>
      <c r="U1290" s="13" t="n">
        <v>-0.0711297071129707</v>
      </c>
      <c r="V1290" s="11" t="n">
        <v>0</v>
      </c>
      <c r="W1290" s="13" t="n">
        <v>-0.2</v>
      </c>
      <c r="X1290" s="11" t="n">
        <v>0</v>
      </c>
      <c r="Y1290" s="11" t="n">
        <v>0</v>
      </c>
      <c r="Z1290" s="11" t="n">
        <v>0</v>
      </c>
      <c r="AA1290" s="11" t="n">
        <v>0</v>
      </c>
      <c r="AB1290" s="10" t="s">
        <v>515</v>
      </c>
      <c r="AC1290" s="11" t="n">
        <v>7</v>
      </c>
      <c r="AD1290" s="11" t="n">
        <v>8</v>
      </c>
      <c r="AE1290" s="11" t="n">
        <v>15</v>
      </c>
      <c r="AF1290" s="11" t="n">
        <v>0</v>
      </c>
      <c r="AG1290" s="11" t="n">
        <v>5</v>
      </c>
      <c r="AH1290" s="11" t="n">
        <v>0</v>
      </c>
      <c r="AI1290" s="13" t="n">
        <v>0.2</v>
      </c>
      <c r="AJ1290" s="13" t="n">
        <v>0.228571428571429</v>
      </c>
      <c r="AK1290" s="13" t="n">
        <v>0.428571428571429</v>
      </c>
      <c r="AL1290" s="13" t="n">
        <v>0</v>
      </c>
      <c r="AM1290" s="13" t="n">
        <v>0.142857142857143</v>
      </c>
      <c r="AN1290" s="11" t="n">
        <v>1</v>
      </c>
      <c r="AO1290" s="13" t="n">
        <v>0.0277777777777778</v>
      </c>
      <c r="AP1290" s="11" t="n">
        <v>4</v>
      </c>
      <c r="AQ1290" s="11" t="n">
        <v>2</v>
      </c>
      <c r="AR1290" s="13" t="n">
        <v>0.105263157894737</v>
      </c>
      <c r="AS1290" s="13" t="n">
        <v>0.0526315789473684</v>
      </c>
      <c r="AT1290" s="14" t="n">
        <f aca="false">SUMIFS(시도_소아과개폐업!$C$5:$C$293,시도_소아과개폐업!$A$5:$A$293,$D1290,시도_소아과개폐업!$B$5:$B$293,$B1290)</f>
        <v>15</v>
      </c>
      <c r="AU1290" s="14" t="n">
        <f aca="false">SUMIFS(시도_소아과개폐업!$D$5:$D$293,시도_소아과개폐업!$A$5:$A$293,$D1290,시도_소아과개폐업!$B$5:$B$293,$B1290)</f>
        <v>11</v>
      </c>
      <c r="AV1290" s="14" t="n">
        <f aca="false">SUMIFS(시도_소아과개폐업!$F$5:$F$293,시도_소아과개폐업!$A$5:$A$293,$D1290,시도_소아과개폐업!$B$5:$B$293,$B1290)</f>
        <v>4</v>
      </c>
      <c r="AW1290" s="15" t="n">
        <f aca="false">SUMIFS(시도_소아과개폐업!$G$5:$G$293,시도_소아과개폐업!$A$5:$A$293,$D1290,시도_소아과개폐업!$B$5:$B$293,$B1290)</f>
        <v>0.44</v>
      </c>
      <c r="AX1290" s="14" t="n">
        <f aca="false">SUMIFS(시도_소아과개폐업!$H$5:$H$293,시도_소아과개폐업!$A$5:$A$293,$D1290,시도_소아과개폐업!$B$5:$B$293,$B1290)</f>
        <v>48</v>
      </c>
      <c r="AY1290" s="14" t="n">
        <f aca="false">SUMIFS(시군구_병원급!$E$5:$E$3668,시군구_병원급!$A$5:$A$3668,$A1290,시군구_병원급!$D$5:$D$3668,$D1290)</f>
        <v>2</v>
      </c>
      <c r="AZ1290" s="14" t="n">
        <f aca="false">SUMIFS(시군구_병원급!$F$5:$F$3668,시군구_병원급!$A$5:$A$3668,$A1290,시군구_병원급!$D$5:$D$3668,$D1290)</f>
        <v>1</v>
      </c>
      <c r="BA1290" s="14" t="n">
        <f aca="false">SUMIFS(시군구_병원급!$G$5:$G$3668,시군구_병원급!$A$5:$A$3668,$A1290,시군구_병원급!$D$5:$D$3668,$D1290)</f>
        <v>5</v>
      </c>
      <c r="BB1290" s="14" t="n">
        <f aca="false">SUMIFS(시군구_병원급!$H$5:$H$3668,시군구_병원급!$A$5:$A$3668,$A1290,시군구_병원급!$D$5:$D$3668,$D1290)</f>
        <v>20</v>
      </c>
      <c r="BC1290" s="16" t="n">
        <f aca="false">K1290+AY1290</f>
        <v>4</v>
      </c>
      <c r="BD1290" s="17" t="n">
        <f aca="false">IF(E1290=0,"",(K1290+AY1290)/E1290*1000)</f>
        <v>2.5</v>
      </c>
      <c r="BE1290" s="16" t="n">
        <f aca="false">AY1290-SUMIFS(시군구_병원급!$E$5:$E$3668,시군구_병원급!$A$5:$A$3668,$A1290,시군구_병원급!$D$5:$D$3668,$D1290-3)</f>
        <v>0</v>
      </c>
      <c r="BF1290" s="16" t="n">
        <f aca="false">IF(AY1290=0,1,0)</f>
        <v>0</v>
      </c>
      <c r="BG1290" s="16" t="n">
        <f aca="false">IF(K1290+AY1290=0,1,0)</f>
        <v>0</v>
      </c>
      <c r="BH1290" s="16" t="n">
        <f aca="false">AF1290+AG1290+AH1290</f>
        <v>5</v>
      </c>
      <c r="BI1290" s="18" t="n">
        <f aca="false">IF(H1290=0,"",BH1290/H1290)</f>
        <v>0.142857142857143</v>
      </c>
      <c r="BJ1290" s="16" t="n">
        <f aca="false">IF(AP1290="","",AP1290+AN1290)</f>
        <v>5</v>
      </c>
    </row>
    <row r="1291" customFormat="false" ht="15" hidden="false" customHeight="true" outlineLevel="0" collapsed="false">
      <c r="A1291" s="9" t="s">
        <v>341</v>
      </c>
      <c r="B1291" s="10" t="s">
        <v>319</v>
      </c>
      <c r="C1291" s="10" t="s">
        <v>342</v>
      </c>
      <c r="D1291" s="9" t="n">
        <v>2021</v>
      </c>
      <c r="E1291" s="11" t="n">
        <v>933</v>
      </c>
      <c r="F1291" s="11" t="n">
        <v>151</v>
      </c>
      <c r="G1291" s="11" t="n">
        <v>161</v>
      </c>
      <c r="H1291" s="11" t="n">
        <v>16</v>
      </c>
      <c r="I1291" s="11" t="n">
        <v>748</v>
      </c>
      <c r="J1291" s="11" t="n">
        <v>528</v>
      </c>
      <c r="K1291" s="11" t="n">
        <v>0</v>
      </c>
      <c r="L1291" s="12" t="n">
        <v>17.1489817792069</v>
      </c>
      <c r="M1291" s="12" t="n">
        <v>0</v>
      </c>
      <c r="N1291" s="13" t="n">
        <v>0.705882352941177</v>
      </c>
      <c r="O1291" s="13" t="n">
        <v>0.801714898177921</v>
      </c>
      <c r="P1291" s="13" t="n">
        <v>0.172561629153269</v>
      </c>
      <c r="Q1291" s="13" t="n">
        <v>-0.215966386554622</v>
      </c>
      <c r="R1291" s="13" t="n">
        <v>-0.0852272727272727</v>
      </c>
      <c r="S1291" s="11" t="n">
        <v>0</v>
      </c>
      <c r="T1291" s="13" t="n">
        <v>0</v>
      </c>
      <c r="U1291" s="13" t="n">
        <v>-0.0446998722860792</v>
      </c>
      <c r="V1291" s="11" t="n">
        <v>1</v>
      </c>
      <c r="W1291" s="13" t="n">
        <v>-0.125</v>
      </c>
      <c r="X1291" s="11" t="n">
        <v>0</v>
      </c>
      <c r="Y1291" s="11" t="n">
        <v>0</v>
      </c>
      <c r="Z1291" s="11" t="n">
        <v>0</v>
      </c>
      <c r="AA1291" s="11" t="n">
        <v>0</v>
      </c>
      <c r="AB1291" s="10" t="s">
        <v>515</v>
      </c>
      <c r="AC1291" s="11" t="n">
        <v>6</v>
      </c>
      <c r="AD1291" s="11" t="n">
        <v>0</v>
      </c>
      <c r="AE1291" s="11" t="n">
        <v>3</v>
      </c>
      <c r="AF1291" s="11" t="n">
        <v>0</v>
      </c>
      <c r="AG1291" s="11" t="n">
        <v>6</v>
      </c>
      <c r="AH1291" s="11" t="n">
        <v>1</v>
      </c>
      <c r="AI1291" s="13" t="n">
        <v>0.375</v>
      </c>
      <c r="AJ1291" s="13" t="n">
        <v>0</v>
      </c>
      <c r="AK1291" s="13" t="n">
        <v>0.1875</v>
      </c>
      <c r="AL1291" s="13" t="n">
        <v>0</v>
      </c>
      <c r="AM1291" s="13" t="n">
        <v>0.375</v>
      </c>
      <c r="AN1291" s="11" t="n">
        <v>1</v>
      </c>
      <c r="AO1291" s="13" t="n">
        <v>0.0588235294117647</v>
      </c>
      <c r="AP1291" s="11" t="n">
        <v>0</v>
      </c>
      <c r="AQ1291" s="11" t="n">
        <v>0</v>
      </c>
      <c r="AR1291" s="13" t="n">
        <v>0</v>
      </c>
      <c r="AS1291" s="13" t="n">
        <v>0</v>
      </c>
      <c r="AT1291" s="14" t="n">
        <f aca="false">SUMIFS(시도_소아과개폐업!$C$5:$C$293,시도_소아과개폐업!$A$5:$A$293,$D1291,시도_소아과개폐업!$B$5:$B$293,$B1291)</f>
        <v>15</v>
      </c>
      <c r="AU1291" s="14" t="n">
        <f aca="false">SUMIFS(시도_소아과개폐업!$D$5:$D$293,시도_소아과개폐업!$A$5:$A$293,$D1291,시도_소아과개폐업!$B$5:$B$293,$B1291)</f>
        <v>11</v>
      </c>
      <c r="AV1291" s="14" t="n">
        <f aca="false">SUMIFS(시도_소아과개폐업!$F$5:$F$293,시도_소아과개폐업!$A$5:$A$293,$D1291,시도_소아과개폐업!$B$5:$B$293,$B1291)</f>
        <v>4</v>
      </c>
      <c r="AW1291" s="15" t="n">
        <f aca="false">SUMIFS(시도_소아과개폐업!$G$5:$G$293,시도_소아과개폐업!$A$5:$A$293,$D1291,시도_소아과개폐업!$B$5:$B$293,$B1291)</f>
        <v>0.44</v>
      </c>
      <c r="AX1291" s="14" t="n">
        <f aca="false">SUMIFS(시도_소아과개폐업!$H$5:$H$293,시도_소아과개폐업!$A$5:$A$293,$D1291,시도_소아과개폐업!$B$5:$B$293,$B1291)</f>
        <v>48</v>
      </c>
      <c r="AY1291" s="14" t="n">
        <f aca="false">SUMIFS(시군구_병원급!$E$5:$E$3668,시군구_병원급!$A$5:$A$3668,$A1291,시군구_병원급!$D$5:$D$3668,$D1291)</f>
        <v>1</v>
      </c>
      <c r="AZ1291" s="14" t="n">
        <f aca="false">SUMIFS(시군구_병원급!$F$5:$F$3668,시군구_병원급!$A$5:$A$3668,$A1291,시군구_병원급!$D$5:$D$3668,$D1291)</f>
        <v>1</v>
      </c>
      <c r="BA1291" s="14" t="n">
        <f aca="false">SUMIFS(시군구_병원급!$G$5:$G$3668,시군구_병원급!$A$5:$A$3668,$A1291,시군구_병원급!$D$5:$D$3668,$D1291)</f>
        <v>3</v>
      </c>
      <c r="BB1291" s="14" t="n">
        <f aca="false">SUMIFS(시군구_병원급!$H$5:$H$3668,시군구_병원급!$A$5:$A$3668,$A1291,시군구_병원급!$D$5:$D$3668,$D1291)</f>
        <v>4</v>
      </c>
      <c r="BC1291" s="16" t="n">
        <f aca="false">K1291+AY1291</f>
        <v>1</v>
      </c>
      <c r="BD1291" s="17" t="n">
        <f aca="false">IF(E1291=0,"",(K1291+AY1291)/E1291*1000)</f>
        <v>1.07181136120043</v>
      </c>
      <c r="BE1291" s="16" t="n">
        <f aca="false">AY1291-SUMIFS(시군구_병원급!$E$5:$E$3668,시군구_병원급!$A$5:$A$3668,$A1291,시군구_병원급!$D$5:$D$3668,$D1291-3)</f>
        <v>0</v>
      </c>
      <c r="BF1291" s="16" t="n">
        <f aca="false">IF(AY1291=0,1,0)</f>
        <v>0</v>
      </c>
      <c r="BG1291" s="16" t="n">
        <f aca="false">IF(K1291+AY1291=0,1,0)</f>
        <v>0</v>
      </c>
      <c r="BH1291" s="16" t="n">
        <f aca="false">AF1291+AG1291+AH1291</f>
        <v>7</v>
      </c>
      <c r="BI1291" s="18" t="n">
        <f aca="false">IF(H1291=0,"",BH1291/H1291)</f>
        <v>0.4375</v>
      </c>
      <c r="BJ1291" s="16" t="n">
        <f aca="false">IF(AP1291="","",AP1291+AN1291)</f>
        <v>1</v>
      </c>
    </row>
    <row r="1292" customFormat="false" ht="15" hidden="false" customHeight="true" outlineLevel="0" collapsed="false">
      <c r="A1292" s="9" t="s">
        <v>343</v>
      </c>
      <c r="B1292" s="10" t="s">
        <v>319</v>
      </c>
      <c r="C1292" s="10" t="s">
        <v>344</v>
      </c>
      <c r="D1292" s="9" t="n">
        <v>2021</v>
      </c>
      <c r="E1292" s="11" t="n">
        <v>778</v>
      </c>
      <c r="F1292" s="11" t="n">
        <v>98</v>
      </c>
      <c r="G1292" s="11" t="n">
        <v>102</v>
      </c>
      <c r="H1292" s="11" t="n">
        <v>15</v>
      </c>
      <c r="I1292" s="11" t="n">
        <v>891</v>
      </c>
      <c r="J1292" s="11" t="n">
        <v>599</v>
      </c>
      <c r="K1292" s="11" t="n">
        <v>0</v>
      </c>
      <c r="L1292" s="12" t="n">
        <v>19.280205655527</v>
      </c>
      <c r="M1292" s="12" t="n">
        <v>0</v>
      </c>
      <c r="N1292" s="13" t="n">
        <v>0.672278338945006</v>
      </c>
      <c r="O1292" s="13" t="n">
        <v>1.1452442159383</v>
      </c>
      <c r="P1292" s="13" t="n">
        <v>0.131105398457584</v>
      </c>
      <c r="Q1292" s="13" t="n">
        <v>-0.350584307178631</v>
      </c>
      <c r="R1292" s="13" t="n">
        <v>-0.474226804123711</v>
      </c>
      <c r="S1292" s="11" t="n">
        <v>0</v>
      </c>
      <c r="T1292" s="13" t="n">
        <v>0</v>
      </c>
      <c r="U1292" s="13" t="n">
        <v>0</v>
      </c>
      <c r="V1292" s="11" t="n">
        <v>1</v>
      </c>
      <c r="W1292" s="13" t="n">
        <v>0</v>
      </c>
      <c r="X1292" s="11" t="n">
        <v>0</v>
      </c>
      <c r="Y1292" s="11" t="n">
        <v>0</v>
      </c>
      <c r="Z1292" s="11" t="n">
        <v>0</v>
      </c>
      <c r="AA1292" s="11" t="n">
        <v>0</v>
      </c>
      <c r="AB1292" s="10" t="s">
        <v>515</v>
      </c>
      <c r="AC1292" s="11" t="n">
        <v>1</v>
      </c>
      <c r="AD1292" s="11" t="n">
        <v>6</v>
      </c>
      <c r="AE1292" s="11" t="n">
        <v>0</v>
      </c>
      <c r="AF1292" s="11" t="n">
        <v>0</v>
      </c>
      <c r="AG1292" s="11" t="n">
        <v>8</v>
      </c>
      <c r="AH1292" s="11" t="n">
        <v>0</v>
      </c>
      <c r="AI1292" s="13" t="n">
        <v>0.0666666666666667</v>
      </c>
      <c r="AJ1292" s="13" t="n">
        <v>0.4</v>
      </c>
      <c r="AK1292" s="13" t="n">
        <v>0</v>
      </c>
      <c r="AL1292" s="13" t="n">
        <v>0</v>
      </c>
      <c r="AM1292" s="13" t="n">
        <v>0.533333333333333</v>
      </c>
      <c r="AN1292" s="11" t="n">
        <v>0</v>
      </c>
      <c r="AO1292" s="13" t="n">
        <v>0</v>
      </c>
      <c r="AP1292" s="11" t="n">
        <v>0</v>
      </c>
      <c r="AQ1292" s="11" t="n">
        <v>0</v>
      </c>
      <c r="AR1292" s="13" t="n">
        <v>0</v>
      </c>
      <c r="AS1292" s="13" t="n">
        <v>0</v>
      </c>
      <c r="AT1292" s="14" t="n">
        <f aca="false">SUMIFS(시도_소아과개폐업!$C$5:$C$293,시도_소아과개폐업!$A$5:$A$293,$D1292,시도_소아과개폐업!$B$5:$B$293,$B1292)</f>
        <v>15</v>
      </c>
      <c r="AU1292" s="14" t="n">
        <f aca="false">SUMIFS(시도_소아과개폐업!$D$5:$D$293,시도_소아과개폐업!$A$5:$A$293,$D1292,시도_소아과개폐업!$B$5:$B$293,$B1292)</f>
        <v>11</v>
      </c>
      <c r="AV1292" s="14" t="n">
        <f aca="false">SUMIFS(시도_소아과개폐업!$F$5:$F$293,시도_소아과개폐업!$A$5:$A$293,$D1292,시도_소아과개폐업!$B$5:$B$293,$B1292)</f>
        <v>4</v>
      </c>
      <c r="AW1292" s="15" t="n">
        <f aca="false">SUMIFS(시도_소아과개폐업!$G$5:$G$293,시도_소아과개폐업!$A$5:$A$293,$D1292,시도_소아과개폐업!$B$5:$B$293,$B1292)</f>
        <v>0.44</v>
      </c>
      <c r="AX1292" s="14" t="n">
        <f aca="false">SUMIFS(시도_소아과개폐업!$H$5:$H$293,시도_소아과개폐업!$A$5:$A$293,$D1292,시도_소아과개폐업!$B$5:$B$293,$B1292)</f>
        <v>48</v>
      </c>
      <c r="AY1292" s="14" t="n">
        <f aca="false">SUMIFS(시군구_병원급!$E$5:$E$3668,시군구_병원급!$A$5:$A$3668,$A1292,시군구_병원급!$D$5:$D$3668,$D1292)</f>
        <v>1</v>
      </c>
      <c r="AZ1292" s="14" t="n">
        <f aca="false">SUMIFS(시군구_병원급!$F$5:$F$3668,시군구_병원급!$A$5:$A$3668,$A1292,시군구_병원급!$D$5:$D$3668,$D1292)</f>
        <v>1</v>
      </c>
      <c r="BA1292" s="14" t="n">
        <f aca="false">SUMIFS(시군구_병원급!$G$5:$G$3668,시군구_병원급!$A$5:$A$3668,$A1292,시군구_병원급!$D$5:$D$3668,$D1292)</f>
        <v>1</v>
      </c>
      <c r="BB1292" s="14" t="n">
        <f aca="false">SUMIFS(시군구_병원급!$H$5:$H$3668,시군구_병원급!$A$5:$A$3668,$A1292,시군구_병원급!$D$5:$D$3668,$D1292)</f>
        <v>2</v>
      </c>
      <c r="BC1292" s="16" t="n">
        <f aca="false">K1292+AY1292</f>
        <v>1</v>
      </c>
      <c r="BD1292" s="17" t="n">
        <f aca="false">IF(E1292=0,"",(K1292+AY1292)/E1292*1000)</f>
        <v>1.2853470437018</v>
      </c>
      <c r="BE1292" s="16" t="n">
        <f aca="false">AY1292-SUMIFS(시군구_병원급!$E$5:$E$3668,시군구_병원급!$A$5:$A$3668,$A1292,시군구_병원급!$D$5:$D$3668,$D1292-3)</f>
        <v>0</v>
      </c>
      <c r="BF1292" s="16" t="n">
        <f aca="false">IF(AY1292=0,1,0)</f>
        <v>0</v>
      </c>
      <c r="BG1292" s="16" t="n">
        <f aca="false">IF(K1292+AY1292=0,1,0)</f>
        <v>0</v>
      </c>
      <c r="BH1292" s="16" t="n">
        <f aca="false">AF1292+AG1292+AH1292</f>
        <v>8</v>
      </c>
      <c r="BI1292" s="18" t="n">
        <f aca="false">IF(H1292=0,"",BH1292/H1292)</f>
        <v>0.533333333333333</v>
      </c>
      <c r="BJ1292" s="16" t="n">
        <f aca="false">IF(AP1292="","",AP1292+AN1292)</f>
        <v>0</v>
      </c>
    </row>
    <row r="1293" customFormat="false" ht="15" hidden="false" customHeight="true" outlineLevel="0" collapsed="false">
      <c r="A1293" s="9" t="s">
        <v>345</v>
      </c>
      <c r="B1293" s="10" t="s">
        <v>319</v>
      </c>
      <c r="C1293" s="10" t="s">
        <v>346</v>
      </c>
      <c r="D1293" s="9" t="n">
        <v>2021</v>
      </c>
      <c r="E1293" s="11" t="n">
        <v>1988</v>
      </c>
      <c r="F1293" s="11" t="n">
        <v>285</v>
      </c>
      <c r="G1293" s="11" t="n">
        <v>295</v>
      </c>
      <c r="H1293" s="11" t="n">
        <v>23</v>
      </c>
      <c r="I1293" s="11" t="n">
        <v>1615</v>
      </c>
      <c r="J1293" s="11" t="n">
        <v>1050</v>
      </c>
      <c r="K1293" s="11" t="n">
        <v>0</v>
      </c>
      <c r="L1293" s="12" t="n">
        <v>11.569416498994</v>
      </c>
      <c r="M1293" s="12" t="n">
        <v>0</v>
      </c>
      <c r="N1293" s="13" t="n">
        <v>0.65015479876161</v>
      </c>
      <c r="O1293" s="13" t="n">
        <v>0.812374245472837</v>
      </c>
      <c r="P1293" s="13" t="n">
        <v>0.148390342052314</v>
      </c>
      <c r="Q1293" s="13" t="n">
        <v>-0.306834030683403</v>
      </c>
      <c r="R1293" s="13" t="n">
        <v>-0.446529080675422</v>
      </c>
      <c r="S1293" s="11" t="n">
        <v>0</v>
      </c>
      <c r="T1293" s="13" t="n">
        <v>0</v>
      </c>
      <c r="U1293" s="13" t="n">
        <v>-0.0146430750457596</v>
      </c>
      <c r="V1293" s="11" t="n">
        <v>1</v>
      </c>
      <c r="W1293" s="13" t="n">
        <v>-0.130434782608696</v>
      </c>
      <c r="X1293" s="11" t="n">
        <v>0</v>
      </c>
      <c r="Y1293" s="11" t="n">
        <v>0</v>
      </c>
      <c r="Z1293" s="11" t="n">
        <v>0</v>
      </c>
      <c r="AA1293" s="11" t="n">
        <v>0</v>
      </c>
      <c r="AB1293" s="10" t="s">
        <v>515</v>
      </c>
      <c r="AC1293" s="11" t="n">
        <v>4</v>
      </c>
      <c r="AD1293" s="11" t="n">
        <v>8</v>
      </c>
      <c r="AE1293" s="11" t="n">
        <v>0</v>
      </c>
      <c r="AF1293" s="11" t="n">
        <v>0</v>
      </c>
      <c r="AG1293" s="11" t="n">
        <v>11</v>
      </c>
      <c r="AH1293" s="11" t="n">
        <v>0</v>
      </c>
      <c r="AI1293" s="13" t="n">
        <v>0.173913043478261</v>
      </c>
      <c r="AJ1293" s="13" t="n">
        <v>0.347826086956522</v>
      </c>
      <c r="AK1293" s="13" t="n">
        <v>0</v>
      </c>
      <c r="AL1293" s="13" t="n">
        <v>0</v>
      </c>
      <c r="AM1293" s="13" t="n">
        <v>0.478260869565217</v>
      </c>
      <c r="AN1293" s="11" t="n">
        <v>0</v>
      </c>
      <c r="AO1293" s="13" t="n">
        <v>0</v>
      </c>
      <c r="AP1293" s="11" t="n">
        <v>0</v>
      </c>
      <c r="AQ1293" s="11" t="n">
        <v>0</v>
      </c>
      <c r="AR1293" s="13" t="n">
        <v>0</v>
      </c>
      <c r="AS1293" s="13" t="n">
        <v>0</v>
      </c>
      <c r="AT1293" s="14" t="n">
        <f aca="false">SUMIFS(시도_소아과개폐업!$C$5:$C$293,시도_소아과개폐업!$A$5:$A$293,$D1293,시도_소아과개폐업!$B$5:$B$293,$B1293)</f>
        <v>15</v>
      </c>
      <c r="AU1293" s="14" t="n">
        <f aca="false">SUMIFS(시도_소아과개폐업!$D$5:$D$293,시도_소아과개폐업!$A$5:$A$293,$D1293,시도_소아과개폐업!$B$5:$B$293,$B1293)</f>
        <v>11</v>
      </c>
      <c r="AV1293" s="14" t="n">
        <f aca="false">SUMIFS(시도_소아과개폐업!$F$5:$F$293,시도_소아과개폐업!$A$5:$A$293,$D1293,시도_소아과개폐업!$B$5:$B$293,$B1293)</f>
        <v>4</v>
      </c>
      <c r="AW1293" s="15" t="n">
        <f aca="false">SUMIFS(시도_소아과개폐업!$G$5:$G$293,시도_소아과개폐업!$A$5:$A$293,$D1293,시도_소아과개폐업!$B$5:$B$293,$B1293)</f>
        <v>0.44</v>
      </c>
      <c r="AX1293" s="14" t="n">
        <f aca="false">SUMIFS(시도_소아과개폐업!$H$5:$H$293,시도_소아과개폐업!$A$5:$A$293,$D1293,시도_소아과개폐업!$B$5:$B$293,$B1293)</f>
        <v>48</v>
      </c>
      <c r="AY1293" s="14" t="n">
        <f aca="false">SUMIFS(시군구_병원급!$E$5:$E$3668,시군구_병원급!$A$5:$A$3668,$A1293,시군구_병원급!$D$5:$D$3668,$D1293)</f>
        <v>2</v>
      </c>
      <c r="AZ1293" s="14" t="n">
        <f aca="false">SUMIFS(시군구_병원급!$F$5:$F$3668,시군구_병원급!$A$5:$A$3668,$A1293,시군구_병원급!$D$5:$D$3668,$D1293)</f>
        <v>2</v>
      </c>
      <c r="BA1293" s="14" t="n">
        <f aca="false">SUMIFS(시군구_병원급!$G$5:$G$3668,시군구_병원급!$A$5:$A$3668,$A1293,시군구_병원급!$D$5:$D$3668,$D1293)</f>
        <v>4</v>
      </c>
      <c r="BB1293" s="14" t="n">
        <f aca="false">SUMIFS(시군구_병원급!$H$5:$H$3668,시군구_병원급!$A$5:$A$3668,$A1293,시군구_병원급!$D$5:$D$3668,$D1293)</f>
        <v>6</v>
      </c>
      <c r="BC1293" s="16" t="n">
        <f aca="false">K1293+AY1293</f>
        <v>2</v>
      </c>
      <c r="BD1293" s="17" t="n">
        <f aca="false">IF(E1293=0,"",(K1293+AY1293)/E1293*1000)</f>
        <v>1.00603621730382</v>
      </c>
      <c r="BE1293" s="16" t="n">
        <f aca="false">AY1293-SUMIFS(시군구_병원급!$E$5:$E$3668,시군구_병원급!$A$5:$A$3668,$A1293,시군구_병원급!$D$5:$D$3668,$D1293-3)</f>
        <v>0</v>
      </c>
      <c r="BF1293" s="16" t="n">
        <f aca="false">IF(AY1293=0,1,0)</f>
        <v>0</v>
      </c>
      <c r="BG1293" s="16" t="n">
        <f aca="false">IF(K1293+AY1293=0,1,0)</f>
        <v>0</v>
      </c>
      <c r="BH1293" s="16" t="n">
        <f aca="false">AF1293+AG1293+AH1293</f>
        <v>11</v>
      </c>
      <c r="BI1293" s="18" t="n">
        <f aca="false">IF(H1293=0,"",BH1293/H1293)</f>
        <v>0.478260869565217</v>
      </c>
      <c r="BJ1293" s="16" t="n">
        <f aca="false">IF(AP1293="","",AP1293+AN1293)</f>
        <v>0</v>
      </c>
    </row>
    <row r="1294" customFormat="false" ht="15" hidden="false" customHeight="true" outlineLevel="0" collapsed="false">
      <c r="A1294" s="9" t="s">
        <v>347</v>
      </c>
      <c r="B1294" s="10" t="s">
        <v>319</v>
      </c>
      <c r="C1294" s="10" t="s">
        <v>348</v>
      </c>
      <c r="D1294" s="9" t="n">
        <v>2021</v>
      </c>
      <c r="E1294" s="11" t="n">
        <v>1693</v>
      </c>
      <c r="F1294" s="11" t="n">
        <v>214</v>
      </c>
      <c r="G1294" s="11" t="n">
        <v>228</v>
      </c>
      <c r="H1294" s="11" t="n">
        <v>38</v>
      </c>
      <c r="I1294" s="11" t="n">
        <v>2298</v>
      </c>
      <c r="J1294" s="11" t="n">
        <v>1238</v>
      </c>
      <c r="K1294" s="11" t="n">
        <v>0</v>
      </c>
      <c r="L1294" s="12" t="n">
        <v>22.4453632604844</v>
      </c>
      <c r="M1294" s="12" t="n">
        <v>0</v>
      </c>
      <c r="N1294" s="13" t="n">
        <v>0.538729329852045</v>
      </c>
      <c r="O1294" s="13" t="n">
        <v>1.35735380980508</v>
      </c>
      <c r="P1294" s="13" t="n">
        <v>0.134672179562906</v>
      </c>
      <c r="Q1294" s="13" t="n">
        <v>-0.304722792607803</v>
      </c>
      <c r="R1294" s="13" t="n">
        <v>-0.380434782608696</v>
      </c>
      <c r="S1294" s="11" t="n">
        <v>0</v>
      </c>
      <c r="T1294" s="13" t="n">
        <v>-0.05</v>
      </c>
      <c r="U1294" s="13" t="n">
        <v>-0.0942057548285377</v>
      </c>
      <c r="V1294" s="11" t="n">
        <v>1</v>
      </c>
      <c r="W1294" s="13" t="n">
        <v>-0.131578947368421</v>
      </c>
      <c r="X1294" s="11" t="n">
        <v>0</v>
      </c>
      <c r="Y1294" s="11" t="n">
        <v>0</v>
      </c>
      <c r="Z1294" s="11" t="n">
        <v>0</v>
      </c>
      <c r="AA1294" s="11" t="n">
        <v>0</v>
      </c>
      <c r="AB1294" s="10" t="s">
        <v>515</v>
      </c>
      <c r="AC1294" s="11" t="n">
        <v>6</v>
      </c>
      <c r="AD1294" s="11" t="n">
        <v>6</v>
      </c>
      <c r="AE1294" s="11" t="n">
        <v>6</v>
      </c>
      <c r="AF1294" s="11" t="n">
        <v>3</v>
      </c>
      <c r="AG1294" s="11" t="n">
        <v>17</v>
      </c>
      <c r="AH1294" s="11" t="n">
        <v>0</v>
      </c>
      <c r="AI1294" s="13" t="n">
        <v>0.157894736842105</v>
      </c>
      <c r="AJ1294" s="13" t="n">
        <v>0.157894736842105</v>
      </c>
      <c r="AK1294" s="13" t="n">
        <v>0.157894736842105</v>
      </c>
      <c r="AL1294" s="13" t="n">
        <v>0.0789473684210526</v>
      </c>
      <c r="AM1294" s="13" t="n">
        <v>0.447368421052632</v>
      </c>
      <c r="AN1294" s="11" t="n">
        <v>0</v>
      </c>
      <c r="AO1294" s="13" t="n">
        <v>0</v>
      </c>
      <c r="AP1294" s="11" t="n">
        <v>3</v>
      </c>
      <c r="AQ1294" s="11" t="n">
        <v>1</v>
      </c>
      <c r="AR1294" s="13" t="n">
        <v>0.075</v>
      </c>
      <c r="AS1294" s="13" t="n">
        <v>0.025</v>
      </c>
      <c r="AT1294" s="14" t="n">
        <f aca="false">SUMIFS(시도_소아과개폐업!$C$5:$C$293,시도_소아과개폐업!$A$5:$A$293,$D1294,시도_소아과개폐업!$B$5:$B$293,$B1294)</f>
        <v>15</v>
      </c>
      <c r="AU1294" s="14" t="n">
        <f aca="false">SUMIFS(시도_소아과개폐업!$D$5:$D$293,시도_소아과개폐업!$A$5:$A$293,$D1294,시도_소아과개폐업!$B$5:$B$293,$B1294)</f>
        <v>11</v>
      </c>
      <c r="AV1294" s="14" t="n">
        <f aca="false">SUMIFS(시도_소아과개폐업!$F$5:$F$293,시도_소아과개폐업!$A$5:$A$293,$D1294,시도_소아과개폐업!$B$5:$B$293,$B1294)</f>
        <v>4</v>
      </c>
      <c r="AW1294" s="15" t="n">
        <f aca="false">SUMIFS(시도_소아과개폐업!$G$5:$G$293,시도_소아과개폐업!$A$5:$A$293,$D1294,시도_소아과개폐업!$B$5:$B$293,$B1294)</f>
        <v>0.44</v>
      </c>
      <c r="AX1294" s="14" t="n">
        <f aca="false">SUMIFS(시도_소아과개폐업!$H$5:$H$293,시도_소아과개폐업!$A$5:$A$293,$D1294,시도_소아과개폐업!$B$5:$B$293,$B1294)</f>
        <v>48</v>
      </c>
      <c r="AY1294" s="14" t="n">
        <f aca="false">SUMIFS(시군구_병원급!$E$5:$E$3668,시군구_병원급!$A$5:$A$3668,$A1294,시군구_병원급!$D$5:$D$3668,$D1294)</f>
        <v>1</v>
      </c>
      <c r="AZ1294" s="14" t="n">
        <f aca="false">SUMIFS(시군구_병원급!$F$5:$F$3668,시군구_병원급!$A$5:$A$3668,$A1294,시군구_병원급!$D$5:$D$3668,$D1294)</f>
        <v>0</v>
      </c>
      <c r="BA1294" s="14" t="n">
        <f aca="false">SUMIFS(시군구_병원급!$G$5:$G$3668,시군구_병원급!$A$5:$A$3668,$A1294,시군구_병원급!$D$5:$D$3668,$D1294)</f>
        <v>2</v>
      </c>
      <c r="BB1294" s="14" t="n">
        <f aca="false">SUMIFS(시군구_병원급!$H$5:$H$3668,시군구_병원급!$A$5:$A$3668,$A1294,시군구_병원급!$D$5:$D$3668,$D1294)</f>
        <v>4</v>
      </c>
      <c r="BC1294" s="16" t="n">
        <f aca="false">K1294+AY1294</f>
        <v>1</v>
      </c>
      <c r="BD1294" s="17" t="n">
        <f aca="false">IF(E1294=0,"",(K1294+AY1294)/E1294*1000)</f>
        <v>0.590667454223272</v>
      </c>
      <c r="BE1294" s="16" t="n">
        <f aca="false">AY1294-SUMIFS(시군구_병원급!$E$5:$E$3668,시군구_병원급!$A$5:$A$3668,$A1294,시군구_병원급!$D$5:$D$3668,$D1294-3)</f>
        <v>0</v>
      </c>
      <c r="BF1294" s="16" t="n">
        <f aca="false">IF(AY1294=0,1,0)</f>
        <v>0</v>
      </c>
      <c r="BG1294" s="16" t="n">
        <f aca="false">IF(K1294+AY1294=0,1,0)</f>
        <v>0</v>
      </c>
      <c r="BH1294" s="16" t="n">
        <f aca="false">AF1294+AG1294+AH1294</f>
        <v>20</v>
      </c>
      <c r="BI1294" s="18" t="n">
        <f aca="false">IF(H1294=0,"",BH1294/H1294)</f>
        <v>0.526315789473684</v>
      </c>
      <c r="BJ1294" s="16" t="n">
        <f aca="false">IF(AP1294="","",AP1294+AN1294)</f>
        <v>3</v>
      </c>
    </row>
    <row r="1295" customFormat="false" ht="15" hidden="false" customHeight="true" outlineLevel="0" collapsed="false">
      <c r="A1295" s="9" t="s">
        <v>349</v>
      </c>
      <c r="B1295" s="10" t="s">
        <v>319</v>
      </c>
      <c r="C1295" s="10" t="s">
        <v>350</v>
      </c>
      <c r="D1295" s="9" t="n">
        <v>2021</v>
      </c>
      <c r="E1295" s="11" t="n">
        <v>4015</v>
      </c>
      <c r="F1295" s="11" t="n">
        <v>475</v>
      </c>
      <c r="G1295" s="11" t="n">
        <v>458</v>
      </c>
      <c r="H1295" s="11" t="n">
        <v>56</v>
      </c>
      <c r="I1295" s="11" t="n">
        <v>2578</v>
      </c>
      <c r="J1295" s="11" t="n">
        <v>1955</v>
      </c>
      <c r="K1295" s="11" t="n">
        <v>1</v>
      </c>
      <c r="L1295" s="12" t="n">
        <v>13.947696139477</v>
      </c>
      <c r="M1295" s="12" t="n">
        <v>0.24906600249066</v>
      </c>
      <c r="N1295" s="13" t="n">
        <v>0.758339798293251</v>
      </c>
      <c r="O1295" s="13" t="n">
        <v>0.642092154420922</v>
      </c>
      <c r="P1295" s="13" t="n">
        <v>0.114072229140722</v>
      </c>
      <c r="Q1295" s="13" t="n">
        <v>0.0218885212522271</v>
      </c>
      <c r="R1295" s="13" t="n">
        <v>0.0223214285714286</v>
      </c>
      <c r="S1295" s="11" t="n">
        <v>0</v>
      </c>
      <c r="T1295" s="13" t="n">
        <v>0</v>
      </c>
      <c r="U1295" s="13" t="n">
        <v>-0.0201444317749905</v>
      </c>
      <c r="V1295" s="11" t="n">
        <v>0</v>
      </c>
      <c r="W1295" s="13" t="n">
        <v>-0.0535714285714286</v>
      </c>
      <c r="X1295" s="11" t="n">
        <v>0</v>
      </c>
      <c r="Y1295" s="11" t="n">
        <v>0</v>
      </c>
      <c r="Z1295" s="11" t="n">
        <v>0</v>
      </c>
      <c r="AA1295" s="11" t="n">
        <v>0</v>
      </c>
      <c r="AB1295" s="10" t="s">
        <v>515</v>
      </c>
      <c r="AC1295" s="11" t="n">
        <v>7</v>
      </c>
      <c r="AD1295" s="11" t="n">
        <v>18</v>
      </c>
      <c r="AE1295" s="11" t="n">
        <v>17</v>
      </c>
      <c r="AF1295" s="11" t="n">
        <v>3</v>
      </c>
      <c r="AG1295" s="11" t="n">
        <v>11</v>
      </c>
      <c r="AH1295" s="11" t="n">
        <v>0</v>
      </c>
      <c r="AI1295" s="13" t="n">
        <v>0.125</v>
      </c>
      <c r="AJ1295" s="13" t="n">
        <v>0.321428571428572</v>
      </c>
      <c r="AK1295" s="13" t="n">
        <v>0.303571428571429</v>
      </c>
      <c r="AL1295" s="13" t="n">
        <v>0.0535714285714286</v>
      </c>
      <c r="AM1295" s="13" t="n">
        <v>0.196428571428571</v>
      </c>
      <c r="AN1295" s="11" t="n">
        <v>1</v>
      </c>
      <c r="AO1295" s="13" t="n">
        <v>0.0175438596491228</v>
      </c>
      <c r="AP1295" s="11" t="n">
        <v>7</v>
      </c>
      <c r="AQ1295" s="11" t="n">
        <v>6</v>
      </c>
      <c r="AR1295" s="13" t="n">
        <v>0.120689655172414</v>
      </c>
      <c r="AS1295" s="13" t="n">
        <v>0.103448275862069</v>
      </c>
      <c r="AT1295" s="14" t="n">
        <f aca="false">SUMIFS(시도_소아과개폐업!$C$5:$C$293,시도_소아과개폐업!$A$5:$A$293,$D1295,시도_소아과개폐업!$B$5:$B$293,$B1295)</f>
        <v>15</v>
      </c>
      <c r="AU1295" s="14" t="n">
        <f aca="false">SUMIFS(시도_소아과개폐업!$D$5:$D$293,시도_소아과개폐업!$A$5:$A$293,$D1295,시도_소아과개폐업!$B$5:$B$293,$B1295)</f>
        <v>11</v>
      </c>
      <c r="AV1295" s="14" t="n">
        <f aca="false">SUMIFS(시도_소아과개폐업!$F$5:$F$293,시도_소아과개폐업!$A$5:$A$293,$D1295,시도_소아과개폐업!$B$5:$B$293,$B1295)</f>
        <v>4</v>
      </c>
      <c r="AW1295" s="15" t="n">
        <f aca="false">SUMIFS(시도_소아과개폐업!$G$5:$G$293,시도_소아과개폐업!$A$5:$A$293,$D1295,시도_소아과개폐업!$B$5:$B$293,$B1295)</f>
        <v>0.44</v>
      </c>
      <c r="AX1295" s="14" t="n">
        <f aca="false">SUMIFS(시도_소아과개폐업!$H$5:$H$293,시도_소아과개폐업!$A$5:$A$293,$D1295,시도_소아과개폐업!$B$5:$B$293,$B1295)</f>
        <v>48</v>
      </c>
      <c r="AY1295" s="14" t="n">
        <f aca="false">SUMIFS(시군구_병원급!$E$5:$E$3668,시군구_병원급!$A$5:$A$3668,$A1295,시군구_병원급!$D$5:$D$3668,$D1295)</f>
        <v>1</v>
      </c>
      <c r="AZ1295" s="14" t="n">
        <f aca="false">SUMIFS(시군구_병원급!$F$5:$F$3668,시군구_병원급!$A$5:$A$3668,$A1295,시군구_병원급!$D$5:$D$3668,$D1295)</f>
        <v>1</v>
      </c>
      <c r="BA1295" s="14" t="n">
        <f aca="false">SUMIFS(시군구_병원급!$G$5:$G$3668,시군구_병원급!$A$5:$A$3668,$A1295,시군구_병원급!$D$5:$D$3668,$D1295)</f>
        <v>2</v>
      </c>
      <c r="BB1295" s="14" t="n">
        <f aca="false">SUMIFS(시군구_병원급!$H$5:$H$3668,시군구_병원급!$A$5:$A$3668,$A1295,시군구_병원급!$D$5:$D$3668,$D1295)</f>
        <v>8</v>
      </c>
      <c r="BC1295" s="16" t="n">
        <f aca="false">K1295+AY1295</f>
        <v>2</v>
      </c>
      <c r="BD1295" s="17" t="n">
        <f aca="false">IF(E1295=0,"",(K1295+AY1295)/E1295*1000)</f>
        <v>0.49813200498132</v>
      </c>
      <c r="BE1295" s="16" t="n">
        <f aca="false">AY1295-SUMIFS(시군구_병원급!$E$5:$E$3668,시군구_병원급!$A$5:$A$3668,$A1295,시군구_병원급!$D$5:$D$3668,$D1295-3)</f>
        <v>0</v>
      </c>
      <c r="BF1295" s="16" t="n">
        <f aca="false">IF(AY1295=0,1,0)</f>
        <v>0</v>
      </c>
      <c r="BG1295" s="16" t="n">
        <f aca="false">IF(K1295+AY1295=0,1,0)</f>
        <v>0</v>
      </c>
      <c r="BH1295" s="16" t="n">
        <f aca="false">AF1295+AG1295+AH1295</f>
        <v>14</v>
      </c>
      <c r="BI1295" s="18" t="n">
        <f aca="false">IF(H1295=0,"",BH1295/H1295)</f>
        <v>0.25</v>
      </c>
      <c r="BJ1295" s="16" t="n">
        <f aca="false">IF(AP1295="","",AP1295+AN1295)</f>
        <v>8</v>
      </c>
    </row>
    <row r="1296" customFormat="false" ht="15" hidden="false" customHeight="true" outlineLevel="0" collapsed="false">
      <c r="A1296" s="9" t="s">
        <v>351</v>
      </c>
      <c r="B1296" s="10" t="s">
        <v>319</v>
      </c>
      <c r="C1296" s="10" t="s">
        <v>352</v>
      </c>
      <c r="D1296" s="9" t="n">
        <v>2021</v>
      </c>
      <c r="E1296" s="11" t="n">
        <v>642</v>
      </c>
      <c r="F1296" s="11" t="n">
        <v>82</v>
      </c>
      <c r="G1296" s="11" t="n">
        <v>83</v>
      </c>
      <c r="H1296" s="11" t="n">
        <v>12</v>
      </c>
      <c r="I1296" s="11" t="n">
        <v>806</v>
      </c>
      <c r="J1296" s="11" t="n">
        <v>404</v>
      </c>
      <c r="K1296" s="11" t="n">
        <v>0</v>
      </c>
      <c r="L1296" s="12" t="n">
        <v>18.6915887850467</v>
      </c>
      <c r="M1296" s="12" t="n">
        <v>0</v>
      </c>
      <c r="N1296" s="13" t="n">
        <v>0.501240694789082</v>
      </c>
      <c r="O1296" s="13" t="n">
        <v>1.25545171339564</v>
      </c>
      <c r="P1296" s="13" t="n">
        <v>0.129283489096573</v>
      </c>
      <c r="Q1296" s="13" t="n">
        <v>-0.309677419354839</v>
      </c>
      <c r="R1296" s="13" t="n">
        <v>-0.431506849315068</v>
      </c>
      <c r="S1296" s="11" t="n">
        <v>0</v>
      </c>
      <c r="T1296" s="13" t="n">
        <v>0</v>
      </c>
      <c r="U1296" s="13" t="n">
        <v>-0.0724971231300345</v>
      </c>
      <c r="V1296" s="11" t="n">
        <v>1</v>
      </c>
      <c r="W1296" s="13" t="n">
        <v>-0.0833333333333334</v>
      </c>
      <c r="X1296" s="11" t="n">
        <v>0</v>
      </c>
      <c r="Y1296" s="11" t="n">
        <v>0</v>
      </c>
      <c r="Z1296" s="11" t="n">
        <v>0</v>
      </c>
      <c r="AA1296" s="11" t="n">
        <v>0</v>
      </c>
      <c r="AB1296" s="10" t="s">
        <v>515</v>
      </c>
      <c r="AC1296" s="11" t="n">
        <v>3</v>
      </c>
      <c r="AD1296" s="11" t="n">
        <v>0</v>
      </c>
      <c r="AE1296" s="11" t="n">
        <v>1</v>
      </c>
      <c r="AF1296" s="11" t="n">
        <v>0</v>
      </c>
      <c r="AG1296" s="11" t="n">
        <v>8</v>
      </c>
      <c r="AH1296" s="11" t="n">
        <v>0</v>
      </c>
      <c r="AI1296" s="13" t="n">
        <v>0.25</v>
      </c>
      <c r="AJ1296" s="13" t="n">
        <v>0</v>
      </c>
      <c r="AK1296" s="13" t="n">
        <v>0.0833333333333333</v>
      </c>
      <c r="AL1296" s="13" t="n">
        <v>0</v>
      </c>
      <c r="AM1296" s="13" t="n">
        <v>0.666666666666667</v>
      </c>
      <c r="AN1296" s="11" t="n">
        <v>0</v>
      </c>
      <c r="AO1296" s="13" t="n">
        <v>0</v>
      </c>
      <c r="AP1296" s="11" t="n">
        <v>0</v>
      </c>
      <c r="AQ1296" s="11" t="n">
        <v>0</v>
      </c>
      <c r="AR1296" s="13" t="n">
        <v>0</v>
      </c>
      <c r="AS1296" s="13" t="n">
        <v>0</v>
      </c>
      <c r="AT1296" s="14" t="n">
        <f aca="false">SUMIFS(시도_소아과개폐업!$C$5:$C$293,시도_소아과개폐업!$A$5:$A$293,$D1296,시도_소아과개폐업!$B$5:$B$293,$B1296)</f>
        <v>15</v>
      </c>
      <c r="AU1296" s="14" t="n">
        <f aca="false">SUMIFS(시도_소아과개폐업!$D$5:$D$293,시도_소아과개폐업!$A$5:$A$293,$D1296,시도_소아과개폐업!$B$5:$B$293,$B1296)</f>
        <v>11</v>
      </c>
      <c r="AV1296" s="14" t="n">
        <f aca="false">SUMIFS(시도_소아과개폐업!$F$5:$F$293,시도_소아과개폐업!$A$5:$A$293,$D1296,시도_소아과개폐업!$B$5:$B$293,$B1296)</f>
        <v>4</v>
      </c>
      <c r="AW1296" s="15" t="n">
        <f aca="false">SUMIFS(시도_소아과개폐업!$G$5:$G$293,시도_소아과개폐업!$A$5:$A$293,$D1296,시도_소아과개폐업!$B$5:$B$293,$B1296)</f>
        <v>0.44</v>
      </c>
      <c r="AX1296" s="14" t="n">
        <f aca="false">SUMIFS(시도_소아과개폐업!$H$5:$H$293,시도_소아과개폐업!$A$5:$A$293,$D1296,시도_소아과개폐업!$B$5:$B$293,$B1296)</f>
        <v>48</v>
      </c>
      <c r="AY1296" s="14" t="n">
        <f aca="false">SUMIFS(시군구_병원급!$E$5:$E$3668,시군구_병원급!$A$5:$A$3668,$A1296,시군구_병원급!$D$5:$D$3668,$D1296)</f>
        <v>0</v>
      </c>
      <c r="AZ1296" s="14" t="n">
        <f aca="false">SUMIFS(시군구_병원급!$F$5:$F$3668,시군구_병원급!$A$5:$A$3668,$A1296,시군구_병원급!$D$5:$D$3668,$D1296)</f>
        <v>0</v>
      </c>
      <c r="BA1296" s="14" t="n">
        <f aca="false">SUMIFS(시군구_병원급!$G$5:$G$3668,시군구_병원급!$A$5:$A$3668,$A1296,시군구_병원급!$D$5:$D$3668,$D1296)</f>
        <v>2</v>
      </c>
      <c r="BB1296" s="14" t="n">
        <f aca="false">SUMIFS(시군구_병원급!$H$5:$H$3668,시군구_병원급!$A$5:$A$3668,$A1296,시군구_병원급!$D$5:$D$3668,$D1296)</f>
        <v>4</v>
      </c>
      <c r="BC1296" s="16" t="n">
        <f aca="false">K1296+AY1296</f>
        <v>0</v>
      </c>
      <c r="BD1296" s="17" t="n">
        <f aca="false">IF(E1296=0,"",(K1296+AY1296)/E1296*1000)</f>
        <v>0</v>
      </c>
      <c r="BE1296" s="16" t="n">
        <f aca="false">AY1296-SUMIFS(시군구_병원급!$E$5:$E$3668,시군구_병원급!$A$5:$A$3668,$A1296,시군구_병원급!$D$5:$D$3668,$D1296-3)</f>
        <v>0</v>
      </c>
      <c r="BF1296" s="16" t="n">
        <f aca="false">IF(AY1296=0,1,0)</f>
        <v>1</v>
      </c>
      <c r="BG1296" s="16" t="n">
        <f aca="false">IF(K1296+AY1296=0,1,0)</f>
        <v>1</v>
      </c>
      <c r="BH1296" s="16" t="n">
        <f aca="false">AF1296+AG1296+AH1296</f>
        <v>8</v>
      </c>
      <c r="BI1296" s="18" t="n">
        <f aca="false">IF(H1296=0,"",BH1296/H1296)</f>
        <v>0.666666666666667</v>
      </c>
      <c r="BJ1296" s="16" t="n">
        <f aca="false">IF(AP1296="","",AP1296+AN1296)</f>
        <v>0</v>
      </c>
    </row>
    <row r="1297" customFormat="false" ht="15" hidden="false" customHeight="true" outlineLevel="0" collapsed="false">
      <c r="A1297" s="9" t="s">
        <v>353</v>
      </c>
      <c r="B1297" s="10" t="s">
        <v>319</v>
      </c>
      <c r="C1297" s="10" t="s">
        <v>354</v>
      </c>
      <c r="D1297" s="9" t="n">
        <v>2021</v>
      </c>
      <c r="E1297" s="11" t="n">
        <v>2322</v>
      </c>
      <c r="F1297" s="11" t="n">
        <v>402</v>
      </c>
      <c r="G1297" s="11" t="n">
        <v>413</v>
      </c>
      <c r="H1297" s="11" t="n">
        <v>16</v>
      </c>
      <c r="I1297" s="11" t="n">
        <v>1362</v>
      </c>
      <c r="J1297" s="11" t="n">
        <v>967</v>
      </c>
      <c r="K1297" s="11" t="n">
        <v>0</v>
      </c>
      <c r="L1297" s="12" t="n">
        <v>6.89061154177433</v>
      </c>
      <c r="M1297" s="12" t="n">
        <v>0</v>
      </c>
      <c r="N1297" s="13" t="n">
        <v>0.709985315712188</v>
      </c>
      <c r="O1297" s="13" t="n">
        <v>0.58656330749354</v>
      </c>
      <c r="P1297" s="13" t="n">
        <v>0.17786391042205</v>
      </c>
      <c r="Q1297" s="13" t="n">
        <v>0.0759962928637628</v>
      </c>
      <c r="R1297" s="13" t="n">
        <v>0.0048661800486618</v>
      </c>
      <c r="S1297" s="11" t="n">
        <v>-1</v>
      </c>
      <c r="T1297" s="13" t="n">
        <v>0</v>
      </c>
      <c r="U1297" s="13" t="n">
        <v>-0.119016817593791</v>
      </c>
      <c r="V1297" s="11" t="n">
        <v>1</v>
      </c>
      <c r="W1297" s="13" t="n">
        <v>0</v>
      </c>
      <c r="X1297" s="11" t="n">
        <v>0</v>
      </c>
      <c r="Y1297" s="11" t="n">
        <v>0</v>
      </c>
      <c r="Z1297" s="11" t="n">
        <v>0</v>
      </c>
      <c r="AA1297" s="11" t="n">
        <v>0</v>
      </c>
      <c r="AB1297" s="10" t="s">
        <v>515</v>
      </c>
      <c r="AC1297" s="11" t="n">
        <v>6</v>
      </c>
      <c r="AD1297" s="11" t="n">
        <v>1</v>
      </c>
      <c r="AE1297" s="11" t="n">
        <v>2</v>
      </c>
      <c r="AF1297" s="11" t="n">
        <v>1</v>
      </c>
      <c r="AG1297" s="11" t="n">
        <v>6</v>
      </c>
      <c r="AH1297" s="11" t="n">
        <v>0</v>
      </c>
      <c r="AI1297" s="13" t="n">
        <v>0.375</v>
      </c>
      <c r="AJ1297" s="13" t="n">
        <v>0.0625</v>
      </c>
      <c r="AK1297" s="13" t="n">
        <v>0.125</v>
      </c>
      <c r="AL1297" s="13" t="n">
        <v>0.0625</v>
      </c>
      <c r="AM1297" s="13" t="n">
        <v>0.375</v>
      </c>
      <c r="AN1297" s="11" t="n">
        <v>2</v>
      </c>
      <c r="AO1297" s="13" t="n">
        <v>0.111111111111111</v>
      </c>
      <c r="AP1297" s="11" t="n">
        <v>0</v>
      </c>
      <c r="AQ1297" s="11" t="n">
        <v>0</v>
      </c>
      <c r="AR1297" s="13" t="n">
        <v>0</v>
      </c>
      <c r="AS1297" s="13" t="n">
        <v>0</v>
      </c>
      <c r="AT1297" s="14" t="n">
        <f aca="false">SUMIFS(시도_소아과개폐업!$C$5:$C$293,시도_소아과개폐업!$A$5:$A$293,$D1297,시도_소아과개폐업!$B$5:$B$293,$B1297)</f>
        <v>15</v>
      </c>
      <c r="AU1297" s="14" t="n">
        <f aca="false">SUMIFS(시도_소아과개폐업!$D$5:$D$293,시도_소아과개폐업!$A$5:$A$293,$D1297,시도_소아과개폐업!$B$5:$B$293,$B1297)</f>
        <v>11</v>
      </c>
      <c r="AV1297" s="14" t="n">
        <f aca="false">SUMIFS(시도_소아과개폐업!$F$5:$F$293,시도_소아과개폐업!$A$5:$A$293,$D1297,시도_소아과개폐업!$B$5:$B$293,$B1297)</f>
        <v>4</v>
      </c>
      <c r="AW1297" s="15" t="n">
        <f aca="false">SUMIFS(시도_소아과개폐업!$G$5:$G$293,시도_소아과개폐업!$A$5:$A$293,$D1297,시도_소아과개폐업!$B$5:$B$293,$B1297)</f>
        <v>0.44</v>
      </c>
      <c r="AX1297" s="14" t="n">
        <f aca="false">SUMIFS(시도_소아과개폐업!$H$5:$H$293,시도_소아과개폐업!$A$5:$A$293,$D1297,시도_소아과개폐업!$B$5:$B$293,$B1297)</f>
        <v>48</v>
      </c>
      <c r="AY1297" s="14" t="n">
        <f aca="false">SUMIFS(시군구_병원급!$E$5:$E$3668,시군구_병원급!$A$5:$A$3668,$A1297,시군구_병원급!$D$5:$D$3668,$D1297)</f>
        <v>2</v>
      </c>
      <c r="AZ1297" s="14" t="n">
        <f aca="false">SUMIFS(시군구_병원급!$F$5:$F$3668,시군구_병원급!$A$5:$A$3668,$A1297,시군구_병원급!$D$5:$D$3668,$D1297)</f>
        <v>2</v>
      </c>
      <c r="BA1297" s="14" t="n">
        <f aca="false">SUMIFS(시군구_병원급!$G$5:$G$3668,시군구_병원급!$A$5:$A$3668,$A1297,시군구_병원급!$D$5:$D$3668,$D1297)</f>
        <v>2</v>
      </c>
      <c r="BB1297" s="14" t="n">
        <f aca="false">SUMIFS(시군구_병원급!$H$5:$H$3668,시군구_병원급!$A$5:$A$3668,$A1297,시군구_병원급!$D$5:$D$3668,$D1297)</f>
        <v>4</v>
      </c>
      <c r="BC1297" s="16" t="n">
        <f aca="false">K1297+AY1297</f>
        <v>2</v>
      </c>
      <c r="BD1297" s="17" t="n">
        <f aca="false">IF(E1297=0,"",(K1297+AY1297)/E1297*1000)</f>
        <v>0.861326442721792</v>
      </c>
      <c r="BE1297" s="16" t="n">
        <f aca="false">AY1297-SUMIFS(시군구_병원급!$E$5:$E$3668,시군구_병원급!$A$5:$A$3668,$A1297,시군구_병원급!$D$5:$D$3668,$D1297-3)</f>
        <v>0</v>
      </c>
      <c r="BF1297" s="16" t="n">
        <f aca="false">IF(AY1297=0,1,0)</f>
        <v>0</v>
      </c>
      <c r="BG1297" s="16" t="n">
        <f aca="false">IF(K1297+AY1297=0,1,0)</f>
        <v>0</v>
      </c>
      <c r="BH1297" s="16" t="n">
        <f aca="false">AF1297+AG1297+AH1297</f>
        <v>7</v>
      </c>
      <c r="BI1297" s="18" t="n">
        <f aca="false">IF(H1297=0,"",BH1297/H1297)</f>
        <v>0.4375</v>
      </c>
      <c r="BJ1297" s="16" t="n">
        <f aca="false">IF(AP1297="","",AP1297+AN1297)</f>
        <v>2</v>
      </c>
    </row>
    <row r="1298" customFormat="false" ht="15" hidden="false" customHeight="true" outlineLevel="0" collapsed="false">
      <c r="A1298" s="9" t="s">
        <v>355</v>
      </c>
      <c r="B1298" s="10" t="s">
        <v>319</v>
      </c>
      <c r="C1298" s="10" t="s">
        <v>356</v>
      </c>
      <c r="D1298" s="9" t="n">
        <v>2021</v>
      </c>
      <c r="E1298" s="11" t="n">
        <v>1252</v>
      </c>
      <c r="F1298" s="11" t="n">
        <v>145</v>
      </c>
      <c r="G1298" s="11" t="n">
        <v>153</v>
      </c>
      <c r="H1298" s="11" t="n">
        <v>14</v>
      </c>
      <c r="I1298" s="11" t="n">
        <v>906</v>
      </c>
      <c r="J1298" s="11" t="n">
        <v>657</v>
      </c>
      <c r="K1298" s="11" t="n">
        <v>0</v>
      </c>
      <c r="L1298" s="12" t="n">
        <v>11.1821086261981</v>
      </c>
      <c r="M1298" s="12" t="n">
        <v>0</v>
      </c>
      <c r="N1298" s="13" t="n">
        <v>0.725165562913907</v>
      </c>
      <c r="O1298" s="13" t="n">
        <v>0.723642172523962</v>
      </c>
      <c r="P1298" s="13" t="n">
        <v>0.122204472843451</v>
      </c>
      <c r="Q1298" s="13" t="n">
        <v>-0.356298200514139</v>
      </c>
      <c r="R1298" s="13" t="n">
        <v>-0.555232558139535</v>
      </c>
      <c r="S1298" s="11" t="n">
        <v>0</v>
      </c>
      <c r="T1298" s="13" t="n">
        <v>0</v>
      </c>
      <c r="U1298" s="13" t="n">
        <v>-0.107389162561576</v>
      </c>
      <c r="V1298" s="11" t="n">
        <v>1</v>
      </c>
      <c r="W1298" s="13" t="n">
        <v>-0.0714285714285714</v>
      </c>
      <c r="X1298" s="11" t="n">
        <v>0</v>
      </c>
      <c r="Y1298" s="11" t="n">
        <v>0</v>
      </c>
      <c r="Z1298" s="11" t="n">
        <v>0</v>
      </c>
      <c r="AA1298" s="11" t="n">
        <v>0</v>
      </c>
      <c r="AB1298" s="10" t="s">
        <v>515</v>
      </c>
      <c r="AC1298" s="11" t="n">
        <v>4</v>
      </c>
      <c r="AD1298" s="11" t="n">
        <v>1</v>
      </c>
      <c r="AE1298" s="11" t="n">
        <v>2</v>
      </c>
      <c r="AF1298" s="11" t="n">
        <v>1</v>
      </c>
      <c r="AG1298" s="11" t="n">
        <v>6</v>
      </c>
      <c r="AH1298" s="11" t="n">
        <v>0</v>
      </c>
      <c r="AI1298" s="13" t="n">
        <v>0.285714285714286</v>
      </c>
      <c r="AJ1298" s="13" t="n">
        <v>0.0714285714285714</v>
      </c>
      <c r="AK1298" s="13" t="n">
        <v>0.142857142857143</v>
      </c>
      <c r="AL1298" s="13" t="n">
        <v>0.0714285714285714</v>
      </c>
      <c r="AM1298" s="13" t="n">
        <v>0.428571428571429</v>
      </c>
      <c r="AN1298" s="11" t="n">
        <v>0</v>
      </c>
      <c r="AO1298" s="13" t="n">
        <v>0</v>
      </c>
      <c r="AP1298" s="11" t="n">
        <v>0</v>
      </c>
      <c r="AQ1298" s="11" t="n">
        <v>0</v>
      </c>
      <c r="AR1298" s="13" t="n">
        <v>0</v>
      </c>
      <c r="AS1298" s="13" t="n">
        <v>0</v>
      </c>
      <c r="AT1298" s="14" t="n">
        <f aca="false">SUMIFS(시도_소아과개폐업!$C$5:$C$293,시도_소아과개폐업!$A$5:$A$293,$D1298,시도_소아과개폐업!$B$5:$B$293,$B1298)</f>
        <v>15</v>
      </c>
      <c r="AU1298" s="14" t="n">
        <f aca="false">SUMIFS(시도_소아과개폐업!$D$5:$D$293,시도_소아과개폐업!$A$5:$A$293,$D1298,시도_소아과개폐업!$B$5:$B$293,$B1298)</f>
        <v>11</v>
      </c>
      <c r="AV1298" s="14" t="n">
        <f aca="false">SUMIFS(시도_소아과개폐업!$F$5:$F$293,시도_소아과개폐업!$A$5:$A$293,$D1298,시도_소아과개폐업!$B$5:$B$293,$B1298)</f>
        <v>4</v>
      </c>
      <c r="AW1298" s="15" t="n">
        <f aca="false">SUMIFS(시도_소아과개폐업!$G$5:$G$293,시도_소아과개폐업!$A$5:$A$293,$D1298,시도_소아과개폐업!$B$5:$B$293,$B1298)</f>
        <v>0.44</v>
      </c>
      <c r="AX1298" s="14" t="n">
        <f aca="false">SUMIFS(시도_소아과개폐업!$H$5:$H$293,시도_소아과개폐업!$A$5:$A$293,$D1298,시도_소아과개폐업!$B$5:$B$293,$B1298)</f>
        <v>48</v>
      </c>
      <c r="AY1298" s="14" t="n">
        <f aca="false">SUMIFS(시군구_병원급!$E$5:$E$3668,시군구_병원급!$A$5:$A$3668,$A1298,시군구_병원급!$D$5:$D$3668,$D1298)</f>
        <v>1</v>
      </c>
      <c r="AZ1298" s="14" t="n">
        <f aca="false">SUMIFS(시군구_병원급!$F$5:$F$3668,시군구_병원급!$A$5:$A$3668,$A1298,시군구_병원급!$D$5:$D$3668,$D1298)</f>
        <v>0</v>
      </c>
      <c r="BA1298" s="14" t="n">
        <f aca="false">SUMIFS(시군구_병원급!$G$5:$G$3668,시군구_병원급!$A$5:$A$3668,$A1298,시군구_병원급!$D$5:$D$3668,$D1298)</f>
        <v>2</v>
      </c>
      <c r="BB1298" s="14" t="n">
        <f aca="false">SUMIFS(시군구_병원급!$H$5:$H$3668,시군구_병원급!$A$5:$A$3668,$A1298,시군구_병원급!$D$5:$D$3668,$D1298)</f>
        <v>4</v>
      </c>
      <c r="BC1298" s="16" t="n">
        <f aca="false">K1298+AY1298</f>
        <v>1</v>
      </c>
      <c r="BD1298" s="17" t="n">
        <f aca="false">IF(E1298=0,"",(K1298+AY1298)/E1298*1000)</f>
        <v>0.798722044728434</v>
      </c>
      <c r="BE1298" s="16" t="n">
        <f aca="false">AY1298-SUMIFS(시군구_병원급!$E$5:$E$3668,시군구_병원급!$A$5:$A$3668,$A1298,시군구_병원급!$D$5:$D$3668,$D1298-3)</f>
        <v>0</v>
      </c>
      <c r="BF1298" s="16" t="n">
        <f aca="false">IF(AY1298=0,1,0)</f>
        <v>0</v>
      </c>
      <c r="BG1298" s="16" t="n">
        <f aca="false">IF(K1298+AY1298=0,1,0)</f>
        <v>0</v>
      </c>
      <c r="BH1298" s="16" t="n">
        <f aca="false">AF1298+AG1298+AH1298</f>
        <v>7</v>
      </c>
      <c r="BI1298" s="18" t="n">
        <f aca="false">IF(H1298=0,"",BH1298/H1298)</f>
        <v>0.5</v>
      </c>
      <c r="BJ1298" s="16" t="n">
        <f aca="false">IF(AP1298="","",AP1298+AN1298)</f>
        <v>0</v>
      </c>
    </row>
    <row r="1299" customFormat="false" ht="15" hidden="false" customHeight="true" outlineLevel="0" collapsed="false">
      <c r="A1299" s="9" t="s">
        <v>357</v>
      </c>
      <c r="B1299" s="10" t="s">
        <v>319</v>
      </c>
      <c r="C1299" s="10" t="s">
        <v>358</v>
      </c>
      <c r="D1299" s="9" t="n">
        <v>2021</v>
      </c>
      <c r="E1299" s="11" t="n">
        <v>1544</v>
      </c>
      <c r="F1299" s="11" t="n">
        <v>196</v>
      </c>
      <c r="G1299" s="11" t="n">
        <v>203</v>
      </c>
      <c r="H1299" s="11" t="n">
        <v>24</v>
      </c>
      <c r="I1299" s="11" t="n">
        <v>1194</v>
      </c>
      <c r="J1299" s="11" t="n">
        <v>865</v>
      </c>
      <c r="K1299" s="11" t="n">
        <v>0</v>
      </c>
      <c r="L1299" s="12" t="n">
        <v>15.5440414507772</v>
      </c>
      <c r="M1299" s="12" t="n">
        <v>0</v>
      </c>
      <c r="N1299" s="13" t="n">
        <v>0.724455611390285</v>
      </c>
      <c r="O1299" s="13" t="n">
        <v>0.773316062176166</v>
      </c>
      <c r="P1299" s="13" t="n">
        <v>0.131476683937824</v>
      </c>
      <c r="Q1299" s="13" t="n">
        <v>-0.231075697211155</v>
      </c>
      <c r="R1299" s="13" t="n">
        <v>-0.345161290322581</v>
      </c>
      <c r="S1299" s="11" t="n">
        <v>0</v>
      </c>
      <c r="T1299" s="13" t="n">
        <v>0</v>
      </c>
      <c r="U1299" s="13" t="n">
        <v>-0.00748129675810472</v>
      </c>
      <c r="V1299" s="11" t="n">
        <v>1</v>
      </c>
      <c r="W1299" s="13" t="n">
        <v>-0.0833333333333334</v>
      </c>
      <c r="X1299" s="11" t="n">
        <v>0</v>
      </c>
      <c r="Y1299" s="11" t="n">
        <v>0</v>
      </c>
      <c r="Z1299" s="11" t="n">
        <v>0</v>
      </c>
      <c r="AA1299" s="11" t="n">
        <v>0</v>
      </c>
      <c r="AB1299" s="10" t="s">
        <v>515</v>
      </c>
      <c r="AC1299" s="11" t="n">
        <v>7</v>
      </c>
      <c r="AD1299" s="11" t="n">
        <v>4</v>
      </c>
      <c r="AE1299" s="11" t="n">
        <v>2</v>
      </c>
      <c r="AF1299" s="11" t="n">
        <v>0</v>
      </c>
      <c r="AG1299" s="11" t="n">
        <v>11</v>
      </c>
      <c r="AH1299" s="11" t="n">
        <v>0</v>
      </c>
      <c r="AI1299" s="13" t="n">
        <v>0.291666666666667</v>
      </c>
      <c r="AJ1299" s="13" t="n">
        <v>0.166666666666667</v>
      </c>
      <c r="AK1299" s="13" t="n">
        <v>0.0833333333333333</v>
      </c>
      <c r="AL1299" s="13" t="n">
        <v>0</v>
      </c>
      <c r="AM1299" s="13" t="n">
        <v>0.458333333333333</v>
      </c>
      <c r="AN1299" s="11" t="n">
        <v>2</v>
      </c>
      <c r="AO1299" s="13" t="n">
        <v>0.0769230769230769</v>
      </c>
      <c r="AP1299" s="11" t="n">
        <v>1</v>
      </c>
      <c r="AQ1299" s="11" t="n">
        <v>2</v>
      </c>
      <c r="AR1299" s="13" t="n">
        <v>0.04</v>
      </c>
      <c r="AS1299" s="13" t="n">
        <v>0.08</v>
      </c>
      <c r="AT1299" s="14" t="n">
        <f aca="false">SUMIFS(시도_소아과개폐업!$C$5:$C$293,시도_소아과개폐업!$A$5:$A$293,$D1299,시도_소아과개폐업!$B$5:$B$293,$B1299)</f>
        <v>15</v>
      </c>
      <c r="AU1299" s="14" t="n">
        <f aca="false">SUMIFS(시도_소아과개폐업!$D$5:$D$293,시도_소아과개폐업!$A$5:$A$293,$D1299,시도_소아과개폐업!$B$5:$B$293,$B1299)</f>
        <v>11</v>
      </c>
      <c r="AV1299" s="14" t="n">
        <f aca="false">SUMIFS(시도_소아과개폐업!$F$5:$F$293,시도_소아과개폐업!$A$5:$A$293,$D1299,시도_소아과개폐업!$B$5:$B$293,$B1299)</f>
        <v>4</v>
      </c>
      <c r="AW1299" s="15" t="n">
        <f aca="false">SUMIFS(시도_소아과개폐업!$G$5:$G$293,시도_소아과개폐업!$A$5:$A$293,$D1299,시도_소아과개폐업!$B$5:$B$293,$B1299)</f>
        <v>0.44</v>
      </c>
      <c r="AX1299" s="14" t="n">
        <f aca="false">SUMIFS(시도_소아과개폐업!$H$5:$H$293,시도_소아과개폐업!$A$5:$A$293,$D1299,시도_소아과개폐업!$B$5:$B$293,$B1299)</f>
        <v>48</v>
      </c>
      <c r="AY1299" s="14" t="n">
        <f aca="false">SUMIFS(시군구_병원급!$E$5:$E$3668,시군구_병원급!$A$5:$A$3668,$A1299,시군구_병원급!$D$5:$D$3668,$D1299)</f>
        <v>0</v>
      </c>
      <c r="AZ1299" s="14" t="n">
        <f aca="false">SUMIFS(시군구_병원급!$F$5:$F$3668,시군구_병원급!$A$5:$A$3668,$A1299,시군구_병원급!$D$5:$D$3668,$D1299)</f>
        <v>0</v>
      </c>
      <c r="BA1299" s="14" t="n">
        <f aca="false">SUMIFS(시군구_병원급!$G$5:$G$3668,시군구_병원급!$A$5:$A$3668,$A1299,시군구_병원급!$D$5:$D$3668,$D1299)</f>
        <v>1</v>
      </c>
      <c r="BB1299" s="14" t="n">
        <f aca="false">SUMIFS(시군구_병원급!$H$5:$H$3668,시군구_병원급!$A$5:$A$3668,$A1299,시군구_병원급!$D$5:$D$3668,$D1299)</f>
        <v>1</v>
      </c>
      <c r="BC1299" s="16" t="n">
        <f aca="false">K1299+AY1299</f>
        <v>0</v>
      </c>
      <c r="BD1299" s="17" t="n">
        <f aca="false">IF(E1299=0,"",(K1299+AY1299)/E1299*1000)</f>
        <v>0</v>
      </c>
      <c r="BE1299" s="16" t="n">
        <f aca="false">AY1299-SUMIFS(시군구_병원급!$E$5:$E$3668,시군구_병원급!$A$5:$A$3668,$A1299,시군구_병원급!$D$5:$D$3668,$D1299-3)</f>
        <v>0</v>
      </c>
      <c r="BF1299" s="16" t="n">
        <f aca="false">IF(AY1299=0,1,0)</f>
        <v>1</v>
      </c>
      <c r="BG1299" s="16" t="n">
        <f aca="false">IF(K1299+AY1299=0,1,0)</f>
        <v>1</v>
      </c>
      <c r="BH1299" s="16" t="n">
        <f aca="false">AF1299+AG1299+AH1299</f>
        <v>11</v>
      </c>
      <c r="BI1299" s="18" t="n">
        <f aca="false">IF(H1299=0,"",BH1299/H1299)</f>
        <v>0.458333333333333</v>
      </c>
      <c r="BJ1299" s="16" t="n">
        <f aca="false">IF(AP1299="","",AP1299+AN1299)</f>
        <v>3</v>
      </c>
    </row>
    <row r="1300" customFormat="false" ht="15" hidden="false" customHeight="true" outlineLevel="0" collapsed="false">
      <c r="A1300" s="9" t="s">
        <v>359</v>
      </c>
      <c r="B1300" s="10" t="s">
        <v>319</v>
      </c>
      <c r="C1300" s="10" t="s">
        <v>360</v>
      </c>
      <c r="D1300" s="9" t="n">
        <v>2021</v>
      </c>
      <c r="E1300" s="11" t="n">
        <v>818</v>
      </c>
      <c r="F1300" s="11" t="n">
        <v>122</v>
      </c>
      <c r="G1300" s="11" t="n">
        <v>129</v>
      </c>
      <c r="H1300" s="11" t="n">
        <v>12</v>
      </c>
      <c r="I1300" s="11" t="n">
        <v>699</v>
      </c>
      <c r="J1300" s="11" t="n">
        <v>416</v>
      </c>
      <c r="K1300" s="11" t="n">
        <v>0</v>
      </c>
      <c r="L1300" s="12" t="n">
        <v>14.6699266503668</v>
      </c>
      <c r="M1300" s="12" t="n">
        <v>0</v>
      </c>
      <c r="N1300" s="13" t="n">
        <v>0.59513590844063</v>
      </c>
      <c r="O1300" s="13" t="n">
        <v>0.854523227383863</v>
      </c>
      <c r="P1300" s="13" t="n">
        <v>0.157701711491443</v>
      </c>
      <c r="Q1300" s="13" t="n">
        <v>-0.212704523580366</v>
      </c>
      <c r="R1300" s="13" t="n">
        <v>-0.0300751879699248</v>
      </c>
      <c r="S1300" s="11" t="n">
        <v>0</v>
      </c>
      <c r="T1300" s="13" t="n">
        <v>0</v>
      </c>
      <c r="U1300" s="13" t="n">
        <v>0</v>
      </c>
      <c r="V1300" s="11" t="n">
        <v>1</v>
      </c>
      <c r="W1300" s="13" t="n">
        <v>-0.0833333333333334</v>
      </c>
      <c r="X1300" s="11" t="n">
        <v>0</v>
      </c>
      <c r="Y1300" s="11" t="n">
        <v>0</v>
      </c>
      <c r="Z1300" s="11" t="n">
        <v>0</v>
      </c>
      <c r="AA1300" s="11" t="n">
        <v>0</v>
      </c>
      <c r="AB1300" s="10" t="s">
        <v>515</v>
      </c>
      <c r="AC1300" s="11" t="n">
        <v>4</v>
      </c>
      <c r="AD1300" s="11" t="n">
        <v>1</v>
      </c>
      <c r="AE1300" s="11" t="n">
        <v>2</v>
      </c>
      <c r="AF1300" s="11" t="n">
        <v>0</v>
      </c>
      <c r="AG1300" s="11" t="n">
        <v>5</v>
      </c>
      <c r="AH1300" s="11" t="n">
        <v>0</v>
      </c>
      <c r="AI1300" s="13" t="n">
        <v>0.333333333333333</v>
      </c>
      <c r="AJ1300" s="13" t="n">
        <v>0.0833333333333333</v>
      </c>
      <c r="AK1300" s="13" t="n">
        <v>0.166666666666667</v>
      </c>
      <c r="AL1300" s="13" t="n">
        <v>0</v>
      </c>
      <c r="AM1300" s="13" t="n">
        <v>0.416666666666667</v>
      </c>
      <c r="AN1300" s="11" t="n">
        <v>0</v>
      </c>
      <c r="AO1300" s="13" t="n">
        <v>0</v>
      </c>
      <c r="AP1300" s="11" t="n">
        <v>0</v>
      </c>
      <c r="AQ1300" s="11" t="n">
        <v>0</v>
      </c>
      <c r="AR1300" s="13" t="n">
        <v>0</v>
      </c>
      <c r="AS1300" s="13" t="n">
        <v>0</v>
      </c>
      <c r="AT1300" s="14" t="n">
        <f aca="false">SUMIFS(시도_소아과개폐업!$C$5:$C$293,시도_소아과개폐업!$A$5:$A$293,$D1300,시도_소아과개폐업!$B$5:$B$293,$B1300)</f>
        <v>15</v>
      </c>
      <c r="AU1300" s="14" t="n">
        <f aca="false">SUMIFS(시도_소아과개폐업!$D$5:$D$293,시도_소아과개폐업!$A$5:$A$293,$D1300,시도_소아과개폐업!$B$5:$B$293,$B1300)</f>
        <v>11</v>
      </c>
      <c r="AV1300" s="14" t="n">
        <f aca="false">SUMIFS(시도_소아과개폐업!$F$5:$F$293,시도_소아과개폐업!$A$5:$A$293,$D1300,시도_소아과개폐업!$B$5:$B$293,$B1300)</f>
        <v>4</v>
      </c>
      <c r="AW1300" s="15" t="n">
        <f aca="false">SUMIFS(시도_소아과개폐업!$G$5:$G$293,시도_소아과개폐업!$A$5:$A$293,$D1300,시도_소아과개폐업!$B$5:$B$293,$B1300)</f>
        <v>0.44</v>
      </c>
      <c r="AX1300" s="14" t="n">
        <f aca="false">SUMIFS(시도_소아과개폐업!$H$5:$H$293,시도_소아과개폐업!$A$5:$A$293,$D1300,시도_소아과개폐업!$B$5:$B$293,$B1300)</f>
        <v>48</v>
      </c>
      <c r="AY1300" s="14" t="n">
        <f aca="false">SUMIFS(시군구_병원급!$E$5:$E$3668,시군구_병원급!$A$5:$A$3668,$A1300,시군구_병원급!$D$5:$D$3668,$D1300)</f>
        <v>0</v>
      </c>
      <c r="AZ1300" s="14" t="n">
        <f aca="false">SUMIFS(시군구_병원급!$F$5:$F$3668,시군구_병원급!$A$5:$A$3668,$A1300,시군구_병원급!$D$5:$D$3668,$D1300)</f>
        <v>0</v>
      </c>
      <c r="BA1300" s="14" t="n">
        <f aca="false">SUMIFS(시군구_병원급!$G$5:$G$3668,시군구_병원급!$A$5:$A$3668,$A1300,시군구_병원급!$D$5:$D$3668,$D1300)</f>
        <v>2</v>
      </c>
      <c r="BB1300" s="14" t="n">
        <f aca="false">SUMIFS(시군구_병원급!$H$5:$H$3668,시군구_병원급!$A$5:$A$3668,$A1300,시군구_병원급!$D$5:$D$3668,$D1300)</f>
        <v>3</v>
      </c>
      <c r="BC1300" s="16" t="n">
        <f aca="false">K1300+AY1300</f>
        <v>0</v>
      </c>
      <c r="BD1300" s="17" t="n">
        <f aca="false">IF(E1300=0,"",(K1300+AY1300)/E1300*1000)</f>
        <v>0</v>
      </c>
      <c r="BE1300" s="16" t="n">
        <f aca="false">AY1300-SUMIFS(시군구_병원급!$E$5:$E$3668,시군구_병원급!$A$5:$A$3668,$A1300,시군구_병원급!$D$5:$D$3668,$D1300-3)</f>
        <v>0</v>
      </c>
      <c r="BF1300" s="16" t="n">
        <f aca="false">IF(AY1300=0,1,0)</f>
        <v>1</v>
      </c>
      <c r="BG1300" s="16" t="n">
        <f aca="false">IF(K1300+AY1300=0,1,0)</f>
        <v>1</v>
      </c>
      <c r="BH1300" s="16" t="n">
        <f aca="false">AF1300+AG1300+AH1300</f>
        <v>5</v>
      </c>
      <c r="BI1300" s="18" t="n">
        <f aca="false">IF(H1300=0,"",BH1300/H1300)</f>
        <v>0.416666666666667</v>
      </c>
      <c r="BJ1300" s="16" t="n">
        <f aca="false">IF(AP1300="","",AP1300+AN1300)</f>
        <v>0</v>
      </c>
    </row>
    <row r="1301" customFormat="false" ht="15" hidden="false" customHeight="true" outlineLevel="0" collapsed="false">
      <c r="A1301" s="9" t="s">
        <v>361</v>
      </c>
      <c r="B1301" s="10" t="s">
        <v>319</v>
      </c>
      <c r="C1301" s="10" t="s">
        <v>362</v>
      </c>
      <c r="D1301" s="9" t="n">
        <v>2021</v>
      </c>
      <c r="E1301" s="11" t="n">
        <v>763</v>
      </c>
      <c r="F1301" s="11" t="n">
        <v>127</v>
      </c>
      <c r="G1301" s="11" t="n">
        <v>142</v>
      </c>
      <c r="H1301" s="11" t="n">
        <v>13</v>
      </c>
      <c r="I1301" s="11" t="n">
        <v>520</v>
      </c>
      <c r="J1301" s="11" t="n">
        <v>241</v>
      </c>
      <c r="K1301" s="11" t="n">
        <v>0</v>
      </c>
      <c r="L1301" s="12" t="n">
        <v>17.0380078636959</v>
      </c>
      <c r="M1301" s="12" t="n">
        <v>0</v>
      </c>
      <c r="N1301" s="13" t="n">
        <v>0.463461538461539</v>
      </c>
      <c r="O1301" s="13" t="n">
        <v>0.681520314547838</v>
      </c>
      <c r="P1301" s="13" t="n">
        <v>0.18610747051114</v>
      </c>
      <c r="Q1301" s="13" t="n">
        <v>-0.282220131702728</v>
      </c>
      <c r="R1301" s="13" t="n">
        <v>-0.282828282828283</v>
      </c>
      <c r="S1301" s="11" t="n">
        <v>0</v>
      </c>
      <c r="T1301" s="13" t="n">
        <v>0</v>
      </c>
      <c r="U1301" s="13" t="n">
        <v>0</v>
      </c>
      <c r="V1301" s="11" t="n">
        <v>1</v>
      </c>
      <c r="W1301" s="13" t="n">
        <v>-0.0769230769230769</v>
      </c>
      <c r="X1301" s="11" t="n">
        <v>0</v>
      </c>
      <c r="Y1301" s="11" t="n">
        <v>0</v>
      </c>
      <c r="Z1301" s="11" t="n">
        <v>0</v>
      </c>
      <c r="AA1301" s="11" t="n">
        <v>0</v>
      </c>
      <c r="AB1301" s="10" t="s">
        <v>515</v>
      </c>
      <c r="AC1301" s="11" t="n">
        <v>6</v>
      </c>
      <c r="AD1301" s="11" t="n">
        <v>0</v>
      </c>
      <c r="AE1301" s="11" t="n">
        <v>0</v>
      </c>
      <c r="AF1301" s="11" t="n">
        <v>0</v>
      </c>
      <c r="AG1301" s="11" t="n">
        <v>7</v>
      </c>
      <c r="AH1301" s="11" t="n">
        <v>0</v>
      </c>
      <c r="AI1301" s="13" t="n">
        <v>0.461538461538462</v>
      </c>
      <c r="AJ1301" s="13" t="n">
        <v>0</v>
      </c>
      <c r="AK1301" s="13" t="n">
        <v>0</v>
      </c>
      <c r="AL1301" s="13" t="n">
        <v>0</v>
      </c>
      <c r="AM1301" s="13" t="n">
        <v>0.538461538461538</v>
      </c>
      <c r="AN1301" s="11" t="n">
        <v>1</v>
      </c>
      <c r="AO1301" s="13" t="n">
        <v>0.0714285714285714</v>
      </c>
      <c r="AP1301" s="11" t="n">
        <v>0</v>
      </c>
      <c r="AQ1301" s="11" t="n">
        <v>0</v>
      </c>
      <c r="AR1301" s="13" t="n">
        <v>0</v>
      </c>
      <c r="AS1301" s="13" t="n">
        <v>0</v>
      </c>
      <c r="AT1301" s="14" t="n">
        <f aca="false">SUMIFS(시도_소아과개폐업!$C$5:$C$293,시도_소아과개폐업!$A$5:$A$293,$D1301,시도_소아과개폐업!$B$5:$B$293,$B1301)</f>
        <v>15</v>
      </c>
      <c r="AU1301" s="14" t="n">
        <f aca="false">SUMIFS(시도_소아과개폐업!$D$5:$D$293,시도_소아과개폐업!$A$5:$A$293,$D1301,시도_소아과개폐업!$B$5:$B$293,$B1301)</f>
        <v>11</v>
      </c>
      <c r="AV1301" s="14" t="n">
        <f aca="false">SUMIFS(시도_소아과개폐업!$F$5:$F$293,시도_소아과개폐업!$A$5:$A$293,$D1301,시도_소아과개폐업!$B$5:$B$293,$B1301)</f>
        <v>4</v>
      </c>
      <c r="AW1301" s="15" t="n">
        <f aca="false">SUMIFS(시도_소아과개폐업!$G$5:$G$293,시도_소아과개폐업!$A$5:$A$293,$D1301,시도_소아과개폐업!$B$5:$B$293,$B1301)</f>
        <v>0.44</v>
      </c>
      <c r="AX1301" s="14" t="n">
        <f aca="false">SUMIFS(시도_소아과개폐업!$H$5:$H$293,시도_소아과개폐업!$A$5:$A$293,$D1301,시도_소아과개폐업!$B$5:$B$293,$B1301)</f>
        <v>48</v>
      </c>
      <c r="AY1301" s="14" t="n">
        <f aca="false">SUMIFS(시군구_병원급!$E$5:$E$3668,시군구_병원급!$A$5:$A$3668,$A1301,시군구_병원급!$D$5:$D$3668,$D1301)</f>
        <v>1</v>
      </c>
      <c r="AZ1301" s="14" t="n">
        <f aca="false">SUMIFS(시군구_병원급!$F$5:$F$3668,시군구_병원급!$A$5:$A$3668,$A1301,시군구_병원급!$D$5:$D$3668,$D1301)</f>
        <v>0</v>
      </c>
      <c r="BA1301" s="14" t="n">
        <f aca="false">SUMIFS(시군구_병원급!$G$5:$G$3668,시군구_병원급!$A$5:$A$3668,$A1301,시군구_병원급!$D$5:$D$3668,$D1301)</f>
        <v>2</v>
      </c>
      <c r="BB1301" s="14" t="n">
        <f aca="false">SUMIFS(시군구_병원급!$H$5:$H$3668,시군구_병원급!$A$5:$A$3668,$A1301,시군구_병원급!$D$5:$D$3668,$D1301)</f>
        <v>4</v>
      </c>
      <c r="BC1301" s="16" t="n">
        <f aca="false">K1301+AY1301</f>
        <v>1</v>
      </c>
      <c r="BD1301" s="17" t="n">
        <f aca="false">IF(E1301=0,"",(K1301+AY1301)/E1301*1000)</f>
        <v>1.31061598951507</v>
      </c>
      <c r="BE1301" s="16" t="n">
        <f aca="false">AY1301-SUMIFS(시군구_병원급!$E$5:$E$3668,시군구_병원급!$A$5:$A$3668,$A1301,시군구_병원급!$D$5:$D$3668,$D1301-3)</f>
        <v>0</v>
      </c>
      <c r="BF1301" s="16" t="n">
        <f aca="false">IF(AY1301=0,1,0)</f>
        <v>0</v>
      </c>
      <c r="BG1301" s="16" t="n">
        <f aca="false">IF(K1301+AY1301=0,1,0)</f>
        <v>0</v>
      </c>
      <c r="BH1301" s="16" t="n">
        <f aca="false">AF1301+AG1301+AH1301</f>
        <v>7</v>
      </c>
      <c r="BI1301" s="18" t="n">
        <f aca="false">IF(H1301=0,"",BH1301/H1301)</f>
        <v>0.538461538461538</v>
      </c>
      <c r="BJ1301" s="16" t="n">
        <f aca="false">IF(AP1301="","",AP1301+AN1301)</f>
        <v>1</v>
      </c>
    </row>
    <row r="1302" customFormat="false" ht="15" hidden="false" customHeight="true" outlineLevel="0" collapsed="false">
      <c r="A1302" s="9" t="s">
        <v>363</v>
      </c>
      <c r="B1302" s="10" t="s">
        <v>364</v>
      </c>
      <c r="C1302" s="10" t="s">
        <v>365</v>
      </c>
      <c r="D1302" s="9" t="n">
        <v>2021</v>
      </c>
      <c r="E1302" s="11" t="n">
        <v>18477</v>
      </c>
      <c r="F1302" s="11" t="n">
        <v>2189</v>
      </c>
      <c r="G1302" s="11" t="n">
        <v>2221</v>
      </c>
      <c r="H1302" s="11" t="n">
        <v>345</v>
      </c>
      <c r="I1302" s="11" t="n">
        <v>16187</v>
      </c>
      <c r="J1302" s="11" t="n">
        <v>11004</v>
      </c>
      <c r="K1302" s="11" t="n">
        <v>19</v>
      </c>
      <c r="L1302" s="12" t="n">
        <v>18.6718623153109</v>
      </c>
      <c r="M1302" s="12" t="n">
        <v>1.02830546084321</v>
      </c>
      <c r="N1302" s="13" t="n">
        <v>0.679804781614876</v>
      </c>
      <c r="O1302" s="13" t="n">
        <v>0.876062131298371</v>
      </c>
      <c r="P1302" s="13" t="n">
        <v>0.120203496238567</v>
      </c>
      <c r="Q1302" s="13" t="n">
        <v>-0.240598413546505</v>
      </c>
      <c r="R1302" s="13" t="n">
        <v>-0.285622386619492</v>
      </c>
      <c r="S1302" s="11" t="n">
        <v>-1</v>
      </c>
      <c r="T1302" s="13" t="n">
        <v>-0.0848806366047745</v>
      </c>
      <c r="U1302" s="13" t="n">
        <v>-0.0543871947657436</v>
      </c>
      <c r="V1302" s="11" t="n">
        <v>0</v>
      </c>
      <c r="W1302" s="13" t="n">
        <v>-0.28695652173913</v>
      </c>
      <c r="X1302" s="11" t="n">
        <v>1</v>
      </c>
      <c r="Y1302" s="11" t="n">
        <v>1</v>
      </c>
      <c r="Z1302" s="11" t="n">
        <v>1</v>
      </c>
      <c r="AA1302" s="11" t="n">
        <v>1</v>
      </c>
      <c r="AB1302" s="10" t="s">
        <v>515</v>
      </c>
      <c r="AC1302" s="11" t="n">
        <v>18</v>
      </c>
      <c r="AD1302" s="11" t="n">
        <v>156</v>
      </c>
      <c r="AE1302" s="11" t="n">
        <v>151</v>
      </c>
      <c r="AF1302" s="11" t="n">
        <v>8</v>
      </c>
      <c r="AG1302" s="11" t="n">
        <v>12</v>
      </c>
      <c r="AH1302" s="11" t="n">
        <v>0</v>
      </c>
      <c r="AI1302" s="13" t="n">
        <v>0.0521739130434783</v>
      </c>
      <c r="AJ1302" s="13" t="n">
        <v>0.452173913043478</v>
      </c>
      <c r="AK1302" s="13" t="n">
        <v>0.43768115942029</v>
      </c>
      <c r="AL1302" s="13" t="n">
        <v>0.0231884057971015</v>
      </c>
      <c r="AM1302" s="13" t="n">
        <v>0.0347826086956522</v>
      </c>
      <c r="AN1302" s="11" t="n">
        <v>25</v>
      </c>
      <c r="AO1302" s="13" t="n">
        <v>0.0675675675675676</v>
      </c>
      <c r="AP1302" s="11" t="n">
        <v>47</v>
      </c>
      <c r="AQ1302" s="11" t="n">
        <v>10</v>
      </c>
      <c r="AR1302" s="13" t="n">
        <v>0.115479115479116</v>
      </c>
      <c r="AS1302" s="13" t="n">
        <v>0.0245700245700246</v>
      </c>
      <c r="AT1302" s="14" t="n">
        <f aca="false">SUMIFS(시도_소아과개폐업!$C$5:$C$293,시도_소아과개폐업!$A$5:$A$293,$D1302,시도_소아과개폐업!$B$5:$B$293,$B1302)</f>
        <v>19</v>
      </c>
      <c r="AU1302" s="14" t="n">
        <f aca="false">SUMIFS(시도_소아과개폐업!$D$5:$D$293,시도_소아과개폐업!$A$5:$A$293,$D1302,시도_소아과개폐업!$B$5:$B$293,$B1302)</f>
        <v>27</v>
      </c>
      <c r="AV1302" s="14" t="n">
        <f aca="false">SUMIFS(시도_소아과개폐업!$F$5:$F$293,시도_소아과개폐업!$A$5:$A$293,$D1302,시도_소아과개폐업!$B$5:$B$293,$B1302)</f>
        <v>-8</v>
      </c>
      <c r="AW1302" s="15" t="n">
        <f aca="false">SUMIFS(시도_소아과개폐업!$G$5:$G$293,시도_소아과개폐업!$A$5:$A$293,$D1302,시도_소아과개폐업!$B$5:$B$293,$B1302)</f>
        <v>0.36986301369863</v>
      </c>
      <c r="AX1302" s="14" t="n">
        <f aca="false">SUMIFS(시도_소아과개폐업!$H$5:$H$293,시도_소아과개폐업!$A$5:$A$293,$D1302,시도_소아과개폐업!$B$5:$B$293,$B1302)</f>
        <v>70</v>
      </c>
      <c r="AY1302" s="14" t="n">
        <f aca="false">SUMIFS(시군구_병원급!$E$5:$E$3668,시군구_병원급!$A$5:$A$3668,$A1302,시군구_병원급!$D$5:$D$3668,$D1302)</f>
        <v>8</v>
      </c>
      <c r="AZ1302" s="14" t="n">
        <f aca="false">SUMIFS(시군구_병원급!$F$5:$F$3668,시군구_병원급!$A$5:$A$3668,$A1302,시군구_병원급!$D$5:$D$3668,$D1302)</f>
        <v>5</v>
      </c>
      <c r="BA1302" s="14" t="n">
        <f aca="false">SUMIFS(시군구_병원급!$G$5:$G$3668,시군구_병원급!$A$5:$A$3668,$A1302,시군구_병원급!$D$5:$D$3668,$D1302)</f>
        <v>15</v>
      </c>
      <c r="BB1302" s="14" t="n">
        <f aca="false">SUMIFS(시군구_병원급!$H$5:$H$3668,시군구_병원급!$A$5:$A$3668,$A1302,시군구_병원급!$D$5:$D$3668,$D1302)</f>
        <v>49</v>
      </c>
      <c r="BC1302" s="16" t="n">
        <f aca="false">K1302+AY1302</f>
        <v>27</v>
      </c>
      <c r="BD1302" s="17" t="n">
        <f aca="false">IF(E1302=0,"",(K1302+AY1302)/E1302*1000)</f>
        <v>1.46127618119825</v>
      </c>
      <c r="BE1302" s="16" t="n">
        <f aca="false">AY1302-SUMIFS(시군구_병원급!$E$5:$E$3668,시군구_병원급!$A$5:$A$3668,$A1302,시군구_병원급!$D$5:$D$3668,$D1302-3)</f>
        <v>-1</v>
      </c>
      <c r="BF1302" s="16" t="n">
        <f aca="false">IF(AY1302=0,1,0)</f>
        <v>0</v>
      </c>
      <c r="BG1302" s="16" t="n">
        <f aca="false">IF(K1302+AY1302=0,1,0)</f>
        <v>0</v>
      </c>
      <c r="BH1302" s="16" t="n">
        <f aca="false">AF1302+AG1302+AH1302</f>
        <v>20</v>
      </c>
      <c r="BI1302" s="18" t="n">
        <f aca="false">IF(H1302=0,"",BH1302/H1302)</f>
        <v>0.0579710144927536</v>
      </c>
      <c r="BJ1302" s="16" t="n">
        <f aca="false">IF(AP1302="","",AP1302+AN1302)</f>
        <v>72</v>
      </c>
    </row>
    <row r="1303" customFormat="false" ht="15" hidden="false" customHeight="true" outlineLevel="0" collapsed="false">
      <c r="A1303" s="9" t="s">
        <v>366</v>
      </c>
      <c r="B1303" s="10" t="s">
        <v>364</v>
      </c>
      <c r="C1303" s="10" t="s">
        <v>367</v>
      </c>
      <c r="D1303" s="9" t="n">
        <v>2021</v>
      </c>
      <c r="E1303" s="11" t="n">
        <v>7908</v>
      </c>
      <c r="F1303" s="11" t="n">
        <v>1047</v>
      </c>
      <c r="G1303" s="11" t="n">
        <v>1062</v>
      </c>
      <c r="H1303" s="11" t="n">
        <v>134</v>
      </c>
      <c r="I1303" s="11" t="n">
        <v>7017</v>
      </c>
      <c r="J1303" s="11" t="n">
        <v>5281</v>
      </c>
      <c r="K1303" s="11" t="n">
        <v>4</v>
      </c>
      <c r="L1303" s="12" t="n">
        <v>16.944865958523</v>
      </c>
      <c r="M1303" s="12" t="n">
        <v>0.505816894284269</v>
      </c>
      <c r="N1303" s="13" t="n">
        <v>0.752600826564059</v>
      </c>
      <c r="O1303" s="13" t="n">
        <v>0.887329286798179</v>
      </c>
      <c r="P1303" s="13" t="n">
        <v>0.134294385432473</v>
      </c>
      <c r="Q1303" s="13" t="n">
        <v>-0.186252315291212</v>
      </c>
      <c r="R1303" s="13" t="n">
        <v>-0.151079136690647</v>
      </c>
      <c r="S1303" s="11" t="n">
        <v>0</v>
      </c>
      <c r="T1303" s="13" t="n">
        <v>-0.0758620689655173</v>
      </c>
      <c r="U1303" s="13" t="n">
        <v>-0.0611453037195612</v>
      </c>
      <c r="V1303" s="11" t="n">
        <v>0</v>
      </c>
      <c r="W1303" s="13" t="n">
        <v>-0.186567164179105</v>
      </c>
      <c r="X1303" s="11" t="n">
        <v>0</v>
      </c>
      <c r="Y1303" s="11" t="n">
        <v>0</v>
      </c>
      <c r="Z1303" s="11" t="n">
        <v>0</v>
      </c>
      <c r="AA1303" s="11" t="n">
        <v>0</v>
      </c>
      <c r="AB1303" s="10" t="s">
        <v>515</v>
      </c>
      <c r="AC1303" s="11" t="n">
        <v>10</v>
      </c>
      <c r="AD1303" s="11" t="n">
        <v>59</v>
      </c>
      <c r="AE1303" s="11" t="n">
        <v>50</v>
      </c>
      <c r="AF1303" s="11" t="n">
        <v>6</v>
      </c>
      <c r="AG1303" s="11" t="n">
        <v>9</v>
      </c>
      <c r="AH1303" s="11" t="n">
        <v>0</v>
      </c>
      <c r="AI1303" s="13" t="n">
        <v>0.0746268656716418</v>
      </c>
      <c r="AJ1303" s="13" t="n">
        <v>0.440298507462687</v>
      </c>
      <c r="AK1303" s="13" t="n">
        <v>0.373134328358209</v>
      </c>
      <c r="AL1303" s="13" t="n">
        <v>0.0447761194029851</v>
      </c>
      <c r="AM1303" s="13" t="n">
        <v>0.0671641791044776</v>
      </c>
      <c r="AN1303" s="11" t="n">
        <v>5</v>
      </c>
      <c r="AO1303" s="13" t="n">
        <v>0.0359712230215827</v>
      </c>
      <c r="AP1303" s="11" t="n">
        <v>18</v>
      </c>
      <c r="AQ1303" s="11" t="n">
        <v>5</v>
      </c>
      <c r="AR1303" s="13" t="n">
        <v>0.118421052631579</v>
      </c>
      <c r="AS1303" s="13" t="n">
        <v>0.0328947368421053</v>
      </c>
      <c r="AT1303" s="14" t="n">
        <f aca="false">SUMIFS(시도_소아과개폐업!$C$5:$C$293,시도_소아과개폐업!$A$5:$A$293,$D1303,시도_소아과개폐업!$B$5:$B$293,$B1303)</f>
        <v>19</v>
      </c>
      <c r="AU1303" s="14" t="n">
        <f aca="false">SUMIFS(시도_소아과개폐업!$D$5:$D$293,시도_소아과개폐업!$A$5:$A$293,$D1303,시도_소아과개폐업!$B$5:$B$293,$B1303)</f>
        <v>27</v>
      </c>
      <c r="AV1303" s="14" t="n">
        <f aca="false">SUMIFS(시도_소아과개폐업!$F$5:$F$293,시도_소아과개폐업!$A$5:$A$293,$D1303,시도_소아과개폐업!$B$5:$B$293,$B1303)</f>
        <v>-8</v>
      </c>
      <c r="AW1303" s="15" t="n">
        <f aca="false">SUMIFS(시도_소아과개폐업!$G$5:$G$293,시도_소아과개폐업!$A$5:$A$293,$D1303,시도_소아과개폐업!$B$5:$B$293,$B1303)</f>
        <v>0.36986301369863</v>
      </c>
      <c r="AX1303" s="14" t="n">
        <f aca="false">SUMIFS(시도_소아과개폐업!$H$5:$H$293,시도_소아과개폐업!$A$5:$A$293,$D1303,시도_소아과개폐업!$B$5:$B$293,$B1303)</f>
        <v>70</v>
      </c>
      <c r="AY1303" s="14" t="n">
        <f aca="false">SUMIFS(시군구_병원급!$E$5:$E$3668,시군구_병원급!$A$5:$A$3668,$A1303,시군구_병원급!$D$5:$D$3668,$D1303)</f>
        <v>4</v>
      </c>
      <c r="AZ1303" s="14" t="n">
        <f aca="false">SUMIFS(시군구_병원급!$F$5:$F$3668,시군구_병원급!$A$5:$A$3668,$A1303,시군구_병원급!$D$5:$D$3668,$D1303)</f>
        <v>1</v>
      </c>
      <c r="BA1303" s="14" t="n">
        <f aca="false">SUMIFS(시군구_병원급!$G$5:$G$3668,시군구_병원급!$A$5:$A$3668,$A1303,시군구_병원급!$D$5:$D$3668,$D1303)</f>
        <v>11</v>
      </c>
      <c r="BB1303" s="14" t="n">
        <f aca="false">SUMIFS(시군구_병원급!$H$5:$H$3668,시군구_병원급!$A$5:$A$3668,$A1303,시군구_병원급!$D$5:$D$3668,$D1303)</f>
        <v>29</v>
      </c>
      <c r="BC1303" s="16" t="n">
        <f aca="false">K1303+AY1303</f>
        <v>8</v>
      </c>
      <c r="BD1303" s="17" t="n">
        <f aca="false">IF(E1303=0,"",(K1303+AY1303)/E1303*1000)</f>
        <v>1.01163378856854</v>
      </c>
      <c r="BE1303" s="16" t="n">
        <f aca="false">AY1303-SUMIFS(시군구_병원급!$E$5:$E$3668,시군구_병원급!$A$5:$A$3668,$A1303,시군구_병원급!$D$5:$D$3668,$D1303-3)</f>
        <v>0</v>
      </c>
      <c r="BF1303" s="16" t="n">
        <f aca="false">IF(AY1303=0,1,0)</f>
        <v>0</v>
      </c>
      <c r="BG1303" s="16" t="n">
        <f aca="false">IF(K1303+AY1303=0,1,0)</f>
        <v>0</v>
      </c>
      <c r="BH1303" s="16" t="n">
        <f aca="false">AF1303+AG1303+AH1303</f>
        <v>15</v>
      </c>
      <c r="BI1303" s="18" t="n">
        <f aca="false">IF(H1303=0,"",BH1303/H1303)</f>
        <v>0.111940298507463</v>
      </c>
      <c r="BJ1303" s="16" t="n">
        <f aca="false">IF(AP1303="","",AP1303+AN1303)</f>
        <v>23</v>
      </c>
    </row>
    <row r="1304" customFormat="false" ht="15" hidden="false" customHeight="true" outlineLevel="0" collapsed="false">
      <c r="A1304" s="9" t="s">
        <v>368</v>
      </c>
      <c r="B1304" s="10" t="s">
        <v>364</v>
      </c>
      <c r="C1304" s="10" t="s">
        <v>369</v>
      </c>
      <c r="D1304" s="9" t="n">
        <v>2021</v>
      </c>
      <c r="E1304" s="11" t="n">
        <v>5372</v>
      </c>
      <c r="F1304" s="11" t="n">
        <v>778</v>
      </c>
      <c r="G1304" s="11" t="n">
        <v>809</v>
      </c>
      <c r="H1304" s="11" t="n">
        <v>86</v>
      </c>
      <c r="I1304" s="11" t="n">
        <v>3808</v>
      </c>
      <c r="J1304" s="11" t="n">
        <v>2833</v>
      </c>
      <c r="K1304" s="11" t="n">
        <v>4</v>
      </c>
      <c r="L1304" s="12" t="n">
        <v>16.0089352196575</v>
      </c>
      <c r="M1304" s="12" t="n">
        <v>0.744601638123604</v>
      </c>
      <c r="N1304" s="13" t="n">
        <v>0.743960084033614</v>
      </c>
      <c r="O1304" s="13" t="n">
        <v>0.708860759493671</v>
      </c>
      <c r="P1304" s="13" t="n">
        <v>0.150595681310499</v>
      </c>
      <c r="Q1304" s="13" t="n">
        <v>-0.185567010309278</v>
      </c>
      <c r="R1304" s="13" t="n">
        <v>-0.204523107177974</v>
      </c>
      <c r="S1304" s="11" t="n">
        <v>0</v>
      </c>
      <c r="T1304" s="13" t="n">
        <v>-0.104166666666667</v>
      </c>
      <c r="U1304" s="13" t="n">
        <v>-0.0592885375494071</v>
      </c>
      <c r="V1304" s="11" t="n">
        <v>0</v>
      </c>
      <c r="W1304" s="13" t="n">
        <v>-0.244186046511628</v>
      </c>
      <c r="X1304" s="11" t="n">
        <v>1</v>
      </c>
      <c r="Y1304" s="11" t="n">
        <v>0</v>
      </c>
      <c r="Z1304" s="11" t="n">
        <v>1</v>
      </c>
      <c r="AA1304" s="11" t="n">
        <v>0</v>
      </c>
      <c r="AB1304" s="10" t="s">
        <v>515</v>
      </c>
      <c r="AC1304" s="11" t="n">
        <v>8</v>
      </c>
      <c r="AD1304" s="11" t="n">
        <v>28</v>
      </c>
      <c r="AE1304" s="11" t="n">
        <v>36</v>
      </c>
      <c r="AF1304" s="11" t="n">
        <v>6</v>
      </c>
      <c r="AG1304" s="11" t="n">
        <v>8</v>
      </c>
      <c r="AH1304" s="11" t="n">
        <v>0</v>
      </c>
      <c r="AI1304" s="13" t="n">
        <v>0.0930232558139535</v>
      </c>
      <c r="AJ1304" s="13" t="n">
        <v>0.325581395348837</v>
      </c>
      <c r="AK1304" s="13" t="n">
        <v>0.418604651162791</v>
      </c>
      <c r="AL1304" s="13" t="n">
        <v>0.0697674418604651</v>
      </c>
      <c r="AM1304" s="13" t="n">
        <v>0.0930232558139535</v>
      </c>
      <c r="AN1304" s="11" t="n">
        <v>5</v>
      </c>
      <c r="AO1304" s="13" t="n">
        <v>0.0549450549450549</v>
      </c>
      <c r="AP1304" s="11" t="n">
        <v>11</v>
      </c>
      <c r="AQ1304" s="11" t="n">
        <v>0</v>
      </c>
      <c r="AR1304" s="13" t="n">
        <v>0.107843137254902</v>
      </c>
      <c r="AS1304" s="13" t="n">
        <v>0</v>
      </c>
      <c r="AT1304" s="14" t="n">
        <f aca="false">SUMIFS(시도_소아과개폐업!$C$5:$C$293,시도_소아과개폐업!$A$5:$A$293,$D1304,시도_소아과개폐업!$B$5:$B$293,$B1304)</f>
        <v>19</v>
      </c>
      <c r="AU1304" s="14" t="n">
        <f aca="false">SUMIFS(시도_소아과개폐업!$D$5:$D$293,시도_소아과개폐업!$A$5:$A$293,$D1304,시도_소아과개폐업!$B$5:$B$293,$B1304)</f>
        <v>27</v>
      </c>
      <c r="AV1304" s="14" t="n">
        <f aca="false">SUMIFS(시도_소아과개폐업!$F$5:$F$293,시도_소아과개폐업!$A$5:$A$293,$D1304,시도_소아과개폐업!$B$5:$B$293,$B1304)</f>
        <v>-8</v>
      </c>
      <c r="AW1304" s="15" t="n">
        <f aca="false">SUMIFS(시도_소아과개폐업!$G$5:$G$293,시도_소아과개폐업!$A$5:$A$293,$D1304,시도_소아과개폐업!$B$5:$B$293,$B1304)</f>
        <v>0.36986301369863</v>
      </c>
      <c r="AX1304" s="14" t="n">
        <f aca="false">SUMIFS(시도_소아과개폐업!$H$5:$H$293,시도_소아과개폐업!$A$5:$A$293,$D1304,시도_소아과개폐업!$B$5:$B$293,$B1304)</f>
        <v>70</v>
      </c>
      <c r="AY1304" s="14" t="n">
        <f aca="false">SUMIFS(시군구_병원급!$E$5:$E$3668,시군구_병원급!$A$5:$A$3668,$A1304,시군구_병원급!$D$5:$D$3668,$D1304)</f>
        <v>2</v>
      </c>
      <c r="AZ1304" s="14" t="n">
        <f aca="false">SUMIFS(시군구_병원급!$F$5:$F$3668,시군구_병원급!$A$5:$A$3668,$A1304,시군구_병원급!$D$5:$D$3668,$D1304)</f>
        <v>2</v>
      </c>
      <c r="BA1304" s="14" t="n">
        <f aca="false">SUMIFS(시군구_병원급!$G$5:$G$3668,시군구_병원급!$A$5:$A$3668,$A1304,시군구_병원급!$D$5:$D$3668,$D1304)</f>
        <v>2</v>
      </c>
      <c r="BB1304" s="14" t="n">
        <f aca="false">SUMIFS(시군구_병원급!$H$5:$H$3668,시군구_병원급!$A$5:$A$3668,$A1304,시군구_병원급!$D$5:$D$3668,$D1304)</f>
        <v>7</v>
      </c>
      <c r="BC1304" s="16" t="n">
        <f aca="false">K1304+AY1304</f>
        <v>6</v>
      </c>
      <c r="BD1304" s="17" t="n">
        <f aca="false">IF(E1304=0,"",(K1304+AY1304)/E1304*1000)</f>
        <v>1.11690245718541</v>
      </c>
      <c r="BE1304" s="16" t="n">
        <f aca="false">AY1304-SUMIFS(시군구_병원급!$E$5:$E$3668,시군구_병원급!$A$5:$A$3668,$A1304,시군구_병원급!$D$5:$D$3668,$D1304-3)</f>
        <v>0</v>
      </c>
      <c r="BF1304" s="16" t="n">
        <f aca="false">IF(AY1304=0,1,0)</f>
        <v>0</v>
      </c>
      <c r="BG1304" s="16" t="n">
        <f aca="false">IF(K1304+AY1304=0,1,0)</f>
        <v>0</v>
      </c>
      <c r="BH1304" s="16" t="n">
        <f aca="false">AF1304+AG1304+AH1304</f>
        <v>14</v>
      </c>
      <c r="BI1304" s="18" t="n">
        <f aca="false">IF(H1304=0,"",BH1304/H1304)</f>
        <v>0.162790697674419</v>
      </c>
      <c r="BJ1304" s="16" t="n">
        <f aca="false">IF(AP1304="","",AP1304+AN1304)</f>
        <v>16</v>
      </c>
    </row>
    <row r="1305" customFormat="false" ht="15" hidden="false" customHeight="true" outlineLevel="0" collapsed="false">
      <c r="A1305" s="9" t="s">
        <v>370</v>
      </c>
      <c r="B1305" s="10" t="s">
        <v>364</v>
      </c>
      <c r="C1305" s="10" t="s">
        <v>371</v>
      </c>
      <c r="D1305" s="9" t="n">
        <v>2021</v>
      </c>
      <c r="E1305" s="11" t="n">
        <v>5139</v>
      </c>
      <c r="F1305" s="11" t="n">
        <v>720</v>
      </c>
      <c r="G1305" s="11" t="n">
        <v>737</v>
      </c>
      <c r="H1305" s="11" t="n">
        <v>94</v>
      </c>
      <c r="I1305" s="11" t="n">
        <v>4351</v>
      </c>
      <c r="J1305" s="11" t="n">
        <v>3179</v>
      </c>
      <c r="K1305" s="11" t="n">
        <v>2</v>
      </c>
      <c r="L1305" s="12" t="n">
        <v>18.2914964000778</v>
      </c>
      <c r="M1305" s="12" t="n">
        <v>0.389180774469741</v>
      </c>
      <c r="N1305" s="13" t="n">
        <v>0.730636635256263</v>
      </c>
      <c r="O1305" s="13" t="n">
        <v>0.846662774858922</v>
      </c>
      <c r="P1305" s="13" t="n">
        <v>0.1434131153921</v>
      </c>
      <c r="Q1305" s="13" t="n">
        <v>-0.23172372551951</v>
      </c>
      <c r="R1305" s="13" t="n">
        <v>-0.221752903907075</v>
      </c>
      <c r="S1305" s="11" t="n">
        <v>0</v>
      </c>
      <c r="T1305" s="13" t="n">
        <v>0</v>
      </c>
      <c r="U1305" s="13" t="n">
        <v>-0.020927092709271</v>
      </c>
      <c r="V1305" s="11" t="n">
        <v>0</v>
      </c>
      <c r="W1305" s="13" t="n">
        <v>-0.170212765957447</v>
      </c>
      <c r="X1305" s="11" t="n">
        <v>0</v>
      </c>
      <c r="Y1305" s="11" t="n">
        <v>0</v>
      </c>
      <c r="Z1305" s="11" t="n">
        <v>0</v>
      </c>
      <c r="AA1305" s="11" t="n">
        <v>0</v>
      </c>
      <c r="AB1305" s="10" t="s">
        <v>515</v>
      </c>
      <c r="AC1305" s="11" t="n">
        <v>15</v>
      </c>
      <c r="AD1305" s="11" t="n">
        <v>41</v>
      </c>
      <c r="AE1305" s="11" t="n">
        <v>23</v>
      </c>
      <c r="AF1305" s="11" t="n">
        <v>6</v>
      </c>
      <c r="AG1305" s="11" t="n">
        <v>9</v>
      </c>
      <c r="AH1305" s="11" t="n">
        <v>0</v>
      </c>
      <c r="AI1305" s="13" t="n">
        <v>0.159574468085106</v>
      </c>
      <c r="AJ1305" s="13" t="n">
        <v>0.436170212765958</v>
      </c>
      <c r="AK1305" s="13" t="n">
        <v>0.24468085106383</v>
      </c>
      <c r="AL1305" s="13" t="n">
        <v>0.0638297872340426</v>
      </c>
      <c r="AM1305" s="13" t="n">
        <v>0.0957446808510638</v>
      </c>
      <c r="AN1305" s="11" t="n">
        <v>2</v>
      </c>
      <c r="AO1305" s="13" t="n">
        <v>0.0208333333333333</v>
      </c>
      <c r="AP1305" s="11" t="n">
        <v>2</v>
      </c>
      <c r="AQ1305" s="11" t="n">
        <v>2</v>
      </c>
      <c r="AR1305" s="13" t="n">
        <v>0.0208333333333333</v>
      </c>
      <c r="AS1305" s="13" t="n">
        <v>0.0208333333333333</v>
      </c>
      <c r="AT1305" s="14" t="n">
        <f aca="false">SUMIFS(시도_소아과개폐업!$C$5:$C$293,시도_소아과개폐업!$A$5:$A$293,$D1305,시도_소아과개폐업!$B$5:$B$293,$B1305)</f>
        <v>19</v>
      </c>
      <c r="AU1305" s="14" t="n">
        <f aca="false">SUMIFS(시도_소아과개폐업!$D$5:$D$293,시도_소아과개폐업!$A$5:$A$293,$D1305,시도_소아과개폐업!$B$5:$B$293,$B1305)</f>
        <v>27</v>
      </c>
      <c r="AV1305" s="14" t="n">
        <f aca="false">SUMIFS(시도_소아과개폐업!$F$5:$F$293,시도_소아과개폐업!$A$5:$A$293,$D1305,시도_소아과개폐업!$B$5:$B$293,$B1305)</f>
        <v>-8</v>
      </c>
      <c r="AW1305" s="15" t="n">
        <f aca="false">SUMIFS(시도_소아과개폐업!$G$5:$G$293,시도_소아과개폐업!$A$5:$A$293,$D1305,시도_소아과개폐업!$B$5:$B$293,$B1305)</f>
        <v>0.36986301369863</v>
      </c>
      <c r="AX1305" s="14" t="n">
        <f aca="false">SUMIFS(시도_소아과개폐업!$H$5:$H$293,시도_소아과개폐업!$A$5:$A$293,$D1305,시도_소아과개폐업!$B$5:$B$293,$B1305)</f>
        <v>70</v>
      </c>
      <c r="AY1305" s="14" t="n">
        <f aca="false">SUMIFS(시군구_병원급!$E$5:$E$3668,시군구_병원급!$A$5:$A$3668,$A1305,시군구_병원급!$D$5:$D$3668,$D1305)</f>
        <v>4</v>
      </c>
      <c r="AZ1305" s="14" t="n">
        <f aca="false">SUMIFS(시군구_병원급!$F$5:$F$3668,시군구_병원급!$A$5:$A$3668,$A1305,시군구_병원급!$D$5:$D$3668,$D1305)</f>
        <v>3</v>
      </c>
      <c r="BA1305" s="14" t="n">
        <f aca="false">SUMIFS(시군구_병원급!$G$5:$G$3668,시군구_병원급!$A$5:$A$3668,$A1305,시군구_병원급!$D$5:$D$3668,$D1305)</f>
        <v>6</v>
      </c>
      <c r="BB1305" s="14" t="n">
        <f aca="false">SUMIFS(시군구_병원급!$H$5:$H$3668,시군구_병원급!$A$5:$A$3668,$A1305,시군구_병원급!$D$5:$D$3668,$D1305)</f>
        <v>19</v>
      </c>
      <c r="BC1305" s="16" t="n">
        <f aca="false">K1305+AY1305</f>
        <v>6</v>
      </c>
      <c r="BD1305" s="17" t="n">
        <f aca="false">IF(E1305=0,"",(K1305+AY1305)/E1305*1000)</f>
        <v>1.16754232340922</v>
      </c>
      <c r="BE1305" s="16" t="n">
        <f aca="false">AY1305-SUMIFS(시군구_병원급!$E$5:$E$3668,시군구_병원급!$A$5:$A$3668,$A1305,시군구_병원급!$D$5:$D$3668,$D1305-3)</f>
        <v>0</v>
      </c>
      <c r="BF1305" s="16" t="n">
        <f aca="false">IF(AY1305=0,1,0)</f>
        <v>0</v>
      </c>
      <c r="BG1305" s="16" t="n">
        <f aca="false">IF(K1305+AY1305=0,1,0)</f>
        <v>0</v>
      </c>
      <c r="BH1305" s="16" t="n">
        <f aca="false">AF1305+AG1305+AH1305</f>
        <v>15</v>
      </c>
      <c r="BI1305" s="18" t="n">
        <f aca="false">IF(H1305=0,"",BH1305/H1305)</f>
        <v>0.159574468085106</v>
      </c>
      <c r="BJ1305" s="16" t="n">
        <f aca="false">IF(AP1305="","",AP1305+AN1305)</f>
        <v>4</v>
      </c>
    </row>
    <row r="1306" customFormat="false" ht="15" hidden="false" customHeight="true" outlineLevel="0" collapsed="false">
      <c r="A1306" s="9" t="s">
        <v>372</v>
      </c>
      <c r="B1306" s="10" t="s">
        <v>364</v>
      </c>
      <c r="C1306" s="10" t="s">
        <v>373</v>
      </c>
      <c r="D1306" s="9" t="n">
        <v>2021</v>
      </c>
      <c r="E1306" s="11" t="n">
        <v>19661</v>
      </c>
      <c r="F1306" s="11" t="n">
        <v>2354</v>
      </c>
      <c r="G1306" s="11" t="n">
        <v>2409</v>
      </c>
      <c r="H1306" s="11" t="n">
        <v>388</v>
      </c>
      <c r="I1306" s="11" t="n">
        <v>16922</v>
      </c>
      <c r="J1306" s="11" t="n">
        <v>11412</v>
      </c>
      <c r="K1306" s="11" t="n">
        <v>16</v>
      </c>
      <c r="L1306" s="12" t="n">
        <v>19.7344997711205</v>
      </c>
      <c r="M1306" s="12" t="n">
        <v>0.81379380499466</v>
      </c>
      <c r="N1306" s="13" t="n">
        <v>0.674388370169011</v>
      </c>
      <c r="O1306" s="13" t="n">
        <v>0.860688673007477</v>
      </c>
      <c r="P1306" s="13" t="n">
        <v>0.122526829764508</v>
      </c>
      <c r="Q1306" s="13" t="n">
        <v>-0.234980544747082</v>
      </c>
      <c r="R1306" s="13" t="n">
        <v>-0.283035714285714</v>
      </c>
      <c r="S1306" s="11" t="n">
        <v>-3</v>
      </c>
      <c r="T1306" s="13" t="n">
        <v>-0.0695443645083933</v>
      </c>
      <c r="U1306" s="13" t="n">
        <v>-0.0494860416783688</v>
      </c>
      <c r="V1306" s="11" t="n">
        <v>0</v>
      </c>
      <c r="W1306" s="13" t="n">
        <v>-0.27319587628866</v>
      </c>
      <c r="X1306" s="11" t="n">
        <v>1</v>
      </c>
      <c r="Y1306" s="11" t="n">
        <v>0</v>
      </c>
      <c r="Z1306" s="11" t="n">
        <v>1</v>
      </c>
      <c r="AA1306" s="11" t="n">
        <v>0</v>
      </c>
      <c r="AB1306" s="10" t="s">
        <v>515</v>
      </c>
      <c r="AC1306" s="11" t="n">
        <v>15</v>
      </c>
      <c r="AD1306" s="11" t="n">
        <v>137</v>
      </c>
      <c r="AE1306" s="11" t="n">
        <v>205</v>
      </c>
      <c r="AF1306" s="11" t="n">
        <v>14</v>
      </c>
      <c r="AG1306" s="11" t="n">
        <v>16</v>
      </c>
      <c r="AH1306" s="11" t="n">
        <v>1</v>
      </c>
      <c r="AI1306" s="13" t="n">
        <v>0.038659793814433</v>
      </c>
      <c r="AJ1306" s="13" t="n">
        <v>0.353092783505155</v>
      </c>
      <c r="AK1306" s="13" t="n">
        <v>0.528350515463918</v>
      </c>
      <c r="AL1306" s="13" t="n">
        <v>0.0360824742268041</v>
      </c>
      <c r="AM1306" s="13" t="n">
        <v>0.0412371134020619</v>
      </c>
      <c r="AN1306" s="11" t="n">
        <v>12</v>
      </c>
      <c r="AO1306" s="13" t="n">
        <v>0.03</v>
      </c>
      <c r="AP1306" s="11" t="n">
        <v>36</v>
      </c>
      <c r="AQ1306" s="11" t="n">
        <v>11</v>
      </c>
      <c r="AR1306" s="13" t="n">
        <v>0.0847058823529412</v>
      </c>
      <c r="AS1306" s="13" t="n">
        <v>0.0258823529411765</v>
      </c>
      <c r="AT1306" s="14" t="n">
        <f aca="false">SUMIFS(시도_소아과개폐업!$C$5:$C$293,시도_소아과개폐업!$A$5:$A$293,$D1306,시도_소아과개폐업!$B$5:$B$293,$B1306)</f>
        <v>19</v>
      </c>
      <c r="AU1306" s="14" t="n">
        <f aca="false">SUMIFS(시도_소아과개폐업!$D$5:$D$293,시도_소아과개폐업!$A$5:$A$293,$D1306,시도_소아과개폐업!$B$5:$B$293,$B1306)</f>
        <v>27</v>
      </c>
      <c r="AV1306" s="14" t="n">
        <f aca="false">SUMIFS(시도_소아과개폐업!$F$5:$F$293,시도_소아과개폐업!$A$5:$A$293,$D1306,시도_소아과개폐업!$B$5:$B$293,$B1306)</f>
        <v>-8</v>
      </c>
      <c r="AW1306" s="15" t="n">
        <f aca="false">SUMIFS(시도_소아과개폐업!$G$5:$G$293,시도_소아과개폐업!$A$5:$A$293,$D1306,시도_소아과개폐업!$B$5:$B$293,$B1306)</f>
        <v>0.36986301369863</v>
      </c>
      <c r="AX1306" s="14" t="n">
        <f aca="false">SUMIFS(시도_소아과개폐업!$H$5:$H$293,시도_소아과개폐업!$A$5:$A$293,$D1306,시도_소아과개폐업!$B$5:$B$293,$B1306)</f>
        <v>70</v>
      </c>
      <c r="AY1306" s="14" t="n">
        <f aca="false">SUMIFS(시군구_병원급!$E$5:$E$3668,시군구_병원급!$A$5:$A$3668,$A1306,시군구_병원급!$D$5:$D$3668,$D1306)</f>
        <v>3</v>
      </c>
      <c r="AZ1306" s="14" t="n">
        <f aca="false">SUMIFS(시군구_병원급!$F$5:$F$3668,시군구_병원급!$A$5:$A$3668,$A1306,시군구_병원급!$D$5:$D$3668,$D1306)</f>
        <v>3</v>
      </c>
      <c r="BA1306" s="14" t="n">
        <f aca="false">SUMIFS(시군구_병원급!$G$5:$G$3668,시군구_병원급!$A$5:$A$3668,$A1306,시군구_병원급!$D$5:$D$3668,$D1306)</f>
        <v>8</v>
      </c>
      <c r="BB1306" s="14" t="n">
        <f aca="false">SUMIFS(시군구_병원급!$H$5:$H$3668,시군구_병원급!$A$5:$A$3668,$A1306,시군구_병원급!$D$5:$D$3668,$D1306)</f>
        <v>26</v>
      </c>
      <c r="BC1306" s="16" t="n">
        <f aca="false">K1306+AY1306</f>
        <v>19</v>
      </c>
      <c r="BD1306" s="17" t="n">
        <f aca="false">IF(E1306=0,"",(K1306+AY1306)/E1306*1000)</f>
        <v>0.966380143431158</v>
      </c>
      <c r="BE1306" s="16" t="n">
        <f aca="false">AY1306-SUMIFS(시군구_병원급!$E$5:$E$3668,시군구_병원급!$A$5:$A$3668,$A1306,시군구_병원급!$D$5:$D$3668,$D1306-3)</f>
        <v>-1</v>
      </c>
      <c r="BF1306" s="16" t="n">
        <f aca="false">IF(AY1306=0,1,0)</f>
        <v>0</v>
      </c>
      <c r="BG1306" s="16" t="n">
        <f aca="false">IF(K1306+AY1306=0,1,0)</f>
        <v>0</v>
      </c>
      <c r="BH1306" s="16" t="n">
        <f aca="false">AF1306+AG1306+AH1306</f>
        <v>31</v>
      </c>
      <c r="BI1306" s="18" t="n">
        <f aca="false">IF(H1306=0,"",BH1306/H1306)</f>
        <v>0.0798969072164948</v>
      </c>
      <c r="BJ1306" s="16" t="n">
        <f aca="false">IF(AP1306="","",AP1306+AN1306)</f>
        <v>48</v>
      </c>
    </row>
    <row r="1307" customFormat="false" ht="15" hidden="false" customHeight="true" outlineLevel="0" collapsed="false">
      <c r="A1307" s="9" t="s">
        <v>374</v>
      </c>
      <c r="B1307" s="10" t="s">
        <v>364</v>
      </c>
      <c r="C1307" s="10" t="s">
        <v>375</v>
      </c>
      <c r="D1307" s="9" t="n">
        <v>2021</v>
      </c>
      <c r="E1307" s="11" t="n">
        <v>2783</v>
      </c>
      <c r="F1307" s="11" t="n">
        <v>358</v>
      </c>
      <c r="G1307" s="11" t="n">
        <v>375</v>
      </c>
      <c r="H1307" s="11" t="n">
        <v>45</v>
      </c>
      <c r="I1307" s="11" t="n">
        <v>2427</v>
      </c>
      <c r="J1307" s="11" t="n">
        <v>1974</v>
      </c>
      <c r="K1307" s="11" t="n">
        <v>2</v>
      </c>
      <c r="L1307" s="12" t="n">
        <v>16.1696011498383</v>
      </c>
      <c r="M1307" s="12" t="n">
        <v>0.718648939992814</v>
      </c>
      <c r="N1307" s="13" t="n">
        <v>0.813349814585909</v>
      </c>
      <c r="O1307" s="13" t="n">
        <v>0.872080488681279</v>
      </c>
      <c r="P1307" s="13" t="n">
        <v>0.134746676248653</v>
      </c>
      <c r="Q1307" s="13" t="n">
        <v>-0.2400327689787</v>
      </c>
      <c r="R1307" s="13" t="n">
        <v>-0.258893280632411</v>
      </c>
      <c r="S1307" s="11" t="n">
        <v>-1</v>
      </c>
      <c r="T1307" s="13" t="n">
        <v>0</v>
      </c>
      <c r="U1307" s="13" t="n">
        <v>-0.0893058161350845</v>
      </c>
      <c r="V1307" s="11" t="n">
        <v>0</v>
      </c>
      <c r="W1307" s="13" t="n">
        <v>-0.133333333333333</v>
      </c>
      <c r="X1307" s="11" t="n">
        <v>0</v>
      </c>
      <c r="Y1307" s="11" t="n">
        <v>0</v>
      </c>
      <c r="Z1307" s="11" t="n">
        <v>0</v>
      </c>
      <c r="AA1307" s="11" t="n">
        <v>0</v>
      </c>
      <c r="AB1307" s="10" t="s">
        <v>515</v>
      </c>
      <c r="AC1307" s="11" t="n">
        <v>9</v>
      </c>
      <c r="AD1307" s="11" t="n">
        <v>14</v>
      </c>
      <c r="AE1307" s="11" t="n">
        <v>11</v>
      </c>
      <c r="AF1307" s="11" t="n">
        <v>1</v>
      </c>
      <c r="AG1307" s="11" t="n">
        <v>10</v>
      </c>
      <c r="AH1307" s="11" t="n">
        <v>0</v>
      </c>
      <c r="AI1307" s="13" t="n">
        <v>0.2</v>
      </c>
      <c r="AJ1307" s="13" t="n">
        <v>0.311111111111111</v>
      </c>
      <c r="AK1307" s="13" t="n">
        <v>0.244444444444444</v>
      </c>
      <c r="AL1307" s="13" t="n">
        <v>0.0222222222222222</v>
      </c>
      <c r="AM1307" s="13" t="n">
        <v>0.222222222222222</v>
      </c>
      <c r="AN1307" s="11" t="n">
        <v>1</v>
      </c>
      <c r="AO1307" s="13" t="n">
        <v>0.0217391304347826</v>
      </c>
      <c r="AP1307" s="11" t="n">
        <v>4</v>
      </c>
      <c r="AQ1307" s="11" t="n">
        <v>2</v>
      </c>
      <c r="AR1307" s="13" t="n">
        <v>0.0833333333333333</v>
      </c>
      <c r="AS1307" s="13" t="n">
        <v>0.0416666666666667</v>
      </c>
      <c r="AT1307" s="14" t="n">
        <f aca="false">SUMIFS(시도_소아과개폐업!$C$5:$C$293,시도_소아과개폐업!$A$5:$A$293,$D1307,시도_소아과개폐업!$B$5:$B$293,$B1307)</f>
        <v>19</v>
      </c>
      <c r="AU1307" s="14" t="n">
        <f aca="false">SUMIFS(시도_소아과개폐업!$D$5:$D$293,시도_소아과개폐업!$A$5:$A$293,$D1307,시도_소아과개폐업!$B$5:$B$293,$B1307)</f>
        <v>27</v>
      </c>
      <c r="AV1307" s="14" t="n">
        <f aca="false">SUMIFS(시도_소아과개폐업!$F$5:$F$293,시도_소아과개폐업!$A$5:$A$293,$D1307,시도_소아과개폐업!$B$5:$B$293,$B1307)</f>
        <v>-8</v>
      </c>
      <c r="AW1307" s="15" t="n">
        <f aca="false">SUMIFS(시도_소아과개폐업!$G$5:$G$293,시도_소아과개폐업!$A$5:$A$293,$D1307,시도_소아과개폐업!$B$5:$B$293,$B1307)</f>
        <v>0.36986301369863</v>
      </c>
      <c r="AX1307" s="14" t="n">
        <f aca="false">SUMIFS(시도_소아과개폐업!$H$5:$H$293,시도_소아과개폐업!$A$5:$A$293,$D1307,시도_소아과개폐업!$B$5:$B$293,$B1307)</f>
        <v>70</v>
      </c>
      <c r="AY1307" s="14" t="n">
        <f aca="false">SUMIFS(시군구_병원급!$E$5:$E$3668,시군구_병원급!$A$5:$A$3668,$A1307,시군구_병원급!$D$5:$D$3668,$D1307)</f>
        <v>1</v>
      </c>
      <c r="AZ1307" s="14" t="n">
        <f aca="false">SUMIFS(시군구_병원급!$F$5:$F$3668,시군구_병원급!$A$5:$A$3668,$A1307,시군구_병원급!$D$5:$D$3668,$D1307)</f>
        <v>1</v>
      </c>
      <c r="BA1307" s="14" t="n">
        <f aca="false">SUMIFS(시군구_병원급!$G$5:$G$3668,시군구_병원급!$A$5:$A$3668,$A1307,시군구_병원급!$D$5:$D$3668,$D1307)</f>
        <v>5</v>
      </c>
      <c r="BB1307" s="14" t="n">
        <f aca="false">SUMIFS(시군구_병원급!$H$5:$H$3668,시군구_병원급!$A$5:$A$3668,$A1307,시군구_병원급!$D$5:$D$3668,$D1307)</f>
        <v>13</v>
      </c>
      <c r="BC1307" s="16" t="n">
        <f aca="false">K1307+AY1307</f>
        <v>3</v>
      </c>
      <c r="BD1307" s="17" t="n">
        <f aca="false">IF(E1307=0,"",(K1307+AY1307)/E1307*1000)</f>
        <v>1.07797340998922</v>
      </c>
      <c r="BE1307" s="16" t="n">
        <f aca="false">AY1307-SUMIFS(시군구_병원급!$E$5:$E$3668,시군구_병원급!$A$5:$A$3668,$A1307,시군구_병원급!$D$5:$D$3668,$D1307-3)</f>
        <v>0</v>
      </c>
      <c r="BF1307" s="16" t="n">
        <f aca="false">IF(AY1307=0,1,0)</f>
        <v>0</v>
      </c>
      <c r="BG1307" s="16" t="n">
        <f aca="false">IF(K1307+AY1307=0,1,0)</f>
        <v>0</v>
      </c>
      <c r="BH1307" s="16" t="n">
        <f aca="false">AF1307+AG1307+AH1307</f>
        <v>11</v>
      </c>
      <c r="BI1307" s="18" t="n">
        <f aca="false">IF(H1307=0,"",BH1307/H1307)</f>
        <v>0.244444444444444</v>
      </c>
      <c r="BJ1307" s="16" t="n">
        <f aca="false">IF(AP1307="","",AP1307+AN1307)</f>
        <v>5</v>
      </c>
    </row>
    <row r="1308" customFormat="false" ht="15" hidden="false" customHeight="true" outlineLevel="0" collapsed="false">
      <c r="A1308" s="9" t="s">
        <v>376</v>
      </c>
      <c r="B1308" s="10" t="s">
        <v>364</v>
      </c>
      <c r="C1308" s="10" t="s">
        <v>377</v>
      </c>
      <c r="D1308" s="9" t="n">
        <v>2021</v>
      </c>
      <c r="E1308" s="11" t="n">
        <v>3205</v>
      </c>
      <c r="F1308" s="11" t="n">
        <v>517</v>
      </c>
      <c r="G1308" s="11" t="n">
        <v>539</v>
      </c>
      <c r="H1308" s="11" t="n">
        <v>50</v>
      </c>
      <c r="I1308" s="11" t="n">
        <v>2290</v>
      </c>
      <c r="J1308" s="11" t="n">
        <v>1796</v>
      </c>
      <c r="K1308" s="11" t="n">
        <v>2</v>
      </c>
      <c r="L1308" s="12" t="n">
        <v>15.600624024961</v>
      </c>
      <c r="M1308" s="12" t="n">
        <v>0.62402496099844</v>
      </c>
      <c r="N1308" s="13" t="n">
        <v>0.784279475982533</v>
      </c>
      <c r="O1308" s="13" t="n">
        <v>0.714508580343214</v>
      </c>
      <c r="P1308" s="13" t="n">
        <v>0.16817472698908</v>
      </c>
      <c r="Q1308" s="13" t="n">
        <v>-0.0634132086499123</v>
      </c>
      <c r="R1308" s="13" t="n">
        <v>0.0801603206412827</v>
      </c>
      <c r="S1308" s="11" t="n">
        <v>0</v>
      </c>
      <c r="T1308" s="13" t="n">
        <v>0.0638297872340425</v>
      </c>
      <c r="U1308" s="13" t="n">
        <v>0.0361990950226245</v>
      </c>
      <c r="V1308" s="11" t="n">
        <v>0</v>
      </c>
      <c r="W1308" s="13" t="n">
        <v>-0.14</v>
      </c>
      <c r="X1308" s="11" t="n">
        <v>0</v>
      </c>
      <c r="Y1308" s="11" t="n">
        <v>0</v>
      </c>
      <c r="Z1308" s="11" t="n">
        <v>0</v>
      </c>
      <c r="AA1308" s="11" t="n">
        <v>0</v>
      </c>
      <c r="AB1308" s="10" t="s">
        <v>515</v>
      </c>
      <c r="AC1308" s="11" t="n">
        <v>12</v>
      </c>
      <c r="AD1308" s="11" t="n">
        <v>19</v>
      </c>
      <c r="AE1308" s="11" t="n">
        <v>12</v>
      </c>
      <c r="AF1308" s="11" t="n">
        <v>2</v>
      </c>
      <c r="AG1308" s="11" t="n">
        <v>5</v>
      </c>
      <c r="AH1308" s="11" t="n">
        <v>0</v>
      </c>
      <c r="AI1308" s="13" t="n">
        <v>0.24</v>
      </c>
      <c r="AJ1308" s="13" t="n">
        <v>0.38</v>
      </c>
      <c r="AK1308" s="13" t="n">
        <v>0.24</v>
      </c>
      <c r="AL1308" s="13" t="n">
        <v>0.04</v>
      </c>
      <c r="AM1308" s="13" t="n">
        <v>0.1</v>
      </c>
      <c r="AN1308" s="11" t="n">
        <v>0</v>
      </c>
      <c r="AO1308" s="13" t="n">
        <v>0</v>
      </c>
      <c r="AP1308" s="11" t="n">
        <v>5</v>
      </c>
      <c r="AQ1308" s="11" t="n">
        <v>6</v>
      </c>
      <c r="AR1308" s="13" t="n">
        <v>0.102040816326531</v>
      </c>
      <c r="AS1308" s="13" t="n">
        <v>0.122448979591837</v>
      </c>
      <c r="AT1308" s="14" t="n">
        <f aca="false">SUMIFS(시도_소아과개폐업!$C$5:$C$293,시도_소아과개폐업!$A$5:$A$293,$D1308,시도_소아과개폐업!$B$5:$B$293,$B1308)</f>
        <v>19</v>
      </c>
      <c r="AU1308" s="14" t="n">
        <f aca="false">SUMIFS(시도_소아과개폐업!$D$5:$D$293,시도_소아과개폐업!$A$5:$A$293,$D1308,시도_소아과개폐업!$B$5:$B$293,$B1308)</f>
        <v>27</v>
      </c>
      <c r="AV1308" s="14" t="n">
        <f aca="false">SUMIFS(시도_소아과개폐업!$F$5:$F$293,시도_소아과개폐업!$A$5:$A$293,$D1308,시도_소아과개폐업!$B$5:$B$293,$B1308)</f>
        <v>-8</v>
      </c>
      <c r="AW1308" s="15" t="n">
        <f aca="false">SUMIFS(시도_소아과개폐업!$G$5:$G$293,시도_소아과개폐업!$A$5:$A$293,$D1308,시도_소아과개폐업!$B$5:$B$293,$B1308)</f>
        <v>0.36986301369863</v>
      </c>
      <c r="AX1308" s="14" t="n">
        <f aca="false">SUMIFS(시도_소아과개폐업!$H$5:$H$293,시도_소아과개폐업!$A$5:$A$293,$D1308,시도_소아과개폐업!$B$5:$B$293,$B1308)</f>
        <v>70</v>
      </c>
      <c r="AY1308" s="14" t="n">
        <f aca="false">SUMIFS(시군구_병원급!$E$5:$E$3668,시군구_병원급!$A$5:$A$3668,$A1308,시군구_병원급!$D$5:$D$3668,$D1308)</f>
        <v>1</v>
      </c>
      <c r="AZ1308" s="14" t="n">
        <f aca="false">SUMIFS(시군구_병원급!$F$5:$F$3668,시군구_병원급!$A$5:$A$3668,$A1308,시군구_병원급!$D$5:$D$3668,$D1308)</f>
        <v>1</v>
      </c>
      <c r="BA1308" s="14" t="n">
        <f aca="false">SUMIFS(시군구_병원급!$G$5:$G$3668,시군구_병원급!$A$5:$A$3668,$A1308,시군구_병원급!$D$5:$D$3668,$D1308)</f>
        <v>2</v>
      </c>
      <c r="BB1308" s="14" t="n">
        <f aca="false">SUMIFS(시군구_병원급!$H$5:$H$3668,시군구_병원급!$A$5:$A$3668,$A1308,시군구_병원급!$D$5:$D$3668,$D1308)</f>
        <v>9</v>
      </c>
      <c r="BC1308" s="16" t="n">
        <f aca="false">K1308+AY1308</f>
        <v>3</v>
      </c>
      <c r="BD1308" s="17" t="n">
        <f aca="false">IF(E1308=0,"",(K1308+AY1308)/E1308*1000)</f>
        <v>0.93603744149766</v>
      </c>
      <c r="BE1308" s="16" t="n">
        <f aca="false">AY1308-SUMIFS(시군구_병원급!$E$5:$E$3668,시군구_병원급!$A$5:$A$3668,$A1308,시군구_병원급!$D$5:$D$3668,$D1308-3)</f>
        <v>0</v>
      </c>
      <c r="BF1308" s="16" t="n">
        <f aca="false">IF(AY1308=0,1,0)</f>
        <v>0</v>
      </c>
      <c r="BG1308" s="16" t="n">
        <f aca="false">IF(K1308+AY1308=0,1,0)</f>
        <v>0</v>
      </c>
      <c r="BH1308" s="16" t="n">
        <f aca="false">AF1308+AG1308+AH1308</f>
        <v>7</v>
      </c>
      <c r="BI1308" s="18" t="n">
        <f aca="false">IF(H1308=0,"",BH1308/H1308)</f>
        <v>0.14</v>
      </c>
      <c r="BJ1308" s="16" t="n">
        <f aca="false">IF(AP1308="","",AP1308+AN1308)</f>
        <v>5</v>
      </c>
    </row>
    <row r="1309" customFormat="false" ht="15" hidden="false" customHeight="true" outlineLevel="0" collapsed="false">
      <c r="A1309" s="9" t="s">
        <v>378</v>
      </c>
      <c r="B1309" s="10" t="s">
        <v>364</v>
      </c>
      <c r="C1309" s="10" t="s">
        <v>379</v>
      </c>
      <c r="D1309" s="9" t="n">
        <v>2021</v>
      </c>
      <c r="E1309" s="11" t="n">
        <v>2505</v>
      </c>
      <c r="F1309" s="11" t="n">
        <v>315</v>
      </c>
      <c r="G1309" s="11" t="n">
        <v>314</v>
      </c>
      <c r="H1309" s="11" t="n">
        <v>34</v>
      </c>
      <c r="I1309" s="11" t="n">
        <v>1356</v>
      </c>
      <c r="J1309" s="11" t="n">
        <v>999</v>
      </c>
      <c r="K1309" s="11" t="n">
        <v>3</v>
      </c>
      <c r="L1309" s="12" t="n">
        <v>13.5728542914172</v>
      </c>
      <c r="M1309" s="12" t="n">
        <v>1.19760479041916</v>
      </c>
      <c r="N1309" s="13" t="n">
        <v>0.736725663716814</v>
      </c>
      <c r="O1309" s="13" t="n">
        <v>0.541317365269461</v>
      </c>
      <c r="P1309" s="13" t="n">
        <v>0.125349301397206</v>
      </c>
      <c r="Q1309" s="13" t="n">
        <v>-0.196600384862091</v>
      </c>
      <c r="R1309" s="13" t="n">
        <v>-0.31140350877193</v>
      </c>
      <c r="S1309" s="11" t="n">
        <v>0</v>
      </c>
      <c r="T1309" s="13" t="n">
        <v>-0.0285714285714286</v>
      </c>
      <c r="U1309" s="13" t="n">
        <v>-0.0145348837209303</v>
      </c>
      <c r="V1309" s="11" t="n">
        <v>0</v>
      </c>
      <c r="W1309" s="13" t="n">
        <v>-0.294117647058824</v>
      </c>
      <c r="X1309" s="11" t="n">
        <v>1</v>
      </c>
      <c r="Y1309" s="11" t="n">
        <v>0</v>
      </c>
      <c r="Z1309" s="11" t="n">
        <v>1</v>
      </c>
      <c r="AA1309" s="11" t="n">
        <v>0</v>
      </c>
      <c r="AB1309" s="10" t="s">
        <v>515</v>
      </c>
      <c r="AC1309" s="11" t="n">
        <v>10</v>
      </c>
      <c r="AD1309" s="11" t="n">
        <v>13</v>
      </c>
      <c r="AE1309" s="11" t="n">
        <v>7</v>
      </c>
      <c r="AF1309" s="11" t="n">
        <v>1</v>
      </c>
      <c r="AG1309" s="11" t="n">
        <v>3</v>
      </c>
      <c r="AH1309" s="11" t="n">
        <v>0</v>
      </c>
      <c r="AI1309" s="13" t="n">
        <v>0.294117647058824</v>
      </c>
      <c r="AJ1309" s="13" t="n">
        <v>0.382352941176471</v>
      </c>
      <c r="AK1309" s="13" t="n">
        <v>0.205882352941177</v>
      </c>
      <c r="AL1309" s="13" t="n">
        <v>0.0294117647058824</v>
      </c>
      <c r="AM1309" s="13" t="n">
        <v>0.0882352941176471</v>
      </c>
      <c r="AN1309" s="11" t="n">
        <v>1</v>
      </c>
      <c r="AO1309" s="13" t="n">
        <v>0.0285714285714286</v>
      </c>
      <c r="AP1309" s="11" t="n">
        <v>1</v>
      </c>
      <c r="AQ1309" s="11" t="n">
        <v>0</v>
      </c>
      <c r="AR1309" s="13" t="n">
        <v>0.0277777777777778</v>
      </c>
      <c r="AS1309" s="13" t="n">
        <v>0</v>
      </c>
      <c r="AT1309" s="14" t="n">
        <f aca="false">SUMIFS(시도_소아과개폐업!$C$5:$C$293,시도_소아과개폐업!$A$5:$A$293,$D1309,시도_소아과개폐업!$B$5:$B$293,$B1309)</f>
        <v>19</v>
      </c>
      <c r="AU1309" s="14" t="n">
        <f aca="false">SUMIFS(시도_소아과개폐업!$D$5:$D$293,시도_소아과개폐업!$A$5:$A$293,$D1309,시도_소아과개폐업!$B$5:$B$293,$B1309)</f>
        <v>27</v>
      </c>
      <c r="AV1309" s="14" t="n">
        <f aca="false">SUMIFS(시도_소아과개폐업!$F$5:$F$293,시도_소아과개폐업!$A$5:$A$293,$D1309,시도_소아과개폐업!$B$5:$B$293,$B1309)</f>
        <v>-8</v>
      </c>
      <c r="AW1309" s="15" t="n">
        <f aca="false">SUMIFS(시도_소아과개폐업!$G$5:$G$293,시도_소아과개폐업!$A$5:$A$293,$D1309,시도_소아과개폐업!$B$5:$B$293,$B1309)</f>
        <v>0.36986301369863</v>
      </c>
      <c r="AX1309" s="14" t="n">
        <f aca="false">SUMIFS(시도_소아과개폐업!$H$5:$H$293,시도_소아과개폐업!$A$5:$A$293,$D1309,시도_소아과개폐업!$B$5:$B$293,$B1309)</f>
        <v>70</v>
      </c>
      <c r="AY1309" s="14" t="n">
        <f aca="false">SUMIFS(시군구_병원급!$E$5:$E$3668,시군구_병원급!$A$5:$A$3668,$A1309,시군구_병원급!$D$5:$D$3668,$D1309)</f>
        <v>2</v>
      </c>
      <c r="AZ1309" s="14" t="n">
        <f aca="false">SUMIFS(시군구_병원급!$F$5:$F$3668,시군구_병원급!$A$5:$A$3668,$A1309,시군구_병원급!$D$5:$D$3668,$D1309)</f>
        <v>2</v>
      </c>
      <c r="BA1309" s="14" t="n">
        <f aca="false">SUMIFS(시군구_병원급!$G$5:$G$3668,시군구_병원급!$A$5:$A$3668,$A1309,시군구_병원급!$D$5:$D$3668,$D1309)</f>
        <v>3</v>
      </c>
      <c r="BB1309" s="14" t="n">
        <f aca="false">SUMIFS(시군구_병원급!$H$5:$H$3668,시군구_병원급!$A$5:$A$3668,$A1309,시군구_병원급!$D$5:$D$3668,$D1309)</f>
        <v>7</v>
      </c>
      <c r="BC1309" s="16" t="n">
        <f aca="false">K1309+AY1309</f>
        <v>5</v>
      </c>
      <c r="BD1309" s="17" t="n">
        <f aca="false">IF(E1309=0,"",(K1309+AY1309)/E1309*1000)</f>
        <v>1.99600798403194</v>
      </c>
      <c r="BE1309" s="16" t="n">
        <f aca="false">AY1309-SUMIFS(시군구_병원급!$E$5:$E$3668,시군구_병원급!$A$5:$A$3668,$A1309,시군구_병원급!$D$5:$D$3668,$D1309-3)</f>
        <v>0</v>
      </c>
      <c r="BF1309" s="16" t="n">
        <f aca="false">IF(AY1309=0,1,0)</f>
        <v>0</v>
      </c>
      <c r="BG1309" s="16" t="n">
        <f aca="false">IF(K1309+AY1309=0,1,0)</f>
        <v>0</v>
      </c>
      <c r="BH1309" s="16" t="n">
        <f aca="false">AF1309+AG1309+AH1309</f>
        <v>4</v>
      </c>
      <c r="BI1309" s="18" t="n">
        <f aca="false">IF(H1309=0,"",BH1309/H1309)</f>
        <v>0.117647058823529</v>
      </c>
      <c r="BJ1309" s="16" t="n">
        <f aca="false">IF(AP1309="","",AP1309+AN1309)</f>
        <v>2</v>
      </c>
    </row>
    <row r="1310" customFormat="false" ht="15" hidden="false" customHeight="true" outlineLevel="0" collapsed="false">
      <c r="A1310" s="9" t="s">
        <v>380</v>
      </c>
      <c r="B1310" s="10" t="s">
        <v>364</v>
      </c>
      <c r="C1310" s="10" t="s">
        <v>381</v>
      </c>
      <c r="D1310" s="9" t="n">
        <v>2021</v>
      </c>
      <c r="E1310" s="11" t="n">
        <v>2021</v>
      </c>
      <c r="F1310" s="11" t="n">
        <v>293</v>
      </c>
      <c r="G1310" s="11" t="n">
        <v>300</v>
      </c>
      <c r="H1310" s="11" t="n">
        <v>36</v>
      </c>
      <c r="I1310" s="11" t="n">
        <v>1329</v>
      </c>
      <c r="J1310" s="11" t="n">
        <v>1107</v>
      </c>
      <c r="K1310" s="11" t="n">
        <v>1</v>
      </c>
      <c r="L1310" s="12" t="n">
        <v>17.8129638792677</v>
      </c>
      <c r="M1310" s="12" t="n">
        <v>0.49480455220188</v>
      </c>
      <c r="N1310" s="13" t="n">
        <v>0.832957110609481</v>
      </c>
      <c r="O1310" s="13" t="n">
        <v>0.657595249876299</v>
      </c>
      <c r="P1310" s="13" t="n">
        <v>0.148441365660564</v>
      </c>
      <c r="Q1310" s="13" t="n">
        <v>-0.134475374732334</v>
      </c>
      <c r="R1310" s="13" t="n">
        <v>-0.00332225913621265</v>
      </c>
      <c r="S1310" s="11" t="n">
        <v>0</v>
      </c>
      <c r="T1310" s="13" t="n">
        <v>-0.027027027027027</v>
      </c>
      <c r="U1310" s="13" t="n">
        <v>-0.0355587808417998</v>
      </c>
      <c r="V1310" s="11" t="n">
        <v>0</v>
      </c>
      <c r="W1310" s="13" t="n">
        <v>-0.166666666666667</v>
      </c>
      <c r="X1310" s="11" t="n">
        <v>0</v>
      </c>
      <c r="Y1310" s="11" t="n">
        <v>0</v>
      </c>
      <c r="Z1310" s="11" t="n">
        <v>0</v>
      </c>
      <c r="AA1310" s="11" t="n">
        <v>0</v>
      </c>
      <c r="AB1310" s="10" t="s">
        <v>515</v>
      </c>
      <c r="AC1310" s="11" t="n">
        <v>5</v>
      </c>
      <c r="AD1310" s="11" t="n">
        <v>13</v>
      </c>
      <c r="AE1310" s="11" t="n">
        <v>12</v>
      </c>
      <c r="AF1310" s="11" t="n">
        <v>1</v>
      </c>
      <c r="AG1310" s="11" t="n">
        <v>5</v>
      </c>
      <c r="AH1310" s="11" t="n">
        <v>0</v>
      </c>
      <c r="AI1310" s="13" t="n">
        <v>0.138888888888889</v>
      </c>
      <c r="AJ1310" s="13" t="n">
        <v>0.361111111111111</v>
      </c>
      <c r="AK1310" s="13" t="n">
        <v>0.333333333333333</v>
      </c>
      <c r="AL1310" s="13" t="n">
        <v>0.0277777777777778</v>
      </c>
      <c r="AM1310" s="13" t="n">
        <v>0.138888888888889</v>
      </c>
      <c r="AN1310" s="11" t="n">
        <v>0</v>
      </c>
      <c r="AO1310" s="13" t="n">
        <v>0</v>
      </c>
      <c r="AP1310" s="11" t="n">
        <v>2</v>
      </c>
      <c r="AQ1310" s="11" t="n">
        <v>0</v>
      </c>
      <c r="AR1310" s="13" t="n">
        <v>0.0526315789473684</v>
      </c>
      <c r="AS1310" s="13" t="n">
        <v>0</v>
      </c>
      <c r="AT1310" s="14" t="n">
        <f aca="false">SUMIFS(시도_소아과개폐업!$C$5:$C$293,시도_소아과개폐업!$A$5:$A$293,$D1310,시도_소아과개폐업!$B$5:$B$293,$B1310)</f>
        <v>19</v>
      </c>
      <c r="AU1310" s="14" t="n">
        <f aca="false">SUMIFS(시도_소아과개폐업!$D$5:$D$293,시도_소아과개폐업!$A$5:$A$293,$D1310,시도_소아과개폐업!$B$5:$B$293,$B1310)</f>
        <v>27</v>
      </c>
      <c r="AV1310" s="14" t="n">
        <f aca="false">SUMIFS(시도_소아과개폐업!$F$5:$F$293,시도_소아과개폐업!$A$5:$A$293,$D1310,시도_소아과개폐업!$B$5:$B$293,$B1310)</f>
        <v>-8</v>
      </c>
      <c r="AW1310" s="15" t="n">
        <f aca="false">SUMIFS(시도_소아과개폐업!$G$5:$G$293,시도_소아과개폐업!$A$5:$A$293,$D1310,시도_소아과개폐업!$B$5:$B$293,$B1310)</f>
        <v>0.36986301369863</v>
      </c>
      <c r="AX1310" s="14" t="n">
        <f aca="false">SUMIFS(시도_소아과개폐업!$H$5:$H$293,시도_소아과개폐업!$A$5:$A$293,$D1310,시도_소아과개폐업!$B$5:$B$293,$B1310)</f>
        <v>70</v>
      </c>
      <c r="AY1310" s="14" t="n">
        <f aca="false">SUMIFS(시군구_병원급!$E$5:$E$3668,시군구_병원급!$A$5:$A$3668,$A1310,시군구_병원급!$D$5:$D$3668,$D1310)</f>
        <v>1</v>
      </c>
      <c r="AZ1310" s="14" t="n">
        <f aca="false">SUMIFS(시군구_병원급!$F$5:$F$3668,시군구_병원급!$A$5:$A$3668,$A1310,시군구_병원급!$D$5:$D$3668,$D1310)</f>
        <v>1</v>
      </c>
      <c r="BA1310" s="14" t="n">
        <f aca="false">SUMIFS(시군구_병원급!$G$5:$G$3668,시군구_병원급!$A$5:$A$3668,$A1310,시군구_병원급!$D$5:$D$3668,$D1310)</f>
        <v>3</v>
      </c>
      <c r="BB1310" s="14" t="n">
        <f aca="false">SUMIFS(시군구_병원급!$H$5:$H$3668,시군구_병원급!$A$5:$A$3668,$A1310,시군구_병원급!$D$5:$D$3668,$D1310)</f>
        <v>4</v>
      </c>
      <c r="BC1310" s="16" t="n">
        <f aca="false">K1310+AY1310</f>
        <v>2</v>
      </c>
      <c r="BD1310" s="17" t="n">
        <f aca="false">IF(E1310=0,"",(K1310+AY1310)/E1310*1000)</f>
        <v>0.989609104403761</v>
      </c>
      <c r="BE1310" s="16" t="n">
        <f aca="false">AY1310-SUMIFS(시군구_병원급!$E$5:$E$3668,시군구_병원급!$A$5:$A$3668,$A1310,시군구_병원급!$D$5:$D$3668,$D1310-3)</f>
        <v>0</v>
      </c>
      <c r="BF1310" s="16" t="n">
        <f aca="false">IF(AY1310=0,1,0)</f>
        <v>0</v>
      </c>
      <c r="BG1310" s="16" t="n">
        <f aca="false">IF(K1310+AY1310=0,1,0)</f>
        <v>0</v>
      </c>
      <c r="BH1310" s="16" t="n">
        <f aca="false">AF1310+AG1310+AH1310</f>
        <v>6</v>
      </c>
      <c r="BI1310" s="18" t="n">
        <f aca="false">IF(H1310=0,"",BH1310/H1310)</f>
        <v>0.166666666666667</v>
      </c>
      <c r="BJ1310" s="16" t="n">
        <f aca="false">IF(AP1310="","",AP1310+AN1310)</f>
        <v>2</v>
      </c>
    </row>
    <row r="1311" customFormat="false" ht="15" hidden="false" customHeight="true" outlineLevel="0" collapsed="false">
      <c r="A1311" s="9" t="s">
        <v>382</v>
      </c>
      <c r="B1311" s="10" t="s">
        <v>364</v>
      </c>
      <c r="C1311" s="10" t="s">
        <v>383</v>
      </c>
      <c r="D1311" s="9" t="n">
        <v>2021</v>
      </c>
      <c r="E1311" s="11" t="n">
        <v>10331</v>
      </c>
      <c r="F1311" s="11" t="n">
        <v>1357</v>
      </c>
      <c r="G1311" s="11" t="n">
        <v>1409</v>
      </c>
      <c r="H1311" s="11" t="n">
        <v>160</v>
      </c>
      <c r="I1311" s="11" t="n">
        <v>8963</v>
      </c>
      <c r="J1311" s="11" t="n">
        <v>6413</v>
      </c>
      <c r="K1311" s="11" t="n">
        <v>11</v>
      </c>
      <c r="L1311" s="12" t="n">
        <v>15.4873681153809</v>
      </c>
      <c r="M1311" s="12" t="n">
        <v>1.06475655793244</v>
      </c>
      <c r="N1311" s="13" t="n">
        <v>0.715497043400647</v>
      </c>
      <c r="O1311" s="13" t="n">
        <v>0.867583002613493</v>
      </c>
      <c r="P1311" s="13" t="n">
        <v>0.136385635466073</v>
      </c>
      <c r="Q1311" s="13" t="n">
        <v>-0.208595066646239</v>
      </c>
      <c r="R1311" s="13" t="n">
        <v>-0.242065626681011</v>
      </c>
      <c r="S1311" s="11" t="n">
        <v>0</v>
      </c>
      <c r="T1311" s="13" t="n">
        <v>-0.064327485380117</v>
      </c>
      <c r="U1311" s="13" t="n">
        <v>-0.0412878382714729</v>
      </c>
      <c r="V1311" s="11" t="n">
        <v>0</v>
      </c>
      <c r="W1311" s="13" t="n">
        <v>-0.2</v>
      </c>
      <c r="X1311" s="11" t="n">
        <v>0</v>
      </c>
      <c r="Y1311" s="11" t="n">
        <v>0</v>
      </c>
      <c r="Z1311" s="11" t="n">
        <v>0</v>
      </c>
      <c r="AA1311" s="11" t="n">
        <v>0</v>
      </c>
      <c r="AB1311" s="10" t="s">
        <v>515</v>
      </c>
      <c r="AC1311" s="11" t="n">
        <v>16</v>
      </c>
      <c r="AD1311" s="11" t="n">
        <v>84</v>
      </c>
      <c r="AE1311" s="11" t="n">
        <v>44</v>
      </c>
      <c r="AF1311" s="11" t="n">
        <v>4</v>
      </c>
      <c r="AG1311" s="11" t="n">
        <v>12</v>
      </c>
      <c r="AH1311" s="11" t="n">
        <v>0</v>
      </c>
      <c r="AI1311" s="13" t="n">
        <v>0.1</v>
      </c>
      <c r="AJ1311" s="13" t="n">
        <v>0.525</v>
      </c>
      <c r="AK1311" s="13" t="n">
        <v>0.275</v>
      </c>
      <c r="AL1311" s="13" t="n">
        <v>0.025</v>
      </c>
      <c r="AM1311" s="13" t="n">
        <v>0.075</v>
      </c>
      <c r="AN1311" s="11" t="n">
        <v>5</v>
      </c>
      <c r="AO1311" s="13" t="n">
        <v>0.0303030303030303</v>
      </c>
      <c r="AP1311" s="11" t="n">
        <v>15</v>
      </c>
      <c r="AQ1311" s="11" t="n">
        <v>3</v>
      </c>
      <c r="AR1311" s="13" t="n">
        <v>0.0847457627118644</v>
      </c>
      <c r="AS1311" s="13" t="n">
        <v>0.0169491525423729</v>
      </c>
      <c r="AT1311" s="14" t="n">
        <f aca="false">SUMIFS(시도_소아과개폐업!$C$5:$C$293,시도_소아과개폐업!$A$5:$A$293,$D1311,시도_소아과개폐업!$B$5:$B$293,$B1311)</f>
        <v>19</v>
      </c>
      <c r="AU1311" s="14" t="n">
        <f aca="false">SUMIFS(시도_소아과개폐업!$D$5:$D$293,시도_소아과개폐업!$A$5:$A$293,$D1311,시도_소아과개폐업!$B$5:$B$293,$B1311)</f>
        <v>27</v>
      </c>
      <c r="AV1311" s="14" t="n">
        <f aca="false">SUMIFS(시도_소아과개폐업!$F$5:$F$293,시도_소아과개폐업!$A$5:$A$293,$D1311,시도_소아과개폐업!$B$5:$B$293,$B1311)</f>
        <v>-8</v>
      </c>
      <c r="AW1311" s="15" t="n">
        <f aca="false">SUMIFS(시도_소아과개폐업!$G$5:$G$293,시도_소아과개폐업!$A$5:$A$293,$D1311,시도_소아과개폐업!$B$5:$B$293,$B1311)</f>
        <v>0.36986301369863</v>
      </c>
      <c r="AX1311" s="14" t="n">
        <f aca="false">SUMIFS(시도_소아과개폐업!$H$5:$H$293,시도_소아과개폐업!$A$5:$A$293,$D1311,시도_소아과개폐업!$B$5:$B$293,$B1311)</f>
        <v>70</v>
      </c>
      <c r="AY1311" s="14" t="n">
        <f aca="false">SUMIFS(시군구_병원급!$E$5:$E$3668,시군구_병원급!$A$5:$A$3668,$A1311,시군구_병원급!$D$5:$D$3668,$D1311)</f>
        <v>4</v>
      </c>
      <c r="AZ1311" s="14" t="n">
        <f aca="false">SUMIFS(시군구_병원급!$F$5:$F$3668,시군구_병원급!$A$5:$A$3668,$A1311,시군구_병원급!$D$5:$D$3668,$D1311)</f>
        <v>2</v>
      </c>
      <c r="BA1311" s="14" t="n">
        <f aca="false">SUMIFS(시군구_병원급!$G$5:$G$3668,시군구_병원급!$A$5:$A$3668,$A1311,시군구_병원급!$D$5:$D$3668,$D1311)</f>
        <v>7</v>
      </c>
      <c r="BB1311" s="14" t="n">
        <f aca="false">SUMIFS(시군구_병원급!$H$5:$H$3668,시군구_병원급!$A$5:$A$3668,$A1311,시군구_병원급!$D$5:$D$3668,$D1311)</f>
        <v>19</v>
      </c>
      <c r="BC1311" s="16" t="n">
        <f aca="false">K1311+AY1311</f>
        <v>15</v>
      </c>
      <c r="BD1311" s="17" t="n">
        <f aca="false">IF(E1311=0,"",(K1311+AY1311)/E1311*1000)</f>
        <v>1.45194076081696</v>
      </c>
      <c r="BE1311" s="16" t="n">
        <f aca="false">AY1311-SUMIFS(시군구_병원급!$E$5:$E$3668,시군구_병원급!$A$5:$A$3668,$A1311,시군구_병원급!$D$5:$D$3668,$D1311-3)</f>
        <v>0</v>
      </c>
      <c r="BF1311" s="16" t="n">
        <f aca="false">IF(AY1311=0,1,0)</f>
        <v>0</v>
      </c>
      <c r="BG1311" s="16" t="n">
        <f aca="false">IF(K1311+AY1311=0,1,0)</f>
        <v>0</v>
      </c>
      <c r="BH1311" s="16" t="n">
        <f aca="false">AF1311+AG1311+AH1311</f>
        <v>16</v>
      </c>
      <c r="BI1311" s="18" t="n">
        <f aca="false">IF(H1311=0,"",BH1311/H1311)</f>
        <v>0.1</v>
      </c>
      <c r="BJ1311" s="16" t="n">
        <f aca="false">IF(AP1311="","",AP1311+AN1311)</f>
        <v>20</v>
      </c>
    </row>
    <row r="1312" customFormat="false" ht="15" hidden="false" customHeight="true" outlineLevel="0" collapsed="false">
      <c r="A1312" s="9" t="s">
        <v>384</v>
      </c>
      <c r="B1312" s="10" t="s">
        <v>364</v>
      </c>
      <c r="C1312" s="10" t="s">
        <v>385</v>
      </c>
      <c r="D1312" s="9" t="n">
        <v>2021</v>
      </c>
      <c r="E1312" s="11" t="n">
        <v>1087</v>
      </c>
      <c r="F1312" s="11" t="n">
        <v>165</v>
      </c>
      <c r="G1312" s="11" t="n">
        <v>178</v>
      </c>
      <c r="H1312" s="11" t="n">
        <v>14</v>
      </c>
      <c r="I1312" s="11" t="n">
        <v>896</v>
      </c>
      <c r="J1312" s="11" t="n">
        <v>560</v>
      </c>
      <c r="K1312" s="11" t="n">
        <v>0</v>
      </c>
      <c r="L1312" s="12" t="n">
        <v>12.8794848206072</v>
      </c>
      <c r="M1312" s="12" t="n">
        <v>0</v>
      </c>
      <c r="N1312" s="13" t="n">
        <v>0.625</v>
      </c>
      <c r="O1312" s="13" t="n">
        <v>0.824287028518859</v>
      </c>
      <c r="P1312" s="13" t="n">
        <v>0.163753449862006</v>
      </c>
      <c r="Q1312" s="13" t="n">
        <v>-0.120550161812298</v>
      </c>
      <c r="R1312" s="13" t="n">
        <v>-0.258333333333333</v>
      </c>
      <c r="S1312" s="11" t="n">
        <v>0</v>
      </c>
      <c r="T1312" s="13" t="n">
        <v>0</v>
      </c>
      <c r="U1312" s="13" t="n">
        <v>-0.00775193798449614</v>
      </c>
      <c r="V1312" s="11" t="n">
        <v>1</v>
      </c>
      <c r="W1312" s="13" t="n">
        <v>-0.0714285714285714</v>
      </c>
      <c r="X1312" s="11" t="n">
        <v>0</v>
      </c>
      <c r="Y1312" s="11" t="n">
        <v>0</v>
      </c>
      <c r="Z1312" s="11" t="n">
        <v>0</v>
      </c>
      <c r="AA1312" s="11" t="n">
        <v>0</v>
      </c>
      <c r="AB1312" s="10" t="s">
        <v>515</v>
      </c>
      <c r="AC1312" s="11" t="n">
        <v>6</v>
      </c>
      <c r="AD1312" s="11" t="n">
        <v>0</v>
      </c>
      <c r="AE1312" s="11" t="n">
        <v>1</v>
      </c>
      <c r="AF1312" s="11" t="n">
        <v>0</v>
      </c>
      <c r="AG1312" s="11" t="n">
        <v>7</v>
      </c>
      <c r="AH1312" s="11" t="n">
        <v>0</v>
      </c>
      <c r="AI1312" s="13" t="n">
        <v>0.428571428571429</v>
      </c>
      <c r="AJ1312" s="13" t="n">
        <v>0</v>
      </c>
      <c r="AK1312" s="13" t="n">
        <v>0.0714285714285714</v>
      </c>
      <c r="AL1312" s="13" t="n">
        <v>0</v>
      </c>
      <c r="AM1312" s="13" t="n">
        <v>0.5</v>
      </c>
      <c r="AN1312" s="11" t="n">
        <v>0</v>
      </c>
      <c r="AO1312" s="13" t="n">
        <v>0</v>
      </c>
      <c r="AP1312" s="11" t="n">
        <v>1</v>
      </c>
      <c r="AQ1312" s="11" t="n">
        <v>1</v>
      </c>
      <c r="AR1312" s="13" t="n">
        <v>0.0714285714285714</v>
      </c>
      <c r="AS1312" s="13" t="n">
        <v>0.0714285714285714</v>
      </c>
      <c r="AT1312" s="14" t="n">
        <f aca="false">SUMIFS(시도_소아과개폐업!$C$5:$C$293,시도_소아과개폐업!$A$5:$A$293,$D1312,시도_소아과개폐업!$B$5:$B$293,$B1312)</f>
        <v>19</v>
      </c>
      <c r="AU1312" s="14" t="n">
        <f aca="false">SUMIFS(시도_소아과개폐업!$D$5:$D$293,시도_소아과개폐업!$A$5:$A$293,$D1312,시도_소아과개폐업!$B$5:$B$293,$B1312)</f>
        <v>27</v>
      </c>
      <c r="AV1312" s="14" t="n">
        <f aca="false">SUMIFS(시도_소아과개폐업!$F$5:$F$293,시도_소아과개폐업!$A$5:$A$293,$D1312,시도_소아과개폐업!$B$5:$B$293,$B1312)</f>
        <v>-8</v>
      </c>
      <c r="AW1312" s="15" t="n">
        <f aca="false">SUMIFS(시도_소아과개폐업!$G$5:$G$293,시도_소아과개폐업!$A$5:$A$293,$D1312,시도_소아과개폐업!$B$5:$B$293,$B1312)</f>
        <v>0.36986301369863</v>
      </c>
      <c r="AX1312" s="14" t="n">
        <f aca="false">SUMIFS(시도_소아과개폐업!$H$5:$H$293,시도_소아과개폐업!$A$5:$A$293,$D1312,시도_소아과개폐업!$B$5:$B$293,$B1312)</f>
        <v>70</v>
      </c>
      <c r="AY1312" s="14" t="n">
        <f aca="false">SUMIFS(시군구_병원급!$E$5:$E$3668,시군구_병원급!$A$5:$A$3668,$A1312,시군구_병원급!$D$5:$D$3668,$D1312)</f>
        <v>2</v>
      </c>
      <c r="AZ1312" s="14" t="n">
        <f aca="false">SUMIFS(시군구_병원급!$F$5:$F$3668,시군구_병원급!$A$5:$A$3668,$A1312,시군구_병원급!$D$5:$D$3668,$D1312)</f>
        <v>0</v>
      </c>
      <c r="BA1312" s="14" t="n">
        <f aca="false">SUMIFS(시군구_병원급!$G$5:$G$3668,시군구_병원급!$A$5:$A$3668,$A1312,시군구_병원급!$D$5:$D$3668,$D1312)</f>
        <v>3</v>
      </c>
      <c r="BB1312" s="14" t="n">
        <f aca="false">SUMIFS(시군구_병원급!$H$5:$H$3668,시군구_병원급!$A$5:$A$3668,$A1312,시군구_병원급!$D$5:$D$3668,$D1312)</f>
        <v>10</v>
      </c>
      <c r="BC1312" s="16" t="n">
        <f aca="false">K1312+AY1312</f>
        <v>2</v>
      </c>
      <c r="BD1312" s="17" t="n">
        <f aca="false">IF(E1312=0,"",(K1312+AY1312)/E1312*1000)</f>
        <v>1.83992640294388</v>
      </c>
      <c r="BE1312" s="16" t="n">
        <f aca="false">AY1312-SUMIFS(시군구_병원급!$E$5:$E$3668,시군구_병원급!$A$5:$A$3668,$A1312,시군구_병원급!$D$5:$D$3668,$D1312-3)</f>
        <v>0</v>
      </c>
      <c r="BF1312" s="16" t="n">
        <f aca="false">IF(AY1312=0,1,0)</f>
        <v>0</v>
      </c>
      <c r="BG1312" s="16" t="n">
        <f aca="false">IF(K1312+AY1312=0,1,0)</f>
        <v>0</v>
      </c>
      <c r="BH1312" s="16" t="n">
        <f aca="false">AF1312+AG1312+AH1312</f>
        <v>7</v>
      </c>
      <c r="BI1312" s="18" t="n">
        <f aca="false">IF(H1312=0,"",BH1312/H1312)</f>
        <v>0.5</v>
      </c>
      <c r="BJ1312" s="16" t="n">
        <f aca="false">IF(AP1312="","",AP1312+AN1312)</f>
        <v>1</v>
      </c>
    </row>
    <row r="1313" customFormat="false" ht="15" hidden="false" customHeight="true" outlineLevel="0" collapsed="false">
      <c r="A1313" s="9" t="s">
        <v>386</v>
      </c>
      <c r="B1313" s="10" t="s">
        <v>364</v>
      </c>
      <c r="C1313" s="10" t="s">
        <v>387</v>
      </c>
      <c r="D1313" s="9" t="n">
        <v>2021</v>
      </c>
      <c r="E1313" s="11" t="n">
        <v>493</v>
      </c>
      <c r="F1313" s="11" t="n">
        <v>81</v>
      </c>
      <c r="G1313" s="11" t="n">
        <v>88</v>
      </c>
      <c r="H1313" s="11" t="n">
        <v>9</v>
      </c>
      <c r="I1313" s="11" t="n">
        <v>360</v>
      </c>
      <c r="J1313" s="11" t="n">
        <v>250</v>
      </c>
      <c r="K1313" s="11" t="n">
        <v>0</v>
      </c>
      <c r="L1313" s="12" t="n">
        <v>18.2555780933063</v>
      </c>
      <c r="M1313" s="12" t="n">
        <v>0</v>
      </c>
      <c r="N1313" s="13" t="n">
        <v>0.694444444444444</v>
      </c>
      <c r="O1313" s="13" t="n">
        <v>0.730223123732252</v>
      </c>
      <c r="P1313" s="13" t="n">
        <v>0.178498985801217</v>
      </c>
      <c r="Q1313" s="13" t="n">
        <v>-0.253030303030303</v>
      </c>
      <c r="R1313" s="13" t="n">
        <v>0.0476190476190477</v>
      </c>
      <c r="S1313" s="11" t="n">
        <v>0</v>
      </c>
      <c r="T1313" s="13" t="n">
        <v>0</v>
      </c>
      <c r="U1313" s="13" t="n">
        <v>-0.0575916230366492</v>
      </c>
      <c r="V1313" s="11" t="n">
        <v>1</v>
      </c>
      <c r="W1313" s="13" t="n">
        <v>-0.111111111111111</v>
      </c>
      <c r="X1313" s="11" t="n">
        <v>0</v>
      </c>
      <c r="Y1313" s="11" t="n">
        <v>0</v>
      </c>
      <c r="Z1313" s="11" t="n">
        <v>0</v>
      </c>
      <c r="AA1313" s="11" t="n">
        <v>0</v>
      </c>
      <c r="AB1313" s="10" t="s">
        <v>515</v>
      </c>
      <c r="AC1313" s="11" t="n">
        <v>4</v>
      </c>
      <c r="AD1313" s="11" t="n">
        <v>0</v>
      </c>
      <c r="AE1313" s="11" t="n">
        <v>1</v>
      </c>
      <c r="AF1313" s="11" t="n">
        <v>1</v>
      </c>
      <c r="AG1313" s="11" t="n">
        <v>3</v>
      </c>
      <c r="AH1313" s="11" t="n">
        <v>0</v>
      </c>
      <c r="AI1313" s="13" t="n">
        <v>0.444444444444444</v>
      </c>
      <c r="AJ1313" s="13" t="n">
        <v>0</v>
      </c>
      <c r="AK1313" s="13" t="n">
        <v>0.111111111111111</v>
      </c>
      <c r="AL1313" s="13" t="n">
        <v>0.111111111111111</v>
      </c>
      <c r="AM1313" s="13" t="n">
        <v>0.333333333333333</v>
      </c>
      <c r="AN1313" s="11" t="n">
        <v>0</v>
      </c>
      <c r="AO1313" s="13" t="n">
        <v>0</v>
      </c>
      <c r="AP1313" s="11" t="n">
        <v>0</v>
      </c>
      <c r="AQ1313" s="11" t="n">
        <v>0</v>
      </c>
      <c r="AR1313" s="13" t="n">
        <v>0</v>
      </c>
      <c r="AS1313" s="13" t="n">
        <v>0</v>
      </c>
      <c r="AT1313" s="14" t="n">
        <f aca="false">SUMIFS(시도_소아과개폐업!$C$5:$C$293,시도_소아과개폐업!$A$5:$A$293,$D1313,시도_소아과개폐업!$B$5:$B$293,$B1313)</f>
        <v>19</v>
      </c>
      <c r="AU1313" s="14" t="n">
        <f aca="false">SUMIFS(시도_소아과개폐업!$D$5:$D$293,시도_소아과개폐업!$A$5:$A$293,$D1313,시도_소아과개폐업!$B$5:$B$293,$B1313)</f>
        <v>27</v>
      </c>
      <c r="AV1313" s="14" t="n">
        <f aca="false">SUMIFS(시도_소아과개폐업!$F$5:$F$293,시도_소아과개폐업!$A$5:$A$293,$D1313,시도_소아과개폐업!$B$5:$B$293,$B1313)</f>
        <v>-8</v>
      </c>
      <c r="AW1313" s="15" t="n">
        <f aca="false">SUMIFS(시도_소아과개폐업!$G$5:$G$293,시도_소아과개폐업!$A$5:$A$293,$D1313,시도_소아과개폐업!$B$5:$B$293,$B1313)</f>
        <v>0.36986301369863</v>
      </c>
      <c r="AX1313" s="14" t="n">
        <f aca="false">SUMIFS(시도_소아과개폐업!$H$5:$H$293,시도_소아과개폐업!$A$5:$A$293,$D1313,시도_소아과개폐업!$B$5:$B$293,$B1313)</f>
        <v>70</v>
      </c>
      <c r="AY1313" s="14" t="n">
        <f aca="false">SUMIFS(시군구_병원급!$E$5:$E$3668,시군구_병원급!$A$5:$A$3668,$A1313,시군구_병원급!$D$5:$D$3668,$D1313)</f>
        <v>0</v>
      </c>
      <c r="AZ1313" s="14" t="n">
        <f aca="false">SUMIFS(시군구_병원급!$F$5:$F$3668,시군구_병원급!$A$5:$A$3668,$A1313,시군구_병원급!$D$5:$D$3668,$D1313)</f>
        <v>0</v>
      </c>
      <c r="BA1313" s="14" t="n">
        <f aca="false">SUMIFS(시군구_병원급!$G$5:$G$3668,시군구_병원급!$A$5:$A$3668,$A1313,시군구_병원급!$D$5:$D$3668,$D1313)</f>
        <v>0</v>
      </c>
      <c r="BB1313" s="14" t="n">
        <f aca="false">SUMIFS(시군구_병원급!$H$5:$H$3668,시군구_병원급!$A$5:$A$3668,$A1313,시군구_병원급!$D$5:$D$3668,$D1313)</f>
        <v>1</v>
      </c>
      <c r="BC1313" s="16" t="n">
        <f aca="false">K1313+AY1313</f>
        <v>0</v>
      </c>
      <c r="BD1313" s="17" t="n">
        <f aca="false">IF(E1313=0,"",(K1313+AY1313)/E1313*1000)</f>
        <v>0</v>
      </c>
      <c r="BE1313" s="16" t="n">
        <f aca="false">AY1313-SUMIFS(시군구_병원급!$E$5:$E$3668,시군구_병원급!$A$5:$A$3668,$A1313,시군구_병원급!$D$5:$D$3668,$D1313-3)</f>
        <v>0</v>
      </c>
      <c r="BF1313" s="16" t="n">
        <f aca="false">IF(AY1313=0,1,0)</f>
        <v>1</v>
      </c>
      <c r="BG1313" s="16" t="n">
        <f aca="false">IF(K1313+AY1313=0,1,0)</f>
        <v>1</v>
      </c>
      <c r="BH1313" s="16" t="n">
        <f aca="false">AF1313+AG1313+AH1313</f>
        <v>4</v>
      </c>
      <c r="BI1313" s="18" t="n">
        <f aca="false">IF(H1313=0,"",BH1313/H1313)</f>
        <v>0.444444444444444</v>
      </c>
      <c r="BJ1313" s="16" t="n">
        <f aca="false">IF(AP1313="","",AP1313+AN1313)</f>
        <v>0</v>
      </c>
    </row>
    <row r="1314" customFormat="false" ht="15" hidden="false" customHeight="true" outlineLevel="0" collapsed="false">
      <c r="A1314" s="9" t="s">
        <v>388</v>
      </c>
      <c r="B1314" s="10" t="s">
        <v>364</v>
      </c>
      <c r="C1314" s="10" t="s">
        <v>389</v>
      </c>
      <c r="D1314" s="9" t="n">
        <v>2021</v>
      </c>
      <c r="E1314" s="11" t="n">
        <v>355</v>
      </c>
      <c r="F1314" s="11" t="n">
        <v>40</v>
      </c>
      <c r="G1314" s="11" t="n">
        <v>40</v>
      </c>
      <c r="H1314" s="11" t="n">
        <v>5</v>
      </c>
      <c r="I1314" s="11" t="n">
        <v>230</v>
      </c>
      <c r="J1314" s="11" t="n">
        <v>179</v>
      </c>
      <c r="K1314" s="11" t="n">
        <v>0</v>
      </c>
      <c r="L1314" s="12" t="n">
        <v>14.0845070422535</v>
      </c>
      <c r="M1314" s="12" t="n">
        <v>0</v>
      </c>
      <c r="N1314" s="13" t="n">
        <v>0.778260869565217</v>
      </c>
      <c r="O1314" s="13" t="n">
        <v>0.647887323943662</v>
      </c>
      <c r="P1314" s="13" t="n">
        <v>0.112676056338028</v>
      </c>
      <c r="Q1314" s="13" t="n">
        <v>-0.292828685258964</v>
      </c>
      <c r="R1314" s="13" t="n">
        <v>-0.365079365079365</v>
      </c>
      <c r="S1314" s="11" t="n">
        <v>0</v>
      </c>
      <c r="T1314" s="13" t="n">
        <v>0</v>
      </c>
      <c r="U1314" s="13" t="n">
        <v>0</v>
      </c>
      <c r="V1314" s="11" t="n">
        <v>1</v>
      </c>
      <c r="W1314" s="13" t="n">
        <v>0</v>
      </c>
      <c r="X1314" s="11" t="n">
        <v>0</v>
      </c>
      <c r="Y1314" s="11" t="n">
        <v>0</v>
      </c>
      <c r="Z1314" s="11" t="n">
        <v>0</v>
      </c>
      <c r="AA1314" s="11" t="n">
        <v>0</v>
      </c>
      <c r="AB1314" s="10" t="s">
        <v>515</v>
      </c>
      <c r="AC1314" s="11" t="n">
        <v>4</v>
      </c>
      <c r="AD1314" s="11" t="n">
        <v>0</v>
      </c>
      <c r="AE1314" s="11" t="n">
        <v>0</v>
      </c>
      <c r="AF1314" s="11" t="n">
        <v>0</v>
      </c>
      <c r="AG1314" s="11" t="n">
        <v>1</v>
      </c>
      <c r="AH1314" s="11" t="n">
        <v>0</v>
      </c>
      <c r="AI1314" s="13" t="n">
        <v>0.8</v>
      </c>
      <c r="AJ1314" s="13" t="n">
        <v>0</v>
      </c>
      <c r="AK1314" s="13" t="n">
        <v>0</v>
      </c>
      <c r="AL1314" s="13" t="n">
        <v>0</v>
      </c>
      <c r="AM1314" s="13" t="n">
        <v>0.2</v>
      </c>
      <c r="AN1314" s="11" t="n">
        <v>1</v>
      </c>
      <c r="AO1314" s="13" t="n">
        <v>0.166666666666667</v>
      </c>
      <c r="AP1314" s="11" t="n">
        <v>1</v>
      </c>
      <c r="AQ1314" s="11" t="n">
        <v>0</v>
      </c>
      <c r="AR1314" s="13" t="n">
        <v>0.142857142857143</v>
      </c>
      <c r="AS1314" s="13" t="n">
        <v>0</v>
      </c>
      <c r="AT1314" s="14" t="n">
        <f aca="false">SUMIFS(시도_소아과개폐업!$C$5:$C$293,시도_소아과개폐업!$A$5:$A$293,$D1314,시도_소아과개폐업!$B$5:$B$293,$B1314)</f>
        <v>19</v>
      </c>
      <c r="AU1314" s="14" t="n">
        <f aca="false">SUMIFS(시도_소아과개폐업!$D$5:$D$293,시도_소아과개폐업!$A$5:$A$293,$D1314,시도_소아과개폐업!$B$5:$B$293,$B1314)</f>
        <v>27</v>
      </c>
      <c r="AV1314" s="14" t="n">
        <f aca="false">SUMIFS(시도_소아과개폐업!$F$5:$F$293,시도_소아과개폐업!$A$5:$A$293,$D1314,시도_소아과개폐업!$B$5:$B$293,$B1314)</f>
        <v>-8</v>
      </c>
      <c r="AW1314" s="15" t="n">
        <f aca="false">SUMIFS(시도_소아과개폐업!$G$5:$G$293,시도_소아과개폐업!$A$5:$A$293,$D1314,시도_소아과개폐업!$B$5:$B$293,$B1314)</f>
        <v>0.36986301369863</v>
      </c>
      <c r="AX1314" s="14" t="n">
        <f aca="false">SUMIFS(시도_소아과개폐업!$H$5:$H$293,시도_소아과개폐업!$A$5:$A$293,$D1314,시도_소아과개폐업!$B$5:$B$293,$B1314)</f>
        <v>70</v>
      </c>
      <c r="AY1314" s="14" t="n">
        <f aca="false">SUMIFS(시군구_병원급!$E$5:$E$3668,시군구_병원급!$A$5:$A$3668,$A1314,시군구_병원급!$D$5:$D$3668,$D1314)</f>
        <v>0</v>
      </c>
      <c r="AZ1314" s="14" t="n">
        <f aca="false">SUMIFS(시군구_병원급!$F$5:$F$3668,시군구_병원급!$A$5:$A$3668,$A1314,시군구_병원급!$D$5:$D$3668,$D1314)</f>
        <v>0</v>
      </c>
      <c r="BA1314" s="14" t="n">
        <f aca="false">SUMIFS(시군구_병원급!$G$5:$G$3668,시군구_병원급!$A$5:$A$3668,$A1314,시군구_병원급!$D$5:$D$3668,$D1314)</f>
        <v>1</v>
      </c>
      <c r="BB1314" s="14" t="n">
        <f aca="false">SUMIFS(시군구_병원급!$H$5:$H$3668,시군구_병원급!$A$5:$A$3668,$A1314,시군구_병원급!$D$5:$D$3668,$D1314)</f>
        <v>1</v>
      </c>
      <c r="BC1314" s="16" t="n">
        <f aca="false">K1314+AY1314</f>
        <v>0</v>
      </c>
      <c r="BD1314" s="17" t="n">
        <f aca="false">IF(E1314=0,"",(K1314+AY1314)/E1314*1000)</f>
        <v>0</v>
      </c>
      <c r="BE1314" s="16" t="n">
        <f aca="false">AY1314-SUMIFS(시군구_병원급!$E$5:$E$3668,시군구_병원급!$A$5:$A$3668,$A1314,시군구_병원급!$D$5:$D$3668,$D1314-3)</f>
        <v>0</v>
      </c>
      <c r="BF1314" s="16" t="n">
        <f aca="false">IF(AY1314=0,1,0)</f>
        <v>1</v>
      </c>
      <c r="BG1314" s="16" t="n">
        <f aca="false">IF(K1314+AY1314=0,1,0)</f>
        <v>1</v>
      </c>
      <c r="BH1314" s="16" t="n">
        <f aca="false">AF1314+AG1314+AH1314</f>
        <v>1</v>
      </c>
      <c r="BI1314" s="18" t="n">
        <f aca="false">IF(H1314=0,"",BH1314/H1314)</f>
        <v>0.2</v>
      </c>
      <c r="BJ1314" s="16" t="n">
        <f aca="false">IF(AP1314="","",AP1314+AN1314)</f>
        <v>2</v>
      </c>
    </row>
    <row r="1315" customFormat="false" ht="15" hidden="false" customHeight="true" outlineLevel="0" collapsed="false">
      <c r="A1315" s="9" t="s">
        <v>390</v>
      </c>
      <c r="B1315" s="10" t="s">
        <v>364</v>
      </c>
      <c r="C1315" s="10" t="s">
        <v>391</v>
      </c>
      <c r="D1315" s="9" t="n">
        <v>2021</v>
      </c>
      <c r="E1315" s="11" t="n">
        <v>774</v>
      </c>
      <c r="F1315" s="11" t="n">
        <v>92</v>
      </c>
      <c r="G1315" s="11" t="n">
        <v>105</v>
      </c>
      <c r="H1315" s="11" t="n">
        <v>11</v>
      </c>
      <c r="I1315" s="11" t="n">
        <v>779</v>
      </c>
      <c r="J1315" s="11" t="n">
        <v>536</v>
      </c>
      <c r="K1315" s="11" t="n">
        <v>0</v>
      </c>
      <c r="L1315" s="12" t="n">
        <v>14.2118863049096</v>
      </c>
      <c r="M1315" s="12" t="n">
        <v>0</v>
      </c>
      <c r="N1315" s="13" t="n">
        <v>0.68806161745828</v>
      </c>
      <c r="O1315" s="13" t="n">
        <v>1.00645994832041</v>
      </c>
      <c r="P1315" s="13" t="n">
        <v>0.135658914728682</v>
      </c>
      <c r="Q1315" s="13" t="n">
        <v>-0.315649867374005</v>
      </c>
      <c r="R1315" s="13" t="n">
        <v>-0.30921052631579</v>
      </c>
      <c r="S1315" s="11" t="n">
        <v>0</v>
      </c>
      <c r="T1315" s="13" t="n">
        <v>-0.0833333333333334</v>
      </c>
      <c r="U1315" s="13" t="n">
        <v>-0.0274656679151061</v>
      </c>
      <c r="V1315" s="11" t="n">
        <v>1</v>
      </c>
      <c r="W1315" s="13" t="n">
        <v>-0.272727272727273</v>
      </c>
      <c r="X1315" s="11" t="n">
        <v>1</v>
      </c>
      <c r="Y1315" s="11" t="n">
        <v>0</v>
      </c>
      <c r="Z1315" s="11" t="n">
        <v>1</v>
      </c>
      <c r="AA1315" s="11" t="n">
        <v>0</v>
      </c>
      <c r="AB1315" s="10" t="s">
        <v>515</v>
      </c>
      <c r="AC1315" s="11" t="n">
        <v>5</v>
      </c>
      <c r="AD1315" s="11" t="n">
        <v>6</v>
      </c>
      <c r="AE1315" s="11" t="n">
        <v>0</v>
      </c>
      <c r="AF1315" s="11" t="n">
        <v>0</v>
      </c>
      <c r="AG1315" s="11" t="n">
        <v>0</v>
      </c>
      <c r="AH1315" s="11" t="n">
        <v>0</v>
      </c>
      <c r="AI1315" s="13" t="n">
        <v>0.454545454545455</v>
      </c>
      <c r="AJ1315" s="13" t="n">
        <v>0.545454545454545</v>
      </c>
      <c r="AK1315" s="13" t="n">
        <v>0</v>
      </c>
      <c r="AL1315" s="13" t="n">
        <v>0</v>
      </c>
      <c r="AM1315" s="13" t="n">
        <v>0</v>
      </c>
      <c r="AN1315" s="11" t="n">
        <v>0</v>
      </c>
      <c r="AO1315" s="13" t="n">
        <v>0</v>
      </c>
      <c r="AP1315" s="11" t="n">
        <v>1</v>
      </c>
      <c r="AQ1315" s="11" t="n">
        <v>0</v>
      </c>
      <c r="AR1315" s="13" t="n">
        <v>0.0833333333333333</v>
      </c>
      <c r="AS1315" s="13" t="n">
        <v>0</v>
      </c>
      <c r="AT1315" s="14" t="n">
        <f aca="false">SUMIFS(시도_소아과개폐업!$C$5:$C$293,시도_소아과개폐업!$A$5:$A$293,$D1315,시도_소아과개폐업!$B$5:$B$293,$B1315)</f>
        <v>19</v>
      </c>
      <c r="AU1315" s="14" t="n">
        <f aca="false">SUMIFS(시도_소아과개폐업!$D$5:$D$293,시도_소아과개폐업!$A$5:$A$293,$D1315,시도_소아과개폐업!$B$5:$B$293,$B1315)</f>
        <v>27</v>
      </c>
      <c r="AV1315" s="14" t="n">
        <f aca="false">SUMIFS(시도_소아과개폐업!$F$5:$F$293,시도_소아과개폐업!$A$5:$A$293,$D1315,시도_소아과개폐업!$B$5:$B$293,$B1315)</f>
        <v>-8</v>
      </c>
      <c r="AW1315" s="15" t="n">
        <f aca="false">SUMIFS(시도_소아과개폐업!$G$5:$G$293,시도_소아과개폐업!$A$5:$A$293,$D1315,시도_소아과개폐업!$B$5:$B$293,$B1315)</f>
        <v>0.36986301369863</v>
      </c>
      <c r="AX1315" s="14" t="n">
        <f aca="false">SUMIFS(시도_소아과개폐업!$H$5:$H$293,시도_소아과개폐업!$A$5:$A$293,$D1315,시도_소아과개폐업!$B$5:$B$293,$B1315)</f>
        <v>70</v>
      </c>
      <c r="AY1315" s="14" t="n">
        <f aca="false">SUMIFS(시군구_병원급!$E$5:$E$3668,시군구_병원급!$A$5:$A$3668,$A1315,시군구_병원급!$D$5:$D$3668,$D1315)</f>
        <v>0</v>
      </c>
      <c r="AZ1315" s="14" t="n">
        <f aca="false">SUMIFS(시군구_병원급!$F$5:$F$3668,시군구_병원급!$A$5:$A$3668,$A1315,시군구_병원급!$D$5:$D$3668,$D1315)</f>
        <v>0</v>
      </c>
      <c r="BA1315" s="14" t="n">
        <f aca="false">SUMIFS(시군구_병원급!$G$5:$G$3668,시군구_병원급!$A$5:$A$3668,$A1315,시군구_병원급!$D$5:$D$3668,$D1315)</f>
        <v>1</v>
      </c>
      <c r="BB1315" s="14" t="n">
        <f aca="false">SUMIFS(시군구_병원급!$H$5:$H$3668,시군구_병원급!$A$5:$A$3668,$A1315,시군구_병원급!$D$5:$D$3668,$D1315)</f>
        <v>3</v>
      </c>
      <c r="BC1315" s="16" t="n">
        <f aca="false">K1315+AY1315</f>
        <v>0</v>
      </c>
      <c r="BD1315" s="17" t="n">
        <f aca="false">IF(E1315=0,"",(K1315+AY1315)/E1315*1000)</f>
        <v>0</v>
      </c>
      <c r="BE1315" s="16" t="n">
        <f aca="false">AY1315-SUMIFS(시군구_병원급!$E$5:$E$3668,시군구_병원급!$A$5:$A$3668,$A1315,시군구_병원급!$D$5:$D$3668,$D1315-3)</f>
        <v>0</v>
      </c>
      <c r="BF1315" s="16" t="n">
        <f aca="false">IF(AY1315=0,1,0)</f>
        <v>1</v>
      </c>
      <c r="BG1315" s="16" t="n">
        <f aca="false">IF(K1315+AY1315=0,1,0)</f>
        <v>1</v>
      </c>
      <c r="BH1315" s="16" t="n">
        <f aca="false">AF1315+AG1315+AH1315</f>
        <v>0</v>
      </c>
      <c r="BI1315" s="18" t="n">
        <f aca="false">IF(H1315=0,"",BH1315/H1315)</f>
        <v>0</v>
      </c>
      <c r="BJ1315" s="16" t="n">
        <f aca="false">IF(AP1315="","",AP1315+AN1315)</f>
        <v>1</v>
      </c>
    </row>
    <row r="1316" customFormat="false" ht="15" hidden="false" customHeight="true" outlineLevel="0" collapsed="false">
      <c r="A1316" s="9" t="s">
        <v>392</v>
      </c>
      <c r="B1316" s="10" t="s">
        <v>364</v>
      </c>
      <c r="C1316" s="10" t="s">
        <v>393</v>
      </c>
      <c r="D1316" s="9" t="n">
        <v>2021</v>
      </c>
      <c r="E1316" s="11" t="n">
        <v>724</v>
      </c>
      <c r="F1316" s="11" t="n">
        <v>92</v>
      </c>
      <c r="G1316" s="11" t="n">
        <v>93</v>
      </c>
      <c r="H1316" s="11" t="n">
        <v>11</v>
      </c>
      <c r="I1316" s="11" t="n">
        <v>548</v>
      </c>
      <c r="J1316" s="11" t="n">
        <v>315</v>
      </c>
      <c r="K1316" s="11" t="n">
        <v>0</v>
      </c>
      <c r="L1316" s="12" t="n">
        <v>15.1933701657459</v>
      </c>
      <c r="M1316" s="12" t="n">
        <v>0</v>
      </c>
      <c r="N1316" s="13" t="n">
        <v>0.574817518248175</v>
      </c>
      <c r="O1316" s="13" t="n">
        <v>0.756906077348066</v>
      </c>
      <c r="P1316" s="13" t="n">
        <v>0.128453038674033</v>
      </c>
      <c r="Q1316" s="13" t="n">
        <v>-0.193763919821826</v>
      </c>
      <c r="R1316" s="13" t="n">
        <v>-0.363013698630137</v>
      </c>
      <c r="S1316" s="11" t="n">
        <v>0</v>
      </c>
      <c r="T1316" s="13" t="n">
        <v>0.1</v>
      </c>
      <c r="U1316" s="13" t="n">
        <v>0.220489977728285</v>
      </c>
      <c r="V1316" s="11" t="n">
        <v>1</v>
      </c>
      <c r="W1316" s="13" t="n">
        <v>-0.181818181818182</v>
      </c>
      <c r="X1316" s="11" t="n">
        <v>0</v>
      </c>
      <c r="Y1316" s="11" t="n">
        <v>0</v>
      </c>
      <c r="Z1316" s="11" t="n">
        <v>0</v>
      </c>
      <c r="AA1316" s="11" t="n">
        <v>0</v>
      </c>
      <c r="AB1316" s="10" t="s">
        <v>515</v>
      </c>
      <c r="AC1316" s="11" t="n">
        <v>5</v>
      </c>
      <c r="AD1316" s="11" t="n">
        <v>3</v>
      </c>
      <c r="AE1316" s="11" t="n">
        <v>1</v>
      </c>
      <c r="AF1316" s="11" t="n">
        <v>0</v>
      </c>
      <c r="AG1316" s="11" t="n">
        <v>2</v>
      </c>
      <c r="AH1316" s="11" t="n">
        <v>0</v>
      </c>
      <c r="AI1316" s="13" t="n">
        <v>0.454545454545455</v>
      </c>
      <c r="AJ1316" s="13" t="n">
        <v>0.272727272727273</v>
      </c>
      <c r="AK1316" s="13" t="n">
        <v>0.0909090909090909</v>
      </c>
      <c r="AL1316" s="13" t="n">
        <v>0</v>
      </c>
      <c r="AM1316" s="13" t="n">
        <v>0.181818181818182</v>
      </c>
      <c r="AN1316" s="11" t="n">
        <v>0</v>
      </c>
      <c r="AO1316" s="13" t="n">
        <v>0</v>
      </c>
      <c r="AP1316" s="11" t="n">
        <v>2</v>
      </c>
      <c r="AQ1316" s="11" t="n">
        <v>1</v>
      </c>
      <c r="AR1316" s="13" t="n">
        <v>0.181818181818182</v>
      </c>
      <c r="AS1316" s="13" t="n">
        <v>0.0909090909090909</v>
      </c>
      <c r="AT1316" s="14" t="n">
        <f aca="false">SUMIFS(시도_소아과개폐업!$C$5:$C$293,시도_소아과개폐업!$A$5:$A$293,$D1316,시도_소아과개폐업!$B$5:$B$293,$B1316)</f>
        <v>19</v>
      </c>
      <c r="AU1316" s="14" t="n">
        <f aca="false">SUMIFS(시도_소아과개폐업!$D$5:$D$293,시도_소아과개폐업!$A$5:$A$293,$D1316,시도_소아과개폐업!$B$5:$B$293,$B1316)</f>
        <v>27</v>
      </c>
      <c r="AV1316" s="14" t="n">
        <f aca="false">SUMIFS(시도_소아과개폐업!$F$5:$F$293,시도_소아과개폐업!$A$5:$A$293,$D1316,시도_소아과개폐업!$B$5:$B$293,$B1316)</f>
        <v>-8</v>
      </c>
      <c r="AW1316" s="15" t="n">
        <f aca="false">SUMIFS(시도_소아과개폐업!$G$5:$G$293,시도_소아과개폐업!$A$5:$A$293,$D1316,시도_소아과개폐업!$B$5:$B$293,$B1316)</f>
        <v>0.36986301369863</v>
      </c>
      <c r="AX1316" s="14" t="n">
        <f aca="false">SUMIFS(시도_소아과개폐업!$H$5:$H$293,시도_소아과개폐업!$A$5:$A$293,$D1316,시도_소아과개폐업!$B$5:$B$293,$B1316)</f>
        <v>70</v>
      </c>
      <c r="AY1316" s="14" t="n">
        <f aca="false">SUMIFS(시군구_병원급!$E$5:$E$3668,시군구_병원급!$A$5:$A$3668,$A1316,시군구_병원급!$D$5:$D$3668,$D1316)</f>
        <v>0</v>
      </c>
      <c r="AZ1316" s="14" t="n">
        <f aca="false">SUMIFS(시군구_병원급!$F$5:$F$3668,시군구_병원급!$A$5:$A$3668,$A1316,시군구_병원급!$D$5:$D$3668,$D1316)</f>
        <v>0</v>
      </c>
      <c r="BA1316" s="14" t="n">
        <f aca="false">SUMIFS(시군구_병원급!$G$5:$G$3668,시군구_병원급!$A$5:$A$3668,$A1316,시군구_병원급!$D$5:$D$3668,$D1316)</f>
        <v>1</v>
      </c>
      <c r="BB1316" s="14" t="n">
        <f aca="false">SUMIFS(시군구_병원급!$H$5:$H$3668,시군구_병원급!$A$5:$A$3668,$A1316,시군구_병원급!$D$5:$D$3668,$D1316)</f>
        <v>8</v>
      </c>
      <c r="BC1316" s="16" t="n">
        <f aca="false">K1316+AY1316</f>
        <v>0</v>
      </c>
      <c r="BD1316" s="17" t="n">
        <f aca="false">IF(E1316=0,"",(K1316+AY1316)/E1316*1000)</f>
        <v>0</v>
      </c>
      <c r="BE1316" s="16" t="n">
        <f aca="false">AY1316-SUMIFS(시군구_병원급!$E$5:$E$3668,시군구_병원급!$A$5:$A$3668,$A1316,시군구_병원급!$D$5:$D$3668,$D1316-3)</f>
        <v>0</v>
      </c>
      <c r="BF1316" s="16" t="n">
        <f aca="false">IF(AY1316=0,1,0)</f>
        <v>1</v>
      </c>
      <c r="BG1316" s="16" t="n">
        <f aca="false">IF(K1316+AY1316=0,1,0)</f>
        <v>1</v>
      </c>
      <c r="BH1316" s="16" t="n">
        <f aca="false">AF1316+AG1316+AH1316</f>
        <v>2</v>
      </c>
      <c r="BI1316" s="18" t="n">
        <f aca="false">IF(H1316=0,"",BH1316/H1316)</f>
        <v>0.181818181818182</v>
      </c>
      <c r="BJ1316" s="16" t="n">
        <f aca="false">IF(AP1316="","",AP1316+AN1316)</f>
        <v>2</v>
      </c>
    </row>
    <row r="1317" customFormat="false" ht="15" hidden="false" customHeight="true" outlineLevel="0" collapsed="false">
      <c r="A1317" s="9" t="s">
        <v>394</v>
      </c>
      <c r="B1317" s="10" t="s">
        <v>364</v>
      </c>
      <c r="C1317" s="10" t="s">
        <v>395</v>
      </c>
      <c r="D1317" s="9" t="n">
        <v>2021</v>
      </c>
      <c r="E1317" s="11" t="n">
        <v>677</v>
      </c>
      <c r="F1317" s="11" t="n">
        <v>97</v>
      </c>
      <c r="G1317" s="11" t="n">
        <v>100</v>
      </c>
      <c r="H1317" s="11" t="n">
        <v>14</v>
      </c>
      <c r="I1317" s="11" t="n">
        <v>771</v>
      </c>
      <c r="J1317" s="11" t="n">
        <v>502</v>
      </c>
      <c r="K1317" s="11" t="n">
        <v>0</v>
      </c>
      <c r="L1317" s="12" t="n">
        <v>20.6794682422452</v>
      </c>
      <c r="M1317" s="12" t="n">
        <v>0</v>
      </c>
      <c r="N1317" s="13" t="n">
        <v>0.651102464332036</v>
      </c>
      <c r="O1317" s="13" t="n">
        <v>1.13884785819793</v>
      </c>
      <c r="P1317" s="13" t="n">
        <v>0.147710487444609</v>
      </c>
      <c r="Q1317" s="13" t="n">
        <v>-0.375461254612546</v>
      </c>
      <c r="R1317" s="13" t="n">
        <v>-0.290780141843972</v>
      </c>
      <c r="S1317" s="11" t="n">
        <v>0</v>
      </c>
      <c r="T1317" s="13" t="n">
        <v>-0.125</v>
      </c>
      <c r="U1317" s="13" t="n">
        <v>-0.108670520231214</v>
      </c>
      <c r="V1317" s="11" t="n">
        <v>1</v>
      </c>
      <c r="W1317" s="13" t="n">
        <v>-0.357142857142857</v>
      </c>
      <c r="X1317" s="11" t="n">
        <v>1</v>
      </c>
      <c r="Y1317" s="11" t="n">
        <v>0</v>
      </c>
      <c r="Z1317" s="11" t="n">
        <v>1</v>
      </c>
      <c r="AA1317" s="11" t="n">
        <v>0</v>
      </c>
      <c r="AB1317" s="10" t="s">
        <v>515</v>
      </c>
      <c r="AC1317" s="11" t="n">
        <v>5</v>
      </c>
      <c r="AD1317" s="11" t="n">
        <v>7</v>
      </c>
      <c r="AE1317" s="11" t="n">
        <v>0</v>
      </c>
      <c r="AF1317" s="11" t="n">
        <v>0</v>
      </c>
      <c r="AG1317" s="11" t="n">
        <v>2</v>
      </c>
      <c r="AH1317" s="11" t="n">
        <v>0</v>
      </c>
      <c r="AI1317" s="13" t="n">
        <v>0.357142857142857</v>
      </c>
      <c r="AJ1317" s="13" t="n">
        <v>0.5</v>
      </c>
      <c r="AK1317" s="13" t="n">
        <v>0</v>
      </c>
      <c r="AL1317" s="13" t="n">
        <v>0</v>
      </c>
      <c r="AM1317" s="13" t="n">
        <v>0.142857142857143</v>
      </c>
      <c r="AN1317" s="11" t="n">
        <v>2</v>
      </c>
      <c r="AO1317" s="13" t="n">
        <v>0.125</v>
      </c>
      <c r="AP1317" s="11" t="n">
        <v>1</v>
      </c>
      <c r="AQ1317" s="11" t="n">
        <v>0</v>
      </c>
      <c r="AR1317" s="13" t="n">
        <v>0.0588235294117647</v>
      </c>
      <c r="AS1317" s="13" t="n">
        <v>0</v>
      </c>
      <c r="AT1317" s="14" t="n">
        <f aca="false">SUMIFS(시도_소아과개폐업!$C$5:$C$293,시도_소아과개폐업!$A$5:$A$293,$D1317,시도_소아과개폐업!$B$5:$B$293,$B1317)</f>
        <v>19</v>
      </c>
      <c r="AU1317" s="14" t="n">
        <f aca="false">SUMIFS(시도_소아과개폐업!$D$5:$D$293,시도_소아과개폐업!$A$5:$A$293,$D1317,시도_소아과개폐업!$B$5:$B$293,$B1317)</f>
        <v>27</v>
      </c>
      <c r="AV1317" s="14" t="n">
        <f aca="false">SUMIFS(시도_소아과개폐업!$F$5:$F$293,시도_소아과개폐업!$A$5:$A$293,$D1317,시도_소아과개폐업!$B$5:$B$293,$B1317)</f>
        <v>-8</v>
      </c>
      <c r="AW1317" s="15" t="n">
        <f aca="false">SUMIFS(시도_소아과개폐업!$G$5:$G$293,시도_소아과개폐업!$A$5:$A$293,$D1317,시도_소아과개폐업!$B$5:$B$293,$B1317)</f>
        <v>0.36986301369863</v>
      </c>
      <c r="AX1317" s="14" t="n">
        <f aca="false">SUMIFS(시도_소아과개폐업!$H$5:$H$293,시도_소아과개폐업!$A$5:$A$293,$D1317,시도_소아과개폐업!$B$5:$B$293,$B1317)</f>
        <v>70</v>
      </c>
      <c r="AY1317" s="14" t="n">
        <f aca="false">SUMIFS(시군구_병원급!$E$5:$E$3668,시군구_병원급!$A$5:$A$3668,$A1317,시군구_병원급!$D$5:$D$3668,$D1317)</f>
        <v>1</v>
      </c>
      <c r="AZ1317" s="14" t="n">
        <f aca="false">SUMIFS(시군구_병원급!$F$5:$F$3668,시군구_병원급!$A$5:$A$3668,$A1317,시군구_병원급!$D$5:$D$3668,$D1317)</f>
        <v>0</v>
      </c>
      <c r="BA1317" s="14" t="n">
        <f aca="false">SUMIFS(시군구_병원급!$G$5:$G$3668,시군구_병원급!$A$5:$A$3668,$A1317,시군구_병원급!$D$5:$D$3668,$D1317)</f>
        <v>1</v>
      </c>
      <c r="BB1317" s="14" t="n">
        <f aca="false">SUMIFS(시군구_병원급!$H$5:$H$3668,시군구_병원급!$A$5:$A$3668,$A1317,시군구_병원급!$D$5:$D$3668,$D1317)</f>
        <v>2</v>
      </c>
      <c r="BC1317" s="16" t="n">
        <f aca="false">K1317+AY1317</f>
        <v>1</v>
      </c>
      <c r="BD1317" s="17" t="n">
        <f aca="false">IF(E1317=0,"",(K1317+AY1317)/E1317*1000)</f>
        <v>1.47710487444609</v>
      </c>
      <c r="BE1317" s="16" t="n">
        <f aca="false">AY1317-SUMIFS(시군구_병원급!$E$5:$E$3668,시군구_병원급!$A$5:$A$3668,$A1317,시군구_병원급!$D$5:$D$3668,$D1317-3)</f>
        <v>0</v>
      </c>
      <c r="BF1317" s="16" t="n">
        <f aca="false">IF(AY1317=0,1,0)</f>
        <v>0</v>
      </c>
      <c r="BG1317" s="16" t="n">
        <f aca="false">IF(K1317+AY1317=0,1,0)</f>
        <v>0</v>
      </c>
      <c r="BH1317" s="16" t="n">
        <f aca="false">AF1317+AG1317+AH1317</f>
        <v>2</v>
      </c>
      <c r="BI1317" s="18" t="n">
        <f aca="false">IF(H1317=0,"",BH1317/H1317)</f>
        <v>0.142857142857143</v>
      </c>
      <c r="BJ1317" s="16" t="n">
        <f aca="false">IF(AP1317="","",AP1317+AN1317)</f>
        <v>3</v>
      </c>
    </row>
    <row r="1318" customFormat="false" ht="15" hidden="false" customHeight="true" outlineLevel="0" collapsed="false">
      <c r="A1318" s="9" t="s">
        <v>396</v>
      </c>
      <c r="B1318" s="10" t="s">
        <v>364</v>
      </c>
      <c r="C1318" s="10" t="s">
        <v>397</v>
      </c>
      <c r="D1318" s="9" t="n">
        <v>2021</v>
      </c>
      <c r="E1318" s="11" t="n">
        <v>1133</v>
      </c>
      <c r="F1318" s="11" t="n">
        <v>172</v>
      </c>
      <c r="G1318" s="11" t="n">
        <v>184</v>
      </c>
      <c r="H1318" s="11" t="n">
        <v>12</v>
      </c>
      <c r="I1318" s="11" t="n">
        <v>566</v>
      </c>
      <c r="J1318" s="11" t="n">
        <v>455</v>
      </c>
      <c r="K1318" s="11" t="n">
        <v>0</v>
      </c>
      <c r="L1318" s="12" t="n">
        <v>10.5913503971756</v>
      </c>
      <c r="M1318" s="12" t="n">
        <v>0</v>
      </c>
      <c r="N1318" s="13" t="n">
        <v>0.803886925795053</v>
      </c>
      <c r="O1318" s="13" t="n">
        <v>0.499558693733451</v>
      </c>
      <c r="P1318" s="13" t="n">
        <v>0.162400706090027</v>
      </c>
      <c r="Q1318" s="13" t="n">
        <v>-0.180173661360347</v>
      </c>
      <c r="R1318" s="13" t="n">
        <v>-0.26984126984127</v>
      </c>
      <c r="S1318" s="11" t="n">
        <v>0</v>
      </c>
      <c r="T1318" s="13" t="n">
        <v>-0.0769230769230769</v>
      </c>
      <c r="U1318" s="13" t="n">
        <v>-0.0291595197255574</v>
      </c>
      <c r="V1318" s="11" t="n">
        <v>1</v>
      </c>
      <c r="W1318" s="13" t="n">
        <v>-0.0833333333333334</v>
      </c>
      <c r="X1318" s="11" t="n">
        <v>0</v>
      </c>
      <c r="Y1318" s="11" t="n">
        <v>0</v>
      </c>
      <c r="Z1318" s="11" t="n">
        <v>0</v>
      </c>
      <c r="AA1318" s="11" t="n">
        <v>0</v>
      </c>
      <c r="AB1318" s="10" t="s">
        <v>515</v>
      </c>
      <c r="AC1318" s="11" t="n">
        <v>5</v>
      </c>
      <c r="AD1318" s="11" t="n">
        <v>4</v>
      </c>
      <c r="AE1318" s="11" t="n">
        <v>3</v>
      </c>
      <c r="AF1318" s="11" t="n">
        <v>0</v>
      </c>
      <c r="AG1318" s="11" t="n">
        <v>0</v>
      </c>
      <c r="AH1318" s="11" t="n">
        <v>0</v>
      </c>
      <c r="AI1318" s="13" t="n">
        <v>0.416666666666667</v>
      </c>
      <c r="AJ1318" s="13" t="n">
        <v>0.333333333333333</v>
      </c>
      <c r="AK1318" s="13" t="n">
        <v>0.25</v>
      </c>
      <c r="AL1318" s="13" t="n">
        <v>0</v>
      </c>
      <c r="AM1318" s="13" t="n">
        <v>0</v>
      </c>
      <c r="AN1318" s="11" t="n">
        <v>0</v>
      </c>
      <c r="AO1318" s="13" t="n">
        <v>0</v>
      </c>
      <c r="AP1318" s="11" t="n">
        <v>1</v>
      </c>
      <c r="AQ1318" s="11" t="n">
        <v>0</v>
      </c>
      <c r="AR1318" s="13" t="n">
        <v>0.0769230769230769</v>
      </c>
      <c r="AS1318" s="13" t="n">
        <v>0</v>
      </c>
      <c r="AT1318" s="14" t="n">
        <f aca="false">SUMIFS(시도_소아과개폐업!$C$5:$C$293,시도_소아과개폐업!$A$5:$A$293,$D1318,시도_소아과개폐업!$B$5:$B$293,$B1318)</f>
        <v>19</v>
      </c>
      <c r="AU1318" s="14" t="n">
        <f aca="false">SUMIFS(시도_소아과개폐업!$D$5:$D$293,시도_소아과개폐업!$A$5:$A$293,$D1318,시도_소아과개폐업!$B$5:$B$293,$B1318)</f>
        <v>27</v>
      </c>
      <c r="AV1318" s="14" t="n">
        <f aca="false">SUMIFS(시도_소아과개폐업!$F$5:$F$293,시도_소아과개폐업!$A$5:$A$293,$D1318,시도_소아과개폐업!$B$5:$B$293,$B1318)</f>
        <v>-8</v>
      </c>
      <c r="AW1318" s="15" t="n">
        <f aca="false">SUMIFS(시도_소아과개폐업!$G$5:$G$293,시도_소아과개폐업!$A$5:$A$293,$D1318,시도_소아과개폐업!$B$5:$B$293,$B1318)</f>
        <v>0.36986301369863</v>
      </c>
      <c r="AX1318" s="14" t="n">
        <f aca="false">SUMIFS(시도_소아과개폐업!$H$5:$H$293,시도_소아과개폐업!$A$5:$A$293,$D1318,시도_소아과개폐업!$B$5:$B$293,$B1318)</f>
        <v>70</v>
      </c>
      <c r="AY1318" s="14" t="n">
        <f aca="false">SUMIFS(시군구_병원급!$E$5:$E$3668,시군구_병원급!$A$5:$A$3668,$A1318,시군구_병원급!$D$5:$D$3668,$D1318)</f>
        <v>2</v>
      </c>
      <c r="AZ1318" s="14" t="n">
        <f aca="false">SUMIFS(시군구_병원급!$F$5:$F$3668,시군구_병원급!$A$5:$A$3668,$A1318,시군구_병원급!$D$5:$D$3668,$D1318)</f>
        <v>0</v>
      </c>
      <c r="BA1318" s="14" t="n">
        <f aca="false">SUMIFS(시군구_병원급!$G$5:$G$3668,시군구_병원급!$A$5:$A$3668,$A1318,시군구_병원급!$D$5:$D$3668,$D1318)</f>
        <v>1</v>
      </c>
      <c r="BB1318" s="14" t="n">
        <f aca="false">SUMIFS(시군구_병원급!$H$5:$H$3668,시군구_병원급!$A$5:$A$3668,$A1318,시군구_병원급!$D$5:$D$3668,$D1318)</f>
        <v>7</v>
      </c>
      <c r="BC1318" s="16" t="n">
        <f aca="false">K1318+AY1318</f>
        <v>2</v>
      </c>
      <c r="BD1318" s="17" t="n">
        <f aca="false">IF(E1318=0,"",(K1318+AY1318)/E1318*1000)</f>
        <v>1.76522506619594</v>
      </c>
      <c r="BE1318" s="16" t="n">
        <f aca="false">AY1318-SUMIFS(시군구_병원급!$E$5:$E$3668,시군구_병원급!$A$5:$A$3668,$A1318,시군구_병원급!$D$5:$D$3668,$D1318-3)</f>
        <v>0</v>
      </c>
      <c r="BF1318" s="16" t="n">
        <f aca="false">IF(AY1318=0,1,0)</f>
        <v>0</v>
      </c>
      <c r="BG1318" s="16" t="n">
        <f aca="false">IF(K1318+AY1318=0,1,0)</f>
        <v>0</v>
      </c>
      <c r="BH1318" s="16" t="n">
        <f aca="false">AF1318+AG1318+AH1318</f>
        <v>0</v>
      </c>
      <c r="BI1318" s="18" t="n">
        <f aca="false">IF(H1318=0,"",BH1318/H1318)</f>
        <v>0</v>
      </c>
      <c r="BJ1318" s="16" t="n">
        <f aca="false">IF(AP1318="","",AP1318+AN1318)</f>
        <v>1</v>
      </c>
    </row>
    <row r="1319" customFormat="false" ht="15" hidden="false" customHeight="true" outlineLevel="0" collapsed="false">
      <c r="A1319" s="9" t="s">
        <v>398</v>
      </c>
      <c r="B1319" s="10" t="s">
        <v>364</v>
      </c>
      <c r="C1319" s="10" t="s">
        <v>399</v>
      </c>
      <c r="D1319" s="9" t="n">
        <v>2021</v>
      </c>
      <c r="E1319" s="11" t="n">
        <v>4225</v>
      </c>
      <c r="F1319" s="11" t="n">
        <v>446</v>
      </c>
      <c r="G1319" s="11" t="n">
        <v>443</v>
      </c>
      <c r="H1319" s="11" t="n">
        <v>94</v>
      </c>
      <c r="I1319" s="11" t="n">
        <v>4907</v>
      </c>
      <c r="J1319" s="11" t="n">
        <v>3282</v>
      </c>
      <c r="K1319" s="11" t="n">
        <v>6</v>
      </c>
      <c r="L1319" s="12" t="n">
        <v>22.2485207100592</v>
      </c>
      <c r="M1319" s="12" t="n">
        <v>1.42011834319527</v>
      </c>
      <c r="N1319" s="13" t="n">
        <v>0.668840432035867</v>
      </c>
      <c r="O1319" s="13" t="n">
        <v>1.1614201183432</v>
      </c>
      <c r="P1319" s="13" t="n">
        <v>0.104852071005917</v>
      </c>
      <c r="Q1319" s="13" t="n">
        <v>-0.33870715291908</v>
      </c>
      <c r="R1319" s="13" t="n">
        <v>-0.494292237442922</v>
      </c>
      <c r="S1319" s="11" t="n">
        <v>1</v>
      </c>
      <c r="T1319" s="13" t="n">
        <v>-0.0961538461538462</v>
      </c>
      <c r="U1319" s="13" t="n">
        <v>-0.0979779411764706</v>
      </c>
      <c r="V1319" s="11" t="n">
        <v>0</v>
      </c>
      <c r="W1319" s="13" t="n">
        <v>-0.319148936170213</v>
      </c>
      <c r="X1319" s="11" t="n">
        <v>1</v>
      </c>
      <c r="Y1319" s="11" t="n">
        <v>0</v>
      </c>
      <c r="Z1319" s="11" t="n">
        <v>1</v>
      </c>
      <c r="AA1319" s="11" t="n">
        <v>0</v>
      </c>
      <c r="AB1319" s="10" t="s">
        <v>515</v>
      </c>
      <c r="AC1319" s="11" t="n">
        <v>9</v>
      </c>
      <c r="AD1319" s="11" t="n">
        <v>46</v>
      </c>
      <c r="AE1319" s="11" t="n">
        <v>32</v>
      </c>
      <c r="AF1319" s="11" t="n">
        <v>1</v>
      </c>
      <c r="AG1319" s="11" t="n">
        <v>6</v>
      </c>
      <c r="AH1319" s="11" t="n">
        <v>0</v>
      </c>
      <c r="AI1319" s="13" t="n">
        <v>0.0957446808510638</v>
      </c>
      <c r="AJ1319" s="13" t="n">
        <v>0.48936170212766</v>
      </c>
      <c r="AK1319" s="13" t="n">
        <v>0.340425531914894</v>
      </c>
      <c r="AL1319" s="13" t="n">
        <v>0.0106382978723404</v>
      </c>
      <c r="AM1319" s="13" t="n">
        <v>0.0638297872340426</v>
      </c>
      <c r="AN1319" s="11" t="n">
        <v>3</v>
      </c>
      <c r="AO1319" s="13" t="n">
        <v>0.0309278350515464</v>
      </c>
      <c r="AP1319" s="11" t="n">
        <v>14</v>
      </c>
      <c r="AQ1319" s="11" t="n">
        <v>1</v>
      </c>
      <c r="AR1319" s="13" t="n">
        <v>0.127272727272727</v>
      </c>
      <c r="AS1319" s="13" t="n">
        <v>0.00909090909090909</v>
      </c>
      <c r="AT1319" s="14" t="n">
        <f aca="false">SUMIFS(시도_소아과개폐업!$C$5:$C$293,시도_소아과개폐업!$A$5:$A$293,$D1319,시도_소아과개폐업!$B$5:$B$293,$B1319)</f>
        <v>19</v>
      </c>
      <c r="AU1319" s="14" t="n">
        <f aca="false">SUMIFS(시도_소아과개폐업!$D$5:$D$293,시도_소아과개폐업!$A$5:$A$293,$D1319,시도_소아과개폐업!$B$5:$B$293,$B1319)</f>
        <v>27</v>
      </c>
      <c r="AV1319" s="14" t="n">
        <f aca="false">SUMIFS(시도_소아과개폐업!$F$5:$F$293,시도_소아과개폐업!$A$5:$A$293,$D1319,시도_소아과개폐업!$B$5:$B$293,$B1319)</f>
        <v>-8</v>
      </c>
      <c r="AW1319" s="15" t="n">
        <f aca="false">SUMIFS(시도_소아과개폐업!$G$5:$G$293,시도_소아과개폐업!$A$5:$A$293,$D1319,시도_소아과개폐업!$B$5:$B$293,$B1319)</f>
        <v>0.36986301369863</v>
      </c>
      <c r="AX1319" s="14" t="n">
        <f aca="false">SUMIFS(시도_소아과개폐업!$H$5:$H$293,시도_소아과개폐업!$A$5:$A$293,$D1319,시도_소아과개폐업!$B$5:$B$293,$B1319)</f>
        <v>70</v>
      </c>
      <c r="AY1319" s="14" t="n">
        <f aca="false">SUMIFS(시군구_병원급!$E$5:$E$3668,시군구_병원급!$A$5:$A$3668,$A1319,시군구_병원급!$D$5:$D$3668,$D1319)</f>
        <v>0</v>
      </c>
      <c r="AZ1319" s="14" t="n">
        <f aca="false">SUMIFS(시군구_병원급!$F$5:$F$3668,시군구_병원급!$A$5:$A$3668,$A1319,시군구_병원급!$D$5:$D$3668,$D1319)</f>
        <v>0</v>
      </c>
      <c r="BA1319" s="14" t="n">
        <f aca="false">SUMIFS(시군구_병원급!$G$5:$G$3668,시군구_병원급!$A$5:$A$3668,$A1319,시군구_병원급!$D$5:$D$3668,$D1319)</f>
        <v>1</v>
      </c>
      <c r="BB1319" s="14" t="n">
        <f aca="false">SUMIFS(시군구_병원급!$H$5:$H$3668,시군구_병원급!$A$5:$A$3668,$A1319,시군구_병원급!$D$5:$D$3668,$D1319)</f>
        <v>9</v>
      </c>
      <c r="BC1319" s="16" t="n">
        <f aca="false">K1319+AY1319</f>
        <v>6</v>
      </c>
      <c r="BD1319" s="17" t="n">
        <f aca="false">IF(E1319=0,"",(K1319+AY1319)/E1319*1000)</f>
        <v>1.42011834319527</v>
      </c>
      <c r="BE1319" s="16" t="n">
        <f aca="false">AY1319-SUMIFS(시군구_병원급!$E$5:$E$3668,시군구_병원급!$A$5:$A$3668,$A1319,시군구_병원급!$D$5:$D$3668,$D1319-3)</f>
        <v>0</v>
      </c>
      <c r="BF1319" s="16" t="n">
        <f aca="false">IF(AY1319=0,1,0)</f>
        <v>1</v>
      </c>
      <c r="BG1319" s="16" t="n">
        <f aca="false">IF(K1319+AY1319=0,1,0)</f>
        <v>0</v>
      </c>
      <c r="BH1319" s="16" t="n">
        <f aca="false">AF1319+AG1319+AH1319</f>
        <v>7</v>
      </c>
      <c r="BI1319" s="18" t="n">
        <f aca="false">IF(H1319=0,"",BH1319/H1319)</f>
        <v>0.074468085106383</v>
      </c>
      <c r="BJ1319" s="16" t="n">
        <f aca="false">IF(AP1319="","",AP1319+AN1319)</f>
        <v>17</v>
      </c>
    </row>
    <row r="1320" customFormat="false" ht="15" hidden="false" customHeight="true" outlineLevel="0" collapsed="false">
      <c r="A1320" s="9" t="s">
        <v>400</v>
      </c>
      <c r="B1320" s="10" t="s">
        <v>364</v>
      </c>
      <c r="C1320" s="10" t="s">
        <v>401</v>
      </c>
      <c r="D1320" s="9" t="n">
        <v>2021</v>
      </c>
      <c r="E1320" s="11" t="n">
        <v>2352</v>
      </c>
      <c r="F1320" s="11" t="n">
        <v>299</v>
      </c>
      <c r="G1320" s="11" t="n">
        <v>293</v>
      </c>
      <c r="H1320" s="11" t="n">
        <v>39</v>
      </c>
      <c r="I1320" s="11" t="n">
        <v>1658</v>
      </c>
      <c r="J1320" s="11" t="n">
        <v>1320</v>
      </c>
      <c r="K1320" s="11" t="n">
        <v>1</v>
      </c>
      <c r="L1320" s="12" t="n">
        <v>16.5816326530612</v>
      </c>
      <c r="M1320" s="12" t="n">
        <v>0.425170068027211</v>
      </c>
      <c r="N1320" s="13" t="n">
        <v>0.796139927623643</v>
      </c>
      <c r="O1320" s="13" t="n">
        <v>0.704931972789116</v>
      </c>
      <c r="P1320" s="13" t="n">
        <v>0.124574829931973</v>
      </c>
      <c r="Q1320" s="13" t="n">
        <v>-0.0640668523676881</v>
      </c>
      <c r="R1320" s="13" t="n">
        <v>-0.0548387096774193</v>
      </c>
      <c r="S1320" s="11" t="n">
        <v>1</v>
      </c>
      <c r="T1320" s="13" t="n">
        <v>-0.025</v>
      </c>
      <c r="U1320" s="13" t="n">
        <v>0.00120772946859904</v>
      </c>
      <c r="V1320" s="11" t="n">
        <v>0</v>
      </c>
      <c r="W1320" s="13" t="n">
        <v>-0.128205128205128</v>
      </c>
      <c r="X1320" s="11" t="n">
        <v>0</v>
      </c>
      <c r="Y1320" s="11" t="n">
        <v>0</v>
      </c>
      <c r="Z1320" s="11" t="n">
        <v>0</v>
      </c>
      <c r="AA1320" s="11" t="n">
        <v>0</v>
      </c>
      <c r="AB1320" s="10" t="s">
        <v>515</v>
      </c>
      <c r="AC1320" s="11" t="n">
        <v>10</v>
      </c>
      <c r="AD1320" s="11" t="n">
        <v>9</v>
      </c>
      <c r="AE1320" s="11" t="n">
        <v>16</v>
      </c>
      <c r="AF1320" s="11" t="n">
        <v>2</v>
      </c>
      <c r="AG1320" s="11" t="n">
        <v>2</v>
      </c>
      <c r="AH1320" s="11" t="n">
        <v>0</v>
      </c>
      <c r="AI1320" s="13" t="n">
        <v>0.256410256410256</v>
      </c>
      <c r="AJ1320" s="13" t="n">
        <v>0.230769230769231</v>
      </c>
      <c r="AK1320" s="13" t="n">
        <v>0.41025641025641</v>
      </c>
      <c r="AL1320" s="13" t="n">
        <v>0.0512820512820513</v>
      </c>
      <c r="AM1320" s="13" t="n">
        <v>0.0512820512820513</v>
      </c>
      <c r="AN1320" s="11" t="n">
        <v>2</v>
      </c>
      <c r="AO1320" s="13" t="n">
        <v>0.0487804878048781</v>
      </c>
      <c r="AP1320" s="11" t="n">
        <v>4</v>
      </c>
      <c r="AQ1320" s="11" t="n">
        <v>3</v>
      </c>
      <c r="AR1320" s="13" t="n">
        <v>0.0952380952380952</v>
      </c>
      <c r="AS1320" s="13" t="n">
        <v>0.0714285714285714</v>
      </c>
      <c r="AT1320" s="14" t="n">
        <f aca="false">SUMIFS(시도_소아과개폐업!$C$5:$C$293,시도_소아과개폐업!$A$5:$A$293,$D1320,시도_소아과개폐업!$B$5:$B$293,$B1320)</f>
        <v>19</v>
      </c>
      <c r="AU1320" s="14" t="n">
        <f aca="false">SUMIFS(시도_소아과개폐업!$D$5:$D$293,시도_소아과개폐업!$A$5:$A$293,$D1320,시도_소아과개폐업!$B$5:$B$293,$B1320)</f>
        <v>27</v>
      </c>
      <c r="AV1320" s="14" t="n">
        <f aca="false">SUMIFS(시도_소아과개폐업!$F$5:$F$293,시도_소아과개폐업!$A$5:$A$293,$D1320,시도_소아과개폐업!$B$5:$B$293,$B1320)</f>
        <v>-8</v>
      </c>
      <c r="AW1320" s="15" t="n">
        <f aca="false">SUMIFS(시도_소아과개폐업!$G$5:$G$293,시도_소아과개폐업!$A$5:$A$293,$D1320,시도_소아과개폐업!$B$5:$B$293,$B1320)</f>
        <v>0.36986301369863</v>
      </c>
      <c r="AX1320" s="14" t="n">
        <f aca="false">SUMIFS(시도_소아과개폐업!$H$5:$H$293,시도_소아과개폐업!$A$5:$A$293,$D1320,시도_소아과개폐업!$B$5:$B$293,$B1320)</f>
        <v>70</v>
      </c>
      <c r="AY1320" s="14" t="n">
        <f aca="false">SUMIFS(시군구_병원급!$E$5:$E$3668,시군구_병원급!$A$5:$A$3668,$A1320,시군구_병원급!$D$5:$D$3668,$D1320)</f>
        <v>2</v>
      </c>
      <c r="AZ1320" s="14" t="n">
        <f aca="false">SUMIFS(시군구_병원급!$F$5:$F$3668,시군구_병원급!$A$5:$A$3668,$A1320,시군구_병원급!$D$5:$D$3668,$D1320)</f>
        <v>0</v>
      </c>
      <c r="BA1320" s="14" t="n">
        <f aca="false">SUMIFS(시군구_병원급!$G$5:$G$3668,시군구_병원급!$A$5:$A$3668,$A1320,시군구_병원급!$D$5:$D$3668,$D1320)</f>
        <v>1</v>
      </c>
      <c r="BB1320" s="14" t="n">
        <f aca="false">SUMIFS(시군구_병원급!$H$5:$H$3668,시군구_병원급!$A$5:$A$3668,$A1320,시군구_병원급!$D$5:$D$3668,$D1320)</f>
        <v>4</v>
      </c>
      <c r="BC1320" s="16" t="n">
        <f aca="false">K1320+AY1320</f>
        <v>3</v>
      </c>
      <c r="BD1320" s="17" t="n">
        <f aca="false">IF(E1320=0,"",(K1320+AY1320)/E1320*1000)</f>
        <v>1.27551020408163</v>
      </c>
      <c r="BE1320" s="16" t="n">
        <f aca="false">AY1320-SUMIFS(시군구_병원급!$E$5:$E$3668,시군구_병원급!$A$5:$A$3668,$A1320,시군구_병원급!$D$5:$D$3668,$D1320-3)</f>
        <v>0</v>
      </c>
      <c r="BF1320" s="16" t="n">
        <f aca="false">IF(AY1320=0,1,0)</f>
        <v>0</v>
      </c>
      <c r="BG1320" s="16" t="n">
        <f aca="false">IF(K1320+AY1320=0,1,0)</f>
        <v>0</v>
      </c>
      <c r="BH1320" s="16" t="n">
        <f aca="false">AF1320+AG1320+AH1320</f>
        <v>4</v>
      </c>
      <c r="BI1320" s="18" t="n">
        <f aca="false">IF(H1320=0,"",BH1320/H1320)</f>
        <v>0.102564102564103</v>
      </c>
      <c r="BJ1320" s="16" t="n">
        <f aca="false">IF(AP1320="","",AP1320+AN1320)</f>
        <v>6</v>
      </c>
    </row>
    <row r="1321" customFormat="false" ht="15" hidden="false" customHeight="true" outlineLevel="0" collapsed="false">
      <c r="A1321" s="9" t="s">
        <v>402</v>
      </c>
      <c r="B1321" s="10" t="s">
        <v>364</v>
      </c>
      <c r="C1321" s="10" t="s">
        <v>403</v>
      </c>
      <c r="D1321" s="9" t="n">
        <v>2021</v>
      </c>
      <c r="E1321" s="11" t="n">
        <v>662</v>
      </c>
      <c r="F1321" s="11" t="n">
        <v>72</v>
      </c>
      <c r="G1321" s="11" t="n">
        <v>70</v>
      </c>
      <c r="H1321" s="11" t="n">
        <v>10</v>
      </c>
      <c r="I1321" s="11" t="n">
        <v>462</v>
      </c>
      <c r="J1321" s="11" t="n">
        <v>285</v>
      </c>
      <c r="K1321" s="11" t="n">
        <v>0</v>
      </c>
      <c r="L1321" s="12" t="n">
        <v>15.1057401812689</v>
      </c>
      <c r="M1321" s="12" t="n">
        <v>0</v>
      </c>
      <c r="N1321" s="13" t="n">
        <v>0.616883116883117</v>
      </c>
      <c r="O1321" s="13" t="n">
        <v>0.697885196374622</v>
      </c>
      <c r="P1321" s="13" t="n">
        <v>0.105740181268882</v>
      </c>
      <c r="Q1321" s="13" t="n">
        <v>-0.342601787487587</v>
      </c>
      <c r="R1321" s="13" t="n">
        <v>-0.542483660130719</v>
      </c>
      <c r="S1321" s="11" t="n">
        <v>0</v>
      </c>
      <c r="T1321" s="13" t="n">
        <v>-0.0909090909090909</v>
      </c>
      <c r="U1321" s="13" t="n">
        <v>-0.0434782608695652</v>
      </c>
      <c r="V1321" s="11" t="n">
        <v>1</v>
      </c>
      <c r="W1321" s="13" t="n">
        <v>0</v>
      </c>
      <c r="X1321" s="11" t="n">
        <v>0</v>
      </c>
      <c r="Y1321" s="11" t="n">
        <v>0</v>
      </c>
      <c r="Z1321" s="11" t="n">
        <v>0</v>
      </c>
      <c r="AA1321" s="11" t="n">
        <v>0</v>
      </c>
      <c r="AB1321" s="10" t="s">
        <v>515</v>
      </c>
      <c r="AC1321" s="11" t="n">
        <v>4</v>
      </c>
      <c r="AD1321" s="11" t="n">
        <v>2</v>
      </c>
      <c r="AE1321" s="11" t="n">
        <v>2</v>
      </c>
      <c r="AF1321" s="11" t="n">
        <v>0</v>
      </c>
      <c r="AG1321" s="11" t="n">
        <v>2</v>
      </c>
      <c r="AH1321" s="11" t="n">
        <v>0</v>
      </c>
      <c r="AI1321" s="13" t="n">
        <v>0.4</v>
      </c>
      <c r="AJ1321" s="13" t="n">
        <v>0.2</v>
      </c>
      <c r="AK1321" s="13" t="n">
        <v>0.2</v>
      </c>
      <c r="AL1321" s="13" t="n">
        <v>0</v>
      </c>
      <c r="AM1321" s="13" t="n">
        <v>0.2</v>
      </c>
      <c r="AN1321" s="11" t="n">
        <v>1</v>
      </c>
      <c r="AO1321" s="13" t="n">
        <v>0.0909090909090909</v>
      </c>
      <c r="AP1321" s="11" t="n">
        <v>0</v>
      </c>
      <c r="AQ1321" s="11" t="n">
        <v>0</v>
      </c>
      <c r="AR1321" s="13" t="n">
        <v>0</v>
      </c>
      <c r="AS1321" s="13" t="n">
        <v>0</v>
      </c>
      <c r="AT1321" s="14" t="n">
        <f aca="false">SUMIFS(시도_소아과개폐업!$C$5:$C$293,시도_소아과개폐업!$A$5:$A$293,$D1321,시도_소아과개폐업!$B$5:$B$293,$B1321)</f>
        <v>19</v>
      </c>
      <c r="AU1321" s="14" t="n">
        <f aca="false">SUMIFS(시도_소아과개폐업!$D$5:$D$293,시도_소아과개폐업!$A$5:$A$293,$D1321,시도_소아과개폐업!$B$5:$B$293,$B1321)</f>
        <v>27</v>
      </c>
      <c r="AV1321" s="14" t="n">
        <f aca="false">SUMIFS(시도_소아과개폐업!$F$5:$F$293,시도_소아과개폐업!$A$5:$A$293,$D1321,시도_소아과개폐업!$B$5:$B$293,$B1321)</f>
        <v>-8</v>
      </c>
      <c r="AW1321" s="15" t="n">
        <f aca="false">SUMIFS(시도_소아과개폐업!$G$5:$G$293,시도_소아과개폐업!$A$5:$A$293,$D1321,시도_소아과개폐업!$B$5:$B$293,$B1321)</f>
        <v>0.36986301369863</v>
      </c>
      <c r="AX1321" s="14" t="n">
        <f aca="false">SUMIFS(시도_소아과개폐업!$H$5:$H$293,시도_소아과개폐업!$A$5:$A$293,$D1321,시도_소아과개폐업!$B$5:$B$293,$B1321)</f>
        <v>70</v>
      </c>
      <c r="AY1321" s="14" t="n">
        <f aca="false">SUMIFS(시군구_병원급!$E$5:$E$3668,시군구_병원급!$A$5:$A$3668,$A1321,시군구_병원급!$D$5:$D$3668,$D1321)</f>
        <v>0</v>
      </c>
      <c r="AZ1321" s="14" t="n">
        <f aca="false">SUMIFS(시군구_병원급!$F$5:$F$3668,시군구_병원급!$A$5:$A$3668,$A1321,시군구_병원급!$D$5:$D$3668,$D1321)</f>
        <v>0</v>
      </c>
      <c r="BA1321" s="14" t="n">
        <f aca="false">SUMIFS(시군구_병원급!$G$5:$G$3668,시군구_병원급!$A$5:$A$3668,$A1321,시군구_병원급!$D$5:$D$3668,$D1321)</f>
        <v>1</v>
      </c>
      <c r="BB1321" s="14" t="n">
        <f aca="false">SUMIFS(시군구_병원급!$H$5:$H$3668,시군구_병원급!$A$5:$A$3668,$A1321,시군구_병원급!$D$5:$D$3668,$D1321)</f>
        <v>2</v>
      </c>
      <c r="BC1321" s="16" t="n">
        <f aca="false">K1321+AY1321</f>
        <v>0</v>
      </c>
      <c r="BD1321" s="17" t="n">
        <f aca="false">IF(E1321=0,"",(K1321+AY1321)/E1321*1000)</f>
        <v>0</v>
      </c>
      <c r="BE1321" s="16" t="n">
        <f aca="false">AY1321-SUMIFS(시군구_병원급!$E$5:$E$3668,시군구_병원급!$A$5:$A$3668,$A1321,시군구_병원급!$D$5:$D$3668,$D1321-3)</f>
        <v>0</v>
      </c>
      <c r="BF1321" s="16" t="n">
        <f aca="false">IF(AY1321=0,1,0)</f>
        <v>1</v>
      </c>
      <c r="BG1321" s="16" t="n">
        <f aca="false">IF(K1321+AY1321=0,1,0)</f>
        <v>1</v>
      </c>
      <c r="BH1321" s="16" t="n">
        <f aca="false">AF1321+AG1321+AH1321</f>
        <v>2</v>
      </c>
      <c r="BI1321" s="18" t="n">
        <f aca="false">IF(H1321=0,"",BH1321/H1321)</f>
        <v>0.2</v>
      </c>
      <c r="BJ1321" s="16" t="n">
        <f aca="false">IF(AP1321="","",AP1321+AN1321)</f>
        <v>1</v>
      </c>
    </row>
    <row r="1322" customFormat="false" ht="15" hidden="false" customHeight="true" outlineLevel="0" collapsed="false">
      <c r="A1322" s="9" t="s">
        <v>404</v>
      </c>
      <c r="B1322" s="10" t="s">
        <v>364</v>
      </c>
      <c r="C1322" s="10" t="s">
        <v>405</v>
      </c>
      <c r="D1322" s="9" t="n">
        <v>2021</v>
      </c>
      <c r="E1322" s="11" t="n">
        <v>1450</v>
      </c>
      <c r="F1322" s="11" t="n">
        <v>195</v>
      </c>
      <c r="G1322" s="11" t="n">
        <v>196</v>
      </c>
      <c r="H1322" s="11" t="n">
        <v>20</v>
      </c>
      <c r="I1322" s="11" t="n">
        <v>1453</v>
      </c>
      <c r="J1322" s="11" t="n">
        <v>1067</v>
      </c>
      <c r="K1322" s="11" t="n">
        <v>0</v>
      </c>
      <c r="L1322" s="12" t="n">
        <v>13.7931034482759</v>
      </c>
      <c r="M1322" s="12" t="n">
        <v>0</v>
      </c>
      <c r="N1322" s="13" t="n">
        <v>0.734342739160358</v>
      </c>
      <c r="O1322" s="13" t="n">
        <v>1.00206896551724</v>
      </c>
      <c r="P1322" s="13" t="n">
        <v>0.135172413793103</v>
      </c>
      <c r="Q1322" s="13" t="n">
        <v>-0.216639654240951</v>
      </c>
      <c r="R1322" s="13" t="n">
        <v>-0.19672131147541</v>
      </c>
      <c r="S1322" s="11" t="n">
        <v>0</v>
      </c>
      <c r="T1322" s="13" t="n">
        <v>0</v>
      </c>
      <c r="U1322" s="13" t="n">
        <v>-0.0235215053763441</v>
      </c>
      <c r="V1322" s="11" t="n">
        <v>1</v>
      </c>
      <c r="W1322" s="13" t="n">
        <v>-0.1</v>
      </c>
      <c r="X1322" s="11" t="n">
        <v>0</v>
      </c>
      <c r="Y1322" s="11" t="n">
        <v>0</v>
      </c>
      <c r="Z1322" s="11" t="n">
        <v>0</v>
      </c>
      <c r="AA1322" s="11" t="n">
        <v>0</v>
      </c>
      <c r="AB1322" s="10" t="s">
        <v>515</v>
      </c>
      <c r="AC1322" s="11" t="n">
        <v>9</v>
      </c>
      <c r="AD1322" s="11" t="n">
        <v>6</v>
      </c>
      <c r="AE1322" s="11" t="n">
        <v>2</v>
      </c>
      <c r="AF1322" s="11" t="n">
        <v>2</v>
      </c>
      <c r="AG1322" s="11" t="n">
        <v>1</v>
      </c>
      <c r="AH1322" s="11" t="n">
        <v>0</v>
      </c>
      <c r="AI1322" s="13" t="n">
        <v>0.45</v>
      </c>
      <c r="AJ1322" s="13" t="n">
        <v>0.3</v>
      </c>
      <c r="AK1322" s="13" t="n">
        <v>0.1</v>
      </c>
      <c r="AL1322" s="13" t="n">
        <v>0.1</v>
      </c>
      <c r="AM1322" s="13" t="n">
        <v>0.05</v>
      </c>
      <c r="AN1322" s="11" t="n">
        <v>0</v>
      </c>
      <c r="AO1322" s="13" t="n">
        <v>0</v>
      </c>
      <c r="AP1322" s="11" t="n">
        <v>1</v>
      </c>
      <c r="AQ1322" s="11" t="n">
        <v>0</v>
      </c>
      <c r="AR1322" s="13" t="n">
        <v>0.0476190476190476</v>
      </c>
      <c r="AS1322" s="13" t="n">
        <v>0</v>
      </c>
      <c r="AT1322" s="14" t="n">
        <f aca="false">SUMIFS(시도_소아과개폐업!$C$5:$C$293,시도_소아과개폐업!$A$5:$A$293,$D1322,시도_소아과개폐업!$B$5:$B$293,$B1322)</f>
        <v>19</v>
      </c>
      <c r="AU1322" s="14" t="n">
        <f aca="false">SUMIFS(시도_소아과개폐업!$D$5:$D$293,시도_소아과개폐업!$A$5:$A$293,$D1322,시도_소아과개폐업!$B$5:$B$293,$B1322)</f>
        <v>27</v>
      </c>
      <c r="AV1322" s="14" t="n">
        <f aca="false">SUMIFS(시도_소아과개폐업!$F$5:$F$293,시도_소아과개폐업!$A$5:$A$293,$D1322,시도_소아과개폐업!$B$5:$B$293,$B1322)</f>
        <v>-8</v>
      </c>
      <c r="AW1322" s="15" t="n">
        <f aca="false">SUMIFS(시도_소아과개폐업!$G$5:$G$293,시도_소아과개폐업!$A$5:$A$293,$D1322,시도_소아과개폐업!$B$5:$B$293,$B1322)</f>
        <v>0.36986301369863</v>
      </c>
      <c r="AX1322" s="14" t="n">
        <f aca="false">SUMIFS(시도_소아과개폐업!$H$5:$H$293,시도_소아과개폐업!$A$5:$A$293,$D1322,시도_소아과개폐업!$B$5:$B$293,$B1322)</f>
        <v>70</v>
      </c>
      <c r="AY1322" s="14" t="n">
        <f aca="false">SUMIFS(시군구_병원급!$E$5:$E$3668,시군구_병원급!$A$5:$A$3668,$A1322,시군구_병원급!$D$5:$D$3668,$D1322)</f>
        <v>1</v>
      </c>
      <c r="AZ1322" s="14" t="n">
        <f aca="false">SUMIFS(시군구_병원급!$F$5:$F$3668,시군구_병원급!$A$5:$A$3668,$A1322,시군구_병원급!$D$5:$D$3668,$D1322)</f>
        <v>0</v>
      </c>
      <c r="BA1322" s="14" t="n">
        <f aca="false">SUMIFS(시군구_병원급!$G$5:$G$3668,시군구_병원급!$A$5:$A$3668,$A1322,시군구_병원급!$D$5:$D$3668,$D1322)</f>
        <v>1</v>
      </c>
      <c r="BB1322" s="14" t="n">
        <f aca="false">SUMIFS(시군구_병원급!$H$5:$H$3668,시군구_병원급!$A$5:$A$3668,$A1322,시군구_병원급!$D$5:$D$3668,$D1322)</f>
        <v>3</v>
      </c>
      <c r="BC1322" s="16" t="n">
        <f aca="false">K1322+AY1322</f>
        <v>1</v>
      </c>
      <c r="BD1322" s="17" t="n">
        <f aca="false">IF(E1322=0,"",(K1322+AY1322)/E1322*1000)</f>
        <v>0.689655172413793</v>
      </c>
      <c r="BE1322" s="16" t="n">
        <f aca="false">AY1322-SUMIFS(시군구_병원급!$E$5:$E$3668,시군구_병원급!$A$5:$A$3668,$A1322,시군구_병원급!$D$5:$D$3668,$D1322-3)</f>
        <v>-1</v>
      </c>
      <c r="BF1322" s="16" t="n">
        <f aca="false">IF(AY1322=0,1,0)</f>
        <v>0</v>
      </c>
      <c r="BG1322" s="16" t="n">
        <f aca="false">IF(K1322+AY1322=0,1,0)</f>
        <v>0</v>
      </c>
      <c r="BH1322" s="16" t="n">
        <f aca="false">AF1322+AG1322+AH1322</f>
        <v>3</v>
      </c>
      <c r="BI1322" s="18" t="n">
        <f aca="false">IF(H1322=0,"",BH1322/H1322)</f>
        <v>0.15</v>
      </c>
      <c r="BJ1322" s="16" t="n">
        <f aca="false">IF(AP1322="","",AP1322+AN1322)</f>
        <v>1</v>
      </c>
    </row>
    <row r="1323" customFormat="false" ht="15" hidden="false" customHeight="true" outlineLevel="0" collapsed="false">
      <c r="A1323" s="9" t="s">
        <v>406</v>
      </c>
      <c r="B1323" s="10" t="s">
        <v>364</v>
      </c>
      <c r="C1323" s="10" t="s">
        <v>407</v>
      </c>
      <c r="D1323" s="9" t="n">
        <v>2021</v>
      </c>
      <c r="E1323" s="11" t="n">
        <v>203</v>
      </c>
      <c r="F1323" s="11" t="n">
        <v>24</v>
      </c>
      <c r="G1323" s="11" t="n">
        <v>26</v>
      </c>
      <c r="H1323" s="11" t="n">
        <v>1</v>
      </c>
      <c r="I1323" s="11" t="n">
        <v>90</v>
      </c>
      <c r="J1323" s="11" t="n">
        <v>57</v>
      </c>
      <c r="K1323" s="11" t="n">
        <v>0</v>
      </c>
      <c r="L1323" s="12" t="n">
        <v>4.92610837438424</v>
      </c>
      <c r="M1323" s="12" t="n">
        <v>0</v>
      </c>
      <c r="N1323" s="13" t="n">
        <v>0.633333333333333</v>
      </c>
      <c r="O1323" s="13" t="n">
        <v>0.443349753694581</v>
      </c>
      <c r="P1323" s="13" t="n">
        <v>0.12807881773399</v>
      </c>
      <c r="Q1323" s="13" t="n">
        <v>-0.231060606060606</v>
      </c>
      <c r="R1323" s="13" t="n">
        <v>-0.1875</v>
      </c>
      <c r="S1323" s="11" t="n">
        <v>0</v>
      </c>
      <c r="T1323" s="13" t="n">
        <v>0</v>
      </c>
      <c r="U1323" s="13" t="n">
        <v>0</v>
      </c>
      <c r="V1323" s="11" t="n">
        <v>1</v>
      </c>
      <c r="W1323" s="13" t="n">
        <v>0</v>
      </c>
      <c r="X1323" s="11" t="n">
        <v>0</v>
      </c>
      <c r="Y1323" s="11" t="n">
        <v>0</v>
      </c>
      <c r="Z1323" s="11" t="n">
        <v>0</v>
      </c>
      <c r="AA1323" s="11" t="n">
        <v>0</v>
      </c>
      <c r="AB1323" s="10" t="s">
        <v>515</v>
      </c>
      <c r="AC1323" s="11" t="n">
        <v>1</v>
      </c>
      <c r="AD1323" s="11" t="n">
        <v>0</v>
      </c>
      <c r="AE1323" s="11" t="n">
        <v>0</v>
      </c>
      <c r="AF1323" s="11" t="n">
        <v>0</v>
      </c>
      <c r="AG1323" s="11" t="n">
        <v>0</v>
      </c>
      <c r="AH1323" s="11" t="n">
        <v>0</v>
      </c>
      <c r="AI1323" s="13" t="n">
        <v>1</v>
      </c>
      <c r="AJ1323" s="13" t="n">
        <v>0</v>
      </c>
      <c r="AK1323" s="13" t="n">
        <v>0</v>
      </c>
      <c r="AL1323" s="13" t="n">
        <v>0</v>
      </c>
      <c r="AM1323" s="13" t="n">
        <v>0</v>
      </c>
      <c r="AN1323" s="11" t="n">
        <v>0</v>
      </c>
      <c r="AO1323" s="13" t="n">
        <v>0</v>
      </c>
      <c r="AP1323" s="11" t="n">
        <v>0</v>
      </c>
      <c r="AQ1323" s="11" t="n">
        <v>0</v>
      </c>
      <c r="AR1323" s="13" t="n">
        <v>0</v>
      </c>
      <c r="AS1323" s="13" t="n">
        <v>0</v>
      </c>
      <c r="AT1323" s="14" t="n">
        <f aca="false">SUMIFS(시도_소아과개폐업!$C$5:$C$293,시도_소아과개폐업!$A$5:$A$293,$D1323,시도_소아과개폐업!$B$5:$B$293,$B1323)</f>
        <v>19</v>
      </c>
      <c r="AU1323" s="14" t="n">
        <f aca="false">SUMIFS(시도_소아과개폐업!$D$5:$D$293,시도_소아과개폐업!$A$5:$A$293,$D1323,시도_소아과개폐업!$B$5:$B$293,$B1323)</f>
        <v>27</v>
      </c>
      <c r="AV1323" s="14" t="n">
        <f aca="false">SUMIFS(시도_소아과개폐업!$F$5:$F$293,시도_소아과개폐업!$A$5:$A$293,$D1323,시도_소아과개폐업!$B$5:$B$293,$B1323)</f>
        <v>-8</v>
      </c>
      <c r="AW1323" s="15" t="n">
        <f aca="false">SUMIFS(시도_소아과개폐업!$G$5:$G$293,시도_소아과개폐업!$A$5:$A$293,$D1323,시도_소아과개폐업!$B$5:$B$293,$B1323)</f>
        <v>0.36986301369863</v>
      </c>
      <c r="AX1323" s="14" t="n">
        <f aca="false">SUMIFS(시도_소아과개폐업!$H$5:$H$293,시도_소아과개폐업!$A$5:$A$293,$D1323,시도_소아과개폐업!$B$5:$B$293,$B1323)</f>
        <v>70</v>
      </c>
      <c r="AY1323" s="14" t="n">
        <f aca="false">SUMIFS(시군구_병원급!$E$5:$E$3668,시군구_병원급!$A$5:$A$3668,$A1323,시군구_병원급!$D$5:$D$3668,$D1323)</f>
        <v>0</v>
      </c>
      <c r="AZ1323" s="14" t="n">
        <f aca="false">SUMIFS(시군구_병원급!$F$5:$F$3668,시군구_병원급!$A$5:$A$3668,$A1323,시군구_병원급!$D$5:$D$3668,$D1323)</f>
        <v>0</v>
      </c>
      <c r="BA1323" s="14" t="n">
        <f aca="false">SUMIFS(시군구_병원급!$G$5:$G$3668,시군구_병원급!$A$5:$A$3668,$A1323,시군구_병원급!$D$5:$D$3668,$D1323)</f>
        <v>0</v>
      </c>
      <c r="BB1323" s="14" t="n">
        <f aca="false">SUMIFS(시군구_병원급!$H$5:$H$3668,시군구_병원급!$A$5:$A$3668,$A1323,시군구_병원급!$D$5:$D$3668,$D1323)</f>
        <v>1</v>
      </c>
      <c r="BC1323" s="16" t="n">
        <f aca="false">K1323+AY1323</f>
        <v>0</v>
      </c>
      <c r="BD1323" s="17" t="n">
        <f aca="false">IF(E1323=0,"",(K1323+AY1323)/E1323*1000)</f>
        <v>0</v>
      </c>
      <c r="BE1323" s="16" t="n">
        <f aca="false">AY1323-SUMIFS(시군구_병원급!$E$5:$E$3668,시군구_병원급!$A$5:$A$3668,$A1323,시군구_병원급!$D$5:$D$3668,$D1323-3)</f>
        <v>0</v>
      </c>
      <c r="BF1323" s="16" t="n">
        <f aca="false">IF(AY1323=0,1,0)</f>
        <v>1</v>
      </c>
      <c r="BG1323" s="16" t="n">
        <f aca="false">IF(K1323+AY1323=0,1,0)</f>
        <v>1</v>
      </c>
      <c r="BH1323" s="16" t="n">
        <f aca="false">AF1323+AG1323+AH1323</f>
        <v>0</v>
      </c>
      <c r="BI1323" s="18" t="n">
        <f aca="false">IF(H1323=0,"",BH1323/H1323)</f>
        <v>0</v>
      </c>
      <c r="BJ1323" s="16" t="n">
        <f aca="false">IF(AP1323="","",AP1323+AN1323)</f>
        <v>0</v>
      </c>
    </row>
    <row r="1324" customFormat="false" ht="15" hidden="false" customHeight="true" outlineLevel="0" collapsed="false">
      <c r="A1324" s="9" t="s">
        <v>408</v>
      </c>
      <c r="B1324" s="10" t="s">
        <v>409</v>
      </c>
      <c r="C1324" s="10" t="s">
        <v>410</v>
      </c>
      <c r="D1324" s="9" t="n">
        <v>2021</v>
      </c>
      <c r="E1324" s="11" t="n">
        <v>39850</v>
      </c>
      <c r="F1324" s="11" t="n">
        <v>5112</v>
      </c>
      <c r="G1324" s="11" t="n">
        <v>5213</v>
      </c>
      <c r="H1324" s="11" t="n">
        <v>759</v>
      </c>
      <c r="I1324" s="11" t="n">
        <v>32696</v>
      </c>
      <c r="J1324" s="11" t="n">
        <v>24181</v>
      </c>
      <c r="K1324" s="11" t="n">
        <v>24</v>
      </c>
      <c r="L1324" s="12" t="n">
        <v>19.0464240903388</v>
      </c>
      <c r="M1324" s="12" t="n">
        <v>0.602258469259724</v>
      </c>
      <c r="N1324" s="13" t="n">
        <v>0.739570589674578</v>
      </c>
      <c r="O1324" s="13" t="n">
        <v>0.820476787954831</v>
      </c>
      <c r="P1324" s="13" t="n">
        <v>0.130815558343789</v>
      </c>
      <c r="Q1324" s="13" t="n">
        <v>-0.222287275565964</v>
      </c>
      <c r="R1324" s="13" t="n">
        <v>-0.246893961282866</v>
      </c>
      <c r="S1324" s="11" t="n">
        <v>-6</v>
      </c>
      <c r="T1324" s="13" t="n">
        <v>-0.074390243902439</v>
      </c>
      <c r="U1324" s="13" t="n">
        <v>-0.0503354730024108</v>
      </c>
      <c r="V1324" s="11" t="n">
        <v>0</v>
      </c>
      <c r="W1324" s="13" t="n">
        <v>-0.262187088274045</v>
      </c>
      <c r="X1324" s="11" t="n">
        <v>1</v>
      </c>
      <c r="Y1324" s="11" t="n">
        <v>0</v>
      </c>
      <c r="Z1324" s="11" t="n">
        <v>1</v>
      </c>
      <c r="AA1324" s="11" t="n">
        <v>0</v>
      </c>
      <c r="AB1324" s="10" t="s">
        <v>515</v>
      </c>
      <c r="AC1324" s="11" t="n">
        <v>73</v>
      </c>
      <c r="AD1324" s="11" t="n">
        <v>249</v>
      </c>
      <c r="AE1324" s="11" t="n">
        <v>371</v>
      </c>
      <c r="AF1324" s="11" t="n">
        <v>30</v>
      </c>
      <c r="AG1324" s="11" t="n">
        <v>36</v>
      </c>
      <c r="AH1324" s="11" t="n">
        <v>0</v>
      </c>
      <c r="AI1324" s="13" t="n">
        <v>0.0961791831357049</v>
      </c>
      <c r="AJ1324" s="13" t="n">
        <v>0.328063241106719</v>
      </c>
      <c r="AK1324" s="13" t="n">
        <v>0.488801054018445</v>
      </c>
      <c r="AL1324" s="13" t="n">
        <v>0.0395256916996047</v>
      </c>
      <c r="AM1324" s="13" t="n">
        <v>0.0474308300395257</v>
      </c>
      <c r="AN1324" s="11" t="n">
        <v>26</v>
      </c>
      <c r="AO1324" s="13" t="n">
        <v>0.0331210191082803</v>
      </c>
      <c r="AP1324" s="11" t="n">
        <v>60</v>
      </c>
      <c r="AQ1324" s="11" t="n">
        <v>16</v>
      </c>
      <c r="AR1324" s="13" t="n">
        <v>0.0723763570566948</v>
      </c>
      <c r="AS1324" s="13" t="n">
        <v>0.0193003618817853</v>
      </c>
      <c r="AT1324" s="14" t="n">
        <f aca="false">SUMIFS(시도_소아과개폐업!$C$5:$C$293,시도_소아과개폐업!$A$5:$A$293,$D1324,시도_소아과개폐업!$B$5:$B$293,$B1324)</f>
        <v>22</v>
      </c>
      <c r="AU1324" s="14" t="n">
        <f aca="false">SUMIFS(시도_소아과개폐업!$D$5:$D$293,시도_소아과개폐업!$A$5:$A$293,$D1324,시도_소아과개폐업!$B$5:$B$293,$B1324)</f>
        <v>28</v>
      </c>
      <c r="AV1324" s="14" t="n">
        <f aca="false">SUMIFS(시도_소아과개폐업!$F$5:$F$293,시도_소아과개폐업!$A$5:$A$293,$D1324,시도_소아과개폐업!$B$5:$B$293,$B1324)</f>
        <v>-6</v>
      </c>
      <c r="AW1324" s="15" t="n">
        <f aca="false">SUMIFS(시도_소아과개폐업!$G$5:$G$293,시도_소아과개폐업!$A$5:$A$293,$D1324,시도_소아과개폐업!$B$5:$B$293,$B1324)</f>
        <v>0.285714285714286</v>
      </c>
      <c r="AX1324" s="14" t="n">
        <f aca="false">SUMIFS(시도_소아과개폐업!$H$5:$H$293,시도_소아과개폐업!$A$5:$A$293,$D1324,시도_소아과개폐업!$B$5:$B$293,$B1324)</f>
        <v>73</v>
      </c>
      <c r="AY1324" s="14" t="n">
        <f aca="false">SUMIFS(시군구_병원급!$E$5:$E$3668,시군구_병원급!$A$5:$A$3668,$A1324,시군구_병원급!$D$5:$D$3668,$D1324)</f>
        <v>42</v>
      </c>
      <c r="AZ1324" s="14" t="n">
        <f aca="false">SUMIFS(시군구_병원급!$F$5:$F$3668,시군구_병원급!$A$5:$A$3668,$A1324,시군구_병원급!$D$5:$D$3668,$D1324)</f>
        <v>10</v>
      </c>
      <c r="BA1324" s="14" t="n">
        <f aca="false">SUMIFS(시군구_병원급!$G$5:$G$3668,시군구_병원급!$A$5:$A$3668,$A1324,시군구_병원급!$D$5:$D$3668,$D1324)</f>
        <v>53</v>
      </c>
      <c r="BB1324" s="14" t="n">
        <f aca="false">SUMIFS(시군구_병원급!$H$5:$H$3668,시군구_병원급!$A$5:$A$3668,$A1324,시군구_병원급!$D$5:$D$3668,$D1324)</f>
        <v>110</v>
      </c>
      <c r="BC1324" s="16" t="n">
        <f aca="false">K1324+AY1324</f>
        <v>66</v>
      </c>
      <c r="BD1324" s="17" t="n">
        <f aca="false">IF(E1324=0,"",(K1324+AY1324)/E1324*1000)</f>
        <v>1.65621079046424</v>
      </c>
      <c r="BE1324" s="16" t="n">
        <f aca="false">AY1324-SUMIFS(시군구_병원급!$E$5:$E$3668,시군구_병원급!$A$5:$A$3668,$A1324,시군구_병원급!$D$5:$D$3668,$D1324-3)</f>
        <v>5</v>
      </c>
      <c r="BF1324" s="16" t="n">
        <f aca="false">IF(AY1324=0,1,0)</f>
        <v>0</v>
      </c>
      <c r="BG1324" s="16" t="n">
        <f aca="false">IF(K1324+AY1324=0,1,0)</f>
        <v>0</v>
      </c>
      <c r="BH1324" s="16" t="n">
        <f aca="false">AF1324+AG1324+AH1324</f>
        <v>66</v>
      </c>
      <c r="BI1324" s="18" t="n">
        <f aca="false">IF(H1324=0,"",BH1324/H1324)</f>
        <v>0.0869565217391304</v>
      </c>
      <c r="BJ1324" s="16" t="n">
        <f aca="false">IF(AP1324="","",AP1324+AN1324)</f>
        <v>86</v>
      </c>
    </row>
    <row r="1325" customFormat="false" ht="15" hidden="false" customHeight="true" outlineLevel="0" collapsed="false">
      <c r="A1325" s="9" t="s">
        <v>411</v>
      </c>
      <c r="B1325" s="10" t="s">
        <v>409</v>
      </c>
      <c r="C1325" s="10" t="s">
        <v>412</v>
      </c>
      <c r="D1325" s="9" t="n">
        <v>2021</v>
      </c>
      <c r="E1325" s="11" t="n">
        <v>13457</v>
      </c>
      <c r="F1325" s="11" t="n">
        <v>1691</v>
      </c>
      <c r="G1325" s="11" t="n">
        <v>1751</v>
      </c>
      <c r="H1325" s="11" t="n">
        <v>241</v>
      </c>
      <c r="I1325" s="11" t="n">
        <v>12840</v>
      </c>
      <c r="J1325" s="11" t="n">
        <v>9302</v>
      </c>
      <c r="K1325" s="11" t="n">
        <v>17</v>
      </c>
      <c r="L1325" s="12" t="n">
        <v>17.9088949988853</v>
      </c>
      <c r="M1325" s="12" t="n">
        <v>1.2632830497139</v>
      </c>
      <c r="N1325" s="13" t="n">
        <v>0.724454828660436</v>
      </c>
      <c r="O1325" s="13" t="n">
        <v>0.954150256372148</v>
      </c>
      <c r="P1325" s="13" t="n">
        <v>0.130118154120532</v>
      </c>
      <c r="Q1325" s="13" t="n">
        <v>-0.184523088110532</v>
      </c>
      <c r="R1325" s="13" t="n">
        <v>-0.18972697825081</v>
      </c>
      <c r="S1325" s="11" t="n">
        <v>-1</v>
      </c>
      <c r="T1325" s="13" t="n">
        <v>-0.0398406374501992</v>
      </c>
      <c r="U1325" s="13" t="n">
        <v>-0.0220868240670221</v>
      </c>
      <c r="V1325" s="11" t="n">
        <v>0</v>
      </c>
      <c r="W1325" s="13" t="n">
        <v>-0.286307053941909</v>
      </c>
      <c r="X1325" s="11" t="n">
        <v>1</v>
      </c>
      <c r="Y1325" s="11" t="n">
        <v>0</v>
      </c>
      <c r="Z1325" s="11" t="n">
        <v>1</v>
      </c>
      <c r="AA1325" s="11" t="n">
        <v>0</v>
      </c>
      <c r="AB1325" s="10" t="s">
        <v>515</v>
      </c>
      <c r="AC1325" s="11" t="n">
        <v>23</v>
      </c>
      <c r="AD1325" s="11" t="n">
        <v>110</v>
      </c>
      <c r="AE1325" s="11" t="n">
        <v>91</v>
      </c>
      <c r="AF1325" s="11" t="n">
        <v>7</v>
      </c>
      <c r="AG1325" s="11" t="n">
        <v>10</v>
      </c>
      <c r="AH1325" s="11" t="n">
        <v>0</v>
      </c>
      <c r="AI1325" s="13" t="n">
        <v>0.0954356846473029</v>
      </c>
      <c r="AJ1325" s="13" t="n">
        <v>0.45643153526971</v>
      </c>
      <c r="AK1325" s="13" t="n">
        <v>0.377593360995851</v>
      </c>
      <c r="AL1325" s="13" t="n">
        <v>0.029045643153527</v>
      </c>
      <c r="AM1325" s="13" t="n">
        <v>0.04149377593361</v>
      </c>
      <c r="AN1325" s="11" t="n">
        <v>3</v>
      </c>
      <c r="AO1325" s="13" t="n">
        <v>0.0122950819672131</v>
      </c>
      <c r="AP1325" s="11" t="n">
        <v>14</v>
      </c>
      <c r="AQ1325" s="11" t="n">
        <v>3</v>
      </c>
      <c r="AR1325" s="13" t="n">
        <v>0.0549019607843137</v>
      </c>
      <c r="AS1325" s="13" t="n">
        <v>0.0117647058823529</v>
      </c>
      <c r="AT1325" s="14" t="n">
        <f aca="false">SUMIFS(시도_소아과개폐업!$C$5:$C$293,시도_소아과개폐업!$A$5:$A$293,$D1325,시도_소아과개폐업!$B$5:$B$293,$B1325)</f>
        <v>22</v>
      </c>
      <c r="AU1325" s="14" t="n">
        <f aca="false">SUMIFS(시도_소아과개폐업!$D$5:$D$293,시도_소아과개폐업!$A$5:$A$293,$D1325,시도_소아과개폐업!$B$5:$B$293,$B1325)</f>
        <v>28</v>
      </c>
      <c r="AV1325" s="14" t="n">
        <f aca="false">SUMIFS(시도_소아과개폐업!$F$5:$F$293,시도_소아과개폐업!$A$5:$A$293,$D1325,시도_소아과개폐업!$B$5:$B$293,$B1325)</f>
        <v>-6</v>
      </c>
      <c r="AW1325" s="15" t="n">
        <f aca="false">SUMIFS(시도_소아과개폐업!$G$5:$G$293,시도_소아과개폐업!$A$5:$A$293,$D1325,시도_소아과개폐업!$B$5:$B$293,$B1325)</f>
        <v>0.285714285714286</v>
      </c>
      <c r="AX1325" s="14" t="n">
        <f aca="false">SUMIFS(시도_소아과개폐업!$H$5:$H$293,시도_소아과개폐업!$A$5:$A$293,$D1325,시도_소아과개폐업!$B$5:$B$293,$B1325)</f>
        <v>73</v>
      </c>
      <c r="AY1325" s="14" t="n">
        <f aca="false">SUMIFS(시군구_병원급!$E$5:$E$3668,시군구_병원급!$A$5:$A$3668,$A1325,시군구_병원급!$D$5:$D$3668,$D1325)</f>
        <v>12</v>
      </c>
      <c r="AZ1325" s="14" t="n">
        <f aca="false">SUMIFS(시군구_병원급!$F$5:$F$3668,시군구_병원급!$A$5:$A$3668,$A1325,시군구_병원급!$D$5:$D$3668,$D1325)</f>
        <v>4</v>
      </c>
      <c r="BA1325" s="14" t="n">
        <f aca="false">SUMIFS(시군구_병원급!$G$5:$G$3668,시군구_병원급!$A$5:$A$3668,$A1325,시군구_병원급!$D$5:$D$3668,$D1325)</f>
        <v>19</v>
      </c>
      <c r="BB1325" s="14" t="n">
        <f aca="false">SUMIFS(시군구_병원급!$H$5:$H$3668,시군구_병원급!$A$5:$A$3668,$A1325,시군구_병원급!$D$5:$D$3668,$D1325)</f>
        <v>32</v>
      </c>
      <c r="BC1325" s="16" t="n">
        <f aca="false">K1325+AY1325</f>
        <v>29</v>
      </c>
      <c r="BD1325" s="17" t="n">
        <f aca="false">IF(E1325=0,"",(K1325+AY1325)/E1325*1000)</f>
        <v>2.15501226127666</v>
      </c>
      <c r="BE1325" s="16" t="n">
        <f aca="false">AY1325-SUMIFS(시군구_병원급!$E$5:$E$3668,시군구_병원급!$A$5:$A$3668,$A1325,시군구_병원급!$D$5:$D$3668,$D1325-3)</f>
        <v>1</v>
      </c>
      <c r="BF1325" s="16" t="n">
        <f aca="false">IF(AY1325=0,1,0)</f>
        <v>0</v>
      </c>
      <c r="BG1325" s="16" t="n">
        <f aca="false">IF(K1325+AY1325=0,1,0)</f>
        <v>0</v>
      </c>
      <c r="BH1325" s="16" t="n">
        <f aca="false">AF1325+AG1325+AH1325</f>
        <v>17</v>
      </c>
      <c r="BI1325" s="18" t="n">
        <f aca="false">IF(H1325=0,"",BH1325/H1325)</f>
        <v>0.0705394190871369</v>
      </c>
      <c r="BJ1325" s="16" t="n">
        <f aca="false">IF(AP1325="","",AP1325+AN1325)</f>
        <v>17</v>
      </c>
    </row>
    <row r="1326" customFormat="false" ht="15" hidden="false" customHeight="true" outlineLevel="0" collapsed="false">
      <c r="A1326" s="9" t="s">
        <v>413</v>
      </c>
      <c r="B1326" s="10" t="s">
        <v>409</v>
      </c>
      <c r="C1326" s="10" t="s">
        <v>414</v>
      </c>
      <c r="D1326" s="9" t="n">
        <v>2021</v>
      </c>
      <c r="E1326" s="11" t="n">
        <v>3795</v>
      </c>
      <c r="F1326" s="11" t="n">
        <v>407</v>
      </c>
      <c r="G1326" s="11" t="n">
        <v>424</v>
      </c>
      <c r="H1326" s="11" t="n">
        <v>69</v>
      </c>
      <c r="I1326" s="11" t="n">
        <v>3693</v>
      </c>
      <c r="J1326" s="11" t="n">
        <v>2745</v>
      </c>
      <c r="K1326" s="11" t="n">
        <v>5</v>
      </c>
      <c r="L1326" s="12" t="n">
        <v>18.1818181818182</v>
      </c>
      <c r="M1326" s="12" t="n">
        <v>1.31752305665349</v>
      </c>
      <c r="N1326" s="13" t="n">
        <v>0.743298131600325</v>
      </c>
      <c r="O1326" s="13" t="n">
        <v>0.973122529644269</v>
      </c>
      <c r="P1326" s="13" t="n">
        <v>0.111725955204216</v>
      </c>
      <c r="Q1326" s="13" t="n">
        <v>-0.373348745046235</v>
      </c>
      <c r="R1326" s="13" t="n">
        <v>-0.338533541341654</v>
      </c>
      <c r="S1326" s="11" t="n">
        <v>0</v>
      </c>
      <c r="T1326" s="13" t="n">
        <v>-0.148148148148148</v>
      </c>
      <c r="U1326" s="13" t="n">
        <v>-0.10689238210399</v>
      </c>
      <c r="V1326" s="11" t="n">
        <v>0</v>
      </c>
      <c r="W1326" s="13" t="n">
        <v>-0.289855072463768</v>
      </c>
      <c r="X1326" s="11" t="n">
        <v>1</v>
      </c>
      <c r="Y1326" s="11" t="n">
        <v>0</v>
      </c>
      <c r="Z1326" s="11" t="n">
        <v>1</v>
      </c>
      <c r="AA1326" s="11" t="n">
        <v>0</v>
      </c>
      <c r="AB1326" s="10" t="s">
        <v>515</v>
      </c>
      <c r="AC1326" s="11" t="n">
        <v>15</v>
      </c>
      <c r="AD1326" s="11" t="n">
        <v>35</v>
      </c>
      <c r="AE1326" s="11" t="n">
        <v>13</v>
      </c>
      <c r="AF1326" s="11" t="n">
        <v>2</v>
      </c>
      <c r="AG1326" s="11" t="n">
        <v>4</v>
      </c>
      <c r="AH1326" s="11" t="n">
        <v>0</v>
      </c>
      <c r="AI1326" s="13" t="n">
        <v>0.217391304347826</v>
      </c>
      <c r="AJ1326" s="13" t="n">
        <v>0.507246376811594</v>
      </c>
      <c r="AK1326" s="13" t="n">
        <v>0.188405797101449</v>
      </c>
      <c r="AL1326" s="13" t="n">
        <v>0.0289855072463768</v>
      </c>
      <c r="AM1326" s="13" t="n">
        <v>0.0579710144927536</v>
      </c>
      <c r="AN1326" s="11" t="n">
        <v>3</v>
      </c>
      <c r="AO1326" s="13" t="n">
        <v>0.0416666666666667</v>
      </c>
      <c r="AP1326" s="11" t="n">
        <v>13</v>
      </c>
      <c r="AQ1326" s="11" t="n">
        <v>1</v>
      </c>
      <c r="AR1326" s="13" t="n">
        <v>0.154761904761905</v>
      </c>
      <c r="AS1326" s="13" t="n">
        <v>0.0119047619047619</v>
      </c>
      <c r="AT1326" s="14" t="n">
        <f aca="false">SUMIFS(시도_소아과개폐업!$C$5:$C$293,시도_소아과개폐업!$A$5:$A$293,$D1326,시도_소아과개폐업!$B$5:$B$293,$B1326)</f>
        <v>22</v>
      </c>
      <c r="AU1326" s="14" t="n">
        <f aca="false">SUMIFS(시도_소아과개폐업!$D$5:$D$293,시도_소아과개폐업!$A$5:$A$293,$D1326,시도_소아과개폐업!$B$5:$B$293,$B1326)</f>
        <v>28</v>
      </c>
      <c r="AV1326" s="14" t="n">
        <f aca="false">SUMIFS(시도_소아과개폐업!$F$5:$F$293,시도_소아과개폐업!$A$5:$A$293,$D1326,시도_소아과개폐업!$B$5:$B$293,$B1326)</f>
        <v>-6</v>
      </c>
      <c r="AW1326" s="15" t="n">
        <f aca="false">SUMIFS(시도_소아과개폐업!$G$5:$G$293,시도_소아과개폐업!$A$5:$A$293,$D1326,시도_소아과개폐업!$B$5:$B$293,$B1326)</f>
        <v>0.285714285714286</v>
      </c>
      <c r="AX1326" s="14" t="n">
        <f aca="false">SUMIFS(시도_소아과개폐업!$H$5:$H$293,시도_소아과개폐업!$A$5:$A$293,$D1326,시도_소아과개폐업!$B$5:$B$293,$B1326)</f>
        <v>73</v>
      </c>
      <c r="AY1326" s="14" t="n">
        <f aca="false">SUMIFS(시군구_병원급!$E$5:$E$3668,시군구_병원급!$A$5:$A$3668,$A1326,시군구_병원급!$D$5:$D$3668,$D1326)</f>
        <v>2</v>
      </c>
      <c r="AZ1326" s="14" t="n">
        <f aca="false">SUMIFS(시군구_병원급!$F$5:$F$3668,시군구_병원급!$A$5:$A$3668,$A1326,시군구_병원급!$D$5:$D$3668,$D1326)</f>
        <v>1</v>
      </c>
      <c r="BA1326" s="14" t="n">
        <f aca="false">SUMIFS(시군구_병원급!$G$5:$G$3668,시군구_병원급!$A$5:$A$3668,$A1326,시군구_병원급!$D$5:$D$3668,$D1326)</f>
        <v>7</v>
      </c>
      <c r="BB1326" s="14" t="n">
        <f aca="false">SUMIFS(시군구_병원급!$H$5:$H$3668,시군구_병원급!$A$5:$A$3668,$A1326,시군구_병원급!$D$5:$D$3668,$D1326)</f>
        <v>12</v>
      </c>
      <c r="BC1326" s="16" t="n">
        <f aca="false">K1326+AY1326</f>
        <v>7</v>
      </c>
      <c r="BD1326" s="17" t="n">
        <f aca="false">IF(E1326=0,"",(K1326+AY1326)/E1326*1000)</f>
        <v>1.84453227931489</v>
      </c>
      <c r="BE1326" s="16" t="n">
        <f aca="false">AY1326-SUMIFS(시군구_병원급!$E$5:$E$3668,시군구_병원급!$A$5:$A$3668,$A1326,시군구_병원급!$D$5:$D$3668,$D1326-3)</f>
        <v>0</v>
      </c>
      <c r="BF1326" s="16" t="n">
        <f aca="false">IF(AY1326=0,1,0)</f>
        <v>0</v>
      </c>
      <c r="BG1326" s="16" t="n">
        <f aca="false">IF(K1326+AY1326=0,1,0)</f>
        <v>0</v>
      </c>
      <c r="BH1326" s="16" t="n">
        <f aca="false">AF1326+AG1326+AH1326</f>
        <v>6</v>
      </c>
      <c r="BI1326" s="18" t="n">
        <f aca="false">IF(H1326=0,"",BH1326/H1326)</f>
        <v>0.0869565217391304</v>
      </c>
      <c r="BJ1326" s="16" t="n">
        <f aca="false">IF(AP1326="","",AP1326+AN1326)</f>
        <v>16</v>
      </c>
    </row>
    <row r="1327" customFormat="false" ht="15" hidden="false" customHeight="true" outlineLevel="0" collapsed="false">
      <c r="A1327" s="9" t="s">
        <v>415</v>
      </c>
      <c r="B1327" s="10" t="s">
        <v>409</v>
      </c>
      <c r="C1327" s="10" t="s">
        <v>416</v>
      </c>
      <c r="D1327" s="9" t="n">
        <v>2021</v>
      </c>
      <c r="E1327" s="11" t="n">
        <v>3745</v>
      </c>
      <c r="F1327" s="11" t="n">
        <v>435</v>
      </c>
      <c r="G1327" s="11" t="n">
        <v>462</v>
      </c>
      <c r="H1327" s="11" t="n">
        <v>81</v>
      </c>
      <c r="I1327" s="11" t="n">
        <v>4841</v>
      </c>
      <c r="J1327" s="11" t="n">
        <v>3356</v>
      </c>
      <c r="K1327" s="11" t="n">
        <v>3</v>
      </c>
      <c r="L1327" s="12" t="n">
        <v>21.6288384512684</v>
      </c>
      <c r="M1327" s="12" t="n">
        <v>0.801068090787717</v>
      </c>
      <c r="N1327" s="13" t="n">
        <v>0.693245197273291</v>
      </c>
      <c r="O1327" s="13" t="n">
        <v>1.29265687583445</v>
      </c>
      <c r="P1327" s="13" t="n">
        <v>0.123364485981308</v>
      </c>
      <c r="Q1327" s="13" t="n">
        <v>-0.27154250145886</v>
      </c>
      <c r="R1327" s="13" t="n">
        <v>-0.242622950819672</v>
      </c>
      <c r="S1327" s="11" t="n">
        <v>0</v>
      </c>
      <c r="T1327" s="13" t="n">
        <v>-0.0240963855421686</v>
      </c>
      <c r="U1327" s="13" t="n">
        <v>-0.0387212073073868</v>
      </c>
      <c r="V1327" s="11" t="n">
        <v>0</v>
      </c>
      <c r="W1327" s="13" t="n">
        <v>-0.246913580246914</v>
      </c>
      <c r="X1327" s="11" t="n">
        <v>1</v>
      </c>
      <c r="Y1327" s="11" t="n">
        <v>1</v>
      </c>
      <c r="Z1327" s="11" t="n">
        <v>1</v>
      </c>
      <c r="AA1327" s="11" t="n">
        <v>1</v>
      </c>
      <c r="AB1327" s="10" t="s">
        <v>515</v>
      </c>
      <c r="AC1327" s="11" t="n">
        <v>16</v>
      </c>
      <c r="AD1327" s="11" t="n">
        <v>31</v>
      </c>
      <c r="AE1327" s="11" t="n">
        <v>20</v>
      </c>
      <c r="AF1327" s="11" t="n">
        <v>5</v>
      </c>
      <c r="AG1327" s="11" t="n">
        <v>9</v>
      </c>
      <c r="AH1327" s="11" t="n">
        <v>0</v>
      </c>
      <c r="AI1327" s="13" t="n">
        <v>0.197530864197531</v>
      </c>
      <c r="AJ1327" s="13" t="n">
        <v>0.382716049382716</v>
      </c>
      <c r="AK1327" s="13" t="n">
        <v>0.246913580246914</v>
      </c>
      <c r="AL1327" s="13" t="n">
        <v>0.0617283950617284</v>
      </c>
      <c r="AM1327" s="13" t="n">
        <v>0.111111111111111</v>
      </c>
      <c r="AN1327" s="11" t="n">
        <v>0</v>
      </c>
      <c r="AO1327" s="13" t="n">
        <v>0</v>
      </c>
      <c r="AP1327" s="11" t="n">
        <v>3</v>
      </c>
      <c r="AQ1327" s="11" t="n">
        <v>1</v>
      </c>
      <c r="AR1327" s="13" t="n">
        <v>0.036144578313253</v>
      </c>
      <c r="AS1327" s="13" t="n">
        <v>0.0120481927710843</v>
      </c>
      <c r="AT1327" s="14" t="n">
        <f aca="false">SUMIFS(시도_소아과개폐업!$C$5:$C$293,시도_소아과개폐업!$A$5:$A$293,$D1327,시도_소아과개폐업!$B$5:$B$293,$B1327)</f>
        <v>22</v>
      </c>
      <c r="AU1327" s="14" t="n">
        <f aca="false">SUMIFS(시도_소아과개폐업!$D$5:$D$293,시도_소아과개폐업!$A$5:$A$293,$D1327,시도_소아과개폐업!$B$5:$B$293,$B1327)</f>
        <v>28</v>
      </c>
      <c r="AV1327" s="14" t="n">
        <f aca="false">SUMIFS(시도_소아과개폐업!$F$5:$F$293,시도_소아과개폐업!$A$5:$A$293,$D1327,시도_소아과개폐업!$B$5:$B$293,$B1327)</f>
        <v>-6</v>
      </c>
      <c r="AW1327" s="15" t="n">
        <f aca="false">SUMIFS(시도_소아과개폐업!$G$5:$G$293,시도_소아과개폐업!$A$5:$A$293,$D1327,시도_소아과개폐업!$B$5:$B$293,$B1327)</f>
        <v>0.285714285714286</v>
      </c>
      <c r="AX1327" s="14" t="n">
        <f aca="false">SUMIFS(시도_소아과개폐업!$H$5:$H$293,시도_소아과개폐업!$A$5:$A$293,$D1327,시도_소아과개폐업!$B$5:$B$293,$B1327)</f>
        <v>73</v>
      </c>
      <c r="AY1327" s="14" t="n">
        <f aca="false">SUMIFS(시군구_병원급!$E$5:$E$3668,시군구_병원급!$A$5:$A$3668,$A1327,시군구_병원급!$D$5:$D$3668,$D1327)</f>
        <v>3</v>
      </c>
      <c r="AZ1327" s="14" t="n">
        <f aca="false">SUMIFS(시군구_병원급!$F$5:$F$3668,시군구_병원급!$A$5:$A$3668,$A1327,시군구_병원급!$D$5:$D$3668,$D1327)</f>
        <v>0</v>
      </c>
      <c r="BA1327" s="14" t="n">
        <f aca="false">SUMIFS(시군구_병원급!$G$5:$G$3668,시군구_병원급!$A$5:$A$3668,$A1327,시군구_병원급!$D$5:$D$3668,$D1327)</f>
        <v>4</v>
      </c>
      <c r="BB1327" s="14" t="n">
        <f aca="false">SUMIFS(시군구_병원급!$H$5:$H$3668,시군구_병원급!$A$5:$A$3668,$A1327,시군구_병원급!$D$5:$D$3668,$D1327)</f>
        <v>12</v>
      </c>
      <c r="BC1327" s="16" t="n">
        <f aca="false">K1327+AY1327</f>
        <v>6</v>
      </c>
      <c r="BD1327" s="17" t="n">
        <f aca="false">IF(E1327=0,"",(K1327+AY1327)/E1327*1000)</f>
        <v>1.60213618157543</v>
      </c>
      <c r="BE1327" s="16" t="n">
        <f aca="false">AY1327-SUMIFS(시군구_병원급!$E$5:$E$3668,시군구_병원급!$A$5:$A$3668,$A1327,시군구_병원급!$D$5:$D$3668,$D1327-3)</f>
        <v>0</v>
      </c>
      <c r="BF1327" s="16" t="n">
        <f aca="false">IF(AY1327=0,1,0)</f>
        <v>0</v>
      </c>
      <c r="BG1327" s="16" t="n">
        <f aca="false">IF(K1327+AY1327=0,1,0)</f>
        <v>0</v>
      </c>
      <c r="BH1327" s="16" t="n">
        <f aca="false">AF1327+AG1327+AH1327</f>
        <v>14</v>
      </c>
      <c r="BI1327" s="18" t="n">
        <f aca="false">IF(H1327=0,"",BH1327/H1327)</f>
        <v>0.17283950617284</v>
      </c>
      <c r="BJ1327" s="16" t="n">
        <f aca="false">IF(AP1327="","",AP1327+AN1327)</f>
        <v>3</v>
      </c>
    </row>
    <row r="1328" customFormat="false" ht="15" hidden="false" customHeight="true" outlineLevel="0" collapsed="false">
      <c r="A1328" s="9" t="s">
        <v>417</v>
      </c>
      <c r="B1328" s="10" t="s">
        <v>409</v>
      </c>
      <c r="C1328" s="10" t="s">
        <v>418</v>
      </c>
      <c r="D1328" s="9" t="n">
        <v>2021</v>
      </c>
      <c r="E1328" s="11" t="n">
        <v>22840</v>
      </c>
      <c r="F1328" s="11" t="n">
        <v>2714</v>
      </c>
      <c r="G1328" s="11" t="n">
        <v>2802</v>
      </c>
      <c r="H1328" s="11" t="n">
        <v>454</v>
      </c>
      <c r="I1328" s="11" t="n">
        <v>18172</v>
      </c>
      <c r="J1328" s="11" t="n">
        <v>14029</v>
      </c>
      <c r="K1328" s="11" t="n">
        <v>17</v>
      </c>
      <c r="L1328" s="12" t="n">
        <v>19.877408056042</v>
      </c>
      <c r="M1328" s="12" t="n">
        <v>0.74430823117338</v>
      </c>
      <c r="N1328" s="13" t="n">
        <v>0.772011886418666</v>
      </c>
      <c r="O1328" s="13" t="n">
        <v>0.795621716287216</v>
      </c>
      <c r="P1328" s="13" t="n">
        <v>0.122679509632224</v>
      </c>
      <c r="Q1328" s="13" t="n">
        <v>-0.205869058794896</v>
      </c>
      <c r="R1328" s="13" t="n">
        <v>-0.183804252840082</v>
      </c>
      <c r="S1328" s="11" t="n">
        <v>0</v>
      </c>
      <c r="T1328" s="13" t="n">
        <v>-0.0901803607214429</v>
      </c>
      <c r="U1328" s="13" t="n">
        <v>-0.0778911046836149</v>
      </c>
      <c r="V1328" s="11" t="n">
        <v>0</v>
      </c>
      <c r="W1328" s="13" t="n">
        <v>-0.26431718061674</v>
      </c>
      <c r="X1328" s="11" t="n">
        <v>1</v>
      </c>
      <c r="Y1328" s="11" t="n">
        <v>0</v>
      </c>
      <c r="Z1328" s="11" t="n">
        <v>1</v>
      </c>
      <c r="AA1328" s="11" t="n">
        <v>0</v>
      </c>
      <c r="AB1328" s="10" t="s">
        <v>515</v>
      </c>
      <c r="AC1328" s="11" t="n">
        <v>51</v>
      </c>
      <c r="AD1328" s="11" t="n">
        <v>144</v>
      </c>
      <c r="AE1328" s="11" t="n">
        <v>243</v>
      </c>
      <c r="AF1328" s="11" t="n">
        <v>2</v>
      </c>
      <c r="AG1328" s="11" t="n">
        <v>14</v>
      </c>
      <c r="AH1328" s="11" t="n">
        <v>0</v>
      </c>
      <c r="AI1328" s="13" t="n">
        <v>0.112334801762115</v>
      </c>
      <c r="AJ1328" s="13" t="n">
        <v>0.317180616740088</v>
      </c>
      <c r="AK1328" s="13" t="n">
        <v>0.535242290748899</v>
      </c>
      <c r="AL1328" s="13" t="n">
        <v>0.00440528634361234</v>
      </c>
      <c r="AM1328" s="13" t="n">
        <v>0.0308370044052863</v>
      </c>
      <c r="AN1328" s="11" t="n">
        <v>8</v>
      </c>
      <c r="AO1328" s="13" t="n">
        <v>0.0173160173160173</v>
      </c>
      <c r="AP1328" s="11" t="n">
        <v>49</v>
      </c>
      <c r="AQ1328" s="11" t="n">
        <v>8</v>
      </c>
      <c r="AR1328" s="13" t="n">
        <v>0.0974155069582505</v>
      </c>
      <c r="AS1328" s="13" t="n">
        <v>0.0159045725646123</v>
      </c>
      <c r="AT1328" s="14" t="n">
        <f aca="false">SUMIFS(시도_소아과개폐업!$C$5:$C$293,시도_소아과개폐업!$A$5:$A$293,$D1328,시도_소아과개폐업!$B$5:$B$293,$B1328)</f>
        <v>22</v>
      </c>
      <c r="AU1328" s="14" t="n">
        <f aca="false">SUMIFS(시도_소아과개폐업!$D$5:$D$293,시도_소아과개폐업!$A$5:$A$293,$D1328,시도_소아과개폐업!$B$5:$B$293,$B1328)</f>
        <v>28</v>
      </c>
      <c r="AV1328" s="14" t="n">
        <f aca="false">SUMIFS(시도_소아과개폐업!$F$5:$F$293,시도_소아과개폐업!$A$5:$A$293,$D1328,시도_소아과개폐업!$B$5:$B$293,$B1328)</f>
        <v>-6</v>
      </c>
      <c r="AW1328" s="15" t="n">
        <f aca="false">SUMIFS(시도_소아과개폐업!$G$5:$G$293,시도_소아과개폐업!$A$5:$A$293,$D1328,시도_소아과개폐업!$B$5:$B$293,$B1328)</f>
        <v>0.285714285714286</v>
      </c>
      <c r="AX1328" s="14" t="n">
        <f aca="false">SUMIFS(시도_소아과개폐업!$H$5:$H$293,시도_소아과개폐업!$A$5:$A$293,$D1328,시도_소아과개폐업!$B$5:$B$293,$B1328)</f>
        <v>73</v>
      </c>
      <c r="AY1328" s="14" t="n">
        <f aca="false">SUMIFS(시군구_병원급!$E$5:$E$3668,시군구_병원급!$A$5:$A$3668,$A1328,시군구_병원급!$D$5:$D$3668,$D1328)</f>
        <v>30</v>
      </c>
      <c r="AZ1328" s="14" t="n">
        <f aca="false">SUMIFS(시군구_병원급!$F$5:$F$3668,시군구_병원급!$A$5:$A$3668,$A1328,시군구_병원급!$D$5:$D$3668,$D1328)</f>
        <v>5</v>
      </c>
      <c r="BA1328" s="14" t="n">
        <f aca="false">SUMIFS(시군구_병원급!$G$5:$G$3668,시군구_병원급!$A$5:$A$3668,$A1328,시군구_병원급!$D$5:$D$3668,$D1328)</f>
        <v>28</v>
      </c>
      <c r="BB1328" s="14" t="n">
        <f aca="false">SUMIFS(시군구_병원급!$H$5:$H$3668,시군구_병원급!$A$5:$A$3668,$A1328,시군구_병원급!$D$5:$D$3668,$D1328)</f>
        <v>73</v>
      </c>
      <c r="BC1328" s="16" t="n">
        <f aca="false">K1328+AY1328</f>
        <v>47</v>
      </c>
      <c r="BD1328" s="17" t="n">
        <f aca="false">IF(E1328=0,"",(K1328+AY1328)/E1328*1000)</f>
        <v>2.05779334500876</v>
      </c>
      <c r="BE1328" s="16" t="n">
        <f aca="false">AY1328-SUMIFS(시군구_병원급!$E$5:$E$3668,시군구_병원급!$A$5:$A$3668,$A1328,시군구_병원급!$D$5:$D$3668,$D1328-3)</f>
        <v>-2</v>
      </c>
      <c r="BF1328" s="16" t="n">
        <f aca="false">IF(AY1328=0,1,0)</f>
        <v>0</v>
      </c>
      <c r="BG1328" s="16" t="n">
        <f aca="false">IF(K1328+AY1328=0,1,0)</f>
        <v>0</v>
      </c>
      <c r="BH1328" s="16" t="n">
        <f aca="false">AF1328+AG1328+AH1328</f>
        <v>16</v>
      </c>
      <c r="BI1328" s="18" t="n">
        <f aca="false">IF(H1328=0,"",BH1328/H1328)</f>
        <v>0.0352422907488987</v>
      </c>
      <c r="BJ1328" s="16" t="n">
        <f aca="false">IF(AP1328="","",AP1328+AN1328)</f>
        <v>57</v>
      </c>
    </row>
    <row r="1329" customFormat="false" ht="15" hidden="false" customHeight="true" outlineLevel="0" collapsed="false">
      <c r="A1329" s="9" t="s">
        <v>419</v>
      </c>
      <c r="B1329" s="10" t="s">
        <v>409</v>
      </c>
      <c r="C1329" s="10" t="s">
        <v>420</v>
      </c>
      <c r="D1329" s="9" t="n">
        <v>2021</v>
      </c>
      <c r="E1329" s="11" t="n">
        <v>2673</v>
      </c>
      <c r="F1329" s="11" t="n">
        <v>334</v>
      </c>
      <c r="G1329" s="11" t="n">
        <v>342</v>
      </c>
      <c r="H1329" s="11" t="n">
        <v>49</v>
      </c>
      <c r="I1329" s="11" t="n">
        <v>2483</v>
      </c>
      <c r="J1329" s="11" t="n">
        <v>1740</v>
      </c>
      <c r="K1329" s="11" t="n">
        <v>2</v>
      </c>
      <c r="L1329" s="12" t="n">
        <v>18.3314627759072</v>
      </c>
      <c r="M1329" s="12" t="n">
        <v>0.748222970445193</v>
      </c>
      <c r="N1329" s="13" t="n">
        <v>0.700765203383004</v>
      </c>
      <c r="O1329" s="13" t="n">
        <v>0.928918817807707</v>
      </c>
      <c r="P1329" s="13" t="n">
        <v>0.127946127946128</v>
      </c>
      <c r="Q1329" s="13" t="n">
        <v>-0.22990492653414</v>
      </c>
      <c r="R1329" s="13" t="n">
        <v>-0.269230769230769</v>
      </c>
      <c r="S1329" s="11" t="n">
        <v>0</v>
      </c>
      <c r="T1329" s="13" t="n">
        <v>0.0208333333333333</v>
      </c>
      <c r="U1329" s="13" t="n">
        <v>0.0167895167895167</v>
      </c>
      <c r="V1329" s="11" t="n">
        <v>0</v>
      </c>
      <c r="W1329" s="13" t="n">
        <v>-0.163265306122449</v>
      </c>
      <c r="X1329" s="11" t="n">
        <v>0</v>
      </c>
      <c r="Y1329" s="11" t="n">
        <v>1</v>
      </c>
      <c r="Z1329" s="11" t="n">
        <v>1</v>
      </c>
      <c r="AA1329" s="11" t="n">
        <v>0</v>
      </c>
      <c r="AB1329" s="10" t="s">
        <v>515</v>
      </c>
      <c r="AC1329" s="11" t="n">
        <v>9</v>
      </c>
      <c r="AD1329" s="11" t="n">
        <v>15</v>
      </c>
      <c r="AE1329" s="11" t="n">
        <v>14</v>
      </c>
      <c r="AF1329" s="11" t="n">
        <v>1</v>
      </c>
      <c r="AG1329" s="11" t="n">
        <v>10</v>
      </c>
      <c r="AH1329" s="11" t="n">
        <v>0</v>
      </c>
      <c r="AI1329" s="13" t="n">
        <v>0.183673469387755</v>
      </c>
      <c r="AJ1329" s="13" t="n">
        <v>0.306122448979592</v>
      </c>
      <c r="AK1329" s="13" t="n">
        <v>0.285714285714286</v>
      </c>
      <c r="AL1329" s="13" t="n">
        <v>0.0204081632653061</v>
      </c>
      <c r="AM1329" s="13" t="n">
        <v>0.204081632653061</v>
      </c>
      <c r="AN1329" s="11" t="n">
        <v>1</v>
      </c>
      <c r="AO1329" s="13" t="n">
        <v>0.02</v>
      </c>
      <c r="AP1329" s="11" t="n">
        <v>1</v>
      </c>
      <c r="AQ1329" s="11" t="n">
        <v>2</v>
      </c>
      <c r="AR1329" s="13" t="n">
        <v>0.0204081632653061</v>
      </c>
      <c r="AS1329" s="13" t="n">
        <v>0.0408163265306122</v>
      </c>
      <c r="AT1329" s="14" t="n">
        <f aca="false">SUMIFS(시도_소아과개폐업!$C$5:$C$293,시도_소아과개폐업!$A$5:$A$293,$D1329,시도_소아과개폐업!$B$5:$B$293,$B1329)</f>
        <v>22</v>
      </c>
      <c r="AU1329" s="14" t="n">
        <f aca="false">SUMIFS(시도_소아과개폐업!$D$5:$D$293,시도_소아과개폐업!$A$5:$A$293,$D1329,시도_소아과개폐업!$B$5:$B$293,$B1329)</f>
        <v>28</v>
      </c>
      <c r="AV1329" s="14" t="n">
        <f aca="false">SUMIFS(시도_소아과개폐업!$F$5:$F$293,시도_소아과개폐업!$A$5:$A$293,$D1329,시도_소아과개폐업!$B$5:$B$293,$B1329)</f>
        <v>-6</v>
      </c>
      <c r="AW1329" s="15" t="n">
        <f aca="false">SUMIFS(시도_소아과개폐업!$G$5:$G$293,시도_소아과개폐업!$A$5:$A$293,$D1329,시도_소아과개폐업!$B$5:$B$293,$B1329)</f>
        <v>0.285714285714286</v>
      </c>
      <c r="AX1329" s="14" t="n">
        <f aca="false">SUMIFS(시도_소아과개폐업!$H$5:$H$293,시도_소아과개폐업!$A$5:$A$293,$D1329,시도_소아과개폐업!$B$5:$B$293,$B1329)</f>
        <v>73</v>
      </c>
      <c r="AY1329" s="14" t="n">
        <f aca="false">SUMIFS(시군구_병원급!$E$5:$E$3668,시군구_병원급!$A$5:$A$3668,$A1329,시군구_병원급!$D$5:$D$3668,$D1329)</f>
        <v>5</v>
      </c>
      <c r="AZ1329" s="14" t="n">
        <f aca="false">SUMIFS(시군구_병원급!$F$5:$F$3668,시군구_병원급!$A$5:$A$3668,$A1329,시군구_병원급!$D$5:$D$3668,$D1329)</f>
        <v>0</v>
      </c>
      <c r="BA1329" s="14" t="n">
        <f aca="false">SUMIFS(시군구_병원급!$G$5:$G$3668,시군구_병원급!$A$5:$A$3668,$A1329,시군구_병원급!$D$5:$D$3668,$D1329)</f>
        <v>7</v>
      </c>
      <c r="BB1329" s="14" t="n">
        <f aca="false">SUMIFS(시군구_병원급!$H$5:$H$3668,시군구_병원급!$A$5:$A$3668,$A1329,시군구_병원급!$D$5:$D$3668,$D1329)</f>
        <v>13</v>
      </c>
      <c r="BC1329" s="16" t="n">
        <f aca="false">K1329+AY1329</f>
        <v>7</v>
      </c>
      <c r="BD1329" s="17" t="n">
        <f aca="false">IF(E1329=0,"",(K1329+AY1329)/E1329*1000)</f>
        <v>2.61878039655817</v>
      </c>
      <c r="BE1329" s="16" t="n">
        <f aca="false">AY1329-SUMIFS(시군구_병원급!$E$5:$E$3668,시군구_병원급!$A$5:$A$3668,$A1329,시군구_병원급!$D$5:$D$3668,$D1329-3)</f>
        <v>-2</v>
      </c>
      <c r="BF1329" s="16" t="n">
        <f aca="false">IF(AY1329=0,1,0)</f>
        <v>0</v>
      </c>
      <c r="BG1329" s="16" t="n">
        <f aca="false">IF(K1329+AY1329=0,1,0)</f>
        <v>0</v>
      </c>
      <c r="BH1329" s="16" t="n">
        <f aca="false">AF1329+AG1329+AH1329</f>
        <v>11</v>
      </c>
      <c r="BI1329" s="18" t="n">
        <f aca="false">IF(H1329=0,"",BH1329/H1329)</f>
        <v>0.224489795918367</v>
      </c>
      <c r="BJ1329" s="16" t="n">
        <f aca="false">IF(AP1329="","",AP1329+AN1329)</f>
        <v>2</v>
      </c>
    </row>
    <row r="1330" customFormat="false" ht="15" hidden="false" customHeight="true" outlineLevel="0" collapsed="false">
      <c r="A1330" s="9" t="s">
        <v>421</v>
      </c>
      <c r="B1330" s="10" t="s">
        <v>409</v>
      </c>
      <c r="C1330" s="10" t="s">
        <v>422</v>
      </c>
      <c r="D1330" s="9" t="n">
        <v>2021</v>
      </c>
      <c r="E1330" s="11" t="n">
        <v>11448</v>
      </c>
      <c r="F1330" s="11" t="n">
        <v>1165</v>
      </c>
      <c r="G1330" s="11" t="n">
        <v>1198</v>
      </c>
      <c r="H1330" s="11" t="n">
        <v>207</v>
      </c>
      <c r="I1330" s="11" t="n">
        <v>9164</v>
      </c>
      <c r="J1330" s="11" t="n">
        <v>6839</v>
      </c>
      <c r="K1330" s="11" t="n">
        <v>4</v>
      </c>
      <c r="L1330" s="12" t="n">
        <v>18.0817610062893</v>
      </c>
      <c r="M1330" s="12" t="n">
        <v>0.349406009783368</v>
      </c>
      <c r="N1330" s="13" t="n">
        <v>0.74628982976866</v>
      </c>
      <c r="O1330" s="13" t="n">
        <v>0.800489168413697</v>
      </c>
      <c r="P1330" s="13" t="n">
        <v>0.104647099930119</v>
      </c>
      <c r="Q1330" s="13" t="n">
        <v>-0.345753800434335</v>
      </c>
      <c r="R1330" s="13" t="n">
        <v>-0.409852216748769</v>
      </c>
      <c r="S1330" s="11" t="n">
        <v>-1</v>
      </c>
      <c r="T1330" s="13" t="n">
        <v>-0.115384615384615</v>
      </c>
      <c r="U1330" s="13" t="n">
        <v>-0.0955388866956178</v>
      </c>
      <c r="V1330" s="11" t="n">
        <v>0</v>
      </c>
      <c r="W1330" s="13" t="n">
        <v>-0.367149758454106</v>
      </c>
      <c r="X1330" s="11" t="n">
        <v>1</v>
      </c>
      <c r="Y1330" s="11" t="n">
        <v>0</v>
      </c>
      <c r="Z1330" s="11" t="n">
        <v>1</v>
      </c>
      <c r="AA1330" s="11" t="n">
        <v>0</v>
      </c>
      <c r="AB1330" s="10" t="s">
        <v>515</v>
      </c>
      <c r="AC1330" s="11" t="n">
        <v>24</v>
      </c>
      <c r="AD1330" s="11" t="n">
        <v>80</v>
      </c>
      <c r="AE1330" s="11" t="n">
        <v>92</v>
      </c>
      <c r="AF1330" s="11" t="n">
        <v>6</v>
      </c>
      <c r="AG1330" s="11" t="n">
        <v>4</v>
      </c>
      <c r="AH1330" s="11" t="n">
        <v>1</v>
      </c>
      <c r="AI1330" s="13" t="n">
        <v>0.115942028985507</v>
      </c>
      <c r="AJ1330" s="13" t="n">
        <v>0.386473429951691</v>
      </c>
      <c r="AK1330" s="13" t="n">
        <v>0.444444444444444</v>
      </c>
      <c r="AL1330" s="13" t="n">
        <v>0.0289855072463768</v>
      </c>
      <c r="AM1330" s="13" t="n">
        <v>0.0193236714975845</v>
      </c>
      <c r="AN1330" s="11" t="n">
        <v>2</v>
      </c>
      <c r="AO1330" s="13" t="n">
        <v>0.00956937799043062</v>
      </c>
      <c r="AP1330" s="11" t="n">
        <v>29</v>
      </c>
      <c r="AQ1330" s="11" t="n">
        <v>2</v>
      </c>
      <c r="AR1330" s="13" t="n">
        <v>0.122881355932203</v>
      </c>
      <c r="AS1330" s="13" t="n">
        <v>0.00847457627118644</v>
      </c>
      <c r="AT1330" s="14" t="n">
        <f aca="false">SUMIFS(시도_소아과개폐업!$C$5:$C$293,시도_소아과개폐업!$A$5:$A$293,$D1330,시도_소아과개폐업!$B$5:$B$293,$B1330)</f>
        <v>22</v>
      </c>
      <c r="AU1330" s="14" t="n">
        <f aca="false">SUMIFS(시도_소아과개폐업!$D$5:$D$293,시도_소아과개폐업!$A$5:$A$293,$D1330,시도_소아과개폐업!$B$5:$B$293,$B1330)</f>
        <v>28</v>
      </c>
      <c r="AV1330" s="14" t="n">
        <f aca="false">SUMIFS(시도_소아과개폐업!$F$5:$F$293,시도_소아과개폐업!$A$5:$A$293,$D1330,시도_소아과개폐업!$B$5:$B$293,$B1330)</f>
        <v>-6</v>
      </c>
      <c r="AW1330" s="15" t="n">
        <f aca="false">SUMIFS(시도_소아과개폐업!$G$5:$G$293,시도_소아과개폐업!$A$5:$A$293,$D1330,시도_소아과개폐업!$B$5:$B$293,$B1330)</f>
        <v>0.285714285714286</v>
      </c>
      <c r="AX1330" s="14" t="n">
        <f aca="false">SUMIFS(시도_소아과개폐업!$H$5:$H$293,시도_소아과개폐업!$A$5:$A$293,$D1330,시도_소아과개폐업!$B$5:$B$293,$B1330)</f>
        <v>73</v>
      </c>
      <c r="AY1330" s="14" t="n">
        <f aca="false">SUMIFS(시군구_병원급!$E$5:$E$3668,시군구_병원급!$A$5:$A$3668,$A1330,시군구_병원급!$D$5:$D$3668,$D1330)</f>
        <v>7</v>
      </c>
      <c r="AZ1330" s="14" t="n">
        <f aca="false">SUMIFS(시군구_병원급!$F$5:$F$3668,시군구_병원급!$A$5:$A$3668,$A1330,시군구_병원급!$D$5:$D$3668,$D1330)</f>
        <v>3</v>
      </c>
      <c r="BA1330" s="14" t="n">
        <f aca="false">SUMIFS(시군구_병원급!$G$5:$G$3668,시군구_병원급!$A$5:$A$3668,$A1330,시군구_병원급!$D$5:$D$3668,$D1330)</f>
        <v>9</v>
      </c>
      <c r="BB1330" s="14" t="n">
        <f aca="false">SUMIFS(시군구_병원급!$H$5:$H$3668,시군구_병원급!$A$5:$A$3668,$A1330,시군구_병원급!$D$5:$D$3668,$D1330)</f>
        <v>15</v>
      </c>
      <c r="BC1330" s="16" t="n">
        <f aca="false">K1330+AY1330</f>
        <v>11</v>
      </c>
      <c r="BD1330" s="17" t="n">
        <f aca="false">IF(E1330=0,"",(K1330+AY1330)/E1330*1000)</f>
        <v>0.960866526904263</v>
      </c>
      <c r="BE1330" s="16" t="n">
        <f aca="false">AY1330-SUMIFS(시군구_병원급!$E$5:$E$3668,시군구_병원급!$A$5:$A$3668,$A1330,시군구_병원급!$D$5:$D$3668,$D1330-3)</f>
        <v>0</v>
      </c>
      <c r="BF1330" s="16" t="n">
        <f aca="false">IF(AY1330=0,1,0)</f>
        <v>0</v>
      </c>
      <c r="BG1330" s="16" t="n">
        <f aca="false">IF(K1330+AY1330=0,1,0)</f>
        <v>0</v>
      </c>
      <c r="BH1330" s="16" t="n">
        <f aca="false">AF1330+AG1330+AH1330</f>
        <v>11</v>
      </c>
      <c r="BI1330" s="18" t="n">
        <f aca="false">IF(H1330=0,"",BH1330/H1330)</f>
        <v>0.0531400966183575</v>
      </c>
      <c r="BJ1330" s="16" t="n">
        <f aca="false">IF(AP1330="","",AP1330+AN1330)</f>
        <v>31</v>
      </c>
    </row>
    <row r="1331" customFormat="false" ht="15" hidden="false" customHeight="true" outlineLevel="0" collapsed="false">
      <c r="A1331" s="9" t="s">
        <v>423</v>
      </c>
      <c r="B1331" s="10" t="s">
        <v>409</v>
      </c>
      <c r="C1331" s="10" t="s">
        <v>424</v>
      </c>
      <c r="D1331" s="9" t="n">
        <v>2021</v>
      </c>
      <c r="E1331" s="11" t="n">
        <v>17121</v>
      </c>
      <c r="F1331" s="11" t="n">
        <v>2032</v>
      </c>
      <c r="G1331" s="11" t="n">
        <v>2096</v>
      </c>
      <c r="H1331" s="11" t="n">
        <v>328</v>
      </c>
      <c r="I1331" s="11" t="n">
        <v>13073</v>
      </c>
      <c r="J1331" s="11" t="n">
        <v>9402</v>
      </c>
      <c r="K1331" s="11" t="n">
        <v>15</v>
      </c>
      <c r="L1331" s="12" t="n">
        <v>19.1577594766661</v>
      </c>
      <c r="M1331" s="12" t="n">
        <v>0.876117049237778</v>
      </c>
      <c r="N1331" s="13" t="n">
        <v>0.719192228256712</v>
      </c>
      <c r="O1331" s="13" t="n">
        <v>0.763565212312365</v>
      </c>
      <c r="P1331" s="13" t="n">
        <v>0.122422755680159</v>
      </c>
      <c r="Q1331" s="13" t="n">
        <v>-0.220532665604371</v>
      </c>
      <c r="R1331" s="13" t="n">
        <v>-0.308935047807451</v>
      </c>
      <c r="S1331" s="11" t="n">
        <v>-4</v>
      </c>
      <c r="T1331" s="13" t="n">
        <v>-0.0708215297450425</v>
      </c>
      <c r="U1331" s="13" t="n">
        <v>-0.0508240760909025</v>
      </c>
      <c r="V1331" s="11" t="n">
        <v>0</v>
      </c>
      <c r="W1331" s="13" t="n">
        <v>-0.271341463414634</v>
      </c>
      <c r="X1331" s="11" t="n">
        <v>1</v>
      </c>
      <c r="Y1331" s="11" t="n">
        <v>0</v>
      </c>
      <c r="Z1331" s="11" t="n">
        <v>1</v>
      </c>
      <c r="AA1331" s="11" t="n">
        <v>0</v>
      </c>
      <c r="AB1331" s="10" t="s">
        <v>515</v>
      </c>
      <c r="AC1331" s="11" t="n">
        <v>30</v>
      </c>
      <c r="AD1331" s="11" t="n">
        <v>112</v>
      </c>
      <c r="AE1331" s="11" t="n">
        <v>167</v>
      </c>
      <c r="AF1331" s="11" t="n">
        <v>4</v>
      </c>
      <c r="AG1331" s="11" t="n">
        <v>12</v>
      </c>
      <c r="AH1331" s="11" t="n">
        <v>3</v>
      </c>
      <c r="AI1331" s="13" t="n">
        <v>0.0914634146341463</v>
      </c>
      <c r="AJ1331" s="13" t="n">
        <v>0.341463414634146</v>
      </c>
      <c r="AK1331" s="13" t="n">
        <v>0.509146341463415</v>
      </c>
      <c r="AL1331" s="13" t="n">
        <v>0.0121951219512195</v>
      </c>
      <c r="AM1331" s="13" t="n">
        <v>0.0365853658536585</v>
      </c>
      <c r="AN1331" s="11" t="n">
        <v>10</v>
      </c>
      <c r="AO1331" s="13" t="n">
        <v>0.0295857988165681</v>
      </c>
      <c r="AP1331" s="11" t="n">
        <v>47</v>
      </c>
      <c r="AQ1331" s="11" t="n">
        <v>16</v>
      </c>
      <c r="AR1331" s="13" t="n">
        <v>0.127371273712737</v>
      </c>
      <c r="AS1331" s="13" t="n">
        <v>0.043360433604336</v>
      </c>
      <c r="AT1331" s="14" t="n">
        <f aca="false">SUMIFS(시도_소아과개폐업!$C$5:$C$293,시도_소아과개폐업!$A$5:$A$293,$D1331,시도_소아과개폐업!$B$5:$B$293,$B1331)</f>
        <v>22</v>
      </c>
      <c r="AU1331" s="14" t="n">
        <f aca="false">SUMIFS(시도_소아과개폐업!$D$5:$D$293,시도_소아과개폐업!$A$5:$A$293,$D1331,시도_소아과개폐업!$B$5:$B$293,$B1331)</f>
        <v>28</v>
      </c>
      <c r="AV1331" s="14" t="n">
        <f aca="false">SUMIFS(시도_소아과개폐업!$F$5:$F$293,시도_소아과개폐업!$A$5:$A$293,$D1331,시도_소아과개폐업!$B$5:$B$293,$B1331)</f>
        <v>-6</v>
      </c>
      <c r="AW1331" s="15" t="n">
        <f aca="false">SUMIFS(시도_소아과개폐업!$G$5:$G$293,시도_소아과개폐업!$A$5:$A$293,$D1331,시도_소아과개폐업!$B$5:$B$293,$B1331)</f>
        <v>0.285714285714286</v>
      </c>
      <c r="AX1331" s="14" t="n">
        <f aca="false">SUMIFS(시도_소아과개폐업!$H$5:$H$293,시도_소아과개폐업!$A$5:$A$293,$D1331,시도_소아과개폐업!$B$5:$B$293,$B1331)</f>
        <v>73</v>
      </c>
      <c r="AY1331" s="14" t="n">
        <f aca="false">SUMIFS(시군구_병원급!$E$5:$E$3668,시군구_병원급!$A$5:$A$3668,$A1331,시군구_병원급!$D$5:$D$3668,$D1331)</f>
        <v>13</v>
      </c>
      <c r="AZ1331" s="14" t="n">
        <f aca="false">SUMIFS(시군구_병원급!$F$5:$F$3668,시군구_병원급!$A$5:$A$3668,$A1331,시군구_병원급!$D$5:$D$3668,$D1331)</f>
        <v>3</v>
      </c>
      <c r="BA1331" s="14" t="n">
        <f aca="false">SUMIFS(시군구_병원급!$G$5:$G$3668,시군구_병원급!$A$5:$A$3668,$A1331,시군구_병원급!$D$5:$D$3668,$D1331)</f>
        <v>13</v>
      </c>
      <c r="BB1331" s="14" t="n">
        <f aca="false">SUMIFS(시군구_병원급!$H$5:$H$3668,시군구_병원급!$A$5:$A$3668,$A1331,시군구_병원급!$D$5:$D$3668,$D1331)</f>
        <v>37</v>
      </c>
      <c r="BC1331" s="16" t="n">
        <f aca="false">K1331+AY1331</f>
        <v>28</v>
      </c>
      <c r="BD1331" s="17" t="n">
        <f aca="false">IF(E1331=0,"",(K1331+AY1331)/E1331*1000)</f>
        <v>1.63541849191052</v>
      </c>
      <c r="BE1331" s="16" t="n">
        <f aca="false">AY1331-SUMIFS(시군구_병원급!$E$5:$E$3668,시군구_병원급!$A$5:$A$3668,$A1331,시군구_병원급!$D$5:$D$3668,$D1331-3)</f>
        <v>0</v>
      </c>
      <c r="BF1331" s="16" t="n">
        <f aca="false">IF(AY1331=0,1,0)</f>
        <v>0</v>
      </c>
      <c r="BG1331" s="16" t="n">
        <f aca="false">IF(K1331+AY1331=0,1,0)</f>
        <v>0</v>
      </c>
      <c r="BH1331" s="16" t="n">
        <f aca="false">AF1331+AG1331+AH1331</f>
        <v>19</v>
      </c>
      <c r="BI1331" s="18" t="n">
        <f aca="false">IF(H1331=0,"",BH1331/H1331)</f>
        <v>0.0579268292682927</v>
      </c>
      <c r="BJ1331" s="16" t="n">
        <f aca="false">IF(AP1331="","",AP1331+AN1331)</f>
        <v>57</v>
      </c>
    </row>
    <row r="1332" customFormat="false" ht="15" hidden="false" customHeight="true" outlineLevel="0" collapsed="false">
      <c r="A1332" s="9" t="s">
        <v>425</v>
      </c>
      <c r="B1332" s="10" t="s">
        <v>409</v>
      </c>
      <c r="C1332" s="10" t="s">
        <v>426</v>
      </c>
      <c r="D1332" s="9" t="n">
        <v>2021</v>
      </c>
      <c r="E1332" s="11" t="n">
        <v>520</v>
      </c>
      <c r="F1332" s="11" t="n">
        <v>69</v>
      </c>
      <c r="G1332" s="11" t="n">
        <v>73</v>
      </c>
      <c r="H1332" s="11" t="n">
        <v>7</v>
      </c>
      <c r="I1332" s="11" t="n">
        <v>375</v>
      </c>
      <c r="J1332" s="11" t="n">
        <v>241</v>
      </c>
      <c r="K1332" s="11" t="n">
        <v>0</v>
      </c>
      <c r="L1332" s="12" t="n">
        <v>13.4615384615385</v>
      </c>
      <c r="M1332" s="12" t="n">
        <v>0</v>
      </c>
      <c r="N1332" s="13" t="n">
        <v>0.642666666666667</v>
      </c>
      <c r="O1332" s="13" t="n">
        <v>0.721153846153846</v>
      </c>
      <c r="P1332" s="13" t="n">
        <v>0.140384615384615</v>
      </c>
      <c r="Q1332" s="13" t="n">
        <v>-0.282758620689655</v>
      </c>
      <c r="R1332" s="13" t="n">
        <v>-0.342342342342342</v>
      </c>
      <c r="S1332" s="11" t="n">
        <v>0</v>
      </c>
      <c r="T1332" s="13" t="n">
        <v>-0.125</v>
      </c>
      <c r="U1332" s="13" t="n">
        <v>-0.0482233502538071</v>
      </c>
      <c r="V1332" s="11" t="n">
        <v>1</v>
      </c>
      <c r="W1332" s="13" t="n">
        <v>-0.142857142857143</v>
      </c>
      <c r="X1332" s="11" t="n">
        <v>0</v>
      </c>
      <c r="Y1332" s="11" t="n">
        <v>0</v>
      </c>
      <c r="Z1332" s="11" t="n">
        <v>0</v>
      </c>
      <c r="AA1332" s="11" t="n">
        <v>0</v>
      </c>
      <c r="AB1332" s="10" t="s">
        <v>515</v>
      </c>
      <c r="AC1332" s="11" t="n">
        <v>3</v>
      </c>
      <c r="AD1332" s="11" t="n">
        <v>2</v>
      </c>
      <c r="AE1332" s="11" t="n">
        <v>0</v>
      </c>
      <c r="AF1332" s="11" t="n">
        <v>0</v>
      </c>
      <c r="AG1332" s="11" t="n">
        <v>2</v>
      </c>
      <c r="AH1332" s="11" t="n">
        <v>0</v>
      </c>
      <c r="AI1332" s="13" t="n">
        <v>0.428571428571429</v>
      </c>
      <c r="AJ1332" s="13" t="n">
        <v>0.285714285714286</v>
      </c>
      <c r="AK1332" s="13" t="n">
        <v>0</v>
      </c>
      <c r="AL1332" s="13" t="n">
        <v>0</v>
      </c>
      <c r="AM1332" s="13" t="n">
        <v>0.285714285714286</v>
      </c>
      <c r="AN1332" s="11" t="n">
        <v>0</v>
      </c>
      <c r="AO1332" s="13" t="n">
        <v>0</v>
      </c>
      <c r="AP1332" s="11" t="n">
        <v>1</v>
      </c>
      <c r="AQ1332" s="11" t="n">
        <v>0</v>
      </c>
      <c r="AR1332" s="13" t="n">
        <v>0.125</v>
      </c>
      <c r="AS1332" s="13" t="n">
        <v>0</v>
      </c>
      <c r="AT1332" s="14" t="n">
        <f aca="false">SUMIFS(시도_소아과개폐업!$C$5:$C$293,시도_소아과개폐업!$A$5:$A$293,$D1332,시도_소아과개폐업!$B$5:$B$293,$B1332)</f>
        <v>22</v>
      </c>
      <c r="AU1332" s="14" t="n">
        <f aca="false">SUMIFS(시도_소아과개폐업!$D$5:$D$293,시도_소아과개폐업!$A$5:$A$293,$D1332,시도_소아과개폐업!$B$5:$B$293,$B1332)</f>
        <v>28</v>
      </c>
      <c r="AV1332" s="14" t="n">
        <f aca="false">SUMIFS(시도_소아과개폐업!$F$5:$F$293,시도_소아과개폐업!$A$5:$A$293,$D1332,시도_소아과개폐업!$B$5:$B$293,$B1332)</f>
        <v>-6</v>
      </c>
      <c r="AW1332" s="15" t="n">
        <f aca="false">SUMIFS(시도_소아과개폐업!$G$5:$G$293,시도_소아과개폐업!$A$5:$A$293,$D1332,시도_소아과개폐업!$B$5:$B$293,$B1332)</f>
        <v>0.285714285714286</v>
      </c>
      <c r="AX1332" s="14" t="n">
        <f aca="false">SUMIFS(시도_소아과개폐업!$H$5:$H$293,시도_소아과개폐업!$A$5:$A$293,$D1332,시도_소아과개폐업!$B$5:$B$293,$B1332)</f>
        <v>73</v>
      </c>
      <c r="AY1332" s="14" t="n">
        <f aca="false">SUMIFS(시군구_병원급!$E$5:$E$3668,시군구_병원급!$A$5:$A$3668,$A1332,시군구_병원급!$D$5:$D$3668,$D1332)</f>
        <v>1</v>
      </c>
      <c r="AZ1332" s="14" t="n">
        <f aca="false">SUMIFS(시군구_병원급!$F$5:$F$3668,시군구_병원급!$A$5:$A$3668,$A1332,시군구_병원급!$D$5:$D$3668,$D1332)</f>
        <v>0</v>
      </c>
      <c r="BA1332" s="14" t="n">
        <f aca="false">SUMIFS(시군구_병원급!$G$5:$G$3668,시군구_병원급!$A$5:$A$3668,$A1332,시군구_병원급!$D$5:$D$3668,$D1332)</f>
        <v>1</v>
      </c>
      <c r="BB1332" s="14" t="n">
        <f aca="false">SUMIFS(시군구_병원급!$H$5:$H$3668,시군구_병원급!$A$5:$A$3668,$A1332,시군구_병원급!$D$5:$D$3668,$D1332)</f>
        <v>4</v>
      </c>
      <c r="BC1332" s="16" t="n">
        <f aca="false">K1332+AY1332</f>
        <v>1</v>
      </c>
      <c r="BD1332" s="17" t="n">
        <f aca="false">IF(E1332=0,"",(K1332+AY1332)/E1332*1000)</f>
        <v>1.92307692307692</v>
      </c>
      <c r="BE1332" s="16" t="n">
        <f aca="false">AY1332-SUMIFS(시군구_병원급!$E$5:$E$3668,시군구_병원급!$A$5:$A$3668,$A1332,시군구_병원급!$D$5:$D$3668,$D1332-3)</f>
        <v>0</v>
      </c>
      <c r="BF1332" s="16" t="n">
        <f aca="false">IF(AY1332=0,1,0)</f>
        <v>0</v>
      </c>
      <c r="BG1332" s="16" t="n">
        <f aca="false">IF(K1332+AY1332=0,1,0)</f>
        <v>0</v>
      </c>
      <c r="BH1332" s="16" t="n">
        <f aca="false">AF1332+AG1332+AH1332</f>
        <v>2</v>
      </c>
      <c r="BI1332" s="18" t="n">
        <f aca="false">IF(H1332=0,"",BH1332/H1332)</f>
        <v>0.285714285714286</v>
      </c>
      <c r="BJ1332" s="16" t="n">
        <f aca="false">IF(AP1332="","",AP1332+AN1332)</f>
        <v>1</v>
      </c>
    </row>
    <row r="1333" customFormat="false" ht="15" hidden="false" customHeight="true" outlineLevel="0" collapsed="false">
      <c r="A1333" s="9" t="s">
        <v>427</v>
      </c>
      <c r="B1333" s="10" t="s">
        <v>409</v>
      </c>
      <c r="C1333" s="10" t="s">
        <v>428</v>
      </c>
      <c r="D1333" s="9" t="n">
        <v>2021</v>
      </c>
      <c r="E1333" s="11" t="n">
        <v>1630</v>
      </c>
      <c r="F1333" s="11" t="n">
        <v>162</v>
      </c>
      <c r="G1333" s="11" t="n">
        <v>171</v>
      </c>
      <c r="H1333" s="11" t="n">
        <v>41</v>
      </c>
      <c r="I1333" s="11" t="n">
        <v>1594</v>
      </c>
      <c r="J1333" s="11" t="n">
        <v>1076</v>
      </c>
      <c r="K1333" s="11" t="n">
        <v>0</v>
      </c>
      <c r="L1333" s="12" t="n">
        <v>25.1533742331288</v>
      </c>
      <c r="M1333" s="12" t="n">
        <v>0</v>
      </c>
      <c r="N1333" s="13" t="n">
        <v>0.675031367628607</v>
      </c>
      <c r="O1333" s="13" t="n">
        <v>0.977914110429448</v>
      </c>
      <c r="P1333" s="13" t="n">
        <v>0.104907975460123</v>
      </c>
      <c r="Q1333" s="13" t="n">
        <v>-0.378337147215866</v>
      </c>
      <c r="R1333" s="13" t="n">
        <v>-0.44299674267101</v>
      </c>
      <c r="S1333" s="11" t="n">
        <v>0</v>
      </c>
      <c r="T1333" s="13" t="n">
        <v>-0.0238095238095238</v>
      </c>
      <c r="U1333" s="13" t="n">
        <v>-0.0403371462974113</v>
      </c>
      <c r="V1333" s="11" t="n">
        <v>1</v>
      </c>
      <c r="W1333" s="13" t="n">
        <v>-0.24390243902439</v>
      </c>
      <c r="X1333" s="11" t="n">
        <v>1</v>
      </c>
      <c r="Y1333" s="11" t="n">
        <v>0</v>
      </c>
      <c r="Z1333" s="11" t="n">
        <v>1</v>
      </c>
      <c r="AA1333" s="11" t="n">
        <v>0</v>
      </c>
      <c r="AB1333" s="10" t="s">
        <v>515</v>
      </c>
      <c r="AC1333" s="11" t="n">
        <v>8</v>
      </c>
      <c r="AD1333" s="11" t="n">
        <v>14</v>
      </c>
      <c r="AE1333" s="11" t="n">
        <v>13</v>
      </c>
      <c r="AF1333" s="11" t="n">
        <v>1</v>
      </c>
      <c r="AG1333" s="11" t="n">
        <v>5</v>
      </c>
      <c r="AH1333" s="11" t="n">
        <v>0</v>
      </c>
      <c r="AI1333" s="13" t="n">
        <v>0.195121951219512</v>
      </c>
      <c r="AJ1333" s="13" t="n">
        <v>0.341463414634146</v>
      </c>
      <c r="AK1333" s="13" t="n">
        <v>0.317073170731707</v>
      </c>
      <c r="AL1333" s="13" t="n">
        <v>0.024390243902439</v>
      </c>
      <c r="AM1333" s="13" t="n">
        <v>0.121951219512195</v>
      </c>
      <c r="AN1333" s="11" t="n">
        <v>3</v>
      </c>
      <c r="AO1333" s="13" t="n">
        <v>0.0681818181818182</v>
      </c>
      <c r="AP1333" s="11" t="n">
        <v>7</v>
      </c>
      <c r="AQ1333" s="11" t="n">
        <v>3</v>
      </c>
      <c r="AR1333" s="13" t="n">
        <v>0.145833333333333</v>
      </c>
      <c r="AS1333" s="13" t="n">
        <v>0.0625</v>
      </c>
      <c r="AT1333" s="14" t="n">
        <f aca="false">SUMIFS(시도_소아과개폐업!$C$5:$C$293,시도_소아과개폐업!$A$5:$A$293,$D1333,시도_소아과개폐업!$B$5:$B$293,$B1333)</f>
        <v>22</v>
      </c>
      <c r="AU1333" s="14" t="n">
        <f aca="false">SUMIFS(시도_소아과개폐업!$D$5:$D$293,시도_소아과개폐업!$A$5:$A$293,$D1333,시도_소아과개폐업!$B$5:$B$293,$B1333)</f>
        <v>28</v>
      </c>
      <c r="AV1333" s="14" t="n">
        <f aca="false">SUMIFS(시도_소아과개폐업!$F$5:$F$293,시도_소아과개폐업!$A$5:$A$293,$D1333,시도_소아과개폐업!$B$5:$B$293,$B1333)</f>
        <v>-6</v>
      </c>
      <c r="AW1333" s="15" t="n">
        <f aca="false">SUMIFS(시도_소아과개폐업!$G$5:$G$293,시도_소아과개폐업!$A$5:$A$293,$D1333,시도_소아과개폐업!$B$5:$B$293,$B1333)</f>
        <v>0.285714285714286</v>
      </c>
      <c r="AX1333" s="14" t="n">
        <f aca="false">SUMIFS(시도_소아과개폐업!$H$5:$H$293,시도_소아과개폐업!$A$5:$A$293,$D1333,시도_소아과개폐업!$B$5:$B$293,$B1333)</f>
        <v>73</v>
      </c>
      <c r="AY1333" s="14" t="n">
        <f aca="false">SUMIFS(시군구_병원급!$E$5:$E$3668,시군구_병원급!$A$5:$A$3668,$A1333,시군구_병원급!$D$5:$D$3668,$D1333)</f>
        <v>4</v>
      </c>
      <c r="AZ1333" s="14" t="n">
        <f aca="false">SUMIFS(시군구_병원급!$F$5:$F$3668,시군구_병원급!$A$5:$A$3668,$A1333,시군구_병원급!$D$5:$D$3668,$D1333)</f>
        <v>0</v>
      </c>
      <c r="BA1333" s="14" t="n">
        <f aca="false">SUMIFS(시군구_병원급!$G$5:$G$3668,시군구_병원급!$A$5:$A$3668,$A1333,시군구_병원급!$D$5:$D$3668,$D1333)</f>
        <v>3</v>
      </c>
      <c r="BB1333" s="14" t="n">
        <f aca="false">SUMIFS(시군구_병원급!$H$5:$H$3668,시군구_병원급!$A$5:$A$3668,$A1333,시군구_병원급!$D$5:$D$3668,$D1333)</f>
        <v>7</v>
      </c>
      <c r="BC1333" s="16" t="n">
        <f aca="false">K1333+AY1333</f>
        <v>4</v>
      </c>
      <c r="BD1333" s="17" t="n">
        <f aca="false">IF(E1333=0,"",(K1333+AY1333)/E1333*1000)</f>
        <v>2.45398773006135</v>
      </c>
      <c r="BE1333" s="16" t="n">
        <f aca="false">AY1333-SUMIFS(시군구_병원급!$E$5:$E$3668,시군구_병원급!$A$5:$A$3668,$A1333,시군구_병원급!$D$5:$D$3668,$D1333-3)</f>
        <v>0</v>
      </c>
      <c r="BF1333" s="16" t="n">
        <f aca="false">IF(AY1333=0,1,0)</f>
        <v>0</v>
      </c>
      <c r="BG1333" s="16" t="n">
        <f aca="false">IF(K1333+AY1333=0,1,0)</f>
        <v>0</v>
      </c>
      <c r="BH1333" s="16" t="n">
        <f aca="false">AF1333+AG1333+AH1333</f>
        <v>6</v>
      </c>
      <c r="BI1333" s="18" t="n">
        <f aca="false">IF(H1333=0,"",BH1333/H1333)</f>
        <v>0.146341463414634</v>
      </c>
      <c r="BJ1333" s="16" t="n">
        <f aca="false">IF(AP1333="","",AP1333+AN1333)</f>
        <v>10</v>
      </c>
    </row>
    <row r="1334" customFormat="false" ht="15" hidden="false" customHeight="true" outlineLevel="0" collapsed="false">
      <c r="A1334" s="9" t="s">
        <v>429</v>
      </c>
      <c r="B1334" s="10" t="s">
        <v>409</v>
      </c>
      <c r="C1334" s="10" t="s">
        <v>430</v>
      </c>
      <c r="D1334" s="9" t="n">
        <v>2021</v>
      </c>
      <c r="E1334" s="11" t="n">
        <v>1482</v>
      </c>
      <c r="F1334" s="11" t="n">
        <v>192</v>
      </c>
      <c r="G1334" s="11" t="n">
        <v>215</v>
      </c>
      <c r="H1334" s="11" t="n">
        <v>21</v>
      </c>
      <c r="I1334" s="11" t="n">
        <v>1167</v>
      </c>
      <c r="J1334" s="11" t="n">
        <v>945</v>
      </c>
      <c r="K1334" s="11" t="n">
        <v>1</v>
      </c>
      <c r="L1334" s="12" t="n">
        <v>14.17004048583</v>
      </c>
      <c r="M1334" s="12" t="n">
        <v>0.674763832658569</v>
      </c>
      <c r="N1334" s="13" t="n">
        <v>0.809768637532134</v>
      </c>
      <c r="O1334" s="13" t="n">
        <v>0.787449392712551</v>
      </c>
      <c r="P1334" s="13" t="n">
        <v>0.145074224021593</v>
      </c>
      <c r="Q1334" s="13" t="n">
        <v>-0.309090909090909</v>
      </c>
      <c r="R1334" s="13" t="n">
        <v>-0.356287425149701</v>
      </c>
      <c r="S1334" s="11" t="n">
        <v>0</v>
      </c>
      <c r="T1334" s="13" t="n">
        <v>-0.0454545454545454</v>
      </c>
      <c r="U1334" s="13" t="n">
        <v>-0.0603864734299517</v>
      </c>
      <c r="V1334" s="11" t="n">
        <v>0</v>
      </c>
      <c r="W1334" s="13" t="n">
        <v>-0.0952380952380952</v>
      </c>
      <c r="X1334" s="11" t="n">
        <v>0</v>
      </c>
      <c r="Y1334" s="11" t="n">
        <v>1</v>
      </c>
      <c r="Z1334" s="11" t="n">
        <v>1</v>
      </c>
      <c r="AA1334" s="11" t="n">
        <v>0</v>
      </c>
      <c r="AB1334" s="10" t="s">
        <v>515</v>
      </c>
      <c r="AC1334" s="11" t="n">
        <v>6</v>
      </c>
      <c r="AD1334" s="11" t="n">
        <v>9</v>
      </c>
      <c r="AE1334" s="11" t="n">
        <v>0</v>
      </c>
      <c r="AF1334" s="11" t="n">
        <v>1</v>
      </c>
      <c r="AG1334" s="11" t="n">
        <v>5</v>
      </c>
      <c r="AH1334" s="11" t="n">
        <v>0</v>
      </c>
      <c r="AI1334" s="13" t="n">
        <v>0.285714285714286</v>
      </c>
      <c r="AJ1334" s="13" t="n">
        <v>0.428571428571429</v>
      </c>
      <c r="AK1334" s="13" t="n">
        <v>0</v>
      </c>
      <c r="AL1334" s="13" t="n">
        <v>0.0476190476190476</v>
      </c>
      <c r="AM1334" s="13" t="n">
        <v>0.238095238095238</v>
      </c>
      <c r="AN1334" s="11" t="n">
        <v>1</v>
      </c>
      <c r="AO1334" s="13" t="n">
        <v>0.0454545454545455</v>
      </c>
      <c r="AP1334" s="11" t="n">
        <v>5</v>
      </c>
      <c r="AQ1334" s="11" t="n">
        <v>2</v>
      </c>
      <c r="AR1334" s="13" t="n">
        <v>0.2</v>
      </c>
      <c r="AS1334" s="13" t="n">
        <v>0.08</v>
      </c>
      <c r="AT1334" s="14" t="n">
        <f aca="false">SUMIFS(시도_소아과개폐업!$C$5:$C$293,시도_소아과개폐업!$A$5:$A$293,$D1334,시도_소아과개폐업!$B$5:$B$293,$B1334)</f>
        <v>22</v>
      </c>
      <c r="AU1334" s="14" t="n">
        <f aca="false">SUMIFS(시도_소아과개폐업!$D$5:$D$293,시도_소아과개폐업!$A$5:$A$293,$D1334,시도_소아과개폐업!$B$5:$B$293,$B1334)</f>
        <v>28</v>
      </c>
      <c r="AV1334" s="14" t="n">
        <f aca="false">SUMIFS(시도_소아과개폐업!$F$5:$F$293,시도_소아과개폐업!$A$5:$A$293,$D1334,시도_소아과개폐업!$B$5:$B$293,$B1334)</f>
        <v>-6</v>
      </c>
      <c r="AW1334" s="15" t="n">
        <f aca="false">SUMIFS(시도_소아과개폐업!$G$5:$G$293,시도_소아과개폐업!$A$5:$A$293,$D1334,시도_소아과개폐업!$B$5:$B$293,$B1334)</f>
        <v>0.285714285714286</v>
      </c>
      <c r="AX1334" s="14" t="n">
        <f aca="false">SUMIFS(시도_소아과개폐업!$H$5:$H$293,시도_소아과개폐업!$A$5:$A$293,$D1334,시도_소아과개폐업!$B$5:$B$293,$B1334)</f>
        <v>73</v>
      </c>
      <c r="AY1334" s="14" t="n">
        <f aca="false">SUMIFS(시군구_병원급!$E$5:$E$3668,시군구_병원급!$A$5:$A$3668,$A1334,시군구_병원급!$D$5:$D$3668,$D1334)</f>
        <v>1</v>
      </c>
      <c r="AZ1334" s="14" t="n">
        <f aca="false">SUMIFS(시군구_병원급!$F$5:$F$3668,시군구_병원급!$A$5:$A$3668,$A1334,시군구_병원급!$D$5:$D$3668,$D1334)</f>
        <v>0</v>
      </c>
      <c r="BA1334" s="14" t="n">
        <f aca="false">SUMIFS(시군구_병원급!$G$5:$G$3668,시군구_병원급!$A$5:$A$3668,$A1334,시군구_병원급!$D$5:$D$3668,$D1334)</f>
        <v>2</v>
      </c>
      <c r="BB1334" s="14" t="n">
        <f aca="false">SUMIFS(시군구_병원급!$H$5:$H$3668,시군구_병원급!$A$5:$A$3668,$A1334,시군구_병원급!$D$5:$D$3668,$D1334)</f>
        <v>11</v>
      </c>
      <c r="BC1334" s="16" t="n">
        <f aca="false">K1334+AY1334</f>
        <v>2</v>
      </c>
      <c r="BD1334" s="17" t="n">
        <f aca="false">IF(E1334=0,"",(K1334+AY1334)/E1334*1000)</f>
        <v>1.34952766531714</v>
      </c>
      <c r="BE1334" s="16" t="n">
        <f aca="false">AY1334-SUMIFS(시군구_병원급!$E$5:$E$3668,시군구_병원급!$A$5:$A$3668,$A1334,시군구_병원급!$D$5:$D$3668,$D1334-3)</f>
        <v>0</v>
      </c>
      <c r="BF1334" s="16" t="n">
        <f aca="false">IF(AY1334=0,1,0)</f>
        <v>0</v>
      </c>
      <c r="BG1334" s="16" t="n">
        <f aca="false">IF(K1334+AY1334=0,1,0)</f>
        <v>0</v>
      </c>
      <c r="BH1334" s="16" t="n">
        <f aca="false">AF1334+AG1334+AH1334</f>
        <v>6</v>
      </c>
      <c r="BI1334" s="18" t="n">
        <f aca="false">IF(H1334=0,"",BH1334/H1334)</f>
        <v>0.285714285714286</v>
      </c>
      <c r="BJ1334" s="16" t="n">
        <f aca="false">IF(AP1334="","",AP1334+AN1334)</f>
        <v>6</v>
      </c>
    </row>
    <row r="1335" customFormat="false" ht="15" hidden="false" customHeight="true" outlineLevel="0" collapsed="false">
      <c r="A1335" s="9" t="s">
        <v>431</v>
      </c>
      <c r="B1335" s="10" t="s">
        <v>409</v>
      </c>
      <c r="C1335" s="10" t="s">
        <v>432</v>
      </c>
      <c r="D1335" s="9" t="n">
        <v>2021</v>
      </c>
      <c r="E1335" s="11" t="n">
        <v>964</v>
      </c>
      <c r="F1335" s="11" t="n">
        <v>116</v>
      </c>
      <c r="G1335" s="11" t="n">
        <v>120</v>
      </c>
      <c r="H1335" s="11" t="n">
        <v>17</v>
      </c>
      <c r="I1335" s="11" t="n">
        <v>1246</v>
      </c>
      <c r="J1335" s="11" t="n">
        <v>799</v>
      </c>
      <c r="K1335" s="11" t="n">
        <v>0</v>
      </c>
      <c r="L1335" s="12" t="n">
        <v>17.6348547717842</v>
      </c>
      <c r="M1335" s="12" t="n">
        <v>0</v>
      </c>
      <c r="N1335" s="13" t="n">
        <v>0.641252006420546</v>
      </c>
      <c r="O1335" s="13" t="n">
        <v>1.29253112033195</v>
      </c>
      <c r="P1335" s="13" t="n">
        <v>0.12448132780083</v>
      </c>
      <c r="Q1335" s="13" t="n">
        <v>-0.400124455507156</v>
      </c>
      <c r="R1335" s="13" t="n">
        <v>-0.420289855072464</v>
      </c>
      <c r="S1335" s="11" t="n">
        <v>-1</v>
      </c>
      <c r="T1335" s="13" t="n">
        <v>-0.105263157894737</v>
      </c>
      <c r="U1335" s="13" t="n">
        <v>-0.0777202072538861</v>
      </c>
      <c r="V1335" s="11" t="n">
        <v>1</v>
      </c>
      <c r="W1335" s="13" t="n">
        <v>-0.294117647058824</v>
      </c>
      <c r="X1335" s="11" t="n">
        <v>1</v>
      </c>
      <c r="Y1335" s="11" t="n">
        <v>0</v>
      </c>
      <c r="Z1335" s="11" t="n">
        <v>1</v>
      </c>
      <c r="AA1335" s="11" t="n">
        <v>0</v>
      </c>
      <c r="AB1335" s="10" t="s">
        <v>515</v>
      </c>
      <c r="AC1335" s="11" t="n">
        <v>3</v>
      </c>
      <c r="AD1335" s="11" t="n">
        <v>8</v>
      </c>
      <c r="AE1335" s="11" t="n">
        <v>1</v>
      </c>
      <c r="AF1335" s="11" t="n">
        <v>0</v>
      </c>
      <c r="AG1335" s="11" t="n">
        <v>5</v>
      </c>
      <c r="AH1335" s="11" t="n">
        <v>0</v>
      </c>
      <c r="AI1335" s="13" t="n">
        <v>0.176470588235294</v>
      </c>
      <c r="AJ1335" s="13" t="n">
        <v>0.470588235294118</v>
      </c>
      <c r="AK1335" s="13" t="n">
        <v>0.0588235294117647</v>
      </c>
      <c r="AL1335" s="13" t="n">
        <v>0</v>
      </c>
      <c r="AM1335" s="13" t="n">
        <v>0.294117647058824</v>
      </c>
      <c r="AN1335" s="11" t="n">
        <v>0</v>
      </c>
      <c r="AO1335" s="13" t="n">
        <v>0</v>
      </c>
      <c r="AP1335" s="11" t="n">
        <v>3</v>
      </c>
      <c r="AQ1335" s="11" t="n">
        <v>1</v>
      </c>
      <c r="AR1335" s="13" t="n">
        <v>0.157894736842105</v>
      </c>
      <c r="AS1335" s="13" t="n">
        <v>0.0526315789473684</v>
      </c>
      <c r="AT1335" s="14" t="n">
        <f aca="false">SUMIFS(시도_소아과개폐업!$C$5:$C$293,시도_소아과개폐업!$A$5:$A$293,$D1335,시도_소아과개폐업!$B$5:$B$293,$B1335)</f>
        <v>22</v>
      </c>
      <c r="AU1335" s="14" t="n">
        <f aca="false">SUMIFS(시도_소아과개폐업!$D$5:$D$293,시도_소아과개폐업!$A$5:$A$293,$D1335,시도_소아과개폐업!$B$5:$B$293,$B1335)</f>
        <v>28</v>
      </c>
      <c r="AV1335" s="14" t="n">
        <f aca="false">SUMIFS(시도_소아과개폐업!$F$5:$F$293,시도_소아과개폐업!$A$5:$A$293,$D1335,시도_소아과개폐업!$B$5:$B$293,$B1335)</f>
        <v>-6</v>
      </c>
      <c r="AW1335" s="15" t="n">
        <f aca="false">SUMIFS(시도_소아과개폐업!$G$5:$G$293,시도_소아과개폐업!$A$5:$A$293,$D1335,시도_소아과개폐업!$B$5:$B$293,$B1335)</f>
        <v>0.285714285714286</v>
      </c>
      <c r="AX1335" s="14" t="n">
        <f aca="false">SUMIFS(시도_소아과개폐업!$H$5:$H$293,시도_소아과개폐업!$A$5:$A$293,$D1335,시도_소아과개폐업!$B$5:$B$293,$B1335)</f>
        <v>73</v>
      </c>
      <c r="AY1335" s="14" t="n">
        <f aca="false">SUMIFS(시군구_병원급!$E$5:$E$3668,시군구_병원급!$A$5:$A$3668,$A1335,시군구_병원급!$D$5:$D$3668,$D1335)</f>
        <v>1</v>
      </c>
      <c r="AZ1335" s="14" t="n">
        <f aca="false">SUMIFS(시군구_병원급!$F$5:$F$3668,시군구_병원급!$A$5:$A$3668,$A1335,시군구_병원급!$D$5:$D$3668,$D1335)</f>
        <v>0</v>
      </c>
      <c r="BA1335" s="14" t="n">
        <f aca="false">SUMIFS(시군구_병원급!$G$5:$G$3668,시군구_병원급!$A$5:$A$3668,$A1335,시군구_병원급!$D$5:$D$3668,$D1335)</f>
        <v>2</v>
      </c>
      <c r="BB1335" s="14" t="n">
        <f aca="false">SUMIFS(시군구_병원급!$H$5:$H$3668,시군구_병원급!$A$5:$A$3668,$A1335,시군구_병원급!$D$5:$D$3668,$D1335)</f>
        <v>5</v>
      </c>
      <c r="BC1335" s="16" t="n">
        <f aca="false">K1335+AY1335</f>
        <v>1</v>
      </c>
      <c r="BD1335" s="17" t="n">
        <f aca="false">IF(E1335=0,"",(K1335+AY1335)/E1335*1000)</f>
        <v>1.03734439834025</v>
      </c>
      <c r="BE1335" s="16" t="n">
        <f aca="false">AY1335-SUMIFS(시군구_병원급!$E$5:$E$3668,시군구_병원급!$A$5:$A$3668,$A1335,시군구_병원급!$D$5:$D$3668,$D1335-3)</f>
        <v>0</v>
      </c>
      <c r="BF1335" s="16" t="n">
        <f aca="false">IF(AY1335=0,1,0)</f>
        <v>0</v>
      </c>
      <c r="BG1335" s="16" t="n">
        <f aca="false">IF(K1335+AY1335=0,1,0)</f>
        <v>0</v>
      </c>
      <c r="BH1335" s="16" t="n">
        <f aca="false">AF1335+AG1335+AH1335</f>
        <v>5</v>
      </c>
      <c r="BI1335" s="18" t="n">
        <f aca="false">IF(H1335=0,"",BH1335/H1335)</f>
        <v>0.294117647058824</v>
      </c>
      <c r="BJ1335" s="16" t="n">
        <f aca="false">IF(AP1335="","",AP1335+AN1335)</f>
        <v>3</v>
      </c>
    </row>
    <row r="1336" customFormat="false" ht="15" hidden="false" customHeight="true" outlineLevel="0" collapsed="false">
      <c r="A1336" s="9" t="s">
        <v>433</v>
      </c>
      <c r="B1336" s="10" t="s">
        <v>409</v>
      </c>
      <c r="C1336" s="10" t="s">
        <v>434</v>
      </c>
      <c r="D1336" s="9" t="n">
        <v>2021</v>
      </c>
      <c r="E1336" s="11" t="n">
        <v>728</v>
      </c>
      <c r="F1336" s="11" t="n">
        <v>87</v>
      </c>
      <c r="G1336" s="11" t="n">
        <v>91</v>
      </c>
      <c r="H1336" s="11" t="n">
        <v>10</v>
      </c>
      <c r="I1336" s="11" t="n">
        <v>572</v>
      </c>
      <c r="J1336" s="11" t="n">
        <v>477</v>
      </c>
      <c r="K1336" s="11" t="n">
        <v>0</v>
      </c>
      <c r="L1336" s="12" t="n">
        <v>13.7362637362637</v>
      </c>
      <c r="M1336" s="12" t="n">
        <v>0</v>
      </c>
      <c r="N1336" s="13" t="n">
        <v>0.833916083916084</v>
      </c>
      <c r="O1336" s="13" t="n">
        <v>0.785714285714286</v>
      </c>
      <c r="P1336" s="13" t="n">
        <v>0.125</v>
      </c>
      <c r="Q1336" s="13" t="n">
        <v>-0.171786120591581</v>
      </c>
      <c r="R1336" s="13" t="n">
        <v>-0.149532710280374</v>
      </c>
      <c r="S1336" s="11" t="n">
        <v>0</v>
      </c>
      <c r="T1336" s="13" t="n">
        <v>0</v>
      </c>
      <c r="U1336" s="13" t="n">
        <v>-0.0482529118136439</v>
      </c>
      <c r="V1336" s="11" t="n">
        <v>1</v>
      </c>
      <c r="W1336" s="13" t="n">
        <v>-0.1</v>
      </c>
      <c r="X1336" s="11" t="n">
        <v>0</v>
      </c>
      <c r="Y1336" s="11" t="n">
        <v>0</v>
      </c>
      <c r="Z1336" s="11" t="n">
        <v>0</v>
      </c>
      <c r="AA1336" s="11" t="n">
        <v>0</v>
      </c>
      <c r="AB1336" s="10" t="s">
        <v>515</v>
      </c>
      <c r="AC1336" s="11" t="n">
        <v>3</v>
      </c>
      <c r="AD1336" s="11" t="n">
        <v>3</v>
      </c>
      <c r="AE1336" s="11" t="n">
        <v>0</v>
      </c>
      <c r="AF1336" s="11" t="n">
        <v>0</v>
      </c>
      <c r="AG1336" s="11" t="n">
        <v>4</v>
      </c>
      <c r="AH1336" s="11" t="n">
        <v>0</v>
      </c>
      <c r="AI1336" s="13" t="n">
        <v>0.3</v>
      </c>
      <c r="AJ1336" s="13" t="n">
        <v>0.3</v>
      </c>
      <c r="AK1336" s="13" t="n">
        <v>0</v>
      </c>
      <c r="AL1336" s="13" t="n">
        <v>0</v>
      </c>
      <c r="AM1336" s="13" t="n">
        <v>0.4</v>
      </c>
      <c r="AN1336" s="11" t="n">
        <v>0</v>
      </c>
      <c r="AO1336" s="13" t="n">
        <v>0</v>
      </c>
      <c r="AP1336" s="11" t="n">
        <v>2</v>
      </c>
      <c r="AQ1336" s="11" t="n">
        <v>1</v>
      </c>
      <c r="AR1336" s="13" t="n">
        <v>0.181818181818182</v>
      </c>
      <c r="AS1336" s="13" t="n">
        <v>0.0909090909090909</v>
      </c>
      <c r="AT1336" s="14" t="n">
        <f aca="false">SUMIFS(시도_소아과개폐업!$C$5:$C$293,시도_소아과개폐업!$A$5:$A$293,$D1336,시도_소아과개폐업!$B$5:$B$293,$B1336)</f>
        <v>22</v>
      </c>
      <c r="AU1336" s="14" t="n">
        <f aca="false">SUMIFS(시도_소아과개폐업!$D$5:$D$293,시도_소아과개폐업!$A$5:$A$293,$D1336,시도_소아과개폐업!$B$5:$B$293,$B1336)</f>
        <v>28</v>
      </c>
      <c r="AV1336" s="14" t="n">
        <f aca="false">SUMIFS(시도_소아과개폐업!$F$5:$F$293,시도_소아과개폐업!$A$5:$A$293,$D1336,시도_소아과개폐업!$B$5:$B$293,$B1336)</f>
        <v>-6</v>
      </c>
      <c r="AW1336" s="15" t="n">
        <f aca="false">SUMIFS(시도_소아과개폐업!$G$5:$G$293,시도_소아과개폐업!$A$5:$A$293,$D1336,시도_소아과개폐업!$B$5:$B$293,$B1336)</f>
        <v>0.285714285714286</v>
      </c>
      <c r="AX1336" s="14" t="n">
        <f aca="false">SUMIFS(시도_소아과개폐업!$H$5:$H$293,시도_소아과개폐업!$A$5:$A$293,$D1336,시도_소아과개폐업!$B$5:$B$293,$B1336)</f>
        <v>73</v>
      </c>
      <c r="AY1336" s="14" t="n">
        <f aca="false">SUMIFS(시군구_병원급!$E$5:$E$3668,시군구_병원급!$A$5:$A$3668,$A1336,시군구_병원급!$D$5:$D$3668,$D1336)</f>
        <v>1</v>
      </c>
      <c r="AZ1336" s="14" t="n">
        <f aca="false">SUMIFS(시군구_병원급!$F$5:$F$3668,시군구_병원급!$A$5:$A$3668,$A1336,시군구_병원급!$D$5:$D$3668,$D1336)</f>
        <v>0</v>
      </c>
      <c r="BA1336" s="14" t="n">
        <f aca="false">SUMIFS(시군구_병원급!$G$5:$G$3668,시군구_병원급!$A$5:$A$3668,$A1336,시군구_병원급!$D$5:$D$3668,$D1336)</f>
        <v>1</v>
      </c>
      <c r="BB1336" s="14" t="n">
        <f aca="false">SUMIFS(시군구_병원급!$H$5:$H$3668,시군구_병원급!$A$5:$A$3668,$A1336,시군구_병원급!$D$5:$D$3668,$D1336)</f>
        <v>2</v>
      </c>
      <c r="BC1336" s="16" t="n">
        <f aca="false">K1336+AY1336</f>
        <v>1</v>
      </c>
      <c r="BD1336" s="17" t="n">
        <f aca="false">IF(E1336=0,"",(K1336+AY1336)/E1336*1000)</f>
        <v>1.37362637362637</v>
      </c>
      <c r="BE1336" s="16" t="n">
        <f aca="false">AY1336-SUMIFS(시군구_병원급!$E$5:$E$3668,시군구_병원급!$A$5:$A$3668,$A1336,시군구_병원급!$D$5:$D$3668,$D1336-3)</f>
        <v>0</v>
      </c>
      <c r="BF1336" s="16" t="n">
        <f aca="false">IF(AY1336=0,1,0)</f>
        <v>0</v>
      </c>
      <c r="BG1336" s="16" t="n">
        <f aca="false">IF(K1336+AY1336=0,1,0)</f>
        <v>0</v>
      </c>
      <c r="BH1336" s="16" t="n">
        <f aca="false">AF1336+AG1336+AH1336</f>
        <v>4</v>
      </c>
      <c r="BI1336" s="18" t="n">
        <f aca="false">IF(H1336=0,"",BH1336/H1336)</f>
        <v>0.4</v>
      </c>
      <c r="BJ1336" s="16" t="n">
        <f aca="false">IF(AP1336="","",AP1336+AN1336)</f>
        <v>2</v>
      </c>
    </row>
    <row r="1337" customFormat="false" ht="15" hidden="false" customHeight="true" outlineLevel="0" collapsed="false">
      <c r="A1337" s="9" t="s">
        <v>435</v>
      </c>
      <c r="B1337" s="10" t="s">
        <v>409</v>
      </c>
      <c r="C1337" s="10" t="s">
        <v>436</v>
      </c>
      <c r="D1337" s="9" t="n">
        <v>2021</v>
      </c>
      <c r="E1337" s="11" t="n">
        <v>848</v>
      </c>
      <c r="F1337" s="11" t="n">
        <v>118</v>
      </c>
      <c r="G1337" s="11" t="n">
        <v>127</v>
      </c>
      <c r="H1337" s="11" t="n">
        <v>13</v>
      </c>
      <c r="I1337" s="11" t="n">
        <v>758</v>
      </c>
      <c r="J1337" s="11" t="n">
        <v>553</v>
      </c>
      <c r="K1337" s="11" t="n">
        <v>0</v>
      </c>
      <c r="L1337" s="12" t="n">
        <v>15.3301886792453</v>
      </c>
      <c r="M1337" s="12" t="n">
        <v>0</v>
      </c>
      <c r="N1337" s="13" t="n">
        <v>0.729551451187335</v>
      </c>
      <c r="O1337" s="13" t="n">
        <v>0.893867924528302</v>
      </c>
      <c r="P1337" s="13" t="n">
        <v>0.149764150943396</v>
      </c>
      <c r="Q1337" s="13" t="n">
        <v>-0.289782244556114</v>
      </c>
      <c r="R1337" s="13" t="n">
        <v>-0.278409090909091</v>
      </c>
      <c r="S1337" s="11" t="n">
        <v>0</v>
      </c>
      <c r="T1337" s="13" t="n">
        <v>0</v>
      </c>
      <c r="U1337" s="13" t="n">
        <v>-0.0441361916771753</v>
      </c>
      <c r="V1337" s="11" t="n">
        <v>1</v>
      </c>
      <c r="W1337" s="13" t="n">
        <v>-0.153846153846154</v>
      </c>
      <c r="X1337" s="11" t="n">
        <v>0</v>
      </c>
      <c r="Y1337" s="11" t="n">
        <v>0</v>
      </c>
      <c r="Z1337" s="11" t="n">
        <v>0</v>
      </c>
      <c r="AA1337" s="11" t="n">
        <v>0</v>
      </c>
      <c r="AB1337" s="10" t="s">
        <v>515</v>
      </c>
      <c r="AC1337" s="11" t="n">
        <v>5</v>
      </c>
      <c r="AD1337" s="11" t="n">
        <v>4</v>
      </c>
      <c r="AE1337" s="11" t="n">
        <v>0</v>
      </c>
      <c r="AF1337" s="11" t="n">
        <v>1</v>
      </c>
      <c r="AG1337" s="11" t="n">
        <v>3</v>
      </c>
      <c r="AH1337" s="11" t="n">
        <v>0</v>
      </c>
      <c r="AI1337" s="13" t="n">
        <v>0.384615384615385</v>
      </c>
      <c r="AJ1337" s="13" t="n">
        <v>0.307692307692308</v>
      </c>
      <c r="AK1337" s="13" t="n">
        <v>0</v>
      </c>
      <c r="AL1337" s="13" t="n">
        <v>0.0769230769230769</v>
      </c>
      <c r="AM1337" s="13" t="n">
        <v>0.230769230769231</v>
      </c>
      <c r="AN1337" s="11" t="n">
        <v>0</v>
      </c>
      <c r="AO1337" s="13" t="n">
        <v>0</v>
      </c>
      <c r="AP1337" s="11" t="n">
        <v>1</v>
      </c>
      <c r="AQ1337" s="11" t="n">
        <v>1</v>
      </c>
      <c r="AR1337" s="13" t="n">
        <v>0.0769230769230769</v>
      </c>
      <c r="AS1337" s="13" t="n">
        <v>0.0769230769230769</v>
      </c>
      <c r="AT1337" s="14" t="n">
        <f aca="false">SUMIFS(시도_소아과개폐업!$C$5:$C$293,시도_소아과개폐업!$A$5:$A$293,$D1337,시도_소아과개폐업!$B$5:$B$293,$B1337)</f>
        <v>22</v>
      </c>
      <c r="AU1337" s="14" t="n">
        <f aca="false">SUMIFS(시도_소아과개폐업!$D$5:$D$293,시도_소아과개폐업!$A$5:$A$293,$D1337,시도_소아과개폐업!$B$5:$B$293,$B1337)</f>
        <v>28</v>
      </c>
      <c r="AV1337" s="14" t="n">
        <f aca="false">SUMIFS(시도_소아과개폐업!$F$5:$F$293,시도_소아과개폐업!$A$5:$A$293,$D1337,시도_소아과개폐업!$B$5:$B$293,$B1337)</f>
        <v>-6</v>
      </c>
      <c r="AW1337" s="15" t="n">
        <f aca="false">SUMIFS(시도_소아과개폐업!$G$5:$G$293,시도_소아과개폐업!$A$5:$A$293,$D1337,시도_소아과개폐업!$B$5:$B$293,$B1337)</f>
        <v>0.285714285714286</v>
      </c>
      <c r="AX1337" s="14" t="n">
        <f aca="false">SUMIFS(시도_소아과개폐업!$H$5:$H$293,시도_소아과개폐업!$A$5:$A$293,$D1337,시도_소아과개폐업!$B$5:$B$293,$B1337)</f>
        <v>73</v>
      </c>
      <c r="AY1337" s="14" t="n">
        <f aca="false">SUMIFS(시군구_병원급!$E$5:$E$3668,시군구_병원급!$A$5:$A$3668,$A1337,시군구_병원급!$D$5:$D$3668,$D1337)</f>
        <v>2</v>
      </c>
      <c r="AZ1337" s="14" t="n">
        <f aca="false">SUMIFS(시군구_병원급!$F$5:$F$3668,시군구_병원급!$A$5:$A$3668,$A1337,시군구_병원급!$D$5:$D$3668,$D1337)</f>
        <v>0</v>
      </c>
      <c r="BA1337" s="14" t="n">
        <f aca="false">SUMIFS(시군구_병원급!$G$5:$G$3668,시군구_병원급!$A$5:$A$3668,$A1337,시군구_병원급!$D$5:$D$3668,$D1337)</f>
        <v>2</v>
      </c>
      <c r="BB1337" s="14" t="n">
        <f aca="false">SUMIFS(시군구_병원급!$H$5:$H$3668,시군구_병원급!$A$5:$A$3668,$A1337,시군구_병원급!$D$5:$D$3668,$D1337)</f>
        <v>5</v>
      </c>
      <c r="BC1337" s="16" t="n">
        <f aca="false">K1337+AY1337</f>
        <v>2</v>
      </c>
      <c r="BD1337" s="17" t="n">
        <f aca="false">IF(E1337=0,"",(K1337+AY1337)/E1337*1000)</f>
        <v>2.35849056603774</v>
      </c>
      <c r="BE1337" s="16" t="n">
        <f aca="false">AY1337-SUMIFS(시군구_병원급!$E$5:$E$3668,시군구_병원급!$A$5:$A$3668,$A1337,시군구_병원급!$D$5:$D$3668,$D1337-3)</f>
        <v>0</v>
      </c>
      <c r="BF1337" s="16" t="n">
        <f aca="false">IF(AY1337=0,1,0)</f>
        <v>0</v>
      </c>
      <c r="BG1337" s="16" t="n">
        <f aca="false">IF(K1337+AY1337=0,1,0)</f>
        <v>0</v>
      </c>
      <c r="BH1337" s="16" t="n">
        <f aca="false">AF1337+AG1337+AH1337</f>
        <v>4</v>
      </c>
      <c r="BI1337" s="18" t="n">
        <f aca="false">IF(H1337=0,"",BH1337/H1337)</f>
        <v>0.307692307692308</v>
      </c>
      <c r="BJ1337" s="16" t="n">
        <f aca="false">IF(AP1337="","",AP1337+AN1337)</f>
        <v>1</v>
      </c>
    </row>
    <row r="1338" customFormat="false" ht="15" hidden="false" customHeight="true" outlineLevel="0" collapsed="false">
      <c r="A1338" s="9" t="s">
        <v>437</v>
      </c>
      <c r="B1338" s="10" t="s">
        <v>409</v>
      </c>
      <c r="C1338" s="10" t="s">
        <v>438</v>
      </c>
      <c r="D1338" s="9" t="n">
        <v>2021</v>
      </c>
      <c r="E1338" s="11" t="n">
        <v>615</v>
      </c>
      <c r="F1338" s="11" t="n">
        <v>85</v>
      </c>
      <c r="G1338" s="11" t="n">
        <v>89</v>
      </c>
      <c r="H1338" s="11" t="n">
        <v>12</v>
      </c>
      <c r="I1338" s="11" t="n">
        <v>521</v>
      </c>
      <c r="J1338" s="11" t="n">
        <v>340</v>
      </c>
      <c r="K1338" s="11" t="n">
        <v>0</v>
      </c>
      <c r="L1338" s="12" t="n">
        <v>19.5121951219512</v>
      </c>
      <c r="M1338" s="12" t="n">
        <v>0</v>
      </c>
      <c r="N1338" s="13" t="n">
        <v>0.652591170825336</v>
      </c>
      <c r="O1338" s="13" t="n">
        <v>0.847154471544716</v>
      </c>
      <c r="P1338" s="13" t="n">
        <v>0.144715447154472</v>
      </c>
      <c r="Q1338" s="13" t="n">
        <v>-0.362694300518135</v>
      </c>
      <c r="R1338" s="13" t="n">
        <v>-0.377622377622378</v>
      </c>
      <c r="S1338" s="11" t="n">
        <v>0</v>
      </c>
      <c r="T1338" s="13" t="n">
        <v>0</v>
      </c>
      <c r="U1338" s="13" t="n">
        <v>-0.0827464788732394</v>
      </c>
      <c r="V1338" s="11" t="n">
        <v>1</v>
      </c>
      <c r="W1338" s="13" t="n">
        <v>-0.416666666666667</v>
      </c>
      <c r="X1338" s="11" t="n">
        <v>1</v>
      </c>
      <c r="Y1338" s="11" t="n">
        <v>0</v>
      </c>
      <c r="Z1338" s="11" t="n">
        <v>1</v>
      </c>
      <c r="AA1338" s="11" t="n">
        <v>0</v>
      </c>
      <c r="AB1338" s="10" t="s">
        <v>515</v>
      </c>
      <c r="AC1338" s="11" t="n">
        <v>7</v>
      </c>
      <c r="AD1338" s="11" t="n">
        <v>2</v>
      </c>
      <c r="AE1338" s="11" t="n">
        <v>0</v>
      </c>
      <c r="AF1338" s="11" t="n">
        <v>0</v>
      </c>
      <c r="AG1338" s="11" t="n">
        <v>3</v>
      </c>
      <c r="AH1338" s="11" t="n">
        <v>0</v>
      </c>
      <c r="AI1338" s="13" t="n">
        <v>0.583333333333333</v>
      </c>
      <c r="AJ1338" s="13" t="n">
        <v>0.166666666666667</v>
      </c>
      <c r="AK1338" s="13" t="n">
        <v>0</v>
      </c>
      <c r="AL1338" s="13" t="n">
        <v>0</v>
      </c>
      <c r="AM1338" s="13" t="n">
        <v>0.25</v>
      </c>
      <c r="AN1338" s="11" t="n">
        <v>0</v>
      </c>
      <c r="AO1338" s="13" t="n">
        <v>0</v>
      </c>
      <c r="AP1338" s="11" t="n">
        <v>0</v>
      </c>
      <c r="AQ1338" s="11" t="n">
        <v>0</v>
      </c>
      <c r="AR1338" s="13" t="n">
        <v>0</v>
      </c>
      <c r="AS1338" s="13" t="n">
        <v>0</v>
      </c>
      <c r="AT1338" s="14" t="n">
        <f aca="false">SUMIFS(시도_소아과개폐업!$C$5:$C$293,시도_소아과개폐업!$A$5:$A$293,$D1338,시도_소아과개폐업!$B$5:$B$293,$B1338)</f>
        <v>22</v>
      </c>
      <c r="AU1338" s="14" t="n">
        <f aca="false">SUMIFS(시도_소아과개폐업!$D$5:$D$293,시도_소아과개폐업!$A$5:$A$293,$D1338,시도_소아과개폐업!$B$5:$B$293,$B1338)</f>
        <v>28</v>
      </c>
      <c r="AV1338" s="14" t="n">
        <f aca="false">SUMIFS(시도_소아과개폐업!$F$5:$F$293,시도_소아과개폐업!$A$5:$A$293,$D1338,시도_소아과개폐업!$B$5:$B$293,$B1338)</f>
        <v>-6</v>
      </c>
      <c r="AW1338" s="15" t="n">
        <f aca="false">SUMIFS(시도_소아과개폐업!$G$5:$G$293,시도_소아과개폐업!$A$5:$A$293,$D1338,시도_소아과개폐업!$B$5:$B$293,$B1338)</f>
        <v>0.285714285714286</v>
      </c>
      <c r="AX1338" s="14" t="n">
        <f aca="false">SUMIFS(시도_소아과개폐업!$H$5:$H$293,시도_소아과개폐업!$A$5:$A$293,$D1338,시도_소아과개폐업!$B$5:$B$293,$B1338)</f>
        <v>73</v>
      </c>
      <c r="AY1338" s="14" t="n">
        <f aca="false">SUMIFS(시군구_병원급!$E$5:$E$3668,시군구_병원급!$A$5:$A$3668,$A1338,시군구_병원급!$D$5:$D$3668,$D1338)</f>
        <v>0</v>
      </c>
      <c r="AZ1338" s="14" t="n">
        <f aca="false">SUMIFS(시군구_병원급!$F$5:$F$3668,시군구_병원급!$A$5:$A$3668,$A1338,시군구_병원급!$D$5:$D$3668,$D1338)</f>
        <v>0</v>
      </c>
      <c r="BA1338" s="14" t="n">
        <f aca="false">SUMIFS(시군구_병원급!$G$5:$G$3668,시군구_병원급!$A$5:$A$3668,$A1338,시군구_병원급!$D$5:$D$3668,$D1338)</f>
        <v>0</v>
      </c>
      <c r="BB1338" s="14" t="n">
        <f aca="false">SUMIFS(시군구_병원급!$H$5:$H$3668,시군구_병원급!$A$5:$A$3668,$A1338,시군구_병원급!$D$5:$D$3668,$D1338)</f>
        <v>1</v>
      </c>
      <c r="BC1338" s="16" t="n">
        <f aca="false">K1338+AY1338</f>
        <v>0</v>
      </c>
      <c r="BD1338" s="17" t="n">
        <f aca="false">IF(E1338=0,"",(K1338+AY1338)/E1338*1000)</f>
        <v>0</v>
      </c>
      <c r="BE1338" s="16" t="n">
        <f aca="false">AY1338-SUMIFS(시군구_병원급!$E$5:$E$3668,시군구_병원급!$A$5:$A$3668,$A1338,시군구_병원급!$D$5:$D$3668,$D1338-3)</f>
        <v>0</v>
      </c>
      <c r="BF1338" s="16" t="n">
        <f aca="false">IF(AY1338=0,1,0)</f>
        <v>1</v>
      </c>
      <c r="BG1338" s="16" t="n">
        <f aca="false">IF(K1338+AY1338=0,1,0)</f>
        <v>1</v>
      </c>
      <c r="BH1338" s="16" t="n">
        <f aca="false">AF1338+AG1338+AH1338</f>
        <v>3</v>
      </c>
      <c r="BI1338" s="18" t="n">
        <f aca="false">IF(H1338=0,"",BH1338/H1338)</f>
        <v>0.25</v>
      </c>
      <c r="BJ1338" s="16" t="n">
        <f aca="false">IF(AP1338="","",AP1338+AN1338)</f>
        <v>0</v>
      </c>
    </row>
    <row r="1339" customFormat="false" ht="15" hidden="false" customHeight="true" outlineLevel="0" collapsed="false">
      <c r="A1339" s="9" t="s">
        <v>439</v>
      </c>
      <c r="B1339" s="10" t="s">
        <v>409</v>
      </c>
      <c r="C1339" s="10" t="s">
        <v>440</v>
      </c>
      <c r="D1339" s="9" t="n">
        <v>2021</v>
      </c>
      <c r="E1339" s="11" t="n">
        <v>799</v>
      </c>
      <c r="F1339" s="11" t="n">
        <v>91</v>
      </c>
      <c r="G1339" s="11" t="n">
        <v>99</v>
      </c>
      <c r="H1339" s="11" t="n">
        <v>11</v>
      </c>
      <c r="I1339" s="11" t="n">
        <v>610</v>
      </c>
      <c r="J1339" s="11" t="n">
        <v>437</v>
      </c>
      <c r="K1339" s="11" t="n">
        <v>1</v>
      </c>
      <c r="L1339" s="12" t="n">
        <v>13.7672090112641</v>
      </c>
      <c r="M1339" s="12" t="n">
        <v>1.25156445556946</v>
      </c>
      <c r="N1339" s="13" t="n">
        <v>0.716393442622951</v>
      </c>
      <c r="O1339" s="13" t="n">
        <v>0.763454317897372</v>
      </c>
      <c r="P1339" s="13" t="n">
        <v>0.123904881101377</v>
      </c>
      <c r="Q1339" s="13" t="n">
        <v>-0.290408525754885</v>
      </c>
      <c r="R1339" s="13" t="n">
        <v>-0.34</v>
      </c>
      <c r="S1339" s="11" t="n">
        <v>0</v>
      </c>
      <c r="T1339" s="13" t="n">
        <v>-0.0833333333333334</v>
      </c>
      <c r="U1339" s="13" t="n">
        <v>-0.0757575757575758</v>
      </c>
      <c r="V1339" s="11" t="n">
        <v>0</v>
      </c>
      <c r="W1339" s="13" t="n">
        <v>-0.181818181818182</v>
      </c>
      <c r="X1339" s="11" t="n">
        <v>0</v>
      </c>
      <c r="Y1339" s="11" t="n">
        <v>0</v>
      </c>
      <c r="Z1339" s="11" t="n">
        <v>0</v>
      </c>
      <c r="AA1339" s="11" t="n">
        <v>0</v>
      </c>
      <c r="AB1339" s="10" t="s">
        <v>515</v>
      </c>
      <c r="AC1339" s="11" t="n">
        <v>8</v>
      </c>
      <c r="AD1339" s="11" t="n">
        <v>0</v>
      </c>
      <c r="AE1339" s="11" t="n">
        <v>1</v>
      </c>
      <c r="AF1339" s="11" t="n">
        <v>0</v>
      </c>
      <c r="AG1339" s="11" t="n">
        <v>2</v>
      </c>
      <c r="AH1339" s="11" t="n">
        <v>0</v>
      </c>
      <c r="AI1339" s="13" t="n">
        <v>0.727272727272727</v>
      </c>
      <c r="AJ1339" s="13" t="n">
        <v>0</v>
      </c>
      <c r="AK1339" s="13" t="n">
        <v>0.0909090909090909</v>
      </c>
      <c r="AL1339" s="13" t="n">
        <v>0</v>
      </c>
      <c r="AM1339" s="13" t="n">
        <v>0.181818181818182</v>
      </c>
      <c r="AN1339" s="11" t="n">
        <v>1</v>
      </c>
      <c r="AO1339" s="13" t="n">
        <v>0.0833333333333333</v>
      </c>
      <c r="AP1339" s="11" t="n">
        <v>3</v>
      </c>
      <c r="AQ1339" s="11" t="n">
        <v>3</v>
      </c>
      <c r="AR1339" s="13" t="n">
        <v>0.25</v>
      </c>
      <c r="AS1339" s="13" t="n">
        <v>0.25</v>
      </c>
      <c r="AT1339" s="14" t="n">
        <f aca="false">SUMIFS(시도_소아과개폐업!$C$5:$C$293,시도_소아과개폐업!$A$5:$A$293,$D1339,시도_소아과개폐업!$B$5:$B$293,$B1339)</f>
        <v>22</v>
      </c>
      <c r="AU1339" s="14" t="n">
        <f aca="false">SUMIFS(시도_소아과개폐업!$D$5:$D$293,시도_소아과개폐업!$A$5:$A$293,$D1339,시도_소아과개폐업!$B$5:$B$293,$B1339)</f>
        <v>28</v>
      </c>
      <c r="AV1339" s="14" t="n">
        <f aca="false">SUMIFS(시도_소아과개폐업!$F$5:$F$293,시도_소아과개폐업!$A$5:$A$293,$D1339,시도_소아과개폐업!$B$5:$B$293,$B1339)</f>
        <v>-6</v>
      </c>
      <c r="AW1339" s="15" t="n">
        <f aca="false">SUMIFS(시도_소아과개폐업!$G$5:$G$293,시도_소아과개폐업!$A$5:$A$293,$D1339,시도_소아과개폐업!$B$5:$B$293,$B1339)</f>
        <v>0.285714285714286</v>
      </c>
      <c r="AX1339" s="14" t="n">
        <f aca="false">SUMIFS(시도_소아과개폐업!$H$5:$H$293,시도_소아과개폐업!$A$5:$A$293,$D1339,시도_소아과개폐업!$B$5:$B$293,$B1339)</f>
        <v>73</v>
      </c>
      <c r="AY1339" s="14" t="n">
        <f aca="false">SUMIFS(시군구_병원급!$E$5:$E$3668,시군구_병원급!$A$5:$A$3668,$A1339,시군구_병원급!$D$5:$D$3668,$D1339)</f>
        <v>1</v>
      </c>
      <c r="AZ1339" s="14" t="n">
        <f aca="false">SUMIFS(시군구_병원급!$F$5:$F$3668,시군구_병원급!$A$5:$A$3668,$A1339,시군구_병원급!$D$5:$D$3668,$D1339)</f>
        <v>0</v>
      </c>
      <c r="BA1339" s="14" t="n">
        <f aca="false">SUMIFS(시군구_병원급!$G$5:$G$3668,시군구_병원급!$A$5:$A$3668,$A1339,시군구_병원급!$D$5:$D$3668,$D1339)</f>
        <v>1</v>
      </c>
      <c r="BB1339" s="14" t="n">
        <f aca="false">SUMIFS(시군구_병원급!$H$5:$H$3668,시군구_병원급!$A$5:$A$3668,$A1339,시군구_병원급!$D$5:$D$3668,$D1339)</f>
        <v>1</v>
      </c>
      <c r="BC1339" s="16" t="n">
        <f aca="false">K1339+AY1339</f>
        <v>2</v>
      </c>
      <c r="BD1339" s="17" t="n">
        <f aca="false">IF(E1339=0,"",(K1339+AY1339)/E1339*1000)</f>
        <v>2.50312891113892</v>
      </c>
      <c r="BE1339" s="16" t="n">
        <f aca="false">AY1339-SUMIFS(시군구_병원급!$E$5:$E$3668,시군구_병원급!$A$5:$A$3668,$A1339,시군구_병원급!$D$5:$D$3668,$D1339-3)</f>
        <v>0</v>
      </c>
      <c r="BF1339" s="16" t="n">
        <f aca="false">IF(AY1339=0,1,0)</f>
        <v>0</v>
      </c>
      <c r="BG1339" s="16" t="n">
        <f aca="false">IF(K1339+AY1339=0,1,0)</f>
        <v>0</v>
      </c>
      <c r="BH1339" s="16" t="n">
        <f aca="false">AF1339+AG1339+AH1339</f>
        <v>2</v>
      </c>
      <c r="BI1339" s="18" t="n">
        <f aca="false">IF(H1339=0,"",BH1339/H1339)</f>
        <v>0.181818181818182</v>
      </c>
      <c r="BJ1339" s="16" t="n">
        <f aca="false">IF(AP1339="","",AP1339+AN1339)</f>
        <v>4</v>
      </c>
    </row>
    <row r="1340" customFormat="false" ht="15" hidden="false" customHeight="true" outlineLevel="0" collapsed="false">
      <c r="A1340" s="9" t="s">
        <v>441</v>
      </c>
      <c r="B1340" s="10" t="s">
        <v>409</v>
      </c>
      <c r="C1340" s="10" t="s">
        <v>442</v>
      </c>
      <c r="D1340" s="9" t="n">
        <v>2021</v>
      </c>
      <c r="E1340" s="11" t="n">
        <v>1687</v>
      </c>
      <c r="F1340" s="11" t="n">
        <v>190</v>
      </c>
      <c r="G1340" s="11" t="n">
        <v>203</v>
      </c>
      <c r="H1340" s="11" t="n">
        <v>27</v>
      </c>
      <c r="I1340" s="11" t="n">
        <v>1407</v>
      </c>
      <c r="J1340" s="11" t="n">
        <v>1149</v>
      </c>
      <c r="K1340" s="11" t="n">
        <v>2</v>
      </c>
      <c r="L1340" s="12" t="n">
        <v>16.004742145821</v>
      </c>
      <c r="M1340" s="12" t="n">
        <v>1.185536455246</v>
      </c>
      <c r="N1340" s="13" t="n">
        <v>0.816631130063966</v>
      </c>
      <c r="O1340" s="13" t="n">
        <v>0.83402489626556</v>
      </c>
      <c r="P1340" s="13" t="n">
        <v>0.120331950207469</v>
      </c>
      <c r="Q1340" s="13" t="n">
        <v>-0.237686398553999</v>
      </c>
      <c r="R1340" s="13" t="n">
        <v>-0.236842105263158</v>
      </c>
      <c r="S1340" s="11" t="n">
        <v>0</v>
      </c>
      <c r="T1340" s="13" t="n">
        <v>-0.0357142857142857</v>
      </c>
      <c r="U1340" s="13" t="n">
        <v>-0.0283149171270718</v>
      </c>
      <c r="V1340" s="11" t="n">
        <v>0</v>
      </c>
      <c r="W1340" s="13" t="n">
        <v>-0.148148148148148</v>
      </c>
      <c r="X1340" s="11" t="n">
        <v>0</v>
      </c>
      <c r="Y1340" s="11" t="n">
        <v>0</v>
      </c>
      <c r="Z1340" s="11" t="n">
        <v>0</v>
      </c>
      <c r="AA1340" s="11" t="n">
        <v>0</v>
      </c>
      <c r="AB1340" s="10" t="s">
        <v>515</v>
      </c>
      <c r="AC1340" s="11" t="n">
        <v>7</v>
      </c>
      <c r="AD1340" s="11" t="n">
        <v>13</v>
      </c>
      <c r="AE1340" s="11" t="n">
        <v>5</v>
      </c>
      <c r="AF1340" s="11" t="n">
        <v>0</v>
      </c>
      <c r="AG1340" s="11" t="n">
        <v>2</v>
      </c>
      <c r="AH1340" s="11" t="n">
        <v>0</v>
      </c>
      <c r="AI1340" s="13" t="n">
        <v>0.259259259259259</v>
      </c>
      <c r="AJ1340" s="13" t="n">
        <v>0.481481481481482</v>
      </c>
      <c r="AK1340" s="13" t="n">
        <v>0.185185185185185</v>
      </c>
      <c r="AL1340" s="13" t="n">
        <v>0</v>
      </c>
      <c r="AM1340" s="13" t="n">
        <v>0.0740740740740741</v>
      </c>
      <c r="AN1340" s="11" t="n">
        <v>0</v>
      </c>
      <c r="AO1340" s="13" t="n">
        <v>0</v>
      </c>
      <c r="AP1340" s="11" t="n">
        <v>1</v>
      </c>
      <c r="AQ1340" s="11" t="n">
        <v>0</v>
      </c>
      <c r="AR1340" s="13" t="n">
        <v>0.0357142857142857</v>
      </c>
      <c r="AS1340" s="13" t="n">
        <v>0</v>
      </c>
      <c r="AT1340" s="14" t="n">
        <f aca="false">SUMIFS(시도_소아과개폐업!$C$5:$C$293,시도_소아과개폐업!$A$5:$A$293,$D1340,시도_소아과개폐업!$B$5:$B$293,$B1340)</f>
        <v>22</v>
      </c>
      <c r="AU1340" s="14" t="n">
        <f aca="false">SUMIFS(시도_소아과개폐업!$D$5:$D$293,시도_소아과개폐업!$A$5:$A$293,$D1340,시도_소아과개폐업!$B$5:$B$293,$B1340)</f>
        <v>28</v>
      </c>
      <c r="AV1340" s="14" t="n">
        <f aca="false">SUMIFS(시도_소아과개폐업!$F$5:$F$293,시도_소아과개폐업!$A$5:$A$293,$D1340,시도_소아과개폐업!$B$5:$B$293,$B1340)</f>
        <v>-6</v>
      </c>
      <c r="AW1340" s="15" t="n">
        <f aca="false">SUMIFS(시도_소아과개폐업!$G$5:$G$293,시도_소아과개폐업!$A$5:$A$293,$D1340,시도_소아과개폐업!$B$5:$B$293,$B1340)</f>
        <v>0.285714285714286</v>
      </c>
      <c r="AX1340" s="14" t="n">
        <f aca="false">SUMIFS(시도_소아과개폐업!$H$5:$H$293,시도_소아과개폐업!$A$5:$A$293,$D1340,시도_소아과개폐업!$B$5:$B$293,$B1340)</f>
        <v>73</v>
      </c>
      <c r="AY1340" s="14" t="n">
        <f aca="false">SUMIFS(시군구_병원급!$E$5:$E$3668,시군구_병원급!$A$5:$A$3668,$A1340,시군구_병원급!$D$5:$D$3668,$D1340)</f>
        <v>3</v>
      </c>
      <c r="AZ1340" s="14" t="n">
        <f aca="false">SUMIFS(시군구_병원급!$F$5:$F$3668,시군구_병원급!$A$5:$A$3668,$A1340,시군구_병원급!$D$5:$D$3668,$D1340)</f>
        <v>0</v>
      </c>
      <c r="BA1340" s="14" t="n">
        <f aca="false">SUMIFS(시군구_병원급!$G$5:$G$3668,시군구_병원급!$A$5:$A$3668,$A1340,시군구_병원급!$D$5:$D$3668,$D1340)</f>
        <v>3</v>
      </c>
      <c r="BB1340" s="14" t="n">
        <f aca="false">SUMIFS(시군구_병원급!$H$5:$H$3668,시군구_병원급!$A$5:$A$3668,$A1340,시군구_병원급!$D$5:$D$3668,$D1340)</f>
        <v>6</v>
      </c>
      <c r="BC1340" s="16" t="n">
        <f aca="false">K1340+AY1340</f>
        <v>5</v>
      </c>
      <c r="BD1340" s="17" t="n">
        <f aca="false">IF(E1340=0,"",(K1340+AY1340)/E1340*1000)</f>
        <v>2.963841138115</v>
      </c>
      <c r="BE1340" s="16" t="n">
        <f aca="false">AY1340-SUMIFS(시군구_병원급!$E$5:$E$3668,시군구_병원급!$A$5:$A$3668,$A1340,시군구_병원급!$D$5:$D$3668,$D1340-3)</f>
        <v>0</v>
      </c>
      <c r="BF1340" s="16" t="n">
        <f aca="false">IF(AY1340=0,1,0)</f>
        <v>0</v>
      </c>
      <c r="BG1340" s="16" t="n">
        <f aca="false">IF(K1340+AY1340=0,1,0)</f>
        <v>0</v>
      </c>
      <c r="BH1340" s="16" t="n">
        <f aca="false">AF1340+AG1340+AH1340</f>
        <v>2</v>
      </c>
      <c r="BI1340" s="18" t="n">
        <f aca="false">IF(H1340=0,"",BH1340/H1340)</f>
        <v>0.0740740740740741</v>
      </c>
      <c r="BJ1340" s="16" t="n">
        <f aca="false">IF(AP1340="","",AP1340+AN1340)</f>
        <v>1</v>
      </c>
    </row>
    <row r="1341" customFormat="false" ht="15" hidden="false" customHeight="true" outlineLevel="0" collapsed="false">
      <c r="A1341" s="9" t="s">
        <v>443</v>
      </c>
      <c r="B1341" s="10" t="s">
        <v>409</v>
      </c>
      <c r="C1341" s="10" t="s">
        <v>444</v>
      </c>
      <c r="D1341" s="9" t="n">
        <v>2021</v>
      </c>
      <c r="E1341" s="11" t="n">
        <v>725</v>
      </c>
      <c r="F1341" s="11" t="n">
        <v>87</v>
      </c>
      <c r="G1341" s="11" t="n">
        <v>86</v>
      </c>
      <c r="H1341" s="11" t="n">
        <v>10</v>
      </c>
      <c r="I1341" s="11" t="n">
        <v>574</v>
      </c>
      <c r="J1341" s="11" t="n">
        <v>393</v>
      </c>
      <c r="K1341" s="11" t="n">
        <v>0</v>
      </c>
      <c r="L1341" s="12" t="n">
        <v>13.7931034482759</v>
      </c>
      <c r="M1341" s="12" t="n">
        <v>0</v>
      </c>
      <c r="N1341" s="13" t="n">
        <v>0.684668989547038</v>
      </c>
      <c r="O1341" s="13" t="n">
        <v>0.791724137931035</v>
      </c>
      <c r="P1341" s="13" t="n">
        <v>0.118620689655172</v>
      </c>
      <c r="Q1341" s="13" t="n">
        <v>-0.266194331983806</v>
      </c>
      <c r="R1341" s="13" t="n">
        <v>-0.312</v>
      </c>
      <c r="S1341" s="11" t="n">
        <v>-1</v>
      </c>
      <c r="T1341" s="13" t="n">
        <v>0.111111111111111</v>
      </c>
      <c r="U1341" s="13" t="n">
        <v>0.0493601462522852</v>
      </c>
      <c r="V1341" s="11" t="n">
        <v>1</v>
      </c>
      <c r="W1341" s="13" t="n">
        <v>-0.1</v>
      </c>
      <c r="X1341" s="11" t="n">
        <v>0</v>
      </c>
      <c r="Y1341" s="11" t="n">
        <v>0</v>
      </c>
      <c r="Z1341" s="11" t="n">
        <v>0</v>
      </c>
      <c r="AA1341" s="11" t="n">
        <v>0</v>
      </c>
      <c r="AB1341" s="10" t="s">
        <v>515</v>
      </c>
      <c r="AC1341" s="11" t="n">
        <v>4</v>
      </c>
      <c r="AD1341" s="11" t="n">
        <v>1</v>
      </c>
      <c r="AE1341" s="11" t="n">
        <v>2</v>
      </c>
      <c r="AF1341" s="11" t="n">
        <v>0</v>
      </c>
      <c r="AG1341" s="11" t="n">
        <v>3</v>
      </c>
      <c r="AH1341" s="11" t="n">
        <v>0</v>
      </c>
      <c r="AI1341" s="13" t="n">
        <v>0.4</v>
      </c>
      <c r="AJ1341" s="13" t="n">
        <v>0.1</v>
      </c>
      <c r="AK1341" s="13" t="n">
        <v>0.2</v>
      </c>
      <c r="AL1341" s="13" t="n">
        <v>0</v>
      </c>
      <c r="AM1341" s="13" t="n">
        <v>0.3</v>
      </c>
      <c r="AN1341" s="11" t="n">
        <v>0</v>
      </c>
      <c r="AO1341" s="13" t="n">
        <v>0</v>
      </c>
      <c r="AP1341" s="11" t="n">
        <v>0</v>
      </c>
      <c r="AQ1341" s="11" t="n">
        <v>1</v>
      </c>
      <c r="AR1341" s="13" t="n">
        <v>0</v>
      </c>
      <c r="AS1341" s="13" t="n">
        <v>0.111111111111111</v>
      </c>
      <c r="AT1341" s="14" t="n">
        <f aca="false">SUMIFS(시도_소아과개폐업!$C$5:$C$293,시도_소아과개폐업!$A$5:$A$293,$D1341,시도_소아과개폐업!$B$5:$B$293,$B1341)</f>
        <v>22</v>
      </c>
      <c r="AU1341" s="14" t="n">
        <f aca="false">SUMIFS(시도_소아과개폐업!$D$5:$D$293,시도_소아과개폐업!$A$5:$A$293,$D1341,시도_소아과개폐업!$B$5:$B$293,$B1341)</f>
        <v>28</v>
      </c>
      <c r="AV1341" s="14" t="n">
        <f aca="false">SUMIFS(시도_소아과개폐업!$F$5:$F$293,시도_소아과개폐업!$A$5:$A$293,$D1341,시도_소아과개폐업!$B$5:$B$293,$B1341)</f>
        <v>-6</v>
      </c>
      <c r="AW1341" s="15" t="n">
        <f aca="false">SUMIFS(시도_소아과개폐업!$G$5:$G$293,시도_소아과개폐업!$A$5:$A$293,$D1341,시도_소아과개폐업!$B$5:$B$293,$B1341)</f>
        <v>0.285714285714286</v>
      </c>
      <c r="AX1341" s="14" t="n">
        <f aca="false">SUMIFS(시도_소아과개폐업!$H$5:$H$293,시도_소아과개폐업!$A$5:$A$293,$D1341,시도_소아과개폐업!$B$5:$B$293,$B1341)</f>
        <v>73</v>
      </c>
      <c r="AY1341" s="14" t="n">
        <f aca="false">SUMIFS(시군구_병원급!$E$5:$E$3668,시군구_병원급!$A$5:$A$3668,$A1341,시군구_병원급!$D$5:$D$3668,$D1341)</f>
        <v>3</v>
      </c>
      <c r="AZ1341" s="14" t="n">
        <f aca="false">SUMIFS(시군구_병원급!$F$5:$F$3668,시군구_병원급!$A$5:$A$3668,$A1341,시군구_병원급!$D$5:$D$3668,$D1341)</f>
        <v>0</v>
      </c>
      <c r="BA1341" s="14" t="n">
        <f aca="false">SUMIFS(시군구_병원급!$G$5:$G$3668,시군구_병원급!$A$5:$A$3668,$A1341,시군구_병원급!$D$5:$D$3668,$D1341)</f>
        <v>2</v>
      </c>
      <c r="BB1341" s="14" t="n">
        <f aca="false">SUMIFS(시군구_병원급!$H$5:$H$3668,시군구_병원급!$A$5:$A$3668,$A1341,시군구_병원급!$D$5:$D$3668,$D1341)</f>
        <v>5</v>
      </c>
      <c r="BC1341" s="16" t="n">
        <f aca="false">K1341+AY1341</f>
        <v>3</v>
      </c>
      <c r="BD1341" s="17" t="n">
        <f aca="false">IF(E1341=0,"",(K1341+AY1341)/E1341*1000)</f>
        <v>4.13793103448276</v>
      </c>
      <c r="BE1341" s="16" t="n">
        <f aca="false">AY1341-SUMIFS(시군구_병원급!$E$5:$E$3668,시군구_병원급!$A$5:$A$3668,$A1341,시군구_병원급!$D$5:$D$3668,$D1341-3)</f>
        <v>0</v>
      </c>
      <c r="BF1341" s="16" t="n">
        <f aca="false">IF(AY1341=0,1,0)</f>
        <v>0</v>
      </c>
      <c r="BG1341" s="16" t="n">
        <f aca="false">IF(K1341+AY1341=0,1,0)</f>
        <v>0</v>
      </c>
      <c r="BH1341" s="16" t="n">
        <f aca="false">AF1341+AG1341+AH1341</f>
        <v>3</v>
      </c>
      <c r="BI1341" s="18" t="n">
        <f aca="false">IF(H1341=0,"",BH1341/H1341)</f>
        <v>0.3</v>
      </c>
      <c r="BJ1341" s="16" t="n">
        <f aca="false">IF(AP1341="","",AP1341+AN1341)</f>
        <v>0</v>
      </c>
    </row>
    <row r="1342" customFormat="false" ht="15" hidden="false" customHeight="true" outlineLevel="0" collapsed="false">
      <c r="A1342" s="9" t="s">
        <v>445</v>
      </c>
      <c r="B1342" s="10" t="s">
        <v>446</v>
      </c>
      <c r="C1342" s="10" t="s">
        <v>447</v>
      </c>
      <c r="D1342" s="9" t="n">
        <v>2021</v>
      </c>
      <c r="E1342" s="11" t="n">
        <v>22290</v>
      </c>
      <c r="F1342" s="11" t="n">
        <v>2824</v>
      </c>
      <c r="G1342" s="11" t="n">
        <v>2890</v>
      </c>
      <c r="H1342" s="11" t="n">
        <v>354</v>
      </c>
      <c r="I1342" s="11" t="n">
        <v>20484</v>
      </c>
      <c r="J1342" s="11" t="n">
        <v>16780</v>
      </c>
      <c r="K1342" s="11" t="n">
        <v>28</v>
      </c>
      <c r="L1342" s="12" t="n">
        <v>15.8815612382234</v>
      </c>
      <c r="M1342" s="12" t="n">
        <v>1.2561686855092</v>
      </c>
      <c r="N1342" s="13" t="n">
        <v>0.819175942198789</v>
      </c>
      <c r="O1342" s="13" t="n">
        <v>0.918977119784657</v>
      </c>
      <c r="P1342" s="13" t="n">
        <v>0.129654553611485</v>
      </c>
      <c r="Q1342" s="13" t="n">
        <v>-0.1702341510628</v>
      </c>
      <c r="R1342" s="13" t="n">
        <v>-0.228304405874499</v>
      </c>
      <c r="S1342" s="11" t="n">
        <v>4</v>
      </c>
      <c r="T1342" s="13" t="n">
        <v>-0.0301369863013699</v>
      </c>
      <c r="U1342" s="13" t="n">
        <v>-0.04667938753665</v>
      </c>
      <c r="V1342" s="11" t="n">
        <v>0</v>
      </c>
      <c r="W1342" s="13" t="n">
        <v>-0.175141242937853</v>
      </c>
      <c r="X1342" s="11" t="n">
        <v>0</v>
      </c>
      <c r="Y1342" s="11" t="n">
        <v>0</v>
      </c>
      <c r="Z1342" s="11" t="n">
        <v>0</v>
      </c>
      <c r="AA1342" s="11" t="n">
        <v>0</v>
      </c>
      <c r="AB1342" s="10" t="s">
        <v>515</v>
      </c>
      <c r="AC1342" s="11" t="n">
        <v>22</v>
      </c>
      <c r="AD1342" s="11" t="n">
        <v>162</v>
      </c>
      <c r="AE1342" s="11" t="n">
        <v>90</v>
      </c>
      <c r="AF1342" s="11" t="n">
        <v>14</v>
      </c>
      <c r="AG1342" s="11" t="n">
        <v>66</v>
      </c>
      <c r="AH1342" s="11" t="n">
        <v>0</v>
      </c>
      <c r="AI1342" s="13" t="n">
        <v>0.0621468926553672</v>
      </c>
      <c r="AJ1342" s="13" t="n">
        <v>0.457627118644068</v>
      </c>
      <c r="AK1342" s="13" t="n">
        <v>0.254237288135593</v>
      </c>
      <c r="AL1342" s="13" t="n">
        <v>0.0395480225988701</v>
      </c>
      <c r="AM1342" s="13" t="n">
        <v>0.186440677966102</v>
      </c>
      <c r="AN1342" s="11" t="n">
        <v>3</v>
      </c>
      <c r="AO1342" s="13" t="n">
        <v>0.00840336134453782</v>
      </c>
      <c r="AP1342" s="11" t="n">
        <v>13</v>
      </c>
      <c r="AQ1342" s="11" t="n">
        <v>0</v>
      </c>
      <c r="AR1342" s="13" t="n">
        <v>0.0351351351351351</v>
      </c>
      <c r="AS1342" s="13" t="n">
        <v>0</v>
      </c>
      <c r="AT1342" s="14" t="n">
        <f aca="false">SUMIFS(시도_소아과개폐업!$C$5:$C$293,시도_소아과개폐업!$A$5:$A$293,$D1342,시도_소아과개폐업!$B$5:$B$293,$B1342)</f>
        <v>3</v>
      </c>
      <c r="AU1342" s="14" t="n">
        <f aca="false">SUMIFS(시도_소아과개폐업!$D$5:$D$293,시도_소아과개폐업!$A$5:$A$293,$D1342,시도_소아과개폐업!$B$5:$B$293,$B1342)</f>
        <v>1</v>
      </c>
      <c r="AV1342" s="14" t="n">
        <f aca="false">SUMIFS(시도_소아과개폐업!$F$5:$F$293,시도_소아과개폐업!$A$5:$A$293,$D1342,시도_소아과개폐업!$B$5:$B$293,$B1342)</f>
        <v>2</v>
      </c>
      <c r="AW1342" s="15" t="n">
        <f aca="false">SUMIFS(시도_소아과개폐업!$G$5:$G$293,시도_소아과개폐업!$A$5:$A$293,$D1342,시도_소아과개폐업!$B$5:$B$293,$B1342)</f>
        <v>0.0294117647058824</v>
      </c>
      <c r="AX1342" s="14" t="n">
        <f aca="false">SUMIFS(시도_소아과개폐업!$H$5:$H$293,시도_소아과개폐업!$A$5:$A$293,$D1342,시도_소아과개폐업!$B$5:$B$293,$B1342)</f>
        <v>7</v>
      </c>
      <c r="AY1342" s="14" t="n">
        <f aca="false">SUMIFS(시군구_병원급!$E$5:$E$3668,시군구_병원급!$A$5:$A$3668,$A1342,시군구_병원급!$D$5:$D$3668,$D1342)</f>
        <v>3</v>
      </c>
      <c r="AZ1342" s="14" t="n">
        <f aca="false">SUMIFS(시군구_병원급!$F$5:$F$3668,시군구_병원급!$A$5:$A$3668,$A1342,시군구_병원급!$D$5:$D$3668,$D1342)</f>
        <v>5</v>
      </c>
      <c r="BA1342" s="14" t="n">
        <f aca="false">SUMIFS(시군구_병원급!$G$5:$G$3668,시군구_병원급!$A$5:$A$3668,$A1342,시군구_병원급!$D$5:$D$3668,$D1342)</f>
        <v>10</v>
      </c>
      <c r="BB1342" s="14" t="n">
        <f aca="false">SUMIFS(시군구_병원급!$H$5:$H$3668,시군구_병원급!$A$5:$A$3668,$A1342,시군구_병원급!$D$5:$D$3668,$D1342)</f>
        <v>28</v>
      </c>
      <c r="BC1342" s="16" t="n">
        <f aca="false">K1342+AY1342</f>
        <v>31</v>
      </c>
      <c r="BD1342" s="17" t="n">
        <f aca="false">IF(E1342=0,"",(K1342+AY1342)/E1342*1000)</f>
        <v>1.39075818752804</v>
      </c>
      <c r="BE1342" s="16" t="n">
        <f aca="false">AY1342-SUMIFS(시군구_병원급!$E$5:$E$3668,시군구_병원급!$A$5:$A$3668,$A1342,시군구_병원급!$D$5:$D$3668,$D1342-3)</f>
        <v>0</v>
      </c>
      <c r="BF1342" s="16" t="n">
        <f aca="false">IF(AY1342=0,1,0)</f>
        <v>0</v>
      </c>
      <c r="BG1342" s="16" t="n">
        <f aca="false">IF(K1342+AY1342=0,1,0)</f>
        <v>0</v>
      </c>
      <c r="BH1342" s="16" t="n">
        <f aca="false">AF1342+AG1342+AH1342</f>
        <v>80</v>
      </c>
      <c r="BI1342" s="18" t="n">
        <f aca="false">IF(H1342=0,"",BH1342/H1342)</f>
        <v>0.225988700564972</v>
      </c>
      <c r="BJ1342" s="16" t="n">
        <f aca="false">IF(AP1342="","",AP1342+AN1342)</f>
        <v>16</v>
      </c>
    </row>
    <row r="1343" customFormat="false" ht="15" hidden="false" customHeight="true" outlineLevel="0" collapsed="false">
      <c r="A1343" s="9" t="s">
        <v>448</v>
      </c>
      <c r="B1343" s="10" t="s">
        <v>446</v>
      </c>
      <c r="C1343" s="10" t="s">
        <v>449</v>
      </c>
      <c r="D1343" s="9" t="n">
        <v>2021</v>
      </c>
      <c r="E1343" s="11" t="n">
        <v>7073</v>
      </c>
      <c r="F1343" s="11" t="n">
        <v>831</v>
      </c>
      <c r="G1343" s="11" t="n">
        <v>838</v>
      </c>
      <c r="H1343" s="11" t="n">
        <v>122</v>
      </c>
      <c r="I1343" s="11" t="n">
        <v>7240</v>
      </c>
      <c r="J1343" s="11" t="n">
        <v>5671</v>
      </c>
      <c r="K1343" s="11" t="n">
        <v>6</v>
      </c>
      <c r="L1343" s="12" t="n">
        <v>17.248692209812</v>
      </c>
      <c r="M1343" s="12" t="n">
        <v>0.848296338187474</v>
      </c>
      <c r="N1343" s="13" t="n">
        <v>0.78328729281768</v>
      </c>
      <c r="O1343" s="13" t="n">
        <v>1.02361091474622</v>
      </c>
      <c r="P1343" s="13" t="n">
        <v>0.118478721900184</v>
      </c>
      <c r="Q1343" s="13" t="n">
        <v>-0.150594451783355</v>
      </c>
      <c r="R1343" s="13" t="n">
        <v>-0.191119691119691</v>
      </c>
      <c r="S1343" s="11" t="n">
        <v>2</v>
      </c>
      <c r="T1343" s="13" t="n">
        <v>-0.0161290322580645</v>
      </c>
      <c r="U1343" s="13" t="n">
        <v>-0.0385126162018592</v>
      </c>
      <c r="V1343" s="11" t="n">
        <v>0</v>
      </c>
      <c r="W1343" s="13" t="n">
        <v>-0.122950819672131</v>
      </c>
      <c r="X1343" s="11" t="n">
        <v>0</v>
      </c>
      <c r="Y1343" s="11" t="n">
        <v>0</v>
      </c>
      <c r="Z1343" s="11" t="n">
        <v>0</v>
      </c>
      <c r="AA1343" s="11" t="n">
        <v>0</v>
      </c>
      <c r="AB1343" s="10" t="s">
        <v>515</v>
      </c>
      <c r="AC1343" s="11" t="n">
        <v>19</v>
      </c>
      <c r="AD1343" s="11" t="n">
        <v>36</v>
      </c>
      <c r="AE1343" s="11" t="n">
        <v>17</v>
      </c>
      <c r="AF1343" s="11" t="n">
        <v>5</v>
      </c>
      <c r="AG1343" s="11" t="n">
        <v>45</v>
      </c>
      <c r="AH1343" s="11" t="n">
        <v>0</v>
      </c>
      <c r="AI1343" s="13" t="n">
        <v>0.155737704918033</v>
      </c>
      <c r="AJ1343" s="13" t="n">
        <v>0.295081967213115</v>
      </c>
      <c r="AK1343" s="13" t="n">
        <v>0.139344262295082</v>
      </c>
      <c r="AL1343" s="13" t="n">
        <v>0.0409836065573771</v>
      </c>
      <c r="AM1343" s="13" t="n">
        <v>0.368852459016394</v>
      </c>
      <c r="AN1343" s="11" t="n">
        <v>1</v>
      </c>
      <c r="AO1343" s="13" t="n">
        <v>0.00813008130081301</v>
      </c>
      <c r="AP1343" s="11" t="n">
        <v>2</v>
      </c>
      <c r="AQ1343" s="11" t="n">
        <v>0</v>
      </c>
      <c r="AR1343" s="13" t="n">
        <v>0.016</v>
      </c>
      <c r="AS1343" s="13" t="n">
        <v>0</v>
      </c>
      <c r="AT1343" s="14" t="n">
        <f aca="false">SUMIFS(시도_소아과개폐업!$C$5:$C$293,시도_소아과개폐업!$A$5:$A$293,$D1343,시도_소아과개폐업!$B$5:$B$293,$B1343)</f>
        <v>3</v>
      </c>
      <c r="AU1343" s="14" t="n">
        <f aca="false">SUMIFS(시도_소아과개폐업!$D$5:$D$293,시도_소아과개폐업!$A$5:$A$293,$D1343,시도_소아과개폐업!$B$5:$B$293,$B1343)</f>
        <v>1</v>
      </c>
      <c r="AV1343" s="14" t="n">
        <f aca="false">SUMIFS(시도_소아과개폐업!$F$5:$F$293,시도_소아과개폐업!$A$5:$A$293,$D1343,시도_소아과개폐업!$B$5:$B$293,$B1343)</f>
        <v>2</v>
      </c>
      <c r="AW1343" s="15" t="n">
        <f aca="false">SUMIFS(시도_소아과개폐업!$G$5:$G$293,시도_소아과개폐업!$A$5:$A$293,$D1343,시도_소아과개폐업!$B$5:$B$293,$B1343)</f>
        <v>0.0294117647058824</v>
      </c>
      <c r="AX1343" s="14" t="n">
        <f aca="false">SUMIFS(시도_소아과개폐업!$H$5:$H$293,시도_소아과개폐업!$A$5:$A$293,$D1343,시도_소아과개폐업!$B$5:$B$293,$B1343)</f>
        <v>7</v>
      </c>
      <c r="AY1343" s="14" t="n">
        <f aca="false">SUMIFS(시군구_병원급!$E$5:$E$3668,시군구_병원급!$A$5:$A$3668,$A1343,시군구_병원급!$D$5:$D$3668,$D1343)</f>
        <v>1</v>
      </c>
      <c r="AZ1343" s="14" t="n">
        <f aca="false">SUMIFS(시군구_병원급!$F$5:$F$3668,시군구_병원급!$A$5:$A$3668,$A1343,시군구_병원급!$D$5:$D$3668,$D1343)</f>
        <v>1</v>
      </c>
      <c r="BA1343" s="14" t="n">
        <f aca="false">SUMIFS(시군구_병원급!$G$5:$G$3668,시군구_병원급!$A$5:$A$3668,$A1343,시군구_병원급!$D$5:$D$3668,$D1343)</f>
        <v>4</v>
      </c>
      <c r="BB1343" s="14" t="n">
        <f aca="false">SUMIFS(시군구_병원급!$H$5:$H$3668,시군구_병원급!$A$5:$A$3668,$A1343,시군구_병원급!$D$5:$D$3668,$D1343)</f>
        <v>5</v>
      </c>
      <c r="BC1343" s="16" t="n">
        <f aca="false">K1343+AY1343</f>
        <v>7</v>
      </c>
      <c r="BD1343" s="17" t="n">
        <f aca="false">IF(E1343=0,"",(K1343+AY1343)/E1343*1000)</f>
        <v>0.989679061218719</v>
      </c>
      <c r="BE1343" s="16" t="n">
        <f aca="false">AY1343-SUMIFS(시군구_병원급!$E$5:$E$3668,시군구_병원급!$A$5:$A$3668,$A1343,시군구_병원급!$D$5:$D$3668,$D1343-3)</f>
        <v>0</v>
      </c>
      <c r="BF1343" s="16" t="n">
        <f aca="false">IF(AY1343=0,1,0)</f>
        <v>0</v>
      </c>
      <c r="BG1343" s="16" t="n">
        <f aca="false">IF(K1343+AY1343=0,1,0)</f>
        <v>0</v>
      </c>
      <c r="BH1343" s="16" t="n">
        <f aca="false">AF1343+AG1343+AH1343</f>
        <v>50</v>
      </c>
      <c r="BI1343" s="18" t="n">
        <f aca="false">IF(H1343=0,"",BH1343/H1343)</f>
        <v>0.409836065573771</v>
      </c>
      <c r="BJ1343" s="16" t="n">
        <f aca="false">IF(AP1343="","",AP1343+AN1343)</f>
        <v>3</v>
      </c>
    </row>
    <row r="1344" customFormat="false" ht="15" hidden="false" customHeight="true" outlineLevel="0" collapsed="false">
      <c r="A1344" s="9" t="s">
        <v>450</v>
      </c>
      <c r="B1344" s="10" t="s">
        <v>451</v>
      </c>
      <c r="C1344" s="10" t="s">
        <v>452</v>
      </c>
      <c r="D1344" s="9" t="n">
        <v>2021</v>
      </c>
      <c r="E1344" s="11" t="n">
        <v>10911</v>
      </c>
      <c r="F1344" s="11" t="n">
        <v>1479</v>
      </c>
      <c r="G1344" s="11" t="n">
        <v>1487</v>
      </c>
      <c r="H1344" s="11" t="n">
        <v>207</v>
      </c>
      <c r="I1344" s="11" t="n">
        <v>9419</v>
      </c>
      <c r="J1344" s="11" t="n">
        <v>7128</v>
      </c>
      <c r="K1344" s="11" t="n">
        <v>10</v>
      </c>
      <c r="L1344" s="12" t="n">
        <v>18.9716799560077</v>
      </c>
      <c r="M1344" s="12" t="n">
        <v>0.916506278068005</v>
      </c>
      <c r="N1344" s="13" t="n">
        <v>0.75676823441979</v>
      </c>
      <c r="O1344" s="13" t="n">
        <v>0.863257263312254</v>
      </c>
      <c r="P1344" s="13" t="n">
        <v>0.136284483548712</v>
      </c>
      <c r="Q1344" s="13" t="n">
        <v>-0.122698399935676</v>
      </c>
      <c r="R1344" s="13" t="n">
        <v>-0.127859237536657</v>
      </c>
      <c r="S1344" s="11" t="n">
        <v>2</v>
      </c>
      <c r="T1344" s="13" t="n">
        <v>-0.0372093023255814</v>
      </c>
      <c r="U1344" s="13" t="n">
        <v>-0.0262586581205417</v>
      </c>
      <c r="V1344" s="11" t="n">
        <v>0</v>
      </c>
      <c r="W1344" s="13" t="n">
        <v>-0.178743961352657</v>
      </c>
      <c r="X1344" s="11" t="n">
        <v>0</v>
      </c>
      <c r="Y1344" s="11" t="n">
        <v>0</v>
      </c>
      <c r="Z1344" s="11" t="n">
        <v>0</v>
      </c>
      <c r="AA1344" s="11" t="n">
        <v>0</v>
      </c>
      <c r="AB1344" s="10" t="s">
        <v>515</v>
      </c>
      <c r="AC1344" s="11" t="n">
        <v>19</v>
      </c>
      <c r="AD1344" s="11" t="n">
        <v>62</v>
      </c>
      <c r="AE1344" s="11" t="n">
        <v>93</v>
      </c>
      <c r="AF1344" s="11" t="n">
        <v>8</v>
      </c>
      <c r="AG1344" s="11" t="n">
        <v>23</v>
      </c>
      <c r="AH1344" s="11" t="n">
        <v>2</v>
      </c>
      <c r="AI1344" s="13" t="n">
        <v>0.0917874396135266</v>
      </c>
      <c r="AJ1344" s="13" t="n">
        <v>0.29951690821256</v>
      </c>
      <c r="AK1344" s="13" t="n">
        <v>0.449275362318841</v>
      </c>
      <c r="AL1344" s="13" t="n">
        <v>0.0386473429951691</v>
      </c>
      <c r="AM1344" s="13" t="n">
        <v>0.111111111111111</v>
      </c>
      <c r="AN1344" s="11" t="n">
        <v>6</v>
      </c>
      <c r="AO1344" s="13" t="n">
        <v>0.028169014084507</v>
      </c>
      <c r="AP1344" s="11" t="n">
        <v>9</v>
      </c>
      <c r="AQ1344" s="11" t="n">
        <v>2</v>
      </c>
      <c r="AR1344" s="13" t="n">
        <v>0.0409090909090909</v>
      </c>
      <c r="AS1344" s="13" t="n">
        <v>0.00909090909090909</v>
      </c>
      <c r="AT1344" s="14" t="n">
        <f aca="false">SUMIFS(시도_소아과개폐업!$C$5:$C$293,시도_소아과개폐업!$A$5:$A$293,$D1344,시도_소아과개폐업!$B$5:$B$293,$B1344)</f>
        <v>4</v>
      </c>
      <c r="AU1344" s="14" t="n">
        <f aca="false">SUMIFS(시도_소아과개폐업!$D$5:$D$293,시도_소아과개폐업!$A$5:$A$293,$D1344,시도_소아과개폐업!$B$5:$B$293,$B1344)</f>
        <v>12</v>
      </c>
      <c r="AV1344" s="14" t="n">
        <f aca="false">SUMIFS(시도_소아과개폐업!$F$5:$F$293,시도_소아과개폐업!$A$5:$A$293,$D1344,시도_소아과개폐업!$B$5:$B$293,$B1344)</f>
        <v>-8</v>
      </c>
      <c r="AW1344" s="15" t="n">
        <f aca="false">SUMIFS(시도_소아과개폐업!$G$5:$G$293,시도_소아과개폐업!$A$5:$A$293,$D1344,시도_소아과개폐업!$B$5:$B$293,$B1344)</f>
        <v>0.214285714285714</v>
      </c>
      <c r="AX1344" s="14" t="n">
        <f aca="false">SUMIFS(시도_소아과개폐업!$H$5:$H$293,시도_소아과개폐업!$A$5:$A$293,$D1344,시도_소아과개폐업!$B$5:$B$293,$B1344)</f>
        <v>29</v>
      </c>
      <c r="AY1344" s="14" t="n">
        <f aca="false">SUMIFS(시군구_병원급!$E$5:$E$3668,시군구_병원급!$A$5:$A$3668,$A1344,시군구_병원급!$D$5:$D$3668,$D1344)</f>
        <v>1</v>
      </c>
      <c r="AZ1344" s="14" t="n">
        <f aca="false">SUMIFS(시군구_병원급!$F$5:$F$3668,시군구_병원급!$A$5:$A$3668,$A1344,시군구_병원급!$D$5:$D$3668,$D1344)</f>
        <v>2</v>
      </c>
      <c r="BA1344" s="14" t="n">
        <f aca="false">SUMIFS(시군구_병원급!$G$5:$G$3668,시군구_병원급!$A$5:$A$3668,$A1344,시군구_병원급!$D$5:$D$3668,$D1344)</f>
        <v>6</v>
      </c>
      <c r="BB1344" s="14" t="n">
        <f aca="false">SUMIFS(시군구_병원급!$H$5:$H$3668,시군구_병원급!$A$5:$A$3668,$A1344,시군구_병원급!$D$5:$D$3668,$D1344)</f>
        <v>20</v>
      </c>
      <c r="BC1344" s="16" t="n">
        <f aca="false">K1344+AY1344</f>
        <v>11</v>
      </c>
      <c r="BD1344" s="17" t="n">
        <f aca="false">IF(E1344=0,"",(K1344+AY1344)/E1344*1000)</f>
        <v>1.00815690587481</v>
      </c>
      <c r="BE1344" s="16" t="n">
        <f aca="false">AY1344-SUMIFS(시군구_병원급!$E$5:$E$3668,시군구_병원급!$A$5:$A$3668,$A1344,시군구_병원급!$D$5:$D$3668,$D1344-3)</f>
        <v>0</v>
      </c>
      <c r="BF1344" s="16" t="n">
        <f aca="false">IF(AY1344=0,1,0)</f>
        <v>0</v>
      </c>
      <c r="BG1344" s="16" t="n">
        <f aca="false">IF(K1344+AY1344=0,1,0)</f>
        <v>0</v>
      </c>
      <c r="BH1344" s="16" t="n">
        <f aca="false">AF1344+AG1344+AH1344</f>
        <v>33</v>
      </c>
      <c r="BI1344" s="18" t="n">
        <f aca="false">IF(H1344=0,"",BH1344/H1344)</f>
        <v>0.159420289855072</v>
      </c>
      <c r="BJ1344" s="16" t="n">
        <f aca="false">IF(AP1344="","",AP1344+AN1344)</f>
        <v>15</v>
      </c>
    </row>
    <row r="1345" customFormat="false" ht="15" hidden="false" customHeight="true" outlineLevel="0" collapsed="false">
      <c r="A1345" s="9" t="s">
        <v>453</v>
      </c>
      <c r="B1345" s="10" t="s">
        <v>451</v>
      </c>
      <c r="C1345" s="10" t="s">
        <v>454</v>
      </c>
      <c r="D1345" s="9" t="n">
        <v>2021</v>
      </c>
      <c r="E1345" s="11" t="n">
        <v>14580</v>
      </c>
      <c r="F1345" s="11" t="n">
        <v>2036</v>
      </c>
      <c r="G1345" s="11" t="n">
        <v>2035</v>
      </c>
      <c r="H1345" s="11" t="n">
        <v>256</v>
      </c>
      <c r="I1345" s="11" t="n">
        <v>11875</v>
      </c>
      <c r="J1345" s="11" t="n">
        <v>8835</v>
      </c>
      <c r="K1345" s="11" t="n">
        <v>20</v>
      </c>
      <c r="L1345" s="12" t="n">
        <v>17.5582990397805</v>
      </c>
      <c r="M1345" s="12" t="n">
        <v>1.37174211248285</v>
      </c>
      <c r="N1345" s="13" t="n">
        <v>0.744</v>
      </c>
      <c r="O1345" s="13" t="n">
        <v>0.814471879286694</v>
      </c>
      <c r="P1345" s="13" t="n">
        <v>0.13957475994513</v>
      </c>
      <c r="Q1345" s="13" t="n">
        <v>-0.0694408986469237</v>
      </c>
      <c r="R1345" s="13" t="n">
        <v>-0.00293973542381187</v>
      </c>
      <c r="S1345" s="11" t="n">
        <v>3</v>
      </c>
      <c r="T1345" s="13" t="n">
        <v>-0.0518518518518518</v>
      </c>
      <c r="U1345" s="13" t="n">
        <v>-0.0388506677458519</v>
      </c>
      <c r="V1345" s="11" t="n">
        <v>0</v>
      </c>
      <c r="W1345" s="13" t="n">
        <v>-0.1484375</v>
      </c>
      <c r="X1345" s="11" t="n">
        <v>0</v>
      </c>
      <c r="Y1345" s="11" t="n">
        <v>0</v>
      </c>
      <c r="Z1345" s="11" t="n">
        <v>0</v>
      </c>
      <c r="AA1345" s="11" t="n">
        <v>0</v>
      </c>
      <c r="AB1345" s="10" t="s">
        <v>515</v>
      </c>
      <c r="AC1345" s="11" t="n">
        <v>25</v>
      </c>
      <c r="AD1345" s="11" t="n">
        <v>81</v>
      </c>
      <c r="AE1345" s="11" t="n">
        <v>116</v>
      </c>
      <c r="AF1345" s="11" t="n">
        <v>13</v>
      </c>
      <c r="AG1345" s="11" t="n">
        <v>19</v>
      </c>
      <c r="AH1345" s="11" t="n">
        <v>2</v>
      </c>
      <c r="AI1345" s="13" t="n">
        <v>0.09765625</v>
      </c>
      <c r="AJ1345" s="13" t="n">
        <v>0.31640625</v>
      </c>
      <c r="AK1345" s="13" t="n">
        <v>0.453125</v>
      </c>
      <c r="AL1345" s="13" t="n">
        <v>0.05078125</v>
      </c>
      <c r="AM1345" s="13" t="n">
        <v>0.07421875</v>
      </c>
      <c r="AN1345" s="11" t="n">
        <v>5</v>
      </c>
      <c r="AO1345" s="13" t="n">
        <v>0.0191570881226054</v>
      </c>
      <c r="AP1345" s="11" t="n">
        <v>27</v>
      </c>
      <c r="AQ1345" s="11" t="n">
        <v>12</v>
      </c>
      <c r="AR1345" s="13" t="n">
        <v>0.0978260869565217</v>
      </c>
      <c r="AS1345" s="13" t="n">
        <v>0.0434782608695652</v>
      </c>
      <c r="AT1345" s="14" t="n">
        <f aca="false">SUMIFS(시도_소아과개폐업!$C$5:$C$293,시도_소아과개폐업!$A$5:$A$293,$D1345,시도_소아과개폐업!$B$5:$B$293,$B1345)</f>
        <v>4</v>
      </c>
      <c r="AU1345" s="14" t="n">
        <f aca="false">SUMIFS(시도_소아과개폐업!$D$5:$D$293,시도_소아과개폐업!$A$5:$A$293,$D1345,시도_소아과개폐업!$B$5:$B$293,$B1345)</f>
        <v>12</v>
      </c>
      <c r="AV1345" s="14" t="n">
        <f aca="false">SUMIFS(시도_소아과개폐업!$F$5:$F$293,시도_소아과개폐업!$A$5:$A$293,$D1345,시도_소아과개폐업!$B$5:$B$293,$B1345)</f>
        <v>-8</v>
      </c>
      <c r="AW1345" s="15" t="n">
        <f aca="false">SUMIFS(시도_소아과개폐업!$G$5:$G$293,시도_소아과개폐업!$A$5:$A$293,$D1345,시도_소아과개폐업!$B$5:$B$293,$B1345)</f>
        <v>0.214285714285714</v>
      </c>
      <c r="AX1345" s="14" t="n">
        <f aca="false">SUMIFS(시도_소아과개폐업!$H$5:$H$293,시도_소아과개폐업!$A$5:$A$293,$D1345,시도_소아과개폐업!$B$5:$B$293,$B1345)</f>
        <v>29</v>
      </c>
      <c r="AY1345" s="14" t="n">
        <f aca="false">SUMIFS(시군구_병원급!$E$5:$E$3668,시군구_병원급!$A$5:$A$3668,$A1345,시군구_병원급!$D$5:$D$3668,$D1345)</f>
        <v>0</v>
      </c>
      <c r="AZ1345" s="14" t="n">
        <f aca="false">SUMIFS(시군구_병원급!$F$5:$F$3668,시군구_병원급!$A$5:$A$3668,$A1345,시군구_병원급!$D$5:$D$3668,$D1345)</f>
        <v>2</v>
      </c>
      <c r="BA1345" s="14" t="n">
        <f aca="false">SUMIFS(시군구_병원급!$G$5:$G$3668,시군구_병원급!$A$5:$A$3668,$A1345,시군구_병원급!$D$5:$D$3668,$D1345)</f>
        <v>21</v>
      </c>
      <c r="BB1345" s="14" t="n">
        <f aca="false">SUMIFS(시군구_병원급!$H$5:$H$3668,시군구_병원급!$A$5:$A$3668,$A1345,시군구_병원급!$D$5:$D$3668,$D1345)</f>
        <v>34</v>
      </c>
      <c r="BC1345" s="16" t="n">
        <f aca="false">K1345+AY1345</f>
        <v>20</v>
      </c>
      <c r="BD1345" s="17" t="n">
        <f aca="false">IF(E1345=0,"",(K1345+AY1345)/E1345*1000)</f>
        <v>1.37174211248285</v>
      </c>
      <c r="BE1345" s="16" t="n">
        <f aca="false">AY1345-SUMIFS(시군구_병원급!$E$5:$E$3668,시군구_병원급!$A$5:$A$3668,$A1345,시군구_병원급!$D$5:$D$3668,$D1345-3)</f>
        <v>0</v>
      </c>
      <c r="BF1345" s="16" t="n">
        <f aca="false">IF(AY1345=0,1,0)</f>
        <v>1</v>
      </c>
      <c r="BG1345" s="16" t="n">
        <f aca="false">IF(K1345+AY1345=0,1,0)</f>
        <v>0</v>
      </c>
      <c r="BH1345" s="16" t="n">
        <f aca="false">AF1345+AG1345+AH1345</f>
        <v>34</v>
      </c>
      <c r="BI1345" s="18" t="n">
        <f aca="false">IF(H1345=0,"",BH1345/H1345)</f>
        <v>0.1328125</v>
      </c>
      <c r="BJ1345" s="16" t="n">
        <f aca="false">IF(AP1345="","",AP1345+AN1345)</f>
        <v>32</v>
      </c>
    </row>
    <row r="1346" customFormat="false" ht="15" hidden="false" customHeight="true" outlineLevel="0" collapsed="false">
      <c r="A1346" s="9" t="s">
        <v>455</v>
      </c>
      <c r="B1346" s="10" t="s">
        <v>451</v>
      </c>
      <c r="C1346" s="10" t="s">
        <v>456</v>
      </c>
      <c r="D1346" s="9" t="n">
        <v>2021</v>
      </c>
      <c r="E1346" s="11" t="n">
        <v>6634</v>
      </c>
      <c r="F1346" s="11" t="n">
        <v>874</v>
      </c>
      <c r="G1346" s="11" t="n">
        <v>892</v>
      </c>
      <c r="H1346" s="11" t="n">
        <v>115</v>
      </c>
      <c r="I1346" s="11" t="n">
        <v>6045</v>
      </c>
      <c r="J1346" s="11" t="n">
        <v>4705</v>
      </c>
      <c r="K1346" s="11" t="n">
        <v>10</v>
      </c>
      <c r="L1346" s="12" t="n">
        <v>17.3349412119385</v>
      </c>
      <c r="M1346" s="12" t="n">
        <v>1.50738619234248</v>
      </c>
      <c r="N1346" s="13" t="n">
        <v>0.778329197684036</v>
      </c>
      <c r="O1346" s="13" t="n">
        <v>0.911214953271028</v>
      </c>
      <c r="P1346" s="13" t="n">
        <v>0.134458848356949</v>
      </c>
      <c r="Q1346" s="13" t="n">
        <v>-0.137993762993763</v>
      </c>
      <c r="R1346" s="13" t="n">
        <v>-0.138996138996139</v>
      </c>
      <c r="S1346" s="11" t="n">
        <v>-1</v>
      </c>
      <c r="T1346" s="13" t="n">
        <v>-0.0650406504065041</v>
      </c>
      <c r="U1346" s="13" t="n">
        <v>-0.0301620407508423</v>
      </c>
      <c r="V1346" s="11" t="n">
        <v>0</v>
      </c>
      <c r="W1346" s="13" t="n">
        <v>-0.147826086956522</v>
      </c>
      <c r="X1346" s="11" t="n">
        <v>0</v>
      </c>
      <c r="Y1346" s="11" t="n">
        <v>0</v>
      </c>
      <c r="Z1346" s="11" t="n">
        <v>0</v>
      </c>
      <c r="AA1346" s="11" t="n">
        <v>0</v>
      </c>
      <c r="AB1346" s="10" t="s">
        <v>515</v>
      </c>
      <c r="AC1346" s="11" t="n">
        <v>17</v>
      </c>
      <c r="AD1346" s="11" t="n">
        <v>44</v>
      </c>
      <c r="AE1346" s="11" t="n">
        <v>28</v>
      </c>
      <c r="AF1346" s="11" t="n">
        <v>5</v>
      </c>
      <c r="AG1346" s="11" t="n">
        <v>20</v>
      </c>
      <c r="AH1346" s="11" t="n">
        <v>1</v>
      </c>
      <c r="AI1346" s="13" t="n">
        <v>0.147826086956522</v>
      </c>
      <c r="AJ1346" s="13" t="n">
        <v>0.382608695652174</v>
      </c>
      <c r="AK1346" s="13" t="n">
        <v>0.243478260869565</v>
      </c>
      <c r="AL1346" s="13" t="n">
        <v>0.0434782608695652</v>
      </c>
      <c r="AM1346" s="13" t="n">
        <v>0.173913043478261</v>
      </c>
      <c r="AN1346" s="11" t="n">
        <v>4</v>
      </c>
      <c r="AO1346" s="13" t="n">
        <v>0.0336134453781513</v>
      </c>
      <c r="AP1346" s="11" t="n">
        <v>15</v>
      </c>
      <c r="AQ1346" s="11" t="n">
        <v>7</v>
      </c>
      <c r="AR1346" s="13" t="n">
        <v>0.118110236220472</v>
      </c>
      <c r="AS1346" s="13" t="n">
        <v>0.0551181102362205</v>
      </c>
      <c r="AT1346" s="14" t="n">
        <f aca="false">SUMIFS(시도_소아과개폐업!$C$5:$C$293,시도_소아과개폐업!$A$5:$A$293,$D1346,시도_소아과개폐업!$B$5:$B$293,$B1346)</f>
        <v>4</v>
      </c>
      <c r="AU1346" s="14" t="n">
        <f aca="false">SUMIFS(시도_소아과개폐업!$D$5:$D$293,시도_소아과개폐업!$A$5:$A$293,$D1346,시도_소아과개폐업!$B$5:$B$293,$B1346)</f>
        <v>12</v>
      </c>
      <c r="AV1346" s="14" t="n">
        <f aca="false">SUMIFS(시도_소아과개폐업!$F$5:$F$293,시도_소아과개폐업!$A$5:$A$293,$D1346,시도_소아과개폐업!$B$5:$B$293,$B1346)</f>
        <v>-8</v>
      </c>
      <c r="AW1346" s="15" t="n">
        <f aca="false">SUMIFS(시도_소아과개폐업!$G$5:$G$293,시도_소아과개폐업!$A$5:$A$293,$D1346,시도_소아과개폐업!$B$5:$B$293,$B1346)</f>
        <v>0.214285714285714</v>
      </c>
      <c r="AX1346" s="14" t="n">
        <f aca="false">SUMIFS(시도_소아과개폐업!$H$5:$H$293,시도_소아과개폐업!$A$5:$A$293,$D1346,시도_소아과개폐업!$B$5:$B$293,$B1346)</f>
        <v>29</v>
      </c>
      <c r="AY1346" s="14" t="n">
        <f aca="false">SUMIFS(시군구_병원급!$E$5:$E$3668,시군구_병원급!$A$5:$A$3668,$A1346,시군구_병원급!$D$5:$D$3668,$D1346)</f>
        <v>1</v>
      </c>
      <c r="AZ1346" s="14" t="n">
        <f aca="false">SUMIFS(시군구_병원급!$F$5:$F$3668,시군구_병원급!$A$5:$A$3668,$A1346,시군구_병원급!$D$5:$D$3668,$D1346)</f>
        <v>4</v>
      </c>
      <c r="BA1346" s="14" t="n">
        <f aca="false">SUMIFS(시군구_병원급!$G$5:$G$3668,시군구_병원급!$A$5:$A$3668,$A1346,시군구_병원급!$D$5:$D$3668,$D1346)</f>
        <v>5</v>
      </c>
      <c r="BB1346" s="14" t="n">
        <f aca="false">SUMIFS(시군구_병원급!$H$5:$H$3668,시군구_병원급!$A$5:$A$3668,$A1346,시군구_병원급!$D$5:$D$3668,$D1346)</f>
        <v>12</v>
      </c>
      <c r="BC1346" s="16" t="n">
        <f aca="false">K1346+AY1346</f>
        <v>11</v>
      </c>
      <c r="BD1346" s="17" t="n">
        <f aca="false">IF(E1346=0,"",(K1346+AY1346)/E1346*1000)</f>
        <v>1.65812481157673</v>
      </c>
      <c r="BE1346" s="16" t="n">
        <f aca="false">AY1346-SUMIFS(시군구_병원급!$E$5:$E$3668,시군구_병원급!$A$5:$A$3668,$A1346,시군구_병원급!$D$5:$D$3668,$D1346-3)</f>
        <v>0</v>
      </c>
      <c r="BF1346" s="16" t="n">
        <f aca="false">IF(AY1346=0,1,0)</f>
        <v>0</v>
      </c>
      <c r="BG1346" s="16" t="n">
        <f aca="false">IF(K1346+AY1346=0,1,0)</f>
        <v>0</v>
      </c>
      <c r="BH1346" s="16" t="n">
        <f aca="false">AF1346+AG1346+AH1346</f>
        <v>26</v>
      </c>
      <c r="BI1346" s="18" t="n">
        <f aca="false">IF(H1346=0,"",BH1346/H1346)</f>
        <v>0.226086956521739</v>
      </c>
      <c r="BJ1346" s="16" t="n">
        <f aca="false">IF(AP1346="","",AP1346+AN1346)</f>
        <v>19</v>
      </c>
    </row>
    <row r="1347" customFormat="false" ht="15" hidden="false" customHeight="true" outlineLevel="0" collapsed="false">
      <c r="A1347" s="9" t="s">
        <v>457</v>
      </c>
      <c r="B1347" s="10" t="s">
        <v>451</v>
      </c>
      <c r="C1347" s="10" t="s">
        <v>458</v>
      </c>
      <c r="D1347" s="9" t="n">
        <v>2021</v>
      </c>
      <c r="E1347" s="11" t="n">
        <v>3136</v>
      </c>
      <c r="F1347" s="11" t="n">
        <v>421</v>
      </c>
      <c r="G1347" s="11" t="n">
        <v>422</v>
      </c>
      <c r="H1347" s="11" t="n">
        <v>61</v>
      </c>
      <c r="I1347" s="11" t="n">
        <v>2908</v>
      </c>
      <c r="J1347" s="11" t="n">
        <v>2029</v>
      </c>
      <c r="K1347" s="11" t="n">
        <v>3</v>
      </c>
      <c r="L1347" s="12" t="n">
        <v>19.4515306122449</v>
      </c>
      <c r="M1347" s="12" t="n">
        <v>0.956632653061225</v>
      </c>
      <c r="N1347" s="13" t="n">
        <v>0.697730398899587</v>
      </c>
      <c r="O1347" s="13" t="n">
        <v>0.927295918367347</v>
      </c>
      <c r="P1347" s="13" t="n">
        <v>0.134566326530612</v>
      </c>
      <c r="Q1347" s="13" t="n">
        <v>-0.20020402958429</v>
      </c>
      <c r="R1347" s="13" t="n">
        <v>-0.105932203389831</v>
      </c>
      <c r="S1347" s="11" t="n">
        <v>0</v>
      </c>
      <c r="T1347" s="13" t="n">
        <v>-0.046875</v>
      </c>
      <c r="U1347" s="13" t="n">
        <v>-0.0351692103516921</v>
      </c>
      <c r="V1347" s="11" t="n">
        <v>0</v>
      </c>
      <c r="W1347" s="13" t="n">
        <v>-0.131147540983607</v>
      </c>
      <c r="X1347" s="11" t="n">
        <v>0</v>
      </c>
      <c r="Y1347" s="11" t="n">
        <v>0</v>
      </c>
      <c r="Z1347" s="11" t="n">
        <v>0</v>
      </c>
      <c r="AA1347" s="11" t="n">
        <v>0</v>
      </c>
      <c r="AB1347" s="10" t="s">
        <v>515</v>
      </c>
      <c r="AC1347" s="11" t="n">
        <v>4</v>
      </c>
      <c r="AD1347" s="11" t="n">
        <v>16</v>
      </c>
      <c r="AE1347" s="11" t="n">
        <v>30</v>
      </c>
      <c r="AF1347" s="11" t="n">
        <v>2</v>
      </c>
      <c r="AG1347" s="11" t="n">
        <v>9</v>
      </c>
      <c r="AH1347" s="11" t="n">
        <v>0</v>
      </c>
      <c r="AI1347" s="13" t="n">
        <v>0.0655737704918033</v>
      </c>
      <c r="AJ1347" s="13" t="n">
        <v>0.262295081967213</v>
      </c>
      <c r="AK1347" s="13" t="n">
        <v>0.491803278688525</v>
      </c>
      <c r="AL1347" s="13" t="n">
        <v>0.0327868852459016</v>
      </c>
      <c r="AM1347" s="13" t="n">
        <v>0.147540983606557</v>
      </c>
      <c r="AN1347" s="11" t="n">
        <v>1</v>
      </c>
      <c r="AO1347" s="13" t="n">
        <v>0.0161290322580645</v>
      </c>
      <c r="AP1347" s="11" t="n">
        <v>6</v>
      </c>
      <c r="AQ1347" s="11" t="n">
        <v>2</v>
      </c>
      <c r="AR1347" s="13" t="n">
        <v>0.0909090909090909</v>
      </c>
      <c r="AS1347" s="13" t="n">
        <v>0.0303030303030303</v>
      </c>
      <c r="AT1347" s="14" t="n">
        <f aca="false">SUMIFS(시도_소아과개폐업!$C$5:$C$293,시도_소아과개폐업!$A$5:$A$293,$D1347,시도_소아과개폐업!$B$5:$B$293,$B1347)</f>
        <v>4</v>
      </c>
      <c r="AU1347" s="14" t="n">
        <f aca="false">SUMIFS(시도_소아과개폐업!$D$5:$D$293,시도_소아과개폐업!$A$5:$A$293,$D1347,시도_소아과개폐업!$B$5:$B$293,$B1347)</f>
        <v>12</v>
      </c>
      <c r="AV1347" s="14" t="n">
        <f aca="false">SUMIFS(시도_소아과개폐업!$F$5:$F$293,시도_소아과개폐업!$A$5:$A$293,$D1347,시도_소아과개폐업!$B$5:$B$293,$B1347)</f>
        <v>-8</v>
      </c>
      <c r="AW1347" s="15" t="n">
        <f aca="false">SUMIFS(시도_소아과개폐업!$G$5:$G$293,시도_소아과개폐업!$A$5:$A$293,$D1347,시도_소아과개폐업!$B$5:$B$293,$B1347)</f>
        <v>0.214285714285714</v>
      </c>
      <c r="AX1347" s="14" t="n">
        <f aca="false">SUMIFS(시도_소아과개폐업!$H$5:$H$293,시도_소아과개폐업!$A$5:$A$293,$D1347,시도_소아과개폐업!$B$5:$B$293,$B1347)</f>
        <v>29</v>
      </c>
      <c r="AY1347" s="14" t="n">
        <f aca="false">SUMIFS(시군구_병원급!$E$5:$E$3668,시군구_병원급!$A$5:$A$3668,$A1347,시군구_병원급!$D$5:$D$3668,$D1347)</f>
        <v>0</v>
      </c>
      <c r="AZ1347" s="14" t="n">
        <f aca="false">SUMIFS(시군구_병원급!$F$5:$F$3668,시군구_병원급!$A$5:$A$3668,$A1347,시군구_병원급!$D$5:$D$3668,$D1347)</f>
        <v>2</v>
      </c>
      <c r="BA1347" s="14" t="n">
        <f aca="false">SUMIFS(시군구_병원급!$G$5:$G$3668,시군구_병원급!$A$5:$A$3668,$A1347,시군구_병원급!$D$5:$D$3668,$D1347)</f>
        <v>3</v>
      </c>
      <c r="BB1347" s="14" t="n">
        <f aca="false">SUMIFS(시군구_병원급!$H$5:$H$3668,시군구_병원급!$A$5:$A$3668,$A1347,시군구_병원급!$D$5:$D$3668,$D1347)</f>
        <v>6</v>
      </c>
      <c r="BC1347" s="16" t="n">
        <f aca="false">K1347+AY1347</f>
        <v>3</v>
      </c>
      <c r="BD1347" s="17" t="n">
        <f aca="false">IF(E1347=0,"",(K1347+AY1347)/E1347*1000)</f>
        <v>0.956632653061225</v>
      </c>
      <c r="BE1347" s="16" t="n">
        <f aca="false">AY1347-SUMIFS(시군구_병원급!$E$5:$E$3668,시군구_병원급!$A$5:$A$3668,$A1347,시군구_병원급!$D$5:$D$3668,$D1347-3)</f>
        <v>0</v>
      </c>
      <c r="BF1347" s="16" t="n">
        <f aca="false">IF(AY1347=0,1,0)</f>
        <v>1</v>
      </c>
      <c r="BG1347" s="16" t="n">
        <f aca="false">IF(K1347+AY1347=0,1,0)</f>
        <v>0</v>
      </c>
      <c r="BH1347" s="16" t="n">
        <f aca="false">AF1347+AG1347+AH1347</f>
        <v>11</v>
      </c>
      <c r="BI1347" s="18" t="n">
        <f aca="false">IF(H1347=0,"",BH1347/H1347)</f>
        <v>0.180327868852459</v>
      </c>
      <c r="BJ1347" s="16" t="n">
        <f aca="false">IF(AP1347="","",AP1347+AN1347)</f>
        <v>7</v>
      </c>
    </row>
    <row r="1348" customFormat="false" ht="15" hidden="false" customHeight="true" outlineLevel="0" collapsed="false">
      <c r="A1348" s="9" t="s">
        <v>459</v>
      </c>
      <c r="B1348" s="10" t="s">
        <v>451</v>
      </c>
      <c r="C1348" s="10" t="s">
        <v>460</v>
      </c>
      <c r="D1348" s="9" t="n">
        <v>2021</v>
      </c>
      <c r="E1348" s="11" t="n">
        <v>1083</v>
      </c>
      <c r="F1348" s="11" t="n">
        <v>130</v>
      </c>
      <c r="G1348" s="11" t="n">
        <v>131</v>
      </c>
      <c r="H1348" s="11" t="n">
        <v>20</v>
      </c>
      <c r="I1348" s="11" t="n">
        <v>1282</v>
      </c>
      <c r="J1348" s="11" t="n">
        <v>905</v>
      </c>
      <c r="K1348" s="11" t="n">
        <v>3</v>
      </c>
      <c r="L1348" s="12" t="n">
        <v>18.4672206832872</v>
      </c>
      <c r="M1348" s="12" t="n">
        <v>2.77008310249308</v>
      </c>
      <c r="N1348" s="13" t="n">
        <v>0.705928237129485</v>
      </c>
      <c r="O1348" s="13" t="n">
        <v>1.18374884579871</v>
      </c>
      <c r="P1348" s="13" t="n">
        <v>0.120960295475531</v>
      </c>
      <c r="Q1348" s="13" t="n">
        <v>-0.315855969677827</v>
      </c>
      <c r="R1348" s="13" t="n">
        <v>-0.425438596491228</v>
      </c>
      <c r="S1348" s="11" t="n">
        <v>0</v>
      </c>
      <c r="T1348" s="13" t="n">
        <v>-0.0909090909090909</v>
      </c>
      <c r="U1348" s="13" t="n">
        <v>-0.0439970171513796</v>
      </c>
      <c r="V1348" s="11" t="n">
        <v>0</v>
      </c>
      <c r="W1348" s="13" t="n">
        <v>-0.1</v>
      </c>
      <c r="X1348" s="11" t="n">
        <v>0</v>
      </c>
      <c r="Y1348" s="11" t="n">
        <v>0</v>
      </c>
      <c r="Z1348" s="11" t="n">
        <v>0</v>
      </c>
      <c r="AA1348" s="11" t="n">
        <v>0</v>
      </c>
      <c r="AB1348" s="10" t="s">
        <v>515</v>
      </c>
      <c r="AC1348" s="11" t="n">
        <v>10</v>
      </c>
      <c r="AD1348" s="11" t="n">
        <v>2</v>
      </c>
      <c r="AE1348" s="11" t="n">
        <v>4</v>
      </c>
      <c r="AF1348" s="11" t="n">
        <v>1</v>
      </c>
      <c r="AG1348" s="11" t="n">
        <v>3</v>
      </c>
      <c r="AH1348" s="11" t="n">
        <v>0</v>
      </c>
      <c r="AI1348" s="13" t="n">
        <v>0.5</v>
      </c>
      <c r="AJ1348" s="13" t="n">
        <v>0.1</v>
      </c>
      <c r="AK1348" s="13" t="n">
        <v>0.2</v>
      </c>
      <c r="AL1348" s="13" t="n">
        <v>0.05</v>
      </c>
      <c r="AM1348" s="13" t="n">
        <v>0.15</v>
      </c>
      <c r="AN1348" s="11" t="n">
        <v>0</v>
      </c>
      <c r="AO1348" s="13" t="n">
        <v>0</v>
      </c>
      <c r="AP1348" s="11" t="n">
        <v>2</v>
      </c>
      <c r="AQ1348" s="11" t="n">
        <v>0</v>
      </c>
      <c r="AR1348" s="13" t="n">
        <v>0.0909090909090909</v>
      </c>
      <c r="AS1348" s="13" t="n">
        <v>0</v>
      </c>
      <c r="AT1348" s="14" t="n">
        <f aca="false">SUMIFS(시도_소아과개폐업!$C$5:$C$293,시도_소아과개폐업!$A$5:$A$293,$D1348,시도_소아과개폐업!$B$5:$B$293,$B1348)</f>
        <v>4</v>
      </c>
      <c r="AU1348" s="14" t="n">
        <f aca="false">SUMIFS(시도_소아과개폐업!$D$5:$D$293,시도_소아과개폐업!$A$5:$A$293,$D1348,시도_소아과개폐업!$B$5:$B$293,$B1348)</f>
        <v>12</v>
      </c>
      <c r="AV1348" s="14" t="n">
        <f aca="false">SUMIFS(시도_소아과개폐업!$F$5:$F$293,시도_소아과개폐업!$A$5:$A$293,$D1348,시도_소아과개폐업!$B$5:$B$293,$B1348)</f>
        <v>-8</v>
      </c>
      <c r="AW1348" s="15" t="n">
        <f aca="false">SUMIFS(시도_소아과개폐업!$G$5:$G$293,시도_소아과개폐업!$A$5:$A$293,$D1348,시도_소아과개폐업!$B$5:$B$293,$B1348)</f>
        <v>0.214285714285714</v>
      </c>
      <c r="AX1348" s="14" t="n">
        <f aca="false">SUMIFS(시도_소아과개폐업!$H$5:$H$293,시도_소아과개폐업!$A$5:$A$293,$D1348,시도_소아과개폐업!$B$5:$B$293,$B1348)</f>
        <v>29</v>
      </c>
      <c r="AY1348" s="14" t="n">
        <f aca="false">SUMIFS(시군구_병원급!$E$5:$E$3668,시군구_병원급!$A$5:$A$3668,$A1348,시군구_병원급!$D$5:$D$3668,$D1348)</f>
        <v>1</v>
      </c>
      <c r="AZ1348" s="14" t="n">
        <f aca="false">SUMIFS(시군구_병원급!$F$5:$F$3668,시군구_병원급!$A$5:$A$3668,$A1348,시군구_병원급!$D$5:$D$3668,$D1348)</f>
        <v>1</v>
      </c>
      <c r="BA1348" s="14" t="n">
        <f aca="false">SUMIFS(시군구_병원급!$G$5:$G$3668,시군구_병원급!$A$5:$A$3668,$A1348,시군구_병원급!$D$5:$D$3668,$D1348)</f>
        <v>2</v>
      </c>
      <c r="BB1348" s="14" t="n">
        <f aca="false">SUMIFS(시군구_병원급!$H$5:$H$3668,시군구_병원급!$A$5:$A$3668,$A1348,시군구_병원급!$D$5:$D$3668,$D1348)</f>
        <v>2</v>
      </c>
      <c r="BC1348" s="16" t="n">
        <f aca="false">K1348+AY1348</f>
        <v>4</v>
      </c>
      <c r="BD1348" s="17" t="n">
        <f aca="false">IF(E1348=0,"",(K1348+AY1348)/E1348*1000)</f>
        <v>3.69344413665743</v>
      </c>
      <c r="BE1348" s="16" t="n">
        <f aca="false">AY1348-SUMIFS(시군구_병원급!$E$5:$E$3668,시군구_병원급!$A$5:$A$3668,$A1348,시군구_병원급!$D$5:$D$3668,$D1348-3)</f>
        <v>0</v>
      </c>
      <c r="BF1348" s="16" t="n">
        <f aca="false">IF(AY1348=0,1,0)</f>
        <v>0</v>
      </c>
      <c r="BG1348" s="16" t="n">
        <f aca="false">IF(K1348+AY1348=0,1,0)</f>
        <v>0</v>
      </c>
      <c r="BH1348" s="16" t="n">
        <f aca="false">AF1348+AG1348+AH1348</f>
        <v>4</v>
      </c>
      <c r="BI1348" s="18" t="n">
        <f aca="false">IF(H1348=0,"",BH1348/H1348)</f>
        <v>0.2</v>
      </c>
      <c r="BJ1348" s="16" t="n">
        <f aca="false">IF(AP1348="","",AP1348+AN1348)</f>
        <v>2</v>
      </c>
    </row>
    <row r="1349" customFormat="false" ht="15" hidden="false" customHeight="true" outlineLevel="0" collapsed="false">
      <c r="A1349" s="9" t="s">
        <v>461</v>
      </c>
      <c r="B1349" s="10" t="s">
        <v>451</v>
      </c>
      <c r="C1349" s="10" t="s">
        <v>462</v>
      </c>
      <c r="D1349" s="9" t="n">
        <v>2021</v>
      </c>
      <c r="E1349" s="11" t="n">
        <v>2869</v>
      </c>
      <c r="F1349" s="11" t="n">
        <v>370</v>
      </c>
      <c r="G1349" s="11" t="n">
        <v>380</v>
      </c>
      <c r="H1349" s="11" t="n">
        <v>52</v>
      </c>
      <c r="I1349" s="11" t="n">
        <v>2791</v>
      </c>
      <c r="J1349" s="11" t="n">
        <v>2296</v>
      </c>
      <c r="K1349" s="11" t="n">
        <v>5</v>
      </c>
      <c r="L1349" s="12" t="n">
        <v>18.1247821540607</v>
      </c>
      <c r="M1349" s="12" t="n">
        <v>1.74276751481352</v>
      </c>
      <c r="N1349" s="13" t="n">
        <v>0.822644213543533</v>
      </c>
      <c r="O1349" s="13" t="n">
        <v>0.972812826768909</v>
      </c>
      <c r="P1349" s="13" t="n">
        <v>0.132450331125828</v>
      </c>
      <c r="Q1349" s="13" t="n">
        <v>-0.142301943198804</v>
      </c>
      <c r="R1349" s="13" t="n">
        <v>-0.0865384615384616</v>
      </c>
      <c r="S1349" s="11" t="n">
        <v>0</v>
      </c>
      <c r="T1349" s="13" t="n">
        <v>-0.0545454545454546</v>
      </c>
      <c r="U1349" s="13" t="n">
        <v>-0.0057000356252227</v>
      </c>
      <c r="V1349" s="11" t="n">
        <v>0</v>
      </c>
      <c r="W1349" s="13" t="n">
        <v>-0.153846153846154</v>
      </c>
      <c r="X1349" s="11" t="n">
        <v>0</v>
      </c>
      <c r="Y1349" s="11" t="n">
        <v>0</v>
      </c>
      <c r="Z1349" s="11" t="n">
        <v>0</v>
      </c>
      <c r="AA1349" s="11" t="n">
        <v>0</v>
      </c>
      <c r="AB1349" s="10" t="s">
        <v>515</v>
      </c>
      <c r="AC1349" s="11" t="n">
        <v>13</v>
      </c>
      <c r="AD1349" s="11" t="n">
        <v>15</v>
      </c>
      <c r="AE1349" s="11" t="n">
        <v>16</v>
      </c>
      <c r="AF1349" s="11" t="n">
        <v>1</v>
      </c>
      <c r="AG1349" s="11" t="n">
        <v>7</v>
      </c>
      <c r="AH1349" s="11" t="n">
        <v>0</v>
      </c>
      <c r="AI1349" s="13" t="n">
        <v>0.25</v>
      </c>
      <c r="AJ1349" s="13" t="n">
        <v>0.288461538461538</v>
      </c>
      <c r="AK1349" s="13" t="n">
        <v>0.307692307692308</v>
      </c>
      <c r="AL1349" s="13" t="n">
        <v>0.0192307692307692</v>
      </c>
      <c r="AM1349" s="13" t="n">
        <v>0.134615384615385</v>
      </c>
      <c r="AN1349" s="11" t="n">
        <v>1</v>
      </c>
      <c r="AO1349" s="13" t="n">
        <v>0.0188679245283019</v>
      </c>
      <c r="AP1349" s="11" t="n">
        <v>8</v>
      </c>
      <c r="AQ1349" s="11" t="n">
        <v>5</v>
      </c>
      <c r="AR1349" s="13" t="n">
        <v>0.142857142857143</v>
      </c>
      <c r="AS1349" s="13" t="n">
        <v>0.0892857142857143</v>
      </c>
      <c r="AT1349" s="14" t="n">
        <f aca="false">SUMIFS(시도_소아과개폐업!$C$5:$C$293,시도_소아과개폐업!$A$5:$A$293,$D1349,시도_소아과개폐업!$B$5:$B$293,$B1349)</f>
        <v>4</v>
      </c>
      <c r="AU1349" s="14" t="n">
        <f aca="false">SUMIFS(시도_소아과개폐업!$D$5:$D$293,시도_소아과개폐업!$A$5:$A$293,$D1349,시도_소아과개폐업!$B$5:$B$293,$B1349)</f>
        <v>12</v>
      </c>
      <c r="AV1349" s="14" t="n">
        <f aca="false">SUMIFS(시도_소아과개폐업!$F$5:$F$293,시도_소아과개폐업!$A$5:$A$293,$D1349,시도_소아과개폐업!$B$5:$B$293,$B1349)</f>
        <v>-8</v>
      </c>
      <c r="AW1349" s="15" t="n">
        <f aca="false">SUMIFS(시도_소아과개폐업!$G$5:$G$293,시도_소아과개폐업!$A$5:$A$293,$D1349,시도_소아과개폐업!$B$5:$B$293,$B1349)</f>
        <v>0.214285714285714</v>
      </c>
      <c r="AX1349" s="14" t="n">
        <f aca="false">SUMIFS(시도_소아과개폐업!$H$5:$H$293,시도_소아과개폐업!$A$5:$A$293,$D1349,시도_소아과개폐업!$B$5:$B$293,$B1349)</f>
        <v>29</v>
      </c>
      <c r="AY1349" s="14" t="n">
        <f aca="false">SUMIFS(시군구_병원급!$E$5:$E$3668,시군구_병원급!$A$5:$A$3668,$A1349,시군구_병원급!$D$5:$D$3668,$D1349)</f>
        <v>1</v>
      </c>
      <c r="AZ1349" s="14" t="n">
        <f aca="false">SUMIFS(시군구_병원급!$F$5:$F$3668,시군구_병원급!$A$5:$A$3668,$A1349,시군구_병원급!$D$5:$D$3668,$D1349)</f>
        <v>2</v>
      </c>
      <c r="BA1349" s="14" t="n">
        <f aca="false">SUMIFS(시군구_병원급!$G$5:$G$3668,시군구_병원급!$A$5:$A$3668,$A1349,시군구_병원급!$D$5:$D$3668,$D1349)</f>
        <v>2</v>
      </c>
      <c r="BB1349" s="14" t="n">
        <f aca="false">SUMIFS(시군구_병원급!$H$5:$H$3668,시군구_병원급!$A$5:$A$3668,$A1349,시군구_병원급!$D$5:$D$3668,$D1349)</f>
        <v>5</v>
      </c>
      <c r="BC1349" s="16" t="n">
        <f aca="false">K1349+AY1349</f>
        <v>6</v>
      </c>
      <c r="BD1349" s="17" t="n">
        <f aca="false">IF(E1349=0,"",(K1349+AY1349)/E1349*1000)</f>
        <v>2.09132101777623</v>
      </c>
      <c r="BE1349" s="16" t="n">
        <f aca="false">AY1349-SUMIFS(시군구_병원급!$E$5:$E$3668,시군구_병원급!$A$5:$A$3668,$A1349,시군구_병원급!$D$5:$D$3668,$D1349-3)</f>
        <v>0</v>
      </c>
      <c r="BF1349" s="16" t="n">
        <f aca="false">IF(AY1349=0,1,0)</f>
        <v>0</v>
      </c>
      <c r="BG1349" s="16" t="n">
        <f aca="false">IF(K1349+AY1349=0,1,0)</f>
        <v>0</v>
      </c>
      <c r="BH1349" s="16" t="n">
        <f aca="false">AF1349+AG1349+AH1349</f>
        <v>8</v>
      </c>
      <c r="BI1349" s="18" t="n">
        <f aca="false">IF(H1349=0,"",BH1349/H1349)</f>
        <v>0.153846153846154</v>
      </c>
      <c r="BJ1349" s="16" t="n">
        <f aca="false">IF(AP1349="","",AP1349+AN1349)</f>
        <v>9</v>
      </c>
    </row>
    <row r="1350" customFormat="false" ht="15" hidden="false" customHeight="true" outlineLevel="0" collapsed="false">
      <c r="A1350" s="9" t="s">
        <v>463</v>
      </c>
      <c r="B1350" s="10" t="s">
        <v>451</v>
      </c>
      <c r="C1350" s="10" t="s">
        <v>464</v>
      </c>
      <c r="D1350" s="9" t="n">
        <v>2021</v>
      </c>
      <c r="E1350" s="11" t="n">
        <v>1885</v>
      </c>
      <c r="F1350" s="11" t="n">
        <v>269</v>
      </c>
      <c r="G1350" s="11" t="n">
        <v>287</v>
      </c>
      <c r="H1350" s="11" t="n">
        <v>44</v>
      </c>
      <c r="I1350" s="11" t="n">
        <v>1631</v>
      </c>
      <c r="J1350" s="11" t="n">
        <v>1011</v>
      </c>
      <c r="K1350" s="11" t="n">
        <v>3</v>
      </c>
      <c r="L1350" s="12" t="n">
        <v>23.342175066313</v>
      </c>
      <c r="M1350" s="12" t="n">
        <v>1.59151193633952</v>
      </c>
      <c r="N1350" s="13" t="n">
        <v>0.619865113427345</v>
      </c>
      <c r="O1350" s="13" t="n">
        <v>0.86525198938992</v>
      </c>
      <c r="P1350" s="13" t="n">
        <v>0.152254641909814</v>
      </c>
      <c r="Q1350" s="13" t="n">
        <v>-0.203969594594595</v>
      </c>
      <c r="R1350" s="13" t="n">
        <v>-0.158357771260997</v>
      </c>
      <c r="S1350" s="11" t="n">
        <v>0</v>
      </c>
      <c r="T1350" s="13" t="n">
        <v>-0.0434782608695652</v>
      </c>
      <c r="U1350" s="13" t="n">
        <v>-0.0594002306805075</v>
      </c>
      <c r="V1350" s="11" t="n">
        <v>0</v>
      </c>
      <c r="W1350" s="13" t="n">
        <v>-0.181818181818182</v>
      </c>
      <c r="X1350" s="11" t="n">
        <v>0</v>
      </c>
      <c r="Y1350" s="11" t="n">
        <v>0</v>
      </c>
      <c r="Z1350" s="11" t="n">
        <v>0</v>
      </c>
      <c r="AA1350" s="11" t="n">
        <v>0</v>
      </c>
      <c r="AB1350" s="10" t="s">
        <v>515</v>
      </c>
      <c r="AC1350" s="11" t="n">
        <v>10</v>
      </c>
      <c r="AD1350" s="11" t="n">
        <v>15</v>
      </c>
      <c r="AE1350" s="11" t="n">
        <v>15</v>
      </c>
      <c r="AF1350" s="11" t="n">
        <v>2</v>
      </c>
      <c r="AG1350" s="11" t="n">
        <v>2</v>
      </c>
      <c r="AH1350" s="11" t="n">
        <v>0</v>
      </c>
      <c r="AI1350" s="13" t="n">
        <v>0.227272727272727</v>
      </c>
      <c r="AJ1350" s="13" t="n">
        <v>0.340909090909091</v>
      </c>
      <c r="AK1350" s="13" t="n">
        <v>0.340909090909091</v>
      </c>
      <c r="AL1350" s="13" t="n">
        <v>0.0454545454545455</v>
      </c>
      <c r="AM1350" s="13" t="n">
        <v>0.0454545454545455</v>
      </c>
      <c r="AN1350" s="11" t="n">
        <v>1</v>
      </c>
      <c r="AO1350" s="13" t="n">
        <v>0.0222222222222222</v>
      </c>
      <c r="AP1350" s="11" t="n">
        <v>2</v>
      </c>
      <c r="AQ1350" s="11" t="n">
        <v>1</v>
      </c>
      <c r="AR1350" s="13" t="n">
        <v>0.0434782608695652</v>
      </c>
      <c r="AS1350" s="13" t="n">
        <v>0.0217391304347826</v>
      </c>
      <c r="AT1350" s="14" t="n">
        <f aca="false">SUMIFS(시도_소아과개폐업!$C$5:$C$293,시도_소아과개폐업!$A$5:$A$293,$D1350,시도_소아과개폐업!$B$5:$B$293,$B1350)</f>
        <v>4</v>
      </c>
      <c r="AU1350" s="14" t="n">
        <f aca="false">SUMIFS(시도_소아과개폐업!$D$5:$D$293,시도_소아과개폐업!$A$5:$A$293,$D1350,시도_소아과개폐업!$B$5:$B$293,$B1350)</f>
        <v>12</v>
      </c>
      <c r="AV1350" s="14" t="n">
        <f aca="false">SUMIFS(시도_소아과개폐업!$F$5:$F$293,시도_소아과개폐업!$A$5:$A$293,$D1350,시도_소아과개폐업!$B$5:$B$293,$B1350)</f>
        <v>-8</v>
      </c>
      <c r="AW1350" s="15" t="n">
        <f aca="false">SUMIFS(시도_소아과개폐업!$G$5:$G$293,시도_소아과개폐업!$A$5:$A$293,$D1350,시도_소아과개폐업!$B$5:$B$293,$B1350)</f>
        <v>0.214285714285714</v>
      </c>
      <c r="AX1350" s="14" t="n">
        <f aca="false">SUMIFS(시도_소아과개폐업!$H$5:$H$293,시도_소아과개폐업!$A$5:$A$293,$D1350,시도_소아과개폐업!$B$5:$B$293,$B1350)</f>
        <v>29</v>
      </c>
      <c r="AY1350" s="14" t="n">
        <f aca="false">SUMIFS(시군구_병원급!$E$5:$E$3668,시군구_병원급!$A$5:$A$3668,$A1350,시군구_병원급!$D$5:$D$3668,$D1350)</f>
        <v>1</v>
      </c>
      <c r="AZ1350" s="14" t="n">
        <f aca="false">SUMIFS(시군구_병원급!$F$5:$F$3668,시군구_병원급!$A$5:$A$3668,$A1350,시군구_병원급!$D$5:$D$3668,$D1350)</f>
        <v>1</v>
      </c>
      <c r="BA1350" s="14" t="n">
        <f aca="false">SUMIFS(시군구_병원급!$G$5:$G$3668,시군구_병원급!$A$5:$A$3668,$A1350,시군구_병원급!$D$5:$D$3668,$D1350)</f>
        <v>2</v>
      </c>
      <c r="BB1350" s="14" t="n">
        <f aca="false">SUMIFS(시군구_병원급!$H$5:$H$3668,시군구_병원급!$A$5:$A$3668,$A1350,시군구_병원급!$D$5:$D$3668,$D1350)</f>
        <v>3</v>
      </c>
      <c r="BC1350" s="16" t="n">
        <f aca="false">K1350+AY1350</f>
        <v>4</v>
      </c>
      <c r="BD1350" s="17" t="n">
        <f aca="false">IF(E1350=0,"",(K1350+AY1350)/E1350*1000)</f>
        <v>2.12201591511936</v>
      </c>
      <c r="BE1350" s="16" t="n">
        <f aca="false">AY1350-SUMIFS(시군구_병원급!$E$5:$E$3668,시군구_병원급!$A$5:$A$3668,$A1350,시군구_병원급!$D$5:$D$3668,$D1350-3)</f>
        <v>0</v>
      </c>
      <c r="BF1350" s="16" t="n">
        <f aca="false">IF(AY1350=0,1,0)</f>
        <v>0</v>
      </c>
      <c r="BG1350" s="16" t="n">
        <f aca="false">IF(K1350+AY1350=0,1,0)</f>
        <v>0</v>
      </c>
      <c r="BH1350" s="16" t="n">
        <f aca="false">AF1350+AG1350+AH1350</f>
        <v>4</v>
      </c>
      <c r="BI1350" s="18" t="n">
        <f aca="false">IF(H1350=0,"",BH1350/H1350)</f>
        <v>0.0909090909090909</v>
      </c>
      <c r="BJ1350" s="16" t="n">
        <f aca="false">IF(AP1350="","",AP1350+AN1350)</f>
        <v>3</v>
      </c>
    </row>
    <row r="1351" customFormat="false" ht="15" hidden="false" customHeight="true" outlineLevel="0" collapsed="false">
      <c r="A1351" s="9" t="s">
        <v>465</v>
      </c>
      <c r="B1351" s="10" t="s">
        <v>451</v>
      </c>
      <c r="C1351" s="10" t="s">
        <v>466</v>
      </c>
      <c r="D1351" s="9" t="n">
        <v>2021</v>
      </c>
      <c r="E1351" s="11" t="n">
        <v>1881</v>
      </c>
      <c r="F1351" s="11" t="n">
        <v>244</v>
      </c>
      <c r="G1351" s="11" t="n">
        <v>265</v>
      </c>
      <c r="H1351" s="11" t="n">
        <v>39</v>
      </c>
      <c r="I1351" s="11" t="n">
        <v>1889</v>
      </c>
      <c r="J1351" s="11" t="n">
        <v>1205</v>
      </c>
      <c r="K1351" s="11" t="n">
        <v>1</v>
      </c>
      <c r="L1351" s="12" t="n">
        <v>20.7336523125997</v>
      </c>
      <c r="M1351" s="12" t="n">
        <v>0.531632110579479</v>
      </c>
      <c r="N1351" s="13" t="n">
        <v>0.63790365272631</v>
      </c>
      <c r="O1351" s="13" t="n">
        <v>1.00425305688464</v>
      </c>
      <c r="P1351" s="13" t="n">
        <v>0.140882509303562</v>
      </c>
      <c r="Q1351" s="13" t="n">
        <v>-0.221762515515101</v>
      </c>
      <c r="R1351" s="13" t="n">
        <v>-0.265927977839335</v>
      </c>
      <c r="S1351" s="11" t="n">
        <v>-1</v>
      </c>
      <c r="T1351" s="13" t="n">
        <v>-0.0714285714285714</v>
      </c>
      <c r="U1351" s="13" t="n">
        <v>-0.102186311787072</v>
      </c>
      <c r="V1351" s="11" t="n">
        <v>0</v>
      </c>
      <c r="W1351" s="13" t="n">
        <v>-0.0512820512820513</v>
      </c>
      <c r="X1351" s="11" t="n">
        <v>0</v>
      </c>
      <c r="Y1351" s="11" t="n">
        <v>0</v>
      </c>
      <c r="Z1351" s="11" t="n">
        <v>0</v>
      </c>
      <c r="AA1351" s="11" t="n">
        <v>0</v>
      </c>
      <c r="AB1351" s="10" t="s">
        <v>515</v>
      </c>
      <c r="AC1351" s="11" t="n">
        <v>4</v>
      </c>
      <c r="AD1351" s="11" t="n">
        <v>17</v>
      </c>
      <c r="AE1351" s="11" t="n">
        <v>6</v>
      </c>
      <c r="AF1351" s="11" t="n">
        <v>4</v>
      </c>
      <c r="AG1351" s="11" t="n">
        <v>8</v>
      </c>
      <c r="AH1351" s="11" t="n">
        <v>0</v>
      </c>
      <c r="AI1351" s="13" t="n">
        <v>0.102564102564103</v>
      </c>
      <c r="AJ1351" s="13" t="n">
        <v>0.435897435897436</v>
      </c>
      <c r="AK1351" s="13" t="n">
        <v>0.153846153846154</v>
      </c>
      <c r="AL1351" s="13" t="n">
        <v>0.102564102564103</v>
      </c>
      <c r="AM1351" s="13" t="n">
        <v>0.205128205128205</v>
      </c>
      <c r="AN1351" s="11" t="n">
        <v>2</v>
      </c>
      <c r="AO1351" s="13" t="n">
        <v>0.0487804878048781</v>
      </c>
      <c r="AP1351" s="11" t="n">
        <v>1</v>
      </c>
      <c r="AQ1351" s="11" t="n">
        <v>0</v>
      </c>
      <c r="AR1351" s="13" t="n">
        <v>0.0238095238095238</v>
      </c>
      <c r="AS1351" s="13" t="n">
        <v>0</v>
      </c>
      <c r="AT1351" s="14" t="n">
        <f aca="false">SUMIFS(시도_소아과개폐업!$C$5:$C$293,시도_소아과개폐업!$A$5:$A$293,$D1351,시도_소아과개폐업!$B$5:$B$293,$B1351)</f>
        <v>4</v>
      </c>
      <c r="AU1351" s="14" t="n">
        <f aca="false">SUMIFS(시도_소아과개폐업!$D$5:$D$293,시도_소아과개폐업!$A$5:$A$293,$D1351,시도_소아과개폐업!$B$5:$B$293,$B1351)</f>
        <v>12</v>
      </c>
      <c r="AV1351" s="14" t="n">
        <f aca="false">SUMIFS(시도_소아과개폐업!$F$5:$F$293,시도_소아과개폐업!$A$5:$A$293,$D1351,시도_소아과개폐업!$B$5:$B$293,$B1351)</f>
        <v>-8</v>
      </c>
      <c r="AW1351" s="15" t="n">
        <f aca="false">SUMIFS(시도_소아과개폐업!$G$5:$G$293,시도_소아과개폐업!$A$5:$A$293,$D1351,시도_소아과개폐업!$B$5:$B$293,$B1351)</f>
        <v>0.214285714285714</v>
      </c>
      <c r="AX1351" s="14" t="n">
        <f aca="false">SUMIFS(시도_소아과개폐업!$H$5:$H$293,시도_소아과개폐업!$A$5:$A$293,$D1351,시도_소아과개폐업!$B$5:$B$293,$B1351)</f>
        <v>29</v>
      </c>
      <c r="AY1351" s="14" t="n">
        <f aca="false">SUMIFS(시군구_병원급!$E$5:$E$3668,시군구_병원급!$A$5:$A$3668,$A1351,시군구_병원급!$D$5:$D$3668,$D1351)</f>
        <v>0</v>
      </c>
      <c r="AZ1351" s="14" t="n">
        <f aca="false">SUMIFS(시군구_병원급!$F$5:$F$3668,시군구_병원급!$A$5:$A$3668,$A1351,시군구_병원급!$D$5:$D$3668,$D1351)</f>
        <v>1</v>
      </c>
      <c r="BA1351" s="14" t="n">
        <f aca="false">SUMIFS(시군구_병원급!$G$5:$G$3668,시군구_병원급!$A$5:$A$3668,$A1351,시군구_병원급!$D$5:$D$3668,$D1351)</f>
        <v>3</v>
      </c>
      <c r="BB1351" s="14" t="n">
        <f aca="false">SUMIFS(시군구_병원급!$H$5:$H$3668,시군구_병원급!$A$5:$A$3668,$A1351,시군구_병원급!$D$5:$D$3668,$D1351)</f>
        <v>6</v>
      </c>
      <c r="BC1351" s="16" t="n">
        <f aca="false">K1351+AY1351</f>
        <v>1</v>
      </c>
      <c r="BD1351" s="17" t="n">
        <f aca="false">IF(E1351=0,"",(K1351+AY1351)/E1351*1000)</f>
        <v>0.531632110579479</v>
      </c>
      <c r="BE1351" s="16" t="n">
        <f aca="false">AY1351-SUMIFS(시군구_병원급!$E$5:$E$3668,시군구_병원급!$A$5:$A$3668,$A1351,시군구_병원급!$D$5:$D$3668,$D1351-3)</f>
        <v>0</v>
      </c>
      <c r="BF1351" s="16" t="n">
        <f aca="false">IF(AY1351=0,1,0)</f>
        <v>1</v>
      </c>
      <c r="BG1351" s="16" t="n">
        <f aca="false">IF(K1351+AY1351=0,1,0)</f>
        <v>0</v>
      </c>
      <c r="BH1351" s="16" t="n">
        <f aca="false">AF1351+AG1351+AH1351</f>
        <v>12</v>
      </c>
      <c r="BI1351" s="18" t="n">
        <f aca="false">IF(H1351=0,"",BH1351/H1351)</f>
        <v>0.307692307692308</v>
      </c>
      <c r="BJ1351" s="16" t="n">
        <f aca="false">IF(AP1351="","",AP1351+AN1351)</f>
        <v>3</v>
      </c>
    </row>
    <row r="1352" customFormat="false" ht="15" hidden="false" customHeight="true" outlineLevel="0" collapsed="false">
      <c r="A1352" s="9" t="s">
        <v>467</v>
      </c>
      <c r="B1352" s="10" t="s">
        <v>451</v>
      </c>
      <c r="C1352" s="10" t="s">
        <v>468</v>
      </c>
      <c r="D1352" s="9" t="n">
        <v>2021</v>
      </c>
      <c r="E1352" s="11" t="n">
        <v>1129</v>
      </c>
      <c r="F1352" s="11" t="n">
        <v>146</v>
      </c>
      <c r="G1352" s="11" t="n">
        <v>150</v>
      </c>
      <c r="H1352" s="11" t="n">
        <v>22</v>
      </c>
      <c r="I1352" s="11" t="n">
        <v>1253</v>
      </c>
      <c r="J1352" s="11" t="n">
        <v>760</v>
      </c>
      <c r="K1352" s="11" t="n">
        <v>1</v>
      </c>
      <c r="L1352" s="12" t="n">
        <v>19.4862710363153</v>
      </c>
      <c r="M1352" s="12" t="n">
        <v>0.885739592559787</v>
      </c>
      <c r="N1352" s="13" t="n">
        <v>0.606544293695132</v>
      </c>
      <c r="O1352" s="13" t="n">
        <v>1.10983170947741</v>
      </c>
      <c r="P1352" s="13" t="n">
        <v>0.132860938883968</v>
      </c>
      <c r="Q1352" s="13" t="n">
        <v>-0.114509803921569</v>
      </c>
      <c r="R1352" s="13" t="n">
        <v>0.00671140939597326</v>
      </c>
      <c r="S1352" s="11" t="n">
        <v>0</v>
      </c>
      <c r="T1352" s="13" t="n">
        <v>-0.0434782608695652</v>
      </c>
      <c r="U1352" s="13" t="n">
        <v>-0.0339244410177332</v>
      </c>
      <c r="V1352" s="11" t="n">
        <v>0</v>
      </c>
      <c r="W1352" s="13" t="n">
        <v>-0.0454545454545454</v>
      </c>
      <c r="X1352" s="11" t="n">
        <v>0</v>
      </c>
      <c r="Y1352" s="11" t="n">
        <v>0</v>
      </c>
      <c r="Z1352" s="11" t="n">
        <v>0</v>
      </c>
      <c r="AA1352" s="11" t="n">
        <v>0</v>
      </c>
      <c r="AB1352" s="10" t="s">
        <v>515</v>
      </c>
      <c r="AC1352" s="11" t="n">
        <v>1</v>
      </c>
      <c r="AD1352" s="11" t="n">
        <v>7</v>
      </c>
      <c r="AE1352" s="11" t="n">
        <v>2</v>
      </c>
      <c r="AF1352" s="11" t="n">
        <v>1</v>
      </c>
      <c r="AG1352" s="11" t="n">
        <v>11</v>
      </c>
      <c r="AH1352" s="11" t="n">
        <v>0</v>
      </c>
      <c r="AI1352" s="13" t="n">
        <v>0.0454545454545455</v>
      </c>
      <c r="AJ1352" s="13" t="n">
        <v>0.318181818181818</v>
      </c>
      <c r="AK1352" s="13" t="n">
        <v>0.0909090909090909</v>
      </c>
      <c r="AL1352" s="13" t="n">
        <v>0.0454545454545455</v>
      </c>
      <c r="AM1352" s="13" t="n">
        <v>0.5</v>
      </c>
      <c r="AN1352" s="11" t="n">
        <v>0</v>
      </c>
      <c r="AO1352" s="13" t="n">
        <v>0</v>
      </c>
      <c r="AP1352" s="11" t="n">
        <v>2</v>
      </c>
      <c r="AQ1352" s="11" t="n">
        <v>1</v>
      </c>
      <c r="AR1352" s="13" t="n">
        <v>0.0869565217391304</v>
      </c>
      <c r="AS1352" s="13" t="n">
        <v>0.0434782608695652</v>
      </c>
      <c r="AT1352" s="14" t="n">
        <f aca="false">SUMIFS(시도_소아과개폐업!$C$5:$C$293,시도_소아과개폐업!$A$5:$A$293,$D1352,시도_소아과개폐업!$B$5:$B$293,$B1352)</f>
        <v>4</v>
      </c>
      <c r="AU1352" s="14" t="n">
        <f aca="false">SUMIFS(시도_소아과개폐업!$D$5:$D$293,시도_소아과개폐업!$A$5:$A$293,$D1352,시도_소아과개폐업!$B$5:$B$293,$B1352)</f>
        <v>12</v>
      </c>
      <c r="AV1352" s="14" t="n">
        <f aca="false">SUMIFS(시도_소아과개폐업!$F$5:$F$293,시도_소아과개폐업!$A$5:$A$293,$D1352,시도_소아과개폐업!$B$5:$B$293,$B1352)</f>
        <v>-8</v>
      </c>
      <c r="AW1352" s="15" t="n">
        <f aca="false">SUMIFS(시도_소아과개폐업!$G$5:$G$293,시도_소아과개폐업!$A$5:$A$293,$D1352,시도_소아과개폐업!$B$5:$B$293,$B1352)</f>
        <v>0.214285714285714</v>
      </c>
      <c r="AX1352" s="14" t="n">
        <f aca="false">SUMIFS(시도_소아과개폐업!$H$5:$H$293,시도_소아과개폐업!$A$5:$A$293,$D1352,시도_소아과개폐업!$B$5:$B$293,$B1352)</f>
        <v>29</v>
      </c>
      <c r="AY1352" s="14" t="n">
        <f aca="false">SUMIFS(시군구_병원급!$E$5:$E$3668,시군구_병원급!$A$5:$A$3668,$A1352,시군구_병원급!$D$5:$D$3668,$D1352)</f>
        <v>0</v>
      </c>
      <c r="AZ1352" s="14" t="n">
        <f aca="false">SUMIFS(시군구_병원급!$F$5:$F$3668,시군구_병원급!$A$5:$A$3668,$A1352,시군구_병원급!$D$5:$D$3668,$D1352)</f>
        <v>0</v>
      </c>
      <c r="BA1352" s="14" t="n">
        <f aca="false">SUMIFS(시군구_병원급!$G$5:$G$3668,시군구_병원급!$A$5:$A$3668,$A1352,시군구_병원급!$D$5:$D$3668,$D1352)</f>
        <v>1</v>
      </c>
      <c r="BB1352" s="14" t="n">
        <f aca="false">SUMIFS(시군구_병원급!$H$5:$H$3668,시군구_병원급!$A$5:$A$3668,$A1352,시군구_병원급!$D$5:$D$3668,$D1352)</f>
        <v>2</v>
      </c>
      <c r="BC1352" s="16" t="n">
        <f aca="false">K1352+AY1352</f>
        <v>1</v>
      </c>
      <c r="BD1352" s="17" t="n">
        <f aca="false">IF(E1352=0,"",(K1352+AY1352)/E1352*1000)</f>
        <v>0.885739592559787</v>
      </c>
      <c r="BE1352" s="16" t="n">
        <f aca="false">AY1352-SUMIFS(시군구_병원급!$E$5:$E$3668,시군구_병원급!$A$5:$A$3668,$A1352,시군구_병원급!$D$5:$D$3668,$D1352-3)</f>
        <v>0</v>
      </c>
      <c r="BF1352" s="16" t="n">
        <f aca="false">IF(AY1352=0,1,0)</f>
        <v>1</v>
      </c>
      <c r="BG1352" s="16" t="n">
        <f aca="false">IF(K1352+AY1352=0,1,0)</f>
        <v>0</v>
      </c>
      <c r="BH1352" s="16" t="n">
        <f aca="false">AF1352+AG1352+AH1352</f>
        <v>12</v>
      </c>
      <c r="BI1352" s="18" t="n">
        <f aca="false">IF(H1352=0,"",BH1352/H1352)</f>
        <v>0.545454545454545</v>
      </c>
      <c r="BJ1352" s="16" t="n">
        <f aca="false">IF(AP1352="","",AP1352+AN1352)</f>
        <v>2</v>
      </c>
    </row>
    <row r="1353" customFormat="false" ht="15" hidden="false" customHeight="true" outlineLevel="0" collapsed="false">
      <c r="A1353" s="9" t="s">
        <v>469</v>
      </c>
      <c r="B1353" s="10" t="s">
        <v>451</v>
      </c>
      <c r="C1353" s="10" t="s">
        <v>470</v>
      </c>
      <c r="D1353" s="9" t="n">
        <v>2021</v>
      </c>
      <c r="E1353" s="11" t="n">
        <v>797</v>
      </c>
      <c r="F1353" s="11" t="n">
        <v>95</v>
      </c>
      <c r="G1353" s="11" t="n">
        <v>91</v>
      </c>
      <c r="H1353" s="11" t="n">
        <v>13</v>
      </c>
      <c r="I1353" s="11" t="n">
        <v>713</v>
      </c>
      <c r="J1353" s="11" t="n">
        <v>479</v>
      </c>
      <c r="K1353" s="11" t="n">
        <v>0</v>
      </c>
      <c r="L1353" s="12" t="n">
        <v>16.3111668757842</v>
      </c>
      <c r="M1353" s="12" t="n">
        <v>0</v>
      </c>
      <c r="N1353" s="13" t="n">
        <v>0.671809256661992</v>
      </c>
      <c r="O1353" s="13" t="n">
        <v>0.894604767879548</v>
      </c>
      <c r="P1353" s="13" t="n">
        <v>0.114178168130489</v>
      </c>
      <c r="Q1353" s="13" t="n">
        <v>-0.179196704428424</v>
      </c>
      <c r="R1353" s="13" t="n">
        <v>-0.254098360655738</v>
      </c>
      <c r="S1353" s="11" t="n">
        <v>0</v>
      </c>
      <c r="T1353" s="13" t="n">
        <v>0</v>
      </c>
      <c r="U1353" s="13" t="n">
        <v>0</v>
      </c>
      <c r="V1353" s="11" t="n">
        <v>1</v>
      </c>
      <c r="W1353" s="13" t="n">
        <v>0</v>
      </c>
      <c r="X1353" s="11" t="n">
        <v>0</v>
      </c>
      <c r="Y1353" s="11" t="n">
        <v>0</v>
      </c>
      <c r="Z1353" s="11" t="n">
        <v>0</v>
      </c>
      <c r="AA1353" s="11" t="n">
        <v>0</v>
      </c>
      <c r="AB1353" s="10" t="s">
        <v>515</v>
      </c>
      <c r="AC1353" s="11" t="n">
        <v>1</v>
      </c>
      <c r="AD1353" s="11" t="n">
        <v>3</v>
      </c>
      <c r="AE1353" s="11" t="n">
        <v>2</v>
      </c>
      <c r="AF1353" s="11" t="n">
        <v>0</v>
      </c>
      <c r="AG1353" s="11" t="n">
        <v>7</v>
      </c>
      <c r="AH1353" s="11" t="n">
        <v>0</v>
      </c>
      <c r="AI1353" s="13" t="n">
        <v>0.0769230769230769</v>
      </c>
      <c r="AJ1353" s="13" t="n">
        <v>0.230769230769231</v>
      </c>
      <c r="AK1353" s="13" t="n">
        <v>0.153846153846154</v>
      </c>
      <c r="AL1353" s="13" t="n">
        <v>0</v>
      </c>
      <c r="AM1353" s="13" t="n">
        <v>0.538461538461538</v>
      </c>
      <c r="AN1353" s="11" t="n">
        <v>1</v>
      </c>
      <c r="AO1353" s="13" t="n">
        <v>0.0714285714285714</v>
      </c>
      <c r="AP1353" s="11" t="n">
        <v>0</v>
      </c>
      <c r="AQ1353" s="11" t="n">
        <v>0</v>
      </c>
      <c r="AR1353" s="13" t="n">
        <v>0</v>
      </c>
      <c r="AS1353" s="13" t="n">
        <v>0</v>
      </c>
      <c r="AT1353" s="14" t="n">
        <f aca="false">SUMIFS(시도_소아과개폐업!$C$5:$C$293,시도_소아과개폐업!$A$5:$A$293,$D1353,시도_소아과개폐업!$B$5:$B$293,$B1353)</f>
        <v>4</v>
      </c>
      <c r="AU1353" s="14" t="n">
        <f aca="false">SUMIFS(시도_소아과개폐업!$D$5:$D$293,시도_소아과개폐업!$A$5:$A$293,$D1353,시도_소아과개폐업!$B$5:$B$293,$B1353)</f>
        <v>12</v>
      </c>
      <c r="AV1353" s="14" t="n">
        <f aca="false">SUMIFS(시도_소아과개폐업!$F$5:$F$293,시도_소아과개폐업!$A$5:$A$293,$D1353,시도_소아과개폐업!$B$5:$B$293,$B1353)</f>
        <v>-8</v>
      </c>
      <c r="AW1353" s="15" t="n">
        <f aca="false">SUMIFS(시도_소아과개폐업!$G$5:$G$293,시도_소아과개폐업!$A$5:$A$293,$D1353,시도_소아과개폐업!$B$5:$B$293,$B1353)</f>
        <v>0.214285714285714</v>
      </c>
      <c r="AX1353" s="14" t="n">
        <f aca="false">SUMIFS(시도_소아과개폐업!$H$5:$H$293,시도_소아과개폐업!$A$5:$A$293,$D1353,시도_소아과개폐업!$B$5:$B$293,$B1353)</f>
        <v>29</v>
      </c>
      <c r="AY1353" s="14" t="n">
        <f aca="false">SUMIFS(시군구_병원급!$E$5:$E$3668,시군구_병원급!$A$5:$A$3668,$A1353,시군구_병원급!$D$5:$D$3668,$D1353)</f>
        <v>0</v>
      </c>
      <c r="AZ1353" s="14" t="n">
        <f aca="false">SUMIFS(시군구_병원급!$F$5:$F$3668,시군구_병원급!$A$5:$A$3668,$A1353,시군구_병원급!$D$5:$D$3668,$D1353)</f>
        <v>1</v>
      </c>
      <c r="BA1353" s="14" t="n">
        <f aca="false">SUMIFS(시군구_병원급!$G$5:$G$3668,시군구_병원급!$A$5:$A$3668,$A1353,시군구_병원급!$D$5:$D$3668,$D1353)</f>
        <v>2</v>
      </c>
      <c r="BB1353" s="14" t="n">
        <f aca="false">SUMIFS(시군구_병원급!$H$5:$H$3668,시군구_병원급!$A$5:$A$3668,$A1353,시군구_병원급!$D$5:$D$3668,$D1353)</f>
        <v>3</v>
      </c>
      <c r="BC1353" s="16" t="n">
        <f aca="false">K1353+AY1353</f>
        <v>0</v>
      </c>
      <c r="BD1353" s="17" t="n">
        <f aca="false">IF(E1353=0,"",(K1353+AY1353)/E1353*1000)</f>
        <v>0</v>
      </c>
      <c r="BE1353" s="16" t="n">
        <f aca="false">AY1353-SUMIFS(시군구_병원급!$E$5:$E$3668,시군구_병원급!$A$5:$A$3668,$A1353,시군구_병원급!$D$5:$D$3668,$D1353-3)</f>
        <v>0</v>
      </c>
      <c r="BF1353" s="16" t="n">
        <f aca="false">IF(AY1353=0,1,0)</f>
        <v>1</v>
      </c>
      <c r="BG1353" s="16" t="n">
        <f aca="false">IF(K1353+AY1353=0,1,0)</f>
        <v>1</v>
      </c>
      <c r="BH1353" s="16" t="n">
        <f aca="false">AF1353+AG1353+AH1353</f>
        <v>7</v>
      </c>
      <c r="BI1353" s="18" t="n">
        <f aca="false">IF(H1353=0,"",BH1353/H1353)</f>
        <v>0.538461538461538</v>
      </c>
      <c r="BJ1353" s="16" t="n">
        <f aca="false">IF(AP1353="","",AP1353+AN1353)</f>
        <v>1</v>
      </c>
    </row>
    <row r="1354" customFormat="false" ht="15" hidden="false" customHeight="true" outlineLevel="0" collapsed="false">
      <c r="A1354" s="9" t="s">
        <v>471</v>
      </c>
      <c r="B1354" s="10" t="s">
        <v>451</v>
      </c>
      <c r="C1354" s="10" t="s">
        <v>472</v>
      </c>
      <c r="D1354" s="9" t="n">
        <v>2021</v>
      </c>
      <c r="E1354" s="11" t="n">
        <v>840</v>
      </c>
      <c r="F1354" s="11" t="n">
        <v>107</v>
      </c>
      <c r="G1354" s="11" t="n">
        <v>106</v>
      </c>
      <c r="H1354" s="11" t="n">
        <v>14</v>
      </c>
      <c r="I1354" s="11" t="n">
        <v>762</v>
      </c>
      <c r="J1354" s="11" t="n">
        <v>551</v>
      </c>
      <c r="K1354" s="11" t="n">
        <v>0</v>
      </c>
      <c r="L1354" s="12" t="n">
        <v>16.6666666666667</v>
      </c>
      <c r="M1354" s="12" t="n">
        <v>0</v>
      </c>
      <c r="N1354" s="13" t="n">
        <v>0.723097112860892</v>
      </c>
      <c r="O1354" s="13" t="n">
        <v>0.907142857142857</v>
      </c>
      <c r="P1354" s="13" t="n">
        <v>0.126190476190476</v>
      </c>
      <c r="Q1354" s="13" t="n">
        <v>-0.261213720316623</v>
      </c>
      <c r="R1354" s="13" t="n">
        <v>-0.253521126760563</v>
      </c>
      <c r="S1354" s="11" t="n">
        <v>0</v>
      </c>
      <c r="T1354" s="13" t="n">
        <v>-0.125</v>
      </c>
      <c r="U1354" s="13" t="n">
        <v>-0.138983050847458</v>
      </c>
      <c r="V1354" s="11" t="n">
        <v>1</v>
      </c>
      <c r="W1354" s="13" t="n">
        <v>-0.214285714285714</v>
      </c>
      <c r="X1354" s="11" t="n">
        <v>0</v>
      </c>
      <c r="Y1354" s="11" t="n">
        <v>0</v>
      </c>
      <c r="Z1354" s="11" t="n">
        <v>0</v>
      </c>
      <c r="AA1354" s="11" t="n">
        <v>0</v>
      </c>
      <c r="AB1354" s="10" t="s">
        <v>515</v>
      </c>
      <c r="AC1354" s="11" t="n">
        <v>7</v>
      </c>
      <c r="AD1354" s="11" t="n">
        <v>3</v>
      </c>
      <c r="AE1354" s="11" t="n">
        <v>1</v>
      </c>
      <c r="AF1354" s="11" t="n">
        <v>0</v>
      </c>
      <c r="AG1354" s="11" t="n">
        <v>3</v>
      </c>
      <c r="AH1354" s="11" t="n">
        <v>0</v>
      </c>
      <c r="AI1354" s="13" t="n">
        <v>0.5</v>
      </c>
      <c r="AJ1354" s="13" t="n">
        <v>0.214285714285714</v>
      </c>
      <c r="AK1354" s="13" t="n">
        <v>0.0714285714285714</v>
      </c>
      <c r="AL1354" s="13" t="n">
        <v>0</v>
      </c>
      <c r="AM1354" s="13" t="n">
        <v>0.214285714285714</v>
      </c>
      <c r="AN1354" s="11" t="n">
        <v>1</v>
      </c>
      <c r="AO1354" s="13" t="n">
        <v>0.0666666666666667</v>
      </c>
      <c r="AP1354" s="11" t="n">
        <v>1</v>
      </c>
      <c r="AQ1354" s="11" t="n">
        <v>0</v>
      </c>
      <c r="AR1354" s="13" t="n">
        <v>0.0625</v>
      </c>
      <c r="AS1354" s="13" t="n">
        <v>0</v>
      </c>
      <c r="AT1354" s="14" t="n">
        <f aca="false">SUMIFS(시도_소아과개폐업!$C$5:$C$293,시도_소아과개폐업!$A$5:$A$293,$D1354,시도_소아과개폐업!$B$5:$B$293,$B1354)</f>
        <v>4</v>
      </c>
      <c r="AU1354" s="14" t="n">
        <f aca="false">SUMIFS(시도_소아과개폐업!$D$5:$D$293,시도_소아과개폐업!$A$5:$A$293,$D1354,시도_소아과개폐업!$B$5:$B$293,$B1354)</f>
        <v>12</v>
      </c>
      <c r="AV1354" s="14" t="n">
        <f aca="false">SUMIFS(시도_소아과개폐업!$F$5:$F$293,시도_소아과개폐업!$A$5:$A$293,$D1354,시도_소아과개폐업!$B$5:$B$293,$B1354)</f>
        <v>-8</v>
      </c>
      <c r="AW1354" s="15" t="n">
        <f aca="false">SUMIFS(시도_소아과개폐업!$G$5:$G$293,시도_소아과개폐업!$A$5:$A$293,$D1354,시도_소아과개폐업!$B$5:$B$293,$B1354)</f>
        <v>0.214285714285714</v>
      </c>
      <c r="AX1354" s="14" t="n">
        <f aca="false">SUMIFS(시도_소아과개폐업!$H$5:$H$293,시도_소아과개폐업!$A$5:$A$293,$D1354,시도_소아과개폐업!$B$5:$B$293,$B1354)</f>
        <v>29</v>
      </c>
      <c r="AY1354" s="14" t="n">
        <f aca="false">SUMIFS(시군구_병원급!$E$5:$E$3668,시군구_병원급!$A$5:$A$3668,$A1354,시군구_병원급!$D$5:$D$3668,$D1354)</f>
        <v>0</v>
      </c>
      <c r="AZ1354" s="14" t="n">
        <f aca="false">SUMIFS(시군구_병원급!$F$5:$F$3668,시군구_병원급!$A$5:$A$3668,$A1354,시군구_병원급!$D$5:$D$3668,$D1354)</f>
        <v>0</v>
      </c>
      <c r="BA1354" s="14" t="n">
        <f aca="false">SUMIFS(시군구_병원급!$G$5:$G$3668,시군구_병원급!$A$5:$A$3668,$A1354,시군구_병원급!$D$5:$D$3668,$D1354)</f>
        <v>0</v>
      </c>
      <c r="BB1354" s="14" t="n">
        <f aca="false">SUMIFS(시군구_병원급!$H$5:$H$3668,시군구_병원급!$A$5:$A$3668,$A1354,시군구_병원급!$D$5:$D$3668,$D1354)</f>
        <v>2</v>
      </c>
      <c r="BC1354" s="16" t="n">
        <f aca="false">K1354+AY1354</f>
        <v>0</v>
      </c>
      <c r="BD1354" s="17" t="n">
        <f aca="false">IF(E1354=0,"",(K1354+AY1354)/E1354*1000)</f>
        <v>0</v>
      </c>
      <c r="BE1354" s="16" t="n">
        <f aca="false">AY1354-SUMIFS(시군구_병원급!$E$5:$E$3668,시군구_병원급!$A$5:$A$3668,$A1354,시군구_병원급!$D$5:$D$3668,$D1354-3)</f>
        <v>0</v>
      </c>
      <c r="BF1354" s="16" t="n">
        <f aca="false">IF(AY1354=0,1,0)</f>
        <v>1</v>
      </c>
      <c r="BG1354" s="16" t="n">
        <f aca="false">IF(K1354+AY1354=0,1,0)</f>
        <v>1</v>
      </c>
      <c r="BH1354" s="16" t="n">
        <f aca="false">AF1354+AG1354+AH1354</f>
        <v>3</v>
      </c>
      <c r="BI1354" s="18" t="n">
        <f aca="false">IF(H1354=0,"",BH1354/H1354)</f>
        <v>0.214285714285714</v>
      </c>
      <c r="BJ1354" s="16" t="n">
        <f aca="false">IF(AP1354="","",AP1354+AN1354)</f>
        <v>2</v>
      </c>
    </row>
    <row r="1355" customFormat="false" ht="15" hidden="false" customHeight="true" outlineLevel="0" collapsed="false">
      <c r="A1355" s="9" t="s">
        <v>473</v>
      </c>
      <c r="B1355" s="10" t="s">
        <v>451</v>
      </c>
      <c r="C1355" s="10" t="s">
        <v>474</v>
      </c>
      <c r="D1355" s="9" t="n">
        <v>2021</v>
      </c>
      <c r="E1355" s="11" t="n">
        <v>819</v>
      </c>
      <c r="F1355" s="11" t="n">
        <v>122</v>
      </c>
      <c r="G1355" s="11" t="n">
        <v>128</v>
      </c>
      <c r="H1355" s="11" t="n">
        <v>14</v>
      </c>
      <c r="I1355" s="11" t="n">
        <v>1050</v>
      </c>
      <c r="J1355" s="11" t="n">
        <v>484</v>
      </c>
      <c r="K1355" s="11" t="n">
        <v>0</v>
      </c>
      <c r="L1355" s="12" t="n">
        <v>17.0940170940171</v>
      </c>
      <c r="M1355" s="12" t="n">
        <v>0</v>
      </c>
      <c r="N1355" s="13" t="n">
        <v>0.460952380952381</v>
      </c>
      <c r="O1355" s="13" t="n">
        <v>1.28205128205128</v>
      </c>
      <c r="P1355" s="13" t="n">
        <v>0.156288156288156</v>
      </c>
      <c r="Q1355" s="13" t="n">
        <v>-0.197058823529412</v>
      </c>
      <c r="R1355" s="13" t="n">
        <v>-0.0588235294117647</v>
      </c>
      <c r="S1355" s="11" t="n">
        <v>0</v>
      </c>
      <c r="T1355" s="13" t="n">
        <v>0.0769230769230769</v>
      </c>
      <c r="U1355" s="13" t="n">
        <v>0.0510510510510511</v>
      </c>
      <c r="V1355" s="11" t="n">
        <v>1</v>
      </c>
      <c r="W1355" s="13" t="n">
        <v>-0.0714285714285714</v>
      </c>
      <c r="X1355" s="11" t="n">
        <v>0</v>
      </c>
      <c r="Y1355" s="11" t="n">
        <v>0</v>
      </c>
      <c r="Z1355" s="11" t="n">
        <v>0</v>
      </c>
      <c r="AA1355" s="11" t="n">
        <v>0</v>
      </c>
      <c r="AB1355" s="10" t="s">
        <v>515</v>
      </c>
      <c r="AC1355" s="11" t="n">
        <v>4</v>
      </c>
      <c r="AD1355" s="11" t="n">
        <v>0</v>
      </c>
      <c r="AE1355" s="11" t="n">
        <v>1</v>
      </c>
      <c r="AF1355" s="11" t="n">
        <v>1</v>
      </c>
      <c r="AG1355" s="11" t="n">
        <v>8</v>
      </c>
      <c r="AH1355" s="11" t="n">
        <v>0</v>
      </c>
      <c r="AI1355" s="13" t="n">
        <v>0.285714285714286</v>
      </c>
      <c r="AJ1355" s="13" t="n">
        <v>0</v>
      </c>
      <c r="AK1355" s="13" t="n">
        <v>0.0714285714285714</v>
      </c>
      <c r="AL1355" s="13" t="n">
        <v>0.0714285714285714</v>
      </c>
      <c r="AM1355" s="13" t="n">
        <v>0.571428571428571</v>
      </c>
      <c r="AN1355" s="11" t="n">
        <v>0</v>
      </c>
      <c r="AO1355" s="13" t="n">
        <v>0</v>
      </c>
      <c r="AP1355" s="11" t="n">
        <v>0</v>
      </c>
      <c r="AQ1355" s="11" t="n">
        <v>1</v>
      </c>
      <c r="AR1355" s="13" t="n">
        <v>0</v>
      </c>
      <c r="AS1355" s="13" t="n">
        <v>0.0769230769230769</v>
      </c>
      <c r="AT1355" s="14" t="n">
        <f aca="false">SUMIFS(시도_소아과개폐업!$C$5:$C$293,시도_소아과개폐업!$A$5:$A$293,$D1355,시도_소아과개폐업!$B$5:$B$293,$B1355)</f>
        <v>4</v>
      </c>
      <c r="AU1355" s="14" t="n">
        <f aca="false">SUMIFS(시도_소아과개폐업!$D$5:$D$293,시도_소아과개폐업!$A$5:$A$293,$D1355,시도_소아과개폐업!$B$5:$B$293,$B1355)</f>
        <v>12</v>
      </c>
      <c r="AV1355" s="14" t="n">
        <f aca="false">SUMIFS(시도_소아과개폐업!$F$5:$F$293,시도_소아과개폐업!$A$5:$A$293,$D1355,시도_소아과개폐업!$B$5:$B$293,$B1355)</f>
        <v>-8</v>
      </c>
      <c r="AW1355" s="15" t="n">
        <f aca="false">SUMIFS(시도_소아과개폐업!$G$5:$G$293,시도_소아과개폐업!$A$5:$A$293,$D1355,시도_소아과개폐업!$B$5:$B$293,$B1355)</f>
        <v>0.214285714285714</v>
      </c>
      <c r="AX1355" s="14" t="n">
        <f aca="false">SUMIFS(시도_소아과개폐업!$H$5:$H$293,시도_소아과개폐업!$A$5:$A$293,$D1355,시도_소아과개폐업!$B$5:$B$293,$B1355)</f>
        <v>29</v>
      </c>
      <c r="AY1355" s="14" t="n">
        <f aca="false">SUMIFS(시군구_병원급!$E$5:$E$3668,시군구_병원급!$A$5:$A$3668,$A1355,시군구_병원급!$D$5:$D$3668,$D1355)</f>
        <v>0</v>
      </c>
      <c r="AZ1355" s="14" t="n">
        <f aca="false">SUMIFS(시군구_병원급!$F$5:$F$3668,시군구_병원급!$A$5:$A$3668,$A1355,시군구_병원급!$D$5:$D$3668,$D1355)</f>
        <v>0</v>
      </c>
      <c r="BA1355" s="14" t="n">
        <f aca="false">SUMIFS(시군구_병원급!$G$5:$G$3668,시군구_병원급!$A$5:$A$3668,$A1355,시군구_병원급!$D$5:$D$3668,$D1355)</f>
        <v>2</v>
      </c>
      <c r="BB1355" s="14" t="n">
        <f aca="false">SUMIFS(시군구_병원급!$H$5:$H$3668,시군구_병원급!$A$5:$A$3668,$A1355,시군구_병원급!$D$5:$D$3668,$D1355)</f>
        <v>2</v>
      </c>
      <c r="BC1355" s="16" t="n">
        <f aca="false">K1355+AY1355</f>
        <v>0</v>
      </c>
      <c r="BD1355" s="17" t="n">
        <f aca="false">IF(E1355=0,"",(K1355+AY1355)/E1355*1000)</f>
        <v>0</v>
      </c>
      <c r="BE1355" s="16" t="n">
        <f aca="false">AY1355-SUMIFS(시군구_병원급!$E$5:$E$3668,시군구_병원급!$A$5:$A$3668,$A1355,시군구_병원급!$D$5:$D$3668,$D1355-3)</f>
        <v>0</v>
      </c>
      <c r="BF1355" s="16" t="n">
        <f aca="false">IF(AY1355=0,1,0)</f>
        <v>1</v>
      </c>
      <c r="BG1355" s="16" t="n">
        <f aca="false">IF(K1355+AY1355=0,1,0)</f>
        <v>1</v>
      </c>
      <c r="BH1355" s="16" t="n">
        <f aca="false">AF1355+AG1355+AH1355</f>
        <v>9</v>
      </c>
      <c r="BI1355" s="18" t="n">
        <f aca="false">IF(H1355=0,"",BH1355/H1355)</f>
        <v>0.642857142857143</v>
      </c>
      <c r="BJ1355" s="16" t="n">
        <f aca="false">IF(AP1355="","",AP1355+AN1355)</f>
        <v>0</v>
      </c>
    </row>
    <row r="1356" customFormat="false" ht="15" hidden="false" customHeight="true" outlineLevel="0" collapsed="false">
      <c r="A1356" s="9" t="s">
        <v>475</v>
      </c>
      <c r="B1356" s="10" t="s">
        <v>451</v>
      </c>
      <c r="C1356" s="10" t="s">
        <v>476</v>
      </c>
      <c r="D1356" s="9" t="n">
        <v>2021</v>
      </c>
      <c r="E1356" s="11" t="n">
        <v>1839</v>
      </c>
      <c r="F1356" s="11" t="n">
        <v>269</v>
      </c>
      <c r="G1356" s="11" t="n">
        <v>277</v>
      </c>
      <c r="H1356" s="11" t="n">
        <v>24</v>
      </c>
      <c r="I1356" s="11" t="n">
        <v>1553</v>
      </c>
      <c r="J1356" s="11" t="n">
        <v>1232</v>
      </c>
      <c r="K1356" s="11" t="n">
        <v>0</v>
      </c>
      <c r="L1356" s="12" t="n">
        <v>13.0505709624796</v>
      </c>
      <c r="M1356" s="12" t="n">
        <v>0</v>
      </c>
      <c r="N1356" s="13" t="n">
        <v>0.793303283966516</v>
      </c>
      <c r="O1356" s="13" t="n">
        <v>0.844480696030451</v>
      </c>
      <c r="P1356" s="13" t="n">
        <v>0.150625339858619</v>
      </c>
      <c r="Q1356" s="13" t="n">
        <v>-0.094088669950739</v>
      </c>
      <c r="R1356" s="13" t="n">
        <v>-0.170658682634731</v>
      </c>
      <c r="S1356" s="11" t="n">
        <v>0</v>
      </c>
      <c r="T1356" s="13" t="n">
        <v>0</v>
      </c>
      <c r="U1356" s="13" t="n">
        <v>0</v>
      </c>
      <c r="V1356" s="11" t="n">
        <v>1</v>
      </c>
      <c r="W1356" s="13" t="n">
        <v>-0.0833333333333334</v>
      </c>
      <c r="X1356" s="11" t="n">
        <v>0</v>
      </c>
      <c r="Y1356" s="11" t="n">
        <v>0</v>
      </c>
      <c r="Z1356" s="11" t="n">
        <v>0</v>
      </c>
      <c r="AA1356" s="11" t="n">
        <v>0</v>
      </c>
      <c r="AB1356" s="10" t="s">
        <v>515</v>
      </c>
      <c r="AC1356" s="11" t="n">
        <v>2</v>
      </c>
      <c r="AD1356" s="11" t="n">
        <v>13</v>
      </c>
      <c r="AE1356" s="11" t="n">
        <v>2</v>
      </c>
      <c r="AF1356" s="11" t="n">
        <v>4</v>
      </c>
      <c r="AG1356" s="11" t="n">
        <v>3</v>
      </c>
      <c r="AH1356" s="11" t="n">
        <v>0</v>
      </c>
      <c r="AI1356" s="13" t="n">
        <v>0.0833333333333333</v>
      </c>
      <c r="AJ1356" s="13" t="n">
        <v>0.541666666666667</v>
      </c>
      <c r="AK1356" s="13" t="n">
        <v>0.0833333333333333</v>
      </c>
      <c r="AL1356" s="13" t="n">
        <v>0.166666666666667</v>
      </c>
      <c r="AM1356" s="13" t="n">
        <v>0.125</v>
      </c>
      <c r="AN1356" s="11" t="n">
        <v>4</v>
      </c>
      <c r="AO1356" s="13" t="n">
        <v>0.142857142857143</v>
      </c>
      <c r="AP1356" s="11" t="n">
        <v>0</v>
      </c>
      <c r="AQ1356" s="11" t="n">
        <v>0</v>
      </c>
      <c r="AR1356" s="13" t="n">
        <v>0</v>
      </c>
      <c r="AS1356" s="13" t="n">
        <v>0</v>
      </c>
      <c r="AT1356" s="14" t="n">
        <f aca="false">SUMIFS(시도_소아과개폐업!$C$5:$C$293,시도_소아과개폐업!$A$5:$A$293,$D1356,시도_소아과개폐업!$B$5:$B$293,$B1356)</f>
        <v>4</v>
      </c>
      <c r="AU1356" s="14" t="n">
        <f aca="false">SUMIFS(시도_소아과개폐업!$D$5:$D$293,시도_소아과개폐업!$A$5:$A$293,$D1356,시도_소아과개폐업!$B$5:$B$293,$B1356)</f>
        <v>12</v>
      </c>
      <c r="AV1356" s="14" t="n">
        <f aca="false">SUMIFS(시도_소아과개폐업!$F$5:$F$293,시도_소아과개폐업!$A$5:$A$293,$D1356,시도_소아과개폐업!$B$5:$B$293,$B1356)</f>
        <v>-8</v>
      </c>
      <c r="AW1356" s="15" t="n">
        <f aca="false">SUMIFS(시도_소아과개폐업!$G$5:$G$293,시도_소아과개폐업!$A$5:$A$293,$D1356,시도_소아과개폐업!$B$5:$B$293,$B1356)</f>
        <v>0.214285714285714</v>
      </c>
      <c r="AX1356" s="14" t="n">
        <f aca="false">SUMIFS(시도_소아과개폐업!$H$5:$H$293,시도_소아과개폐업!$A$5:$A$293,$D1356,시도_소아과개폐업!$B$5:$B$293,$B1356)</f>
        <v>29</v>
      </c>
      <c r="AY1356" s="14" t="n">
        <f aca="false">SUMIFS(시군구_병원급!$E$5:$E$3668,시군구_병원급!$A$5:$A$3668,$A1356,시군구_병원급!$D$5:$D$3668,$D1356)</f>
        <v>0</v>
      </c>
      <c r="AZ1356" s="14" t="n">
        <f aca="false">SUMIFS(시군구_병원급!$F$5:$F$3668,시군구_병원급!$A$5:$A$3668,$A1356,시군구_병원급!$D$5:$D$3668,$D1356)</f>
        <v>0</v>
      </c>
      <c r="BA1356" s="14" t="n">
        <f aca="false">SUMIFS(시군구_병원급!$G$5:$G$3668,시군구_병원급!$A$5:$A$3668,$A1356,시군구_병원급!$D$5:$D$3668,$D1356)</f>
        <v>1</v>
      </c>
      <c r="BB1356" s="14" t="n">
        <f aca="false">SUMIFS(시군구_병원급!$H$5:$H$3668,시군구_병원급!$A$5:$A$3668,$A1356,시군구_병원급!$D$5:$D$3668,$D1356)</f>
        <v>2</v>
      </c>
      <c r="BC1356" s="16" t="n">
        <f aca="false">K1356+AY1356</f>
        <v>0</v>
      </c>
      <c r="BD1356" s="17" t="n">
        <f aca="false">IF(E1356=0,"",(K1356+AY1356)/E1356*1000)</f>
        <v>0</v>
      </c>
      <c r="BE1356" s="16" t="n">
        <f aca="false">AY1356-SUMIFS(시군구_병원급!$E$5:$E$3668,시군구_병원급!$A$5:$A$3668,$A1356,시군구_병원급!$D$5:$D$3668,$D1356-3)</f>
        <v>0</v>
      </c>
      <c r="BF1356" s="16" t="n">
        <f aca="false">IF(AY1356=0,1,0)</f>
        <v>1</v>
      </c>
      <c r="BG1356" s="16" t="n">
        <f aca="false">IF(K1356+AY1356=0,1,0)</f>
        <v>1</v>
      </c>
      <c r="BH1356" s="16" t="n">
        <f aca="false">AF1356+AG1356+AH1356</f>
        <v>7</v>
      </c>
      <c r="BI1356" s="18" t="n">
        <f aca="false">IF(H1356=0,"",BH1356/H1356)</f>
        <v>0.291666666666667</v>
      </c>
      <c r="BJ1356" s="16" t="n">
        <f aca="false">IF(AP1356="","",AP1356+AN1356)</f>
        <v>4</v>
      </c>
    </row>
    <row r="1357" customFormat="false" ht="15" hidden="false" customHeight="true" outlineLevel="0" collapsed="false">
      <c r="A1357" s="9" t="s">
        <v>477</v>
      </c>
      <c r="B1357" s="10" t="s">
        <v>451</v>
      </c>
      <c r="C1357" s="10" t="s">
        <v>478</v>
      </c>
      <c r="D1357" s="9" t="n">
        <v>2021</v>
      </c>
      <c r="E1357" s="11" t="n">
        <v>970</v>
      </c>
      <c r="F1357" s="11" t="n">
        <v>140</v>
      </c>
      <c r="G1357" s="11" t="n">
        <v>138</v>
      </c>
      <c r="H1357" s="11" t="n">
        <v>18</v>
      </c>
      <c r="I1357" s="11" t="n">
        <v>838</v>
      </c>
      <c r="J1357" s="11" t="n">
        <v>664</v>
      </c>
      <c r="K1357" s="11" t="n">
        <v>0</v>
      </c>
      <c r="L1357" s="12" t="n">
        <v>18.5567010309278</v>
      </c>
      <c r="M1357" s="12" t="n">
        <v>0</v>
      </c>
      <c r="N1357" s="13" t="n">
        <v>0.79236276849642</v>
      </c>
      <c r="O1357" s="13" t="n">
        <v>0.863917525773196</v>
      </c>
      <c r="P1357" s="13" t="n">
        <v>0.142268041237113</v>
      </c>
      <c r="Q1357" s="13" t="n">
        <v>-0.208809135399674</v>
      </c>
      <c r="R1357" s="13" t="n">
        <v>-0.316831683168317</v>
      </c>
      <c r="S1357" s="11" t="n">
        <v>0</v>
      </c>
      <c r="T1357" s="13" t="n">
        <v>0</v>
      </c>
      <c r="U1357" s="13" t="n">
        <v>-0.00238095238095237</v>
      </c>
      <c r="V1357" s="11" t="n">
        <v>1</v>
      </c>
      <c r="W1357" s="13" t="n">
        <v>-0.111111111111111</v>
      </c>
      <c r="X1357" s="11" t="n">
        <v>0</v>
      </c>
      <c r="Y1357" s="11" t="n">
        <v>0</v>
      </c>
      <c r="Z1357" s="11" t="n">
        <v>0</v>
      </c>
      <c r="AA1357" s="11" t="n">
        <v>0</v>
      </c>
      <c r="AB1357" s="10" t="s">
        <v>515</v>
      </c>
      <c r="AC1357" s="11" t="n">
        <v>7</v>
      </c>
      <c r="AD1357" s="11" t="n">
        <v>4</v>
      </c>
      <c r="AE1357" s="11" t="n">
        <v>3</v>
      </c>
      <c r="AF1357" s="11" t="n">
        <v>2</v>
      </c>
      <c r="AG1357" s="11" t="n">
        <v>2</v>
      </c>
      <c r="AH1357" s="11" t="n">
        <v>0</v>
      </c>
      <c r="AI1357" s="13" t="n">
        <v>0.388888888888889</v>
      </c>
      <c r="AJ1357" s="13" t="n">
        <v>0.222222222222222</v>
      </c>
      <c r="AK1357" s="13" t="n">
        <v>0.166666666666667</v>
      </c>
      <c r="AL1357" s="13" t="n">
        <v>0.111111111111111</v>
      </c>
      <c r="AM1357" s="13" t="n">
        <v>0.111111111111111</v>
      </c>
      <c r="AN1357" s="11" t="n">
        <v>0</v>
      </c>
      <c r="AO1357" s="13" t="n">
        <v>0</v>
      </c>
      <c r="AP1357" s="11" t="n">
        <v>1</v>
      </c>
      <c r="AQ1357" s="11" t="n">
        <v>1</v>
      </c>
      <c r="AR1357" s="13" t="n">
        <v>0.0555555555555556</v>
      </c>
      <c r="AS1357" s="13" t="n">
        <v>0.0555555555555556</v>
      </c>
      <c r="AT1357" s="14" t="n">
        <f aca="false">SUMIFS(시도_소아과개폐업!$C$5:$C$293,시도_소아과개폐업!$A$5:$A$293,$D1357,시도_소아과개폐업!$B$5:$B$293,$B1357)</f>
        <v>4</v>
      </c>
      <c r="AU1357" s="14" t="n">
        <f aca="false">SUMIFS(시도_소아과개폐업!$D$5:$D$293,시도_소아과개폐업!$A$5:$A$293,$D1357,시도_소아과개폐업!$B$5:$B$293,$B1357)</f>
        <v>12</v>
      </c>
      <c r="AV1357" s="14" t="n">
        <f aca="false">SUMIFS(시도_소아과개폐업!$F$5:$F$293,시도_소아과개폐업!$A$5:$A$293,$D1357,시도_소아과개폐업!$B$5:$B$293,$B1357)</f>
        <v>-8</v>
      </c>
      <c r="AW1357" s="15" t="n">
        <f aca="false">SUMIFS(시도_소아과개폐업!$G$5:$G$293,시도_소아과개폐업!$A$5:$A$293,$D1357,시도_소아과개폐업!$B$5:$B$293,$B1357)</f>
        <v>0.214285714285714</v>
      </c>
      <c r="AX1357" s="14" t="n">
        <f aca="false">SUMIFS(시도_소아과개폐업!$H$5:$H$293,시도_소아과개폐업!$A$5:$A$293,$D1357,시도_소아과개폐업!$B$5:$B$293,$B1357)</f>
        <v>29</v>
      </c>
      <c r="AY1357" s="14" t="n">
        <f aca="false">SUMIFS(시군구_병원급!$E$5:$E$3668,시군구_병원급!$A$5:$A$3668,$A1357,시군구_병원급!$D$5:$D$3668,$D1357)</f>
        <v>0</v>
      </c>
      <c r="AZ1357" s="14" t="n">
        <f aca="false">SUMIFS(시군구_병원급!$F$5:$F$3668,시군구_병원급!$A$5:$A$3668,$A1357,시군구_병원급!$D$5:$D$3668,$D1357)</f>
        <v>0</v>
      </c>
      <c r="BA1357" s="14" t="n">
        <f aca="false">SUMIFS(시군구_병원급!$G$5:$G$3668,시군구_병원급!$A$5:$A$3668,$A1357,시군구_병원급!$D$5:$D$3668,$D1357)</f>
        <v>0</v>
      </c>
      <c r="BB1357" s="14" t="n">
        <f aca="false">SUMIFS(시군구_병원급!$H$5:$H$3668,시군구_병원급!$A$5:$A$3668,$A1357,시군구_병원급!$D$5:$D$3668,$D1357)</f>
        <v>0</v>
      </c>
      <c r="BC1357" s="16" t="n">
        <f aca="false">K1357+AY1357</f>
        <v>0</v>
      </c>
      <c r="BD1357" s="17" t="n">
        <f aca="false">IF(E1357=0,"",(K1357+AY1357)/E1357*1000)</f>
        <v>0</v>
      </c>
      <c r="BE1357" s="16" t="n">
        <f aca="false">AY1357-SUMIFS(시군구_병원급!$E$5:$E$3668,시군구_병원급!$A$5:$A$3668,$A1357,시군구_병원급!$D$5:$D$3668,$D1357-3)</f>
        <v>0</v>
      </c>
      <c r="BF1357" s="16" t="n">
        <f aca="false">IF(AY1357=0,1,0)</f>
        <v>1</v>
      </c>
      <c r="BG1357" s="16" t="n">
        <f aca="false">IF(K1357+AY1357=0,1,0)</f>
        <v>1</v>
      </c>
      <c r="BH1357" s="16" t="n">
        <f aca="false">AF1357+AG1357+AH1357</f>
        <v>4</v>
      </c>
      <c r="BI1357" s="18" t="n">
        <f aca="false">IF(H1357=0,"",BH1357/H1357)</f>
        <v>0.222222222222222</v>
      </c>
      <c r="BJ1357" s="16" t="n">
        <f aca="false">IF(AP1357="","",AP1357+AN1357)</f>
        <v>1</v>
      </c>
    </row>
    <row r="1358" customFormat="false" ht="15" hidden="false" customHeight="true" outlineLevel="0" collapsed="false">
      <c r="A1358" s="9" t="s">
        <v>479</v>
      </c>
      <c r="B1358" s="10" t="s">
        <v>451</v>
      </c>
      <c r="C1358" s="10" t="s">
        <v>480</v>
      </c>
      <c r="D1358" s="9" t="n">
        <v>2021</v>
      </c>
      <c r="E1358" s="11" t="n">
        <v>975</v>
      </c>
      <c r="F1358" s="11" t="n">
        <v>160</v>
      </c>
      <c r="G1358" s="11" t="n">
        <v>161</v>
      </c>
      <c r="H1358" s="11" t="n">
        <v>14</v>
      </c>
      <c r="I1358" s="11" t="n">
        <v>768</v>
      </c>
      <c r="J1358" s="11" t="n">
        <v>622</v>
      </c>
      <c r="K1358" s="11" t="n">
        <v>0</v>
      </c>
      <c r="L1358" s="12" t="n">
        <v>14.3589743589744</v>
      </c>
      <c r="M1358" s="12" t="n">
        <v>0</v>
      </c>
      <c r="N1358" s="13" t="n">
        <v>0.809895833333333</v>
      </c>
      <c r="O1358" s="13" t="n">
        <v>0.787692307692308</v>
      </c>
      <c r="P1358" s="13" t="n">
        <v>0.165128205128205</v>
      </c>
      <c r="Q1358" s="13" t="n">
        <v>-0.168797953964194</v>
      </c>
      <c r="R1358" s="13" t="n">
        <v>-0.0182926829268293</v>
      </c>
      <c r="S1358" s="11" t="n">
        <v>0</v>
      </c>
      <c r="T1358" s="13" t="n">
        <v>-0.0666666666666667</v>
      </c>
      <c r="U1358" s="13" t="n">
        <v>-0.078031212484994</v>
      </c>
      <c r="V1358" s="11" t="n">
        <v>1</v>
      </c>
      <c r="W1358" s="13" t="n">
        <v>-0.214285714285714</v>
      </c>
      <c r="X1358" s="11" t="n">
        <v>0</v>
      </c>
      <c r="Y1358" s="11" t="n">
        <v>0</v>
      </c>
      <c r="Z1358" s="11" t="n">
        <v>0</v>
      </c>
      <c r="AA1358" s="11" t="n">
        <v>0</v>
      </c>
      <c r="AB1358" s="10" t="s">
        <v>515</v>
      </c>
      <c r="AC1358" s="11" t="n">
        <v>3</v>
      </c>
      <c r="AD1358" s="11" t="n">
        <v>1</v>
      </c>
      <c r="AE1358" s="11" t="n">
        <v>1</v>
      </c>
      <c r="AF1358" s="11" t="n">
        <v>2</v>
      </c>
      <c r="AG1358" s="11" t="n">
        <v>7</v>
      </c>
      <c r="AH1358" s="11" t="n">
        <v>0</v>
      </c>
      <c r="AI1358" s="13" t="n">
        <v>0.214285714285714</v>
      </c>
      <c r="AJ1358" s="13" t="n">
        <v>0.0714285714285714</v>
      </c>
      <c r="AK1358" s="13" t="n">
        <v>0.0714285714285714</v>
      </c>
      <c r="AL1358" s="13" t="n">
        <v>0.142857142857143</v>
      </c>
      <c r="AM1358" s="13" t="n">
        <v>0.5</v>
      </c>
      <c r="AN1358" s="11" t="n">
        <v>0</v>
      </c>
      <c r="AO1358" s="13" t="n">
        <v>0</v>
      </c>
      <c r="AP1358" s="11" t="n">
        <v>2</v>
      </c>
      <c r="AQ1358" s="11" t="n">
        <v>0</v>
      </c>
      <c r="AR1358" s="13" t="n">
        <v>0.125</v>
      </c>
      <c r="AS1358" s="13" t="n">
        <v>0</v>
      </c>
      <c r="AT1358" s="14" t="n">
        <f aca="false">SUMIFS(시도_소아과개폐업!$C$5:$C$293,시도_소아과개폐업!$A$5:$A$293,$D1358,시도_소아과개폐업!$B$5:$B$293,$B1358)</f>
        <v>4</v>
      </c>
      <c r="AU1358" s="14" t="n">
        <f aca="false">SUMIFS(시도_소아과개폐업!$D$5:$D$293,시도_소아과개폐업!$A$5:$A$293,$D1358,시도_소아과개폐업!$B$5:$B$293,$B1358)</f>
        <v>12</v>
      </c>
      <c r="AV1358" s="14" t="n">
        <f aca="false">SUMIFS(시도_소아과개폐업!$F$5:$F$293,시도_소아과개폐업!$A$5:$A$293,$D1358,시도_소아과개폐업!$B$5:$B$293,$B1358)</f>
        <v>-8</v>
      </c>
      <c r="AW1358" s="15" t="n">
        <f aca="false">SUMIFS(시도_소아과개폐업!$G$5:$G$293,시도_소아과개폐업!$A$5:$A$293,$D1358,시도_소아과개폐업!$B$5:$B$293,$B1358)</f>
        <v>0.214285714285714</v>
      </c>
      <c r="AX1358" s="14" t="n">
        <f aca="false">SUMIFS(시도_소아과개폐업!$H$5:$H$293,시도_소아과개폐업!$A$5:$A$293,$D1358,시도_소아과개폐업!$B$5:$B$293,$B1358)</f>
        <v>29</v>
      </c>
      <c r="AY1358" s="14" t="n">
        <f aca="false">SUMIFS(시군구_병원급!$E$5:$E$3668,시군구_병원급!$A$5:$A$3668,$A1358,시군구_병원급!$D$5:$D$3668,$D1358)</f>
        <v>0</v>
      </c>
      <c r="AZ1358" s="14" t="n">
        <f aca="false">SUMIFS(시군구_병원급!$F$5:$F$3668,시군구_병원급!$A$5:$A$3668,$A1358,시군구_병원급!$D$5:$D$3668,$D1358)</f>
        <v>0</v>
      </c>
      <c r="BA1358" s="14" t="n">
        <f aca="false">SUMIFS(시군구_병원급!$G$5:$G$3668,시군구_병원급!$A$5:$A$3668,$A1358,시군구_병원급!$D$5:$D$3668,$D1358)</f>
        <v>3</v>
      </c>
      <c r="BB1358" s="14" t="n">
        <f aca="false">SUMIFS(시군구_병원급!$H$5:$H$3668,시군구_병원급!$A$5:$A$3668,$A1358,시군구_병원급!$D$5:$D$3668,$D1358)</f>
        <v>3</v>
      </c>
      <c r="BC1358" s="16" t="n">
        <f aca="false">K1358+AY1358</f>
        <v>0</v>
      </c>
      <c r="BD1358" s="17" t="n">
        <f aca="false">IF(E1358=0,"",(K1358+AY1358)/E1358*1000)</f>
        <v>0</v>
      </c>
      <c r="BE1358" s="16" t="n">
        <f aca="false">AY1358-SUMIFS(시군구_병원급!$E$5:$E$3668,시군구_병원급!$A$5:$A$3668,$A1358,시군구_병원급!$D$5:$D$3668,$D1358-3)</f>
        <v>0</v>
      </c>
      <c r="BF1358" s="16" t="n">
        <f aca="false">IF(AY1358=0,1,0)</f>
        <v>1</v>
      </c>
      <c r="BG1358" s="16" t="n">
        <f aca="false">IF(K1358+AY1358=0,1,0)</f>
        <v>1</v>
      </c>
      <c r="BH1358" s="16" t="n">
        <f aca="false">AF1358+AG1358+AH1358</f>
        <v>9</v>
      </c>
      <c r="BI1358" s="18" t="n">
        <f aca="false">IF(H1358=0,"",BH1358/H1358)</f>
        <v>0.642857142857143</v>
      </c>
      <c r="BJ1358" s="16" t="n">
        <f aca="false">IF(AP1358="","",AP1358+AN1358)</f>
        <v>2</v>
      </c>
    </row>
    <row r="1359" customFormat="false" ht="15" hidden="false" customHeight="true" outlineLevel="0" collapsed="false">
      <c r="A1359" s="9" t="s">
        <v>481</v>
      </c>
      <c r="B1359" s="10" t="s">
        <v>451</v>
      </c>
      <c r="C1359" s="10" t="s">
        <v>482</v>
      </c>
      <c r="D1359" s="9" t="n">
        <v>2021</v>
      </c>
      <c r="E1359" s="11" t="n">
        <v>1467</v>
      </c>
      <c r="F1359" s="11" t="n">
        <v>227</v>
      </c>
      <c r="G1359" s="11" t="n">
        <v>230</v>
      </c>
      <c r="H1359" s="11" t="n">
        <v>23</v>
      </c>
      <c r="I1359" s="11" t="n">
        <v>1142</v>
      </c>
      <c r="J1359" s="11" t="n">
        <v>893</v>
      </c>
      <c r="K1359" s="11" t="n">
        <v>0</v>
      </c>
      <c r="L1359" s="12" t="n">
        <v>15.6782549420586</v>
      </c>
      <c r="M1359" s="12" t="n">
        <v>0</v>
      </c>
      <c r="N1359" s="13" t="n">
        <v>0.781961471103328</v>
      </c>
      <c r="O1359" s="13" t="n">
        <v>0.778459441036128</v>
      </c>
      <c r="P1359" s="13" t="n">
        <v>0.156782549420586</v>
      </c>
      <c r="Q1359" s="13" t="n">
        <v>-0.0966748768472906</v>
      </c>
      <c r="R1359" s="13" t="n">
        <v>-0.122137404580153</v>
      </c>
      <c r="S1359" s="11" t="n">
        <v>0</v>
      </c>
      <c r="T1359" s="13" t="n">
        <v>0.0454545454545454</v>
      </c>
      <c r="U1359" s="13" t="n">
        <v>0.0477064220183485</v>
      </c>
      <c r="V1359" s="11" t="n">
        <v>1</v>
      </c>
      <c r="W1359" s="13" t="n">
        <v>-0.0434782608695652</v>
      </c>
      <c r="X1359" s="11" t="n">
        <v>0</v>
      </c>
      <c r="Y1359" s="11" t="n">
        <v>0</v>
      </c>
      <c r="Z1359" s="11" t="n">
        <v>0</v>
      </c>
      <c r="AA1359" s="11" t="n">
        <v>0</v>
      </c>
      <c r="AB1359" s="10" t="s">
        <v>515</v>
      </c>
      <c r="AC1359" s="11" t="n">
        <v>5</v>
      </c>
      <c r="AD1359" s="11" t="n">
        <v>5</v>
      </c>
      <c r="AE1359" s="11" t="n">
        <v>2</v>
      </c>
      <c r="AF1359" s="11" t="n">
        <v>6</v>
      </c>
      <c r="AG1359" s="11" t="n">
        <v>5</v>
      </c>
      <c r="AH1359" s="11" t="n">
        <v>0</v>
      </c>
      <c r="AI1359" s="13" t="n">
        <v>0.217391304347826</v>
      </c>
      <c r="AJ1359" s="13" t="n">
        <v>0.217391304347826</v>
      </c>
      <c r="AK1359" s="13" t="n">
        <v>0.0869565217391304</v>
      </c>
      <c r="AL1359" s="13" t="n">
        <v>0.260869565217391</v>
      </c>
      <c r="AM1359" s="13" t="n">
        <v>0.217391304347826</v>
      </c>
      <c r="AN1359" s="11" t="n">
        <v>0</v>
      </c>
      <c r="AO1359" s="13" t="n">
        <v>0</v>
      </c>
      <c r="AP1359" s="11" t="n">
        <v>0</v>
      </c>
      <c r="AQ1359" s="11" t="n">
        <v>1</v>
      </c>
      <c r="AR1359" s="13" t="n">
        <v>0</v>
      </c>
      <c r="AS1359" s="13" t="n">
        <v>0.0454545454545455</v>
      </c>
      <c r="AT1359" s="14" t="n">
        <f aca="false">SUMIFS(시도_소아과개폐업!$C$5:$C$293,시도_소아과개폐업!$A$5:$A$293,$D1359,시도_소아과개폐업!$B$5:$B$293,$B1359)</f>
        <v>4</v>
      </c>
      <c r="AU1359" s="14" t="n">
        <f aca="false">SUMIFS(시도_소아과개폐업!$D$5:$D$293,시도_소아과개폐업!$A$5:$A$293,$D1359,시도_소아과개폐업!$B$5:$B$293,$B1359)</f>
        <v>12</v>
      </c>
      <c r="AV1359" s="14" t="n">
        <f aca="false">SUMIFS(시도_소아과개폐업!$F$5:$F$293,시도_소아과개폐업!$A$5:$A$293,$D1359,시도_소아과개폐업!$B$5:$B$293,$B1359)</f>
        <v>-8</v>
      </c>
      <c r="AW1359" s="15" t="n">
        <f aca="false">SUMIFS(시도_소아과개폐업!$G$5:$G$293,시도_소아과개폐업!$A$5:$A$293,$D1359,시도_소아과개폐업!$B$5:$B$293,$B1359)</f>
        <v>0.214285714285714</v>
      </c>
      <c r="AX1359" s="14" t="n">
        <f aca="false">SUMIFS(시도_소아과개폐업!$H$5:$H$293,시도_소아과개폐업!$A$5:$A$293,$D1359,시도_소아과개폐업!$B$5:$B$293,$B1359)</f>
        <v>29</v>
      </c>
      <c r="AY1359" s="14" t="n">
        <f aca="false">SUMIFS(시군구_병원급!$E$5:$E$3668,시군구_병원급!$A$5:$A$3668,$A1359,시군구_병원급!$D$5:$D$3668,$D1359)</f>
        <v>0</v>
      </c>
      <c r="AZ1359" s="14" t="n">
        <f aca="false">SUMIFS(시군구_병원급!$F$5:$F$3668,시군구_병원급!$A$5:$A$3668,$A1359,시군구_병원급!$D$5:$D$3668,$D1359)</f>
        <v>0</v>
      </c>
      <c r="BA1359" s="14" t="n">
        <f aca="false">SUMIFS(시군구_병원급!$G$5:$G$3668,시군구_병원급!$A$5:$A$3668,$A1359,시군구_병원급!$D$5:$D$3668,$D1359)</f>
        <v>1</v>
      </c>
      <c r="BB1359" s="14" t="n">
        <f aca="false">SUMIFS(시군구_병원급!$H$5:$H$3668,시군구_병원급!$A$5:$A$3668,$A1359,시군구_병원급!$D$5:$D$3668,$D1359)</f>
        <v>2</v>
      </c>
      <c r="BC1359" s="16" t="n">
        <f aca="false">K1359+AY1359</f>
        <v>0</v>
      </c>
      <c r="BD1359" s="17" t="n">
        <f aca="false">IF(E1359=0,"",(K1359+AY1359)/E1359*1000)</f>
        <v>0</v>
      </c>
      <c r="BE1359" s="16" t="n">
        <f aca="false">AY1359-SUMIFS(시군구_병원급!$E$5:$E$3668,시군구_병원급!$A$5:$A$3668,$A1359,시군구_병원급!$D$5:$D$3668,$D1359-3)</f>
        <v>0</v>
      </c>
      <c r="BF1359" s="16" t="n">
        <f aca="false">IF(AY1359=0,1,0)</f>
        <v>1</v>
      </c>
      <c r="BG1359" s="16" t="n">
        <f aca="false">IF(K1359+AY1359=0,1,0)</f>
        <v>1</v>
      </c>
      <c r="BH1359" s="16" t="n">
        <f aca="false">AF1359+AG1359+AH1359</f>
        <v>11</v>
      </c>
      <c r="BI1359" s="18" t="n">
        <f aca="false">IF(H1359=0,"",BH1359/H1359)</f>
        <v>0.478260869565217</v>
      </c>
      <c r="BJ1359" s="16" t="n">
        <f aca="false">IF(AP1359="","",AP1359+AN1359)</f>
        <v>0</v>
      </c>
    </row>
    <row r="1360" customFormat="false" ht="15" hidden="false" customHeight="true" outlineLevel="0" collapsed="false">
      <c r="A1360" s="9" t="s">
        <v>483</v>
      </c>
      <c r="B1360" s="10" t="s">
        <v>451</v>
      </c>
      <c r="C1360" s="10" t="s">
        <v>432</v>
      </c>
      <c r="D1360" s="9" t="n">
        <v>2021</v>
      </c>
      <c r="E1360" s="11" t="n">
        <v>703</v>
      </c>
      <c r="F1360" s="11" t="n">
        <v>92</v>
      </c>
      <c r="G1360" s="11" t="n">
        <v>93</v>
      </c>
      <c r="H1360" s="11" t="n">
        <v>9</v>
      </c>
      <c r="I1360" s="11" t="n">
        <v>599</v>
      </c>
      <c r="J1360" s="11" t="n">
        <v>472</v>
      </c>
      <c r="K1360" s="11" t="n">
        <v>0</v>
      </c>
      <c r="L1360" s="12" t="n">
        <v>12.8022759601707</v>
      </c>
      <c r="M1360" s="12" t="n">
        <v>0</v>
      </c>
      <c r="N1360" s="13" t="n">
        <v>0.787979966611018</v>
      </c>
      <c r="O1360" s="13" t="n">
        <v>0.852062588904694</v>
      </c>
      <c r="P1360" s="13" t="n">
        <v>0.132290184921764</v>
      </c>
      <c r="Q1360" s="13" t="n">
        <v>-0.075</v>
      </c>
      <c r="R1360" s="13" t="n">
        <v>-0.122641509433962</v>
      </c>
      <c r="S1360" s="11" t="n">
        <v>0</v>
      </c>
      <c r="T1360" s="13" t="n">
        <v>0</v>
      </c>
      <c r="U1360" s="13" t="n">
        <v>0</v>
      </c>
      <c r="V1360" s="11" t="n">
        <v>1</v>
      </c>
      <c r="W1360" s="13" t="n">
        <v>-0.111111111111111</v>
      </c>
      <c r="X1360" s="11" t="n">
        <v>0</v>
      </c>
      <c r="Y1360" s="11" t="n">
        <v>0</v>
      </c>
      <c r="Z1360" s="11" t="n">
        <v>0</v>
      </c>
      <c r="AA1360" s="11" t="n">
        <v>0</v>
      </c>
      <c r="AB1360" s="10" t="s">
        <v>515</v>
      </c>
      <c r="AC1360" s="11" t="n">
        <v>6</v>
      </c>
      <c r="AD1360" s="11" t="n">
        <v>3</v>
      </c>
      <c r="AE1360" s="11" t="n">
        <v>0</v>
      </c>
      <c r="AF1360" s="11" t="n">
        <v>0</v>
      </c>
      <c r="AG1360" s="11" t="n">
        <v>0</v>
      </c>
      <c r="AH1360" s="11" t="n">
        <v>0</v>
      </c>
      <c r="AI1360" s="13" t="n">
        <v>0.666666666666667</v>
      </c>
      <c r="AJ1360" s="13" t="n">
        <v>0.333333333333333</v>
      </c>
      <c r="AK1360" s="13" t="n">
        <v>0</v>
      </c>
      <c r="AL1360" s="13" t="n">
        <v>0</v>
      </c>
      <c r="AM1360" s="13" t="n">
        <v>0</v>
      </c>
      <c r="AN1360" s="11" t="n">
        <v>0</v>
      </c>
      <c r="AO1360" s="13" t="n">
        <v>0</v>
      </c>
      <c r="AP1360" s="11" t="n">
        <v>0</v>
      </c>
      <c r="AQ1360" s="11" t="n">
        <v>0</v>
      </c>
      <c r="AR1360" s="13" t="n">
        <v>0</v>
      </c>
      <c r="AS1360" s="13" t="n">
        <v>0</v>
      </c>
      <c r="AT1360" s="14" t="n">
        <f aca="false">SUMIFS(시도_소아과개폐업!$C$5:$C$293,시도_소아과개폐업!$A$5:$A$293,$D1360,시도_소아과개폐업!$B$5:$B$293,$B1360)</f>
        <v>4</v>
      </c>
      <c r="AU1360" s="14" t="n">
        <f aca="false">SUMIFS(시도_소아과개폐업!$D$5:$D$293,시도_소아과개폐업!$A$5:$A$293,$D1360,시도_소아과개폐업!$B$5:$B$293,$B1360)</f>
        <v>12</v>
      </c>
      <c r="AV1360" s="14" t="n">
        <f aca="false">SUMIFS(시도_소아과개폐업!$F$5:$F$293,시도_소아과개폐업!$A$5:$A$293,$D1360,시도_소아과개폐업!$B$5:$B$293,$B1360)</f>
        <v>-8</v>
      </c>
      <c r="AW1360" s="15" t="n">
        <f aca="false">SUMIFS(시도_소아과개폐업!$G$5:$G$293,시도_소아과개폐업!$A$5:$A$293,$D1360,시도_소아과개폐업!$B$5:$B$293,$B1360)</f>
        <v>0.214285714285714</v>
      </c>
      <c r="AX1360" s="14" t="n">
        <f aca="false">SUMIFS(시도_소아과개폐업!$H$5:$H$293,시도_소아과개폐업!$A$5:$A$293,$D1360,시도_소아과개폐업!$B$5:$B$293,$B1360)</f>
        <v>29</v>
      </c>
      <c r="AY1360" s="14" t="n">
        <f aca="false">SUMIFS(시군구_병원급!$E$5:$E$3668,시군구_병원급!$A$5:$A$3668,$A1360,시군구_병원급!$D$5:$D$3668,$D1360)</f>
        <v>0</v>
      </c>
      <c r="AZ1360" s="14" t="n">
        <f aca="false">SUMIFS(시군구_병원급!$F$5:$F$3668,시군구_병원급!$A$5:$A$3668,$A1360,시군구_병원급!$D$5:$D$3668,$D1360)</f>
        <v>0</v>
      </c>
      <c r="BA1360" s="14" t="n">
        <f aca="false">SUMIFS(시군구_병원급!$G$5:$G$3668,시군구_병원급!$A$5:$A$3668,$A1360,시군구_병원급!$D$5:$D$3668,$D1360)</f>
        <v>0</v>
      </c>
      <c r="BB1360" s="14" t="n">
        <f aca="false">SUMIFS(시군구_병원급!$H$5:$H$3668,시군구_병원급!$A$5:$A$3668,$A1360,시군구_병원급!$D$5:$D$3668,$D1360)</f>
        <v>0</v>
      </c>
      <c r="BC1360" s="16" t="n">
        <f aca="false">K1360+AY1360</f>
        <v>0</v>
      </c>
      <c r="BD1360" s="17" t="n">
        <f aca="false">IF(E1360=0,"",(K1360+AY1360)/E1360*1000)</f>
        <v>0</v>
      </c>
      <c r="BE1360" s="16" t="n">
        <f aca="false">AY1360-SUMIFS(시군구_병원급!$E$5:$E$3668,시군구_병원급!$A$5:$A$3668,$A1360,시군구_병원급!$D$5:$D$3668,$D1360-3)</f>
        <v>0</v>
      </c>
      <c r="BF1360" s="16" t="n">
        <f aca="false">IF(AY1360=0,1,0)</f>
        <v>1</v>
      </c>
      <c r="BG1360" s="16" t="n">
        <f aca="false">IF(K1360+AY1360=0,1,0)</f>
        <v>1</v>
      </c>
      <c r="BH1360" s="16" t="n">
        <f aca="false">AF1360+AG1360+AH1360</f>
        <v>0</v>
      </c>
      <c r="BI1360" s="18" t="n">
        <f aca="false">IF(H1360=0,"",BH1360/H1360)</f>
        <v>0</v>
      </c>
      <c r="BJ1360" s="16" t="n">
        <f aca="false">IF(AP1360="","",AP1360+AN1360)</f>
        <v>0</v>
      </c>
    </row>
    <row r="1361" customFormat="false" ht="15" hidden="false" customHeight="true" outlineLevel="0" collapsed="false">
      <c r="A1361" s="9" t="s">
        <v>484</v>
      </c>
      <c r="B1361" s="10" t="s">
        <v>451</v>
      </c>
      <c r="C1361" s="10" t="s">
        <v>485</v>
      </c>
      <c r="D1361" s="9" t="n">
        <v>2021</v>
      </c>
      <c r="E1361" s="11" t="n">
        <v>635</v>
      </c>
      <c r="F1361" s="11" t="n">
        <v>77</v>
      </c>
      <c r="G1361" s="11" t="n">
        <v>84</v>
      </c>
      <c r="H1361" s="11" t="n">
        <v>9</v>
      </c>
      <c r="I1361" s="11" t="n">
        <v>503</v>
      </c>
      <c r="J1361" s="11" t="n">
        <v>351</v>
      </c>
      <c r="K1361" s="11" t="n">
        <v>0</v>
      </c>
      <c r="L1361" s="12" t="n">
        <v>14.1732283464567</v>
      </c>
      <c r="M1361" s="12" t="n">
        <v>0</v>
      </c>
      <c r="N1361" s="13" t="n">
        <v>0.697813121272366</v>
      </c>
      <c r="O1361" s="13" t="n">
        <v>0.792125984251969</v>
      </c>
      <c r="P1361" s="13" t="n">
        <v>0.132283464566929</v>
      </c>
      <c r="Q1361" s="13" t="n">
        <v>-0.13013698630137</v>
      </c>
      <c r="R1361" s="13" t="n">
        <v>-0.373134328358209</v>
      </c>
      <c r="S1361" s="11" t="n">
        <v>0</v>
      </c>
      <c r="T1361" s="13" t="n">
        <v>0</v>
      </c>
      <c r="U1361" s="13" t="n">
        <v>-0.0345489443378119</v>
      </c>
      <c r="V1361" s="11" t="n">
        <v>1</v>
      </c>
      <c r="W1361" s="13" t="n">
        <v>-0.444444444444444</v>
      </c>
      <c r="X1361" s="11" t="n">
        <v>1</v>
      </c>
      <c r="Y1361" s="11" t="n">
        <v>0</v>
      </c>
      <c r="Z1361" s="11" t="n">
        <v>1</v>
      </c>
      <c r="AA1361" s="11" t="n">
        <v>0</v>
      </c>
      <c r="AB1361" s="10" t="s">
        <v>515</v>
      </c>
      <c r="AC1361" s="11" t="n">
        <v>3</v>
      </c>
      <c r="AD1361" s="11" t="n">
        <v>1</v>
      </c>
      <c r="AE1361" s="11" t="n">
        <v>1</v>
      </c>
      <c r="AF1361" s="11" t="n">
        <v>0</v>
      </c>
      <c r="AG1361" s="11" t="n">
        <v>4</v>
      </c>
      <c r="AH1361" s="11" t="n">
        <v>0</v>
      </c>
      <c r="AI1361" s="13" t="n">
        <v>0.333333333333333</v>
      </c>
      <c r="AJ1361" s="13" t="n">
        <v>0.111111111111111</v>
      </c>
      <c r="AK1361" s="13" t="n">
        <v>0.111111111111111</v>
      </c>
      <c r="AL1361" s="13" t="n">
        <v>0</v>
      </c>
      <c r="AM1361" s="13" t="n">
        <v>0.444444444444444</v>
      </c>
      <c r="AN1361" s="11" t="n">
        <v>0</v>
      </c>
      <c r="AO1361" s="13" t="n">
        <v>0</v>
      </c>
      <c r="AP1361" s="11" t="n">
        <v>0</v>
      </c>
      <c r="AQ1361" s="11" t="n">
        <v>0</v>
      </c>
      <c r="AR1361" s="13" t="n">
        <v>0</v>
      </c>
      <c r="AS1361" s="13" t="n">
        <v>0</v>
      </c>
      <c r="AT1361" s="14" t="n">
        <f aca="false">SUMIFS(시도_소아과개폐업!$C$5:$C$293,시도_소아과개폐업!$A$5:$A$293,$D1361,시도_소아과개폐업!$B$5:$B$293,$B1361)</f>
        <v>4</v>
      </c>
      <c r="AU1361" s="14" t="n">
        <f aca="false">SUMIFS(시도_소아과개폐업!$D$5:$D$293,시도_소아과개폐업!$A$5:$A$293,$D1361,시도_소아과개폐업!$B$5:$B$293,$B1361)</f>
        <v>12</v>
      </c>
      <c r="AV1361" s="14" t="n">
        <f aca="false">SUMIFS(시도_소아과개폐업!$F$5:$F$293,시도_소아과개폐업!$A$5:$A$293,$D1361,시도_소아과개폐업!$B$5:$B$293,$B1361)</f>
        <v>-8</v>
      </c>
      <c r="AW1361" s="15" t="n">
        <f aca="false">SUMIFS(시도_소아과개폐업!$G$5:$G$293,시도_소아과개폐업!$A$5:$A$293,$D1361,시도_소아과개폐업!$B$5:$B$293,$B1361)</f>
        <v>0.214285714285714</v>
      </c>
      <c r="AX1361" s="14" t="n">
        <f aca="false">SUMIFS(시도_소아과개폐업!$H$5:$H$293,시도_소아과개폐업!$A$5:$A$293,$D1361,시도_소아과개폐업!$B$5:$B$293,$B1361)</f>
        <v>29</v>
      </c>
      <c r="AY1361" s="14" t="n">
        <f aca="false">SUMIFS(시군구_병원급!$E$5:$E$3668,시군구_병원급!$A$5:$A$3668,$A1361,시군구_병원급!$D$5:$D$3668,$D1361)</f>
        <v>0</v>
      </c>
      <c r="AZ1361" s="14" t="n">
        <f aca="false">SUMIFS(시군구_병원급!$F$5:$F$3668,시군구_병원급!$A$5:$A$3668,$A1361,시군구_병원급!$D$5:$D$3668,$D1361)</f>
        <v>0</v>
      </c>
      <c r="BA1361" s="14" t="n">
        <f aca="false">SUMIFS(시군구_병원급!$G$5:$G$3668,시군구_병원급!$A$5:$A$3668,$A1361,시군구_병원급!$D$5:$D$3668,$D1361)</f>
        <v>0</v>
      </c>
      <c r="BB1361" s="14" t="n">
        <f aca="false">SUMIFS(시군구_병원급!$H$5:$H$3668,시군구_병원급!$A$5:$A$3668,$A1361,시군구_병원급!$D$5:$D$3668,$D1361)</f>
        <v>0</v>
      </c>
      <c r="BC1361" s="16" t="n">
        <f aca="false">K1361+AY1361</f>
        <v>0</v>
      </c>
      <c r="BD1361" s="17" t="n">
        <f aca="false">IF(E1361=0,"",(K1361+AY1361)/E1361*1000)</f>
        <v>0</v>
      </c>
      <c r="BE1361" s="16" t="n">
        <f aca="false">AY1361-SUMIFS(시군구_병원급!$E$5:$E$3668,시군구_병원급!$A$5:$A$3668,$A1361,시군구_병원급!$D$5:$D$3668,$D1361-3)</f>
        <v>0</v>
      </c>
      <c r="BF1361" s="16" t="n">
        <f aca="false">IF(AY1361=0,1,0)</f>
        <v>1</v>
      </c>
      <c r="BG1361" s="16" t="n">
        <f aca="false">IF(K1361+AY1361=0,1,0)</f>
        <v>1</v>
      </c>
      <c r="BH1361" s="16" t="n">
        <f aca="false">AF1361+AG1361+AH1361</f>
        <v>4</v>
      </c>
      <c r="BI1361" s="18" t="n">
        <f aca="false">IF(H1361=0,"",BH1361/H1361)</f>
        <v>0.444444444444444</v>
      </c>
      <c r="BJ1361" s="16" t="n">
        <f aca="false">IF(AP1361="","",AP1361+AN1361)</f>
        <v>0</v>
      </c>
    </row>
    <row r="1362" customFormat="false" ht="15" hidden="false" customHeight="true" outlineLevel="0" collapsed="false">
      <c r="A1362" s="9" t="s">
        <v>486</v>
      </c>
      <c r="B1362" s="10" t="s">
        <v>487</v>
      </c>
      <c r="C1362" s="10" t="s">
        <v>488</v>
      </c>
      <c r="D1362" s="9" t="n">
        <v>2021</v>
      </c>
      <c r="E1362" s="11" t="n">
        <v>25472</v>
      </c>
      <c r="F1362" s="11" t="n">
        <v>3090</v>
      </c>
      <c r="G1362" s="11" t="n">
        <v>3134</v>
      </c>
      <c r="H1362" s="11" t="n">
        <v>470</v>
      </c>
      <c r="I1362" s="11" t="n">
        <v>22710</v>
      </c>
      <c r="J1362" s="11" t="n">
        <v>16874</v>
      </c>
      <c r="K1362" s="11" t="n">
        <v>30</v>
      </c>
      <c r="L1362" s="12" t="n">
        <v>18.4516331658291</v>
      </c>
      <c r="M1362" s="12" t="n">
        <v>1.17776381909548</v>
      </c>
      <c r="N1362" s="13" t="n">
        <v>0.743020695728754</v>
      </c>
      <c r="O1362" s="13" t="n">
        <v>0.891567211055276</v>
      </c>
      <c r="P1362" s="13" t="n">
        <v>0.123037060301508</v>
      </c>
      <c r="Q1362" s="13" t="n">
        <v>-0.179222787910034</v>
      </c>
      <c r="R1362" s="13" t="n">
        <v>-0.181081787300758</v>
      </c>
      <c r="S1362" s="11" t="n">
        <v>-7</v>
      </c>
      <c r="T1362" s="13" t="n">
        <v>-0.0766208251473477</v>
      </c>
      <c r="U1362" s="13" t="n">
        <v>-0.0530397798348762</v>
      </c>
      <c r="V1362" s="11" t="n">
        <v>0</v>
      </c>
      <c r="W1362" s="13" t="n">
        <v>-0.229787234042553</v>
      </c>
      <c r="X1362" s="11" t="n">
        <v>1</v>
      </c>
      <c r="Y1362" s="11" t="n">
        <v>0</v>
      </c>
      <c r="Z1362" s="11" t="n">
        <v>1</v>
      </c>
      <c r="AA1362" s="11" t="n">
        <v>0</v>
      </c>
      <c r="AB1362" s="10" t="s">
        <v>515</v>
      </c>
      <c r="AC1362" s="11" t="n">
        <v>32</v>
      </c>
      <c r="AD1362" s="11" t="n">
        <v>169</v>
      </c>
      <c r="AE1362" s="11" t="n">
        <v>206</v>
      </c>
      <c r="AF1362" s="11" t="n">
        <v>12</v>
      </c>
      <c r="AG1362" s="11" t="n">
        <v>50</v>
      </c>
      <c r="AH1362" s="11" t="n">
        <v>1</v>
      </c>
      <c r="AI1362" s="13" t="n">
        <v>0.0680851063829787</v>
      </c>
      <c r="AJ1362" s="13" t="n">
        <v>0.359574468085106</v>
      </c>
      <c r="AK1362" s="13" t="n">
        <v>0.438297872340426</v>
      </c>
      <c r="AL1362" s="13" t="n">
        <v>0.025531914893617</v>
      </c>
      <c r="AM1362" s="13" t="n">
        <v>0.106382978723404</v>
      </c>
      <c r="AN1362" s="11" t="n">
        <v>10</v>
      </c>
      <c r="AO1362" s="13" t="n">
        <v>0.0208333333333333</v>
      </c>
      <c r="AP1362" s="11" t="n">
        <v>50</v>
      </c>
      <c r="AQ1362" s="11" t="n">
        <v>13</v>
      </c>
      <c r="AR1362" s="13" t="n">
        <v>0.0967117988394584</v>
      </c>
      <c r="AS1362" s="13" t="n">
        <v>0.0251450676982592</v>
      </c>
      <c r="AT1362" s="14" t="n">
        <f aca="false">SUMIFS(시도_소아과개폐업!$C$5:$C$293,시도_소아과개폐업!$A$5:$A$293,$D1362,시도_소아과개폐업!$B$5:$B$293,$B1362)</f>
        <v>7</v>
      </c>
      <c r="AU1362" s="14" t="n">
        <f aca="false">SUMIFS(시도_소아과개폐업!$D$5:$D$293,시도_소아과개폐업!$A$5:$A$293,$D1362,시도_소아과개폐업!$B$5:$B$293,$B1362)</f>
        <v>8</v>
      </c>
      <c r="AV1362" s="14" t="n">
        <f aca="false">SUMIFS(시도_소아과개폐업!$F$5:$F$293,시도_소아과개폐업!$A$5:$A$293,$D1362,시도_소아과개폐업!$B$5:$B$293,$B1362)</f>
        <v>-1</v>
      </c>
      <c r="AW1362" s="15" t="n">
        <f aca="false">SUMIFS(시도_소아과개폐업!$G$5:$G$293,시도_소아과개폐업!$A$5:$A$293,$D1362,시도_소아과개폐업!$B$5:$B$293,$B1362)</f>
        <v>0.117647058823529</v>
      </c>
      <c r="AX1362" s="14" t="n">
        <f aca="false">SUMIFS(시도_소아과개폐업!$H$5:$H$293,시도_소아과개폐업!$A$5:$A$293,$D1362,시도_소아과개폐업!$B$5:$B$293,$B1362)</f>
        <v>44</v>
      </c>
      <c r="AY1362" s="14" t="n">
        <f aca="false">SUMIFS(시군구_병원급!$E$5:$E$3668,시군구_병원급!$A$5:$A$3668,$A1362,시군구_병원급!$D$5:$D$3668,$D1362)</f>
        <v>11</v>
      </c>
      <c r="AZ1362" s="14" t="n">
        <f aca="false">SUMIFS(시군구_병원급!$F$5:$F$3668,시군구_병원급!$A$5:$A$3668,$A1362,시군구_병원급!$D$5:$D$3668,$D1362)</f>
        <v>5</v>
      </c>
      <c r="BA1362" s="14" t="n">
        <f aca="false">SUMIFS(시군구_병원급!$G$5:$G$3668,시군구_병원급!$A$5:$A$3668,$A1362,시군구_병원급!$D$5:$D$3668,$D1362)</f>
        <v>34</v>
      </c>
      <c r="BB1362" s="14" t="n">
        <f aca="false">SUMIFS(시군구_병원급!$H$5:$H$3668,시군구_병원급!$A$5:$A$3668,$A1362,시군구_병원급!$D$5:$D$3668,$D1362)</f>
        <v>94</v>
      </c>
      <c r="BC1362" s="16" t="n">
        <f aca="false">K1362+AY1362</f>
        <v>41</v>
      </c>
      <c r="BD1362" s="17" t="n">
        <f aca="false">IF(E1362=0,"",(K1362+AY1362)/E1362*1000)</f>
        <v>1.60961055276382</v>
      </c>
      <c r="BE1362" s="16" t="n">
        <f aca="false">AY1362-SUMIFS(시군구_병원급!$E$5:$E$3668,시군구_병원급!$A$5:$A$3668,$A1362,시군구_병원급!$D$5:$D$3668,$D1362-3)</f>
        <v>0</v>
      </c>
      <c r="BF1362" s="16" t="n">
        <f aca="false">IF(AY1362=0,1,0)</f>
        <v>0</v>
      </c>
      <c r="BG1362" s="16" t="n">
        <f aca="false">IF(K1362+AY1362=0,1,0)</f>
        <v>0</v>
      </c>
      <c r="BH1362" s="16" t="n">
        <f aca="false">AF1362+AG1362+AH1362</f>
        <v>63</v>
      </c>
      <c r="BI1362" s="18" t="n">
        <f aca="false">IF(H1362=0,"",BH1362/H1362)</f>
        <v>0.134042553191489</v>
      </c>
      <c r="BJ1362" s="16" t="n">
        <f aca="false">IF(AP1362="","",AP1362+AN1362)</f>
        <v>60</v>
      </c>
    </row>
    <row r="1363" customFormat="false" ht="15" hidden="false" customHeight="true" outlineLevel="0" collapsed="false">
      <c r="A1363" s="9" t="s">
        <v>489</v>
      </c>
      <c r="B1363" s="10" t="s">
        <v>487</v>
      </c>
      <c r="C1363" s="10" t="s">
        <v>490</v>
      </c>
      <c r="D1363" s="9" t="n">
        <v>2021</v>
      </c>
      <c r="E1363" s="11" t="n">
        <v>9371</v>
      </c>
      <c r="F1363" s="11" t="n">
        <v>1120</v>
      </c>
      <c r="G1363" s="11" t="n">
        <v>1134</v>
      </c>
      <c r="H1363" s="11" t="n">
        <v>178</v>
      </c>
      <c r="I1363" s="11" t="n">
        <v>9358</v>
      </c>
      <c r="J1363" s="11" t="n">
        <v>6368</v>
      </c>
      <c r="K1363" s="11" t="n">
        <v>13</v>
      </c>
      <c r="L1363" s="12" t="n">
        <v>18.994771102337</v>
      </c>
      <c r="M1363" s="12" t="n">
        <v>1.38725856365383</v>
      </c>
      <c r="N1363" s="13" t="n">
        <v>0.680487283607609</v>
      </c>
      <c r="O1363" s="13" t="n">
        <v>0.998612741436346</v>
      </c>
      <c r="P1363" s="13" t="n">
        <v>0.121011631629495</v>
      </c>
      <c r="Q1363" s="13" t="n">
        <v>-0.282904805632078</v>
      </c>
      <c r="R1363" s="13" t="n">
        <v>-0.25833878351864</v>
      </c>
      <c r="S1363" s="11" t="n">
        <v>2</v>
      </c>
      <c r="T1363" s="13" t="n">
        <v>-0.0680628272251309</v>
      </c>
      <c r="U1363" s="13" t="n">
        <v>-0.0817387891276616</v>
      </c>
      <c r="V1363" s="11" t="n">
        <v>0</v>
      </c>
      <c r="W1363" s="13" t="n">
        <v>-0.241573033707865</v>
      </c>
      <c r="X1363" s="11" t="n">
        <v>1</v>
      </c>
      <c r="Y1363" s="11" t="n">
        <v>0</v>
      </c>
      <c r="Z1363" s="11" t="n">
        <v>1</v>
      </c>
      <c r="AA1363" s="11" t="n">
        <v>0</v>
      </c>
      <c r="AB1363" s="10" t="s">
        <v>515</v>
      </c>
      <c r="AC1363" s="11" t="n">
        <v>22</v>
      </c>
      <c r="AD1363" s="11" t="n">
        <v>64</v>
      </c>
      <c r="AE1363" s="11" t="n">
        <v>55</v>
      </c>
      <c r="AF1363" s="11" t="n">
        <v>6</v>
      </c>
      <c r="AG1363" s="11" t="n">
        <v>31</v>
      </c>
      <c r="AH1363" s="11" t="n">
        <v>0</v>
      </c>
      <c r="AI1363" s="13" t="n">
        <v>0.123595505617978</v>
      </c>
      <c r="AJ1363" s="13" t="n">
        <v>0.359550561797753</v>
      </c>
      <c r="AK1363" s="13" t="n">
        <v>0.308988764044944</v>
      </c>
      <c r="AL1363" s="13" t="n">
        <v>0.0337078651685393</v>
      </c>
      <c r="AM1363" s="13" t="n">
        <v>0.174157303370787</v>
      </c>
      <c r="AN1363" s="11" t="n">
        <v>2</v>
      </c>
      <c r="AO1363" s="13" t="n">
        <v>0.0111111111111111</v>
      </c>
      <c r="AP1363" s="11" t="n">
        <v>19</v>
      </c>
      <c r="AQ1363" s="11" t="n">
        <v>4</v>
      </c>
      <c r="AR1363" s="13" t="n">
        <v>0.0974358974358974</v>
      </c>
      <c r="AS1363" s="13" t="n">
        <v>0.0205128205128205</v>
      </c>
      <c r="AT1363" s="14" t="n">
        <f aca="false">SUMIFS(시도_소아과개폐업!$C$5:$C$293,시도_소아과개폐업!$A$5:$A$293,$D1363,시도_소아과개폐업!$B$5:$B$293,$B1363)</f>
        <v>7</v>
      </c>
      <c r="AU1363" s="14" t="n">
        <f aca="false">SUMIFS(시도_소아과개폐업!$D$5:$D$293,시도_소아과개폐업!$A$5:$A$293,$D1363,시도_소아과개폐업!$B$5:$B$293,$B1363)</f>
        <v>8</v>
      </c>
      <c r="AV1363" s="14" t="n">
        <f aca="false">SUMIFS(시도_소아과개폐업!$F$5:$F$293,시도_소아과개폐업!$A$5:$A$293,$D1363,시도_소아과개폐업!$B$5:$B$293,$B1363)</f>
        <v>-1</v>
      </c>
      <c r="AW1363" s="15" t="n">
        <f aca="false">SUMIFS(시도_소아과개폐업!$G$5:$G$293,시도_소아과개폐업!$A$5:$A$293,$D1363,시도_소아과개폐업!$B$5:$B$293,$B1363)</f>
        <v>0.117647058823529</v>
      </c>
      <c r="AX1363" s="14" t="n">
        <f aca="false">SUMIFS(시도_소아과개폐업!$H$5:$H$293,시도_소아과개폐업!$A$5:$A$293,$D1363,시도_소아과개폐업!$B$5:$B$293,$B1363)</f>
        <v>44</v>
      </c>
      <c r="AY1363" s="14" t="n">
        <f aca="false">SUMIFS(시군구_병원급!$E$5:$E$3668,시군구_병원급!$A$5:$A$3668,$A1363,시군구_병원급!$D$5:$D$3668,$D1363)</f>
        <v>0</v>
      </c>
      <c r="AZ1363" s="14" t="n">
        <f aca="false">SUMIFS(시군구_병원급!$F$5:$F$3668,시군구_병원급!$A$5:$A$3668,$A1363,시군구_병원급!$D$5:$D$3668,$D1363)</f>
        <v>2</v>
      </c>
      <c r="BA1363" s="14" t="n">
        <f aca="false">SUMIFS(시군구_병원급!$G$5:$G$3668,시군구_병원급!$A$5:$A$3668,$A1363,시군구_병원급!$D$5:$D$3668,$D1363)</f>
        <v>9</v>
      </c>
      <c r="BB1363" s="14" t="n">
        <f aca="false">SUMIFS(시군구_병원급!$H$5:$H$3668,시군구_병원급!$A$5:$A$3668,$A1363,시군구_병원급!$D$5:$D$3668,$D1363)</f>
        <v>20</v>
      </c>
      <c r="BC1363" s="16" t="n">
        <f aca="false">K1363+AY1363</f>
        <v>13</v>
      </c>
      <c r="BD1363" s="17" t="n">
        <f aca="false">IF(E1363=0,"",(K1363+AY1363)/E1363*1000)</f>
        <v>1.38725856365383</v>
      </c>
      <c r="BE1363" s="16" t="n">
        <f aca="false">AY1363-SUMIFS(시군구_병원급!$E$5:$E$3668,시군구_병원급!$A$5:$A$3668,$A1363,시군구_병원급!$D$5:$D$3668,$D1363-3)</f>
        <v>0</v>
      </c>
      <c r="BF1363" s="16" t="n">
        <f aca="false">IF(AY1363=0,1,0)</f>
        <v>1</v>
      </c>
      <c r="BG1363" s="16" t="n">
        <f aca="false">IF(K1363+AY1363=0,1,0)</f>
        <v>0</v>
      </c>
      <c r="BH1363" s="16" t="n">
        <f aca="false">AF1363+AG1363+AH1363</f>
        <v>37</v>
      </c>
      <c r="BI1363" s="18" t="n">
        <f aca="false">IF(H1363=0,"",BH1363/H1363)</f>
        <v>0.207865168539326</v>
      </c>
      <c r="BJ1363" s="16" t="n">
        <f aca="false">IF(AP1363="","",AP1363+AN1363)</f>
        <v>21</v>
      </c>
    </row>
    <row r="1364" customFormat="false" ht="15" hidden="false" customHeight="true" outlineLevel="0" collapsed="false">
      <c r="A1364" s="9" t="s">
        <v>491</v>
      </c>
      <c r="B1364" s="10" t="s">
        <v>487</v>
      </c>
      <c r="C1364" s="10" t="s">
        <v>492</v>
      </c>
      <c r="D1364" s="9" t="n">
        <v>2021</v>
      </c>
      <c r="E1364" s="11" t="n">
        <v>8533</v>
      </c>
      <c r="F1364" s="11" t="n">
        <v>1038</v>
      </c>
      <c r="G1364" s="11" t="n">
        <v>1068</v>
      </c>
      <c r="H1364" s="11" t="n">
        <v>176</v>
      </c>
      <c r="I1364" s="11" t="n">
        <v>8050</v>
      </c>
      <c r="J1364" s="11" t="n">
        <v>5508</v>
      </c>
      <c r="K1364" s="11" t="n">
        <v>8</v>
      </c>
      <c r="L1364" s="12" t="n">
        <v>20.625805695535</v>
      </c>
      <c r="M1364" s="12" t="n">
        <v>0.937536622524317</v>
      </c>
      <c r="N1364" s="13" t="n">
        <v>0.684223602484472</v>
      </c>
      <c r="O1364" s="13" t="n">
        <v>0.943396226415094</v>
      </c>
      <c r="P1364" s="13" t="n">
        <v>0.125161139106996</v>
      </c>
      <c r="Q1364" s="13" t="n">
        <v>-0.294968189705032</v>
      </c>
      <c r="R1364" s="13" t="n">
        <v>-0.331246086412023</v>
      </c>
      <c r="S1364" s="11" t="n">
        <v>-2</v>
      </c>
      <c r="T1364" s="13" t="n">
        <v>-0.0638297872340425</v>
      </c>
      <c r="U1364" s="13" t="n">
        <v>-0.0848112778535698</v>
      </c>
      <c r="V1364" s="11" t="n">
        <v>0</v>
      </c>
      <c r="W1364" s="13" t="n">
        <v>-0.170454545454545</v>
      </c>
      <c r="X1364" s="11" t="n">
        <v>0</v>
      </c>
      <c r="Y1364" s="11" t="n">
        <v>0</v>
      </c>
      <c r="Z1364" s="11" t="n">
        <v>0</v>
      </c>
      <c r="AA1364" s="11" t="n">
        <v>0</v>
      </c>
      <c r="AB1364" s="10" t="s">
        <v>515</v>
      </c>
      <c r="AC1364" s="11" t="n">
        <v>17</v>
      </c>
      <c r="AD1364" s="11" t="n">
        <v>49</v>
      </c>
      <c r="AE1364" s="11" t="n">
        <v>71</v>
      </c>
      <c r="AF1364" s="11" t="n">
        <v>6</v>
      </c>
      <c r="AG1364" s="11" t="n">
        <v>33</v>
      </c>
      <c r="AH1364" s="11" t="n">
        <v>0</v>
      </c>
      <c r="AI1364" s="13" t="n">
        <v>0.0965909090909091</v>
      </c>
      <c r="AJ1364" s="13" t="n">
        <v>0.278409090909091</v>
      </c>
      <c r="AK1364" s="13" t="n">
        <v>0.403409090909091</v>
      </c>
      <c r="AL1364" s="13" t="n">
        <v>0.0340909090909091</v>
      </c>
      <c r="AM1364" s="13" t="n">
        <v>0.1875</v>
      </c>
      <c r="AN1364" s="11" t="n">
        <v>3</v>
      </c>
      <c r="AO1364" s="13" t="n">
        <v>0.0167597765363129</v>
      </c>
      <c r="AP1364" s="11" t="n">
        <v>18</v>
      </c>
      <c r="AQ1364" s="11" t="n">
        <v>4</v>
      </c>
      <c r="AR1364" s="13" t="n">
        <v>0.0932642487046632</v>
      </c>
      <c r="AS1364" s="13" t="n">
        <v>0.0207253886010363</v>
      </c>
      <c r="AT1364" s="14" t="n">
        <f aca="false">SUMIFS(시도_소아과개폐업!$C$5:$C$293,시도_소아과개폐업!$A$5:$A$293,$D1364,시도_소아과개폐업!$B$5:$B$293,$B1364)</f>
        <v>7</v>
      </c>
      <c r="AU1364" s="14" t="n">
        <f aca="false">SUMIFS(시도_소아과개폐업!$D$5:$D$293,시도_소아과개폐업!$A$5:$A$293,$D1364,시도_소아과개폐업!$B$5:$B$293,$B1364)</f>
        <v>8</v>
      </c>
      <c r="AV1364" s="14" t="n">
        <f aca="false">SUMIFS(시도_소아과개폐업!$F$5:$F$293,시도_소아과개폐업!$A$5:$A$293,$D1364,시도_소아과개폐업!$B$5:$B$293,$B1364)</f>
        <v>-1</v>
      </c>
      <c r="AW1364" s="15" t="n">
        <f aca="false">SUMIFS(시도_소아과개폐업!$G$5:$G$293,시도_소아과개폐업!$A$5:$A$293,$D1364,시도_소아과개폐업!$B$5:$B$293,$B1364)</f>
        <v>0.117647058823529</v>
      </c>
      <c r="AX1364" s="14" t="n">
        <f aca="false">SUMIFS(시도_소아과개폐업!$H$5:$H$293,시도_소아과개폐업!$A$5:$A$293,$D1364,시도_소아과개폐업!$B$5:$B$293,$B1364)</f>
        <v>44</v>
      </c>
      <c r="AY1364" s="14" t="n">
        <f aca="false">SUMIFS(시군구_병원급!$E$5:$E$3668,시군구_병원급!$A$5:$A$3668,$A1364,시군구_병원급!$D$5:$D$3668,$D1364)</f>
        <v>5</v>
      </c>
      <c r="AZ1364" s="14" t="n">
        <f aca="false">SUMIFS(시군구_병원급!$F$5:$F$3668,시군구_병원급!$A$5:$A$3668,$A1364,시군구_병원급!$D$5:$D$3668,$D1364)</f>
        <v>2</v>
      </c>
      <c r="BA1364" s="14" t="n">
        <f aca="false">SUMIFS(시군구_병원급!$G$5:$G$3668,시군구_병원급!$A$5:$A$3668,$A1364,시군구_병원급!$D$5:$D$3668,$D1364)</f>
        <v>10</v>
      </c>
      <c r="BB1364" s="14" t="n">
        <f aca="false">SUMIFS(시군구_병원급!$H$5:$H$3668,시군구_병원급!$A$5:$A$3668,$A1364,시군구_병원급!$D$5:$D$3668,$D1364)</f>
        <v>29</v>
      </c>
      <c r="BC1364" s="16" t="n">
        <f aca="false">K1364+AY1364</f>
        <v>13</v>
      </c>
      <c r="BD1364" s="17" t="n">
        <f aca="false">IF(E1364=0,"",(K1364+AY1364)/E1364*1000)</f>
        <v>1.52349701160202</v>
      </c>
      <c r="BE1364" s="16" t="n">
        <f aca="false">AY1364-SUMIFS(시군구_병원급!$E$5:$E$3668,시군구_병원급!$A$5:$A$3668,$A1364,시군구_병원급!$D$5:$D$3668,$D1364-3)</f>
        <v>-1</v>
      </c>
      <c r="BF1364" s="16" t="n">
        <f aca="false">IF(AY1364=0,1,0)</f>
        <v>0</v>
      </c>
      <c r="BG1364" s="16" t="n">
        <f aca="false">IF(K1364+AY1364=0,1,0)</f>
        <v>0</v>
      </c>
      <c r="BH1364" s="16" t="n">
        <f aca="false">AF1364+AG1364+AH1364</f>
        <v>39</v>
      </c>
      <c r="BI1364" s="18" t="n">
        <f aca="false">IF(H1364=0,"",BH1364/H1364)</f>
        <v>0.221590909090909</v>
      </c>
      <c r="BJ1364" s="16" t="n">
        <f aca="false">IF(AP1364="","",AP1364+AN1364)</f>
        <v>21</v>
      </c>
    </row>
    <row r="1365" customFormat="false" ht="15" hidden="false" customHeight="true" outlineLevel="0" collapsed="false">
      <c r="A1365" s="9" t="s">
        <v>493</v>
      </c>
      <c r="B1365" s="10" t="s">
        <v>487</v>
      </c>
      <c r="C1365" s="10" t="s">
        <v>494</v>
      </c>
      <c r="D1365" s="9" t="n">
        <v>2021</v>
      </c>
      <c r="E1365" s="11" t="n">
        <v>2830</v>
      </c>
      <c r="F1365" s="11" t="n">
        <v>347</v>
      </c>
      <c r="G1365" s="11" t="n">
        <v>357</v>
      </c>
      <c r="H1365" s="11" t="n">
        <v>58</v>
      </c>
      <c r="I1365" s="11" t="n">
        <v>2716</v>
      </c>
      <c r="J1365" s="11" t="n">
        <v>1998</v>
      </c>
      <c r="K1365" s="11" t="n">
        <v>3</v>
      </c>
      <c r="L1365" s="12" t="n">
        <v>20.4946996466431</v>
      </c>
      <c r="M1365" s="12" t="n">
        <v>1.06007067137809</v>
      </c>
      <c r="N1365" s="13" t="n">
        <v>0.735640648011782</v>
      </c>
      <c r="O1365" s="13" t="n">
        <v>0.959717314487633</v>
      </c>
      <c r="P1365" s="13" t="n">
        <v>0.126148409893993</v>
      </c>
      <c r="Q1365" s="13" t="n">
        <v>-0.264553014553015</v>
      </c>
      <c r="R1365" s="13" t="n">
        <v>-0.32258064516129</v>
      </c>
      <c r="S1365" s="11" t="n">
        <v>-1</v>
      </c>
      <c r="T1365" s="13" t="n">
        <v>-0.0333333333333333</v>
      </c>
      <c r="U1365" s="13" t="n">
        <v>-0.0351687388987567</v>
      </c>
      <c r="V1365" s="11" t="n">
        <v>0</v>
      </c>
      <c r="W1365" s="13" t="n">
        <v>-0.189655172413793</v>
      </c>
      <c r="X1365" s="11" t="n">
        <v>0</v>
      </c>
      <c r="Y1365" s="11" t="n">
        <v>1</v>
      </c>
      <c r="Z1365" s="11" t="n">
        <v>1</v>
      </c>
      <c r="AA1365" s="11" t="n">
        <v>0</v>
      </c>
      <c r="AB1365" s="10" t="s">
        <v>515</v>
      </c>
      <c r="AC1365" s="11" t="n">
        <v>7</v>
      </c>
      <c r="AD1365" s="11" t="n">
        <v>14</v>
      </c>
      <c r="AE1365" s="11" t="n">
        <v>21</v>
      </c>
      <c r="AF1365" s="11" t="n">
        <v>1</v>
      </c>
      <c r="AG1365" s="11" t="n">
        <v>15</v>
      </c>
      <c r="AH1365" s="11" t="n">
        <v>0</v>
      </c>
      <c r="AI1365" s="13" t="n">
        <v>0.120689655172414</v>
      </c>
      <c r="AJ1365" s="13" t="n">
        <v>0.241379310344828</v>
      </c>
      <c r="AK1365" s="13" t="n">
        <v>0.362068965517241</v>
      </c>
      <c r="AL1365" s="13" t="n">
        <v>0.0172413793103448</v>
      </c>
      <c r="AM1365" s="13" t="n">
        <v>0.258620689655172</v>
      </c>
      <c r="AN1365" s="11" t="n">
        <v>1</v>
      </c>
      <c r="AO1365" s="13" t="n">
        <v>0.0169491525423729</v>
      </c>
      <c r="AP1365" s="11" t="n">
        <v>2</v>
      </c>
      <c r="AQ1365" s="11" t="n">
        <v>0</v>
      </c>
      <c r="AR1365" s="13" t="n">
        <v>0.0327868852459016</v>
      </c>
      <c r="AS1365" s="13" t="n">
        <v>0</v>
      </c>
      <c r="AT1365" s="14" t="n">
        <f aca="false">SUMIFS(시도_소아과개폐업!$C$5:$C$293,시도_소아과개폐업!$A$5:$A$293,$D1365,시도_소아과개폐업!$B$5:$B$293,$B1365)</f>
        <v>7</v>
      </c>
      <c r="AU1365" s="14" t="n">
        <f aca="false">SUMIFS(시도_소아과개폐업!$D$5:$D$293,시도_소아과개폐업!$A$5:$A$293,$D1365,시도_소아과개폐업!$B$5:$B$293,$B1365)</f>
        <v>8</v>
      </c>
      <c r="AV1365" s="14" t="n">
        <f aca="false">SUMIFS(시도_소아과개폐업!$F$5:$F$293,시도_소아과개폐업!$A$5:$A$293,$D1365,시도_소아과개폐업!$B$5:$B$293,$B1365)</f>
        <v>-1</v>
      </c>
      <c r="AW1365" s="15" t="n">
        <f aca="false">SUMIFS(시도_소아과개폐업!$G$5:$G$293,시도_소아과개폐업!$A$5:$A$293,$D1365,시도_소아과개폐업!$B$5:$B$293,$B1365)</f>
        <v>0.117647058823529</v>
      </c>
      <c r="AX1365" s="14" t="n">
        <f aca="false">SUMIFS(시도_소아과개폐업!$H$5:$H$293,시도_소아과개폐업!$A$5:$A$293,$D1365,시도_소아과개폐업!$B$5:$B$293,$B1365)</f>
        <v>44</v>
      </c>
      <c r="AY1365" s="14" t="n">
        <f aca="false">SUMIFS(시군구_병원급!$E$5:$E$3668,시군구_병원급!$A$5:$A$3668,$A1365,시군구_병원급!$D$5:$D$3668,$D1365)</f>
        <v>3</v>
      </c>
      <c r="AZ1365" s="14" t="n">
        <f aca="false">SUMIFS(시군구_병원급!$F$5:$F$3668,시군구_병원급!$A$5:$A$3668,$A1365,시군구_병원급!$D$5:$D$3668,$D1365)</f>
        <v>1</v>
      </c>
      <c r="BA1365" s="14" t="n">
        <f aca="false">SUMIFS(시군구_병원급!$G$5:$G$3668,시군구_병원급!$A$5:$A$3668,$A1365,시군구_병원급!$D$5:$D$3668,$D1365)</f>
        <v>4</v>
      </c>
      <c r="BB1365" s="14" t="n">
        <f aca="false">SUMIFS(시군구_병원급!$H$5:$H$3668,시군구_병원급!$A$5:$A$3668,$A1365,시군구_병원급!$D$5:$D$3668,$D1365)</f>
        <v>11</v>
      </c>
      <c r="BC1365" s="16" t="n">
        <f aca="false">K1365+AY1365</f>
        <v>6</v>
      </c>
      <c r="BD1365" s="17" t="n">
        <f aca="false">IF(E1365=0,"",(K1365+AY1365)/E1365*1000)</f>
        <v>2.12014134275618</v>
      </c>
      <c r="BE1365" s="16" t="n">
        <f aca="false">AY1365-SUMIFS(시군구_병원급!$E$5:$E$3668,시군구_병원급!$A$5:$A$3668,$A1365,시군구_병원급!$D$5:$D$3668,$D1365-3)</f>
        <v>0</v>
      </c>
      <c r="BF1365" s="16" t="n">
        <f aca="false">IF(AY1365=0,1,0)</f>
        <v>0</v>
      </c>
      <c r="BG1365" s="16" t="n">
        <f aca="false">IF(K1365+AY1365=0,1,0)</f>
        <v>0</v>
      </c>
      <c r="BH1365" s="16" t="n">
        <f aca="false">AF1365+AG1365+AH1365</f>
        <v>16</v>
      </c>
      <c r="BI1365" s="18" t="n">
        <f aca="false">IF(H1365=0,"",BH1365/H1365)</f>
        <v>0.275862068965517</v>
      </c>
      <c r="BJ1365" s="16" t="n">
        <f aca="false">IF(AP1365="","",AP1365+AN1365)</f>
        <v>3</v>
      </c>
    </row>
    <row r="1366" customFormat="false" ht="15" hidden="false" customHeight="true" outlineLevel="0" collapsed="false">
      <c r="A1366" s="9" t="s">
        <v>495</v>
      </c>
      <c r="B1366" s="10" t="s">
        <v>487</v>
      </c>
      <c r="C1366" s="10" t="s">
        <v>496</v>
      </c>
      <c r="D1366" s="9" t="n">
        <v>2021</v>
      </c>
      <c r="E1366" s="11" t="n">
        <v>2425</v>
      </c>
      <c r="F1366" s="11" t="n">
        <v>318</v>
      </c>
      <c r="G1366" s="11" t="n">
        <v>343</v>
      </c>
      <c r="H1366" s="11" t="n">
        <v>51</v>
      </c>
      <c r="I1366" s="11" t="n">
        <v>2892</v>
      </c>
      <c r="J1366" s="11" t="n">
        <v>1883</v>
      </c>
      <c r="K1366" s="11" t="n">
        <v>2</v>
      </c>
      <c r="L1366" s="12" t="n">
        <v>21.0309278350516</v>
      </c>
      <c r="M1366" s="12" t="n">
        <v>0.824742268041237</v>
      </c>
      <c r="N1366" s="13" t="n">
        <v>0.651106500691563</v>
      </c>
      <c r="O1366" s="13" t="n">
        <v>1.19257731958763</v>
      </c>
      <c r="P1366" s="13" t="n">
        <v>0.141443298969072</v>
      </c>
      <c r="Q1366" s="13" t="n">
        <v>-0.190046760187041</v>
      </c>
      <c r="R1366" s="13" t="n">
        <v>-0.237777777777778</v>
      </c>
      <c r="S1366" s="11" t="n">
        <v>-1</v>
      </c>
      <c r="T1366" s="13" t="n">
        <v>-0.0727272727272728</v>
      </c>
      <c r="U1366" s="13" t="n">
        <v>-0.0483711747285291</v>
      </c>
      <c r="V1366" s="11" t="n">
        <v>0</v>
      </c>
      <c r="W1366" s="13" t="n">
        <v>-0.0784313725490197</v>
      </c>
      <c r="X1366" s="11" t="n">
        <v>0</v>
      </c>
      <c r="Y1366" s="11" t="n">
        <v>0</v>
      </c>
      <c r="Z1366" s="11" t="n">
        <v>0</v>
      </c>
      <c r="AA1366" s="11" t="n">
        <v>0</v>
      </c>
      <c r="AB1366" s="10" t="s">
        <v>515</v>
      </c>
      <c r="AC1366" s="11" t="n">
        <v>5</v>
      </c>
      <c r="AD1366" s="11" t="n">
        <v>17</v>
      </c>
      <c r="AE1366" s="11" t="n">
        <v>14</v>
      </c>
      <c r="AF1366" s="11" t="n">
        <v>0</v>
      </c>
      <c r="AG1366" s="11" t="n">
        <v>15</v>
      </c>
      <c r="AH1366" s="11" t="n">
        <v>0</v>
      </c>
      <c r="AI1366" s="13" t="n">
        <v>0.0980392156862745</v>
      </c>
      <c r="AJ1366" s="13" t="n">
        <v>0.333333333333333</v>
      </c>
      <c r="AK1366" s="13" t="n">
        <v>0.274509803921569</v>
      </c>
      <c r="AL1366" s="13" t="n">
        <v>0</v>
      </c>
      <c r="AM1366" s="13" t="n">
        <v>0.294117647058824</v>
      </c>
      <c r="AN1366" s="11" t="n">
        <v>5</v>
      </c>
      <c r="AO1366" s="13" t="n">
        <v>0.0892857142857143</v>
      </c>
      <c r="AP1366" s="11" t="n">
        <v>3</v>
      </c>
      <c r="AQ1366" s="11" t="n">
        <v>1</v>
      </c>
      <c r="AR1366" s="13" t="n">
        <v>0.0517241379310345</v>
      </c>
      <c r="AS1366" s="13" t="n">
        <v>0.0172413793103448</v>
      </c>
      <c r="AT1366" s="14" t="n">
        <f aca="false">SUMIFS(시도_소아과개폐업!$C$5:$C$293,시도_소아과개폐업!$A$5:$A$293,$D1366,시도_소아과개폐업!$B$5:$B$293,$B1366)</f>
        <v>7</v>
      </c>
      <c r="AU1366" s="14" t="n">
        <f aca="false">SUMIFS(시도_소아과개폐업!$D$5:$D$293,시도_소아과개폐업!$A$5:$A$293,$D1366,시도_소아과개폐업!$B$5:$B$293,$B1366)</f>
        <v>8</v>
      </c>
      <c r="AV1366" s="14" t="n">
        <f aca="false">SUMIFS(시도_소아과개폐업!$F$5:$F$293,시도_소아과개폐업!$A$5:$A$293,$D1366,시도_소아과개폐업!$B$5:$B$293,$B1366)</f>
        <v>-1</v>
      </c>
      <c r="AW1366" s="15" t="n">
        <f aca="false">SUMIFS(시도_소아과개폐업!$G$5:$G$293,시도_소아과개폐업!$A$5:$A$293,$D1366,시도_소아과개폐업!$B$5:$B$293,$B1366)</f>
        <v>0.117647058823529</v>
      </c>
      <c r="AX1366" s="14" t="n">
        <f aca="false">SUMIFS(시도_소아과개폐업!$H$5:$H$293,시도_소아과개폐업!$A$5:$A$293,$D1366,시도_소아과개폐업!$B$5:$B$293,$B1366)</f>
        <v>44</v>
      </c>
      <c r="AY1366" s="14" t="n">
        <f aca="false">SUMIFS(시군구_병원급!$E$5:$E$3668,시군구_병원급!$A$5:$A$3668,$A1366,시군구_병원급!$D$5:$D$3668,$D1366)</f>
        <v>1</v>
      </c>
      <c r="AZ1366" s="14" t="n">
        <f aca="false">SUMIFS(시군구_병원급!$F$5:$F$3668,시군구_병원급!$A$5:$A$3668,$A1366,시군구_병원급!$D$5:$D$3668,$D1366)</f>
        <v>1</v>
      </c>
      <c r="BA1366" s="14" t="n">
        <f aca="false">SUMIFS(시군구_병원급!$G$5:$G$3668,시군구_병원급!$A$5:$A$3668,$A1366,시군구_병원급!$D$5:$D$3668,$D1366)</f>
        <v>2</v>
      </c>
      <c r="BB1366" s="14" t="n">
        <f aca="false">SUMIFS(시군구_병원급!$H$5:$H$3668,시군구_병원급!$A$5:$A$3668,$A1366,시군구_병원급!$D$5:$D$3668,$D1366)</f>
        <v>7</v>
      </c>
      <c r="BC1366" s="16" t="n">
        <f aca="false">K1366+AY1366</f>
        <v>3</v>
      </c>
      <c r="BD1366" s="17" t="n">
        <f aca="false">IF(E1366=0,"",(K1366+AY1366)/E1366*1000)</f>
        <v>1.23711340206186</v>
      </c>
      <c r="BE1366" s="16" t="n">
        <f aca="false">AY1366-SUMIFS(시군구_병원급!$E$5:$E$3668,시군구_병원급!$A$5:$A$3668,$A1366,시군구_병원급!$D$5:$D$3668,$D1366-3)</f>
        <v>0</v>
      </c>
      <c r="BF1366" s="16" t="n">
        <f aca="false">IF(AY1366=0,1,0)</f>
        <v>0</v>
      </c>
      <c r="BG1366" s="16" t="n">
        <f aca="false">IF(K1366+AY1366=0,1,0)</f>
        <v>0</v>
      </c>
      <c r="BH1366" s="16" t="n">
        <f aca="false">AF1366+AG1366+AH1366</f>
        <v>15</v>
      </c>
      <c r="BI1366" s="18" t="n">
        <f aca="false">IF(H1366=0,"",BH1366/H1366)</f>
        <v>0.294117647058824</v>
      </c>
      <c r="BJ1366" s="16" t="n">
        <f aca="false">IF(AP1366="","",AP1366+AN1366)</f>
        <v>8</v>
      </c>
    </row>
    <row r="1367" customFormat="false" ht="15" hidden="false" customHeight="true" outlineLevel="0" collapsed="false">
      <c r="A1367" s="9" t="s">
        <v>497</v>
      </c>
      <c r="B1367" s="10" t="s">
        <v>487</v>
      </c>
      <c r="C1367" s="10" t="s">
        <v>498</v>
      </c>
      <c r="D1367" s="9" t="n">
        <v>2021</v>
      </c>
      <c r="E1367" s="11" t="n">
        <v>1877</v>
      </c>
      <c r="F1367" s="11" t="n">
        <v>247</v>
      </c>
      <c r="G1367" s="11" t="n">
        <v>269</v>
      </c>
      <c r="H1367" s="11" t="n">
        <v>36</v>
      </c>
      <c r="I1367" s="11" t="n">
        <v>1825</v>
      </c>
      <c r="J1367" s="11" t="n">
        <v>1225</v>
      </c>
      <c r="K1367" s="11" t="n">
        <v>3</v>
      </c>
      <c r="L1367" s="12" t="n">
        <v>19.1795418220565</v>
      </c>
      <c r="M1367" s="12" t="n">
        <v>1.59829515183804</v>
      </c>
      <c r="N1367" s="13" t="n">
        <v>0.671232876712329</v>
      </c>
      <c r="O1367" s="13" t="n">
        <v>0.972296217368141</v>
      </c>
      <c r="P1367" s="13" t="n">
        <v>0.143313798614811</v>
      </c>
      <c r="Q1367" s="13" t="n">
        <v>-0.291698113207547</v>
      </c>
      <c r="R1367" s="13" t="n">
        <v>-0.237960339943343</v>
      </c>
      <c r="S1367" s="11" t="n">
        <v>0</v>
      </c>
      <c r="T1367" s="13" t="n">
        <v>-0.1</v>
      </c>
      <c r="U1367" s="13" t="n">
        <v>-0.143594556546222</v>
      </c>
      <c r="V1367" s="11" t="n">
        <v>0</v>
      </c>
      <c r="W1367" s="13" t="n">
        <v>-0.111111111111111</v>
      </c>
      <c r="X1367" s="11" t="n">
        <v>0</v>
      </c>
      <c r="Y1367" s="11" t="n">
        <v>0</v>
      </c>
      <c r="Z1367" s="11" t="n">
        <v>0</v>
      </c>
      <c r="AA1367" s="11" t="n">
        <v>0</v>
      </c>
      <c r="AB1367" s="10" t="s">
        <v>515</v>
      </c>
      <c r="AC1367" s="11" t="n">
        <v>4</v>
      </c>
      <c r="AD1367" s="11" t="n">
        <v>8</v>
      </c>
      <c r="AE1367" s="11" t="n">
        <v>9</v>
      </c>
      <c r="AF1367" s="11" t="n">
        <v>1</v>
      </c>
      <c r="AG1367" s="11" t="n">
        <v>14</v>
      </c>
      <c r="AH1367" s="11" t="n">
        <v>0</v>
      </c>
      <c r="AI1367" s="13" t="n">
        <v>0.111111111111111</v>
      </c>
      <c r="AJ1367" s="13" t="n">
        <v>0.222222222222222</v>
      </c>
      <c r="AK1367" s="13" t="n">
        <v>0.25</v>
      </c>
      <c r="AL1367" s="13" t="n">
        <v>0.0277777777777778</v>
      </c>
      <c r="AM1367" s="13" t="n">
        <v>0.388888888888889</v>
      </c>
      <c r="AN1367" s="11" t="n">
        <v>2</v>
      </c>
      <c r="AO1367" s="13" t="n">
        <v>0.0526315789473684</v>
      </c>
      <c r="AP1367" s="11" t="n">
        <v>9</v>
      </c>
      <c r="AQ1367" s="11" t="n">
        <v>3</v>
      </c>
      <c r="AR1367" s="13" t="n">
        <v>0.204545454545455</v>
      </c>
      <c r="AS1367" s="13" t="n">
        <v>0.0681818181818182</v>
      </c>
      <c r="AT1367" s="14" t="n">
        <f aca="false">SUMIFS(시도_소아과개폐업!$C$5:$C$293,시도_소아과개폐업!$A$5:$A$293,$D1367,시도_소아과개폐업!$B$5:$B$293,$B1367)</f>
        <v>7</v>
      </c>
      <c r="AU1367" s="14" t="n">
        <f aca="false">SUMIFS(시도_소아과개폐업!$D$5:$D$293,시도_소아과개폐업!$A$5:$A$293,$D1367,시도_소아과개폐업!$B$5:$B$293,$B1367)</f>
        <v>8</v>
      </c>
      <c r="AV1367" s="14" t="n">
        <f aca="false">SUMIFS(시도_소아과개폐업!$F$5:$F$293,시도_소아과개폐업!$A$5:$A$293,$D1367,시도_소아과개폐업!$B$5:$B$293,$B1367)</f>
        <v>-1</v>
      </c>
      <c r="AW1367" s="15" t="n">
        <f aca="false">SUMIFS(시도_소아과개폐업!$G$5:$G$293,시도_소아과개폐업!$A$5:$A$293,$D1367,시도_소아과개폐업!$B$5:$B$293,$B1367)</f>
        <v>0.117647058823529</v>
      </c>
      <c r="AX1367" s="14" t="n">
        <f aca="false">SUMIFS(시도_소아과개폐업!$H$5:$H$293,시도_소아과개폐업!$A$5:$A$293,$D1367,시도_소아과개폐업!$B$5:$B$293,$B1367)</f>
        <v>44</v>
      </c>
      <c r="AY1367" s="14" t="n">
        <f aca="false">SUMIFS(시군구_병원급!$E$5:$E$3668,시군구_병원급!$A$5:$A$3668,$A1367,시군구_병원급!$D$5:$D$3668,$D1367)</f>
        <v>1</v>
      </c>
      <c r="AZ1367" s="14" t="n">
        <f aca="false">SUMIFS(시군구_병원급!$F$5:$F$3668,시군구_병원급!$A$5:$A$3668,$A1367,시군구_병원급!$D$5:$D$3668,$D1367)</f>
        <v>0</v>
      </c>
      <c r="BA1367" s="14" t="n">
        <f aca="false">SUMIFS(시군구_병원급!$G$5:$G$3668,시군구_병원급!$A$5:$A$3668,$A1367,시군구_병원급!$D$5:$D$3668,$D1367)</f>
        <v>4</v>
      </c>
      <c r="BB1367" s="14" t="n">
        <f aca="false">SUMIFS(시군구_병원급!$H$5:$H$3668,시군구_병원급!$A$5:$A$3668,$A1367,시군구_병원급!$D$5:$D$3668,$D1367)</f>
        <v>15</v>
      </c>
      <c r="BC1367" s="16" t="n">
        <f aca="false">K1367+AY1367</f>
        <v>4</v>
      </c>
      <c r="BD1367" s="17" t="n">
        <f aca="false">IF(E1367=0,"",(K1367+AY1367)/E1367*1000)</f>
        <v>2.13106020245072</v>
      </c>
      <c r="BE1367" s="16" t="n">
        <f aca="false">AY1367-SUMIFS(시군구_병원급!$E$5:$E$3668,시군구_병원급!$A$5:$A$3668,$A1367,시군구_병원급!$D$5:$D$3668,$D1367-3)</f>
        <v>0</v>
      </c>
      <c r="BF1367" s="16" t="n">
        <f aca="false">IF(AY1367=0,1,0)</f>
        <v>0</v>
      </c>
      <c r="BG1367" s="16" t="n">
        <f aca="false">IF(K1367+AY1367=0,1,0)</f>
        <v>0</v>
      </c>
      <c r="BH1367" s="16" t="n">
        <f aca="false">AF1367+AG1367+AH1367</f>
        <v>15</v>
      </c>
      <c r="BI1367" s="18" t="n">
        <f aca="false">IF(H1367=0,"",BH1367/H1367)</f>
        <v>0.416666666666667</v>
      </c>
      <c r="BJ1367" s="16" t="n">
        <f aca="false">IF(AP1367="","",AP1367+AN1367)</f>
        <v>11</v>
      </c>
    </row>
    <row r="1368" customFormat="false" ht="15" hidden="false" customHeight="true" outlineLevel="0" collapsed="false">
      <c r="A1368" s="9" t="s">
        <v>499</v>
      </c>
      <c r="B1368" s="10" t="s">
        <v>487</v>
      </c>
      <c r="C1368" s="10" t="s">
        <v>500</v>
      </c>
      <c r="D1368" s="9" t="n">
        <v>2021</v>
      </c>
      <c r="E1368" s="11" t="n">
        <v>3086</v>
      </c>
      <c r="F1368" s="11" t="n">
        <v>344</v>
      </c>
      <c r="G1368" s="11" t="n">
        <v>344</v>
      </c>
      <c r="H1368" s="11" t="n">
        <v>68</v>
      </c>
      <c r="I1368" s="11" t="n">
        <v>3245</v>
      </c>
      <c r="J1368" s="11" t="n">
        <v>2043</v>
      </c>
      <c r="K1368" s="11" t="n">
        <v>5</v>
      </c>
      <c r="L1368" s="12" t="n">
        <v>22.0349967595593</v>
      </c>
      <c r="M1368" s="12" t="n">
        <v>1.6202203499676</v>
      </c>
      <c r="N1368" s="13" t="n">
        <v>0.629583975346687</v>
      </c>
      <c r="O1368" s="13" t="n">
        <v>1.05152300712897</v>
      </c>
      <c r="P1368" s="13" t="n">
        <v>0.111471160077771</v>
      </c>
      <c r="Q1368" s="13" t="n">
        <v>-0.341442594963722</v>
      </c>
      <c r="R1368" s="13" t="n">
        <v>-0.38680926916221</v>
      </c>
      <c r="S1368" s="11" t="n">
        <v>-2</v>
      </c>
      <c r="T1368" s="13" t="n">
        <v>-0.0285714285714286</v>
      </c>
      <c r="U1368" s="13" t="n">
        <v>-0.0575079872204473</v>
      </c>
      <c r="V1368" s="11" t="n">
        <v>0</v>
      </c>
      <c r="W1368" s="13" t="n">
        <v>-0.132352941176471</v>
      </c>
      <c r="X1368" s="11" t="n">
        <v>0</v>
      </c>
      <c r="Y1368" s="11" t="n">
        <v>0</v>
      </c>
      <c r="Z1368" s="11" t="n">
        <v>0</v>
      </c>
      <c r="AA1368" s="11" t="n">
        <v>0</v>
      </c>
      <c r="AB1368" s="10" t="s">
        <v>515</v>
      </c>
      <c r="AC1368" s="11" t="n">
        <v>9</v>
      </c>
      <c r="AD1368" s="11" t="n">
        <v>21</v>
      </c>
      <c r="AE1368" s="11" t="n">
        <v>16</v>
      </c>
      <c r="AF1368" s="11" t="n">
        <v>3</v>
      </c>
      <c r="AG1368" s="11" t="n">
        <v>19</v>
      </c>
      <c r="AH1368" s="11" t="n">
        <v>0</v>
      </c>
      <c r="AI1368" s="13" t="n">
        <v>0.132352941176471</v>
      </c>
      <c r="AJ1368" s="13" t="n">
        <v>0.308823529411765</v>
      </c>
      <c r="AK1368" s="13" t="n">
        <v>0.235294117647059</v>
      </c>
      <c r="AL1368" s="13" t="n">
        <v>0.0441176470588235</v>
      </c>
      <c r="AM1368" s="13" t="n">
        <v>0.279411764705882</v>
      </c>
      <c r="AN1368" s="11" t="n">
        <v>2</v>
      </c>
      <c r="AO1368" s="13" t="n">
        <v>0.0285714285714286</v>
      </c>
      <c r="AP1368" s="11" t="n">
        <v>5</v>
      </c>
      <c r="AQ1368" s="11" t="n">
        <v>3</v>
      </c>
      <c r="AR1368" s="13" t="n">
        <v>0.0694444444444445</v>
      </c>
      <c r="AS1368" s="13" t="n">
        <v>0.0416666666666667</v>
      </c>
      <c r="AT1368" s="14" t="n">
        <f aca="false">SUMIFS(시도_소아과개폐업!$C$5:$C$293,시도_소아과개폐업!$A$5:$A$293,$D1368,시도_소아과개폐업!$B$5:$B$293,$B1368)</f>
        <v>7</v>
      </c>
      <c r="AU1368" s="14" t="n">
        <f aca="false">SUMIFS(시도_소아과개폐업!$D$5:$D$293,시도_소아과개폐업!$A$5:$A$293,$D1368,시도_소아과개폐업!$B$5:$B$293,$B1368)</f>
        <v>8</v>
      </c>
      <c r="AV1368" s="14" t="n">
        <f aca="false">SUMIFS(시도_소아과개폐업!$F$5:$F$293,시도_소아과개폐업!$A$5:$A$293,$D1368,시도_소아과개폐업!$B$5:$B$293,$B1368)</f>
        <v>-1</v>
      </c>
      <c r="AW1368" s="15" t="n">
        <f aca="false">SUMIFS(시도_소아과개폐업!$G$5:$G$293,시도_소아과개폐업!$A$5:$A$293,$D1368,시도_소아과개폐업!$B$5:$B$293,$B1368)</f>
        <v>0.117647058823529</v>
      </c>
      <c r="AX1368" s="14" t="n">
        <f aca="false">SUMIFS(시도_소아과개폐업!$H$5:$H$293,시도_소아과개폐업!$A$5:$A$293,$D1368,시도_소아과개폐업!$B$5:$B$293,$B1368)</f>
        <v>44</v>
      </c>
      <c r="AY1368" s="14" t="n">
        <f aca="false">SUMIFS(시군구_병원급!$E$5:$E$3668,시군구_병원급!$A$5:$A$3668,$A1368,시군구_병원급!$D$5:$D$3668,$D1368)</f>
        <v>2</v>
      </c>
      <c r="AZ1368" s="14" t="n">
        <f aca="false">SUMIFS(시군구_병원급!$F$5:$F$3668,시군구_병원급!$A$5:$A$3668,$A1368,시군구_병원급!$D$5:$D$3668,$D1368)</f>
        <v>0</v>
      </c>
      <c r="BA1368" s="14" t="n">
        <f aca="false">SUMIFS(시군구_병원급!$G$5:$G$3668,시군구_병원급!$A$5:$A$3668,$A1368,시군구_병원급!$D$5:$D$3668,$D1368)</f>
        <v>2</v>
      </c>
      <c r="BB1368" s="14" t="n">
        <f aca="false">SUMIFS(시군구_병원급!$H$5:$H$3668,시군구_병원급!$A$5:$A$3668,$A1368,시군구_병원급!$D$5:$D$3668,$D1368)</f>
        <v>10</v>
      </c>
      <c r="BC1368" s="16" t="n">
        <f aca="false">K1368+AY1368</f>
        <v>7</v>
      </c>
      <c r="BD1368" s="17" t="n">
        <f aca="false">IF(E1368=0,"",(K1368+AY1368)/E1368*1000)</f>
        <v>2.26830848995463</v>
      </c>
      <c r="BE1368" s="16" t="n">
        <f aca="false">AY1368-SUMIFS(시군구_병원급!$E$5:$E$3668,시군구_병원급!$A$5:$A$3668,$A1368,시군구_병원급!$D$5:$D$3668,$D1368-3)</f>
        <v>0</v>
      </c>
      <c r="BF1368" s="16" t="n">
        <f aca="false">IF(AY1368=0,1,0)</f>
        <v>0</v>
      </c>
      <c r="BG1368" s="16" t="n">
        <f aca="false">IF(K1368+AY1368=0,1,0)</f>
        <v>0</v>
      </c>
      <c r="BH1368" s="16" t="n">
        <f aca="false">AF1368+AG1368+AH1368</f>
        <v>22</v>
      </c>
      <c r="BI1368" s="18" t="n">
        <f aca="false">IF(H1368=0,"",BH1368/H1368)</f>
        <v>0.323529411764706</v>
      </c>
      <c r="BJ1368" s="16" t="n">
        <f aca="false">IF(AP1368="","",AP1368+AN1368)</f>
        <v>7</v>
      </c>
    </row>
    <row r="1369" customFormat="false" ht="15" hidden="false" customHeight="true" outlineLevel="0" collapsed="false">
      <c r="A1369" s="9" t="s">
        <v>501</v>
      </c>
      <c r="B1369" s="10" t="s">
        <v>487</v>
      </c>
      <c r="C1369" s="10" t="s">
        <v>502</v>
      </c>
      <c r="D1369" s="9" t="n">
        <v>2021</v>
      </c>
      <c r="E1369" s="11" t="n">
        <v>672</v>
      </c>
      <c r="F1369" s="11" t="n">
        <v>113</v>
      </c>
      <c r="G1369" s="11" t="n">
        <v>120</v>
      </c>
      <c r="H1369" s="11" t="n">
        <v>6</v>
      </c>
      <c r="I1369" s="11" t="n">
        <v>396</v>
      </c>
      <c r="J1369" s="11" t="n">
        <v>218</v>
      </c>
      <c r="K1369" s="11" t="n">
        <v>0</v>
      </c>
      <c r="L1369" s="12" t="n">
        <v>8.92857142857143</v>
      </c>
      <c r="M1369" s="12" t="n">
        <v>0</v>
      </c>
      <c r="N1369" s="13" t="n">
        <v>0.550505050505051</v>
      </c>
      <c r="O1369" s="13" t="n">
        <v>0.589285714285714</v>
      </c>
      <c r="P1369" s="13" t="n">
        <v>0.178571428571429</v>
      </c>
      <c r="Q1369" s="13" t="n">
        <v>-0.223121387283237</v>
      </c>
      <c r="R1369" s="13" t="n">
        <v>-0.25</v>
      </c>
      <c r="S1369" s="11" t="n">
        <v>0</v>
      </c>
      <c r="T1369" s="13" t="n">
        <v>0</v>
      </c>
      <c r="U1369" s="13" t="n">
        <v>0</v>
      </c>
      <c r="V1369" s="11" t="n">
        <v>1</v>
      </c>
      <c r="W1369" s="13" t="n">
        <v>0</v>
      </c>
      <c r="X1369" s="11" t="n">
        <v>0</v>
      </c>
      <c r="Y1369" s="11" t="n">
        <v>0</v>
      </c>
      <c r="Z1369" s="11" t="n">
        <v>0</v>
      </c>
      <c r="AA1369" s="11" t="n">
        <v>0</v>
      </c>
      <c r="AB1369" s="10" t="s">
        <v>515</v>
      </c>
      <c r="AC1369" s="11" t="n">
        <v>2</v>
      </c>
      <c r="AD1369" s="11" t="n">
        <v>0</v>
      </c>
      <c r="AE1369" s="11" t="n">
        <v>0</v>
      </c>
      <c r="AF1369" s="11" t="n">
        <v>0</v>
      </c>
      <c r="AG1369" s="11" t="n">
        <v>4</v>
      </c>
      <c r="AH1369" s="11" t="n">
        <v>0</v>
      </c>
      <c r="AI1369" s="13" t="n">
        <v>0.333333333333333</v>
      </c>
      <c r="AJ1369" s="13" t="n">
        <v>0</v>
      </c>
      <c r="AK1369" s="13" t="n">
        <v>0</v>
      </c>
      <c r="AL1369" s="13" t="n">
        <v>0</v>
      </c>
      <c r="AM1369" s="13" t="n">
        <v>0.666666666666667</v>
      </c>
      <c r="AN1369" s="11" t="n">
        <v>0</v>
      </c>
      <c r="AO1369" s="13" t="n">
        <v>0</v>
      </c>
      <c r="AP1369" s="11" t="n">
        <v>0</v>
      </c>
      <c r="AQ1369" s="11" t="n">
        <v>0</v>
      </c>
      <c r="AR1369" s="13" t="n">
        <v>0</v>
      </c>
      <c r="AS1369" s="13" t="n">
        <v>0</v>
      </c>
      <c r="AT1369" s="14" t="n">
        <f aca="false">SUMIFS(시도_소아과개폐업!$C$5:$C$293,시도_소아과개폐업!$A$5:$A$293,$D1369,시도_소아과개폐업!$B$5:$B$293,$B1369)</f>
        <v>7</v>
      </c>
      <c r="AU1369" s="14" t="n">
        <f aca="false">SUMIFS(시도_소아과개폐업!$D$5:$D$293,시도_소아과개폐업!$A$5:$A$293,$D1369,시도_소아과개폐업!$B$5:$B$293,$B1369)</f>
        <v>8</v>
      </c>
      <c r="AV1369" s="14" t="n">
        <f aca="false">SUMIFS(시도_소아과개폐업!$F$5:$F$293,시도_소아과개폐업!$A$5:$A$293,$D1369,시도_소아과개폐업!$B$5:$B$293,$B1369)</f>
        <v>-1</v>
      </c>
      <c r="AW1369" s="15" t="n">
        <f aca="false">SUMIFS(시도_소아과개폐업!$G$5:$G$293,시도_소아과개폐업!$A$5:$A$293,$D1369,시도_소아과개폐업!$B$5:$B$293,$B1369)</f>
        <v>0.117647058823529</v>
      </c>
      <c r="AX1369" s="14" t="n">
        <f aca="false">SUMIFS(시도_소아과개폐업!$H$5:$H$293,시도_소아과개폐업!$A$5:$A$293,$D1369,시도_소아과개폐업!$B$5:$B$293,$B1369)</f>
        <v>44</v>
      </c>
      <c r="AY1369" s="14" t="n">
        <f aca="false">SUMIFS(시군구_병원급!$E$5:$E$3668,시군구_병원급!$A$5:$A$3668,$A1369,시군구_병원급!$D$5:$D$3668,$D1369)</f>
        <v>0</v>
      </c>
      <c r="AZ1369" s="14" t="n">
        <f aca="false">SUMIFS(시군구_병원급!$F$5:$F$3668,시군구_병원급!$A$5:$A$3668,$A1369,시군구_병원급!$D$5:$D$3668,$D1369)</f>
        <v>0</v>
      </c>
      <c r="BA1369" s="14" t="n">
        <f aca="false">SUMIFS(시군구_병원급!$G$5:$G$3668,시군구_병원급!$A$5:$A$3668,$A1369,시군구_병원급!$D$5:$D$3668,$D1369)</f>
        <v>2</v>
      </c>
      <c r="BB1369" s="14" t="n">
        <f aca="false">SUMIFS(시군구_병원급!$H$5:$H$3668,시군구_병원급!$A$5:$A$3668,$A1369,시군구_병원급!$D$5:$D$3668,$D1369)</f>
        <v>2</v>
      </c>
      <c r="BC1369" s="16" t="n">
        <f aca="false">K1369+AY1369</f>
        <v>0</v>
      </c>
      <c r="BD1369" s="17" t="n">
        <f aca="false">IF(E1369=0,"",(K1369+AY1369)/E1369*1000)</f>
        <v>0</v>
      </c>
      <c r="BE1369" s="16" t="n">
        <f aca="false">AY1369-SUMIFS(시군구_병원급!$E$5:$E$3668,시군구_병원급!$A$5:$A$3668,$A1369,시군구_병원급!$D$5:$D$3668,$D1369-3)</f>
        <v>0</v>
      </c>
      <c r="BF1369" s="16" t="n">
        <f aca="false">IF(AY1369=0,1,0)</f>
        <v>1</v>
      </c>
      <c r="BG1369" s="16" t="n">
        <f aca="false">IF(K1369+AY1369=0,1,0)</f>
        <v>1</v>
      </c>
      <c r="BH1369" s="16" t="n">
        <f aca="false">AF1369+AG1369+AH1369</f>
        <v>4</v>
      </c>
      <c r="BI1369" s="18" t="n">
        <f aca="false">IF(H1369=0,"",BH1369/H1369)</f>
        <v>0.666666666666667</v>
      </c>
      <c r="BJ1369" s="16" t="n">
        <f aca="false">IF(AP1369="","",AP1369+AN1369)</f>
        <v>0</v>
      </c>
    </row>
    <row r="1370" customFormat="false" ht="15" hidden="false" customHeight="true" outlineLevel="0" collapsed="false">
      <c r="A1370" s="9" t="s">
        <v>503</v>
      </c>
      <c r="B1370" s="10" t="s">
        <v>487</v>
      </c>
      <c r="C1370" s="10" t="s">
        <v>504</v>
      </c>
      <c r="D1370" s="9" t="n">
        <v>2021</v>
      </c>
      <c r="E1370" s="11" t="n">
        <v>506</v>
      </c>
      <c r="F1370" s="11" t="n">
        <v>63</v>
      </c>
      <c r="G1370" s="11" t="n">
        <v>62</v>
      </c>
      <c r="H1370" s="11" t="n">
        <v>6</v>
      </c>
      <c r="I1370" s="11" t="n">
        <v>415</v>
      </c>
      <c r="J1370" s="11" t="n">
        <v>284</v>
      </c>
      <c r="K1370" s="11" t="n">
        <v>0</v>
      </c>
      <c r="L1370" s="12" t="n">
        <v>11.8577075098814</v>
      </c>
      <c r="M1370" s="12" t="n">
        <v>0</v>
      </c>
      <c r="N1370" s="13" t="n">
        <v>0.68433734939759</v>
      </c>
      <c r="O1370" s="13" t="n">
        <v>0.820158102766799</v>
      </c>
      <c r="P1370" s="13" t="n">
        <v>0.122529644268775</v>
      </c>
      <c r="Q1370" s="13" t="n">
        <v>-0.290322580645161</v>
      </c>
      <c r="R1370" s="13" t="n">
        <v>-0.215189873417722</v>
      </c>
      <c r="S1370" s="11" t="n">
        <v>0</v>
      </c>
      <c r="T1370" s="13" t="n">
        <v>-0.25</v>
      </c>
      <c r="U1370" s="13" t="n">
        <v>-0.238532110091743</v>
      </c>
      <c r="V1370" s="11" t="n">
        <v>1</v>
      </c>
      <c r="W1370" s="13" t="n">
        <v>0</v>
      </c>
      <c r="X1370" s="11" t="n">
        <v>0</v>
      </c>
      <c r="Y1370" s="11" t="n">
        <v>0</v>
      </c>
      <c r="Z1370" s="11" t="n">
        <v>0</v>
      </c>
      <c r="AA1370" s="11" t="n">
        <v>0</v>
      </c>
      <c r="AB1370" s="10" t="s">
        <v>515</v>
      </c>
      <c r="AC1370" s="11" t="n">
        <v>4</v>
      </c>
      <c r="AD1370" s="11" t="n">
        <v>1</v>
      </c>
      <c r="AE1370" s="11" t="n">
        <v>0</v>
      </c>
      <c r="AF1370" s="11" t="n">
        <v>0</v>
      </c>
      <c r="AG1370" s="11" t="n">
        <v>1</v>
      </c>
      <c r="AH1370" s="11" t="n">
        <v>0</v>
      </c>
      <c r="AI1370" s="13" t="n">
        <v>0.666666666666667</v>
      </c>
      <c r="AJ1370" s="13" t="n">
        <v>0.166666666666667</v>
      </c>
      <c r="AK1370" s="13" t="n">
        <v>0</v>
      </c>
      <c r="AL1370" s="13" t="n">
        <v>0</v>
      </c>
      <c r="AM1370" s="13" t="n">
        <v>0.166666666666667</v>
      </c>
      <c r="AN1370" s="11" t="n">
        <v>1</v>
      </c>
      <c r="AO1370" s="13" t="n">
        <v>0.142857142857143</v>
      </c>
      <c r="AP1370" s="11" t="n">
        <v>2</v>
      </c>
      <c r="AQ1370" s="11" t="n">
        <v>0</v>
      </c>
      <c r="AR1370" s="13" t="n">
        <v>0.222222222222222</v>
      </c>
      <c r="AS1370" s="13" t="n">
        <v>0</v>
      </c>
      <c r="AT1370" s="14" t="n">
        <f aca="false">SUMIFS(시도_소아과개폐업!$C$5:$C$293,시도_소아과개폐업!$A$5:$A$293,$D1370,시도_소아과개폐업!$B$5:$B$293,$B1370)</f>
        <v>7</v>
      </c>
      <c r="AU1370" s="14" t="n">
        <f aca="false">SUMIFS(시도_소아과개폐업!$D$5:$D$293,시도_소아과개폐업!$A$5:$A$293,$D1370,시도_소아과개폐업!$B$5:$B$293,$B1370)</f>
        <v>8</v>
      </c>
      <c r="AV1370" s="14" t="n">
        <f aca="false">SUMIFS(시도_소아과개폐업!$F$5:$F$293,시도_소아과개폐업!$A$5:$A$293,$D1370,시도_소아과개폐업!$B$5:$B$293,$B1370)</f>
        <v>-1</v>
      </c>
      <c r="AW1370" s="15" t="n">
        <f aca="false">SUMIFS(시도_소아과개폐업!$G$5:$G$293,시도_소아과개폐업!$A$5:$A$293,$D1370,시도_소아과개폐업!$B$5:$B$293,$B1370)</f>
        <v>0.117647058823529</v>
      </c>
      <c r="AX1370" s="14" t="n">
        <f aca="false">SUMIFS(시도_소아과개폐업!$H$5:$H$293,시도_소아과개폐업!$A$5:$A$293,$D1370,시도_소아과개폐업!$B$5:$B$293,$B1370)</f>
        <v>44</v>
      </c>
      <c r="AY1370" s="14" t="n">
        <f aca="false">SUMIFS(시군구_병원급!$E$5:$E$3668,시군구_병원급!$A$5:$A$3668,$A1370,시군구_병원급!$D$5:$D$3668,$D1370)</f>
        <v>0</v>
      </c>
      <c r="AZ1370" s="14" t="n">
        <f aca="false">SUMIFS(시군구_병원급!$F$5:$F$3668,시군구_병원급!$A$5:$A$3668,$A1370,시군구_병원급!$D$5:$D$3668,$D1370)</f>
        <v>0</v>
      </c>
      <c r="BA1370" s="14" t="n">
        <f aca="false">SUMIFS(시군구_병원급!$G$5:$G$3668,시군구_병원급!$A$5:$A$3668,$A1370,시군구_병원급!$D$5:$D$3668,$D1370)</f>
        <v>0</v>
      </c>
      <c r="BB1370" s="14" t="n">
        <f aca="false">SUMIFS(시군구_병원급!$H$5:$H$3668,시군구_병원급!$A$5:$A$3668,$A1370,시군구_병원급!$D$5:$D$3668,$D1370)</f>
        <v>0</v>
      </c>
      <c r="BC1370" s="16" t="n">
        <f aca="false">K1370+AY1370</f>
        <v>0</v>
      </c>
      <c r="BD1370" s="17" t="n">
        <f aca="false">IF(E1370=0,"",(K1370+AY1370)/E1370*1000)</f>
        <v>0</v>
      </c>
      <c r="BE1370" s="16" t="n">
        <f aca="false">AY1370-SUMIFS(시군구_병원급!$E$5:$E$3668,시군구_병원급!$A$5:$A$3668,$A1370,시군구_병원급!$D$5:$D$3668,$D1370-3)</f>
        <v>0</v>
      </c>
      <c r="BF1370" s="16" t="n">
        <f aca="false">IF(AY1370=0,1,0)</f>
        <v>1</v>
      </c>
      <c r="BG1370" s="16" t="n">
        <f aca="false">IF(K1370+AY1370=0,1,0)</f>
        <v>1</v>
      </c>
      <c r="BH1370" s="16" t="n">
        <f aca="false">AF1370+AG1370+AH1370</f>
        <v>1</v>
      </c>
      <c r="BI1370" s="18" t="n">
        <f aca="false">IF(H1370=0,"",BH1370/H1370)</f>
        <v>0.166666666666667</v>
      </c>
      <c r="BJ1370" s="16" t="n">
        <f aca="false">IF(AP1370="","",AP1370+AN1370)</f>
        <v>3</v>
      </c>
    </row>
    <row r="1371" customFormat="false" ht="15" hidden="false" customHeight="true" outlineLevel="0" collapsed="false">
      <c r="A1371" s="9" t="s">
        <v>505</v>
      </c>
      <c r="B1371" s="10" t="s">
        <v>487</v>
      </c>
      <c r="C1371" s="10" t="s">
        <v>506</v>
      </c>
      <c r="D1371" s="9" t="n">
        <v>2021</v>
      </c>
      <c r="E1371" s="11" t="n">
        <v>500</v>
      </c>
      <c r="F1371" s="11" t="n">
        <v>68</v>
      </c>
      <c r="G1371" s="11" t="n">
        <v>72</v>
      </c>
      <c r="H1371" s="11" t="n">
        <v>7</v>
      </c>
      <c r="I1371" s="11" t="n">
        <v>470</v>
      </c>
      <c r="J1371" s="11" t="n">
        <v>301</v>
      </c>
      <c r="K1371" s="11" t="n">
        <v>0</v>
      </c>
      <c r="L1371" s="12" t="n">
        <v>14</v>
      </c>
      <c r="M1371" s="12" t="n">
        <v>0</v>
      </c>
      <c r="N1371" s="13" t="n">
        <v>0.640425531914894</v>
      </c>
      <c r="O1371" s="13" t="n">
        <v>0.94</v>
      </c>
      <c r="P1371" s="13" t="n">
        <v>0.144</v>
      </c>
      <c r="Q1371" s="13" t="n">
        <v>-0.276410998552822</v>
      </c>
      <c r="R1371" s="13" t="n">
        <v>-0.172413793103448</v>
      </c>
      <c r="S1371" s="11" t="n">
        <v>0</v>
      </c>
      <c r="T1371" s="13" t="n">
        <v>0</v>
      </c>
      <c r="U1371" s="13" t="n">
        <v>-0.094412331406551</v>
      </c>
      <c r="V1371" s="11" t="n">
        <v>1</v>
      </c>
      <c r="W1371" s="13" t="n">
        <v>0</v>
      </c>
      <c r="X1371" s="11" t="n">
        <v>0</v>
      </c>
      <c r="Y1371" s="11" t="n">
        <v>0</v>
      </c>
      <c r="Z1371" s="11" t="n">
        <v>0</v>
      </c>
      <c r="AA1371" s="11" t="n">
        <v>0</v>
      </c>
      <c r="AB1371" s="10" t="s">
        <v>515</v>
      </c>
      <c r="AC1371" s="11" t="n">
        <v>2</v>
      </c>
      <c r="AD1371" s="11" t="n">
        <v>0</v>
      </c>
      <c r="AE1371" s="11" t="n">
        <v>1</v>
      </c>
      <c r="AF1371" s="11" t="n">
        <v>0</v>
      </c>
      <c r="AG1371" s="11" t="n">
        <v>4</v>
      </c>
      <c r="AH1371" s="11" t="n">
        <v>0</v>
      </c>
      <c r="AI1371" s="13" t="n">
        <v>0.285714285714286</v>
      </c>
      <c r="AJ1371" s="13" t="n">
        <v>0</v>
      </c>
      <c r="AK1371" s="13" t="n">
        <v>0.142857142857143</v>
      </c>
      <c r="AL1371" s="13" t="n">
        <v>0</v>
      </c>
      <c r="AM1371" s="13" t="n">
        <v>0.571428571428571</v>
      </c>
      <c r="AN1371" s="11" t="n">
        <v>0</v>
      </c>
      <c r="AO1371" s="13" t="n">
        <v>0</v>
      </c>
      <c r="AP1371" s="11" t="n">
        <v>1</v>
      </c>
      <c r="AQ1371" s="11" t="n">
        <v>1</v>
      </c>
      <c r="AR1371" s="13" t="n">
        <v>0.142857142857143</v>
      </c>
      <c r="AS1371" s="13" t="n">
        <v>0.142857142857143</v>
      </c>
      <c r="AT1371" s="14" t="n">
        <f aca="false">SUMIFS(시도_소아과개폐업!$C$5:$C$293,시도_소아과개폐업!$A$5:$A$293,$D1371,시도_소아과개폐업!$B$5:$B$293,$B1371)</f>
        <v>7</v>
      </c>
      <c r="AU1371" s="14" t="n">
        <f aca="false">SUMIFS(시도_소아과개폐업!$D$5:$D$293,시도_소아과개폐업!$A$5:$A$293,$D1371,시도_소아과개폐업!$B$5:$B$293,$B1371)</f>
        <v>8</v>
      </c>
      <c r="AV1371" s="14" t="n">
        <f aca="false">SUMIFS(시도_소아과개폐업!$F$5:$F$293,시도_소아과개폐업!$A$5:$A$293,$D1371,시도_소아과개폐업!$B$5:$B$293,$B1371)</f>
        <v>-1</v>
      </c>
      <c r="AW1371" s="15" t="n">
        <f aca="false">SUMIFS(시도_소아과개폐업!$G$5:$G$293,시도_소아과개폐업!$A$5:$A$293,$D1371,시도_소아과개폐업!$B$5:$B$293,$B1371)</f>
        <v>0.117647058823529</v>
      </c>
      <c r="AX1371" s="14" t="n">
        <f aca="false">SUMIFS(시도_소아과개폐업!$H$5:$H$293,시도_소아과개폐업!$A$5:$A$293,$D1371,시도_소아과개폐업!$B$5:$B$293,$B1371)</f>
        <v>44</v>
      </c>
      <c r="AY1371" s="14" t="n">
        <f aca="false">SUMIFS(시군구_병원급!$E$5:$E$3668,시군구_병원급!$A$5:$A$3668,$A1371,시군구_병원급!$D$5:$D$3668,$D1371)</f>
        <v>0</v>
      </c>
      <c r="AZ1371" s="14" t="n">
        <f aca="false">SUMIFS(시군구_병원급!$F$5:$F$3668,시군구_병원급!$A$5:$A$3668,$A1371,시군구_병원급!$D$5:$D$3668,$D1371)</f>
        <v>0</v>
      </c>
      <c r="BA1371" s="14" t="n">
        <f aca="false">SUMIFS(시군구_병원급!$G$5:$G$3668,시군구_병원급!$A$5:$A$3668,$A1371,시군구_병원급!$D$5:$D$3668,$D1371)</f>
        <v>0</v>
      </c>
      <c r="BB1371" s="14" t="n">
        <f aca="false">SUMIFS(시군구_병원급!$H$5:$H$3668,시군구_병원급!$A$5:$A$3668,$A1371,시군구_병원급!$D$5:$D$3668,$D1371)</f>
        <v>0</v>
      </c>
      <c r="BC1371" s="16" t="n">
        <f aca="false">K1371+AY1371</f>
        <v>0</v>
      </c>
      <c r="BD1371" s="17" t="n">
        <f aca="false">IF(E1371=0,"",(K1371+AY1371)/E1371*1000)</f>
        <v>0</v>
      </c>
      <c r="BE1371" s="16" t="n">
        <f aca="false">AY1371-SUMIFS(시군구_병원급!$E$5:$E$3668,시군구_병원급!$A$5:$A$3668,$A1371,시군구_병원급!$D$5:$D$3668,$D1371-3)</f>
        <v>0</v>
      </c>
      <c r="BF1371" s="16" t="n">
        <f aca="false">IF(AY1371=0,1,0)</f>
        <v>1</v>
      </c>
      <c r="BG1371" s="16" t="n">
        <f aca="false">IF(K1371+AY1371=0,1,0)</f>
        <v>1</v>
      </c>
      <c r="BH1371" s="16" t="n">
        <f aca="false">AF1371+AG1371+AH1371</f>
        <v>4</v>
      </c>
      <c r="BI1371" s="18" t="n">
        <f aca="false">IF(H1371=0,"",BH1371/H1371)</f>
        <v>0.571428571428571</v>
      </c>
      <c r="BJ1371" s="16" t="n">
        <f aca="false">IF(AP1371="","",AP1371+AN1371)</f>
        <v>1</v>
      </c>
    </row>
    <row r="1372" customFormat="false" ht="15" hidden="false" customHeight="true" outlineLevel="0" collapsed="false">
      <c r="A1372" s="9" t="s">
        <v>507</v>
      </c>
      <c r="B1372" s="10" t="s">
        <v>487</v>
      </c>
      <c r="C1372" s="10" t="s">
        <v>508</v>
      </c>
      <c r="D1372" s="9" t="n">
        <v>2021</v>
      </c>
      <c r="E1372" s="11" t="n">
        <v>783</v>
      </c>
      <c r="F1372" s="11" t="n">
        <v>149</v>
      </c>
      <c r="G1372" s="11" t="n">
        <v>150</v>
      </c>
      <c r="H1372" s="11" t="n">
        <v>9</v>
      </c>
      <c r="I1372" s="11" t="n">
        <v>596</v>
      </c>
      <c r="J1372" s="11" t="n">
        <v>381</v>
      </c>
      <c r="K1372" s="11" t="n">
        <v>0</v>
      </c>
      <c r="L1372" s="12" t="n">
        <v>11.4942528735632</v>
      </c>
      <c r="M1372" s="12" t="n">
        <v>0</v>
      </c>
      <c r="N1372" s="13" t="n">
        <v>0.639261744966443</v>
      </c>
      <c r="O1372" s="13" t="n">
        <v>0.76117496807152</v>
      </c>
      <c r="P1372" s="13" t="n">
        <v>0.191570881226054</v>
      </c>
      <c r="Q1372" s="13" t="n">
        <v>-0.223214285714286</v>
      </c>
      <c r="R1372" s="13" t="n">
        <v>-0.0384615384615384</v>
      </c>
      <c r="S1372" s="11" t="n">
        <v>0</v>
      </c>
      <c r="T1372" s="13" t="n">
        <v>0</v>
      </c>
      <c r="U1372" s="13" t="n">
        <v>-0.0886850152905199</v>
      </c>
      <c r="V1372" s="11" t="n">
        <v>1</v>
      </c>
      <c r="W1372" s="13" t="n">
        <v>0</v>
      </c>
      <c r="X1372" s="11" t="n">
        <v>0</v>
      </c>
      <c r="Y1372" s="11" t="n">
        <v>0</v>
      </c>
      <c r="Z1372" s="11" t="n">
        <v>0</v>
      </c>
      <c r="AA1372" s="11" t="n">
        <v>0</v>
      </c>
      <c r="AB1372" s="10" t="s">
        <v>515</v>
      </c>
      <c r="AC1372" s="11" t="n">
        <v>0</v>
      </c>
      <c r="AD1372" s="11" t="n">
        <v>0</v>
      </c>
      <c r="AE1372" s="11" t="n">
        <v>0</v>
      </c>
      <c r="AF1372" s="11" t="n">
        <v>1</v>
      </c>
      <c r="AG1372" s="11" t="n">
        <v>8</v>
      </c>
      <c r="AH1372" s="11" t="n">
        <v>0</v>
      </c>
      <c r="AI1372" s="13" t="n">
        <v>0</v>
      </c>
      <c r="AJ1372" s="13" t="n">
        <v>0</v>
      </c>
      <c r="AK1372" s="13" t="n">
        <v>0</v>
      </c>
      <c r="AL1372" s="13" t="n">
        <v>0.111111111111111</v>
      </c>
      <c r="AM1372" s="13" t="n">
        <v>0.888888888888889</v>
      </c>
      <c r="AN1372" s="11" t="n">
        <v>0</v>
      </c>
      <c r="AO1372" s="13" t="n">
        <v>0</v>
      </c>
      <c r="AP1372" s="11" t="n">
        <v>1</v>
      </c>
      <c r="AQ1372" s="11" t="n">
        <v>1</v>
      </c>
      <c r="AR1372" s="13" t="n">
        <v>0.111111111111111</v>
      </c>
      <c r="AS1372" s="13" t="n">
        <v>0.111111111111111</v>
      </c>
      <c r="AT1372" s="14" t="n">
        <f aca="false">SUMIFS(시도_소아과개폐업!$C$5:$C$293,시도_소아과개폐업!$A$5:$A$293,$D1372,시도_소아과개폐업!$B$5:$B$293,$B1372)</f>
        <v>7</v>
      </c>
      <c r="AU1372" s="14" t="n">
        <f aca="false">SUMIFS(시도_소아과개폐업!$D$5:$D$293,시도_소아과개폐업!$A$5:$A$293,$D1372,시도_소아과개폐업!$B$5:$B$293,$B1372)</f>
        <v>8</v>
      </c>
      <c r="AV1372" s="14" t="n">
        <f aca="false">SUMIFS(시도_소아과개폐업!$F$5:$F$293,시도_소아과개폐업!$A$5:$A$293,$D1372,시도_소아과개폐업!$B$5:$B$293,$B1372)</f>
        <v>-1</v>
      </c>
      <c r="AW1372" s="15" t="n">
        <f aca="false">SUMIFS(시도_소아과개폐업!$G$5:$G$293,시도_소아과개폐업!$A$5:$A$293,$D1372,시도_소아과개폐업!$B$5:$B$293,$B1372)</f>
        <v>0.117647058823529</v>
      </c>
      <c r="AX1372" s="14" t="n">
        <f aca="false">SUMIFS(시도_소아과개폐업!$H$5:$H$293,시도_소아과개폐업!$A$5:$A$293,$D1372,시도_소아과개폐업!$B$5:$B$293,$B1372)</f>
        <v>44</v>
      </c>
      <c r="AY1372" s="14" t="n">
        <f aca="false">SUMIFS(시군구_병원급!$E$5:$E$3668,시군구_병원급!$A$5:$A$3668,$A1372,시군구_병원급!$D$5:$D$3668,$D1372)</f>
        <v>0</v>
      </c>
      <c r="AZ1372" s="14" t="n">
        <f aca="false">SUMIFS(시군구_병원급!$F$5:$F$3668,시군구_병원급!$A$5:$A$3668,$A1372,시군구_병원급!$D$5:$D$3668,$D1372)</f>
        <v>0</v>
      </c>
      <c r="BA1372" s="14" t="n">
        <f aca="false">SUMIFS(시군구_병원급!$G$5:$G$3668,시군구_병원급!$A$5:$A$3668,$A1372,시군구_병원급!$D$5:$D$3668,$D1372)</f>
        <v>1</v>
      </c>
      <c r="BB1372" s="14" t="n">
        <f aca="false">SUMIFS(시군구_병원급!$H$5:$H$3668,시군구_병원급!$A$5:$A$3668,$A1372,시군구_병원급!$D$5:$D$3668,$D1372)</f>
        <v>3</v>
      </c>
      <c r="BC1372" s="16" t="n">
        <f aca="false">K1372+AY1372</f>
        <v>0</v>
      </c>
      <c r="BD1372" s="17" t="n">
        <f aca="false">IF(E1372=0,"",(K1372+AY1372)/E1372*1000)</f>
        <v>0</v>
      </c>
      <c r="BE1372" s="16" t="n">
        <f aca="false">AY1372-SUMIFS(시군구_병원급!$E$5:$E$3668,시군구_병원급!$A$5:$A$3668,$A1372,시군구_병원급!$D$5:$D$3668,$D1372-3)</f>
        <v>0</v>
      </c>
      <c r="BF1372" s="16" t="n">
        <f aca="false">IF(AY1372=0,1,0)</f>
        <v>1</v>
      </c>
      <c r="BG1372" s="16" t="n">
        <f aca="false">IF(K1372+AY1372=0,1,0)</f>
        <v>1</v>
      </c>
      <c r="BH1372" s="16" t="n">
        <f aca="false">AF1372+AG1372+AH1372</f>
        <v>9</v>
      </c>
      <c r="BI1372" s="18" t="n">
        <f aca="false">IF(H1372=0,"",BH1372/H1372)</f>
        <v>1</v>
      </c>
      <c r="BJ1372" s="16" t="n">
        <f aca="false">IF(AP1372="","",AP1372+AN1372)</f>
        <v>1</v>
      </c>
    </row>
    <row r="1373" customFormat="false" ht="15" hidden="false" customHeight="true" outlineLevel="0" collapsed="false">
      <c r="A1373" s="9" t="s">
        <v>509</v>
      </c>
      <c r="B1373" s="10" t="s">
        <v>487</v>
      </c>
      <c r="C1373" s="10" t="s">
        <v>510</v>
      </c>
      <c r="D1373" s="9" t="n">
        <v>2021</v>
      </c>
      <c r="E1373" s="11" t="n">
        <v>722</v>
      </c>
      <c r="F1373" s="11" t="n">
        <v>74</v>
      </c>
      <c r="G1373" s="11" t="n">
        <v>85</v>
      </c>
      <c r="H1373" s="11" t="n">
        <v>10</v>
      </c>
      <c r="I1373" s="11" t="n">
        <v>471</v>
      </c>
      <c r="J1373" s="11" t="n">
        <v>360</v>
      </c>
      <c r="K1373" s="11" t="n">
        <v>0</v>
      </c>
      <c r="L1373" s="12" t="n">
        <v>13.8504155124654</v>
      </c>
      <c r="M1373" s="12" t="n">
        <v>0</v>
      </c>
      <c r="N1373" s="13" t="n">
        <v>0.764331210191083</v>
      </c>
      <c r="O1373" s="13" t="n">
        <v>0.652354570637119</v>
      </c>
      <c r="P1373" s="13" t="n">
        <v>0.117728531855956</v>
      </c>
      <c r="Q1373" s="13" t="n">
        <v>-0.338221814848763</v>
      </c>
      <c r="R1373" s="13" t="n">
        <v>-0.606481481481481</v>
      </c>
      <c r="S1373" s="11" t="n">
        <v>0</v>
      </c>
      <c r="T1373" s="13" t="n">
        <v>0</v>
      </c>
      <c r="U1373" s="13" t="n">
        <v>0</v>
      </c>
      <c r="V1373" s="11" t="n">
        <v>1</v>
      </c>
      <c r="W1373" s="13" t="n">
        <v>-0.1</v>
      </c>
      <c r="X1373" s="11" t="n">
        <v>0</v>
      </c>
      <c r="Y1373" s="11" t="n">
        <v>0</v>
      </c>
      <c r="Z1373" s="11" t="n">
        <v>0</v>
      </c>
      <c r="AA1373" s="11" t="n">
        <v>0</v>
      </c>
      <c r="AB1373" s="10" t="s">
        <v>515</v>
      </c>
      <c r="AC1373" s="11" t="n">
        <v>6</v>
      </c>
      <c r="AD1373" s="11" t="n">
        <v>0</v>
      </c>
      <c r="AE1373" s="11" t="n">
        <v>1</v>
      </c>
      <c r="AF1373" s="11" t="n">
        <v>0</v>
      </c>
      <c r="AG1373" s="11" t="n">
        <v>3</v>
      </c>
      <c r="AH1373" s="11" t="n">
        <v>0</v>
      </c>
      <c r="AI1373" s="13" t="n">
        <v>0.6</v>
      </c>
      <c r="AJ1373" s="13" t="n">
        <v>0</v>
      </c>
      <c r="AK1373" s="13" t="n">
        <v>0.1</v>
      </c>
      <c r="AL1373" s="13" t="n">
        <v>0</v>
      </c>
      <c r="AM1373" s="13" t="n">
        <v>0.3</v>
      </c>
      <c r="AN1373" s="11" t="n">
        <v>1</v>
      </c>
      <c r="AO1373" s="13" t="n">
        <v>0.0909090909090909</v>
      </c>
      <c r="AP1373" s="11" t="n">
        <v>0</v>
      </c>
      <c r="AQ1373" s="11" t="n">
        <v>0</v>
      </c>
      <c r="AR1373" s="13" t="n">
        <v>0</v>
      </c>
      <c r="AS1373" s="13" t="n">
        <v>0</v>
      </c>
      <c r="AT1373" s="14" t="n">
        <f aca="false">SUMIFS(시도_소아과개폐업!$C$5:$C$293,시도_소아과개폐업!$A$5:$A$293,$D1373,시도_소아과개폐업!$B$5:$B$293,$B1373)</f>
        <v>7</v>
      </c>
      <c r="AU1373" s="14" t="n">
        <f aca="false">SUMIFS(시도_소아과개폐업!$D$5:$D$293,시도_소아과개폐업!$A$5:$A$293,$D1373,시도_소아과개폐업!$B$5:$B$293,$B1373)</f>
        <v>8</v>
      </c>
      <c r="AV1373" s="14" t="n">
        <f aca="false">SUMIFS(시도_소아과개폐업!$F$5:$F$293,시도_소아과개폐업!$A$5:$A$293,$D1373,시도_소아과개폐업!$B$5:$B$293,$B1373)</f>
        <v>-1</v>
      </c>
      <c r="AW1373" s="15" t="n">
        <f aca="false">SUMIFS(시도_소아과개폐업!$G$5:$G$293,시도_소아과개폐업!$A$5:$A$293,$D1373,시도_소아과개폐업!$B$5:$B$293,$B1373)</f>
        <v>0.117647058823529</v>
      </c>
      <c r="AX1373" s="14" t="n">
        <f aca="false">SUMIFS(시도_소아과개폐업!$H$5:$H$293,시도_소아과개폐업!$A$5:$A$293,$D1373,시도_소아과개폐업!$B$5:$B$293,$B1373)</f>
        <v>44</v>
      </c>
      <c r="AY1373" s="14" t="n">
        <f aca="false">SUMIFS(시군구_병원급!$E$5:$E$3668,시군구_병원급!$A$5:$A$3668,$A1373,시군구_병원급!$D$5:$D$3668,$D1373)</f>
        <v>1</v>
      </c>
      <c r="AZ1373" s="14" t="n">
        <f aca="false">SUMIFS(시군구_병원급!$F$5:$F$3668,시군구_병원급!$A$5:$A$3668,$A1373,시군구_병원급!$D$5:$D$3668,$D1373)</f>
        <v>0</v>
      </c>
      <c r="BA1373" s="14" t="n">
        <f aca="false">SUMIFS(시군구_병원급!$G$5:$G$3668,시군구_병원급!$A$5:$A$3668,$A1373,시군구_병원급!$D$5:$D$3668,$D1373)</f>
        <v>1</v>
      </c>
      <c r="BB1373" s="14" t="n">
        <f aca="false">SUMIFS(시군구_병원급!$H$5:$H$3668,시군구_병원급!$A$5:$A$3668,$A1373,시군구_병원급!$D$5:$D$3668,$D1373)</f>
        <v>4</v>
      </c>
      <c r="BC1373" s="16" t="n">
        <f aca="false">K1373+AY1373</f>
        <v>1</v>
      </c>
      <c r="BD1373" s="17" t="n">
        <f aca="false">IF(E1373=0,"",(K1373+AY1373)/E1373*1000)</f>
        <v>1.38504155124654</v>
      </c>
      <c r="BE1373" s="16" t="n">
        <f aca="false">AY1373-SUMIFS(시군구_병원급!$E$5:$E$3668,시군구_병원급!$A$5:$A$3668,$A1373,시군구_병원급!$D$5:$D$3668,$D1373-3)</f>
        <v>0</v>
      </c>
      <c r="BF1373" s="16" t="n">
        <f aca="false">IF(AY1373=0,1,0)</f>
        <v>0</v>
      </c>
      <c r="BG1373" s="16" t="n">
        <f aca="false">IF(K1373+AY1373=0,1,0)</f>
        <v>0</v>
      </c>
      <c r="BH1373" s="16" t="n">
        <f aca="false">AF1373+AG1373+AH1373</f>
        <v>3</v>
      </c>
      <c r="BI1373" s="18" t="n">
        <f aca="false">IF(H1373=0,"",BH1373/H1373)</f>
        <v>0.3</v>
      </c>
      <c r="BJ1373" s="16" t="n">
        <f aca="false">IF(AP1373="","",AP1373+AN1373)</f>
        <v>1</v>
      </c>
    </row>
    <row r="1374" customFormat="false" ht="15" hidden="false" customHeight="true" outlineLevel="0" collapsed="false">
      <c r="A1374" s="9" t="s">
        <v>511</v>
      </c>
      <c r="B1374" s="10" t="s">
        <v>487</v>
      </c>
      <c r="C1374" s="10" t="s">
        <v>512</v>
      </c>
      <c r="D1374" s="9" t="n">
        <v>2021</v>
      </c>
      <c r="E1374" s="11" t="n">
        <v>1224</v>
      </c>
      <c r="F1374" s="11" t="n">
        <v>161</v>
      </c>
      <c r="G1374" s="11" t="n">
        <v>169</v>
      </c>
      <c r="H1374" s="11" t="n">
        <v>21</v>
      </c>
      <c r="I1374" s="11" t="n">
        <v>1206</v>
      </c>
      <c r="J1374" s="11" t="n">
        <v>852</v>
      </c>
      <c r="K1374" s="11" t="n">
        <v>0</v>
      </c>
      <c r="L1374" s="12" t="n">
        <v>17.156862745098</v>
      </c>
      <c r="M1374" s="12" t="n">
        <v>0</v>
      </c>
      <c r="N1374" s="13" t="n">
        <v>0.706467661691542</v>
      </c>
      <c r="O1374" s="13" t="n">
        <v>0.985294117647059</v>
      </c>
      <c r="P1374" s="13" t="n">
        <v>0.138071895424837</v>
      </c>
      <c r="Q1374" s="13" t="n">
        <v>-0.239751552795031</v>
      </c>
      <c r="R1374" s="13" t="n">
        <v>-0.307377049180328</v>
      </c>
      <c r="S1374" s="11" t="n">
        <v>0</v>
      </c>
      <c r="T1374" s="13" t="n">
        <v>-0.0454545454545454</v>
      </c>
      <c r="U1374" s="13" t="n">
        <v>-0.0715935334872979</v>
      </c>
      <c r="V1374" s="11" t="n">
        <v>1</v>
      </c>
      <c r="W1374" s="13" t="n">
        <v>-0.0476190476190477</v>
      </c>
      <c r="X1374" s="11" t="n">
        <v>0</v>
      </c>
      <c r="Y1374" s="11" t="n">
        <v>0</v>
      </c>
      <c r="Z1374" s="11" t="n">
        <v>0</v>
      </c>
      <c r="AA1374" s="11" t="n">
        <v>0</v>
      </c>
      <c r="AB1374" s="10" t="s">
        <v>515</v>
      </c>
      <c r="AC1374" s="11" t="n">
        <v>4</v>
      </c>
      <c r="AD1374" s="11" t="n">
        <v>3</v>
      </c>
      <c r="AE1374" s="11" t="n">
        <v>3</v>
      </c>
      <c r="AF1374" s="11" t="n">
        <v>1</v>
      </c>
      <c r="AG1374" s="11" t="n">
        <v>10</v>
      </c>
      <c r="AH1374" s="11" t="n">
        <v>0</v>
      </c>
      <c r="AI1374" s="13" t="n">
        <v>0.190476190476191</v>
      </c>
      <c r="AJ1374" s="13" t="n">
        <v>0.142857142857143</v>
      </c>
      <c r="AK1374" s="13" t="n">
        <v>0.142857142857143</v>
      </c>
      <c r="AL1374" s="13" t="n">
        <v>0.0476190476190476</v>
      </c>
      <c r="AM1374" s="13" t="n">
        <v>0.476190476190476</v>
      </c>
      <c r="AN1374" s="11" t="n">
        <v>0</v>
      </c>
      <c r="AO1374" s="13" t="n">
        <v>0</v>
      </c>
      <c r="AP1374" s="11" t="n">
        <v>1</v>
      </c>
      <c r="AQ1374" s="11" t="n">
        <v>0</v>
      </c>
      <c r="AR1374" s="13" t="n">
        <v>0.0454545454545455</v>
      </c>
      <c r="AS1374" s="13" t="n">
        <v>0</v>
      </c>
      <c r="AT1374" s="14" t="n">
        <f aca="false">SUMIFS(시도_소아과개폐업!$C$5:$C$293,시도_소아과개폐업!$A$5:$A$293,$D1374,시도_소아과개폐업!$B$5:$B$293,$B1374)</f>
        <v>7</v>
      </c>
      <c r="AU1374" s="14" t="n">
        <f aca="false">SUMIFS(시도_소아과개폐업!$D$5:$D$293,시도_소아과개폐업!$A$5:$A$293,$D1374,시도_소아과개폐업!$B$5:$B$293,$B1374)</f>
        <v>8</v>
      </c>
      <c r="AV1374" s="14" t="n">
        <f aca="false">SUMIFS(시도_소아과개폐업!$F$5:$F$293,시도_소아과개폐업!$A$5:$A$293,$D1374,시도_소아과개폐업!$B$5:$B$293,$B1374)</f>
        <v>-1</v>
      </c>
      <c r="AW1374" s="15" t="n">
        <f aca="false">SUMIFS(시도_소아과개폐업!$G$5:$G$293,시도_소아과개폐업!$A$5:$A$293,$D1374,시도_소아과개폐업!$B$5:$B$293,$B1374)</f>
        <v>0.117647058823529</v>
      </c>
      <c r="AX1374" s="14" t="n">
        <f aca="false">SUMIFS(시도_소아과개폐업!$H$5:$H$293,시도_소아과개폐업!$A$5:$A$293,$D1374,시도_소아과개폐업!$B$5:$B$293,$B1374)</f>
        <v>44</v>
      </c>
      <c r="AY1374" s="14" t="n">
        <f aca="false">SUMIFS(시군구_병원급!$E$5:$E$3668,시군구_병원급!$A$5:$A$3668,$A1374,시군구_병원급!$D$5:$D$3668,$D1374)</f>
        <v>1</v>
      </c>
      <c r="AZ1374" s="14" t="n">
        <f aca="false">SUMIFS(시군구_병원급!$F$5:$F$3668,시군구_병원급!$A$5:$A$3668,$A1374,시군구_병원급!$D$5:$D$3668,$D1374)</f>
        <v>1</v>
      </c>
      <c r="BA1374" s="14" t="n">
        <f aca="false">SUMIFS(시군구_병원급!$G$5:$G$3668,시군구_병원급!$A$5:$A$3668,$A1374,시군구_병원급!$D$5:$D$3668,$D1374)</f>
        <v>2</v>
      </c>
      <c r="BB1374" s="14" t="n">
        <f aca="false">SUMIFS(시군구_병원급!$H$5:$H$3668,시군구_병원급!$A$5:$A$3668,$A1374,시군구_병원급!$D$5:$D$3668,$D1374)</f>
        <v>7</v>
      </c>
      <c r="BC1374" s="16" t="n">
        <f aca="false">K1374+AY1374</f>
        <v>1</v>
      </c>
      <c r="BD1374" s="17" t="n">
        <f aca="false">IF(E1374=0,"",(K1374+AY1374)/E1374*1000)</f>
        <v>0.816993464052288</v>
      </c>
      <c r="BE1374" s="16" t="n">
        <f aca="false">AY1374-SUMIFS(시군구_병원급!$E$5:$E$3668,시군구_병원급!$A$5:$A$3668,$A1374,시군구_병원급!$D$5:$D$3668,$D1374-3)</f>
        <v>0</v>
      </c>
      <c r="BF1374" s="16" t="n">
        <f aca="false">IF(AY1374=0,1,0)</f>
        <v>0</v>
      </c>
      <c r="BG1374" s="16" t="n">
        <f aca="false">IF(K1374+AY1374=0,1,0)</f>
        <v>0</v>
      </c>
      <c r="BH1374" s="16" t="n">
        <f aca="false">AF1374+AG1374+AH1374</f>
        <v>11</v>
      </c>
      <c r="BI1374" s="18" t="n">
        <f aca="false">IF(H1374=0,"",BH1374/H1374)</f>
        <v>0.523809523809524</v>
      </c>
      <c r="BJ1374" s="16" t="n">
        <f aca="false">IF(AP1374="","",AP1374+AN1374)</f>
        <v>1</v>
      </c>
    </row>
    <row r="1375" customFormat="false" ht="15" hidden="false" customHeight="true" outlineLevel="0" collapsed="false">
      <c r="A1375" s="9" t="s">
        <v>513</v>
      </c>
      <c r="B1375" s="10" t="s">
        <v>487</v>
      </c>
      <c r="C1375" s="10" t="s">
        <v>514</v>
      </c>
      <c r="D1375" s="9" t="n">
        <v>2021</v>
      </c>
      <c r="E1375" s="11" t="n">
        <v>1168</v>
      </c>
      <c r="F1375" s="11" t="n">
        <v>164</v>
      </c>
      <c r="G1375" s="11" t="n">
        <v>168</v>
      </c>
      <c r="H1375" s="11" t="n">
        <v>19</v>
      </c>
      <c r="I1375" s="11" t="n">
        <v>1011</v>
      </c>
      <c r="J1375" s="11" t="n">
        <v>683</v>
      </c>
      <c r="K1375" s="11" t="n">
        <v>1</v>
      </c>
      <c r="L1375" s="12" t="n">
        <v>16.2671232876712</v>
      </c>
      <c r="M1375" s="12" t="n">
        <v>0.856164383561644</v>
      </c>
      <c r="N1375" s="13" t="n">
        <v>0.675568743818002</v>
      </c>
      <c r="O1375" s="13" t="n">
        <v>0.865582191780822</v>
      </c>
      <c r="P1375" s="13" t="n">
        <v>0.143835616438356</v>
      </c>
      <c r="Q1375" s="13" t="n">
        <v>-0.271820448877805</v>
      </c>
      <c r="R1375" s="13" t="n">
        <v>-0.218604651162791</v>
      </c>
      <c r="S1375" s="11" t="n">
        <v>0</v>
      </c>
      <c r="T1375" s="13" t="n">
        <v>-0.05</v>
      </c>
      <c r="U1375" s="13" t="n">
        <v>-0.021297192642788</v>
      </c>
      <c r="V1375" s="11" t="n">
        <v>0</v>
      </c>
      <c r="W1375" s="13" t="n">
        <v>-0.105263157894737</v>
      </c>
      <c r="X1375" s="11" t="n">
        <v>0</v>
      </c>
      <c r="Y1375" s="11" t="n">
        <v>0</v>
      </c>
      <c r="Z1375" s="11" t="n">
        <v>0</v>
      </c>
      <c r="AA1375" s="11" t="n">
        <v>0</v>
      </c>
      <c r="AB1375" s="10" t="s">
        <v>515</v>
      </c>
      <c r="AC1375" s="11" t="n">
        <v>3</v>
      </c>
      <c r="AD1375" s="11" t="n">
        <v>10</v>
      </c>
      <c r="AE1375" s="11" t="n">
        <v>3</v>
      </c>
      <c r="AF1375" s="11" t="n">
        <v>1</v>
      </c>
      <c r="AG1375" s="11" t="n">
        <v>2</v>
      </c>
      <c r="AH1375" s="11" t="n">
        <v>0</v>
      </c>
      <c r="AI1375" s="13" t="n">
        <v>0.157894736842105</v>
      </c>
      <c r="AJ1375" s="13" t="n">
        <v>0.526315789473684</v>
      </c>
      <c r="AK1375" s="13" t="n">
        <v>0.157894736842105</v>
      </c>
      <c r="AL1375" s="13" t="n">
        <v>0.0526315789473684</v>
      </c>
      <c r="AM1375" s="13" t="n">
        <v>0.105263157894737</v>
      </c>
      <c r="AN1375" s="11" t="n">
        <v>3</v>
      </c>
      <c r="AO1375" s="13" t="n">
        <v>0.136363636363636</v>
      </c>
      <c r="AP1375" s="11" t="n">
        <v>2</v>
      </c>
      <c r="AQ1375" s="11" t="n">
        <v>0</v>
      </c>
      <c r="AR1375" s="13" t="n">
        <v>0.0833333333333333</v>
      </c>
      <c r="AS1375" s="13" t="n">
        <v>0</v>
      </c>
      <c r="AT1375" s="14" t="n">
        <f aca="false">SUMIFS(시도_소아과개폐업!$C$5:$C$293,시도_소아과개폐업!$A$5:$A$293,$D1375,시도_소아과개폐업!$B$5:$B$293,$B1375)</f>
        <v>7</v>
      </c>
      <c r="AU1375" s="14" t="n">
        <f aca="false">SUMIFS(시도_소아과개폐업!$D$5:$D$293,시도_소아과개폐업!$A$5:$A$293,$D1375,시도_소아과개폐업!$B$5:$B$293,$B1375)</f>
        <v>8</v>
      </c>
      <c r="AV1375" s="14" t="n">
        <f aca="false">SUMIFS(시도_소아과개폐업!$F$5:$F$293,시도_소아과개폐업!$A$5:$A$293,$D1375,시도_소아과개폐업!$B$5:$B$293,$B1375)</f>
        <v>-1</v>
      </c>
      <c r="AW1375" s="15" t="n">
        <f aca="false">SUMIFS(시도_소아과개폐업!$G$5:$G$293,시도_소아과개폐업!$A$5:$A$293,$D1375,시도_소아과개폐업!$B$5:$B$293,$B1375)</f>
        <v>0.117647058823529</v>
      </c>
      <c r="AX1375" s="14" t="n">
        <f aca="false">SUMIFS(시도_소아과개폐업!$H$5:$H$293,시도_소아과개폐업!$A$5:$A$293,$D1375,시도_소아과개폐업!$B$5:$B$293,$B1375)</f>
        <v>44</v>
      </c>
      <c r="AY1375" s="14" t="n">
        <f aca="false">SUMIFS(시군구_병원급!$E$5:$E$3668,시군구_병원급!$A$5:$A$3668,$A1375,시군구_병원급!$D$5:$D$3668,$D1375)</f>
        <v>0</v>
      </c>
      <c r="AZ1375" s="14" t="n">
        <f aca="false">SUMIFS(시군구_병원급!$F$5:$F$3668,시군구_병원급!$A$5:$A$3668,$A1375,시군구_병원급!$D$5:$D$3668,$D1375)</f>
        <v>1</v>
      </c>
      <c r="BA1375" s="14" t="n">
        <f aca="false">SUMIFS(시군구_병원급!$G$5:$G$3668,시군구_병원급!$A$5:$A$3668,$A1375,시군구_병원급!$D$5:$D$3668,$D1375)</f>
        <v>5</v>
      </c>
      <c r="BB1375" s="14" t="n">
        <f aca="false">SUMIFS(시군구_병원급!$H$5:$H$3668,시군구_병원급!$A$5:$A$3668,$A1375,시군구_병원급!$D$5:$D$3668,$D1375)</f>
        <v>8</v>
      </c>
      <c r="BC1375" s="16" t="n">
        <f aca="false">K1375+AY1375</f>
        <v>1</v>
      </c>
      <c r="BD1375" s="17" t="n">
        <f aca="false">IF(E1375=0,"",(K1375+AY1375)/E1375*1000)</f>
        <v>0.856164383561644</v>
      </c>
      <c r="BE1375" s="16" t="n">
        <f aca="false">AY1375-SUMIFS(시군구_병원급!$E$5:$E$3668,시군구_병원급!$A$5:$A$3668,$A1375,시군구_병원급!$D$5:$D$3668,$D1375-3)</f>
        <v>0</v>
      </c>
      <c r="BF1375" s="16" t="n">
        <f aca="false">IF(AY1375=0,1,0)</f>
        <v>1</v>
      </c>
      <c r="BG1375" s="16" t="n">
        <f aca="false">IF(K1375+AY1375=0,1,0)</f>
        <v>0</v>
      </c>
      <c r="BH1375" s="16" t="n">
        <f aca="false">AF1375+AG1375+AH1375</f>
        <v>3</v>
      </c>
      <c r="BI1375" s="18" t="n">
        <f aca="false">IF(H1375=0,"",BH1375/H1375)</f>
        <v>0.157894736842105</v>
      </c>
      <c r="BJ1375" s="16" t="n">
        <f aca="false">IF(AP1375="","",AP1375+AN1375)</f>
        <v>5</v>
      </c>
    </row>
    <row r="1376" customFormat="false" ht="15" hidden="false" customHeight="true" outlineLevel="0" collapsed="false">
      <c r="A1376" s="9" t="s">
        <v>62</v>
      </c>
      <c r="B1376" s="10" t="s">
        <v>63</v>
      </c>
      <c r="C1376" s="10" t="s">
        <v>64</v>
      </c>
      <c r="D1376" s="9" t="n">
        <v>2022</v>
      </c>
      <c r="E1376" s="11" t="n">
        <v>3148</v>
      </c>
      <c r="F1376" s="11" t="n">
        <v>442</v>
      </c>
      <c r="G1376" s="11" t="n">
        <v>464</v>
      </c>
      <c r="H1376" s="11" t="n">
        <v>71</v>
      </c>
      <c r="I1376" s="11" t="n">
        <v>4409</v>
      </c>
      <c r="J1376" s="11" t="n">
        <v>2642</v>
      </c>
      <c r="K1376" s="11" t="n">
        <v>4</v>
      </c>
      <c r="L1376" s="12" t="n">
        <v>22.5540025412961</v>
      </c>
      <c r="M1376" s="12" t="n">
        <v>1.27064803049555</v>
      </c>
      <c r="N1376" s="13" t="n">
        <v>0.599228850079383</v>
      </c>
      <c r="O1376" s="13" t="n">
        <v>1.40057179161372</v>
      </c>
      <c r="P1376" s="13" t="n">
        <v>0.147395171537484</v>
      </c>
      <c r="Q1376" s="13" t="n">
        <v>-0.287299071768169</v>
      </c>
      <c r="R1376" s="13" t="n">
        <v>-0.310549777117385</v>
      </c>
      <c r="S1376" s="11" t="n">
        <v>0</v>
      </c>
      <c r="T1376" s="13" t="n">
        <v>-0.0405405405405406</v>
      </c>
      <c r="U1376" s="13" t="n">
        <v>-0.027354952570042</v>
      </c>
      <c r="V1376" s="11" t="n">
        <v>0</v>
      </c>
      <c r="W1376" s="13" t="n">
        <v>-0.140845070422535</v>
      </c>
      <c r="X1376" s="11" t="n">
        <v>0</v>
      </c>
      <c r="Y1376" s="11" t="n">
        <v>0</v>
      </c>
      <c r="Z1376" s="11" t="n">
        <v>0</v>
      </c>
      <c r="AA1376" s="11" t="n">
        <v>0</v>
      </c>
      <c r="AB1376" s="10" t="s">
        <v>515</v>
      </c>
      <c r="AC1376" s="11" t="n">
        <v>32</v>
      </c>
      <c r="AD1376" s="11" t="n">
        <v>5</v>
      </c>
      <c r="AE1376" s="11" t="n">
        <v>2</v>
      </c>
      <c r="AF1376" s="11" t="n">
        <v>29</v>
      </c>
      <c r="AG1376" s="11" t="n">
        <v>3</v>
      </c>
      <c r="AH1376" s="11" t="n">
        <v>0</v>
      </c>
      <c r="AI1376" s="13" t="n">
        <v>0.450704225352113</v>
      </c>
      <c r="AJ1376" s="13" t="n">
        <v>0.0704225352112676</v>
      </c>
      <c r="AK1376" s="13" t="n">
        <v>0.028169014084507</v>
      </c>
      <c r="AL1376" s="13" t="n">
        <v>0.408450704225352</v>
      </c>
      <c r="AM1376" s="13" t="n">
        <v>0.0422535211267606</v>
      </c>
      <c r="AN1376" s="11" t="n">
        <v>0</v>
      </c>
      <c r="AO1376" s="13" t="n">
        <v>0</v>
      </c>
      <c r="AP1376" s="11" t="n">
        <v>5</v>
      </c>
      <c r="AQ1376" s="11" t="n">
        <v>2</v>
      </c>
      <c r="AR1376" s="13" t="n">
        <v>0.0675675675675676</v>
      </c>
      <c r="AS1376" s="13" t="n">
        <v>0.027027027027027</v>
      </c>
      <c r="AT1376" s="14" t="n">
        <f aca="false">SUMIFS(시도_소아과개폐업!$C$5:$C$293,시도_소아과개폐업!$A$5:$A$293,$D1376,시도_소아과개폐업!$B$5:$B$293,$B1376)</f>
        <v>116</v>
      </c>
      <c r="AU1376" s="14" t="n">
        <f aca="false">SUMIFS(시도_소아과개폐업!$D$5:$D$293,시도_소아과개폐업!$A$5:$A$293,$D1376,시도_소아과개폐업!$B$5:$B$293,$B1376)</f>
        <v>79</v>
      </c>
      <c r="AV1376" s="14" t="n">
        <f aca="false">SUMIFS(시도_소아과개폐업!$F$5:$F$293,시도_소아과개폐업!$A$5:$A$293,$D1376,시도_소아과개폐업!$B$5:$B$293,$B1376)</f>
        <v>37</v>
      </c>
      <c r="AW1376" s="15" t="n">
        <f aca="false">SUMIFS(시도_소아과개폐업!$G$5:$G$293,시도_소아과개폐업!$A$5:$A$293,$D1376,시도_소아과개폐업!$B$5:$B$293,$B1376)</f>
        <v>0.173626373626374</v>
      </c>
      <c r="AX1376" s="14" t="n">
        <f aca="false">SUMIFS(시도_소아과개폐업!$H$5:$H$293,시도_소아과개폐업!$A$5:$A$293,$D1376,시도_소아과개폐업!$B$5:$B$293,$B1376)</f>
        <v>269</v>
      </c>
      <c r="AY1376" s="14" t="n">
        <f aca="false">SUMIFS(시군구_병원급!$E$5:$E$3668,시군구_병원급!$A$5:$A$3668,$A1376,시군구_병원급!$D$5:$D$3668,$D1376)</f>
        <v>6</v>
      </c>
      <c r="AZ1376" s="14" t="n">
        <f aca="false">SUMIFS(시군구_병원급!$F$5:$F$3668,시군구_병원급!$A$5:$A$3668,$A1376,시군구_병원급!$D$5:$D$3668,$D1376)</f>
        <v>4</v>
      </c>
      <c r="BA1376" s="14" t="n">
        <f aca="false">SUMIFS(시군구_병원급!$G$5:$G$3668,시군구_병원급!$A$5:$A$3668,$A1376,시군구_병원급!$D$5:$D$3668,$D1376)</f>
        <v>7</v>
      </c>
      <c r="BB1376" s="14" t="n">
        <f aca="false">SUMIFS(시군구_병원급!$H$5:$H$3668,시군구_병원급!$A$5:$A$3668,$A1376,시군구_병원급!$D$5:$D$3668,$D1376)</f>
        <v>11</v>
      </c>
      <c r="BC1376" s="16" t="n">
        <f aca="false">K1376+AY1376</f>
        <v>10</v>
      </c>
      <c r="BD1376" s="17" t="n">
        <f aca="false">IF(E1376=0,"",(K1376+AY1376)/E1376*1000)</f>
        <v>3.17662007623888</v>
      </c>
      <c r="BE1376" s="16" t="n">
        <f aca="false">AY1376-SUMIFS(시군구_병원급!$E$5:$E$3668,시군구_병원급!$A$5:$A$3668,$A1376,시군구_병원급!$D$5:$D$3668,$D1376-3)</f>
        <v>0</v>
      </c>
      <c r="BF1376" s="16" t="n">
        <f aca="false">IF(AY1376=0,1,0)</f>
        <v>0</v>
      </c>
      <c r="BG1376" s="16" t="n">
        <f aca="false">IF(K1376+AY1376=0,1,0)</f>
        <v>0</v>
      </c>
      <c r="BH1376" s="16" t="n">
        <f aca="false">AF1376+AG1376+AH1376</f>
        <v>32</v>
      </c>
      <c r="BI1376" s="18" t="n">
        <f aca="false">IF(H1376=0,"",BH1376/H1376)</f>
        <v>0.450704225352113</v>
      </c>
      <c r="BJ1376" s="16" t="n">
        <f aca="false">IF(AP1376="","",AP1376+AN1376)</f>
        <v>5</v>
      </c>
    </row>
    <row r="1377" customFormat="false" ht="15" hidden="false" customHeight="true" outlineLevel="0" collapsed="false">
      <c r="A1377" s="9" t="s">
        <v>66</v>
      </c>
      <c r="B1377" s="10" t="s">
        <v>63</v>
      </c>
      <c r="C1377" s="10" t="s">
        <v>67</v>
      </c>
      <c r="D1377" s="9" t="n">
        <v>2022</v>
      </c>
      <c r="E1377" s="11" t="n">
        <v>3394</v>
      </c>
      <c r="F1377" s="11" t="n">
        <v>549</v>
      </c>
      <c r="G1377" s="11" t="n">
        <v>587</v>
      </c>
      <c r="H1377" s="11" t="n">
        <v>64</v>
      </c>
      <c r="I1377" s="11" t="n">
        <v>4118</v>
      </c>
      <c r="J1377" s="11" t="n">
        <v>2712</v>
      </c>
      <c r="K1377" s="11" t="n">
        <v>5</v>
      </c>
      <c r="L1377" s="12" t="n">
        <v>18.856806128462</v>
      </c>
      <c r="M1377" s="12" t="n">
        <v>1.47318797878609</v>
      </c>
      <c r="N1377" s="13" t="n">
        <v>0.65857212238951</v>
      </c>
      <c r="O1377" s="13" t="n">
        <v>1.21331761932823</v>
      </c>
      <c r="P1377" s="13" t="n">
        <v>0.172952268709487</v>
      </c>
      <c r="Q1377" s="13" t="n">
        <v>-0.238842789863198</v>
      </c>
      <c r="R1377" s="13" t="n">
        <v>-0.250319284802044</v>
      </c>
      <c r="S1377" s="11" t="n">
        <v>0</v>
      </c>
      <c r="T1377" s="13" t="n">
        <v>-0.0153846153846153</v>
      </c>
      <c r="U1377" s="13" t="n">
        <v>0.0021903139449988</v>
      </c>
      <c r="V1377" s="11" t="n">
        <v>0</v>
      </c>
      <c r="W1377" s="13" t="n">
        <v>0</v>
      </c>
      <c r="X1377" s="11" t="n">
        <v>0</v>
      </c>
      <c r="Y1377" s="11" t="n">
        <v>0</v>
      </c>
      <c r="Z1377" s="11" t="n">
        <v>0</v>
      </c>
      <c r="AA1377" s="11" t="n">
        <v>0</v>
      </c>
      <c r="AB1377" s="10" t="s">
        <v>515</v>
      </c>
      <c r="AC1377" s="11" t="n">
        <v>23</v>
      </c>
      <c r="AD1377" s="11" t="n">
        <v>3</v>
      </c>
      <c r="AE1377" s="11" t="n">
        <v>9</v>
      </c>
      <c r="AF1377" s="11" t="n">
        <v>23</v>
      </c>
      <c r="AG1377" s="11" t="n">
        <v>6</v>
      </c>
      <c r="AH1377" s="11" t="n">
        <v>0</v>
      </c>
      <c r="AI1377" s="13" t="n">
        <v>0.359375</v>
      </c>
      <c r="AJ1377" s="13" t="n">
        <v>0.046875</v>
      </c>
      <c r="AK1377" s="13" t="n">
        <v>0.140625</v>
      </c>
      <c r="AL1377" s="13" t="n">
        <v>0.359375</v>
      </c>
      <c r="AM1377" s="13" t="n">
        <v>0.09375</v>
      </c>
      <c r="AN1377" s="11" t="n">
        <v>2</v>
      </c>
      <c r="AO1377" s="13" t="n">
        <v>0.0303030303030303</v>
      </c>
      <c r="AP1377" s="11" t="n">
        <v>2</v>
      </c>
      <c r="AQ1377" s="11" t="n">
        <v>1</v>
      </c>
      <c r="AR1377" s="13" t="n">
        <v>0.0298507462686567</v>
      </c>
      <c r="AS1377" s="13" t="n">
        <v>0.0149253731343284</v>
      </c>
      <c r="AT1377" s="14" t="n">
        <f aca="false">SUMIFS(시도_소아과개폐업!$C$5:$C$293,시도_소아과개폐업!$A$5:$A$293,$D1377,시도_소아과개폐업!$B$5:$B$293,$B1377)</f>
        <v>116</v>
      </c>
      <c r="AU1377" s="14" t="n">
        <f aca="false">SUMIFS(시도_소아과개폐업!$D$5:$D$293,시도_소아과개폐업!$A$5:$A$293,$D1377,시도_소아과개폐업!$B$5:$B$293,$B1377)</f>
        <v>79</v>
      </c>
      <c r="AV1377" s="14" t="n">
        <f aca="false">SUMIFS(시도_소아과개폐업!$F$5:$F$293,시도_소아과개폐업!$A$5:$A$293,$D1377,시도_소아과개폐업!$B$5:$B$293,$B1377)</f>
        <v>37</v>
      </c>
      <c r="AW1377" s="15" t="n">
        <f aca="false">SUMIFS(시도_소아과개폐업!$G$5:$G$293,시도_소아과개폐업!$A$5:$A$293,$D1377,시도_소아과개폐업!$B$5:$B$293,$B1377)</f>
        <v>0.173626373626374</v>
      </c>
      <c r="AX1377" s="14" t="n">
        <f aca="false">SUMIFS(시도_소아과개폐업!$H$5:$H$293,시도_소아과개폐업!$A$5:$A$293,$D1377,시도_소아과개폐업!$B$5:$B$293,$B1377)</f>
        <v>269</v>
      </c>
      <c r="AY1377" s="14" t="n">
        <f aca="false">SUMIFS(시군구_병원급!$E$5:$E$3668,시군구_병원급!$A$5:$A$3668,$A1377,시군구_병원급!$D$5:$D$3668,$D1377)</f>
        <v>3</v>
      </c>
      <c r="AZ1377" s="14" t="n">
        <f aca="false">SUMIFS(시군구_병원급!$F$5:$F$3668,시군구_병원급!$A$5:$A$3668,$A1377,시군구_병원급!$D$5:$D$3668,$D1377)</f>
        <v>2</v>
      </c>
      <c r="BA1377" s="14" t="n">
        <f aca="false">SUMIFS(시군구_병원급!$G$5:$G$3668,시군구_병원급!$A$5:$A$3668,$A1377,시군구_병원급!$D$5:$D$3668,$D1377)</f>
        <v>5</v>
      </c>
      <c r="BB1377" s="14" t="n">
        <f aca="false">SUMIFS(시군구_병원급!$H$5:$H$3668,시군구_병원급!$A$5:$A$3668,$A1377,시군구_병원급!$D$5:$D$3668,$D1377)</f>
        <v>12</v>
      </c>
      <c r="BC1377" s="16" t="n">
        <f aca="false">K1377+AY1377</f>
        <v>8</v>
      </c>
      <c r="BD1377" s="17" t="n">
        <f aca="false">IF(E1377=0,"",(K1377+AY1377)/E1377*1000)</f>
        <v>2.35710076605775</v>
      </c>
      <c r="BE1377" s="16" t="n">
        <f aca="false">AY1377-SUMIFS(시군구_병원급!$E$5:$E$3668,시군구_병원급!$A$5:$A$3668,$A1377,시군구_병원급!$D$5:$D$3668,$D1377-3)</f>
        <v>-1</v>
      </c>
      <c r="BF1377" s="16" t="n">
        <f aca="false">IF(AY1377=0,1,0)</f>
        <v>0</v>
      </c>
      <c r="BG1377" s="16" t="n">
        <f aca="false">IF(K1377+AY1377=0,1,0)</f>
        <v>0</v>
      </c>
      <c r="BH1377" s="16" t="n">
        <f aca="false">AF1377+AG1377+AH1377</f>
        <v>29</v>
      </c>
      <c r="BI1377" s="18" t="n">
        <f aca="false">IF(H1377=0,"",BH1377/H1377)</f>
        <v>0.453125</v>
      </c>
      <c r="BJ1377" s="16" t="n">
        <f aca="false">IF(AP1377="","",AP1377+AN1377)</f>
        <v>4</v>
      </c>
    </row>
    <row r="1378" customFormat="false" ht="15" hidden="false" customHeight="true" outlineLevel="0" collapsed="false">
      <c r="A1378" s="9" t="s">
        <v>68</v>
      </c>
      <c r="B1378" s="10" t="s">
        <v>63</v>
      </c>
      <c r="C1378" s="10" t="s">
        <v>69</v>
      </c>
      <c r="D1378" s="9" t="n">
        <v>2022</v>
      </c>
      <c r="E1378" s="11" t="n">
        <v>6690</v>
      </c>
      <c r="F1378" s="11" t="n">
        <v>1031</v>
      </c>
      <c r="G1378" s="11" t="n">
        <v>1110</v>
      </c>
      <c r="H1378" s="11" t="n">
        <v>106</v>
      </c>
      <c r="I1378" s="11" t="n">
        <v>4983</v>
      </c>
      <c r="J1378" s="11" t="n">
        <v>3728</v>
      </c>
      <c r="K1378" s="11" t="n">
        <v>9</v>
      </c>
      <c r="L1378" s="12" t="n">
        <v>15.8445440956652</v>
      </c>
      <c r="M1378" s="12" t="n">
        <v>1.34529147982063</v>
      </c>
      <c r="N1378" s="13" t="n">
        <v>0.74814368854104</v>
      </c>
      <c r="O1378" s="13" t="n">
        <v>0.744843049327354</v>
      </c>
      <c r="P1378" s="13" t="n">
        <v>0.165919282511211</v>
      </c>
      <c r="Q1378" s="13" t="n">
        <v>-0.18968023255814</v>
      </c>
      <c r="R1378" s="13" t="n">
        <v>-0.155251141552511</v>
      </c>
      <c r="S1378" s="11" t="n">
        <v>0</v>
      </c>
      <c r="T1378" s="13" t="n">
        <v>-0.0619469026548672</v>
      </c>
      <c r="U1378" s="13" t="n">
        <v>-0.0337405468295521</v>
      </c>
      <c r="V1378" s="11" t="n">
        <v>0</v>
      </c>
      <c r="W1378" s="13" t="n">
        <v>-0.207547169811321</v>
      </c>
      <c r="X1378" s="11" t="n">
        <v>1</v>
      </c>
      <c r="Y1378" s="11" t="n">
        <v>0</v>
      </c>
      <c r="Z1378" s="11" t="n">
        <v>1</v>
      </c>
      <c r="AA1378" s="11" t="n">
        <v>0</v>
      </c>
      <c r="AB1378" s="10" t="s">
        <v>515</v>
      </c>
      <c r="AC1378" s="11" t="n">
        <v>36</v>
      </c>
      <c r="AD1378" s="11" t="n">
        <v>17</v>
      </c>
      <c r="AE1378" s="11" t="n">
        <v>32</v>
      </c>
      <c r="AF1378" s="11" t="n">
        <v>12</v>
      </c>
      <c r="AG1378" s="11" t="n">
        <v>9</v>
      </c>
      <c r="AH1378" s="11" t="n">
        <v>0</v>
      </c>
      <c r="AI1378" s="13" t="n">
        <v>0.339622641509434</v>
      </c>
      <c r="AJ1378" s="13" t="n">
        <v>0.160377358490566</v>
      </c>
      <c r="AK1378" s="13" t="n">
        <v>0.30188679245283</v>
      </c>
      <c r="AL1378" s="13" t="n">
        <v>0.113207547169811</v>
      </c>
      <c r="AM1378" s="13" t="n">
        <v>0.0849056603773585</v>
      </c>
      <c r="AN1378" s="11" t="n">
        <v>0</v>
      </c>
      <c r="AO1378" s="13" t="n">
        <v>0</v>
      </c>
      <c r="AP1378" s="11" t="n">
        <v>10</v>
      </c>
      <c r="AQ1378" s="11" t="n">
        <v>2</v>
      </c>
      <c r="AR1378" s="13" t="n">
        <v>0.087719298245614</v>
      </c>
      <c r="AS1378" s="13" t="n">
        <v>0.0175438596491228</v>
      </c>
      <c r="AT1378" s="14" t="n">
        <f aca="false">SUMIFS(시도_소아과개폐업!$C$5:$C$293,시도_소아과개폐업!$A$5:$A$293,$D1378,시도_소아과개폐업!$B$5:$B$293,$B1378)</f>
        <v>116</v>
      </c>
      <c r="AU1378" s="14" t="n">
        <f aca="false">SUMIFS(시도_소아과개폐업!$D$5:$D$293,시도_소아과개폐업!$A$5:$A$293,$D1378,시도_소아과개폐업!$B$5:$B$293,$B1378)</f>
        <v>79</v>
      </c>
      <c r="AV1378" s="14" t="n">
        <f aca="false">SUMIFS(시도_소아과개폐업!$F$5:$F$293,시도_소아과개폐업!$A$5:$A$293,$D1378,시도_소아과개폐업!$B$5:$B$293,$B1378)</f>
        <v>37</v>
      </c>
      <c r="AW1378" s="15" t="n">
        <f aca="false">SUMIFS(시도_소아과개폐업!$G$5:$G$293,시도_소아과개폐업!$A$5:$A$293,$D1378,시도_소아과개폐업!$B$5:$B$293,$B1378)</f>
        <v>0.173626373626374</v>
      </c>
      <c r="AX1378" s="14" t="n">
        <f aca="false">SUMIFS(시도_소아과개폐업!$H$5:$H$293,시도_소아과개폐업!$A$5:$A$293,$D1378,시도_소아과개폐업!$B$5:$B$293,$B1378)</f>
        <v>269</v>
      </c>
      <c r="AY1378" s="14" t="n">
        <f aca="false">SUMIFS(시군구_병원급!$E$5:$E$3668,시군구_병원급!$A$5:$A$3668,$A1378,시군구_병원급!$D$5:$D$3668,$D1378)</f>
        <v>2</v>
      </c>
      <c r="AZ1378" s="14" t="n">
        <f aca="false">SUMIFS(시군구_병원급!$F$5:$F$3668,시군구_병원급!$A$5:$A$3668,$A1378,시군구_병원급!$D$5:$D$3668,$D1378)</f>
        <v>1</v>
      </c>
      <c r="BA1378" s="14" t="n">
        <f aca="false">SUMIFS(시군구_병원급!$G$5:$G$3668,시군구_병원급!$A$5:$A$3668,$A1378,시군구_병원급!$D$5:$D$3668,$D1378)</f>
        <v>3</v>
      </c>
      <c r="BB1378" s="14" t="n">
        <f aca="false">SUMIFS(시군구_병원급!$H$5:$H$3668,시군구_병원급!$A$5:$A$3668,$A1378,시군구_병원급!$D$5:$D$3668,$D1378)</f>
        <v>3</v>
      </c>
      <c r="BC1378" s="16" t="n">
        <f aca="false">K1378+AY1378</f>
        <v>11</v>
      </c>
      <c r="BD1378" s="17" t="n">
        <f aca="false">IF(E1378=0,"",(K1378+AY1378)/E1378*1000)</f>
        <v>1.64424514200299</v>
      </c>
      <c r="BE1378" s="16" t="n">
        <f aca="false">AY1378-SUMIFS(시군구_병원급!$E$5:$E$3668,시군구_병원급!$A$5:$A$3668,$A1378,시군구_병원급!$D$5:$D$3668,$D1378-3)</f>
        <v>0</v>
      </c>
      <c r="BF1378" s="16" t="n">
        <f aca="false">IF(AY1378=0,1,0)</f>
        <v>0</v>
      </c>
      <c r="BG1378" s="16" t="n">
        <f aca="false">IF(K1378+AY1378=0,1,0)</f>
        <v>0</v>
      </c>
      <c r="BH1378" s="16" t="n">
        <f aca="false">AF1378+AG1378+AH1378</f>
        <v>21</v>
      </c>
      <c r="BI1378" s="18" t="n">
        <f aca="false">IF(H1378=0,"",BH1378/H1378)</f>
        <v>0.19811320754717</v>
      </c>
      <c r="BJ1378" s="16" t="n">
        <f aca="false">IF(AP1378="","",AP1378+AN1378)</f>
        <v>10</v>
      </c>
    </row>
    <row r="1379" customFormat="false" ht="15" hidden="false" customHeight="true" outlineLevel="0" collapsed="false">
      <c r="A1379" s="9" t="s">
        <v>70</v>
      </c>
      <c r="B1379" s="10" t="s">
        <v>63</v>
      </c>
      <c r="C1379" s="10" t="s">
        <v>71</v>
      </c>
      <c r="D1379" s="9" t="n">
        <v>2022</v>
      </c>
      <c r="E1379" s="11" t="n">
        <v>10507</v>
      </c>
      <c r="F1379" s="11" t="n">
        <v>1626</v>
      </c>
      <c r="G1379" s="11" t="n">
        <v>1690</v>
      </c>
      <c r="H1379" s="11" t="n">
        <v>151</v>
      </c>
      <c r="I1379" s="11" t="n">
        <v>7305</v>
      </c>
      <c r="J1379" s="11" t="n">
        <v>5286</v>
      </c>
      <c r="K1379" s="11" t="n">
        <v>20</v>
      </c>
      <c r="L1379" s="12" t="n">
        <v>14.3713714666413</v>
      </c>
      <c r="M1379" s="12" t="n">
        <v>1.90349290948891</v>
      </c>
      <c r="N1379" s="13" t="n">
        <v>0.723613963039014</v>
      </c>
      <c r="O1379" s="13" t="n">
        <v>0.695250785190825</v>
      </c>
      <c r="P1379" s="13" t="n">
        <v>0.160845150851813</v>
      </c>
      <c r="Q1379" s="13" t="n">
        <v>-0.221588383464217</v>
      </c>
      <c r="R1379" s="13" t="n">
        <v>-0.228662711090826</v>
      </c>
      <c r="S1379" s="11" t="n">
        <v>-5</v>
      </c>
      <c r="T1379" s="13" t="n">
        <v>-0.0736196319018405</v>
      </c>
      <c r="U1379" s="13" t="n">
        <v>-0.043848167539267</v>
      </c>
      <c r="V1379" s="11" t="n">
        <v>0</v>
      </c>
      <c r="W1379" s="13" t="n">
        <v>-0.119205298013245</v>
      </c>
      <c r="X1379" s="11" t="n">
        <v>0</v>
      </c>
      <c r="Y1379" s="11" t="n">
        <v>0</v>
      </c>
      <c r="Z1379" s="11" t="n">
        <v>0</v>
      </c>
      <c r="AA1379" s="11" t="n">
        <v>0</v>
      </c>
      <c r="AB1379" s="10" t="s">
        <v>515</v>
      </c>
      <c r="AC1379" s="11" t="n">
        <v>81</v>
      </c>
      <c r="AD1379" s="11" t="n">
        <v>17</v>
      </c>
      <c r="AE1379" s="11" t="n">
        <v>42</v>
      </c>
      <c r="AF1379" s="11" t="n">
        <v>8</v>
      </c>
      <c r="AG1379" s="11" t="n">
        <v>3</v>
      </c>
      <c r="AH1379" s="11" t="n">
        <v>0</v>
      </c>
      <c r="AI1379" s="13" t="n">
        <v>0.536423841059603</v>
      </c>
      <c r="AJ1379" s="13" t="n">
        <v>0.112582781456954</v>
      </c>
      <c r="AK1379" s="13" t="n">
        <v>0.278145695364238</v>
      </c>
      <c r="AL1379" s="13" t="n">
        <v>0.0529801324503311</v>
      </c>
      <c r="AM1379" s="13" t="n">
        <v>0.0198675496688742</v>
      </c>
      <c r="AN1379" s="11" t="n">
        <v>3</v>
      </c>
      <c r="AO1379" s="13" t="n">
        <v>0.0194805194805195</v>
      </c>
      <c r="AP1379" s="11" t="n">
        <v>13</v>
      </c>
      <c r="AQ1379" s="11" t="n">
        <v>1</v>
      </c>
      <c r="AR1379" s="13" t="n">
        <v>0.0783132530120482</v>
      </c>
      <c r="AS1379" s="13" t="n">
        <v>0.00602409638554217</v>
      </c>
      <c r="AT1379" s="14" t="n">
        <f aca="false">SUMIFS(시도_소아과개폐업!$C$5:$C$293,시도_소아과개폐업!$A$5:$A$293,$D1379,시도_소아과개폐업!$B$5:$B$293,$B1379)</f>
        <v>116</v>
      </c>
      <c r="AU1379" s="14" t="n">
        <f aca="false">SUMIFS(시도_소아과개폐업!$D$5:$D$293,시도_소아과개폐업!$A$5:$A$293,$D1379,시도_소아과개폐업!$B$5:$B$293,$B1379)</f>
        <v>79</v>
      </c>
      <c r="AV1379" s="14" t="n">
        <f aca="false">SUMIFS(시도_소아과개폐업!$F$5:$F$293,시도_소아과개폐업!$A$5:$A$293,$D1379,시도_소아과개폐업!$B$5:$B$293,$B1379)</f>
        <v>37</v>
      </c>
      <c r="AW1379" s="15" t="n">
        <f aca="false">SUMIFS(시도_소아과개폐업!$G$5:$G$293,시도_소아과개폐업!$A$5:$A$293,$D1379,시도_소아과개폐업!$B$5:$B$293,$B1379)</f>
        <v>0.173626373626374</v>
      </c>
      <c r="AX1379" s="14" t="n">
        <f aca="false">SUMIFS(시도_소아과개폐업!$H$5:$H$293,시도_소아과개폐업!$A$5:$A$293,$D1379,시도_소아과개폐업!$B$5:$B$293,$B1379)</f>
        <v>269</v>
      </c>
      <c r="AY1379" s="14" t="n">
        <f aca="false">SUMIFS(시군구_병원급!$E$5:$E$3668,시군구_병원급!$A$5:$A$3668,$A1379,시군구_병원급!$D$5:$D$3668,$D1379)</f>
        <v>3</v>
      </c>
      <c r="AZ1379" s="14" t="n">
        <f aca="false">SUMIFS(시군구_병원급!$F$5:$F$3668,시군구_병원급!$A$5:$A$3668,$A1379,시군구_병원급!$D$5:$D$3668,$D1379)</f>
        <v>2</v>
      </c>
      <c r="BA1379" s="14" t="n">
        <f aca="false">SUMIFS(시군구_병원급!$G$5:$G$3668,시군구_병원급!$A$5:$A$3668,$A1379,시군구_병원급!$D$5:$D$3668,$D1379)</f>
        <v>6</v>
      </c>
      <c r="BB1379" s="14" t="n">
        <f aca="false">SUMIFS(시군구_병원급!$H$5:$H$3668,시군구_병원급!$A$5:$A$3668,$A1379,시군구_병원급!$D$5:$D$3668,$D1379)</f>
        <v>10</v>
      </c>
      <c r="BC1379" s="16" t="n">
        <f aca="false">K1379+AY1379</f>
        <v>23</v>
      </c>
      <c r="BD1379" s="17" t="n">
        <f aca="false">IF(E1379=0,"",(K1379+AY1379)/E1379*1000)</f>
        <v>2.18901684591225</v>
      </c>
      <c r="BE1379" s="16" t="n">
        <f aca="false">AY1379-SUMIFS(시군구_병원급!$E$5:$E$3668,시군구_병원급!$A$5:$A$3668,$A1379,시군구_병원급!$D$5:$D$3668,$D1379-3)</f>
        <v>0</v>
      </c>
      <c r="BF1379" s="16" t="n">
        <f aca="false">IF(AY1379=0,1,0)</f>
        <v>0</v>
      </c>
      <c r="BG1379" s="16" t="n">
        <f aca="false">IF(K1379+AY1379=0,1,0)</f>
        <v>0</v>
      </c>
      <c r="BH1379" s="16" t="n">
        <f aca="false">AF1379+AG1379+AH1379</f>
        <v>11</v>
      </c>
      <c r="BI1379" s="18" t="n">
        <f aca="false">IF(H1379=0,"",BH1379/H1379)</f>
        <v>0.0728476821192053</v>
      </c>
      <c r="BJ1379" s="16" t="n">
        <f aca="false">IF(AP1379="","",AP1379+AN1379)</f>
        <v>16</v>
      </c>
    </row>
    <row r="1380" customFormat="false" ht="15" hidden="false" customHeight="true" outlineLevel="0" collapsed="false">
      <c r="A1380" s="9" t="s">
        <v>72</v>
      </c>
      <c r="B1380" s="10" t="s">
        <v>63</v>
      </c>
      <c r="C1380" s="10" t="s">
        <v>73</v>
      </c>
      <c r="D1380" s="9" t="n">
        <v>2022</v>
      </c>
      <c r="E1380" s="11" t="n">
        <v>8375</v>
      </c>
      <c r="F1380" s="11" t="n">
        <v>1198</v>
      </c>
      <c r="G1380" s="11" t="n">
        <v>1278</v>
      </c>
      <c r="H1380" s="11" t="n">
        <v>152</v>
      </c>
      <c r="I1380" s="11" t="n">
        <v>6633</v>
      </c>
      <c r="J1380" s="11" t="n">
        <v>4937</v>
      </c>
      <c r="K1380" s="11" t="n">
        <v>17</v>
      </c>
      <c r="L1380" s="12" t="n">
        <v>18.1492537313433</v>
      </c>
      <c r="M1380" s="12" t="n">
        <v>2.02985074626866</v>
      </c>
      <c r="N1380" s="13" t="n">
        <v>0.744308759234132</v>
      </c>
      <c r="O1380" s="13" t="n">
        <v>0.792</v>
      </c>
      <c r="P1380" s="13" t="n">
        <v>0.152597014925373</v>
      </c>
      <c r="Q1380" s="13" t="n">
        <v>-0.308308556326396</v>
      </c>
      <c r="R1380" s="13" t="n">
        <v>-0.346959632089934</v>
      </c>
      <c r="S1380" s="11" t="n">
        <v>-2</v>
      </c>
      <c r="T1380" s="13" t="n">
        <v>-0.0617283950617285</v>
      </c>
      <c r="U1380" s="13" t="n">
        <v>-0.0775969962453066</v>
      </c>
      <c r="V1380" s="11" t="n">
        <v>0</v>
      </c>
      <c r="W1380" s="13" t="n">
        <v>-0.217105263157895</v>
      </c>
      <c r="X1380" s="11" t="n">
        <v>1</v>
      </c>
      <c r="Y1380" s="11" t="n">
        <v>0</v>
      </c>
      <c r="Z1380" s="11" t="n">
        <v>1</v>
      </c>
      <c r="AA1380" s="11" t="n">
        <v>0</v>
      </c>
      <c r="AB1380" s="10" t="s">
        <v>515</v>
      </c>
      <c r="AC1380" s="11" t="n">
        <v>56</v>
      </c>
      <c r="AD1380" s="11" t="n">
        <v>53</v>
      </c>
      <c r="AE1380" s="11" t="n">
        <v>38</v>
      </c>
      <c r="AF1380" s="11" t="n">
        <v>4</v>
      </c>
      <c r="AG1380" s="11" t="n">
        <v>0</v>
      </c>
      <c r="AH1380" s="11" t="n">
        <v>1</v>
      </c>
      <c r="AI1380" s="13" t="n">
        <v>0.368421052631579</v>
      </c>
      <c r="AJ1380" s="13" t="n">
        <v>0.348684210526316</v>
      </c>
      <c r="AK1380" s="13" t="n">
        <v>0.25</v>
      </c>
      <c r="AL1380" s="13" t="n">
        <v>0.0263157894736842</v>
      </c>
      <c r="AM1380" s="13" t="n">
        <v>0</v>
      </c>
      <c r="AN1380" s="11" t="n">
        <v>1</v>
      </c>
      <c r="AO1380" s="13" t="n">
        <v>0.0065359477124183</v>
      </c>
      <c r="AP1380" s="11" t="n">
        <v>13</v>
      </c>
      <c r="AQ1380" s="11" t="n">
        <v>1</v>
      </c>
      <c r="AR1380" s="13" t="n">
        <v>0.0787878787878788</v>
      </c>
      <c r="AS1380" s="13" t="n">
        <v>0.00606060606060606</v>
      </c>
      <c r="AT1380" s="14" t="n">
        <f aca="false">SUMIFS(시도_소아과개폐업!$C$5:$C$293,시도_소아과개폐업!$A$5:$A$293,$D1380,시도_소아과개폐업!$B$5:$B$293,$B1380)</f>
        <v>116</v>
      </c>
      <c r="AU1380" s="14" t="n">
        <f aca="false">SUMIFS(시도_소아과개폐업!$D$5:$D$293,시도_소아과개폐업!$A$5:$A$293,$D1380,시도_소아과개폐업!$B$5:$B$293,$B1380)</f>
        <v>79</v>
      </c>
      <c r="AV1380" s="14" t="n">
        <f aca="false">SUMIFS(시도_소아과개폐업!$F$5:$F$293,시도_소아과개폐업!$A$5:$A$293,$D1380,시도_소아과개폐업!$B$5:$B$293,$B1380)</f>
        <v>37</v>
      </c>
      <c r="AW1380" s="15" t="n">
        <f aca="false">SUMIFS(시도_소아과개폐업!$G$5:$G$293,시도_소아과개폐업!$A$5:$A$293,$D1380,시도_소아과개폐업!$B$5:$B$293,$B1380)</f>
        <v>0.173626373626374</v>
      </c>
      <c r="AX1380" s="14" t="n">
        <f aca="false">SUMIFS(시도_소아과개폐업!$H$5:$H$293,시도_소아과개폐업!$A$5:$A$293,$D1380,시도_소아과개폐업!$B$5:$B$293,$B1380)</f>
        <v>269</v>
      </c>
      <c r="AY1380" s="14" t="n">
        <f aca="false">SUMIFS(시군구_병원급!$E$5:$E$3668,시군구_병원급!$A$5:$A$3668,$A1380,시군구_병원급!$D$5:$D$3668,$D1380)</f>
        <v>2</v>
      </c>
      <c r="AZ1380" s="14" t="n">
        <f aca="false">SUMIFS(시군구_병원급!$F$5:$F$3668,시군구_병원급!$A$5:$A$3668,$A1380,시군구_병원급!$D$5:$D$3668,$D1380)</f>
        <v>2</v>
      </c>
      <c r="BA1380" s="14" t="n">
        <f aca="false">SUMIFS(시군구_병원급!$G$5:$G$3668,시군구_병원급!$A$5:$A$3668,$A1380,시군구_병원급!$D$5:$D$3668,$D1380)</f>
        <v>6</v>
      </c>
      <c r="BB1380" s="14" t="n">
        <f aca="false">SUMIFS(시군구_병원급!$H$5:$H$3668,시군구_병원급!$A$5:$A$3668,$A1380,시군구_병원급!$D$5:$D$3668,$D1380)</f>
        <v>13</v>
      </c>
      <c r="BC1380" s="16" t="n">
        <f aca="false">K1380+AY1380</f>
        <v>19</v>
      </c>
      <c r="BD1380" s="17" t="n">
        <f aca="false">IF(E1380=0,"",(K1380+AY1380)/E1380*1000)</f>
        <v>2.26865671641791</v>
      </c>
      <c r="BE1380" s="16" t="n">
        <f aca="false">AY1380-SUMIFS(시군구_병원급!$E$5:$E$3668,시군구_병원급!$A$5:$A$3668,$A1380,시군구_병원급!$D$5:$D$3668,$D1380-3)</f>
        <v>0</v>
      </c>
      <c r="BF1380" s="16" t="n">
        <f aca="false">IF(AY1380=0,1,0)</f>
        <v>0</v>
      </c>
      <c r="BG1380" s="16" t="n">
        <f aca="false">IF(K1380+AY1380=0,1,0)</f>
        <v>0</v>
      </c>
      <c r="BH1380" s="16" t="n">
        <f aca="false">AF1380+AG1380+AH1380</f>
        <v>5</v>
      </c>
      <c r="BI1380" s="18" t="n">
        <f aca="false">IF(H1380=0,"",BH1380/H1380)</f>
        <v>0.0328947368421053</v>
      </c>
      <c r="BJ1380" s="16" t="n">
        <f aca="false">IF(AP1380="","",AP1380+AN1380)</f>
        <v>14</v>
      </c>
    </row>
    <row r="1381" customFormat="false" ht="15" hidden="false" customHeight="true" outlineLevel="0" collapsed="false">
      <c r="A1381" s="9" t="s">
        <v>74</v>
      </c>
      <c r="B1381" s="10" t="s">
        <v>63</v>
      </c>
      <c r="C1381" s="10" t="s">
        <v>75</v>
      </c>
      <c r="D1381" s="9" t="n">
        <v>2022</v>
      </c>
      <c r="E1381" s="11" t="n">
        <v>10087</v>
      </c>
      <c r="F1381" s="11" t="n">
        <v>1389</v>
      </c>
      <c r="G1381" s="11" t="n">
        <v>1475</v>
      </c>
      <c r="H1381" s="11" t="n">
        <v>184</v>
      </c>
      <c r="I1381" s="11" t="n">
        <v>7979</v>
      </c>
      <c r="J1381" s="11" t="n">
        <v>6102</v>
      </c>
      <c r="K1381" s="11" t="n">
        <v>16</v>
      </c>
      <c r="L1381" s="12" t="n">
        <v>18.2413006840488</v>
      </c>
      <c r="M1381" s="12" t="n">
        <v>1.5862000594825</v>
      </c>
      <c r="N1381" s="13" t="n">
        <v>0.764757488407069</v>
      </c>
      <c r="O1381" s="13" t="n">
        <v>0.79101814216318</v>
      </c>
      <c r="P1381" s="13" t="n">
        <v>0.146227817983543</v>
      </c>
      <c r="Q1381" s="13" t="n">
        <v>-0.212014686352629</v>
      </c>
      <c r="R1381" s="13" t="n">
        <v>-0.217091295116773</v>
      </c>
      <c r="S1381" s="11" t="n">
        <v>-1</v>
      </c>
      <c r="T1381" s="13" t="n">
        <v>-0.031578947368421</v>
      </c>
      <c r="U1381" s="13" t="n">
        <v>-0.0149382716049383</v>
      </c>
      <c r="V1381" s="11" t="n">
        <v>0</v>
      </c>
      <c r="W1381" s="13" t="n">
        <v>-0.0815217391304348</v>
      </c>
      <c r="X1381" s="11" t="n">
        <v>0</v>
      </c>
      <c r="Y1381" s="11" t="n">
        <v>0</v>
      </c>
      <c r="Z1381" s="11" t="n">
        <v>0</v>
      </c>
      <c r="AA1381" s="11" t="n">
        <v>0</v>
      </c>
      <c r="AB1381" s="10" t="s">
        <v>515</v>
      </c>
      <c r="AC1381" s="11" t="n">
        <v>77</v>
      </c>
      <c r="AD1381" s="11" t="n">
        <v>43</v>
      </c>
      <c r="AE1381" s="11" t="n">
        <v>53</v>
      </c>
      <c r="AF1381" s="11" t="n">
        <v>8</v>
      </c>
      <c r="AG1381" s="11" t="n">
        <v>3</v>
      </c>
      <c r="AH1381" s="11" t="n">
        <v>0</v>
      </c>
      <c r="AI1381" s="13" t="n">
        <v>0.418478260869565</v>
      </c>
      <c r="AJ1381" s="13" t="n">
        <v>0.233695652173913</v>
      </c>
      <c r="AK1381" s="13" t="n">
        <v>0.28804347826087</v>
      </c>
      <c r="AL1381" s="13" t="n">
        <v>0.0434782608695652</v>
      </c>
      <c r="AM1381" s="13" t="n">
        <v>0.016304347826087</v>
      </c>
      <c r="AN1381" s="11" t="n">
        <v>2</v>
      </c>
      <c r="AO1381" s="13" t="n">
        <v>0.010752688172043</v>
      </c>
      <c r="AP1381" s="11" t="n">
        <v>8</v>
      </c>
      <c r="AQ1381" s="11" t="n">
        <v>3</v>
      </c>
      <c r="AR1381" s="13" t="n">
        <v>0.0418848167539267</v>
      </c>
      <c r="AS1381" s="13" t="n">
        <v>0.0157068062827225</v>
      </c>
      <c r="AT1381" s="14" t="n">
        <f aca="false">SUMIFS(시도_소아과개폐업!$C$5:$C$293,시도_소아과개폐업!$A$5:$A$293,$D1381,시도_소아과개폐업!$B$5:$B$293,$B1381)</f>
        <v>116</v>
      </c>
      <c r="AU1381" s="14" t="n">
        <f aca="false">SUMIFS(시도_소아과개폐업!$D$5:$D$293,시도_소아과개폐업!$A$5:$A$293,$D1381,시도_소아과개폐업!$B$5:$B$293,$B1381)</f>
        <v>79</v>
      </c>
      <c r="AV1381" s="14" t="n">
        <f aca="false">SUMIFS(시도_소아과개폐업!$F$5:$F$293,시도_소아과개폐업!$A$5:$A$293,$D1381,시도_소아과개폐업!$B$5:$B$293,$B1381)</f>
        <v>37</v>
      </c>
      <c r="AW1381" s="15" t="n">
        <f aca="false">SUMIFS(시도_소아과개폐업!$G$5:$G$293,시도_소아과개폐업!$A$5:$A$293,$D1381,시도_소아과개폐업!$B$5:$B$293,$B1381)</f>
        <v>0.173626373626374</v>
      </c>
      <c r="AX1381" s="14" t="n">
        <f aca="false">SUMIFS(시도_소아과개폐업!$H$5:$H$293,시도_소아과개폐업!$A$5:$A$293,$D1381,시도_소아과개폐업!$B$5:$B$293,$B1381)</f>
        <v>269</v>
      </c>
      <c r="AY1381" s="14" t="n">
        <f aca="false">SUMIFS(시군구_병원급!$E$5:$E$3668,시군구_병원급!$A$5:$A$3668,$A1381,시군구_병원급!$D$5:$D$3668,$D1381)</f>
        <v>7</v>
      </c>
      <c r="AZ1381" s="14" t="n">
        <f aca="false">SUMIFS(시군구_병원급!$F$5:$F$3668,시군구_병원급!$A$5:$A$3668,$A1381,시군구_병원급!$D$5:$D$3668,$D1381)</f>
        <v>4</v>
      </c>
      <c r="BA1381" s="14" t="n">
        <f aca="false">SUMIFS(시군구_병원급!$G$5:$G$3668,시군구_병원급!$A$5:$A$3668,$A1381,시군구_병원급!$D$5:$D$3668,$D1381)</f>
        <v>17</v>
      </c>
      <c r="BB1381" s="14" t="n">
        <f aca="false">SUMIFS(시군구_병원급!$H$5:$H$3668,시군구_병원급!$A$5:$A$3668,$A1381,시군구_병원급!$D$5:$D$3668,$D1381)</f>
        <v>31</v>
      </c>
      <c r="BC1381" s="16" t="n">
        <f aca="false">K1381+AY1381</f>
        <v>23</v>
      </c>
      <c r="BD1381" s="17" t="n">
        <f aca="false">IF(E1381=0,"",(K1381+AY1381)/E1381*1000)</f>
        <v>2.2801625855061</v>
      </c>
      <c r="BE1381" s="16" t="n">
        <f aca="false">AY1381-SUMIFS(시군구_병원급!$E$5:$E$3668,시군구_병원급!$A$5:$A$3668,$A1381,시군구_병원급!$D$5:$D$3668,$D1381-3)</f>
        <v>0</v>
      </c>
      <c r="BF1381" s="16" t="n">
        <f aca="false">IF(AY1381=0,1,0)</f>
        <v>0</v>
      </c>
      <c r="BG1381" s="16" t="n">
        <f aca="false">IF(K1381+AY1381=0,1,0)</f>
        <v>0</v>
      </c>
      <c r="BH1381" s="16" t="n">
        <f aca="false">AF1381+AG1381+AH1381</f>
        <v>11</v>
      </c>
      <c r="BI1381" s="18" t="n">
        <f aca="false">IF(H1381=0,"",BH1381/H1381)</f>
        <v>0.0597826086956522</v>
      </c>
      <c r="BJ1381" s="16" t="n">
        <f aca="false">IF(AP1381="","",AP1381+AN1381)</f>
        <v>10</v>
      </c>
    </row>
    <row r="1382" customFormat="false" ht="15" hidden="false" customHeight="true" outlineLevel="0" collapsed="false">
      <c r="A1382" s="9" t="s">
        <v>76</v>
      </c>
      <c r="B1382" s="10" t="s">
        <v>63</v>
      </c>
      <c r="C1382" s="10" t="s">
        <v>77</v>
      </c>
      <c r="D1382" s="9" t="n">
        <v>2022</v>
      </c>
      <c r="E1382" s="11" t="n">
        <v>11164</v>
      </c>
      <c r="F1382" s="11" t="n">
        <v>1785</v>
      </c>
      <c r="G1382" s="11" t="n">
        <v>1860</v>
      </c>
      <c r="H1382" s="11" t="n">
        <v>191</v>
      </c>
      <c r="I1382" s="11" t="n">
        <v>9760</v>
      </c>
      <c r="J1382" s="11" t="n">
        <v>7387</v>
      </c>
      <c r="K1382" s="11" t="n">
        <v>17</v>
      </c>
      <c r="L1382" s="12" t="n">
        <v>17.1085632389824</v>
      </c>
      <c r="M1382" s="12" t="n">
        <v>1.52275170189896</v>
      </c>
      <c r="N1382" s="13" t="n">
        <v>0.756864754098361</v>
      </c>
      <c r="O1382" s="13" t="n">
        <v>0.874238624149051</v>
      </c>
      <c r="P1382" s="13" t="n">
        <v>0.166606950913651</v>
      </c>
      <c r="Q1382" s="13" t="n">
        <v>-0.214963785950355</v>
      </c>
      <c r="R1382" s="13" t="n">
        <v>-0.171122994652406</v>
      </c>
      <c r="S1382" s="11" t="n">
        <v>-1</v>
      </c>
      <c r="T1382" s="13" t="n">
        <v>-0.0637254901960784</v>
      </c>
      <c r="U1382" s="13" t="n">
        <v>-0.0189968841089557</v>
      </c>
      <c r="V1382" s="11" t="n">
        <v>0</v>
      </c>
      <c r="W1382" s="13" t="n">
        <v>-0.157068062827225</v>
      </c>
      <c r="X1382" s="11" t="n">
        <v>0</v>
      </c>
      <c r="Y1382" s="11" t="n">
        <v>0</v>
      </c>
      <c r="Z1382" s="11" t="n">
        <v>0</v>
      </c>
      <c r="AA1382" s="11" t="n">
        <v>0</v>
      </c>
      <c r="AB1382" s="10" t="s">
        <v>515</v>
      </c>
      <c r="AC1382" s="11" t="n">
        <v>67</v>
      </c>
      <c r="AD1382" s="11" t="n">
        <v>63</v>
      </c>
      <c r="AE1382" s="11" t="n">
        <v>52</v>
      </c>
      <c r="AF1382" s="11" t="n">
        <v>3</v>
      </c>
      <c r="AG1382" s="11" t="n">
        <v>5</v>
      </c>
      <c r="AH1382" s="11" t="n">
        <v>1</v>
      </c>
      <c r="AI1382" s="13" t="n">
        <v>0.350785340314136</v>
      </c>
      <c r="AJ1382" s="13" t="n">
        <v>0.329842931937173</v>
      </c>
      <c r="AK1382" s="13" t="n">
        <v>0.272251308900524</v>
      </c>
      <c r="AL1382" s="13" t="n">
        <v>0.0157068062827225</v>
      </c>
      <c r="AM1382" s="13" t="n">
        <v>0.0261780104712042</v>
      </c>
      <c r="AN1382" s="11" t="n">
        <v>2</v>
      </c>
      <c r="AO1382" s="13" t="n">
        <v>0.0103626943005181</v>
      </c>
      <c r="AP1382" s="11" t="n">
        <v>17</v>
      </c>
      <c r="AQ1382" s="11" t="n">
        <v>5</v>
      </c>
      <c r="AR1382" s="13" t="n">
        <v>0.0829268292682927</v>
      </c>
      <c r="AS1382" s="13" t="n">
        <v>0.024390243902439</v>
      </c>
      <c r="AT1382" s="14" t="n">
        <f aca="false">SUMIFS(시도_소아과개폐업!$C$5:$C$293,시도_소아과개폐업!$A$5:$A$293,$D1382,시도_소아과개폐업!$B$5:$B$293,$B1382)</f>
        <v>116</v>
      </c>
      <c r="AU1382" s="14" t="n">
        <f aca="false">SUMIFS(시도_소아과개폐업!$D$5:$D$293,시도_소아과개폐업!$A$5:$A$293,$D1382,시도_소아과개폐업!$B$5:$B$293,$B1382)</f>
        <v>79</v>
      </c>
      <c r="AV1382" s="14" t="n">
        <f aca="false">SUMIFS(시도_소아과개폐업!$F$5:$F$293,시도_소아과개폐업!$A$5:$A$293,$D1382,시도_소아과개폐업!$B$5:$B$293,$B1382)</f>
        <v>37</v>
      </c>
      <c r="AW1382" s="15" t="n">
        <f aca="false">SUMIFS(시도_소아과개폐업!$G$5:$G$293,시도_소아과개폐업!$A$5:$A$293,$D1382,시도_소아과개폐업!$B$5:$B$293,$B1382)</f>
        <v>0.173626373626374</v>
      </c>
      <c r="AX1382" s="14" t="n">
        <f aca="false">SUMIFS(시도_소아과개폐업!$H$5:$H$293,시도_소아과개폐업!$A$5:$A$293,$D1382,시도_소아과개폐업!$B$5:$B$293,$B1382)</f>
        <v>269</v>
      </c>
      <c r="AY1382" s="14" t="n">
        <f aca="false">SUMIFS(시군구_병원급!$E$5:$E$3668,시군구_병원급!$A$5:$A$3668,$A1382,시군구_병원급!$D$5:$D$3668,$D1382)</f>
        <v>6</v>
      </c>
      <c r="AZ1382" s="14" t="n">
        <f aca="false">SUMIFS(시군구_병원급!$F$5:$F$3668,시군구_병원급!$A$5:$A$3668,$A1382,시군구_병원급!$D$5:$D$3668,$D1382)</f>
        <v>3</v>
      </c>
      <c r="BA1382" s="14" t="n">
        <f aca="false">SUMIFS(시군구_병원급!$G$5:$G$3668,시군구_병원급!$A$5:$A$3668,$A1382,시군구_병원급!$D$5:$D$3668,$D1382)</f>
        <v>15</v>
      </c>
      <c r="BB1382" s="14" t="n">
        <f aca="false">SUMIFS(시군구_병원급!$H$5:$H$3668,시군구_병원급!$A$5:$A$3668,$A1382,시군구_병원급!$D$5:$D$3668,$D1382)</f>
        <v>19</v>
      </c>
      <c r="BC1382" s="16" t="n">
        <f aca="false">K1382+AY1382</f>
        <v>23</v>
      </c>
      <c r="BD1382" s="17" t="n">
        <f aca="false">IF(E1382=0,"",(K1382+AY1382)/E1382*1000)</f>
        <v>2.06019347903977</v>
      </c>
      <c r="BE1382" s="16" t="n">
        <f aca="false">AY1382-SUMIFS(시군구_병원급!$E$5:$E$3668,시군구_병원급!$A$5:$A$3668,$A1382,시군구_병원급!$D$5:$D$3668,$D1382-3)</f>
        <v>0</v>
      </c>
      <c r="BF1382" s="16" t="n">
        <f aca="false">IF(AY1382=0,1,0)</f>
        <v>0</v>
      </c>
      <c r="BG1382" s="16" t="n">
        <f aca="false">IF(K1382+AY1382=0,1,0)</f>
        <v>0</v>
      </c>
      <c r="BH1382" s="16" t="n">
        <f aca="false">AF1382+AG1382+AH1382</f>
        <v>9</v>
      </c>
      <c r="BI1382" s="18" t="n">
        <f aca="false">IF(H1382=0,"",BH1382/H1382)</f>
        <v>0.0471204188481675</v>
      </c>
      <c r="BJ1382" s="16" t="n">
        <f aca="false">IF(AP1382="","",AP1382+AN1382)</f>
        <v>19</v>
      </c>
    </row>
    <row r="1383" customFormat="false" ht="15" hidden="false" customHeight="true" outlineLevel="0" collapsed="false">
      <c r="A1383" s="9" t="s">
        <v>78</v>
      </c>
      <c r="B1383" s="10" t="s">
        <v>63</v>
      </c>
      <c r="C1383" s="10" t="s">
        <v>79</v>
      </c>
      <c r="D1383" s="9" t="n">
        <v>2022</v>
      </c>
      <c r="E1383" s="11" t="n">
        <v>13260</v>
      </c>
      <c r="F1383" s="11" t="n">
        <v>1823</v>
      </c>
      <c r="G1383" s="11" t="n">
        <v>1896</v>
      </c>
      <c r="H1383" s="11" t="n">
        <v>210</v>
      </c>
      <c r="I1383" s="11" t="n">
        <v>8671</v>
      </c>
      <c r="J1383" s="11" t="n">
        <v>6885</v>
      </c>
      <c r="K1383" s="11" t="n">
        <v>18</v>
      </c>
      <c r="L1383" s="12" t="n">
        <v>15.8371040723982</v>
      </c>
      <c r="M1383" s="12" t="n">
        <v>1.35746606334842</v>
      </c>
      <c r="N1383" s="13" t="n">
        <v>0.794026063891131</v>
      </c>
      <c r="O1383" s="13" t="n">
        <v>0.653921568627451</v>
      </c>
      <c r="P1383" s="13" t="n">
        <v>0.142986425339367</v>
      </c>
      <c r="Q1383" s="13" t="n">
        <v>-0.216312056737589</v>
      </c>
      <c r="R1383" s="13" t="n">
        <v>-0.11690731252911</v>
      </c>
      <c r="S1383" s="11" t="n">
        <v>-1</v>
      </c>
      <c r="T1383" s="13" t="n">
        <v>-0.0707964601769912</v>
      </c>
      <c r="U1383" s="13" t="n">
        <v>-0.0682355469589512</v>
      </c>
      <c r="V1383" s="11" t="n">
        <v>0</v>
      </c>
      <c r="W1383" s="13" t="n">
        <v>-0.171428571428571</v>
      </c>
      <c r="X1383" s="11" t="n">
        <v>0</v>
      </c>
      <c r="Y1383" s="11" t="n">
        <v>0</v>
      </c>
      <c r="Z1383" s="11" t="n">
        <v>0</v>
      </c>
      <c r="AA1383" s="11" t="n">
        <v>0</v>
      </c>
      <c r="AB1383" s="10" t="s">
        <v>515</v>
      </c>
      <c r="AC1383" s="11" t="n">
        <v>87</v>
      </c>
      <c r="AD1383" s="11" t="n">
        <v>42</v>
      </c>
      <c r="AE1383" s="11" t="n">
        <v>60</v>
      </c>
      <c r="AF1383" s="11" t="n">
        <v>6</v>
      </c>
      <c r="AG1383" s="11" t="n">
        <v>13</v>
      </c>
      <c r="AH1383" s="11" t="n">
        <v>2</v>
      </c>
      <c r="AI1383" s="13" t="n">
        <v>0.414285714285714</v>
      </c>
      <c r="AJ1383" s="13" t="n">
        <v>0.2</v>
      </c>
      <c r="AK1383" s="13" t="n">
        <v>0.285714285714286</v>
      </c>
      <c r="AL1383" s="13" t="n">
        <v>0.0285714285714286</v>
      </c>
      <c r="AM1383" s="13" t="n">
        <v>0.0619047619047619</v>
      </c>
      <c r="AN1383" s="11" t="n">
        <v>3</v>
      </c>
      <c r="AO1383" s="13" t="n">
        <v>0.0140845070422535</v>
      </c>
      <c r="AP1383" s="11" t="n">
        <v>25</v>
      </c>
      <c r="AQ1383" s="11" t="n">
        <v>5</v>
      </c>
      <c r="AR1383" s="13" t="n">
        <v>0.107296137339056</v>
      </c>
      <c r="AS1383" s="13" t="n">
        <v>0.0214592274678112</v>
      </c>
      <c r="AT1383" s="14" t="n">
        <f aca="false">SUMIFS(시도_소아과개폐업!$C$5:$C$293,시도_소아과개폐업!$A$5:$A$293,$D1383,시도_소아과개폐업!$B$5:$B$293,$B1383)</f>
        <v>116</v>
      </c>
      <c r="AU1383" s="14" t="n">
        <f aca="false">SUMIFS(시도_소아과개폐업!$D$5:$D$293,시도_소아과개폐업!$A$5:$A$293,$D1383,시도_소아과개폐업!$B$5:$B$293,$B1383)</f>
        <v>79</v>
      </c>
      <c r="AV1383" s="14" t="n">
        <f aca="false">SUMIFS(시도_소아과개폐업!$F$5:$F$293,시도_소아과개폐업!$A$5:$A$293,$D1383,시도_소아과개폐업!$B$5:$B$293,$B1383)</f>
        <v>37</v>
      </c>
      <c r="AW1383" s="15" t="n">
        <f aca="false">SUMIFS(시도_소아과개폐업!$G$5:$G$293,시도_소아과개폐업!$A$5:$A$293,$D1383,시도_소아과개폐업!$B$5:$B$293,$B1383)</f>
        <v>0.173626373626374</v>
      </c>
      <c r="AX1383" s="14" t="n">
        <f aca="false">SUMIFS(시도_소아과개폐업!$H$5:$H$293,시도_소아과개폐업!$A$5:$A$293,$D1383,시도_소아과개폐업!$B$5:$B$293,$B1383)</f>
        <v>269</v>
      </c>
      <c r="AY1383" s="14" t="n">
        <f aca="false">SUMIFS(시군구_병원급!$E$5:$E$3668,시군구_병원급!$A$5:$A$3668,$A1383,시군구_병원급!$D$5:$D$3668,$D1383)</f>
        <v>6</v>
      </c>
      <c r="AZ1383" s="14" t="n">
        <f aca="false">SUMIFS(시군구_병원급!$F$5:$F$3668,시군구_병원급!$A$5:$A$3668,$A1383,시군구_병원급!$D$5:$D$3668,$D1383)</f>
        <v>1</v>
      </c>
      <c r="BA1383" s="14" t="n">
        <f aca="false">SUMIFS(시군구_병원급!$G$5:$G$3668,시군구_병원급!$A$5:$A$3668,$A1383,시군구_병원급!$D$5:$D$3668,$D1383)</f>
        <v>7</v>
      </c>
      <c r="BB1383" s="14" t="n">
        <f aca="false">SUMIFS(시군구_병원급!$H$5:$H$3668,시군구_병원급!$A$5:$A$3668,$A1383,시군구_병원급!$D$5:$D$3668,$D1383)</f>
        <v>18</v>
      </c>
      <c r="BC1383" s="16" t="n">
        <f aca="false">K1383+AY1383</f>
        <v>24</v>
      </c>
      <c r="BD1383" s="17" t="n">
        <f aca="false">IF(E1383=0,"",(K1383+AY1383)/E1383*1000)</f>
        <v>1.80995475113122</v>
      </c>
      <c r="BE1383" s="16" t="n">
        <f aca="false">AY1383-SUMIFS(시군구_병원급!$E$5:$E$3668,시군구_병원급!$A$5:$A$3668,$A1383,시군구_병원급!$D$5:$D$3668,$D1383-3)</f>
        <v>1</v>
      </c>
      <c r="BF1383" s="16" t="n">
        <f aca="false">IF(AY1383=0,1,0)</f>
        <v>0</v>
      </c>
      <c r="BG1383" s="16" t="n">
        <f aca="false">IF(K1383+AY1383=0,1,0)</f>
        <v>0</v>
      </c>
      <c r="BH1383" s="16" t="n">
        <f aca="false">AF1383+AG1383+AH1383</f>
        <v>21</v>
      </c>
      <c r="BI1383" s="18" t="n">
        <f aca="false">IF(H1383=0,"",BH1383/H1383)</f>
        <v>0.1</v>
      </c>
      <c r="BJ1383" s="16" t="n">
        <f aca="false">IF(AP1383="","",AP1383+AN1383)</f>
        <v>28</v>
      </c>
    </row>
    <row r="1384" customFormat="false" ht="15" hidden="false" customHeight="true" outlineLevel="0" collapsed="false">
      <c r="A1384" s="9" t="s">
        <v>80</v>
      </c>
      <c r="B1384" s="10" t="s">
        <v>63</v>
      </c>
      <c r="C1384" s="10" t="s">
        <v>81</v>
      </c>
      <c r="D1384" s="9" t="n">
        <v>2022</v>
      </c>
      <c r="E1384" s="11" t="n">
        <v>6465</v>
      </c>
      <c r="F1384" s="11" t="n">
        <v>804</v>
      </c>
      <c r="G1384" s="11" t="n">
        <v>855</v>
      </c>
      <c r="H1384" s="11" t="n">
        <v>122</v>
      </c>
      <c r="I1384" s="11" t="n">
        <v>6489</v>
      </c>
      <c r="J1384" s="11" t="n">
        <v>4877</v>
      </c>
      <c r="K1384" s="11" t="n">
        <v>8</v>
      </c>
      <c r="L1384" s="12" t="n">
        <v>18.8708430007734</v>
      </c>
      <c r="M1384" s="12" t="n">
        <v>1.23743232791957</v>
      </c>
      <c r="N1384" s="13" t="n">
        <v>0.75157959623979</v>
      </c>
      <c r="O1384" s="13" t="n">
        <v>1.00371229698376</v>
      </c>
      <c r="P1384" s="13" t="n">
        <v>0.132250580046404</v>
      </c>
      <c r="Q1384" s="13" t="n">
        <v>-0.317317845828934</v>
      </c>
      <c r="R1384" s="13" t="n">
        <v>-0.303178484107579</v>
      </c>
      <c r="S1384" s="11" t="n">
        <v>-2</v>
      </c>
      <c r="T1384" s="13" t="n">
        <v>-0.0962962962962963</v>
      </c>
      <c r="U1384" s="13" t="n">
        <v>-0.100249584026622</v>
      </c>
      <c r="V1384" s="11" t="n">
        <v>0</v>
      </c>
      <c r="W1384" s="13" t="n">
        <v>-0.155737704918033</v>
      </c>
      <c r="X1384" s="11" t="n">
        <v>0</v>
      </c>
      <c r="Y1384" s="11" t="n">
        <v>0</v>
      </c>
      <c r="Z1384" s="11" t="n">
        <v>0</v>
      </c>
      <c r="AA1384" s="11" t="n">
        <v>0</v>
      </c>
      <c r="AB1384" s="10" t="s">
        <v>515</v>
      </c>
      <c r="AC1384" s="11" t="n">
        <v>60</v>
      </c>
      <c r="AD1384" s="11" t="n">
        <v>36</v>
      </c>
      <c r="AE1384" s="11" t="n">
        <v>19</v>
      </c>
      <c r="AF1384" s="11" t="n">
        <v>2</v>
      </c>
      <c r="AG1384" s="11" t="n">
        <v>3</v>
      </c>
      <c r="AH1384" s="11" t="n">
        <v>2</v>
      </c>
      <c r="AI1384" s="13" t="n">
        <v>0.491803278688525</v>
      </c>
      <c r="AJ1384" s="13" t="n">
        <v>0.295081967213115</v>
      </c>
      <c r="AK1384" s="13" t="n">
        <v>0.155737704918033</v>
      </c>
      <c r="AL1384" s="13" t="n">
        <v>0.0163934426229508</v>
      </c>
      <c r="AM1384" s="13" t="n">
        <v>0.0245901639344262</v>
      </c>
      <c r="AN1384" s="11" t="n">
        <v>3</v>
      </c>
      <c r="AO1384" s="13" t="n">
        <v>0.024</v>
      </c>
      <c r="AP1384" s="11" t="n">
        <v>10</v>
      </c>
      <c r="AQ1384" s="11" t="n">
        <v>0</v>
      </c>
      <c r="AR1384" s="13" t="n">
        <v>0.0740740740740741</v>
      </c>
      <c r="AS1384" s="13" t="n">
        <v>0</v>
      </c>
      <c r="AT1384" s="14" t="n">
        <f aca="false">SUMIFS(시도_소아과개폐업!$C$5:$C$293,시도_소아과개폐업!$A$5:$A$293,$D1384,시도_소아과개폐업!$B$5:$B$293,$B1384)</f>
        <v>116</v>
      </c>
      <c r="AU1384" s="14" t="n">
        <f aca="false">SUMIFS(시도_소아과개폐업!$D$5:$D$293,시도_소아과개폐업!$A$5:$A$293,$D1384,시도_소아과개폐업!$B$5:$B$293,$B1384)</f>
        <v>79</v>
      </c>
      <c r="AV1384" s="14" t="n">
        <f aca="false">SUMIFS(시도_소아과개폐업!$F$5:$F$293,시도_소아과개폐업!$A$5:$A$293,$D1384,시도_소아과개폐업!$B$5:$B$293,$B1384)</f>
        <v>37</v>
      </c>
      <c r="AW1384" s="15" t="n">
        <f aca="false">SUMIFS(시도_소아과개폐업!$G$5:$G$293,시도_소아과개폐업!$A$5:$A$293,$D1384,시도_소아과개폐업!$B$5:$B$293,$B1384)</f>
        <v>0.173626373626374</v>
      </c>
      <c r="AX1384" s="14" t="n">
        <f aca="false">SUMIFS(시도_소아과개폐업!$H$5:$H$293,시도_소아과개폐업!$A$5:$A$293,$D1384,시도_소아과개폐업!$B$5:$B$293,$B1384)</f>
        <v>269</v>
      </c>
      <c r="AY1384" s="14" t="n">
        <f aca="false">SUMIFS(시군구_병원급!$E$5:$E$3668,시군구_병원급!$A$5:$A$3668,$A1384,시군구_병원급!$D$5:$D$3668,$D1384)</f>
        <v>1</v>
      </c>
      <c r="AZ1384" s="14" t="n">
        <f aca="false">SUMIFS(시군구_병원급!$F$5:$F$3668,시군구_병원급!$A$5:$A$3668,$A1384,시군구_병원급!$D$5:$D$3668,$D1384)</f>
        <v>2</v>
      </c>
      <c r="BA1384" s="14" t="n">
        <f aca="false">SUMIFS(시군구_병원급!$G$5:$G$3668,시군구_병원급!$A$5:$A$3668,$A1384,시군구_병원급!$D$5:$D$3668,$D1384)</f>
        <v>10</v>
      </c>
      <c r="BB1384" s="14" t="n">
        <f aca="false">SUMIFS(시군구_병원급!$H$5:$H$3668,시군구_병원급!$A$5:$A$3668,$A1384,시군구_병원급!$D$5:$D$3668,$D1384)</f>
        <v>17</v>
      </c>
      <c r="BC1384" s="16" t="n">
        <f aca="false">K1384+AY1384</f>
        <v>9</v>
      </c>
      <c r="BD1384" s="17" t="n">
        <f aca="false">IF(E1384=0,"",(K1384+AY1384)/E1384*1000)</f>
        <v>1.39211136890951</v>
      </c>
      <c r="BE1384" s="16" t="n">
        <f aca="false">AY1384-SUMIFS(시군구_병원급!$E$5:$E$3668,시군구_병원급!$A$5:$A$3668,$A1384,시군구_병원급!$D$5:$D$3668,$D1384-3)</f>
        <v>-1</v>
      </c>
      <c r="BF1384" s="16" t="n">
        <f aca="false">IF(AY1384=0,1,0)</f>
        <v>0</v>
      </c>
      <c r="BG1384" s="16" t="n">
        <f aca="false">IF(K1384+AY1384=0,1,0)</f>
        <v>0</v>
      </c>
      <c r="BH1384" s="16" t="n">
        <f aca="false">AF1384+AG1384+AH1384</f>
        <v>7</v>
      </c>
      <c r="BI1384" s="18" t="n">
        <f aca="false">IF(H1384=0,"",BH1384/H1384)</f>
        <v>0.0573770491803279</v>
      </c>
      <c r="BJ1384" s="16" t="n">
        <f aca="false">IF(AP1384="","",AP1384+AN1384)</f>
        <v>13</v>
      </c>
    </row>
    <row r="1385" customFormat="false" ht="15" hidden="false" customHeight="true" outlineLevel="0" collapsed="false">
      <c r="A1385" s="9" t="s">
        <v>82</v>
      </c>
      <c r="B1385" s="10" t="s">
        <v>63</v>
      </c>
      <c r="C1385" s="10" t="s">
        <v>83</v>
      </c>
      <c r="D1385" s="9" t="n">
        <v>2022</v>
      </c>
      <c r="E1385" s="11" t="n">
        <v>7810</v>
      </c>
      <c r="F1385" s="11" t="n">
        <v>1050</v>
      </c>
      <c r="G1385" s="11" t="n">
        <v>1092</v>
      </c>
      <c r="H1385" s="11" t="n">
        <v>170</v>
      </c>
      <c r="I1385" s="11" t="n">
        <v>7256</v>
      </c>
      <c r="J1385" s="11" t="n">
        <v>5222</v>
      </c>
      <c r="K1385" s="11" t="n">
        <v>13</v>
      </c>
      <c r="L1385" s="12" t="n">
        <v>21.7669654289373</v>
      </c>
      <c r="M1385" s="12" t="n">
        <v>1.66453265044814</v>
      </c>
      <c r="N1385" s="13" t="n">
        <v>0.7196802646086</v>
      </c>
      <c r="O1385" s="13" t="n">
        <v>0.929065300896287</v>
      </c>
      <c r="P1385" s="13" t="n">
        <v>0.139820742637644</v>
      </c>
      <c r="Q1385" s="13" t="n">
        <v>-0.312802463704356</v>
      </c>
      <c r="R1385" s="13" t="n">
        <v>-0.263654753877276</v>
      </c>
      <c r="S1385" s="11" t="n">
        <v>-2</v>
      </c>
      <c r="T1385" s="13" t="n">
        <v>-0.0957446808510638</v>
      </c>
      <c r="U1385" s="13" t="n">
        <v>-0.0769622185472586</v>
      </c>
      <c r="V1385" s="11" t="n">
        <v>0</v>
      </c>
      <c r="W1385" s="13" t="n">
        <v>-0.188235294117647</v>
      </c>
      <c r="X1385" s="11" t="n">
        <v>0</v>
      </c>
      <c r="Y1385" s="11" t="n">
        <v>0</v>
      </c>
      <c r="Z1385" s="11" t="n">
        <v>0</v>
      </c>
      <c r="AA1385" s="11" t="n">
        <v>0</v>
      </c>
      <c r="AB1385" s="10" t="s">
        <v>515</v>
      </c>
      <c r="AC1385" s="11" t="n">
        <v>66</v>
      </c>
      <c r="AD1385" s="11" t="n">
        <v>43</v>
      </c>
      <c r="AE1385" s="11" t="n">
        <v>54</v>
      </c>
      <c r="AF1385" s="11" t="n">
        <v>3</v>
      </c>
      <c r="AG1385" s="11" t="n">
        <v>2</v>
      </c>
      <c r="AH1385" s="11" t="n">
        <v>2</v>
      </c>
      <c r="AI1385" s="13" t="n">
        <v>0.388235294117647</v>
      </c>
      <c r="AJ1385" s="13" t="n">
        <v>0.252941176470588</v>
      </c>
      <c r="AK1385" s="13" t="n">
        <v>0.317647058823529</v>
      </c>
      <c r="AL1385" s="13" t="n">
        <v>0.0176470588235294</v>
      </c>
      <c r="AM1385" s="13" t="n">
        <v>0.0117647058823529</v>
      </c>
      <c r="AN1385" s="11" t="n">
        <v>5</v>
      </c>
      <c r="AO1385" s="13" t="n">
        <v>0.0285714285714286</v>
      </c>
      <c r="AP1385" s="11" t="n">
        <v>20</v>
      </c>
      <c r="AQ1385" s="11" t="n">
        <v>2</v>
      </c>
      <c r="AR1385" s="13" t="n">
        <v>0.103626943005181</v>
      </c>
      <c r="AS1385" s="13" t="n">
        <v>0.0103626943005181</v>
      </c>
      <c r="AT1385" s="14" t="n">
        <f aca="false">SUMIFS(시도_소아과개폐업!$C$5:$C$293,시도_소아과개폐업!$A$5:$A$293,$D1385,시도_소아과개폐업!$B$5:$B$293,$B1385)</f>
        <v>116</v>
      </c>
      <c r="AU1385" s="14" t="n">
        <f aca="false">SUMIFS(시도_소아과개폐업!$D$5:$D$293,시도_소아과개폐업!$A$5:$A$293,$D1385,시도_소아과개폐업!$B$5:$B$293,$B1385)</f>
        <v>79</v>
      </c>
      <c r="AV1385" s="14" t="n">
        <f aca="false">SUMIFS(시도_소아과개폐업!$F$5:$F$293,시도_소아과개폐업!$A$5:$A$293,$D1385,시도_소아과개폐업!$B$5:$B$293,$B1385)</f>
        <v>37</v>
      </c>
      <c r="AW1385" s="15" t="n">
        <f aca="false">SUMIFS(시도_소아과개폐업!$G$5:$G$293,시도_소아과개폐업!$A$5:$A$293,$D1385,시도_소아과개폐업!$B$5:$B$293,$B1385)</f>
        <v>0.173626373626374</v>
      </c>
      <c r="AX1385" s="14" t="n">
        <f aca="false">SUMIFS(시도_소아과개폐업!$H$5:$H$293,시도_소아과개폐업!$A$5:$A$293,$D1385,시도_소아과개폐업!$B$5:$B$293,$B1385)</f>
        <v>269</v>
      </c>
      <c r="AY1385" s="14" t="n">
        <f aca="false">SUMIFS(시군구_병원급!$E$5:$E$3668,시군구_병원급!$A$5:$A$3668,$A1385,시군구_병원급!$D$5:$D$3668,$D1385)</f>
        <v>3</v>
      </c>
      <c r="AZ1385" s="14" t="n">
        <f aca="false">SUMIFS(시군구_병원급!$F$5:$F$3668,시군구_병원급!$A$5:$A$3668,$A1385,시군구_병원급!$D$5:$D$3668,$D1385)</f>
        <v>1</v>
      </c>
      <c r="BA1385" s="14" t="n">
        <f aca="false">SUMIFS(시군구_병원급!$G$5:$G$3668,시군구_병원급!$A$5:$A$3668,$A1385,시군구_병원급!$D$5:$D$3668,$D1385)</f>
        <v>6</v>
      </c>
      <c r="BB1385" s="14" t="n">
        <f aca="false">SUMIFS(시군구_병원급!$H$5:$H$3668,시군구_병원급!$A$5:$A$3668,$A1385,시군구_병원급!$D$5:$D$3668,$D1385)</f>
        <v>20</v>
      </c>
      <c r="BC1385" s="16" t="n">
        <f aca="false">K1385+AY1385</f>
        <v>16</v>
      </c>
      <c r="BD1385" s="17" t="n">
        <f aca="false">IF(E1385=0,"",(K1385+AY1385)/E1385*1000)</f>
        <v>2.04865556978233</v>
      </c>
      <c r="BE1385" s="16" t="n">
        <f aca="false">AY1385-SUMIFS(시군구_병원급!$E$5:$E$3668,시군구_병원급!$A$5:$A$3668,$A1385,시군구_병원급!$D$5:$D$3668,$D1385-3)</f>
        <v>0</v>
      </c>
      <c r="BF1385" s="16" t="n">
        <f aca="false">IF(AY1385=0,1,0)</f>
        <v>0</v>
      </c>
      <c r="BG1385" s="16" t="n">
        <f aca="false">IF(K1385+AY1385=0,1,0)</f>
        <v>0</v>
      </c>
      <c r="BH1385" s="16" t="n">
        <f aca="false">AF1385+AG1385+AH1385</f>
        <v>7</v>
      </c>
      <c r="BI1385" s="18" t="n">
        <f aca="false">IF(H1385=0,"",BH1385/H1385)</f>
        <v>0.0411764705882353</v>
      </c>
      <c r="BJ1385" s="16" t="n">
        <f aca="false">IF(AP1385="","",AP1385+AN1385)</f>
        <v>25</v>
      </c>
    </row>
    <row r="1386" customFormat="false" ht="15" hidden="false" customHeight="true" outlineLevel="0" collapsed="false">
      <c r="A1386" s="9" t="s">
        <v>84</v>
      </c>
      <c r="B1386" s="10" t="s">
        <v>63</v>
      </c>
      <c r="C1386" s="10" t="s">
        <v>85</v>
      </c>
      <c r="D1386" s="9" t="n">
        <v>2022</v>
      </c>
      <c r="E1386" s="11" t="n">
        <v>14066</v>
      </c>
      <c r="F1386" s="11" t="n">
        <v>2194</v>
      </c>
      <c r="G1386" s="11" t="n">
        <v>2246</v>
      </c>
      <c r="H1386" s="11" t="n">
        <v>306</v>
      </c>
      <c r="I1386" s="11" t="n">
        <v>10414</v>
      </c>
      <c r="J1386" s="11" t="n">
        <v>7765</v>
      </c>
      <c r="K1386" s="11" t="n">
        <v>26</v>
      </c>
      <c r="L1386" s="12" t="n">
        <v>21.7545855253804</v>
      </c>
      <c r="M1386" s="12" t="n">
        <v>1.84842883548983</v>
      </c>
      <c r="N1386" s="13" t="n">
        <v>0.745630881505666</v>
      </c>
      <c r="O1386" s="13" t="n">
        <v>0.740366842030428</v>
      </c>
      <c r="P1386" s="13" t="n">
        <v>0.159675814019622</v>
      </c>
      <c r="Q1386" s="13" t="n">
        <v>-0.259255358365369</v>
      </c>
      <c r="R1386" s="13" t="n">
        <v>-0.137480798771121</v>
      </c>
      <c r="S1386" s="11" t="n">
        <v>-3</v>
      </c>
      <c r="T1386" s="13" t="n">
        <v>-0.0783132530120482</v>
      </c>
      <c r="U1386" s="13" t="n">
        <v>-0.0637417962779826</v>
      </c>
      <c r="V1386" s="11" t="n">
        <v>0</v>
      </c>
      <c r="W1386" s="13" t="n">
        <v>-0.173202614379085</v>
      </c>
      <c r="X1386" s="11" t="n">
        <v>0</v>
      </c>
      <c r="Y1386" s="11" t="n">
        <v>0</v>
      </c>
      <c r="Z1386" s="11" t="n">
        <v>0</v>
      </c>
      <c r="AA1386" s="11" t="n">
        <v>0</v>
      </c>
      <c r="AB1386" s="10" t="s">
        <v>515</v>
      </c>
      <c r="AC1386" s="11" t="n">
        <v>93</v>
      </c>
      <c r="AD1386" s="11" t="n">
        <v>38</v>
      </c>
      <c r="AE1386" s="11" t="n">
        <v>166</v>
      </c>
      <c r="AF1386" s="11" t="n">
        <v>7</v>
      </c>
      <c r="AG1386" s="11" t="n">
        <v>2</v>
      </c>
      <c r="AH1386" s="11" t="n">
        <v>0</v>
      </c>
      <c r="AI1386" s="13" t="n">
        <v>0.303921568627451</v>
      </c>
      <c r="AJ1386" s="13" t="n">
        <v>0.124183006535948</v>
      </c>
      <c r="AK1386" s="13" t="n">
        <v>0.542483660130719</v>
      </c>
      <c r="AL1386" s="13" t="n">
        <v>0.0228758169934641</v>
      </c>
      <c r="AM1386" s="13" t="n">
        <v>0.0065359477124183</v>
      </c>
      <c r="AN1386" s="11" t="n">
        <v>21</v>
      </c>
      <c r="AO1386" s="13" t="n">
        <v>0.0642201834862385</v>
      </c>
      <c r="AP1386" s="11" t="n">
        <v>27</v>
      </c>
      <c r="AQ1386" s="11" t="n">
        <v>0</v>
      </c>
      <c r="AR1386" s="13" t="n">
        <v>0.076271186440678</v>
      </c>
      <c r="AS1386" s="13" t="n">
        <v>0</v>
      </c>
      <c r="AT1386" s="14" t="n">
        <f aca="false">SUMIFS(시도_소아과개폐업!$C$5:$C$293,시도_소아과개폐업!$A$5:$A$293,$D1386,시도_소아과개폐업!$B$5:$B$293,$B1386)</f>
        <v>116</v>
      </c>
      <c r="AU1386" s="14" t="n">
        <f aca="false">SUMIFS(시도_소아과개폐업!$D$5:$D$293,시도_소아과개폐업!$A$5:$A$293,$D1386,시도_소아과개폐업!$B$5:$B$293,$B1386)</f>
        <v>79</v>
      </c>
      <c r="AV1386" s="14" t="n">
        <f aca="false">SUMIFS(시도_소아과개폐업!$F$5:$F$293,시도_소아과개폐업!$A$5:$A$293,$D1386,시도_소아과개폐업!$B$5:$B$293,$B1386)</f>
        <v>37</v>
      </c>
      <c r="AW1386" s="15" t="n">
        <f aca="false">SUMIFS(시도_소아과개폐업!$G$5:$G$293,시도_소아과개폐업!$A$5:$A$293,$D1386,시도_소아과개폐업!$B$5:$B$293,$B1386)</f>
        <v>0.173626373626374</v>
      </c>
      <c r="AX1386" s="14" t="n">
        <f aca="false">SUMIFS(시도_소아과개폐업!$H$5:$H$293,시도_소아과개폐업!$A$5:$A$293,$D1386,시도_소아과개폐업!$B$5:$B$293,$B1386)</f>
        <v>269</v>
      </c>
      <c r="AY1386" s="14" t="n">
        <f aca="false">SUMIFS(시군구_병원급!$E$5:$E$3668,시군구_병원급!$A$5:$A$3668,$A1386,시군구_병원급!$D$5:$D$3668,$D1386)</f>
        <v>6</v>
      </c>
      <c r="AZ1386" s="14" t="n">
        <f aca="false">SUMIFS(시군구_병원급!$F$5:$F$3668,시군구_병원급!$A$5:$A$3668,$A1386,시군구_병원급!$D$5:$D$3668,$D1386)</f>
        <v>3</v>
      </c>
      <c r="BA1386" s="14" t="n">
        <f aca="false">SUMIFS(시군구_병원급!$G$5:$G$3668,시군구_병원급!$A$5:$A$3668,$A1386,시군구_병원급!$D$5:$D$3668,$D1386)</f>
        <v>8</v>
      </c>
      <c r="BB1386" s="14" t="n">
        <f aca="false">SUMIFS(시군구_병원급!$H$5:$H$3668,시군구_병원급!$A$5:$A$3668,$A1386,시군구_병원급!$D$5:$D$3668,$D1386)</f>
        <v>21</v>
      </c>
      <c r="BC1386" s="16" t="n">
        <f aca="false">K1386+AY1386</f>
        <v>32</v>
      </c>
      <c r="BD1386" s="17" t="n">
        <f aca="false">IF(E1386=0,"",(K1386+AY1386)/E1386*1000)</f>
        <v>2.27498933598749</v>
      </c>
      <c r="BE1386" s="16" t="n">
        <f aca="false">AY1386-SUMIFS(시군구_병원급!$E$5:$E$3668,시군구_병원급!$A$5:$A$3668,$A1386,시군구_병원급!$D$5:$D$3668,$D1386-3)</f>
        <v>-1</v>
      </c>
      <c r="BF1386" s="16" t="n">
        <f aca="false">IF(AY1386=0,1,0)</f>
        <v>0</v>
      </c>
      <c r="BG1386" s="16" t="n">
        <f aca="false">IF(K1386+AY1386=0,1,0)</f>
        <v>0</v>
      </c>
      <c r="BH1386" s="16" t="n">
        <f aca="false">AF1386+AG1386+AH1386</f>
        <v>9</v>
      </c>
      <c r="BI1386" s="18" t="n">
        <f aca="false">IF(H1386=0,"",BH1386/H1386)</f>
        <v>0.0294117647058824</v>
      </c>
      <c r="BJ1386" s="16" t="n">
        <f aca="false">IF(AP1386="","",AP1386+AN1386)</f>
        <v>48</v>
      </c>
    </row>
    <row r="1387" customFormat="false" ht="15" hidden="false" customHeight="true" outlineLevel="0" collapsed="false">
      <c r="A1387" s="9" t="s">
        <v>86</v>
      </c>
      <c r="B1387" s="10" t="s">
        <v>63</v>
      </c>
      <c r="C1387" s="10" t="s">
        <v>87</v>
      </c>
      <c r="D1387" s="9" t="n">
        <v>2022</v>
      </c>
      <c r="E1387" s="11" t="n">
        <v>13424</v>
      </c>
      <c r="F1387" s="11" t="n">
        <v>2011</v>
      </c>
      <c r="G1387" s="11" t="n">
        <v>2072</v>
      </c>
      <c r="H1387" s="11" t="n">
        <v>217</v>
      </c>
      <c r="I1387" s="11" t="n">
        <v>11693</v>
      </c>
      <c r="J1387" s="11" t="n">
        <v>8586</v>
      </c>
      <c r="K1387" s="11" t="n">
        <v>21</v>
      </c>
      <c r="L1387" s="12" t="n">
        <v>16.1650774731824</v>
      </c>
      <c r="M1387" s="12" t="n">
        <v>1.56436233611442</v>
      </c>
      <c r="N1387" s="13" t="n">
        <v>0.73428546993928</v>
      </c>
      <c r="O1387" s="13" t="n">
        <v>0.871051847437426</v>
      </c>
      <c r="P1387" s="13" t="n">
        <v>0.15435041716329</v>
      </c>
      <c r="Q1387" s="13" t="n">
        <v>-0.237446034992047</v>
      </c>
      <c r="R1387" s="13" t="n">
        <v>-0.139177399252181</v>
      </c>
      <c r="S1387" s="11" t="n">
        <v>-3</v>
      </c>
      <c r="T1387" s="13" t="n">
        <v>-0.0646551724137932</v>
      </c>
      <c r="U1387" s="13" t="n">
        <v>-0.0531983805668016</v>
      </c>
      <c r="V1387" s="11" t="n">
        <v>0</v>
      </c>
      <c r="W1387" s="13" t="n">
        <v>-0.165898617511521</v>
      </c>
      <c r="X1387" s="11" t="n">
        <v>0</v>
      </c>
      <c r="Y1387" s="11" t="n">
        <v>0</v>
      </c>
      <c r="Z1387" s="11" t="n">
        <v>0</v>
      </c>
      <c r="AA1387" s="11" t="n">
        <v>0</v>
      </c>
      <c r="AB1387" s="10" t="s">
        <v>515</v>
      </c>
      <c r="AC1387" s="11" t="n">
        <v>90</v>
      </c>
      <c r="AD1387" s="11" t="n">
        <v>79</v>
      </c>
      <c r="AE1387" s="11" t="n">
        <v>37</v>
      </c>
      <c r="AF1387" s="11" t="n">
        <v>4</v>
      </c>
      <c r="AG1387" s="11" t="n">
        <v>6</v>
      </c>
      <c r="AH1387" s="11" t="n">
        <v>1</v>
      </c>
      <c r="AI1387" s="13" t="n">
        <v>0.414746543778802</v>
      </c>
      <c r="AJ1387" s="13" t="n">
        <v>0.364055299539171</v>
      </c>
      <c r="AK1387" s="13" t="n">
        <v>0.170506912442396</v>
      </c>
      <c r="AL1387" s="13" t="n">
        <v>0.0184331797235023</v>
      </c>
      <c r="AM1387" s="13" t="n">
        <v>0.0276497695852535</v>
      </c>
      <c r="AN1387" s="11" t="n">
        <v>1</v>
      </c>
      <c r="AO1387" s="13" t="n">
        <v>0.00458715596330275</v>
      </c>
      <c r="AP1387" s="11" t="n">
        <v>25</v>
      </c>
      <c r="AQ1387" s="11" t="n">
        <v>7</v>
      </c>
      <c r="AR1387" s="13" t="n">
        <v>0.105932203389831</v>
      </c>
      <c r="AS1387" s="13" t="n">
        <v>0.0296610169491525</v>
      </c>
      <c r="AT1387" s="14" t="n">
        <f aca="false">SUMIFS(시도_소아과개폐업!$C$5:$C$293,시도_소아과개폐업!$A$5:$A$293,$D1387,시도_소아과개폐업!$B$5:$B$293,$B1387)</f>
        <v>116</v>
      </c>
      <c r="AU1387" s="14" t="n">
        <f aca="false">SUMIFS(시도_소아과개폐업!$D$5:$D$293,시도_소아과개폐업!$A$5:$A$293,$D1387,시도_소아과개폐업!$B$5:$B$293,$B1387)</f>
        <v>79</v>
      </c>
      <c r="AV1387" s="14" t="n">
        <f aca="false">SUMIFS(시도_소아과개폐업!$F$5:$F$293,시도_소아과개폐업!$A$5:$A$293,$D1387,시도_소아과개폐업!$B$5:$B$293,$B1387)</f>
        <v>37</v>
      </c>
      <c r="AW1387" s="15" t="n">
        <f aca="false">SUMIFS(시도_소아과개폐업!$G$5:$G$293,시도_소아과개폐업!$A$5:$A$293,$D1387,시도_소아과개폐업!$B$5:$B$293,$B1387)</f>
        <v>0.173626373626374</v>
      </c>
      <c r="AX1387" s="14" t="n">
        <f aca="false">SUMIFS(시도_소아과개폐업!$H$5:$H$293,시도_소아과개폐업!$A$5:$A$293,$D1387,시도_소아과개폐업!$B$5:$B$293,$B1387)</f>
        <v>269</v>
      </c>
      <c r="AY1387" s="14" t="n">
        <f aca="false">SUMIFS(시군구_병원급!$E$5:$E$3668,시군구_병원급!$A$5:$A$3668,$A1387,시군구_병원급!$D$5:$D$3668,$D1387)</f>
        <v>7</v>
      </c>
      <c r="AZ1387" s="14" t="n">
        <f aca="false">SUMIFS(시군구_병원급!$F$5:$F$3668,시군구_병원급!$A$5:$A$3668,$A1387,시군구_병원급!$D$5:$D$3668,$D1387)</f>
        <v>2</v>
      </c>
      <c r="BA1387" s="14" t="n">
        <f aca="false">SUMIFS(시군구_병원급!$G$5:$G$3668,시군구_병원급!$A$5:$A$3668,$A1387,시군구_병원급!$D$5:$D$3668,$D1387)</f>
        <v>12</v>
      </c>
      <c r="BB1387" s="14" t="n">
        <f aca="false">SUMIFS(시군구_병원급!$H$5:$H$3668,시군구_병원급!$A$5:$A$3668,$A1387,시군구_병원급!$D$5:$D$3668,$D1387)</f>
        <v>23</v>
      </c>
      <c r="BC1387" s="16" t="n">
        <f aca="false">K1387+AY1387</f>
        <v>28</v>
      </c>
      <c r="BD1387" s="17" t="n">
        <f aca="false">IF(E1387=0,"",(K1387+AY1387)/E1387*1000)</f>
        <v>2.08581644815256</v>
      </c>
      <c r="BE1387" s="16" t="n">
        <f aca="false">AY1387-SUMIFS(시군구_병원급!$E$5:$E$3668,시군구_병원급!$A$5:$A$3668,$A1387,시군구_병원급!$D$5:$D$3668,$D1387-3)</f>
        <v>-1</v>
      </c>
      <c r="BF1387" s="16" t="n">
        <f aca="false">IF(AY1387=0,1,0)</f>
        <v>0</v>
      </c>
      <c r="BG1387" s="16" t="n">
        <f aca="false">IF(K1387+AY1387=0,1,0)</f>
        <v>0</v>
      </c>
      <c r="BH1387" s="16" t="n">
        <f aca="false">AF1387+AG1387+AH1387</f>
        <v>11</v>
      </c>
      <c r="BI1387" s="18" t="n">
        <f aca="false">IF(H1387=0,"",BH1387/H1387)</f>
        <v>0.0506912442396313</v>
      </c>
      <c r="BJ1387" s="16" t="n">
        <f aca="false">IF(AP1387="","",AP1387+AN1387)</f>
        <v>26</v>
      </c>
    </row>
    <row r="1388" customFormat="false" ht="15" hidden="false" customHeight="true" outlineLevel="0" collapsed="false">
      <c r="A1388" s="9" t="s">
        <v>88</v>
      </c>
      <c r="B1388" s="10" t="s">
        <v>63</v>
      </c>
      <c r="C1388" s="10" t="s">
        <v>89</v>
      </c>
      <c r="D1388" s="9" t="n">
        <v>2022</v>
      </c>
      <c r="E1388" s="11" t="n">
        <v>9738</v>
      </c>
      <c r="F1388" s="11" t="n">
        <v>1423</v>
      </c>
      <c r="G1388" s="11" t="n">
        <v>1363</v>
      </c>
      <c r="H1388" s="11" t="n">
        <v>136</v>
      </c>
      <c r="I1388" s="11" t="n">
        <v>6590</v>
      </c>
      <c r="J1388" s="11" t="n">
        <v>5150</v>
      </c>
      <c r="K1388" s="11" t="n">
        <v>11</v>
      </c>
      <c r="L1388" s="12" t="n">
        <v>13.9659067570343</v>
      </c>
      <c r="M1388" s="12" t="n">
        <v>1.12959539946601</v>
      </c>
      <c r="N1388" s="13" t="n">
        <v>0.781487101669196</v>
      </c>
      <c r="O1388" s="13" t="n">
        <v>0.676730334771</v>
      </c>
      <c r="P1388" s="13" t="n">
        <v>0.139967139042925</v>
      </c>
      <c r="Q1388" s="13" t="n">
        <v>-0.165338133196194</v>
      </c>
      <c r="R1388" s="13" t="n">
        <v>-0.10387902695595</v>
      </c>
      <c r="S1388" s="11" t="n">
        <v>-2</v>
      </c>
      <c r="T1388" s="13" t="n">
        <v>-0.0422535211267606</v>
      </c>
      <c r="U1388" s="13" t="n">
        <v>-0.0254362614611062</v>
      </c>
      <c r="V1388" s="11" t="n">
        <v>0</v>
      </c>
      <c r="W1388" s="13" t="n">
        <v>-0.0955882352941176</v>
      </c>
      <c r="X1388" s="11" t="n">
        <v>0</v>
      </c>
      <c r="Y1388" s="11" t="n">
        <v>0</v>
      </c>
      <c r="Z1388" s="11" t="n">
        <v>0</v>
      </c>
      <c r="AA1388" s="11" t="n">
        <v>0</v>
      </c>
      <c r="AB1388" s="10" t="s">
        <v>515</v>
      </c>
      <c r="AC1388" s="11" t="n">
        <v>64</v>
      </c>
      <c r="AD1388" s="11" t="n">
        <v>31</v>
      </c>
      <c r="AE1388" s="11" t="n">
        <v>33</v>
      </c>
      <c r="AF1388" s="11" t="n">
        <v>5</v>
      </c>
      <c r="AG1388" s="11" t="n">
        <v>2</v>
      </c>
      <c r="AH1388" s="11" t="n">
        <v>1</v>
      </c>
      <c r="AI1388" s="13" t="n">
        <v>0.470588235294118</v>
      </c>
      <c r="AJ1388" s="13" t="n">
        <v>0.227941176470588</v>
      </c>
      <c r="AK1388" s="13" t="n">
        <v>0.242647058823529</v>
      </c>
      <c r="AL1388" s="13" t="n">
        <v>0.0367647058823529</v>
      </c>
      <c r="AM1388" s="13" t="n">
        <v>0.0147058823529412</v>
      </c>
      <c r="AN1388" s="11" t="n">
        <v>1</v>
      </c>
      <c r="AO1388" s="13" t="n">
        <v>0.0072992700729927</v>
      </c>
      <c r="AP1388" s="11" t="n">
        <v>13</v>
      </c>
      <c r="AQ1388" s="11" t="n">
        <v>8</v>
      </c>
      <c r="AR1388" s="13" t="n">
        <v>0.0915492957746479</v>
      </c>
      <c r="AS1388" s="13" t="n">
        <v>0.0563380281690141</v>
      </c>
      <c r="AT1388" s="14" t="n">
        <f aca="false">SUMIFS(시도_소아과개폐업!$C$5:$C$293,시도_소아과개폐업!$A$5:$A$293,$D1388,시도_소아과개폐업!$B$5:$B$293,$B1388)</f>
        <v>116</v>
      </c>
      <c r="AU1388" s="14" t="n">
        <f aca="false">SUMIFS(시도_소아과개폐업!$D$5:$D$293,시도_소아과개폐업!$A$5:$A$293,$D1388,시도_소아과개폐업!$B$5:$B$293,$B1388)</f>
        <v>79</v>
      </c>
      <c r="AV1388" s="14" t="n">
        <f aca="false">SUMIFS(시도_소아과개폐업!$F$5:$F$293,시도_소아과개폐업!$A$5:$A$293,$D1388,시도_소아과개폐업!$B$5:$B$293,$B1388)</f>
        <v>37</v>
      </c>
      <c r="AW1388" s="15" t="n">
        <f aca="false">SUMIFS(시도_소아과개폐업!$G$5:$G$293,시도_소아과개폐업!$A$5:$A$293,$D1388,시도_소아과개폐업!$B$5:$B$293,$B1388)</f>
        <v>0.173626373626374</v>
      </c>
      <c r="AX1388" s="14" t="n">
        <f aca="false">SUMIFS(시도_소아과개폐업!$H$5:$H$293,시도_소아과개폐업!$A$5:$A$293,$D1388,시도_소아과개폐업!$B$5:$B$293,$B1388)</f>
        <v>269</v>
      </c>
      <c r="AY1388" s="14" t="n">
        <f aca="false">SUMIFS(시군구_병원급!$E$5:$E$3668,시군구_병원급!$A$5:$A$3668,$A1388,시군구_병원급!$D$5:$D$3668,$D1388)</f>
        <v>4</v>
      </c>
      <c r="AZ1388" s="14" t="n">
        <f aca="false">SUMIFS(시군구_병원급!$F$5:$F$3668,시군구_병원급!$A$5:$A$3668,$A1388,시군구_병원급!$D$5:$D$3668,$D1388)</f>
        <v>2</v>
      </c>
      <c r="BA1388" s="14" t="n">
        <f aca="false">SUMIFS(시군구_병원급!$G$5:$G$3668,시군구_병원급!$A$5:$A$3668,$A1388,시군구_병원급!$D$5:$D$3668,$D1388)</f>
        <v>7</v>
      </c>
      <c r="BB1388" s="14" t="n">
        <f aca="false">SUMIFS(시군구_병원급!$H$5:$H$3668,시군구_병원급!$A$5:$A$3668,$A1388,시군구_병원급!$D$5:$D$3668,$D1388)</f>
        <v>16</v>
      </c>
      <c r="BC1388" s="16" t="n">
        <f aca="false">K1388+AY1388</f>
        <v>15</v>
      </c>
      <c r="BD1388" s="17" t="n">
        <f aca="false">IF(E1388=0,"",(K1388+AY1388)/E1388*1000)</f>
        <v>1.54035736290819</v>
      </c>
      <c r="BE1388" s="16" t="n">
        <f aca="false">AY1388-SUMIFS(시군구_병원급!$E$5:$E$3668,시군구_병원급!$A$5:$A$3668,$A1388,시군구_병원급!$D$5:$D$3668,$D1388-3)</f>
        <v>1</v>
      </c>
      <c r="BF1388" s="16" t="n">
        <f aca="false">IF(AY1388=0,1,0)</f>
        <v>0</v>
      </c>
      <c r="BG1388" s="16" t="n">
        <f aca="false">IF(K1388+AY1388=0,1,0)</f>
        <v>0</v>
      </c>
      <c r="BH1388" s="16" t="n">
        <f aca="false">AF1388+AG1388+AH1388</f>
        <v>8</v>
      </c>
      <c r="BI1388" s="18" t="n">
        <f aca="false">IF(H1388=0,"",BH1388/H1388)</f>
        <v>0.0588235294117647</v>
      </c>
      <c r="BJ1388" s="16" t="n">
        <f aca="false">IF(AP1388="","",AP1388+AN1388)</f>
        <v>14</v>
      </c>
    </row>
    <row r="1389" customFormat="false" ht="15" hidden="false" customHeight="true" outlineLevel="0" collapsed="false">
      <c r="A1389" s="9" t="s">
        <v>90</v>
      </c>
      <c r="B1389" s="10" t="s">
        <v>63</v>
      </c>
      <c r="C1389" s="10" t="s">
        <v>91</v>
      </c>
      <c r="D1389" s="9" t="n">
        <v>2022</v>
      </c>
      <c r="E1389" s="11" t="n">
        <v>11580</v>
      </c>
      <c r="F1389" s="11" t="n">
        <v>1674</v>
      </c>
      <c r="G1389" s="11" t="n">
        <v>1761</v>
      </c>
      <c r="H1389" s="11" t="n">
        <v>187</v>
      </c>
      <c r="I1389" s="11" t="n">
        <v>8409</v>
      </c>
      <c r="J1389" s="11" t="n">
        <v>6464</v>
      </c>
      <c r="K1389" s="11" t="n">
        <v>18</v>
      </c>
      <c r="L1389" s="12" t="n">
        <v>16.1485319516408</v>
      </c>
      <c r="M1389" s="12" t="n">
        <v>1.55440414507772</v>
      </c>
      <c r="N1389" s="13" t="n">
        <v>0.768700202164348</v>
      </c>
      <c r="O1389" s="13" t="n">
        <v>0.726165803108808</v>
      </c>
      <c r="P1389" s="13" t="n">
        <v>0.152072538860104</v>
      </c>
      <c r="Q1389" s="13" t="n">
        <v>-0.256118712661399</v>
      </c>
      <c r="R1389" s="13" t="n">
        <v>-0.245501285347044</v>
      </c>
      <c r="S1389" s="11" t="n">
        <v>-4</v>
      </c>
      <c r="T1389" s="13" t="n">
        <v>-0.0310880829015544</v>
      </c>
      <c r="U1389" s="13" t="n">
        <v>-0.034447123665174</v>
      </c>
      <c r="V1389" s="11" t="n">
        <v>0</v>
      </c>
      <c r="W1389" s="13" t="n">
        <v>-0.149732620320856</v>
      </c>
      <c r="X1389" s="11" t="n">
        <v>0</v>
      </c>
      <c r="Y1389" s="11" t="n">
        <v>0</v>
      </c>
      <c r="Z1389" s="11" t="n">
        <v>0</v>
      </c>
      <c r="AA1389" s="11" t="n">
        <v>0</v>
      </c>
      <c r="AB1389" s="10" t="s">
        <v>515</v>
      </c>
      <c r="AC1389" s="11" t="n">
        <v>85</v>
      </c>
      <c r="AD1389" s="11" t="n">
        <v>27</v>
      </c>
      <c r="AE1389" s="11" t="n">
        <v>48</v>
      </c>
      <c r="AF1389" s="11" t="n">
        <v>18</v>
      </c>
      <c r="AG1389" s="11" t="n">
        <v>5</v>
      </c>
      <c r="AH1389" s="11" t="n">
        <v>4</v>
      </c>
      <c r="AI1389" s="13" t="n">
        <v>0.454545454545455</v>
      </c>
      <c r="AJ1389" s="13" t="n">
        <v>0.144385026737968</v>
      </c>
      <c r="AK1389" s="13" t="n">
        <v>0.25668449197861</v>
      </c>
      <c r="AL1389" s="13" t="n">
        <v>0.0962566844919786</v>
      </c>
      <c r="AM1389" s="13" t="n">
        <v>0.0267379679144385</v>
      </c>
      <c r="AN1389" s="11" t="n">
        <v>0</v>
      </c>
      <c r="AO1389" s="13" t="n">
        <v>0</v>
      </c>
      <c r="AP1389" s="11" t="n">
        <v>13</v>
      </c>
      <c r="AQ1389" s="11" t="n">
        <v>6</v>
      </c>
      <c r="AR1389" s="13" t="n">
        <v>0.0670103092783505</v>
      </c>
      <c r="AS1389" s="13" t="n">
        <v>0.0309278350515464</v>
      </c>
      <c r="AT1389" s="14" t="n">
        <f aca="false">SUMIFS(시도_소아과개폐업!$C$5:$C$293,시도_소아과개폐업!$A$5:$A$293,$D1389,시도_소아과개폐업!$B$5:$B$293,$B1389)</f>
        <v>116</v>
      </c>
      <c r="AU1389" s="14" t="n">
        <f aca="false">SUMIFS(시도_소아과개폐업!$D$5:$D$293,시도_소아과개폐업!$A$5:$A$293,$D1389,시도_소아과개폐업!$B$5:$B$293,$B1389)</f>
        <v>79</v>
      </c>
      <c r="AV1389" s="14" t="n">
        <f aca="false">SUMIFS(시도_소아과개폐업!$F$5:$F$293,시도_소아과개폐업!$A$5:$A$293,$D1389,시도_소아과개폐업!$B$5:$B$293,$B1389)</f>
        <v>37</v>
      </c>
      <c r="AW1389" s="15" t="n">
        <f aca="false">SUMIFS(시도_소아과개폐업!$G$5:$G$293,시도_소아과개폐업!$A$5:$A$293,$D1389,시도_소아과개폐업!$B$5:$B$293,$B1389)</f>
        <v>0.173626373626374</v>
      </c>
      <c r="AX1389" s="14" t="n">
        <f aca="false">SUMIFS(시도_소아과개폐업!$H$5:$H$293,시도_소아과개폐업!$A$5:$A$293,$D1389,시도_소아과개폐업!$B$5:$B$293,$B1389)</f>
        <v>269</v>
      </c>
      <c r="AY1389" s="14" t="n">
        <f aca="false">SUMIFS(시군구_병원급!$E$5:$E$3668,시군구_병원급!$A$5:$A$3668,$A1389,시군구_병원급!$D$5:$D$3668,$D1389)</f>
        <v>2</v>
      </c>
      <c r="AZ1389" s="14" t="n">
        <f aca="false">SUMIFS(시군구_병원급!$F$5:$F$3668,시군구_병원급!$A$5:$A$3668,$A1389,시군구_병원급!$D$5:$D$3668,$D1389)</f>
        <v>0</v>
      </c>
      <c r="BA1389" s="14" t="n">
        <f aca="false">SUMIFS(시군구_병원급!$G$5:$G$3668,시군구_병원급!$A$5:$A$3668,$A1389,시군구_병원급!$D$5:$D$3668,$D1389)</f>
        <v>5</v>
      </c>
      <c r="BB1389" s="14" t="n">
        <f aca="false">SUMIFS(시군구_병원급!$H$5:$H$3668,시군구_병원급!$A$5:$A$3668,$A1389,시군구_병원급!$D$5:$D$3668,$D1389)</f>
        <v>14</v>
      </c>
      <c r="BC1389" s="16" t="n">
        <f aca="false">K1389+AY1389</f>
        <v>20</v>
      </c>
      <c r="BD1389" s="17" t="n">
        <f aca="false">IF(E1389=0,"",(K1389+AY1389)/E1389*1000)</f>
        <v>1.72711571675302</v>
      </c>
      <c r="BE1389" s="16" t="n">
        <f aca="false">AY1389-SUMIFS(시군구_병원급!$E$5:$E$3668,시군구_병원급!$A$5:$A$3668,$A1389,시군구_병원급!$D$5:$D$3668,$D1389-3)</f>
        <v>0</v>
      </c>
      <c r="BF1389" s="16" t="n">
        <f aca="false">IF(AY1389=0,1,0)</f>
        <v>0</v>
      </c>
      <c r="BG1389" s="16" t="n">
        <f aca="false">IF(K1389+AY1389=0,1,0)</f>
        <v>0</v>
      </c>
      <c r="BH1389" s="16" t="n">
        <f aca="false">AF1389+AG1389+AH1389</f>
        <v>27</v>
      </c>
      <c r="BI1389" s="18" t="n">
        <f aca="false">IF(H1389=0,"",BH1389/H1389)</f>
        <v>0.144385026737968</v>
      </c>
      <c r="BJ1389" s="16" t="n">
        <f aca="false">IF(AP1389="","",AP1389+AN1389)</f>
        <v>13</v>
      </c>
    </row>
    <row r="1390" customFormat="false" ht="15" hidden="false" customHeight="true" outlineLevel="0" collapsed="false">
      <c r="A1390" s="9" t="s">
        <v>92</v>
      </c>
      <c r="B1390" s="10" t="s">
        <v>63</v>
      </c>
      <c r="C1390" s="10" t="s">
        <v>93</v>
      </c>
      <c r="D1390" s="9" t="n">
        <v>2022</v>
      </c>
      <c r="E1390" s="11" t="n">
        <v>12409</v>
      </c>
      <c r="F1390" s="11" t="n">
        <v>1637</v>
      </c>
      <c r="G1390" s="11" t="n">
        <v>1682</v>
      </c>
      <c r="H1390" s="11" t="n">
        <v>236</v>
      </c>
      <c r="I1390" s="11" t="n">
        <v>9581</v>
      </c>
      <c r="J1390" s="11" t="n">
        <v>7413</v>
      </c>
      <c r="K1390" s="11" t="n">
        <v>24</v>
      </c>
      <c r="L1390" s="12" t="n">
        <v>19.0184543476509</v>
      </c>
      <c r="M1390" s="12" t="n">
        <v>1.93408010315094</v>
      </c>
      <c r="N1390" s="13" t="n">
        <v>0.773718818494938</v>
      </c>
      <c r="O1390" s="13" t="n">
        <v>0.772100894512048</v>
      </c>
      <c r="P1390" s="13" t="n">
        <v>0.135546780562495</v>
      </c>
      <c r="Q1390" s="13" t="n">
        <v>-0.254669950147156</v>
      </c>
      <c r="R1390" s="13" t="n">
        <v>-0.243024302430243</v>
      </c>
      <c r="S1390" s="11" t="n">
        <v>0</v>
      </c>
      <c r="T1390" s="13" t="n">
        <v>-0.102661596958175</v>
      </c>
      <c r="U1390" s="13" t="n">
        <v>-0.111801242236025</v>
      </c>
      <c r="V1390" s="11" t="n">
        <v>0</v>
      </c>
      <c r="W1390" s="13" t="n">
        <v>-0.241525423728814</v>
      </c>
      <c r="X1390" s="11" t="n">
        <v>1</v>
      </c>
      <c r="Y1390" s="11" t="n">
        <v>0</v>
      </c>
      <c r="Z1390" s="11" t="n">
        <v>1</v>
      </c>
      <c r="AA1390" s="11" t="n">
        <v>0</v>
      </c>
      <c r="AB1390" s="10" t="s">
        <v>515</v>
      </c>
      <c r="AC1390" s="11" t="n">
        <v>88</v>
      </c>
      <c r="AD1390" s="11" t="n">
        <v>37</v>
      </c>
      <c r="AE1390" s="11" t="n">
        <v>101</v>
      </c>
      <c r="AF1390" s="11" t="n">
        <v>9</v>
      </c>
      <c r="AG1390" s="11" t="n">
        <v>1</v>
      </c>
      <c r="AH1390" s="11" t="n">
        <v>0</v>
      </c>
      <c r="AI1390" s="13" t="n">
        <v>0.372881355932203</v>
      </c>
      <c r="AJ1390" s="13" t="n">
        <v>0.156779661016949</v>
      </c>
      <c r="AK1390" s="13" t="n">
        <v>0.427966101694915</v>
      </c>
      <c r="AL1390" s="13" t="n">
        <v>0.038135593220339</v>
      </c>
      <c r="AM1390" s="13" t="n">
        <v>0.00423728813559322</v>
      </c>
      <c r="AN1390" s="11" t="n">
        <v>5</v>
      </c>
      <c r="AO1390" s="13" t="n">
        <v>0.020746887966805</v>
      </c>
      <c r="AP1390" s="11" t="n">
        <v>33</v>
      </c>
      <c r="AQ1390" s="11" t="n">
        <v>4</v>
      </c>
      <c r="AR1390" s="13" t="n">
        <v>0.122222222222222</v>
      </c>
      <c r="AS1390" s="13" t="n">
        <v>0.0148148148148148</v>
      </c>
      <c r="AT1390" s="14" t="n">
        <f aca="false">SUMIFS(시도_소아과개폐업!$C$5:$C$293,시도_소아과개폐업!$A$5:$A$293,$D1390,시도_소아과개폐업!$B$5:$B$293,$B1390)</f>
        <v>116</v>
      </c>
      <c r="AU1390" s="14" t="n">
        <f aca="false">SUMIFS(시도_소아과개폐업!$D$5:$D$293,시도_소아과개폐업!$A$5:$A$293,$D1390,시도_소아과개폐업!$B$5:$B$293,$B1390)</f>
        <v>79</v>
      </c>
      <c r="AV1390" s="14" t="n">
        <f aca="false">SUMIFS(시도_소아과개폐업!$F$5:$F$293,시도_소아과개폐업!$A$5:$A$293,$D1390,시도_소아과개폐업!$B$5:$B$293,$B1390)</f>
        <v>37</v>
      </c>
      <c r="AW1390" s="15" t="n">
        <f aca="false">SUMIFS(시도_소아과개폐업!$G$5:$G$293,시도_소아과개폐업!$A$5:$A$293,$D1390,시도_소아과개폐업!$B$5:$B$293,$B1390)</f>
        <v>0.173626373626374</v>
      </c>
      <c r="AX1390" s="14" t="n">
        <f aca="false">SUMIFS(시도_소아과개폐업!$H$5:$H$293,시도_소아과개폐업!$A$5:$A$293,$D1390,시도_소아과개폐업!$B$5:$B$293,$B1390)</f>
        <v>269</v>
      </c>
      <c r="AY1390" s="14" t="n">
        <f aca="false">SUMIFS(시군구_병원급!$E$5:$E$3668,시군구_병원급!$A$5:$A$3668,$A1390,시군구_병원급!$D$5:$D$3668,$D1390)</f>
        <v>5</v>
      </c>
      <c r="AZ1390" s="14" t="n">
        <f aca="false">SUMIFS(시군구_병원급!$F$5:$F$3668,시군구_병원급!$A$5:$A$3668,$A1390,시군구_병원급!$D$5:$D$3668,$D1390)</f>
        <v>3</v>
      </c>
      <c r="BA1390" s="14" t="n">
        <f aca="false">SUMIFS(시군구_병원급!$G$5:$G$3668,시군구_병원급!$A$5:$A$3668,$A1390,시군구_병원급!$D$5:$D$3668,$D1390)</f>
        <v>8</v>
      </c>
      <c r="BB1390" s="14" t="n">
        <f aca="false">SUMIFS(시군구_병원급!$H$5:$H$3668,시군구_병원급!$A$5:$A$3668,$A1390,시군구_병원급!$D$5:$D$3668,$D1390)</f>
        <v>18</v>
      </c>
      <c r="BC1390" s="16" t="n">
        <f aca="false">K1390+AY1390</f>
        <v>29</v>
      </c>
      <c r="BD1390" s="17" t="n">
        <f aca="false">IF(E1390=0,"",(K1390+AY1390)/E1390*1000)</f>
        <v>2.33701345797405</v>
      </c>
      <c r="BE1390" s="16" t="n">
        <f aca="false">AY1390-SUMIFS(시군구_병원급!$E$5:$E$3668,시군구_병원급!$A$5:$A$3668,$A1390,시군구_병원급!$D$5:$D$3668,$D1390-3)</f>
        <v>0</v>
      </c>
      <c r="BF1390" s="16" t="n">
        <f aca="false">IF(AY1390=0,1,0)</f>
        <v>0</v>
      </c>
      <c r="BG1390" s="16" t="n">
        <f aca="false">IF(K1390+AY1390=0,1,0)</f>
        <v>0</v>
      </c>
      <c r="BH1390" s="16" t="n">
        <f aca="false">AF1390+AG1390+AH1390</f>
        <v>10</v>
      </c>
      <c r="BI1390" s="18" t="n">
        <f aca="false">IF(H1390=0,"",BH1390/H1390)</f>
        <v>0.0423728813559322</v>
      </c>
      <c r="BJ1390" s="16" t="n">
        <f aca="false">IF(AP1390="","",AP1390+AN1390)</f>
        <v>38</v>
      </c>
    </row>
    <row r="1391" customFormat="false" ht="15" hidden="false" customHeight="true" outlineLevel="0" collapsed="false">
      <c r="A1391" s="9" t="s">
        <v>94</v>
      </c>
      <c r="B1391" s="10" t="s">
        <v>63</v>
      </c>
      <c r="C1391" s="10" t="s">
        <v>95</v>
      </c>
      <c r="D1391" s="9" t="n">
        <v>2022</v>
      </c>
      <c r="E1391" s="11" t="n">
        <v>17683</v>
      </c>
      <c r="F1391" s="11" t="n">
        <v>2675</v>
      </c>
      <c r="G1391" s="11" t="n">
        <v>2865</v>
      </c>
      <c r="H1391" s="11" t="n">
        <v>312</v>
      </c>
      <c r="I1391" s="11" t="n">
        <v>14043</v>
      </c>
      <c r="J1391" s="11" t="n">
        <v>10729</v>
      </c>
      <c r="K1391" s="11" t="n">
        <v>27</v>
      </c>
      <c r="L1391" s="12" t="n">
        <v>17.6440649211107</v>
      </c>
      <c r="M1391" s="12" t="n">
        <v>1.52689023355765</v>
      </c>
      <c r="N1391" s="13" t="n">
        <v>0.764010539058606</v>
      </c>
      <c r="O1391" s="13" t="n">
        <v>0.794152575920376</v>
      </c>
      <c r="P1391" s="13" t="n">
        <v>0.162020019227507</v>
      </c>
      <c r="Q1391" s="13" t="n">
        <v>-0.299433461431798</v>
      </c>
      <c r="R1391" s="13" t="n">
        <v>-0.254100494662848</v>
      </c>
      <c r="S1391" s="11" t="n">
        <v>-2</v>
      </c>
      <c r="T1391" s="13" t="n">
        <v>-0.0850439882697948</v>
      </c>
      <c r="U1391" s="13" t="n">
        <v>-0.0713529956354979</v>
      </c>
      <c r="V1391" s="11" t="n">
        <v>0</v>
      </c>
      <c r="W1391" s="13" t="n">
        <v>-0.163461538461538</v>
      </c>
      <c r="X1391" s="11" t="n">
        <v>0</v>
      </c>
      <c r="Y1391" s="11" t="n">
        <v>0</v>
      </c>
      <c r="Z1391" s="11" t="n">
        <v>0</v>
      </c>
      <c r="AA1391" s="11" t="n">
        <v>0</v>
      </c>
      <c r="AB1391" s="10" t="s">
        <v>515</v>
      </c>
      <c r="AC1391" s="11" t="n">
        <v>92</v>
      </c>
      <c r="AD1391" s="11" t="n">
        <v>76</v>
      </c>
      <c r="AE1391" s="11" t="n">
        <v>118</v>
      </c>
      <c r="AF1391" s="11" t="n">
        <v>17</v>
      </c>
      <c r="AG1391" s="11" t="n">
        <v>6</v>
      </c>
      <c r="AH1391" s="11" t="n">
        <v>3</v>
      </c>
      <c r="AI1391" s="13" t="n">
        <v>0.294871794871795</v>
      </c>
      <c r="AJ1391" s="13" t="n">
        <v>0.243589743589744</v>
      </c>
      <c r="AK1391" s="13" t="n">
        <v>0.378205128205128</v>
      </c>
      <c r="AL1391" s="13" t="n">
        <v>0.0544871794871795</v>
      </c>
      <c r="AM1391" s="13" t="n">
        <v>0.0192307692307692</v>
      </c>
      <c r="AN1391" s="11" t="n">
        <v>15</v>
      </c>
      <c r="AO1391" s="13" t="n">
        <v>0.0458715596330275</v>
      </c>
      <c r="AP1391" s="11" t="n">
        <v>34</v>
      </c>
      <c r="AQ1391" s="11" t="n">
        <v>4</v>
      </c>
      <c r="AR1391" s="13" t="n">
        <v>0.0952380952380952</v>
      </c>
      <c r="AS1391" s="13" t="n">
        <v>0.0112044817927171</v>
      </c>
      <c r="AT1391" s="14" t="n">
        <f aca="false">SUMIFS(시도_소아과개폐업!$C$5:$C$293,시도_소아과개폐업!$A$5:$A$293,$D1391,시도_소아과개폐업!$B$5:$B$293,$B1391)</f>
        <v>116</v>
      </c>
      <c r="AU1391" s="14" t="n">
        <f aca="false">SUMIFS(시도_소아과개폐업!$D$5:$D$293,시도_소아과개폐업!$A$5:$A$293,$D1391,시도_소아과개폐업!$B$5:$B$293,$B1391)</f>
        <v>79</v>
      </c>
      <c r="AV1391" s="14" t="n">
        <f aca="false">SUMIFS(시도_소아과개폐업!$F$5:$F$293,시도_소아과개폐업!$A$5:$A$293,$D1391,시도_소아과개폐업!$B$5:$B$293,$B1391)</f>
        <v>37</v>
      </c>
      <c r="AW1391" s="15" t="n">
        <f aca="false">SUMIFS(시도_소아과개폐업!$G$5:$G$293,시도_소아과개폐업!$A$5:$A$293,$D1391,시도_소아과개폐업!$B$5:$B$293,$B1391)</f>
        <v>0.173626373626374</v>
      </c>
      <c r="AX1391" s="14" t="n">
        <f aca="false">SUMIFS(시도_소아과개폐업!$H$5:$H$293,시도_소아과개폐업!$A$5:$A$293,$D1391,시도_소아과개폐업!$B$5:$B$293,$B1391)</f>
        <v>269</v>
      </c>
      <c r="AY1391" s="14" t="n">
        <f aca="false">SUMIFS(시군구_병원급!$E$5:$E$3668,시군구_병원급!$A$5:$A$3668,$A1391,시군구_병원급!$D$5:$D$3668,$D1391)</f>
        <v>7</v>
      </c>
      <c r="AZ1391" s="14" t="n">
        <f aca="false">SUMIFS(시군구_병원급!$F$5:$F$3668,시군구_병원급!$A$5:$A$3668,$A1391,시군구_병원급!$D$5:$D$3668,$D1391)</f>
        <v>4</v>
      </c>
      <c r="BA1391" s="14" t="n">
        <f aca="false">SUMIFS(시군구_병원급!$G$5:$G$3668,시군구_병원급!$A$5:$A$3668,$A1391,시군구_병원급!$D$5:$D$3668,$D1391)</f>
        <v>21</v>
      </c>
      <c r="BB1391" s="14" t="n">
        <f aca="false">SUMIFS(시군구_병원급!$H$5:$H$3668,시군구_병원급!$A$5:$A$3668,$A1391,시군구_병원급!$D$5:$D$3668,$D1391)</f>
        <v>38</v>
      </c>
      <c r="BC1391" s="16" t="n">
        <f aca="false">K1391+AY1391</f>
        <v>34</v>
      </c>
      <c r="BD1391" s="17" t="n">
        <f aca="false">IF(E1391=0,"",(K1391+AY1391)/E1391*1000)</f>
        <v>1.92275066448001</v>
      </c>
      <c r="BE1391" s="16" t="n">
        <f aca="false">AY1391-SUMIFS(시군구_병원급!$E$5:$E$3668,시군구_병원급!$A$5:$A$3668,$A1391,시군구_병원급!$D$5:$D$3668,$D1391-3)</f>
        <v>1</v>
      </c>
      <c r="BF1391" s="16" t="n">
        <f aca="false">IF(AY1391=0,1,0)</f>
        <v>0</v>
      </c>
      <c r="BG1391" s="16" t="n">
        <f aca="false">IF(K1391+AY1391=0,1,0)</f>
        <v>0</v>
      </c>
      <c r="BH1391" s="16" t="n">
        <f aca="false">AF1391+AG1391+AH1391</f>
        <v>26</v>
      </c>
      <c r="BI1391" s="18" t="n">
        <f aca="false">IF(H1391=0,"",BH1391/H1391)</f>
        <v>0.0833333333333333</v>
      </c>
      <c r="BJ1391" s="16" t="n">
        <f aca="false">IF(AP1391="","",AP1391+AN1391)</f>
        <v>49</v>
      </c>
    </row>
    <row r="1392" customFormat="false" ht="15" hidden="false" customHeight="true" outlineLevel="0" collapsed="false">
      <c r="A1392" s="9" t="s">
        <v>96</v>
      </c>
      <c r="B1392" s="10" t="s">
        <v>63</v>
      </c>
      <c r="C1392" s="10" t="s">
        <v>97</v>
      </c>
      <c r="D1392" s="9" t="n">
        <v>2022</v>
      </c>
      <c r="E1392" s="11" t="n">
        <v>13387</v>
      </c>
      <c r="F1392" s="11" t="n">
        <v>2047</v>
      </c>
      <c r="G1392" s="11" t="n">
        <v>2057</v>
      </c>
      <c r="H1392" s="11" t="n">
        <v>266</v>
      </c>
      <c r="I1392" s="11" t="n">
        <v>11595</v>
      </c>
      <c r="J1392" s="11" t="n">
        <v>8942</v>
      </c>
      <c r="K1392" s="11" t="n">
        <v>18</v>
      </c>
      <c r="L1392" s="12" t="n">
        <v>19.8700231567939</v>
      </c>
      <c r="M1392" s="12" t="n">
        <v>1.34458803316651</v>
      </c>
      <c r="N1392" s="13" t="n">
        <v>0.771194480379474</v>
      </c>
      <c r="O1392" s="13" t="n">
        <v>0.866138791364757</v>
      </c>
      <c r="P1392" s="13" t="n">
        <v>0.153656532456861</v>
      </c>
      <c r="Q1392" s="13" t="n">
        <v>-0.235290757454587</v>
      </c>
      <c r="R1392" s="13" t="n">
        <v>-0.163821138211382</v>
      </c>
      <c r="S1392" s="11" t="n">
        <v>0</v>
      </c>
      <c r="T1392" s="13" t="n">
        <v>-0.0699300699300699</v>
      </c>
      <c r="U1392" s="13" t="n">
        <v>-0.0472473294987674</v>
      </c>
      <c r="V1392" s="11" t="n">
        <v>0</v>
      </c>
      <c r="W1392" s="13" t="n">
        <v>-0.176691729323308</v>
      </c>
      <c r="X1392" s="11" t="n">
        <v>0</v>
      </c>
      <c r="Y1392" s="11" t="n">
        <v>0</v>
      </c>
      <c r="Z1392" s="11" t="n">
        <v>0</v>
      </c>
      <c r="AA1392" s="11" t="n">
        <v>0</v>
      </c>
      <c r="AB1392" s="10" t="s">
        <v>515</v>
      </c>
      <c r="AC1392" s="11" t="n">
        <v>99</v>
      </c>
      <c r="AD1392" s="11" t="n">
        <v>58</v>
      </c>
      <c r="AE1392" s="11" t="n">
        <v>91</v>
      </c>
      <c r="AF1392" s="11" t="n">
        <v>8</v>
      </c>
      <c r="AG1392" s="11" t="n">
        <v>7</v>
      </c>
      <c r="AH1392" s="11" t="n">
        <v>3</v>
      </c>
      <c r="AI1392" s="13" t="n">
        <v>0.37218045112782</v>
      </c>
      <c r="AJ1392" s="13" t="n">
        <v>0.218045112781955</v>
      </c>
      <c r="AK1392" s="13" t="n">
        <v>0.342105263157895</v>
      </c>
      <c r="AL1392" s="13" t="n">
        <v>0.0300751879699248</v>
      </c>
      <c r="AM1392" s="13" t="n">
        <v>0.0263157894736842</v>
      </c>
      <c r="AN1392" s="11" t="n">
        <v>9</v>
      </c>
      <c r="AO1392" s="13" t="n">
        <v>0.0327272727272727</v>
      </c>
      <c r="AP1392" s="11" t="n">
        <v>23</v>
      </c>
      <c r="AQ1392" s="11" t="n">
        <v>4</v>
      </c>
      <c r="AR1392" s="13" t="n">
        <v>0.0782312925170068</v>
      </c>
      <c r="AS1392" s="13" t="n">
        <v>0.0136054421768708</v>
      </c>
      <c r="AT1392" s="14" t="n">
        <f aca="false">SUMIFS(시도_소아과개폐업!$C$5:$C$293,시도_소아과개폐업!$A$5:$A$293,$D1392,시도_소아과개폐업!$B$5:$B$293,$B1392)</f>
        <v>116</v>
      </c>
      <c r="AU1392" s="14" t="n">
        <f aca="false">SUMIFS(시도_소아과개폐업!$D$5:$D$293,시도_소아과개폐업!$A$5:$A$293,$D1392,시도_소아과개폐업!$B$5:$B$293,$B1392)</f>
        <v>79</v>
      </c>
      <c r="AV1392" s="14" t="n">
        <f aca="false">SUMIFS(시도_소아과개폐업!$F$5:$F$293,시도_소아과개폐업!$A$5:$A$293,$D1392,시도_소아과개폐업!$B$5:$B$293,$B1392)</f>
        <v>37</v>
      </c>
      <c r="AW1392" s="15" t="n">
        <f aca="false">SUMIFS(시도_소아과개폐업!$G$5:$G$293,시도_소아과개폐업!$A$5:$A$293,$D1392,시도_소아과개폐업!$B$5:$B$293,$B1392)</f>
        <v>0.173626373626374</v>
      </c>
      <c r="AX1392" s="14" t="n">
        <f aca="false">SUMIFS(시도_소아과개폐업!$H$5:$H$293,시도_소아과개폐업!$A$5:$A$293,$D1392,시도_소아과개폐업!$B$5:$B$293,$B1392)</f>
        <v>269</v>
      </c>
      <c r="AY1392" s="14" t="n">
        <f aca="false">SUMIFS(시군구_병원급!$E$5:$E$3668,시군구_병원급!$A$5:$A$3668,$A1392,시군구_병원급!$D$5:$D$3668,$D1392)</f>
        <v>5</v>
      </c>
      <c r="AZ1392" s="14" t="n">
        <f aca="false">SUMIFS(시군구_병원급!$F$5:$F$3668,시군구_병원급!$A$5:$A$3668,$A1392,시군구_병원급!$D$5:$D$3668,$D1392)</f>
        <v>2</v>
      </c>
      <c r="BA1392" s="14" t="n">
        <f aca="false">SUMIFS(시군구_병원급!$G$5:$G$3668,시군구_병원급!$A$5:$A$3668,$A1392,시군구_병원급!$D$5:$D$3668,$D1392)</f>
        <v>11</v>
      </c>
      <c r="BB1392" s="14" t="n">
        <f aca="false">SUMIFS(시군구_병원급!$H$5:$H$3668,시군구_병원급!$A$5:$A$3668,$A1392,시군구_병원급!$D$5:$D$3668,$D1392)</f>
        <v>22</v>
      </c>
      <c r="BC1392" s="16" t="n">
        <f aca="false">K1392+AY1392</f>
        <v>23</v>
      </c>
      <c r="BD1392" s="17" t="n">
        <f aca="false">IF(E1392=0,"",(K1392+AY1392)/E1392*1000)</f>
        <v>1.71808470904609</v>
      </c>
      <c r="BE1392" s="16" t="n">
        <f aca="false">AY1392-SUMIFS(시군구_병원급!$E$5:$E$3668,시군구_병원급!$A$5:$A$3668,$A1392,시군구_병원급!$D$5:$D$3668,$D1392-3)</f>
        <v>0</v>
      </c>
      <c r="BF1392" s="16" t="n">
        <f aca="false">IF(AY1392=0,1,0)</f>
        <v>0</v>
      </c>
      <c r="BG1392" s="16" t="n">
        <f aca="false">IF(K1392+AY1392=0,1,0)</f>
        <v>0</v>
      </c>
      <c r="BH1392" s="16" t="n">
        <f aca="false">AF1392+AG1392+AH1392</f>
        <v>18</v>
      </c>
      <c r="BI1392" s="18" t="n">
        <f aca="false">IF(H1392=0,"",BH1392/H1392)</f>
        <v>0.0676691729323308</v>
      </c>
      <c r="BJ1392" s="16" t="n">
        <f aca="false">IF(AP1392="","",AP1392+AN1392)</f>
        <v>32</v>
      </c>
    </row>
    <row r="1393" customFormat="false" ht="15" hidden="false" customHeight="true" outlineLevel="0" collapsed="false">
      <c r="A1393" s="9" t="s">
        <v>98</v>
      </c>
      <c r="B1393" s="10" t="s">
        <v>63</v>
      </c>
      <c r="C1393" s="10" t="s">
        <v>99</v>
      </c>
      <c r="D1393" s="9" t="n">
        <v>2022</v>
      </c>
      <c r="E1393" s="11" t="n">
        <v>5973</v>
      </c>
      <c r="F1393" s="11" t="n">
        <v>959</v>
      </c>
      <c r="G1393" s="11" t="n">
        <v>1004</v>
      </c>
      <c r="H1393" s="11" t="n">
        <v>128</v>
      </c>
      <c r="I1393" s="11" t="n">
        <v>6932</v>
      </c>
      <c r="J1393" s="11" t="n">
        <v>4726</v>
      </c>
      <c r="K1393" s="11" t="n">
        <v>11</v>
      </c>
      <c r="L1393" s="12" t="n">
        <v>21.4297672861209</v>
      </c>
      <c r="M1393" s="12" t="n">
        <v>1.84162062615101</v>
      </c>
      <c r="N1393" s="13" t="n">
        <v>0.681765724177727</v>
      </c>
      <c r="O1393" s="13" t="n">
        <v>1.16055583458898</v>
      </c>
      <c r="P1393" s="13" t="n">
        <v>0.168089737150511</v>
      </c>
      <c r="Q1393" s="13" t="n">
        <v>-0.256904702662354</v>
      </c>
      <c r="R1393" s="13" t="n">
        <v>-0.12998266897747</v>
      </c>
      <c r="S1393" s="11" t="n">
        <v>0</v>
      </c>
      <c r="T1393" s="13" t="n">
        <v>-0.0857142857142857</v>
      </c>
      <c r="U1393" s="13" t="n">
        <v>-0.0593024833763062</v>
      </c>
      <c r="V1393" s="11" t="n">
        <v>0</v>
      </c>
      <c r="W1393" s="13" t="n">
        <v>-0.21875</v>
      </c>
      <c r="X1393" s="11" t="n">
        <v>1</v>
      </c>
      <c r="Y1393" s="11" t="n">
        <v>0</v>
      </c>
      <c r="Z1393" s="11" t="n">
        <v>1</v>
      </c>
      <c r="AA1393" s="11" t="n">
        <v>0</v>
      </c>
      <c r="AB1393" s="10" t="s">
        <v>515</v>
      </c>
      <c r="AC1393" s="11" t="n">
        <v>55</v>
      </c>
      <c r="AD1393" s="11" t="n">
        <v>35</v>
      </c>
      <c r="AE1393" s="11" t="n">
        <v>21</v>
      </c>
      <c r="AF1393" s="11" t="n">
        <v>7</v>
      </c>
      <c r="AG1393" s="11" t="n">
        <v>10</v>
      </c>
      <c r="AH1393" s="11" t="n">
        <v>0</v>
      </c>
      <c r="AI1393" s="13" t="n">
        <v>0.4296875</v>
      </c>
      <c r="AJ1393" s="13" t="n">
        <v>0.2734375</v>
      </c>
      <c r="AK1393" s="13" t="n">
        <v>0.1640625</v>
      </c>
      <c r="AL1393" s="13" t="n">
        <v>0.0546875</v>
      </c>
      <c r="AM1393" s="13" t="n">
        <v>0.078125</v>
      </c>
      <c r="AN1393" s="11" t="n">
        <v>1</v>
      </c>
      <c r="AO1393" s="13" t="n">
        <v>0.00775193798449612</v>
      </c>
      <c r="AP1393" s="11" t="n">
        <v>13</v>
      </c>
      <c r="AQ1393" s="11" t="n">
        <v>1</v>
      </c>
      <c r="AR1393" s="13" t="n">
        <v>0.0921985815602837</v>
      </c>
      <c r="AS1393" s="13" t="n">
        <v>0.00709219858156028</v>
      </c>
      <c r="AT1393" s="14" t="n">
        <f aca="false">SUMIFS(시도_소아과개폐업!$C$5:$C$293,시도_소아과개폐업!$A$5:$A$293,$D1393,시도_소아과개폐업!$B$5:$B$293,$B1393)</f>
        <v>116</v>
      </c>
      <c r="AU1393" s="14" t="n">
        <f aca="false">SUMIFS(시도_소아과개폐업!$D$5:$D$293,시도_소아과개폐업!$A$5:$A$293,$D1393,시도_소아과개폐업!$B$5:$B$293,$B1393)</f>
        <v>79</v>
      </c>
      <c r="AV1393" s="14" t="n">
        <f aca="false">SUMIFS(시도_소아과개폐업!$F$5:$F$293,시도_소아과개폐업!$A$5:$A$293,$D1393,시도_소아과개폐업!$B$5:$B$293,$B1393)</f>
        <v>37</v>
      </c>
      <c r="AW1393" s="15" t="n">
        <f aca="false">SUMIFS(시도_소아과개폐업!$G$5:$G$293,시도_소아과개폐업!$A$5:$A$293,$D1393,시도_소아과개폐업!$B$5:$B$293,$B1393)</f>
        <v>0.173626373626374</v>
      </c>
      <c r="AX1393" s="14" t="n">
        <f aca="false">SUMIFS(시도_소아과개폐업!$H$5:$H$293,시도_소아과개폐업!$A$5:$A$293,$D1393,시도_소아과개폐업!$B$5:$B$293,$B1393)</f>
        <v>269</v>
      </c>
      <c r="AY1393" s="14" t="n">
        <f aca="false">SUMIFS(시군구_병원급!$E$5:$E$3668,시군구_병원급!$A$5:$A$3668,$A1393,시군구_병원급!$D$5:$D$3668,$D1393)</f>
        <v>0</v>
      </c>
      <c r="AZ1393" s="14" t="n">
        <f aca="false">SUMIFS(시군구_병원급!$F$5:$F$3668,시군구_병원급!$A$5:$A$3668,$A1393,시군구_병원급!$D$5:$D$3668,$D1393)</f>
        <v>1</v>
      </c>
      <c r="BA1393" s="14" t="n">
        <f aca="false">SUMIFS(시군구_병원급!$G$5:$G$3668,시군구_병원급!$A$5:$A$3668,$A1393,시군구_병원급!$D$5:$D$3668,$D1393)</f>
        <v>6</v>
      </c>
      <c r="BB1393" s="14" t="n">
        <f aca="false">SUMIFS(시군구_병원급!$H$5:$H$3668,시군구_병원급!$A$5:$A$3668,$A1393,시군구_병원급!$D$5:$D$3668,$D1393)</f>
        <v>14</v>
      </c>
      <c r="BC1393" s="16" t="n">
        <f aca="false">K1393+AY1393</f>
        <v>11</v>
      </c>
      <c r="BD1393" s="17" t="n">
        <f aca="false">IF(E1393=0,"",(K1393+AY1393)/E1393*1000)</f>
        <v>1.84162062615101</v>
      </c>
      <c r="BE1393" s="16" t="n">
        <f aca="false">AY1393-SUMIFS(시군구_병원급!$E$5:$E$3668,시군구_병원급!$A$5:$A$3668,$A1393,시군구_병원급!$D$5:$D$3668,$D1393-3)</f>
        <v>-1</v>
      </c>
      <c r="BF1393" s="16" t="n">
        <f aca="false">IF(AY1393=0,1,0)</f>
        <v>1</v>
      </c>
      <c r="BG1393" s="16" t="n">
        <f aca="false">IF(K1393+AY1393=0,1,0)</f>
        <v>0</v>
      </c>
      <c r="BH1393" s="16" t="n">
        <f aca="false">AF1393+AG1393+AH1393</f>
        <v>17</v>
      </c>
      <c r="BI1393" s="18" t="n">
        <f aca="false">IF(H1393=0,"",BH1393/H1393)</f>
        <v>0.1328125</v>
      </c>
      <c r="BJ1393" s="16" t="n">
        <f aca="false">IF(AP1393="","",AP1393+AN1393)</f>
        <v>14</v>
      </c>
    </row>
    <row r="1394" customFormat="false" ht="15" hidden="false" customHeight="true" outlineLevel="0" collapsed="false">
      <c r="A1394" s="9" t="s">
        <v>100</v>
      </c>
      <c r="B1394" s="10" t="s">
        <v>63</v>
      </c>
      <c r="C1394" s="10" t="s">
        <v>101</v>
      </c>
      <c r="D1394" s="9" t="n">
        <v>2022</v>
      </c>
      <c r="E1394" s="11" t="n">
        <v>13516</v>
      </c>
      <c r="F1394" s="11" t="n">
        <v>2110</v>
      </c>
      <c r="G1394" s="11" t="n">
        <v>2262</v>
      </c>
      <c r="H1394" s="11" t="n">
        <v>224</v>
      </c>
      <c r="I1394" s="11" t="n">
        <v>11461</v>
      </c>
      <c r="J1394" s="11" t="n">
        <v>8726</v>
      </c>
      <c r="K1394" s="11" t="n">
        <v>20</v>
      </c>
      <c r="L1394" s="12" t="n">
        <v>16.5729505770938</v>
      </c>
      <c r="M1394" s="12" t="n">
        <v>1.47972773009766</v>
      </c>
      <c r="N1394" s="13" t="n">
        <v>0.761364627868423</v>
      </c>
      <c r="O1394" s="13" t="n">
        <v>0.847957975732465</v>
      </c>
      <c r="P1394" s="13" t="n">
        <v>0.167357206274046</v>
      </c>
      <c r="Q1394" s="13" t="n">
        <v>-0.129516326399176</v>
      </c>
      <c r="R1394" s="13" t="n">
        <v>-0.140903911887581</v>
      </c>
      <c r="S1394" s="11" t="n">
        <v>-4</v>
      </c>
      <c r="T1394" s="13" t="n">
        <v>-0.0427350427350427</v>
      </c>
      <c r="U1394" s="13" t="n">
        <v>-0.0236817446119771</v>
      </c>
      <c r="V1394" s="11" t="n">
        <v>0</v>
      </c>
      <c r="W1394" s="13" t="n">
        <v>-0.125</v>
      </c>
      <c r="X1394" s="11" t="n">
        <v>0</v>
      </c>
      <c r="Y1394" s="11" t="n">
        <v>0</v>
      </c>
      <c r="Z1394" s="11" t="n">
        <v>0</v>
      </c>
      <c r="AA1394" s="11" t="n">
        <v>0</v>
      </c>
      <c r="AB1394" s="10" t="s">
        <v>515</v>
      </c>
      <c r="AC1394" s="11" t="n">
        <v>82</v>
      </c>
      <c r="AD1394" s="11" t="n">
        <v>41</v>
      </c>
      <c r="AE1394" s="11" t="n">
        <v>62</v>
      </c>
      <c r="AF1394" s="11" t="n">
        <v>36</v>
      </c>
      <c r="AG1394" s="11" t="n">
        <v>3</v>
      </c>
      <c r="AH1394" s="11" t="n">
        <v>0</v>
      </c>
      <c r="AI1394" s="13" t="n">
        <v>0.366071428571429</v>
      </c>
      <c r="AJ1394" s="13" t="n">
        <v>0.183035714285714</v>
      </c>
      <c r="AK1394" s="13" t="n">
        <v>0.276785714285714</v>
      </c>
      <c r="AL1394" s="13" t="n">
        <v>0.160714285714286</v>
      </c>
      <c r="AM1394" s="13" t="n">
        <v>0.0133928571428571</v>
      </c>
      <c r="AN1394" s="11" t="n">
        <v>2</v>
      </c>
      <c r="AO1394" s="13" t="n">
        <v>0.00884955752212389</v>
      </c>
      <c r="AP1394" s="11" t="n">
        <v>13</v>
      </c>
      <c r="AQ1394" s="11" t="n">
        <v>4</v>
      </c>
      <c r="AR1394" s="13" t="n">
        <v>0.0553191489361702</v>
      </c>
      <c r="AS1394" s="13" t="n">
        <v>0.0170212765957447</v>
      </c>
      <c r="AT1394" s="14" t="n">
        <f aca="false">SUMIFS(시도_소아과개폐업!$C$5:$C$293,시도_소아과개폐업!$A$5:$A$293,$D1394,시도_소아과개폐업!$B$5:$B$293,$B1394)</f>
        <v>116</v>
      </c>
      <c r="AU1394" s="14" t="n">
        <f aca="false">SUMIFS(시도_소아과개폐업!$D$5:$D$293,시도_소아과개폐업!$A$5:$A$293,$D1394,시도_소아과개폐업!$B$5:$B$293,$B1394)</f>
        <v>79</v>
      </c>
      <c r="AV1394" s="14" t="n">
        <f aca="false">SUMIFS(시도_소아과개폐업!$F$5:$F$293,시도_소아과개폐업!$A$5:$A$293,$D1394,시도_소아과개폐업!$B$5:$B$293,$B1394)</f>
        <v>37</v>
      </c>
      <c r="AW1394" s="15" t="n">
        <f aca="false">SUMIFS(시도_소아과개폐업!$G$5:$G$293,시도_소아과개폐업!$A$5:$A$293,$D1394,시도_소아과개폐업!$B$5:$B$293,$B1394)</f>
        <v>0.173626373626374</v>
      </c>
      <c r="AX1394" s="14" t="n">
        <f aca="false">SUMIFS(시도_소아과개폐업!$H$5:$H$293,시도_소아과개폐업!$A$5:$A$293,$D1394,시도_소아과개폐업!$B$5:$B$293,$B1394)</f>
        <v>269</v>
      </c>
      <c r="AY1394" s="14" t="n">
        <f aca="false">SUMIFS(시군구_병원급!$E$5:$E$3668,시군구_병원급!$A$5:$A$3668,$A1394,시군구_병원급!$D$5:$D$3668,$D1394)</f>
        <v>7</v>
      </c>
      <c r="AZ1394" s="14" t="n">
        <f aca="false">SUMIFS(시군구_병원급!$F$5:$F$3668,시군구_병원급!$A$5:$A$3668,$A1394,시군구_병원급!$D$5:$D$3668,$D1394)</f>
        <v>7</v>
      </c>
      <c r="BA1394" s="14" t="n">
        <f aca="false">SUMIFS(시군구_병원급!$G$5:$G$3668,시군구_병원급!$A$5:$A$3668,$A1394,시군구_병원급!$D$5:$D$3668,$D1394)</f>
        <v>16</v>
      </c>
      <c r="BB1394" s="14" t="n">
        <f aca="false">SUMIFS(시군구_병원급!$H$5:$H$3668,시군구_병원급!$A$5:$A$3668,$A1394,시군구_병원급!$D$5:$D$3668,$D1394)</f>
        <v>31</v>
      </c>
      <c r="BC1394" s="16" t="n">
        <f aca="false">K1394+AY1394</f>
        <v>27</v>
      </c>
      <c r="BD1394" s="17" t="n">
        <f aca="false">IF(E1394=0,"",(K1394+AY1394)/E1394*1000)</f>
        <v>1.99763243563184</v>
      </c>
      <c r="BE1394" s="16" t="n">
        <f aca="false">AY1394-SUMIFS(시군구_병원급!$E$5:$E$3668,시군구_병원급!$A$5:$A$3668,$A1394,시군구_병원급!$D$5:$D$3668,$D1394-3)</f>
        <v>-1</v>
      </c>
      <c r="BF1394" s="16" t="n">
        <f aca="false">IF(AY1394=0,1,0)</f>
        <v>0</v>
      </c>
      <c r="BG1394" s="16" t="n">
        <f aca="false">IF(K1394+AY1394=0,1,0)</f>
        <v>0</v>
      </c>
      <c r="BH1394" s="16" t="n">
        <f aca="false">AF1394+AG1394+AH1394</f>
        <v>39</v>
      </c>
      <c r="BI1394" s="18" t="n">
        <f aca="false">IF(H1394=0,"",BH1394/H1394)</f>
        <v>0.174107142857143</v>
      </c>
      <c r="BJ1394" s="16" t="n">
        <f aca="false">IF(AP1394="","",AP1394+AN1394)</f>
        <v>15</v>
      </c>
    </row>
    <row r="1395" customFormat="false" ht="15" hidden="false" customHeight="true" outlineLevel="0" collapsed="false">
      <c r="A1395" s="9" t="s">
        <v>102</v>
      </c>
      <c r="B1395" s="10" t="s">
        <v>63</v>
      </c>
      <c r="C1395" s="10" t="s">
        <v>103</v>
      </c>
      <c r="D1395" s="9" t="n">
        <v>2022</v>
      </c>
      <c r="E1395" s="11" t="n">
        <v>11206</v>
      </c>
      <c r="F1395" s="11" t="n">
        <v>1618</v>
      </c>
      <c r="G1395" s="11" t="n">
        <v>1696</v>
      </c>
      <c r="H1395" s="11" t="n">
        <v>168</v>
      </c>
      <c r="I1395" s="11" t="n">
        <v>7561</v>
      </c>
      <c r="J1395" s="11" t="n">
        <v>6022</v>
      </c>
      <c r="K1395" s="11" t="n">
        <v>14</v>
      </c>
      <c r="L1395" s="12" t="n">
        <v>14.9919685882563</v>
      </c>
      <c r="M1395" s="12" t="n">
        <v>1.24933071568802</v>
      </c>
      <c r="N1395" s="13" t="n">
        <v>0.796455495304854</v>
      </c>
      <c r="O1395" s="13" t="n">
        <v>0.674727824379797</v>
      </c>
      <c r="P1395" s="13" t="n">
        <v>0.151347492414778</v>
      </c>
      <c r="Q1395" s="13" t="n">
        <v>-0.266286911543246</v>
      </c>
      <c r="R1395" s="13" t="n">
        <v>-0.238437359676695</v>
      </c>
      <c r="S1395" s="11" t="n">
        <v>-1</v>
      </c>
      <c r="T1395" s="13" t="n">
        <v>-0.0967741935483871</v>
      </c>
      <c r="U1395" s="13" t="n">
        <v>-0.0974095738331144</v>
      </c>
      <c r="V1395" s="11" t="n">
        <v>0</v>
      </c>
      <c r="W1395" s="13" t="n">
        <v>-0.0952380952380952</v>
      </c>
      <c r="X1395" s="11" t="n">
        <v>0</v>
      </c>
      <c r="Y1395" s="11" t="n">
        <v>0</v>
      </c>
      <c r="Z1395" s="11" t="n">
        <v>0</v>
      </c>
      <c r="AA1395" s="11" t="n">
        <v>0</v>
      </c>
      <c r="AB1395" s="10" t="s">
        <v>515</v>
      </c>
      <c r="AC1395" s="11" t="n">
        <v>70</v>
      </c>
      <c r="AD1395" s="11" t="n">
        <v>37</v>
      </c>
      <c r="AE1395" s="11" t="n">
        <v>50</v>
      </c>
      <c r="AF1395" s="11" t="n">
        <v>8</v>
      </c>
      <c r="AG1395" s="11" t="n">
        <v>2</v>
      </c>
      <c r="AH1395" s="11" t="n">
        <v>1</v>
      </c>
      <c r="AI1395" s="13" t="n">
        <v>0.416666666666667</v>
      </c>
      <c r="AJ1395" s="13" t="n">
        <v>0.220238095238095</v>
      </c>
      <c r="AK1395" s="13" t="n">
        <v>0.297619047619048</v>
      </c>
      <c r="AL1395" s="13" t="n">
        <v>0.0476190476190476</v>
      </c>
      <c r="AM1395" s="13" t="n">
        <v>0.0119047619047619</v>
      </c>
      <c r="AN1395" s="11" t="n">
        <v>8</v>
      </c>
      <c r="AO1395" s="13" t="n">
        <v>0.0454545454545455</v>
      </c>
      <c r="AP1395" s="11" t="n">
        <v>25</v>
      </c>
      <c r="AQ1395" s="11" t="n">
        <v>5</v>
      </c>
      <c r="AR1395" s="13" t="n">
        <v>0.127551020408163</v>
      </c>
      <c r="AS1395" s="13" t="n">
        <v>0.0255102040816327</v>
      </c>
      <c r="AT1395" s="14" t="n">
        <f aca="false">SUMIFS(시도_소아과개폐업!$C$5:$C$293,시도_소아과개폐업!$A$5:$A$293,$D1395,시도_소아과개폐업!$B$5:$B$293,$B1395)</f>
        <v>116</v>
      </c>
      <c r="AU1395" s="14" t="n">
        <f aca="false">SUMIFS(시도_소아과개폐업!$D$5:$D$293,시도_소아과개폐업!$A$5:$A$293,$D1395,시도_소아과개폐업!$B$5:$B$293,$B1395)</f>
        <v>79</v>
      </c>
      <c r="AV1395" s="14" t="n">
        <f aca="false">SUMIFS(시도_소아과개폐업!$F$5:$F$293,시도_소아과개폐업!$A$5:$A$293,$D1395,시도_소아과개폐업!$B$5:$B$293,$B1395)</f>
        <v>37</v>
      </c>
      <c r="AW1395" s="15" t="n">
        <f aca="false">SUMIFS(시도_소아과개폐업!$G$5:$G$293,시도_소아과개폐업!$A$5:$A$293,$D1395,시도_소아과개폐업!$B$5:$B$293,$B1395)</f>
        <v>0.173626373626374</v>
      </c>
      <c r="AX1395" s="14" t="n">
        <f aca="false">SUMIFS(시도_소아과개폐업!$H$5:$H$293,시도_소아과개폐업!$A$5:$A$293,$D1395,시도_소아과개폐업!$B$5:$B$293,$B1395)</f>
        <v>269</v>
      </c>
      <c r="AY1395" s="14" t="n">
        <f aca="false">SUMIFS(시군구_병원급!$E$5:$E$3668,시군구_병원급!$A$5:$A$3668,$A1395,시군구_병원급!$D$5:$D$3668,$D1395)</f>
        <v>4</v>
      </c>
      <c r="AZ1395" s="14" t="n">
        <f aca="false">SUMIFS(시군구_병원급!$F$5:$F$3668,시군구_병원급!$A$5:$A$3668,$A1395,시군구_병원급!$D$5:$D$3668,$D1395)</f>
        <v>2</v>
      </c>
      <c r="BA1395" s="14" t="n">
        <f aca="false">SUMIFS(시군구_병원급!$G$5:$G$3668,시군구_병원급!$A$5:$A$3668,$A1395,시군구_병원급!$D$5:$D$3668,$D1395)</f>
        <v>8</v>
      </c>
      <c r="BB1395" s="14" t="n">
        <f aca="false">SUMIFS(시군구_병원급!$H$5:$H$3668,시군구_병원급!$A$5:$A$3668,$A1395,시군구_병원급!$D$5:$D$3668,$D1395)</f>
        <v>13</v>
      </c>
      <c r="BC1395" s="16" t="n">
        <f aca="false">K1395+AY1395</f>
        <v>18</v>
      </c>
      <c r="BD1395" s="17" t="n">
        <f aca="false">IF(E1395=0,"",(K1395+AY1395)/E1395*1000)</f>
        <v>1.60628234874175</v>
      </c>
      <c r="BE1395" s="16" t="n">
        <f aca="false">AY1395-SUMIFS(시군구_병원급!$E$5:$E$3668,시군구_병원급!$A$5:$A$3668,$A1395,시군구_병원급!$D$5:$D$3668,$D1395-3)</f>
        <v>0</v>
      </c>
      <c r="BF1395" s="16" t="n">
        <f aca="false">IF(AY1395=0,1,0)</f>
        <v>0</v>
      </c>
      <c r="BG1395" s="16" t="n">
        <f aca="false">IF(K1395+AY1395=0,1,0)</f>
        <v>0</v>
      </c>
      <c r="BH1395" s="16" t="n">
        <f aca="false">AF1395+AG1395+AH1395</f>
        <v>11</v>
      </c>
      <c r="BI1395" s="18" t="n">
        <f aca="false">IF(H1395=0,"",BH1395/H1395)</f>
        <v>0.0654761904761905</v>
      </c>
      <c r="BJ1395" s="16" t="n">
        <f aca="false">IF(AP1395="","",AP1395+AN1395)</f>
        <v>33</v>
      </c>
    </row>
    <row r="1396" customFormat="false" ht="15" hidden="false" customHeight="true" outlineLevel="0" collapsed="false">
      <c r="A1396" s="9" t="s">
        <v>104</v>
      </c>
      <c r="B1396" s="10" t="s">
        <v>63</v>
      </c>
      <c r="C1396" s="10" t="s">
        <v>105</v>
      </c>
      <c r="D1396" s="9" t="n">
        <v>2022</v>
      </c>
      <c r="E1396" s="11" t="n">
        <v>9592</v>
      </c>
      <c r="F1396" s="11" t="n">
        <v>1486</v>
      </c>
      <c r="G1396" s="11" t="n">
        <v>1615</v>
      </c>
      <c r="H1396" s="11" t="n">
        <v>185</v>
      </c>
      <c r="I1396" s="11" t="n">
        <v>8988</v>
      </c>
      <c r="J1396" s="11" t="n">
        <v>6335</v>
      </c>
      <c r="K1396" s="11" t="n">
        <v>18</v>
      </c>
      <c r="L1396" s="12" t="n">
        <v>19.2869057547957</v>
      </c>
      <c r="M1396" s="12" t="n">
        <v>1.87656380316931</v>
      </c>
      <c r="N1396" s="13" t="n">
        <v>0.704828660436137</v>
      </c>
      <c r="O1396" s="13" t="n">
        <v>0.937030859049208</v>
      </c>
      <c r="P1396" s="13" t="n">
        <v>0.168369474562135</v>
      </c>
      <c r="Q1396" s="13" t="n">
        <v>-0.335826062872178</v>
      </c>
      <c r="R1396" s="13" t="n">
        <v>-0.280623608017817</v>
      </c>
      <c r="S1396" s="11" t="n">
        <v>-3</v>
      </c>
      <c r="T1396" s="13" t="n">
        <v>-0.0886699507389163</v>
      </c>
      <c r="U1396" s="13" t="n">
        <v>-0.0480830332556662</v>
      </c>
      <c r="V1396" s="11" t="n">
        <v>0</v>
      </c>
      <c r="W1396" s="13" t="n">
        <v>-0.194594594594595</v>
      </c>
      <c r="X1396" s="11" t="n">
        <v>0</v>
      </c>
      <c r="Y1396" s="11" t="n">
        <v>0</v>
      </c>
      <c r="Z1396" s="11" t="n">
        <v>0</v>
      </c>
      <c r="AA1396" s="11" t="n">
        <v>0</v>
      </c>
      <c r="AB1396" s="10" t="s">
        <v>515</v>
      </c>
      <c r="AC1396" s="11" t="n">
        <v>82</v>
      </c>
      <c r="AD1396" s="11" t="n">
        <v>45</v>
      </c>
      <c r="AE1396" s="11" t="n">
        <v>47</v>
      </c>
      <c r="AF1396" s="11" t="n">
        <v>5</v>
      </c>
      <c r="AG1396" s="11" t="n">
        <v>6</v>
      </c>
      <c r="AH1396" s="11" t="n">
        <v>0</v>
      </c>
      <c r="AI1396" s="13" t="n">
        <v>0.443243243243243</v>
      </c>
      <c r="AJ1396" s="13" t="n">
        <v>0.243243243243243</v>
      </c>
      <c r="AK1396" s="13" t="n">
        <v>0.254054054054054</v>
      </c>
      <c r="AL1396" s="13" t="n">
        <v>0.027027027027027</v>
      </c>
      <c r="AM1396" s="13" t="n">
        <v>0.0324324324324324</v>
      </c>
      <c r="AN1396" s="11" t="n">
        <v>4</v>
      </c>
      <c r="AO1396" s="13" t="n">
        <v>0.0211640211640212</v>
      </c>
      <c r="AP1396" s="11" t="n">
        <v>21</v>
      </c>
      <c r="AQ1396" s="11" t="n">
        <v>2</v>
      </c>
      <c r="AR1396" s="13" t="n">
        <v>0.100961538461539</v>
      </c>
      <c r="AS1396" s="13" t="n">
        <v>0.00961538461538462</v>
      </c>
      <c r="AT1396" s="14" t="n">
        <f aca="false">SUMIFS(시도_소아과개폐업!$C$5:$C$293,시도_소아과개폐업!$A$5:$A$293,$D1396,시도_소아과개폐업!$B$5:$B$293,$B1396)</f>
        <v>116</v>
      </c>
      <c r="AU1396" s="14" t="n">
        <f aca="false">SUMIFS(시도_소아과개폐업!$D$5:$D$293,시도_소아과개폐업!$A$5:$A$293,$D1396,시도_소아과개폐업!$B$5:$B$293,$B1396)</f>
        <v>79</v>
      </c>
      <c r="AV1396" s="14" t="n">
        <f aca="false">SUMIFS(시도_소아과개폐업!$F$5:$F$293,시도_소아과개폐업!$A$5:$A$293,$D1396,시도_소아과개폐업!$B$5:$B$293,$B1396)</f>
        <v>37</v>
      </c>
      <c r="AW1396" s="15" t="n">
        <f aca="false">SUMIFS(시도_소아과개폐업!$G$5:$G$293,시도_소아과개폐업!$A$5:$A$293,$D1396,시도_소아과개폐업!$B$5:$B$293,$B1396)</f>
        <v>0.173626373626374</v>
      </c>
      <c r="AX1396" s="14" t="n">
        <f aca="false">SUMIFS(시도_소아과개폐업!$H$5:$H$293,시도_소아과개폐업!$A$5:$A$293,$D1396,시도_소아과개폐업!$B$5:$B$293,$B1396)</f>
        <v>269</v>
      </c>
      <c r="AY1396" s="14" t="n">
        <f aca="false">SUMIFS(시군구_병원급!$E$5:$E$3668,시군구_병원급!$A$5:$A$3668,$A1396,시군구_병원급!$D$5:$D$3668,$D1396)</f>
        <v>4</v>
      </c>
      <c r="AZ1396" s="14" t="n">
        <f aca="false">SUMIFS(시군구_병원급!$F$5:$F$3668,시군구_병원급!$A$5:$A$3668,$A1396,시군구_병원급!$D$5:$D$3668,$D1396)</f>
        <v>1</v>
      </c>
      <c r="BA1396" s="14" t="n">
        <f aca="false">SUMIFS(시군구_병원급!$G$5:$G$3668,시군구_병원급!$A$5:$A$3668,$A1396,시군구_병원급!$D$5:$D$3668,$D1396)</f>
        <v>13</v>
      </c>
      <c r="BB1396" s="14" t="n">
        <f aca="false">SUMIFS(시군구_병원급!$H$5:$H$3668,시군구_병원급!$A$5:$A$3668,$A1396,시군구_병원급!$D$5:$D$3668,$D1396)</f>
        <v>20</v>
      </c>
      <c r="BC1396" s="16" t="n">
        <f aca="false">K1396+AY1396</f>
        <v>22</v>
      </c>
      <c r="BD1396" s="17" t="n">
        <f aca="false">IF(E1396=0,"",(K1396+AY1396)/E1396*1000)</f>
        <v>2.29357798165138</v>
      </c>
      <c r="BE1396" s="16" t="n">
        <f aca="false">AY1396-SUMIFS(시군구_병원급!$E$5:$E$3668,시군구_병원급!$A$5:$A$3668,$A1396,시군구_병원급!$D$5:$D$3668,$D1396-3)</f>
        <v>0</v>
      </c>
      <c r="BF1396" s="16" t="n">
        <f aca="false">IF(AY1396=0,1,0)</f>
        <v>0</v>
      </c>
      <c r="BG1396" s="16" t="n">
        <f aca="false">IF(K1396+AY1396=0,1,0)</f>
        <v>0</v>
      </c>
      <c r="BH1396" s="16" t="n">
        <f aca="false">AF1396+AG1396+AH1396</f>
        <v>11</v>
      </c>
      <c r="BI1396" s="18" t="n">
        <f aca="false">IF(H1396=0,"",BH1396/H1396)</f>
        <v>0.0594594594594595</v>
      </c>
      <c r="BJ1396" s="16" t="n">
        <f aca="false">IF(AP1396="","",AP1396+AN1396)</f>
        <v>25</v>
      </c>
    </row>
    <row r="1397" customFormat="false" ht="15" hidden="false" customHeight="true" outlineLevel="0" collapsed="false">
      <c r="A1397" s="9" t="s">
        <v>106</v>
      </c>
      <c r="B1397" s="10" t="s">
        <v>63</v>
      </c>
      <c r="C1397" s="10" t="s">
        <v>107</v>
      </c>
      <c r="D1397" s="9" t="n">
        <v>2022</v>
      </c>
      <c r="E1397" s="11" t="n">
        <v>13766</v>
      </c>
      <c r="F1397" s="11" t="n">
        <v>1731</v>
      </c>
      <c r="G1397" s="11" t="n">
        <v>1864</v>
      </c>
      <c r="H1397" s="11" t="n">
        <v>170</v>
      </c>
      <c r="I1397" s="11" t="n">
        <v>10016</v>
      </c>
      <c r="J1397" s="11" t="n">
        <v>7077</v>
      </c>
      <c r="K1397" s="11" t="n">
        <v>25</v>
      </c>
      <c r="L1397" s="12" t="n">
        <v>12.3492663082958</v>
      </c>
      <c r="M1397" s="12" t="n">
        <v>1.81606857474938</v>
      </c>
      <c r="N1397" s="13" t="n">
        <v>0.706569488817891</v>
      </c>
      <c r="O1397" s="13" t="n">
        <v>0.727589713787593</v>
      </c>
      <c r="P1397" s="13" t="n">
        <v>0.135406072933314</v>
      </c>
      <c r="Q1397" s="13" t="n">
        <v>-0.254077485776212</v>
      </c>
      <c r="R1397" s="13" t="n">
        <v>-0.257961783439491</v>
      </c>
      <c r="S1397" s="11" t="n">
        <v>-4</v>
      </c>
      <c r="T1397" s="13" t="n">
        <v>-0.0502793296089386</v>
      </c>
      <c r="U1397" s="13" t="n">
        <v>-0.0437273248042772</v>
      </c>
      <c r="V1397" s="11" t="n">
        <v>0</v>
      </c>
      <c r="W1397" s="13" t="n">
        <v>-0.0588235294117647</v>
      </c>
      <c r="X1397" s="11" t="n">
        <v>0</v>
      </c>
      <c r="Y1397" s="11" t="n">
        <v>0</v>
      </c>
      <c r="Z1397" s="11" t="n">
        <v>0</v>
      </c>
      <c r="AA1397" s="11" t="n">
        <v>0</v>
      </c>
      <c r="AB1397" s="10" t="s">
        <v>515</v>
      </c>
      <c r="AC1397" s="11" t="n">
        <v>88</v>
      </c>
      <c r="AD1397" s="11" t="n">
        <v>22</v>
      </c>
      <c r="AE1397" s="11" t="n">
        <v>35</v>
      </c>
      <c r="AF1397" s="11" t="n">
        <v>22</v>
      </c>
      <c r="AG1397" s="11" t="n">
        <v>1</v>
      </c>
      <c r="AH1397" s="11" t="n">
        <v>2</v>
      </c>
      <c r="AI1397" s="13" t="n">
        <v>0.51764705882353</v>
      </c>
      <c r="AJ1397" s="13" t="n">
        <v>0.129411764705882</v>
      </c>
      <c r="AK1397" s="13" t="n">
        <v>0.205882352941177</v>
      </c>
      <c r="AL1397" s="13" t="n">
        <v>0.129411764705882</v>
      </c>
      <c r="AM1397" s="13" t="n">
        <v>0.00588235294117647</v>
      </c>
      <c r="AN1397" s="11" t="n">
        <v>0</v>
      </c>
      <c r="AO1397" s="13" t="n">
        <v>0</v>
      </c>
      <c r="AP1397" s="11" t="n">
        <v>12</v>
      </c>
      <c r="AQ1397" s="11" t="n">
        <v>2</v>
      </c>
      <c r="AR1397" s="13" t="n">
        <v>0.0666666666666667</v>
      </c>
      <c r="AS1397" s="13" t="n">
        <v>0.0111111111111111</v>
      </c>
      <c r="AT1397" s="14" t="n">
        <f aca="false">SUMIFS(시도_소아과개폐업!$C$5:$C$293,시도_소아과개폐업!$A$5:$A$293,$D1397,시도_소아과개폐업!$B$5:$B$293,$B1397)</f>
        <v>116</v>
      </c>
      <c r="AU1397" s="14" t="n">
        <f aca="false">SUMIFS(시도_소아과개폐업!$D$5:$D$293,시도_소아과개폐업!$A$5:$A$293,$D1397,시도_소아과개폐업!$B$5:$B$293,$B1397)</f>
        <v>79</v>
      </c>
      <c r="AV1397" s="14" t="n">
        <f aca="false">SUMIFS(시도_소아과개폐업!$F$5:$F$293,시도_소아과개폐업!$A$5:$A$293,$D1397,시도_소아과개폐업!$B$5:$B$293,$B1397)</f>
        <v>37</v>
      </c>
      <c r="AW1397" s="15" t="n">
        <f aca="false">SUMIFS(시도_소아과개폐업!$G$5:$G$293,시도_소아과개폐업!$A$5:$A$293,$D1397,시도_소아과개폐업!$B$5:$B$293,$B1397)</f>
        <v>0.173626373626374</v>
      </c>
      <c r="AX1397" s="14" t="n">
        <f aca="false">SUMIFS(시도_소아과개폐업!$H$5:$H$293,시도_소아과개폐업!$A$5:$A$293,$D1397,시도_소아과개폐업!$B$5:$B$293,$B1397)</f>
        <v>269</v>
      </c>
      <c r="AY1397" s="14" t="n">
        <f aca="false">SUMIFS(시군구_병원급!$E$5:$E$3668,시군구_병원급!$A$5:$A$3668,$A1397,시군구_병원급!$D$5:$D$3668,$D1397)</f>
        <v>5</v>
      </c>
      <c r="AZ1397" s="14" t="n">
        <f aca="false">SUMIFS(시군구_병원급!$F$5:$F$3668,시군구_병원급!$A$5:$A$3668,$A1397,시군구_병원급!$D$5:$D$3668,$D1397)</f>
        <v>2</v>
      </c>
      <c r="BA1397" s="14" t="n">
        <f aca="false">SUMIFS(시군구_병원급!$G$5:$G$3668,시군구_병원급!$A$5:$A$3668,$A1397,시군구_병원급!$D$5:$D$3668,$D1397)</f>
        <v>16</v>
      </c>
      <c r="BB1397" s="14" t="n">
        <f aca="false">SUMIFS(시군구_병원급!$H$5:$H$3668,시군구_병원급!$A$5:$A$3668,$A1397,시군구_병원급!$D$5:$D$3668,$D1397)</f>
        <v>31</v>
      </c>
      <c r="BC1397" s="16" t="n">
        <f aca="false">K1397+AY1397</f>
        <v>30</v>
      </c>
      <c r="BD1397" s="17" t="n">
        <f aca="false">IF(E1397=0,"",(K1397+AY1397)/E1397*1000)</f>
        <v>2.17928228969926</v>
      </c>
      <c r="BE1397" s="16" t="n">
        <f aca="false">AY1397-SUMIFS(시군구_병원급!$E$5:$E$3668,시군구_병원급!$A$5:$A$3668,$A1397,시군구_병원급!$D$5:$D$3668,$D1397-3)</f>
        <v>0</v>
      </c>
      <c r="BF1397" s="16" t="n">
        <f aca="false">IF(AY1397=0,1,0)</f>
        <v>0</v>
      </c>
      <c r="BG1397" s="16" t="n">
        <f aca="false">IF(K1397+AY1397=0,1,0)</f>
        <v>0</v>
      </c>
      <c r="BH1397" s="16" t="n">
        <f aca="false">AF1397+AG1397+AH1397</f>
        <v>25</v>
      </c>
      <c r="BI1397" s="18" t="n">
        <f aca="false">IF(H1397=0,"",BH1397/H1397)</f>
        <v>0.147058823529412</v>
      </c>
      <c r="BJ1397" s="16" t="n">
        <f aca="false">IF(AP1397="","",AP1397+AN1397)</f>
        <v>12</v>
      </c>
    </row>
    <row r="1398" customFormat="false" ht="15" hidden="false" customHeight="true" outlineLevel="0" collapsed="false">
      <c r="A1398" s="9" t="s">
        <v>108</v>
      </c>
      <c r="B1398" s="10" t="s">
        <v>63</v>
      </c>
      <c r="C1398" s="10" t="s">
        <v>109</v>
      </c>
      <c r="D1398" s="9" t="n">
        <v>2022</v>
      </c>
      <c r="E1398" s="11" t="n">
        <v>14644</v>
      </c>
      <c r="F1398" s="11" t="n">
        <v>1858</v>
      </c>
      <c r="G1398" s="11" t="n">
        <v>1996</v>
      </c>
      <c r="H1398" s="11" t="n">
        <v>183</v>
      </c>
      <c r="I1398" s="11" t="n">
        <v>10725</v>
      </c>
      <c r="J1398" s="11" t="n">
        <v>6846</v>
      </c>
      <c r="K1398" s="11" t="n">
        <v>30</v>
      </c>
      <c r="L1398" s="12" t="n">
        <v>12.4965856323409</v>
      </c>
      <c r="M1398" s="12" t="n">
        <v>2.04862059546572</v>
      </c>
      <c r="N1398" s="13" t="n">
        <v>0.638321678321678</v>
      </c>
      <c r="O1398" s="13" t="n">
        <v>0.732381862878995</v>
      </c>
      <c r="P1398" s="13" t="n">
        <v>0.136301556951653</v>
      </c>
      <c r="Q1398" s="13" t="n">
        <v>-0.242851972493666</v>
      </c>
      <c r="R1398" s="13" t="n">
        <v>-0.27391778828665</v>
      </c>
      <c r="S1398" s="11" t="n">
        <v>2</v>
      </c>
      <c r="T1398" s="13" t="n">
        <v>-0.0368421052631579</v>
      </c>
      <c r="U1398" s="13" t="n">
        <v>-0.0129762562120376</v>
      </c>
      <c r="V1398" s="11" t="n">
        <v>0</v>
      </c>
      <c r="W1398" s="13" t="n">
        <v>-0.092896174863388</v>
      </c>
      <c r="X1398" s="11" t="n">
        <v>0</v>
      </c>
      <c r="Y1398" s="11" t="n">
        <v>0</v>
      </c>
      <c r="Z1398" s="11" t="n">
        <v>0</v>
      </c>
      <c r="AA1398" s="11" t="n">
        <v>0</v>
      </c>
      <c r="AB1398" s="10" t="s">
        <v>515</v>
      </c>
      <c r="AC1398" s="11" t="n">
        <v>63</v>
      </c>
      <c r="AD1398" s="11" t="n">
        <v>45</v>
      </c>
      <c r="AE1398" s="11" t="n">
        <v>37</v>
      </c>
      <c r="AF1398" s="11" t="n">
        <v>37</v>
      </c>
      <c r="AG1398" s="11" t="n">
        <v>0</v>
      </c>
      <c r="AH1398" s="11" t="n">
        <v>1</v>
      </c>
      <c r="AI1398" s="13" t="n">
        <v>0.344262295081967</v>
      </c>
      <c r="AJ1398" s="13" t="n">
        <v>0.245901639344262</v>
      </c>
      <c r="AK1398" s="13" t="n">
        <v>0.202185792349727</v>
      </c>
      <c r="AL1398" s="13" t="n">
        <v>0.202185792349727</v>
      </c>
      <c r="AM1398" s="13" t="n">
        <v>0</v>
      </c>
      <c r="AN1398" s="11" t="n">
        <v>4</v>
      </c>
      <c r="AO1398" s="13" t="n">
        <v>0.0213903743315508</v>
      </c>
      <c r="AP1398" s="11" t="n">
        <v>11</v>
      </c>
      <c r="AQ1398" s="11" t="n">
        <v>2</v>
      </c>
      <c r="AR1398" s="13" t="n">
        <v>0.0561224489795918</v>
      </c>
      <c r="AS1398" s="13" t="n">
        <v>0.0102040816326531</v>
      </c>
      <c r="AT1398" s="14" t="n">
        <f aca="false">SUMIFS(시도_소아과개폐업!$C$5:$C$293,시도_소아과개폐업!$A$5:$A$293,$D1398,시도_소아과개폐업!$B$5:$B$293,$B1398)</f>
        <v>116</v>
      </c>
      <c r="AU1398" s="14" t="n">
        <f aca="false">SUMIFS(시도_소아과개폐업!$D$5:$D$293,시도_소아과개폐업!$A$5:$A$293,$D1398,시도_소아과개폐업!$B$5:$B$293,$B1398)</f>
        <v>79</v>
      </c>
      <c r="AV1398" s="14" t="n">
        <f aca="false">SUMIFS(시도_소아과개폐업!$F$5:$F$293,시도_소아과개폐업!$A$5:$A$293,$D1398,시도_소아과개폐업!$B$5:$B$293,$B1398)</f>
        <v>37</v>
      </c>
      <c r="AW1398" s="15" t="n">
        <f aca="false">SUMIFS(시도_소아과개폐업!$G$5:$G$293,시도_소아과개폐업!$A$5:$A$293,$D1398,시도_소아과개폐업!$B$5:$B$293,$B1398)</f>
        <v>0.173626373626374</v>
      </c>
      <c r="AX1398" s="14" t="n">
        <f aca="false">SUMIFS(시도_소아과개폐업!$H$5:$H$293,시도_소아과개폐업!$A$5:$A$293,$D1398,시도_소아과개폐업!$B$5:$B$293,$B1398)</f>
        <v>269</v>
      </c>
      <c r="AY1398" s="14" t="n">
        <f aca="false">SUMIFS(시군구_병원급!$E$5:$E$3668,시군구_병원급!$A$5:$A$3668,$A1398,시군구_병원급!$D$5:$D$3668,$D1398)</f>
        <v>12</v>
      </c>
      <c r="AZ1398" s="14" t="n">
        <f aca="false">SUMIFS(시군구_병원급!$F$5:$F$3668,시군구_병원급!$A$5:$A$3668,$A1398,시군구_병원급!$D$5:$D$3668,$D1398)</f>
        <v>4</v>
      </c>
      <c r="BA1398" s="14" t="n">
        <f aca="false">SUMIFS(시군구_병원급!$G$5:$G$3668,시군구_병원급!$A$5:$A$3668,$A1398,시군구_병원급!$D$5:$D$3668,$D1398)</f>
        <v>39</v>
      </c>
      <c r="BB1398" s="14" t="n">
        <f aca="false">SUMIFS(시군구_병원급!$H$5:$H$3668,시군구_병원급!$A$5:$A$3668,$A1398,시군구_병원급!$D$5:$D$3668,$D1398)</f>
        <v>72</v>
      </c>
      <c r="BC1398" s="16" t="n">
        <f aca="false">K1398+AY1398</f>
        <v>42</v>
      </c>
      <c r="BD1398" s="17" t="n">
        <f aca="false">IF(E1398=0,"",(K1398+AY1398)/E1398*1000)</f>
        <v>2.86806883365201</v>
      </c>
      <c r="BE1398" s="16" t="n">
        <f aca="false">AY1398-SUMIFS(시군구_병원급!$E$5:$E$3668,시군구_병원급!$A$5:$A$3668,$A1398,시군구_병원급!$D$5:$D$3668,$D1398-3)</f>
        <v>2</v>
      </c>
      <c r="BF1398" s="16" t="n">
        <f aca="false">IF(AY1398=0,1,0)</f>
        <v>0</v>
      </c>
      <c r="BG1398" s="16" t="n">
        <f aca="false">IF(K1398+AY1398=0,1,0)</f>
        <v>0</v>
      </c>
      <c r="BH1398" s="16" t="n">
        <f aca="false">AF1398+AG1398+AH1398</f>
        <v>38</v>
      </c>
      <c r="BI1398" s="18" t="n">
        <f aca="false">IF(H1398=0,"",BH1398/H1398)</f>
        <v>0.207650273224044</v>
      </c>
      <c r="BJ1398" s="16" t="n">
        <f aca="false">IF(AP1398="","",AP1398+AN1398)</f>
        <v>15</v>
      </c>
    </row>
    <row r="1399" customFormat="false" ht="15" hidden="false" customHeight="true" outlineLevel="0" collapsed="false">
      <c r="A1399" s="9" t="s">
        <v>110</v>
      </c>
      <c r="B1399" s="10" t="s">
        <v>63</v>
      </c>
      <c r="C1399" s="10" t="s">
        <v>111</v>
      </c>
      <c r="D1399" s="9" t="n">
        <v>2022</v>
      </c>
      <c r="E1399" s="11" t="n">
        <v>23683</v>
      </c>
      <c r="F1399" s="11" t="n">
        <v>3128</v>
      </c>
      <c r="G1399" s="11" t="n">
        <v>3284</v>
      </c>
      <c r="H1399" s="11" t="n">
        <v>335</v>
      </c>
      <c r="I1399" s="11" t="n">
        <v>15563</v>
      </c>
      <c r="J1399" s="11" t="n">
        <v>12990</v>
      </c>
      <c r="K1399" s="11" t="n">
        <v>40</v>
      </c>
      <c r="L1399" s="12" t="n">
        <v>14.1451674196681</v>
      </c>
      <c r="M1399" s="12" t="n">
        <v>1.68897521428873</v>
      </c>
      <c r="N1399" s="13" t="n">
        <v>0.834671978410332</v>
      </c>
      <c r="O1399" s="13" t="n">
        <v>0.657138031499388</v>
      </c>
      <c r="P1399" s="13" t="n">
        <v>0.138664865093105</v>
      </c>
      <c r="Q1399" s="13" t="n">
        <v>-0.213476802497426</v>
      </c>
      <c r="R1399" s="13" t="n">
        <v>-0.257685352622062</v>
      </c>
      <c r="S1399" s="11" t="n">
        <v>-7</v>
      </c>
      <c r="T1399" s="13" t="n">
        <v>-0.061624649859944</v>
      </c>
      <c r="U1399" s="13" t="n">
        <v>-0.0449803632793323</v>
      </c>
      <c r="V1399" s="11" t="n">
        <v>0</v>
      </c>
      <c r="W1399" s="13" t="n">
        <v>-0.164179104477612</v>
      </c>
      <c r="X1399" s="11" t="n">
        <v>0</v>
      </c>
      <c r="Y1399" s="11" t="n">
        <v>0</v>
      </c>
      <c r="Z1399" s="11" t="n">
        <v>0</v>
      </c>
      <c r="AA1399" s="11" t="n">
        <v>0</v>
      </c>
      <c r="AB1399" s="10" t="s">
        <v>515</v>
      </c>
      <c r="AC1399" s="11" t="n">
        <v>107</v>
      </c>
      <c r="AD1399" s="11" t="n">
        <v>85</v>
      </c>
      <c r="AE1399" s="11" t="n">
        <v>119</v>
      </c>
      <c r="AF1399" s="11" t="n">
        <v>18</v>
      </c>
      <c r="AG1399" s="11" t="n">
        <v>5</v>
      </c>
      <c r="AH1399" s="11" t="n">
        <v>1</v>
      </c>
      <c r="AI1399" s="13" t="n">
        <v>0.319402985074627</v>
      </c>
      <c r="AJ1399" s="13" t="n">
        <v>0.253731343283582</v>
      </c>
      <c r="AK1399" s="13" t="n">
        <v>0.355223880597015</v>
      </c>
      <c r="AL1399" s="13" t="n">
        <v>0.0537313432835821</v>
      </c>
      <c r="AM1399" s="13" t="n">
        <v>0.0149253731343284</v>
      </c>
      <c r="AN1399" s="11" t="n">
        <v>5</v>
      </c>
      <c r="AO1399" s="13" t="n">
        <v>0.0147058823529412</v>
      </c>
      <c r="AP1399" s="11" t="n">
        <v>30</v>
      </c>
      <c r="AQ1399" s="11" t="n">
        <v>5</v>
      </c>
      <c r="AR1399" s="13" t="n">
        <v>0.0819672131147541</v>
      </c>
      <c r="AS1399" s="13" t="n">
        <v>0.0136612021857924</v>
      </c>
      <c r="AT1399" s="14" t="n">
        <f aca="false">SUMIFS(시도_소아과개폐업!$C$5:$C$293,시도_소아과개폐업!$A$5:$A$293,$D1399,시도_소아과개폐업!$B$5:$B$293,$B1399)</f>
        <v>116</v>
      </c>
      <c r="AU1399" s="14" t="n">
        <f aca="false">SUMIFS(시도_소아과개폐업!$D$5:$D$293,시도_소아과개폐업!$A$5:$A$293,$D1399,시도_소아과개폐업!$B$5:$B$293,$B1399)</f>
        <v>79</v>
      </c>
      <c r="AV1399" s="14" t="n">
        <f aca="false">SUMIFS(시도_소아과개폐업!$F$5:$F$293,시도_소아과개폐업!$A$5:$A$293,$D1399,시도_소아과개폐업!$B$5:$B$293,$B1399)</f>
        <v>37</v>
      </c>
      <c r="AW1399" s="15" t="n">
        <f aca="false">SUMIFS(시도_소아과개폐업!$G$5:$G$293,시도_소아과개폐업!$A$5:$A$293,$D1399,시도_소아과개폐업!$B$5:$B$293,$B1399)</f>
        <v>0.173626373626374</v>
      </c>
      <c r="AX1399" s="14" t="n">
        <f aca="false">SUMIFS(시도_소아과개폐업!$H$5:$H$293,시도_소아과개폐업!$A$5:$A$293,$D1399,시도_소아과개폐업!$B$5:$B$293,$B1399)</f>
        <v>269</v>
      </c>
      <c r="AY1399" s="14" t="n">
        <f aca="false">SUMIFS(시군구_병원급!$E$5:$E$3668,시군구_병원급!$A$5:$A$3668,$A1399,시군구_병원급!$D$5:$D$3668,$D1399)</f>
        <v>5</v>
      </c>
      <c r="AZ1399" s="14" t="n">
        <f aca="false">SUMIFS(시군구_병원급!$F$5:$F$3668,시군구_병원급!$A$5:$A$3668,$A1399,시군구_병원급!$D$5:$D$3668,$D1399)</f>
        <v>2</v>
      </c>
      <c r="BA1399" s="14" t="n">
        <f aca="false">SUMIFS(시군구_병원급!$G$5:$G$3668,시군구_병원급!$A$5:$A$3668,$A1399,시군구_병원급!$D$5:$D$3668,$D1399)</f>
        <v>24</v>
      </c>
      <c r="BB1399" s="14" t="n">
        <f aca="false">SUMIFS(시군구_병원급!$H$5:$H$3668,시군구_병원급!$A$5:$A$3668,$A1399,시군구_병원급!$D$5:$D$3668,$D1399)</f>
        <v>44</v>
      </c>
      <c r="BC1399" s="16" t="n">
        <f aca="false">K1399+AY1399</f>
        <v>45</v>
      </c>
      <c r="BD1399" s="17" t="n">
        <f aca="false">IF(E1399=0,"",(K1399+AY1399)/E1399*1000)</f>
        <v>1.90009711607482</v>
      </c>
      <c r="BE1399" s="16" t="n">
        <f aca="false">AY1399-SUMIFS(시군구_병원급!$E$5:$E$3668,시군구_병원급!$A$5:$A$3668,$A1399,시군구_병원급!$D$5:$D$3668,$D1399-3)</f>
        <v>1</v>
      </c>
      <c r="BF1399" s="16" t="n">
        <f aca="false">IF(AY1399=0,1,0)</f>
        <v>0</v>
      </c>
      <c r="BG1399" s="16" t="n">
        <f aca="false">IF(K1399+AY1399=0,1,0)</f>
        <v>0</v>
      </c>
      <c r="BH1399" s="16" t="n">
        <f aca="false">AF1399+AG1399+AH1399</f>
        <v>24</v>
      </c>
      <c r="BI1399" s="18" t="n">
        <f aca="false">IF(H1399=0,"",BH1399/H1399)</f>
        <v>0.0716417910447761</v>
      </c>
      <c r="BJ1399" s="16" t="n">
        <f aca="false">IF(AP1399="","",AP1399+AN1399)</f>
        <v>35</v>
      </c>
    </row>
    <row r="1400" customFormat="false" ht="15" hidden="false" customHeight="true" outlineLevel="0" collapsed="false">
      <c r="A1400" s="9" t="s">
        <v>112</v>
      </c>
      <c r="B1400" s="10" t="s">
        <v>63</v>
      </c>
      <c r="C1400" s="10" t="s">
        <v>113</v>
      </c>
      <c r="D1400" s="9" t="n">
        <v>2022</v>
      </c>
      <c r="E1400" s="11" t="n">
        <v>17140</v>
      </c>
      <c r="F1400" s="11" t="n">
        <v>2494</v>
      </c>
      <c r="G1400" s="11" t="n">
        <v>2528</v>
      </c>
      <c r="H1400" s="11" t="n">
        <v>238</v>
      </c>
      <c r="I1400" s="11" t="n">
        <v>12454</v>
      </c>
      <c r="J1400" s="11" t="n">
        <v>9878</v>
      </c>
      <c r="K1400" s="11" t="n">
        <v>26</v>
      </c>
      <c r="L1400" s="12" t="n">
        <v>13.8856476079347</v>
      </c>
      <c r="M1400" s="12" t="n">
        <v>1.5169194865811</v>
      </c>
      <c r="N1400" s="13" t="n">
        <v>0.793158824474065</v>
      </c>
      <c r="O1400" s="13" t="n">
        <v>0.726604434072345</v>
      </c>
      <c r="P1400" s="13" t="n">
        <v>0.147491248541424</v>
      </c>
      <c r="Q1400" s="13" t="n">
        <v>-0.0484649975018042</v>
      </c>
      <c r="R1400" s="13" t="n">
        <v>0.0373409930242101</v>
      </c>
      <c r="S1400" s="11" t="n">
        <v>0</v>
      </c>
      <c r="T1400" s="13" t="n">
        <v>-0.0517928286852589</v>
      </c>
      <c r="U1400" s="13" t="n">
        <v>-0.0447921460346679</v>
      </c>
      <c r="V1400" s="11" t="n">
        <v>0</v>
      </c>
      <c r="W1400" s="13" t="n">
        <v>-0.0504201680672269</v>
      </c>
      <c r="X1400" s="11" t="n">
        <v>0</v>
      </c>
      <c r="Y1400" s="11" t="n">
        <v>0</v>
      </c>
      <c r="Z1400" s="11" t="n">
        <v>0</v>
      </c>
      <c r="AA1400" s="11" t="n">
        <v>0</v>
      </c>
      <c r="AB1400" s="10" t="s">
        <v>515</v>
      </c>
      <c r="AC1400" s="11" t="n">
        <v>86</v>
      </c>
      <c r="AD1400" s="11" t="n">
        <v>65</v>
      </c>
      <c r="AE1400" s="11" t="n">
        <v>79</v>
      </c>
      <c r="AF1400" s="11" t="n">
        <v>5</v>
      </c>
      <c r="AG1400" s="11" t="n">
        <v>2</v>
      </c>
      <c r="AH1400" s="11" t="n">
        <v>1</v>
      </c>
      <c r="AI1400" s="13" t="n">
        <v>0.361344537815126</v>
      </c>
      <c r="AJ1400" s="13" t="n">
        <v>0.273109243697479</v>
      </c>
      <c r="AK1400" s="13" t="n">
        <v>0.331932773109244</v>
      </c>
      <c r="AL1400" s="13" t="n">
        <v>0.0210084033613445</v>
      </c>
      <c r="AM1400" s="13" t="n">
        <v>0.00840336134453782</v>
      </c>
      <c r="AN1400" s="11" t="n">
        <v>1</v>
      </c>
      <c r="AO1400" s="13" t="n">
        <v>0.00418410041841004</v>
      </c>
      <c r="AP1400" s="11" t="n">
        <v>16</v>
      </c>
      <c r="AQ1400" s="11" t="n">
        <v>3</v>
      </c>
      <c r="AR1400" s="13" t="n">
        <v>0.0634920634920635</v>
      </c>
      <c r="AS1400" s="13" t="n">
        <v>0.0119047619047619</v>
      </c>
      <c r="AT1400" s="14" t="n">
        <f aca="false">SUMIFS(시도_소아과개폐업!$C$5:$C$293,시도_소아과개폐업!$A$5:$A$293,$D1400,시도_소아과개폐업!$B$5:$B$293,$B1400)</f>
        <v>116</v>
      </c>
      <c r="AU1400" s="14" t="n">
        <f aca="false">SUMIFS(시도_소아과개폐업!$D$5:$D$293,시도_소아과개폐업!$A$5:$A$293,$D1400,시도_소아과개폐업!$B$5:$B$293,$B1400)</f>
        <v>79</v>
      </c>
      <c r="AV1400" s="14" t="n">
        <f aca="false">SUMIFS(시도_소아과개폐업!$F$5:$F$293,시도_소아과개폐업!$A$5:$A$293,$D1400,시도_소아과개폐업!$B$5:$B$293,$B1400)</f>
        <v>37</v>
      </c>
      <c r="AW1400" s="15" t="n">
        <f aca="false">SUMIFS(시도_소아과개폐업!$G$5:$G$293,시도_소아과개폐업!$A$5:$A$293,$D1400,시도_소아과개폐업!$B$5:$B$293,$B1400)</f>
        <v>0.173626373626374</v>
      </c>
      <c r="AX1400" s="14" t="n">
        <f aca="false">SUMIFS(시도_소아과개폐업!$H$5:$H$293,시도_소아과개폐업!$A$5:$A$293,$D1400,시도_소아과개폐업!$B$5:$B$293,$B1400)</f>
        <v>269</v>
      </c>
      <c r="AY1400" s="14" t="n">
        <f aca="false">SUMIFS(시군구_병원급!$E$5:$E$3668,시군구_병원급!$A$5:$A$3668,$A1400,시군구_병원급!$D$5:$D$3668,$D1400)</f>
        <v>5</v>
      </c>
      <c r="AZ1400" s="14" t="n">
        <f aca="false">SUMIFS(시군구_병원급!$F$5:$F$3668,시군구_병원급!$A$5:$A$3668,$A1400,시군구_병원급!$D$5:$D$3668,$D1400)</f>
        <v>3</v>
      </c>
      <c r="BA1400" s="14" t="n">
        <f aca="false">SUMIFS(시군구_병원급!$G$5:$G$3668,시군구_병원급!$A$5:$A$3668,$A1400,시군구_병원급!$D$5:$D$3668,$D1400)</f>
        <v>17</v>
      </c>
      <c r="BB1400" s="14" t="n">
        <f aca="false">SUMIFS(시군구_병원급!$H$5:$H$3668,시군구_병원급!$A$5:$A$3668,$A1400,시군구_병원급!$D$5:$D$3668,$D1400)</f>
        <v>34</v>
      </c>
      <c r="BC1400" s="16" t="n">
        <f aca="false">K1400+AY1400</f>
        <v>31</v>
      </c>
      <c r="BD1400" s="17" t="n">
        <f aca="false">IF(E1400=0,"",(K1400+AY1400)/E1400*1000)</f>
        <v>1.80863477246208</v>
      </c>
      <c r="BE1400" s="16" t="n">
        <f aca="false">AY1400-SUMIFS(시군구_병원급!$E$5:$E$3668,시군구_병원급!$A$5:$A$3668,$A1400,시군구_병원급!$D$5:$D$3668,$D1400-3)</f>
        <v>0</v>
      </c>
      <c r="BF1400" s="16" t="n">
        <f aca="false">IF(AY1400=0,1,0)</f>
        <v>0</v>
      </c>
      <c r="BG1400" s="16" t="n">
        <f aca="false">IF(K1400+AY1400=0,1,0)</f>
        <v>0</v>
      </c>
      <c r="BH1400" s="16" t="n">
        <f aca="false">AF1400+AG1400+AH1400</f>
        <v>8</v>
      </c>
      <c r="BI1400" s="18" t="n">
        <f aca="false">IF(H1400=0,"",BH1400/H1400)</f>
        <v>0.0336134453781513</v>
      </c>
      <c r="BJ1400" s="16" t="n">
        <f aca="false">IF(AP1400="","",AP1400+AN1400)</f>
        <v>17</v>
      </c>
    </row>
    <row r="1401" customFormat="false" ht="15" hidden="false" customHeight="true" outlineLevel="0" collapsed="false">
      <c r="A1401" s="9" t="s">
        <v>114</v>
      </c>
      <c r="B1401" s="10" t="s">
        <v>115</v>
      </c>
      <c r="C1401" s="10" t="s">
        <v>67</v>
      </c>
      <c r="D1401" s="9" t="n">
        <v>2022</v>
      </c>
      <c r="E1401" s="11" t="n">
        <v>481</v>
      </c>
      <c r="F1401" s="11" t="n">
        <v>87</v>
      </c>
      <c r="G1401" s="11" t="n">
        <v>101</v>
      </c>
      <c r="H1401" s="11" t="n">
        <v>11</v>
      </c>
      <c r="I1401" s="11" t="n">
        <v>766</v>
      </c>
      <c r="J1401" s="11" t="n">
        <v>540</v>
      </c>
      <c r="K1401" s="11" t="n">
        <v>1</v>
      </c>
      <c r="L1401" s="12" t="n">
        <v>22.8690228690229</v>
      </c>
      <c r="M1401" s="12" t="n">
        <v>2.07900207900208</v>
      </c>
      <c r="N1401" s="13" t="n">
        <v>0.704960835509138</v>
      </c>
      <c r="O1401" s="13" t="n">
        <v>1.59251559251559</v>
      </c>
      <c r="P1401" s="13" t="n">
        <v>0.20997920997921</v>
      </c>
      <c r="Q1401" s="13" t="n">
        <v>-0.405438813349815</v>
      </c>
      <c r="R1401" s="13" t="n">
        <v>-0.0982142857142857</v>
      </c>
      <c r="S1401" s="11" t="n">
        <v>0</v>
      </c>
      <c r="T1401" s="13" t="n">
        <v>-0.153846153846154</v>
      </c>
      <c r="U1401" s="13" t="n">
        <v>-0.134463276836158</v>
      </c>
      <c r="V1401" s="11" t="n">
        <v>0</v>
      </c>
      <c r="W1401" s="13" t="n">
        <v>-0.0909090909090909</v>
      </c>
      <c r="X1401" s="11" t="n">
        <v>0</v>
      </c>
      <c r="Y1401" s="11" t="n">
        <v>0</v>
      </c>
      <c r="Z1401" s="11" t="n">
        <v>0</v>
      </c>
      <c r="AA1401" s="11" t="n">
        <v>0</v>
      </c>
      <c r="AB1401" s="10" t="s">
        <v>515</v>
      </c>
      <c r="AC1401" s="11" t="n">
        <v>3</v>
      </c>
      <c r="AD1401" s="11" t="n">
        <v>3</v>
      </c>
      <c r="AE1401" s="11" t="n">
        <v>2</v>
      </c>
      <c r="AF1401" s="11" t="n">
        <v>2</v>
      </c>
      <c r="AG1401" s="11" t="n">
        <v>1</v>
      </c>
      <c r="AH1401" s="11" t="n">
        <v>0</v>
      </c>
      <c r="AI1401" s="13" t="n">
        <v>0.272727272727273</v>
      </c>
      <c r="AJ1401" s="13" t="n">
        <v>0.272727272727273</v>
      </c>
      <c r="AK1401" s="13" t="n">
        <v>0.181818181818182</v>
      </c>
      <c r="AL1401" s="13" t="n">
        <v>0.181818181818182</v>
      </c>
      <c r="AM1401" s="13" t="n">
        <v>0.0909090909090909</v>
      </c>
      <c r="AN1401" s="11" t="n">
        <v>0</v>
      </c>
      <c r="AO1401" s="13" t="n">
        <v>0</v>
      </c>
      <c r="AP1401" s="11" t="n">
        <v>2</v>
      </c>
      <c r="AQ1401" s="11" t="n">
        <v>0</v>
      </c>
      <c r="AR1401" s="13" t="n">
        <v>0.153846153846154</v>
      </c>
      <c r="AS1401" s="13" t="n">
        <v>0</v>
      </c>
      <c r="AT1401" s="14" t="n">
        <f aca="false">SUMIFS(시도_소아과개폐업!$C$5:$C$293,시도_소아과개폐업!$A$5:$A$293,$D1401,시도_소아과개폐업!$B$5:$B$293,$B1401)</f>
        <v>52</v>
      </c>
      <c r="AU1401" s="14" t="n">
        <f aca="false">SUMIFS(시도_소아과개폐업!$D$5:$D$293,시도_소아과개폐업!$A$5:$A$293,$D1401,시도_소아과개폐업!$B$5:$B$293,$B1401)</f>
        <v>28</v>
      </c>
      <c r="AV1401" s="14" t="n">
        <f aca="false">SUMIFS(시도_소아과개폐업!$F$5:$F$293,시도_소아과개폐업!$A$5:$A$293,$D1401,시도_소아과개폐업!$B$5:$B$293,$B1401)</f>
        <v>24</v>
      </c>
      <c r="AW1401" s="15" t="n">
        <f aca="false">SUMIFS(시도_소아과개폐업!$G$5:$G$293,시도_소아과개폐업!$A$5:$A$293,$D1401,시도_소아과개폐업!$B$5:$B$293,$B1401)</f>
        <v>0.212121212121212</v>
      </c>
      <c r="AX1401" s="14" t="n">
        <f aca="false">SUMIFS(시도_소아과개폐업!$H$5:$H$293,시도_소아과개폐업!$A$5:$A$293,$D1401,시도_소아과개폐업!$B$5:$B$293,$B1401)</f>
        <v>89</v>
      </c>
      <c r="AY1401" s="14" t="n">
        <f aca="false">SUMIFS(시군구_병원급!$E$5:$E$3668,시군구_병원급!$A$5:$A$3668,$A1401,시군구_병원급!$D$5:$D$3668,$D1401)</f>
        <v>3</v>
      </c>
      <c r="AZ1401" s="14" t="n">
        <f aca="false">SUMIFS(시군구_병원급!$F$5:$F$3668,시군구_병원급!$A$5:$A$3668,$A1401,시군구_병원급!$D$5:$D$3668,$D1401)</f>
        <v>1</v>
      </c>
      <c r="BA1401" s="14" t="n">
        <f aca="false">SUMIFS(시군구_병원급!$G$5:$G$3668,시군구_병원급!$A$5:$A$3668,$A1401,시군구_병원급!$D$5:$D$3668,$D1401)</f>
        <v>4</v>
      </c>
      <c r="BB1401" s="14" t="n">
        <f aca="false">SUMIFS(시군구_병원급!$H$5:$H$3668,시군구_병원급!$A$5:$A$3668,$A1401,시군구_병원급!$D$5:$D$3668,$D1401)</f>
        <v>8</v>
      </c>
      <c r="BC1401" s="16" t="n">
        <f aca="false">K1401+AY1401</f>
        <v>4</v>
      </c>
      <c r="BD1401" s="17" t="n">
        <f aca="false">IF(E1401=0,"",(K1401+AY1401)/E1401*1000)</f>
        <v>8.31600831600832</v>
      </c>
      <c r="BE1401" s="16" t="n">
        <f aca="false">AY1401-SUMIFS(시군구_병원급!$E$5:$E$3668,시군구_병원급!$A$5:$A$3668,$A1401,시군구_병원급!$D$5:$D$3668,$D1401-3)</f>
        <v>1</v>
      </c>
      <c r="BF1401" s="16" t="n">
        <f aca="false">IF(AY1401=0,1,0)</f>
        <v>0</v>
      </c>
      <c r="BG1401" s="16" t="n">
        <f aca="false">IF(K1401+AY1401=0,1,0)</f>
        <v>0</v>
      </c>
      <c r="BH1401" s="16" t="n">
        <f aca="false">AF1401+AG1401+AH1401</f>
        <v>3</v>
      </c>
      <c r="BI1401" s="18" t="n">
        <f aca="false">IF(H1401=0,"",BH1401/H1401)</f>
        <v>0.272727272727273</v>
      </c>
      <c r="BJ1401" s="16" t="n">
        <f aca="false">IF(AP1401="","",AP1401+AN1401)</f>
        <v>2</v>
      </c>
    </row>
    <row r="1402" customFormat="false" ht="15" hidden="false" customHeight="true" outlineLevel="0" collapsed="false">
      <c r="A1402" s="9" t="s">
        <v>116</v>
      </c>
      <c r="B1402" s="10" t="s">
        <v>115</v>
      </c>
      <c r="C1402" s="10" t="s">
        <v>117</v>
      </c>
      <c r="D1402" s="9" t="n">
        <v>2022</v>
      </c>
      <c r="E1402" s="11" t="n">
        <v>2560</v>
      </c>
      <c r="F1402" s="11" t="n">
        <v>349</v>
      </c>
      <c r="G1402" s="11" t="n">
        <v>344</v>
      </c>
      <c r="H1402" s="11" t="n">
        <v>32</v>
      </c>
      <c r="I1402" s="11" t="n">
        <v>1572</v>
      </c>
      <c r="J1402" s="11" t="n">
        <v>1266</v>
      </c>
      <c r="K1402" s="11" t="n">
        <v>3</v>
      </c>
      <c r="L1402" s="12" t="n">
        <v>12.5</v>
      </c>
      <c r="M1402" s="12" t="n">
        <v>1.171875</v>
      </c>
      <c r="N1402" s="13" t="n">
        <v>0.805343511450382</v>
      </c>
      <c r="O1402" s="13" t="n">
        <v>0.6140625</v>
      </c>
      <c r="P1402" s="13" t="n">
        <v>0.134375</v>
      </c>
      <c r="Q1402" s="13" t="n">
        <v>-0.166395310973624</v>
      </c>
      <c r="R1402" s="13" t="n">
        <v>-0.108808290155441</v>
      </c>
      <c r="S1402" s="11" t="n">
        <v>0</v>
      </c>
      <c r="T1402" s="13" t="n">
        <v>-0.0857142857142857</v>
      </c>
      <c r="U1402" s="13" t="n">
        <v>-0.0796252927400468</v>
      </c>
      <c r="V1402" s="11" t="n">
        <v>0</v>
      </c>
      <c r="W1402" s="13" t="n">
        <v>-0.09375</v>
      </c>
      <c r="X1402" s="11" t="n">
        <v>0</v>
      </c>
      <c r="Y1402" s="11" t="n">
        <v>0</v>
      </c>
      <c r="Z1402" s="11" t="n">
        <v>0</v>
      </c>
      <c r="AA1402" s="11" t="n">
        <v>0</v>
      </c>
      <c r="AB1402" s="10" t="s">
        <v>515</v>
      </c>
      <c r="AC1402" s="11" t="n">
        <v>13</v>
      </c>
      <c r="AD1402" s="11" t="n">
        <v>8</v>
      </c>
      <c r="AE1402" s="11" t="n">
        <v>7</v>
      </c>
      <c r="AF1402" s="11" t="n">
        <v>0</v>
      </c>
      <c r="AG1402" s="11" t="n">
        <v>4</v>
      </c>
      <c r="AH1402" s="11" t="n">
        <v>0</v>
      </c>
      <c r="AI1402" s="13" t="n">
        <v>0.40625</v>
      </c>
      <c r="AJ1402" s="13" t="n">
        <v>0.25</v>
      </c>
      <c r="AK1402" s="13" t="n">
        <v>0.21875</v>
      </c>
      <c r="AL1402" s="13" t="n">
        <v>0</v>
      </c>
      <c r="AM1402" s="13" t="n">
        <v>0.125</v>
      </c>
      <c r="AN1402" s="11" t="n">
        <v>0</v>
      </c>
      <c r="AO1402" s="13" t="n">
        <v>0</v>
      </c>
      <c r="AP1402" s="11" t="n">
        <v>4</v>
      </c>
      <c r="AQ1402" s="11" t="n">
        <v>1</v>
      </c>
      <c r="AR1402" s="13" t="n">
        <v>0.114285714285714</v>
      </c>
      <c r="AS1402" s="13" t="n">
        <v>0.0285714285714286</v>
      </c>
      <c r="AT1402" s="14" t="n">
        <f aca="false">SUMIFS(시도_소아과개폐업!$C$5:$C$293,시도_소아과개폐업!$A$5:$A$293,$D1402,시도_소아과개폐업!$B$5:$B$293,$B1402)</f>
        <v>52</v>
      </c>
      <c r="AU1402" s="14" t="n">
        <f aca="false">SUMIFS(시도_소아과개폐업!$D$5:$D$293,시도_소아과개폐업!$A$5:$A$293,$D1402,시도_소아과개폐업!$B$5:$B$293,$B1402)</f>
        <v>28</v>
      </c>
      <c r="AV1402" s="14" t="n">
        <f aca="false">SUMIFS(시도_소아과개폐업!$F$5:$F$293,시도_소아과개폐업!$A$5:$A$293,$D1402,시도_소아과개폐업!$B$5:$B$293,$B1402)</f>
        <v>24</v>
      </c>
      <c r="AW1402" s="15" t="n">
        <f aca="false">SUMIFS(시도_소아과개폐업!$G$5:$G$293,시도_소아과개폐업!$A$5:$A$293,$D1402,시도_소아과개폐업!$B$5:$B$293,$B1402)</f>
        <v>0.212121212121212</v>
      </c>
      <c r="AX1402" s="14" t="n">
        <f aca="false">SUMIFS(시도_소아과개폐업!$H$5:$H$293,시도_소아과개폐업!$A$5:$A$293,$D1402,시도_소아과개폐업!$B$5:$B$293,$B1402)</f>
        <v>89</v>
      </c>
      <c r="AY1402" s="14" t="n">
        <f aca="false">SUMIFS(시군구_병원급!$E$5:$E$3668,시군구_병원급!$A$5:$A$3668,$A1402,시군구_병원급!$D$5:$D$3668,$D1402)</f>
        <v>4</v>
      </c>
      <c r="AZ1402" s="14" t="n">
        <f aca="false">SUMIFS(시군구_병원급!$F$5:$F$3668,시군구_병원급!$A$5:$A$3668,$A1402,시군구_병원급!$D$5:$D$3668,$D1402)</f>
        <v>4</v>
      </c>
      <c r="BA1402" s="14" t="n">
        <f aca="false">SUMIFS(시군구_병원급!$G$5:$G$3668,시군구_병원급!$A$5:$A$3668,$A1402,시군구_병원급!$D$5:$D$3668,$D1402)</f>
        <v>7</v>
      </c>
      <c r="BB1402" s="14" t="n">
        <f aca="false">SUMIFS(시군구_병원급!$H$5:$H$3668,시군구_병원급!$A$5:$A$3668,$A1402,시군구_병원급!$D$5:$D$3668,$D1402)</f>
        <v>15</v>
      </c>
      <c r="BC1402" s="16" t="n">
        <f aca="false">K1402+AY1402</f>
        <v>7</v>
      </c>
      <c r="BD1402" s="17" t="n">
        <f aca="false">IF(E1402=0,"",(K1402+AY1402)/E1402*1000)</f>
        <v>2.734375</v>
      </c>
      <c r="BE1402" s="16" t="n">
        <f aca="false">AY1402-SUMIFS(시군구_병원급!$E$5:$E$3668,시군구_병원급!$A$5:$A$3668,$A1402,시군구_병원급!$D$5:$D$3668,$D1402-3)</f>
        <v>0</v>
      </c>
      <c r="BF1402" s="16" t="n">
        <f aca="false">IF(AY1402=0,1,0)</f>
        <v>0</v>
      </c>
      <c r="BG1402" s="16" t="n">
        <f aca="false">IF(K1402+AY1402=0,1,0)</f>
        <v>0</v>
      </c>
      <c r="BH1402" s="16" t="n">
        <f aca="false">AF1402+AG1402+AH1402</f>
        <v>4</v>
      </c>
      <c r="BI1402" s="18" t="n">
        <f aca="false">IF(H1402=0,"",BH1402/H1402)</f>
        <v>0.125</v>
      </c>
      <c r="BJ1402" s="16" t="n">
        <f aca="false">IF(AP1402="","",AP1402+AN1402)</f>
        <v>4</v>
      </c>
    </row>
    <row r="1403" customFormat="false" ht="15" hidden="false" customHeight="true" outlineLevel="0" collapsed="false">
      <c r="A1403" s="9" t="s">
        <v>118</v>
      </c>
      <c r="B1403" s="10" t="s">
        <v>115</v>
      </c>
      <c r="C1403" s="10" t="s">
        <v>119</v>
      </c>
      <c r="D1403" s="9" t="n">
        <v>2022</v>
      </c>
      <c r="E1403" s="11" t="n">
        <v>2078</v>
      </c>
      <c r="F1403" s="11" t="n">
        <v>347</v>
      </c>
      <c r="G1403" s="11" t="n">
        <v>370</v>
      </c>
      <c r="H1403" s="11" t="n">
        <v>31</v>
      </c>
      <c r="I1403" s="11" t="n">
        <v>1755</v>
      </c>
      <c r="J1403" s="11" t="n">
        <v>1291</v>
      </c>
      <c r="K1403" s="11" t="n">
        <v>1</v>
      </c>
      <c r="L1403" s="12" t="n">
        <v>14.9181905678537</v>
      </c>
      <c r="M1403" s="12" t="n">
        <v>0.481231953801732</v>
      </c>
      <c r="N1403" s="13" t="n">
        <v>0.735612535612536</v>
      </c>
      <c r="O1403" s="13" t="n">
        <v>0.84456207892204</v>
      </c>
      <c r="P1403" s="13" t="n">
        <v>0.178055822906641</v>
      </c>
      <c r="Q1403" s="13" t="n">
        <v>-0.125420875420875</v>
      </c>
      <c r="R1403" s="13" t="n">
        <v>0.107784431137725</v>
      </c>
      <c r="S1403" s="11" t="n">
        <v>0</v>
      </c>
      <c r="T1403" s="13" t="n">
        <v>0.0333333333333334</v>
      </c>
      <c r="U1403" s="13" t="n">
        <v>0.0132794457274827</v>
      </c>
      <c r="V1403" s="11" t="n">
        <v>0</v>
      </c>
      <c r="W1403" s="13" t="n">
        <v>-0.0967741935483871</v>
      </c>
      <c r="X1403" s="11" t="n">
        <v>0</v>
      </c>
      <c r="Y1403" s="11" t="n">
        <v>0</v>
      </c>
      <c r="Z1403" s="11" t="n">
        <v>0</v>
      </c>
      <c r="AA1403" s="11" t="n">
        <v>0</v>
      </c>
      <c r="AB1403" s="10" t="s">
        <v>515</v>
      </c>
      <c r="AC1403" s="11" t="n">
        <v>12</v>
      </c>
      <c r="AD1403" s="11" t="n">
        <v>6</v>
      </c>
      <c r="AE1403" s="11" t="n">
        <v>3</v>
      </c>
      <c r="AF1403" s="11" t="n">
        <v>6</v>
      </c>
      <c r="AG1403" s="11" t="n">
        <v>4</v>
      </c>
      <c r="AH1403" s="11" t="n">
        <v>0</v>
      </c>
      <c r="AI1403" s="13" t="n">
        <v>0.387096774193548</v>
      </c>
      <c r="AJ1403" s="13" t="n">
        <v>0.193548387096774</v>
      </c>
      <c r="AK1403" s="13" t="n">
        <v>0.0967741935483871</v>
      </c>
      <c r="AL1403" s="13" t="n">
        <v>0.193548387096774</v>
      </c>
      <c r="AM1403" s="13" t="n">
        <v>0.129032258064516</v>
      </c>
      <c r="AN1403" s="11" t="n">
        <v>0</v>
      </c>
      <c r="AO1403" s="13" t="n">
        <v>0</v>
      </c>
      <c r="AP1403" s="11" t="n">
        <v>1</v>
      </c>
      <c r="AQ1403" s="11" t="n">
        <v>1</v>
      </c>
      <c r="AR1403" s="13" t="n">
        <v>0.032258064516129</v>
      </c>
      <c r="AS1403" s="13" t="n">
        <v>0.032258064516129</v>
      </c>
      <c r="AT1403" s="14" t="n">
        <f aca="false">SUMIFS(시도_소아과개폐업!$C$5:$C$293,시도_소아과개폐업!$A$5:$A$293,$D1403,시도_소아과개폐업!$B$5:$B$293,$B1403)</f>
        <v>52</v>
      </c>
      <c r="AU1403" s="14" t="n">
        <f aca="false">SUMIFS(시도_소아과개폐업!$D$5:$D$293,시도_소아과개폐업!$A$5:$A$293,$D1403,시도_소아과개폐업!$B$5:$B$293,$B1403)</f>
        <v>28</v>
      </c>
      <c r="AV1403" s="14" t="n">
        <f aca="false">SUMIFS(시도_소아과개폐업!$F$5:$F$293,시도_소아과개폐업!$A$5:$A$293,$D1403,시도_소아과개폐업!$B$5:$B$293,$B1403)</f>
        <v>24</v>
      </c>
      <c r="AW1403" s="15" t="n">
        <f aca="false">SUMIFS(시도_소아과개폐업!$G$5:$G$293,시도_소아과개폐업!$A$5:$A$293,$D1403,시도_소아과개폐업!$B$5:$B$293,$B1403)</f>
        <v>0.212121212121212</v>
      </c>
      <c r="AX1403" s="14" t="n">
        <f aca="false">SUMIFS(시도_소아과개폐업!$H$5:$H$293,시도_소아과개폐업!$A$5:$A$293,$D1403,시도_소아과개폐업!$B$5:$B$293,$B1403)</f>
        <v>89</v>
      </c>
      <c r="AY1403" s="14" t="n">
        <f aca="false">SUMIFS(시군구_병원급!$E$5:$E$3668,시군구_병원급!$A$5:$A$3668,$A1403,시군구_병원급!$D$5:$D$3668,$D1403)</f>
        <v>5</v>
      </c>
      <c r="AZ1403" s="14" t="n">
        <f aca="false">SUMIFS(시군구_병원급!$F$5:$F$3668,시군구_병원급!$A$5:$A$3668,$A1403,시군구_병원급!$D$5:$D$3668,$D1403)</f>
        <v>3</v>
      </c>
      <c r="BA1403" s="14" t="n">
        <f aca="false">SUMIFS(시군구_병원급!$G$5:$G$3668,시군구_병원급!$A$5:$A$3668,$A1403,시군구_병원급!$D$5:$D$3668,$D1403)</f>
        <v>8</v>
      </c>
      <c r="BB1403" s="14" t="n">
        <f aca="false">SUMIFS(시군구_병원급!$H$5:$H$3668,시군구_병원급!$A$5:$A$3668,$A1403,시군구_병원급!$D$5:$D$3668,$D1403)</f>
        <v>17</v>
      </c>
      <c r="BC1403" s="16" t="n">
        <f aca="false">K1403+AY1403</f>
        <v>6</v>
      </c>
      <c r="BD1403" s="17" t="n">
        <f aca="false">IF(E1403=0,"",(K1403+AY1403)/E1403*1000)</f>
        <v>2.88739172281039</v>
      </c>
      <c r="BE1403" s="16" t="n">
        <f aca="false">AY1403-SUMIFS(시군구_병원급!$E$5:$E$3668,시군구_병원급!$A$5:$A$3668,$A1403,시군구_병원급!$D$5:$D$3668,$D1403-3)</f>
        <v>0</v>
      </c>
      <c r="BF1403" s="16" t="n">
        <f aca="false">IF(AY1403=0,1,0)</f>
        <v>0</v>
      </c>
      <c r="BG1403" s="16" t="n">
        <f aca="false">IF(K1403+AY1403=0,1,0)</f>
        <v>0</v>
      </c>
      <c r="BH1403" s="16" t="n">
        <f aca="false">AF1403+AG1403+AH1403</f>
        <v>10</v>
      </c>
      <c r="BI1403" s="18" t="n">
        <f aca="false">IF(H1403=0,"",BH1403/H1403)</f>
        <v>0.32258064516129</v>
      </c>
      <c r="BJ1403" s="16" t="n">
        <f aca="false">IF(AP1403="","",AP1403+AN1403)</f>
        <v>1</v>
      </c>
    </row>
    <row r="1404" customFormat="false" ht="15" hidden="false" customHeight="true" outlineLevel="0" collapsed="false">
      <c r="A1404" s="9" t="s">
        <v>120</v>
      </c>
      <c r="B1404" s="10" t="s">
        <v>115</v>
      </c>
      <c r="C1404" s="10" t="s">
        <v>121</v>
      </c>
      <c r="D1404" s="9" t="n">
        <v>2022</v>
      </c>
      <c r="E1404" s="11" t="n">
        <v>2205</v>
      </c>
      <c r="F1404" s="11" t="n">
        <v>307</v>
      </c>
      <c r="G1404" s="11" t="n">
        <v>321</v>
      </c>
      <c r="H1404" s="11" t="n">
        <v>42</v>
      </c>
      <c r="I1404" s="11" t="n">
        <v>2248</v>
      </c>
      <c r="J1404" s="11" t="n">
        <v>1538</v>
      </c>
      <c r="K1404" s="11" t="n">
        <v>3</v>
      </c>
      <c r="L1404" s="12" t="n">
        <v>19.0476190476191</v>
      </c>
      <c r="M1404" s="12" t="n">
        <v>1.36054421768708</v>
      </c>
      <c r="N1404" s="13" t="n">
        <v>0.684163701067616</v>
      </c>
      <c r="O1404" s="13" t="n">
        <v>1.01950113378685</v>
      </c>
      <c r="P1404" s="13" t="n">
        <v>0.145578231292517</v>
      </c>
      <c r="Q1404" s="13" t="n">
        <v>-0.268414067684141</v>
      </c>
      <c r="R1404" s="13" t="n">
        <v>-0.0722543352601156</v>
      </c>
      <c r="S1404" s="11" t="n">
        <v>0</v>
      </c>
      <c r="T1404" s="13" t="n">
        <v>-0.0232558139534884</v>
      </c>
      <c r="U1404" s="13" t="n">
        <v>-0.0538720538720539</v>
      </c>
      <c r="V1404" s="11" t="n">
        <v>0</v>
      </c>
      <c r="W1404" s="13" t="n">
        <v>-0.261904761904762</v>
      </c>
      <c r="X1404" s="11" t="n">
        <v>1</v>
      </c>
      <c r="Y1404" s="11" t="n">
        <v>1</v>
      </c>
      <c r="Z1404" s="11" t="n">
        <v>1</v>
      </c>
      <c r="AA1404" s="11" t="n">
        <v>1</v>
      </c>
      <c r="AB1404" s="10" t="s">
        <v>515</v>
      </c>
      <c r="AC1404" s="11" t="n">
        <v>17</v>
      </c>
      <c r="AD1404" s="11" t="n">
        <v>8</v>
      </c>
      <c r="AE1404" s="11" t="n">
        <v>8</v>
      </c>
      <c r="AF1404" s="11" t="n">
        <v>2</v>
      </c>
      <c r="AG1404" s="11" t="n">
        <v>7</v>
      </c>
      <c r="AH1404" s="11" t="n">
        <v>0</v>
      </c>
      <c r="AI1404" s="13" t="n">
        <v>0.404761904761905</v>
      </c>
      <c r="AJ1404" s="13" t="n">
        <v>0.190476190476191</v>
      </c>
      <c r="AK1404" s="13" t="n">
        <v>0.190476190476191</v>
      </c>
      <c r="AL1404" s="13" t="n">
        <v>0.0476190476190476</v>
      </c>
      <c r="AM1404" s="13" t="n">
        <v>0.166666666666667</v>
      </c>
      <c r="AN1404" s="11" t="n">
        <v>0</v>
      </c>
      <c r="AO1404" s="13" t="n">
        <v>0</v>
      </c>
      <c r="AP1404" s="11" t="n">
        <v>4</v>
      </c>
      <c r="AQ1404" s="11" t="n">
        <v>1</v>
      </c>
      <c r="AR1404" s="13" t="n">
        <v>0.0888888888888889</v>
      </c>
      <c r="AS1404" s="13" t="n">
        <v>0.0222222222222222</v>
      </c>
      <c r="AT1404" s="14" t="n">
        <f aca="false">SUMIFS(시도_소아과개폐업!$C$5:$C$293,시도_소아과개폐업!$A$5:$A$293,$D1404,시도_소아과개폐업!$B$5:$B$293,$B1404)</f>
        <v>52</v>
      </c>
      <c r="AU1404" s="14" t="n">
        <f aca="false">SUMIFS(시도_소아과개폐업!$D$5:$D$293,시도_소아과개폐업!$A$5:$A$293,$D1404,시도_소아과개폐업!$B$5:$B$293,$B1404)</f>
        <v>28</v>
      </c>
      <c r="AV1404" s="14" t="n">
        <f aca="false">SUMIFS(시도_소아과개폐업!$F$5:$F$293,시도_소아과개폐업!$A$5:$A$293,$D1404,시도_소아과개폐업!$B$5:$B$293,$B1404)</f>
        <v>24</v>
      </c>
      <c r="AW1404" s="15" t="n">
        <f aca="false">SUMIFS(시도_소아과개폐업!$G$5:$G$293,시도_소아과개폐업!$A$5:$A$293,$D1404,시도_소아과개폐업!$B$5:$B$293,$B1404)</f>
        <v>0.212121212121212</v>
      </c>
      <c r="AX1404" s="14" t="n">
        <f aca="false">SUMIFS(시도_소아과개폐업!$H$5:$H$293,시도_소아과개폐업!$A$5:$A$293,$D1404,시도_소아과개폐업!$B$5:$B$293,$B1404)</f>
        <v>89</v>
      </c>
      <c r="AY1404" s="14" t="n">
        <f aca="false">SUMIFS(시군구_병원급!$E$5:$E$3668,시군구_병원급!$A$5:$A$3668,$A1404,시군구_병원급!$D$5:$D$3668,$D1404)</f>
        <v>6</v>
      </c>
      <c r="AZ1404" s="14" t="n">
        <f aca="false">SUMIFS(시군구_병원급!$F$5:$F$3668,시군구_병원급!$A$5:$A$3668,$A1404,시군구_병원급!$D$5:$D$3668,$D1404)</f>
        <v>2</v>
      </c>
      <c r="BA1404" s="14" t="n">
        <f aca="false">SUMIFS(시군구_병원급!$G$5:$G$3668,시군구_병원급!$A$5:$A$3668,$A1404,시군구_병원급!$D$5:$D$3668,$D1404)</f>
        <v>4</v>
      </c>
      <c r="BB1404" s="14" t="n">
        <f aca="false">SUMIFS(시군구_병원급!$H$5:$H$3668,시군구_병원급!$A$5:$A$3668,$A1404,시군구_병원급!$D$5:$D$3668,$D1404)</f>
        <v>9</v>
      </c>
      <c r="BC1404" s="16" t="n">
        <f aca="false">K1404+AY1404</f>
        <v>9</v>
      </c>
      <c r="BD1404" s="17" t="n">
        <f aca="false">IF(E1404=0,"",(K1404+AY1404)/E1404*1000)</f>
        <v>4.08163265306123</v>
      </c>
      <c r="BE1404" s="16" t="n">
        <f aca="false">AY1404-SUMIFS(시군구_병원급!$E$5:$E$3668,시군구_병원급!$A$5:$A$3668,$A1404,시군구_병원급!$D$5:$D$3668,$D1404-3)</f>
        <v>1</v>
      </c>
      <c r="BF1404" s="16" t="n">
        <f aca="false">IF(AY1404=0,1,0)</f>
        <v>0</v>
      </c>
      <c r="BG1404" s="16" t="n">
        <f aca="false">IF(K1404+AY1404=0,1,0)</f>
        <v>0</v>
      </c>
      <c r="BH1404" s="16" t="n">
        <f aca="false">AF1404+AG1404+AH1404</f>
        <v>9</v>
      </c>
      <c r="BI1404" s="18" t="n">
        <f aca="false">IF(H1404=0,"",BH1404/H1404)</f>
        <v>0.214285714285714</v>
      </c>
      <c r="BJ1404" s="16" t="n">
        <f aca="false">IF(AP1404="","",AP1404+AN1404)</f>
        <v>4</v>
      </c>
    </row>
    <row r="1405" customFormat="false" ht="15" hidden="false" customHeight="true" outlineLevel="0" collapsed="false">
      <c r="A1405" s="9" t="s">
        <v>122</v>
      </c>
      <c r="B1405" s="10" t="s">
        <v>115</v>
      </c>
      <c r="C1405" s="10" t="s">
        <v>123</v>
      </c>
      <c r="D1405" s="9" t="n">
        <v>2022</v>
      </c>
      <c r="E1405" s="11" t="n">
        <v>10416</v>
      </c>
      <c r="F1405" s="11" t="n">
        <v>1540</v>
      </c>
      <c r="G1405" s="11" t="n">
        <v>1498</v>
      </c>
      <c r="H1405" s="11" t="n">
        <v>135</v>
      </c>
      <c r="I1405" s="11" t="n">
        <v>6096</v>
      </c>
      <c r="J1405" s="11" t="n">
        <v>4895</v>
      </c>
      <c r="K1405" s="11" t="n">
        <v>14</v>
      </c>
      <c r="L1405" s="12" t="n">
        <v>12.9608294930876</v>
      </c>
      <c r="M1405" s="12" t="n">
        <v>1.34408602150538</v>
      </c>
      <c r="N1405" s="13" t="n">
        <v>0.802985564304462</v>
      </c>
      <c r="O1405" s="13" t="n">
        <v>0.585253456221198</v>
      </c>
      <c r="P1405" s="13" t="n">
        <v>0.143817204301075</v>
      </c>
      <c r="Q1405" s="13" t="n">
        <v>-0.172479542385</v>
      </c>
      <c r="R1405" s="13" t="n">
        <v>-0.116224188790561</v>
      </c>
      <c r="S1405" s="11" t="n">
        <v>-2</v>
      </c>
      <c r="T1405" s="13" t="n">
        <v>-0.0939597315436241</v>
      </c>
      <c r="U1405" s="13" t="n">
        <v>-0.0516490354698196</v>
      </c>
      <c r="V1405" s="11" t="n">
        <v>0</v>
      </c>
      <c r="W1405" s="13" t="n">
        <v>-0.0148148148148148</v>
      </c>
      <c r="X1405" s="11" t="n">
        <v>0</v>
      </c>
      <c r="Y1405" s="11" t="n">
        <v>0</v>
      </c>
      <c r="Z1405" s="11" t="n">
        <v>0</v>
      </c>
      <c r="AA1405" s="11" t="n">
        <v>0</v>
      </c>
      <c r="AB1405" s="10" t="s">
        <v>515</v>
      </c>
      <c r="AC1405" s="11" t="n">
        <v>30</v>
      </c>
      <c r="AD1405" s="11" t="n">
        <v>47</v>
      </c>
      <c r="AE1405" s="11" t="n">
        <v>43</v>
      </c>
      <c r="AF1405" s="11" t="n">
        <v>8</v>
      </c>
      <c r="AG1405" s="11" t="n">
        <v>6</v>
      </c>
      <c r="AH1405" s="11" t="n">
        <v>1</v>
      </c>
      <c r="AI1405" s="13" t="n">
        <v>0.222222222222222</v>
      </c>
      <c r="AJ1405" s="13" t="n">
        <v>0.348148148148148</v>
      </c>
      <c r="AK1405" s="13" t="n">
        <v>0.318518518518519</v>
      </c>
      <c r="AL1405" s="13" t="n">
        <v>0.0592592592592593</v>
      </c>
      <c r="AM1405" s="13" t="n">
        <v>0.0444444444444445</v>
      </c>
      <c r="AN1405" s="11" t="n">
        <v>2</v>
      </c>
      <c r="AO1405" s="13" t="n">
        <v>0.0145985401459854</v>
      </c>
      <c r="AP1405" s="11" t="n">
        <v>17</v>
      </c>
      <c r="AQ1405" s="11" t="n">
        <v>4</v>
      </c>
      <c r="AR1405" s="13" t="n">
        <v>0.112582781456954</v>
      </c>
      <c r="AS1405" s="13" t="n">
        <v>0.0264900662251656</v>
      </c>
      <c r="AT1405" s="14" t="n">
        <f aca="false">SUMIFS(시도_소아과개폐업!$C$5:$C$293,시도_소아과개폐업!$A$5:$A$293,$D1405,시도_소아과개폐업!$B$5:$B$293,$B1405)</f>
        <v>52</v>
      </c>
      <c r="AU1405" s="14" t="n">
        <f aca="false">SUMIFS(시도_소아과개폐업!$D$5:$D$293,시도_소아과개폐업!$A$5:$A$293,$D1405,시도_소아과개폐업!$B$5:$B$293,$B1405)</f>
        <v>28</v>
      </c>
      <c r="AV1405" s="14" t="n">
        <f aca="false">SUMIFS(시도_소아과개폐업!$F$5:$F$293,시도_소아과개폐업!$A$5:$A$293,$D1405,시도_소아과개폐업!$B$5:$B$293,$B1405)</f>
        <v>24</v>
      </c>
      <c r="AW1405" s="15" t="n">
        <f aca="false">SUMIFS(시도_소아과개폐업!$G$5:$G$293,시도_소아과개폐업!$A$5:$A$293,$D1405,시도_소아과개폐업!$B$5:$B$293,$B1405)</f>
        <v>0.212121212121212</v>
      </c>
      <c r="AX1405" s="14" t="n">
        <f aca="false">SUMIFS(시도_소아과개폐업!$H$5:$H$293,시도_소아과개폐업!$A$5:$A$293,$D1405,시도_소아과개폐업!$B$5:$B$293,$B1405)</f>
        <v>89</v>
      </c>
      <c r="AY1405" s="14" t="n">
        <f aca="false">SUMIFS(시군구_병원급!$E$5:$E$3668,시군구_병원급!$A$5:$A$3668,$A1405,시군구_병원급!$D$5:$D$3668,$D1405)</f>
        <v>12</v>
      </c>
      <c r="AZ1405" s="14" t="n">
        <f aca="false">SUMIFS(시군구_병원급!$F$5:$F$3668,시군구_병원급!$A$5:$A$3668,$A1405,시군구_병원급!$D$5:$D$3668,$D1405)</f>
        <v>4</v>
      </c>
      <c r="BA1405" s="14" t="n">
        <f aca="false">SUMIFS(시군구_병원급!$G$5:$G$3668,시군구_병원급!$A$5:$A$3668,$A1405,시군구_병원급!$D$5:$D$3668,$D1405)</f>
        <v>23</v>
      </c>
      <c r="BB1405" s="14" t="n">
        <f aca="false">SUMIFS(시군구_병원급!$H$5:$H$3668,시군구_병원급!$A$5:$A$3668,$A1405,시군구_병원급!$D$5:$D$3668,$D1405)</f>
        <v>45</v>
      </c>
      <c r="BC1405" s="16" t="n">
        <f aca="false">K1405+AY1405</f>
        <v>26</v>
      </c>
      <c r="BD1405" s="17" t="n">
        <f aca="false">IF(E1405=0,"",(K1405+AY1405)/E1405*1000)</f>
        <v>2.49615975422427</v>
      </c>
      <c r="BE1405" s="16" t="n">
        <f aca="false">AY1405-SUMIFS(시군구_병원급!$E$5:$E$3668,시군구_병원급!$A$5:$A$3668,$A1405,시군구_병원급!$D$5:$D$3668,$D1405-3)</f>
        <v>-1</v>
      </c>
      <c r="BF1405" s="16" t="n">
        <f aca="false">IF(AY1405=0,1,0)</f>
        <v>0</v>
      </c>
      <c r="BG1405" s="16" t="n">
        <f aca="false">IF(K1405+AY1405=0,1,0)</f>
        <v>0</v>
      </c>
      <c r="BH1405" s="16" t="n">
        <f aca="false">AF1405+AG1405+AH1405</f>
        <v>15</v>
      </c>
      <c r="BI1405" s="18" t="n">
        <f aca="false">IF(H1405=0,"",BH1405/H1405)</f>
        <v>0.111111111111111</v>
      </c>
      <c r="BJ1405" s="16" t="n">
        <f aca="false">IF(AP1405="","",AP1405+AN1405)</f>
        <v>19</v>
      </c>
    </row>
    <row r="1406" customFormat="false" ht="15" hidden="false" customHeight="true" outlineLevel="0" collapsed="false">
      <c r="A1406" s="9" t="s">
        <v>124</v>
      </c>
      <c r="B1406" s="10" t="s">
        <v>115</v>
      </c>
      <c r="C1406" s="10" t="s">
        <v>125</v>
      </c>
      <c r="D1406" s="9" t="n">
        <v>2022</v>
      </c>
      <c r="E1406" s="11" t="n">
        <v>9383</v>
      </c>
      <c r="F1406" s="11" t="n">
        <v>1226</v>
      </c>
      <c r="G1406" s="11" t="n">
        <v>1271</v>
      </c>
      <c r="H1406" s="11" t="n">
        <v>108</v>
      </c>
      <c r="I1406" s="11" t="n">
        <v>6289</v>
      </c>
      <c r="J1406" s="11" t="n">
        <v>5074</v>
      </c>
      <c r="K1406" s="11" t="n">
        <v>11</v>
      </c>
      <c r="L1406" s="12" t="n">
        <v>11.5101779814558</v>
      </c>
      <c r="M1406" s="12" t="n">
        <v>1.17233294255569</v>
      </c>
      <c r="N1406" s="13" t="n">
        <v>0.80680553347114</v>
      </c>
      <c r="O1406" s="13" t="n">
        <v>0.670254715975701</v>
      </c>
      <c r="P1406" s="13" t="n">
        <v>0.135457742726207</v>
      </c>
      <c r="Q1406" s="13" t="n">
        <v>-0.117309501411101</v>
      </c>
      <c r="R1406" s="13" t="n">
        <v>-0.0154918667699457</v>
      </c>
      <c r="S1406" s="11" t="n">
        <v>0</v>
      </c>
      <c r="T1406" s="13" t="n">
        <v>-0.027027027027027</v>
      </c>
      <c r="U1406" s="13" t="n">
        <v>0.0150096836668818</v>
      </c>
      <c r="V1406" s="11" t="n">
        <v>0</v>
      </c>
      <c r="W1406" s="13" t="n">
        <v>-0.0740740740740741</v>
      </c>
      <c r="X1406" s="11" t="n">
        <v>0</v>
      </c>
      <c r="Y1406" s="11" t="n">
        <v>0</v>
      </c>
      <c r="Z1406" s="11" t="n">
        <v>0</v>
      </c>
      <c r="AA1406" s="11" t="n">
        <v>0</v>
      </c>
      <c r="AB1406" s="10" t="s">
        <v>515</v>
      </c>
      <c r="AC1406" s="11" t="n">
        <v>36</v>
      </c>
      <c r="AD1406" s="11" t="n">
        <v>39</v>
      </c>
      <c r="AE1406" s="11" t="n">
        <v>25</v>
      </c>
      <c r="AF1406" s="11" t="n">
        <v>1</v>
      </c>
      <c r="AG1406" s="11" t="n">
        <v>5</v>
      </c>
      <c r="AH1406" s="11" t="n">
        <v>2</v>
      </c>
      <c r="AI1406" s="13" t="n">
        <v>0.333333333333333</v>
      </c>
      <c r="AJ1406" s="13" t="n">
        <v>0.361111111111111</v>
      </c>
      <c r="AK1406" s="13" t="n">
        <v>0.231481481481482</v>
      </c>
      <c r="AL1406" s="13" t="n">
        <v>0.00925925925925926</v>
      </c>
      <c r="AM1406" s="13" t="n">
        <v>0.0462962962962963</v>
      </c>
      <c r="AN1406" s="11" t="n">
        <v>3</v>
      </c>
      <c r="AO1406" s="13" t="n">
        <v>0.027027027027027</v>
      </c>
      <c r="AP1406" s="11" t="n">
        <v>8</v>
      </c>
      <c r="AQ1406" s="11" t="n">
        <v>7</v>
      </c>
      <c r="AR1406" s="13" t="n">
        <v>0.0714285714285714</v>
      </c>
      <c r="AS1406" s="13" t="n">
        <v>0.0625</v>
      </c>
      <c r="AT1406" s="14" t="n">
        <f aca="false">SUMIFS(시도_소아과개폐업!$C$5:$C$293,시도_소아과개폐업!$A$5:$A$293,$D1406,시도_소아과개폐업!$B$5:$B$293,$B1406)</f>
        <v>52</v>
      </c>
      <c r="AU1406" s="14" t="n">
        <f aca="false">SUMIFS(시도_소아과개폐업!$D$5:$D$293,시도_소아과개폐업!$A$5:$A$293,$D1406,시도_소아과개폐업!$B$5:$B$293,$B1406)</f>
        <v>28</v>
      </c>
      <c r="AV1406" s="14" t="n">
        <f aca="false">SUMIFS(시도_소아과개폐업!$F$5:$F$293,시도_소아과개폐업!$A$5:$A$293,$D1406,시도_소아과개폐업!$B$5:$B$293,$B1406)</f>
        <v>24</v>
      </c>
      <c r="AW1406" s="15" t="n">
        <f aca="false">SUMIFS(시도_소아과개폐업!$G$5:$G$293,시도_소아과개폐업!$A$5:$A$293,$D1406,시도_소아과개폐업!$B$5:$B$293,$B1406)</f>
        <v>0.212121212121212</v>
      </c>
      <c r="AX1406" s="14" t="n">
        <f aca="false">SUMIFS(시도_소아과개폐업!$H$5:$H$293,시도_소아과개폐업!$A$5:$A$293,$D1406,시도_소아과개폐업!$B$5:$B$293,$B1406)</f>
        <v>89</v>
      </c>
      <c r="AY1406" s="14" t="n">
        <f aca="false">SUMIFS(시군구_병원급!$E$5:$E$3668,시군구_병원급!$A$5:$A$3668,$A1406,시군구_병원급!$D$5:$D$3668,$D1406)</f>
        <v>14</v>
      </c>
      <c r="AZ1406" s="14" t="n">
        <f aca="false">SUMIFS(시군구_병원급!$F$5:$F$3668,시군구_병원급!$A$5:$A$3668,$A1406,시군구_병원급!$D$5:$D$3668,$D1406)</f>
        <v>3</v>
      </c>
      <c r="BA1406" s="14" t="n">
        <f aca="false">SUMIFS(시군구_병원급!$G$5:$G$3668,시군구_병원급!$A$5:$A$3668,$A1406,시군구_병원급!$D$5:$D$3668,$D1406)</f>
        <v>23</v>
      </c>
      <c r="BB1406" s="14" t="n">
        <f aca="false">SUMIFS(시군구_병원급!$H$5:$H$3668,시군구_병원급!$A$5:$A$3668,$A1406,시군구_병원급!$D$5:$D$3668,$D1406)</f>
        <v>46</v>
      </c>
      <c r="BC1406" s="16" t="n">
        <f aca="false">K1406+AY1406</f>
        <v>25</v>
      </c>
      <c r="BD1406" s="17" t="n">
        <f aca="false">IF(E1406=0,"",(K1406+AY1406)/E1406*1000)</f>
        <v>2.66439305126292</v>
      </c>
      <c r="BE1406" s="16" t="n">
        <f aca="false">AY1406-SUMIFS(시군구_병원급!$E$5:$E$3668,시군구_병원급!$A$5:$A$3668,$A1406,시군구_병원급!$D$5:$D$3668,$D1406-3)</f>
        <v>-1</v>
      </c>
      <c r="BF1406" s="16" t="n">
        <f aca="false">IF(AY1406=0,1,0)</f>
        <v>0</v>
      </c>
      <c r="BG1406" s="16" t="n">
        <f aca="false">IF(K1406+AY1406=0,1,0)</f>
        <v>0</v>
      </c>
      <c r="BH1406" s="16" t="n">
        <f aca="false">AF1406+AG1406+AH1406</f>
        <v>8</v>
      </c>
      <c r="BI1406" s="18" t="n">
        <f aca="false">IF(H1406=0,"",BH1406/H1406)</f>
        <v>0.0740740740740741</v>
      </c>
      <c r="BJ1406" s="16" t="n">
        <f aca="false">IF(AP1406="","",AP1406+AN1406)</f>
        <v>11</v>
      </c>
    </row>
    <row r="1407" customFormat="false" ht="15" hidden="false" customHeight="true" outlineLevel="0" collapsed="false">
      <c r="A1407" s="9" t="s">
        <v>126</v>
      </c>
      <c r="B1407" s="10" t="s">
        <v>115</v>
      </c>
      <c r="C1407" s="10" t="s">
        <v>127</v>
      </c>
      <c r="D1407" s="9" t="n">
        <v>2022</v>
      </c>
      <c r="E1407" s="11" t="n">
        <v>6929</v>
      </c>
      <c r="F1407" s="11" t="n">
        <v>802</v>
      </c>
      <c r="G1407" s="11" t="n">
        <v>832</v>
      </c>
      <c r="H1407" s="11" t="n">
        <v>120</v>
      </c>
      <c r="I1407" s="11" t="n">
        <v>5702</v>
      </c>
      <c r="J1407" s="11" t="n">
        <v>3752</v>
      </c>
      <c r="K1407" s="11" t="n">
        <v>11</v>
      </c>
      <c r="L1407" s="12" t="n">
        <v>17.3185163804301</v>
      </c>
      <c r="M1407" s="12" t="n">
        <v>1.58753066820609</v>
      </c>
      <c r="N1407" s="13" t="n">
        <v>0.658014731673097</v>
      </c>
      <c r="O1407" s="13" t="n">
        <v>0.822918170010103</v>
      </c>
      <c r="P1407" s="13" t="n">
        <v>0.120075046904315</v>
      </c>
      <c r="Q1407" s="13" t="n">
        <v>-0.331242158092848</v>
      </c>
      <c r="R1407" s="13" t="n">
        <v>-0.308395677472984</v>
      </c>
      <c r="S1407" s="11" t="n">
        <v>0</v>
      </c>
      <c r="T1407" s="13" t="n">
        <v>-0.0243902439024391</v>
      </c>
      <c r="U1407" s="13" t="n">
        <v>-0.00817533484084188</v>
      </c>
      <c r="V1407" s="11" t="n">
        <v>0</v>
      </c>
      <c r="W1407" s="13" t="n">
        <v>-0.158333333333333</v>
      </c>
      <c r="X1407" s="11" t="n">
        <v>0</v>
      </c>
      <c r="Y1407" s="11" t="n">
        <v>0</v>
      </c>
      <c r="Z1407" s="11" t="n">
        <v>0</v>
      </c>
      <c r="AA1407" s="11" t="n">
        <v>0</v>
      </c>
      <c r="AB1407" s="10" t="s">
        <v>515</v>
      </c>
      <c r="AC1407" s="11" t="n">
        <v>17</v>
      </c>
      <c r="AD1407" s="11" t="n">
        <v>40</v>
      </c>
      <c r="AE1407" s="11" t="n">
        <v>47</v>
      </c>
      <c r="AF1407" s="11" t="n">
        <v>7</v>
      </c>
      <c r="AG1407" s="11" t="n">
        <v>7</v>
      </c>
      <c r="AH1407" s="11" t="n">
        <v>2</v>
      </c>
      <c r="AI1407" s="13" t="n">
        <v>0.141666666666667</v>
      </c>
      <c r="AJ1407" s="13" t="n">
        <v>0.333333333333333</v>
      </c>
      <c r="AK1407" s="13" t="n">
        <v>0.391666666666667</v>
      </c>
      <c r="AL1407" s="13" t="n">
        <v>0.0583333333333333</v>
      </c>
      <c r="AM1407" s="13" t="n">
        <v>0.0583333333333333</v>
      </c>
      <c r="AN1407" s="11" t="n">
        <v>3</v>
      </c>
      <c r="AO1407" s="13" t="n">
        <v>0.024390243902439</v>
      </c>
      <c r="AP1407" s="11" t="n">
        <v>8</v>
      </c>
      <c r="AQ1407" s="11" t="n">
        <v>3</v>
      </c>
      <c r="AR1407" s="13" t="n">
        <v>0.0625</v>
      </c>
      <c r="AS1407" s="13" t="n">
        <v>0.0234375</v>
      </c>
      <c r="AT1407" s="14" t="n">
        <f aca="false">SUMIFS(시도_소아과개폐업!$C$5:$C$293,시도_소아과개폐업!$A$5:$A$293,$D1407,시도_소아과개폐업!$B$5:$B$293,$B1407)</f>
        <v>52</v>
      </c>
      <c r="AU1407" s="14" t="n">
        <f aca="false">SUMIFS(시도_소아과개폐업!$D$5:$D$293,시도_소아과개폐업!$A$5:$A$293,$D1407,시도_소아과개폐업!$B$5:$B$293,$B1407)</f>
        <v>28</v>
      </c>
      <c r="AV1407" s="14" t="n">
        <f aca="false">SUMIFS(시도_소아과개폐업!$F$5:$F$293,시도_소아과개폐업!$A$5:$A$293,$D1407,시도_소아과개폐업!$B$5:$B$293,$B1407)</f>
        <v>24</v>
      </c>
      <c r="AW1407" s="15" t="n">
        <f aca="false">SUMIFS(시도_소아과개폐업!$G$5:$G$293,시도_소아과개폐업!$A$5:$A$293,$D1407,시도_소아과개폐업!$B$5:$B$293,$B1407)</f>
        <v>0.212121212121212</v>
      </c>
      <c r="AX1407" s="14" t="n">
        <f aca="false">SUMIFS(시도_소아과개폐업!$H$5:$H$293,시도_소아과개폐업!$A$5:$A$293,$D1407,시도_소아과개폐업!$B$5:$B$293,$B1407)</f>
        <v>89</v>
      </c>
      <c r="AY1407" s="14" t="n">
        <f aca="false">SUMIFS(시군구_병원급!$E$5:$E$3668,시군구_병원급!$A$5:$A$3668,$A1407,시군구_병원급!$D$5:$D$3668,$D1407)</f>
        <v>5</v>
      </c>
      <c r="AZ1407" s="14" t="n">
        <f aca="false">SUMIFS(시군구_병원급!$F$5:$F$3668,시군구_병원급!$A$5:$A$3668,$A1407,시군구_병원급!$D$5:$D$3668,$D1407)</f>
        <v>1</v>
      </c>
      <c r="BA1407" s="14" t="n">
        <f aca="false">SUMIFS(시군구_병원급!$G$5:$G$3668,시군구_병원급!$A$5:$A$3668,$A1407,시군구_병원급!$D$5:$D$3668,$D1407)</f>
        <v>6</v>
      </c>
      <c r="BB1407" s="14" t="n">
        <f aca="false">SUMIFS(시군구_병원급!$H$5:$H$3668,시군구_병원급!$A$5:$A$3668,$A1407,시군구_병원급!$D$5:$D$3668,$D1407)</f>
        <v>19</v>
      </c>
      <c r="BC1407" s="16" t="n">
        <f aca="false">K1407+AY1407</f>
        <v>16</v>
      </c>
      <c r="BD1407" s="17" t="n">
        <f aca="false">IF(E1407=0,"",(K1407+AY1407)/E1407*1000)</f>
        <v>2.30913551739068</v>
      </c>
      <c r="BE1407" s="16" t="n">
        <f aca="false">AY1407-SUMIFS(시군구_병원급!$E$5:$E$3668,시군구_병원급!$A$5:$A$3668,$A1407,시군구_병원급!$D$5:$D$3668,$D1407-3)</f>
        <v>0</v>
      </c>
      <c r="BF1407" s="16" t="n">
        <f aca="false">IF(AY1407=0,1,0)</f>
        <v>0</v>
      </c>
      <c r="BG1407" s="16" t="n">
        <f aca="false">IF(K1407+AY1407=0,1,0)</f>
        <v>0</v>
      </c>
      <c r="BH1407" s="16" t="n">
        <f aca="false">AF1407+AG1407+AH1407</f>
        <v>16</v>
      </c>
      <c r="BI1407" s="18" t="n">
        <f aca="false">IF(H1407=0,"",BH1407/H1407)</f>
        <v>0.133333333333333</v>
      </c>
      <c r="BJ1407" s="16" t="n">
        <f aca="false">IF(AP1407="","",AP1407+AN1407)</f>
        <v>11</v>
      </c>
    </row>
    <row r="1408" customFormat="false" ht="15" hidden="false" customHeight="true" outlineLevel="0" collapsed="false">
      <c r="A1408" s="9" t="s">
        <v>128</v>
      </c>
      <c r="B1408" s="10" t="s">
        <v>115</v>
      </c>
      <c r="C1408" s="10" t="s">
        <v>129</v>
      </c>
      <c r="D1408" s="9" t="n">
        <v>2022</v>
      </c>
      <c r="E1408" s="11" t="n">
        <v>8910</v>
      </c>
      <c r="F1408" s="11" t="n">
        <v>1313</v>
      </c>
      <c r="G1408" s="11" t="n">
        <v>1321</v>
      </c>
      <c r="H1408" s="11" t="n">
        <v>143</v>
      </c>
      <c r="I1408" s="11" t="n">
        <v>6751</v>
      </c>
      <c r="J1408" s="11" t="n">
        <v>4841</v>
      </c>
      <c r="K1408" s="11" t="n">
        <v>16</v>
      </c>
      <c r="L1408" s="12" t="n">
        <v>16.0493827160494</v>
      </c>
      <c r="M1408" s="12" t="n">
        <v>1.79573512906846</v>
      </c>
      <c r="N1408" s="13" t="n">
        <v>0.717078951266479</v>
      </c>
      <c r="O1408" s="13" t="n">
        <v>0.757687991021324</v>
      </c>
      <c r="P1408" s="13" t="n">
        <v>0.148260381593715</v>
      </c>
      <c r="Q1408" s="13" t="n">
        <v>-0.226361031518625</v>
      </c>
      <c r="R1408" s="13" t="n">
        <v>-0.100136239782016</v>
      </c>
      <c r="S1408" s="11" t="n">
        <v>3</v>
      </c>
      <c r="T1408" s="13" t="n">
        <v>-0.0833333333333334</v>
      </c>
      <c r="U1408" s="13" t="n">
        <v>-0.061448630613096</v>
      </c>
      <c r="V1408" s="11" t="n">
        <v>0</v>
      </c>
      <c r="W1408" s="13" t="n">
        <v>-0.181818181818182</v>
      </c>
      <c r="X1408" s="11" t="n">
        <v>0</v>
      </c>
      <c r="Y1408" s="11" t="n">
        <v>0</v>
      </c>
      <c r="Z1408" s="11" t="n">
        <v>0</v>
      </c>
      <c r="AA1408" s="11" t="n">
        <v>0</v>
      </c>
      <c r="AB1408" s="10" t="s">
        <v>515</v>
      </c>
      <c r="AC1408" s="11" t="n">
        <v>15</v>
      </c>
      <c r="AD1408" s="11" t="n">
        <v>59</v>
      </c>
      <c r="AE1408" s="11" t="n">
        <v>60</v>
      </c>
      <c r="AF1408" s="11" t="n">
        <v>1</v>
      </c>
      <c r="AG1408" s="11" t="n">
        <v>7</v>
      </c>
      <c r="AH1408" s="11" t="n">
        <v>1</v>
      </c>
      <c r="AI1408" s="13" t="n">
        <v>0.104895104895105</v>
      </c>
      <c r="AJ1408" s="13" t="n">
        <v>0.412587412587413</v>
      </c>
      <c r="AK1408" s="13" t="n">
        <v>0.41958041958042</v>
      </c>
      <c r="AL1408" s="13" t="n">
        <v>0.00699300699300699</v>
      </c>
      <c r="AM1408" s="13" t="n">
        <v>0.048951048951049</v>
      </c>
      <c r="AN1408" s="11" t="n">
        <v>1</v>
      </c>
      <c r="AO1408" s="13" t="n">
        <v>0.00694444444444444</v>
      </c>
      <c r="AP1408" s="11" t="n">
        <v>19</v>
      </c>
      <c r="AQ1408" s="11" t="n">
        <v>3</v>
      </c>
      <c r="AR1408" s="13" t="n">
        <v>0.11875</v>
      </c>
      <c r="AS1408" s="13" t="n">
        <v>0.01875</v>
      </c>
      <c r="AT1408" s="14" t="n">
        <f aca="false">SUMIFS(시도_소아과개폐업!$C$5:$C$293,시도_소아과개폐업!$A$5:$A$293,$D1408,시도_소아과개폐업!$B$5:$B$293,$B1408)</f>
        <v>52</v>
      </c>
      <c r="AU1408" s="14" t="n">
        <f aca="false">SUMIFS(시도_소아과개폐업!$D$5:$D$293,시도_소아과개폐업!$A$5:$A$293,$D1408,시도_소아과개폐업!$B$5:$B$293,$B1408)</f>
        <v>28</v>
      </c>
      <c r="AV1408" s="14" t="n">
        <f aca="false">SUMIFS(시도_소아과개폐업!$F$5:$F$293,시도_소아과개폐업!$A$5:$A$293,$D1408,시도_소아과개폐업!$B$5:$B$293,$B1408)</f>
        <v>24</v>
      </c>
      <c r="AW1408" s="15" t="n">
        <f aca="false">SUMIFS(시도_소아과개폐업!$G$5:$G$293,시도_소아과개폐업!$A$5:$A$293,$D1408,시도_소아과개폐업!$B$5:$B$293,$B1408)</f>
        <v>0.212121212121212</v>
      </c>
      <c r="AX1408" s="14" t="n">
        <f aca="false">SUMIFS(시도_소아과개폐업!$H$5:$H$293,시도_소아과개폐업!$A$5:$A$293,$D1408,시도_소아과개폐업!$B$5:$B$293,$B1408)</f>
        <v>89</v>
      </c>
      <c r="AY1408" s="14" t="n">
        <f aca="false">SUMIFS(시군구_병원급!$E$5:$E$3668,시군구_병원급!$A$5:$A$3668,$A1408,시군구_병원급!$D$5:$D$3668,$D1408)</f>
        <v>6</v>
      </c>
      <c r="AZ1408" s="14" t="n">
        <f aca="false">SUMIFS(시군구_병원급!$F$5:$F$3668,시군구_병원급!$A$5:$A$3668,$A1408,시군구_병원급!$D$5:$D$3668,$D1408)</f>
        <v>2</v>
      </c>
      <c r="BA1408" s="14" t="n">
        <f aca="false">SUMIFS(시군구_병원급!$G$5:$G$3668,시군구_병원급!$A$5:$A$3668,$A1408,시군구_병원급!$D$5:$D$3668,$D1408)</f>
        <v>11</v>
      </c>
      <c r="BB1408" s="14" t="n">
        <f aca="false">SUMIFS(시군구_병원급!$H$5:$H$3668,시군구_병원급!$A$5:$A$3668,$A1408,시군구_병원급!$D$5:$D$3668,$D1408)</f>
        <v>29</v>
      </c>
      <c r="BC1408" s="16" t="n">
        <f aca="false">K1408+AY1408</f>
        <v>22</v>
      </c>
      <c r="BD1408" s="17" t="n">
        <f aca="false">IF(E1408=0,"",(K1408+AY1408)/E1408*1000)</f>
        <v>2.46913580246914</v>
      </c>
      <c r="BE1408" s="16" t="n">
        <f aca="false">AY1408-SUMIFS(시군구_병원급!$E$5:$E$3668,시군구_병원급!$A$5:$A$3668,$A1408,시군구_병원급!$D$5:$D$3668,$D1408-3)</f>
        <v>-1</v>
      </c>
      <c r="BF1408" s="16" t="n">
        <f aca="false">IF(AY1408=0,1,0)</f>
        <v>0</v>
      </c>
      <c r="BG1408" s="16" t="n">
        <f aca="false">IF(K1408+AY1408=0,1,0)</f>
        <v>0</v>
      </c>
      <c r="BH1408" s="16" t="n">
        <f aca="false">AF1408+AG1408+AH1408</f>
        <v>9</v>
      </c>
      <c r="BI1408" s="18" t="n">
        <f aca="false">IF(H1408=0,"",BH1408/H1408)</f>
        <v>0.0629370629370629</v>
      </c>
      <c r="BJ1408" s="16" t="n">
        <f aca="false">IF(AP1408="","",AP1408+AN1408)</f>
        <v>20</v>
      </c>
    </row>
    <row r="1409" customFormat="false" ht="15" hidden="false" customHeight="true" outlineLevel="0" collapsed="false">
      <c r="A1409" s="9" t="s">
        <v>130</v>
      </c>
      <c r="B1409" s="10" t="s">
        <v>115</v>
      </c>
      <c r="C1409" s="10" t="s">
        <v>131</v>
      </c>
      <c r="D1409" s="9" t="n">
        <v>2022</v>
      </c>
      <c r="E1409" s="11" t="n">
        <v>11895</v>
      </c>
      <c r="F1409" s="11" t="n">
        <v>1457</v>
      </c>
      <c r="G1409" s="11" t="n">
        <v>1512</v>
      </c>
      <c r="H1409" s="11" t="n">
        <v>179</v>
      </c>
      <c r="I1409" s="11" t="n">
        <v>8181</v>
      </c>
      <c r="J1409" s="11" t="n">
        <v>5783</v>
      </c>
      <c r="K1409" s="11" t="n">
        <v>21</v>
      </c>
      <c r="L1409" s="12" t="n">
        <v>15.0483396385036</v>
      </c>
      <c r="M1409" s="12" t="n">
        <v>1.76544766708701</v>
      </c>
      <c r="N1409" s="13" t="n">
        <v>0.70688179929104</v>
      </c>
      <c r="O1409" s="13" t="n">
        <v>0.687767969735183</v>
      </c>
      <c r="P1409" s="13" t="n">
        <v>0.127112232030265</v>
      </c>
      <c r="Q1409" s="13" t="n">
        <v>-0.238427556181574</v>
      </c>
      <c r="R1409" s="13" t="n">
        <v>-0.223819301848049</v>
      </c>
      <c r="S1409" s="11" t="n">
        <v>-2</v>
      </c>
      <c r="T1409" s="13" t="n">
        <v>-0.0324324324324324</v>
      </c>
      <c r="U1409" s="13" t="n">
        <v>-0.0504874651810585</v>
      </c>
      <c r="V1409" s="11" t="n">
        <v>0</v>
      </c>
      <c r="W1409" s="13" t="n">
        <v>-0.201117318435754</v>
      </c>
      <c r="X1409" s="11" t="n">
        <v>0</v>
      </c>
      <c r="Y1409" s="11" t="n">
        <v>0</v>
      </c>
      <c r="Z1409" s="11" t="n">
        <v>0</v>
      </c>
      <c r="AA1409" s="11" t="n">
        <v>0</v>
      </c>
      <c r="AB1409" s="10" t="s">
        <v>515</v>
      </c>
      <c r="AC1409" s="11" t="n">
        <v>27</v>
      </c>
      <c r="AD1409" s="11" t="n">
        <v>64</v>
      </c>
      <c r="AE1409" s="11" t="n">
        <v>68</v>
      </c>
      <c r="AF1409" s="11" t="n">
        <v>6</v>
      </c>
      <c r="AG1409" s="11" t="n">
        <v>14</v>
      </c>
      <c r="AH1409" s="11" t="n">
        <v>0</v>
      </c>
      <c r="AI1409" s="13" t="n">
        <v>0.150837988826816</v>
      </c>
      <c r="AJ1409" s="13" t="n">
        <v>0.357541899441341</v>
      </c>
      <c r="AK1409" s="13" t="n">
        <v>0.379888268156425</v>
      </c>
      <c r="AL1409" s="13" t="n">
        <v>0.0335195530726257</v>
      </c>
      <c r="AM1409" s="13" t="n">
        <v>0.0782122905027933</v>
      </c>
      <c r="AN1409" s="11" t="n">
        <v>6</v>
      </c>
      <c r="AO1409" s="13" t="n">
        <v>0.0324324324324324</v>
      </c>
      <c r="AP1409" s="11" t="n">
        <v>8</v>
      </c>
      <c r="AQ1409" s="11" t="n">
        <v>3</v>
      </c>
      <c r="AR1409" s="13" t="n">
        <v>0.0421052631578947</v>
      </c>
      <c r="AS1409" s="13" t="n">
        <v>0.0157894736842105</v>
      </c>
      <c r="AT1409" s="14" t="n">
        <f aca="false">SUMIFS(시도_소아과개폐업!$C$5:$C$293,시도_소아과개폐업!$A$5:$A$293,$D1409,시도_소아과개폐업!$B$5:$B$293,$B1409)</f>
        <v>52</v>
      </c>
      <c r="AU1409" s="14" t="n">
        <f aca="false">SUMIFS(시도_소아과개폐업!$D$5:$D$293,시도_소아과개폐업!$A$5:$A$293,$D1409,시도_소아과개폐업!$B$5:$B$293,$B1409)</f>
        <v>28</v>
      </c>
      <c r="AV1409" s="14" t="n">
        <f aca="false">SUMIFS(시도_소아과개폐업!$F$5:$F$293,시도_소아과개폐업!$A$5:$A$293,$D1409,시도_소아과개폐업!$B$5:$B$293,$B1409)</f>
        <v>24</v>
      </c>
      <c r="AW1409" s="15" t="n">
        <f aca="false">SUMIFS(시도_소아과개폐업!$G$5:$G$293,시도_소아과개폐업!$A$5:$A$293,$D1409,시도_소아과개폐업!$B$5:$B$293,$B1409)</f>
        <v>0.212121212121212</v>
      </c>
      <c r="AX1409" s="14" t="n">
        <f aca="false">SUMIFS(시도_소아과개폐업!$H$5:$H$293,시도_소아과개폐업!$A$5:$A$293,$D1409,시도_소아과개폐업!$B$5:$B$293,$B1409)</f>
        <v>89</v>
      </c>
      <c r="AY1409" s="14" t="n">
        <f aca="false">SUMIFS(시군구_병원급!$E$5:$E$3668,시군구_병원급!$A$5:$A$3668,$A1409,시군구_병원급!$D$5:$D$3668,$D1409)</f>
        <v>14</v>
      </c>
      <c r="AZ1409" s="14" t="n">
        <f aca="false">SUMIFS(시군구_병원급!$F$5:$F$3668,시군구_병원급!$A$5:$A$3668,$A1409,시군구_병원급!$D$5:$D$3668,$D1409)</f>
        <v>2</v>
      </c>
      <c r="BA1409" s="14" t="n">
        <f aca="false">SUMIFS(시군구_병원급!$G$5:$G$3668,시군구_병원급!$A$5:$A$3668,$A1409,시군구_병원급!$D$5:$D$3668,$D1409)</f>
        <v>16</v>
      </c>
      <c r="BB1409" s="14" t="n">
        <f aca="false">SUMIFS(시군구_병원급!$H$5:$H$3668,시군구_병원급!$A$5:$A$3668,$A1409,시군구_병원급!$D$5:$D$3668,$D1409)</f>
        <v>35</v>
      </c>
      <c r="BC1409" s="16" t="n">
        <f aca="false">K1409+AY1409</f>
        <v>35</v>
      </c>
      <c r="BD1409" s="17" t="n">
        <f aca="false">IF(E1409=0,"",(K1409+AY1409)/E1409*1000)</f>
        <v>2.94241277847835</v>
      </c>
      <c r="BE1409" s="16" t="n">
        <f aca="false">AY1409-SUMIFS(시군구_병원급!$E$5:$E$3668,시군구_병원급!$A$5:$A$3668,$A1409,시군구_병원급!$D$5:$D$3668,$D1409-3)</f>
        <v>-1</v>
      </c>
      <c r="BF1409" s="16" t="n">
        <f aca="false">IF(AY1409=0,1,0)</f>
        <v>0</v>
      </c>
      <c r="BG1409" s="16" t="n">
        <f aca="false">IF(K1409+AY1409=0,1,0)</f>
        <v>0</v>
      </c>
      <c r="BH1409" s="16" t="n">
        <f aca="false">AF1409+AG1409+AH1409</f>
        <v>20</v>
      </c>
      <c r="BI1409" s="18" t="n">
        <f aca="false">IF(H1409=0,"",BH1409/H1409)</f>
        <v>0.111731843575419</v>
      </c>
      <c r="BJ1409" s="16" t="n">
        <f aca="false">IF(AP1409="","",AP1409+AN1409)</f>
        <v>14</v>
      </c>
    </row>
    <row r="1410" customFormat="false" ht="15" hidden="false" customHeight="true" outlineLevel="0" collapsed="false">
      <c r="A1410" s="9" t="s">
        <v>132</v>
      </c>
      <c r="B1410" s="10" t="s">
        <v>115</v>
      </c>
      <c r="C1410" s="10" t="s">
        <v>133</v>
      </c>
      <c r="D1410" s="9" t="n">
        <v>2022</v>
      </c>
      <c r="E1410" s="11" t="n">
        <v>8369</v>
      </c>
      <c r="F1410" s="11" t="n">
        <v>1139</v>
      </c>
      <c r="G1410" s="11" t="n">
        <v>1172</v>
      </c>
      <c r="H1410" s="11" t="n">
        <v>141</v>
      </c>
      <c r="I1410" s="11" t="n">
        <v>7634</v>
      </c>
      <c r="J1410" s="11" t="n">
        <v>5251</v>
      </c>
      <c r="K1410" s="11" t="n">
        <v>12</v>
      </c>
      <c r="L1410" s="12" t="n">
        <v>16.847891026407</v>
      </c>
      <c r="M1410" s="12" t="n">
        <v>1.43386306607719</v>
      </c>
      <c r="N1410" s="13" t="n">
        <v>0.687843856431753</v>
      </c>
      <c r="O1410" s="13" t="n">
        <v>0.912175887202772</v>
      </c>
      <c r="P1410" s="13" t="n">
        <v>0.140040626120206</v>
      </c>
      <c r="Q1410" s="13" t="n">
        <v>-0.304091135872277</v>
      </c>
      <c r="R1410" s="13" t="n">
        <v>-0.231979030144168</v>
      </c>
      <c r="S1410" s="11" t="n">
        <v>0</v>
      </c>
      <c r="T1410" s="13" t="n">
        <v>-0.145454545454546</v>
      </c>
      <c r="U1410" s="13" t="n">
        <v>-0.110774606872452</v>
      </c>
      <c r="V1410" s="11" t="n">
        <v>0</v>
      </c>
      <c r="W1410" s="13" t="n">
        <v>-0.269503546099291</v>
      </c>
      <c r="X1410" s="11" t="n">
        <v>1</v>
      </c>
      <c r="Y1410" s="11" t="n">
        <v>0</v>
      </c>
      <c r="Z1410" s="11" t="n">
        <v>1</v>
      </c>
      <c r="AA1410" s="11" t="n">
        <v>0</v>
      </c>
      <c r="AB1410" s="10" t="s">
        <v>515</v>
      </c>
      <c r="AC1410" s="11" t="n">
        <v>26</v>
      </c>
      <c r="AD1410" s="11" t="n">
        <v>53</v>
      </c>
      <c r="AE1410" s="11" t="n">
        <v>44</v>
      </c>
      <c r="AF1410" s="11" t="n">
        <v>3</v>
      </c>
      <c r="AG1410" s="11" t="n">
        <v>15</v>
      </c>
      <c r="AH1410" s="11" t="n">
        <v>0</v>
      </c>
      <c r="AI1410" s="13" t="n">
        <v>0.184397163120567</v>
      </c>
      <c r="AJ1410" s="13" t="n">
        <v>0.375886524822695</v>
      </c>
      <c r="AK1410" s="13" t="n">
        <v>0.312056737588653</v>
      </c>
      <c r="AL1410" s="13" t="n">
        <v>0.0212765957446809</v>
      </c>
      <c r="AM1410" s="13" t="n">
        <v>0.106382978723404</v>
      </c>
      <c r="AN1410" s="11" t="n">
        <v>11</v>
      </c>
      <c r="AO1410" s="13" t="n">
        <v>0.0723684210526316</v>
      </c>
      <c r="AP1410" s="11" t="n">
        <v>29</v>
      </c>
      <c r="AQ1410" s="11" t="n">
        <v>3</v>
      </c>
      <c r="AR1410" s="13" t="n">
        <v>0.162921348314607</v>
      </c>
      <c r="AS1410" s="13" t="n">
        <v>0.0168539325842697</v>
      </c>
      <c r="AT1410" s="14" t="n">
        <f aca="false">SUMIFS(시도_소아과개폐업!$C$5:$C$293,시도_소아과개폐업!$A$5:$A$293,$D1410,시도_소아과개폐업!$B$5:$B$293,$B1410)</f>
        <v>52</v>
      </c>
      <c r="AU1410" s="14" t="n">
        <f aca="false">SUMIFS(시도_소아과개폐업!$D$5:$D$293,시도_소아과개폐업!$A$5:$A$293,$D1410,시도_소아과개폐업!$B$5:$B$293,$B1410)</f>
        <v>28</v>
      </c>
      <c r="AV1410" s="14" t="n">
        <f aca="false">SUMIFS(시도_소아과개폐업!$F$5:$F$293,시도_소아과개폐업!$A$5:$A$293,$D1410,시도_소아과개폐업!$B$5:$B$293,$B1410)</f>
        <v>24</v>
      </c>
      <c r="AW1410" s="15" t="n">
        <f aca="false">SUMIFS(시도_소아과개폐업!$G$5:$G$293,시도_소아과개폐업!$A$5:$A$293,$D1410,시도_소아과개폐업!$B$5:$B$293,$B1410)</f>
        <v>0.212121212121212</v>
      </c>
      <c r="AX1410" s="14" t="n">
        <f aca="false">SUMIFS(시도_소아과개폐업!$H$5:$H$293,시도_소아과개폐업!$A$5:$A$293,$D1410,시도_소아과개폐업!$B$5:$B$293,$B1410)</f>
        <v>89</v>
      </c>
      <c r="AY1410" s="14" t="n">
        <f aca="false">SUMIFS(시군구_병원급!$E$5:$E$3668,시군구_병원급!$A$5:$A$3668,$A1410,시군구_병원급!$D$5:$D$3668,$D1410)</f>
        <v>17</v>
      </c>
      <c r="AZ1410" s="14" t="n">
        <f aca="false">SUMIFS(시군구_병원급!$F$5:$F$3668,시군구_병원급!$A$5:$A$3668,$A1410,시군구_병원급!$D$5:$D$3668,$D1410)</f>
        <v>0</v>
      </c>
      <c r="BA1410" s="14" t="n">
        <f aca="false">SUMIFS(시군구_병원급!$G$5:$G$3668,시군구_병원급!$A$5:$A$3668,$A1410,시군구_병원급!$D$5:$D$3668,$D1410)</f>
        <v>19</v>
      </c>
      <c r="BB1410" s="14" t="n">
        <f aca="false">SUMIFS(시군구_병원급!$H$5:$H$3668,시군구_병원급!$A$5:$A$3668,$A1410,시군구_병원급!$D$5:$D$3668,$D1410)</f>
        <v>47</v>
      </c>
      <c r="BC1410" s="16" t="n">
        <f aca="false">K1410+AY1410</f>
        <v>29</v>
      </c>
      <c r="BD1410" s="17" t="n">
        <f aca="false">IF(E1410=0,"",(K1410+AY1410)/E1410*1000)</f>
        <v>3.46516907635321</v>
      </c>
      <c r="BE1410" s="16" t="n">
        <f aca="false">AY1410-SUMIFS(시군구_병원급!$E$5:$E$3668,시군구_병원급!$A$5:$A$3668,$A1410,시군구_병원급!$D$5:$D$3668,$D1410-3)</f>
        <v>-2</v>
      </c>
      <c r="BF1410" s="16" t="n">
        <f aca="false">IF(AY1410=0,1,0)</f>
        <v>0</v>
      </c>
      <c r="BG1410" s="16" t="n">
        <f aca="false">IF(K1410+AY1410=0,1,0)</f>
        <v>0</v>
      </c>
      <c r="BH1410" s="16" t="n">
        <f aca="false">AF1410+AG1410+AH1410</f>
        <v>18</v>
      </c>
      <c r="BI1410" s="18" t="n">
        <f aca="false">IF(H1410=0,"",BH1410/H1410)</f>
        <v>0.127659574468085</v>
      </c>
      <c r="BJ1410" s="16" t="n">
        <f aca="false">IF(AP1410="","",AP1410+AN1410)</f>
        <v>40</v>
      </c>
    </row>
    <row r="1411" customFormat="false" ht="15" hidden="false" customHeight="true" outlineLevel="0" collapsed="false">
      <c r="A1411" s="9" t="s">
        <v>134</v>
      </c>
      <c r="B1411" s="10" t="s">
        <v>115</v>
      </c>
      <c r="C1411" s="10" t="s">
        <v>135</v>
      </c>
      <c r="D1411" s="9" t="n">
        <v>2022</v>
      </c>
      <c r="E1411" s="11" t="n">
        <v>5112</v>
      </c>
      <c r="F1411" s="11" t="n">
        <v>642</v>
      </c>
      <c r="G1411" s="11" t="n">
        <v>663</v>
      </c>
      <c r="H1411" s="11" t="n">
        <v>78</v>
      </c>
      <c r="I1411" s="11" t="n">
        <v>4279</v>
      </c>
      <c r="J1411" s="11" t="n">
        <v>3078</v>
      </c>
      <c r="K1411" s="11" t="n">
        <v>6</v>
      </c>
      <c r="L1411" s="12" t="n">
        <v>15.2582159624413</v>
      </c>
      <c r="M1411" s="12" t="n">
        <v>1.17370892018779</v>
      </c>
      <c r="N1411" s="13" t="n">
        <v>0.719326945548025</v>
      </c>
      <c r="O1411" s="13" t="n">
        <v>0.837050078247261</v>
      </c>
      <c r="P1411" s="13" t="n">
        <v>0.129694835680751</v>
      </c>
      <c r="Q1411" s="13" t="n">
        <v>-0.322105821509084</v>
      </c>
      <c r="R1411" s="13" t="n">
        <v>-0.337</v>
      </c>
      <c r="S1411" s="11" t="n">
        <v>0</v>
      </c>
      <c r="T1411" s="13" t="n">
        <v>-0.113636363636364</v>
      </c>
      <c r="U1411" s="13" t="n">
        <v>-0.0507985803016859</v>
      </c>
      <c r="V1411" s="11" t="n">
        <v>0</v>
      </c>
      <c r="W1411" s="13" t="n">
        <v>-0.282051282051282</v>
      </c>
      <c r="X1411" s="11" t="n">
        <v>1</v>
      </c>
      <c r="Y1411" s="11" t="n">
        <v>1</v>
      </c>
      <c r="Z1411" s="11" t="n">
        <v>1</v>
      </c>
      <c r="AA1411" s="11" t="n">
        <v>1</v>
      </c>
      <c r="AB1411" s="10" t="s">
        <v>515</v>
      </c>
      <c r="AC1411" s="11" t="n">
        <v>14</v>
      </c>
      <c r="AD1411" s="11" t="n">
        <v>37</v>
      </c>
      <c r="AE1411" s="11" t="n">
        <v>17</v>
      </c>
      <c r="AF1411" s="11" t="n">
        <v>3</v>
      </c>
      <c r="AG1411" s="11" t="n">
        <v>7</v>
      </c>
      <c r="AH1411" s="11" t="n">
        <v>0</v>
      </c>
      <c r="AI1411" s="13" t="n">
        <v>0.17948717948718</v>
      </c>
      <c r="AJ1411" s="13" t="n">
        <v>0.474358974358974</v>
      </c>
      <c r="AK1411" s="13" t="n">
        <v>0.217948717948718</v>
      </c>
      <c r="AL1411" s="13" t="n">
        <v>0.0384615384615385</v>
      </c>
      <c r="AM1411" s="13" t="n">
        <v>0.0897435897435897</v>
      </c>
      <c r="AN1411" s="11" t="n">
        <v>0</v>
      </c>
      <c r="AO1411" s="13" t="n">
        <v>0</v>
      </c>
      <c r="AP1411" s="11" t="n">
        <v>12</v>
      </c>
      <c r="AQ1411" s="11" t="n">
        <v>2</v>
      </c>
      <c r="AR1411" s="13" t="n">
        <v>0.136363636363636</v>
      </c>
      <c r="AS1411" s="13" t="n">
        <v>0.0227272727272727</v>
      </c>
      <c r="AT1411" s="14" t="n">
        <f aca="false">SUMIFS(시도_소아과개폐업!$C$5:$C$293,시도_소아과개폐업!$A$5:$A$293,$D1411,시도_소아과개폐업!$B$5:$B$293,$B1411)</f>
        <v>52</v>
      </c>
      <c r="AU1411" s="14" t="n">
        <f aca="false">SUMIFS(시도_소아과개폐업!$D$5:$D$293,시도_소아과개폐업!$A$5:$A$293,$D1411,시도_소아과개폐업!$B$5:$B$293,$B1411)</f>
        <v>28</v>
      </c>
      <c r="AV1411" s="14" t="n">
        <f aca="false">SUMIFS(시도_소아과개폐업!$F$5:$F$293,시도_소아과개폐업!$A$5:$A$293,$D1411,시도_소아과개폐업!$B$5:$B$293,$B1411)</f>
        <v>24</v>
      </c>
      <c r="AW1411" s="15" t="n">
        <f aca="false">SUMIFS(시도_소아과개폐업!$G$5:$G$293,시도_소아과개폐업!$A$5:$A$293,$D1411,시도_소아과개폐업!$B$5:$B$293,$B1411)</f>
        <v>0.212121212121212</v>
      </c>
      <c r="AX1411" s="14" t="n">
        <f aca="false">SUMIFS(시도_소아과개폐업!$H$5:$H$293,시도_소아과개폐업!$A$5:$A$293,$D1411,시도_소아과개폐업!$B$5:$B$293,$B1411)</f>
        <v>89</v>
      </c>
      <c r="AY1411" s="14" t="n">
        <f aca="false">SUMIFS(시군구_병원급!$E$5:$E$3668,시군구_병원급!$A$5:$A$3668,$A1411,시군구_병원급!$D$5:$D$3668,$D1411)</f>
        <v>10</v>
      </c>
      <c r="AZ1411" s="14" t="n">
        <f aca="false">SUMIFS(시군구_병원급!$F$5:$F$3668,시군구_병원급!$A$5:$A$3668,$A1411,시군구_병원급!$D$5:$D$3668,$D1411)</f>
        <v>0</v>
      </c>
      <c r="BA1411" s="14" t="n">
        <f aca="false">SUMIFS(시군구_병원급!$G$5:$G$3668,시군구_병원급!$A$5:$A$3668,$A1411,시군구_병원급!$D$5:$D$3668,$D1411)</f>
        <v>12</v>
      </c>
      <c r="BB1411" s="14" t="n">
        <f aca="false">SUMIFS(시군구_병원급!$H$5:$H$3668,시군구_병원급!$A$5:$A$3668,$A1411,시군구_병원급!$D$5:$D$3668,$D1411)</f>
        <v>34</v>
      </c>
      <c r="BC1411" s="16" t="n">
        <f aca="false">K1411+AY1411</f>
        <v>16</v>
      </c>
      <c r="BD1411" s="17" t="n">
        <f aca="false">IF(E1411=0,"",(K1411+AY1411)/E1411*1000)</f>
        <v>3.12989045383412</v>
      </c>
      <c r="BE1411" s="16" t="n">
        <f aca="false">AY1411-SUMIFS(시군구_병원급!$E$5:$E$3668,시군구_병원급!$A$5:$A$3668,$A1411,시군구_병원급!$D$5:$D$3668,$D1411-3)</f>
        <v>-2</v>
      </c>
      <c r="BF1411" s="16" t="n">
        <f aca="false">IF(AY1411=0,1,0)</f>
        <v>0</v>
      </c>
      <c r="BG1411" s="16" t="n">
        <f aca="false">IF(K1411+AY1411=0,1,0)</f>
        <v>0</v>
      </c>
      <c r="BH1411" s="16" t="n">
        <f aca="false">AF1411+AG1411+AH1411</f>
        <v>10</v>
      </c>
      <c r="BI1411" s="18" t="n">
        <f aca="false">IF(H1411=0,"",BH1411/H1411)</f>
        <v>0.128205128205128</v>
      </c>
      <c r="BJ1411" s="16" t="n">
        <f aca="false">IF(AP1411="","",AP1411+AN1411)</f>
        <v>12</v>
      </c>
    </row>
    <row r="1412" customFormat="false" ht="15" hidden="false" customHeight="true" outlineLevel="0" collapsed="false">
      <c r="A1412" s="9" t="s">
        <v>136</v>
      </c>
      <c r="B1412" s="10" t="s">
        <v>115</v>
      </c>
      <c r="C1412" s="10" t="s">
        <v>95</v>
      </c>
      <c r="D1412" s="9" t="n">
        <v>2022</v>
      </c>
      <c r="E1412" s="11" t="n">
        <v>9548</v>
      </c>
      <c r="F1412" s="11" t="n">
        <v>1230</v>
      </c>
      <c r="G1412" s="11" t="n">
        <v>1283</v>
      </c>
      <c r="H1412" s="11" t="n">
        <v>134</v>
      </c>
      <c r="I1412" s="11" t="n">
        <v>5856</v>
      </c>
      <c r="J1412" s="11" t="n">
        <v>4639</v>
      </c>
      <c r="K1412" s="11" t="n">
        <v>7</v>
      </c>
      <c r="L1412" s="12" t="n">
        <v>14.0343527440302</v>
      </c>
      <c r="M1412" s="12" t="n">
        <v>0.733137829912024</v>
      </c>
      <c r="N1412" s="13" t="n">
        <v>0.792178961748634</v>
      </c>
      <c r="O1412" s="13" t="n">
        <v>0.613322161709259</v>
      </c>
      <c r="P1412" s="13" t="n">
        <v>0.134373690825304</v>
      </c>
      <c r="Q1412" s="13" t="n">
        <v>-0.18274415817855</v>
      </c>
      <c r="R1412" s="13" t="n">
        <v>-0.11456176673568</v>
      </c>
      <c r="S1412" s="11" t="n">
        <v>0</v>
      </c>
      <c r="T1412" s="13" t="n">
        <v>-0.0563380281690141</v>
      </c>
      <c r="U1412" s="13" t="n">
        <v>-0.0338228015179013</v>
      </c>
      <c r="V1412" s="11" t="n">
        <v>0</v>
      </c>
      <c r="W1412" s="13" t="n">
        <v>-0.149253731343284</v>
      </c>
      <c r="X1412" s="11" t="n">
        <v>0</v>
      </c>
      <c r="Y1412" s="11" t="n">
        <v>0</v>
      </c>
      <c r="Z1412" s="11" t="n">
        <v>0</v>
      </c>
      <c r="AA1412" s="11" t="n">
        <v>0</v>
      </c>
      <c r="AB1412" s="10" t="s">
        <v>515</v>
      </c>
      <c r="AC1412" s="11" t="n">
        <v>17</v>
      </c>
      <c r="AD1412" s="11" t="n">
        <v>35</v>
      </c>
      <c r="AE1412" s="11" t="n">
        <v>70</v>
      </c>
      <c r="AF1412" s="11" t="n">
        <v>7</v>
      </c>
      <c r="AG1412" s="11" t="n">
        <v>5</v>
      </c>
      <c r="AH1412" s="11" t="n">
        <v>0</v>
      </c>
      <c r="AI1412" s="13" t="n">
        <v>0.126865671641791</v>
      </c>
      <c r="AJ1412" s="13" t="n">
        <v>0.261194029850746</v>
      </c>
      <c r="AK1412" s="13" t="n">
        <v>0.522388059701493</v>
      </c>
      <c r="AL1412" s="13" t="n">
        <v>0.0522388059701493</v>
      </c>
      <c r="AM1412" s="13" t="n">
        <v>0.0373134328358209</v>
      </c>
      <c r="AN1412" s="11" t="n">
        <v>1</v>
      </c>
      <c r="AO1412" s="13" t="n">
        <v>0.00740740740740741</v>
      </c>
      <c r="AP1412" s="11" t="n">
        <v>9</v>
      </c>
      <c r="AQ1412" s="11" t="n">
        <v>1</v>
      </c>
      <c r="AR1412" s="13" t="n">
        <v>0.0629370629370629</v>
      </c>
      <c r="AS1412" s="13" t="n">
        <v>0.00699300699300699</v>
      </c>
      <c r="AT1412" s="14" t="n">
        <f aca="false">SUMIFS(시도_소아과개폐업!$C$5:$C$293,시도_소아과개폐업!$A$5:$A$293,$D1412,시도_소아과개폐업!$B$5:$B$293,$B1412)</f>
        <v>52</v>
      </c>
      <c r="AU1412" s="14" t="n">
        <f aca="false">SUMIFS(시도_소아과개폐업!$D$5:$D$293,시도_소아과개폐업!$A$5:$A$293,$D1412,시도_소아과개폐업!$B$5:$B$293,$B1412)</f>
        <v>28</v>
      </c>
      <c r="AV1412" s="14" t="n">
        <f aca="false">SUMIFS(시도_소아과개폐업!$F$5:$F$293,시도_소아과개폐업!$A$5:$A$293,$D1412,시도_소아과개폐업!$B$5:$B$293,$B1412)</f>
        <v>24</v>
      </c>
      <c r="AW1412" s="15" t="n">
        <f aca="false">SUMIFS(시도_소아과개폐업!$G$5:$G$293,시도_소아과개폐업!$A$5:$A$293,$D1412,시도_소아과개폐업!$B$5:$B$293,$B1412)</f>
        <v>0.212121212121212</v>
      </c>
      <c r="AX1412" s="14" t="n">
        <f aca="false">SUMIFS(시도_소아과개폐업!$H$5:$H$293,시도_소아과개폐업!$A$5:$A$293,$D1412,시도_소아과개폐업!$B$5:$B$293,$B1412)</f>
        <v>89</v>
      </c>
      <c r="AY1412" s="14" t="n">
        <f aca="false">SUMIFS(시군구_병원급!$E$5:$E$3668,시군구_병원급!$A$5:$A$3668,$A1412,시군구_병원급!$D$5:$D$3668,$D1412)</f>
        <v>4</v>
      </c>
      <c r="AZ1412" s="14" t="n">
        <f aca="false">SUMIFS(시군구_병원급!$F$5:$F$3668,시군구_병원급!$A$5:$A$3668,$A1412,시군구_병원급!$D$5:$D$3668,$D1412)</f>
        <v>0</v>
      </c>
      <c r="BA1412" s="14" t="n">
        <f aca="false">SUMIFS(시군구_병원급!$G$5:$G$3668,시군구_병원급!$A$5:$A$3668,$A1412,시군구_병원급!$D$5:$D$3668,$D1412)</f>
        <v>6</v>
      </c>
      <c r="BB1412" s="14" t="n">
        <f aca="false">SUMIFS(시군구_병원급!$H$5:$H$3668,시군구_병원급!$A$5:$A$3668,$A1412,시군구_병원급!$D$5:$D$3668,$D1412)</f>
        <v>8</v>
      </c>
      <c r="BC1412" s="16" t="n">
        <f aca="false">K1412+AY1412</f>
        <v>11</v>
      </c>
      <c r="BD1412" s="17" t="n">
        <f aca="false">IF(E1412=0,"",(K1412+AY1412)/E1412*1000)</f>
        <v>1.15207373271889</v>
      </c>
      <c r="BE1412" s="16" t="n">
        <f aca="false">AY1412-SUMIFS(시군구_병원급!$E$5:$E$3668,시군구_병원급!$A$5:$A$3668,$A1412,시군구_병원급!$D$5:$D$3668,$D1412-3)</f>
        <v>0</v>
      </c>
      <c r="BF1412" s="16" t="n">
        <f aca="false">IF(AY1412=0,1,0)</f>
        <v>0</v>
      </c>
      <c r="BG1412" s="16" t="n">
        <f aca="false">IF(K1412+AY1412=0,1,0)</f>
        <v>0</v>
      </c>
      <c r="BH1412" s="16" t="n">
        <f aca="false">AF1412+AG1412+AH1412</f>
        <v>12</v>
      </c>
      <c r="BI1412" s="18" t="n">
        <f aca="false">IF(H1412=0,"",BH1412/H1412)</f>
        <v>0.0895522388059701</v>
      </c>
      <c r="BJ1412" s="16" t="n">
        <f aca="false">IF(AP1412="","",AP1412+AN1412)</f>
        <v>10</v>
      </c>
    </row>
    <row r="1413" customFormat="false" ht="15" hidden="false" customHeight="true" outlineLevel="0" collapsed="false">
      <c r="A1413" s="9" t="s">
        <v>137</v>
      </c>
      <c r="B1413" s="10" t="s">
        <v>115</v>
      </c>
      <c r="C1413" s="10" t="s">
        <v>138</v>
      </c>
      <c r="D1413" s="9" t="n">
        <v>2022</v>
      </c>
      <c r="E1413" s="11" t="n">
        <v>6480</v>
      </c>
      <c r="F1413" s="11" t="n">
        <v>894</v>
      </c>
      <c r="G1413" s="11" t="n">
        <v>945</v>
      </c>
      <c r="H1413" s="11" t="n">
        <v>87</v>
      </c>
      <c r="I1413" s="11" t="n">
        <v>4476</v>
      </c>
      <c r="J1413" s="11" t="n">
        <v>3462</v>
      </c>
      <c r="K1413" s="11" t="n">
        <v>12</v>
      </c>
      <c r="L1413" s="12" t="n">
        <v>13.4259259259259</v>
      </c>
      <c r="M1413" s="12" t="n">
        <v>1.85185185185185</v>
      </c>
      <c r="N1413" s="13" t="n">
        <v>0.773458445040214</v>
      </c>
      <c r="O1413" s="13" t="n">
        <v>0.690740740740741</v>
      </c>
      <c r="P1413" s="13" t="n">
        <v>0.145833333333333</v>
      </c>
      <c r="Q1413" s="13" t="n">
        <v>-0.261958997722096</v>
      </c>
      <c r="R1413" s="13" t="n">
        <v>-0.221581548599671</v>
      </c>
      <c r="S1413" s="11" t="n">
        <v>1</v>
      </c>
      <c r="T1413" s="13" t="n">
        <v>-0.074468085106383</v>
      </c>
      <c r="U1413" s="13" t="n">
        <v>-0.0456289978678038</v>
      </c>
      <c r="V1413" s="11" t="n">
        <v>0</v>
      </c>
      <c r="W1413" s="13" t="n">
        <v>-0.0919540229885058</v>
      </c>
      <c r="X1413" s="11" t="n">
        <v>0</v>
      </c>
      <c r="Y1413" s="11" t="n">
        <v>0</v>
      </c>
      <c r="Z1413" s="11" t="n">
        <v>0</v>
      </c>
      <c r="AA1413" s="11" t="n">
        <v>0</v>
      </c>
      <c r="AB1413" s="10" t="s">
        <v>515</v>
      </c>
      <c r="AC1413" s="11" t="n">
        <v>18</v>
      </c>
      <c r="AD1413" s="11" t="n">
        <v>35</v>
      </c>
      <c r="AE1413" s="11" t="n">
        <v>21</v>
      </c>
      <c r="AF1413" s="11" t="n">
        <v>6</v>
      </c>
      <c r="AG1413" s="11" t="n">
        <v>7</v>
      </c>
      <c r="AH1413" s="11" t="n">
        <v>0</v>
      </c>
      <c r="AI1413" s="13" t="n">
        <v>0.206896551724138</v>
      </c>
      <c r="AJ1413" s="13" t="n">
        <v>0.402298850574713</v>
      </c>
      <c r="AK1413" s="13" t="n">
        <v>0.241379310344828</v>
      </c>
      <c r="AL1413" s="13" t="n">
        <v>0.0689655172413793</v>
      </c>
      <c r="AM1413" s="13" t="n">
        <v>0.0804597701149425</v>
      </c>
      <c r="AN1413" s="11" t="n">
        <v>1</v>
      </c>
      <c r="AO1413" s="13" t="n">
        <v>0.0113636363636364</v>
      </c>
      <c r="AP1413" s="11" t="n">
        <v>7</v>
      </c>
      <c r="AQ1413" s="11" t="n">
        <v>0</v>
      </c>
      <c r="AR1413" s="13" t="n">
        <v>0.0736842105263158</v>
      </c>
      <c r="AS1413" s="13" t="n">
        <v>0</v>
      </c>
      <c r="AT1413" s="14" t="n">
        <f aca="false">SUMIFS(시도_소아과개폐업!$C$5:$C$293,시도_소아과개폐업!$A$5:$A$293,$D1413,시도_소아과개폐업!$B$5:$B$293,$B1413)</f>
        <v>52</v>
      </c>
      <c r="AU1413" s="14" t="n">
        <f aca="false">SUMIFS(시도_소아과개폐업!$D$5:$D$293,시도_소아과개폐업!$A$5:$A$293,$D1413,시도_소아과개폐업!$B$5:$B$293,$B1413)</f>
        <v>28</v>
      </c>
      <c r="AV1413" s="14" t="n">
        <f aca="false">SUMIFS(시도_소아과개폐업!$F$5:$F$293,시도_소아과개폐업!$A$5:$A$293,$D1413,시도_소아과개폐업!$B$5:$B$293,$B1413)</f>
        <v>24</v>
      </c>
      <c r="AW1413" s="15" t="n">
        <f aca="false">SUMIFS(시도_소아과개폐업!$G$5:$G$293,시도_소아과개폐업!$A$5:$A$293,$D1413,시도_소아과개폐업!$B$5:$B$293,$B1413)</f>
        <v>0.212121212121212</v>
      </c>
      <c r="AX1413" s="14" t="n">
        <f aca="false">SUMIFS(시도_소아과개폐업!$H$5:$H$293,시도_소아과개폐업!$A$5:$A$293,$D1413,시도_소아과개폐업!$B$5:$B$293,$B1413)</f>
        <v>89</v>
      </c>
      <c r="AY1413" s="14" t="n">
        <f aca="false">SUMIFS(시군구_병원급!$E$5:$E$3668,시군구_병원급!$A$5:$A$3668,$A1413,시군구_병원급!$D$5:$D$3668,$D1413)</f>
        <v>9</v>
      </c>
      <c r="AZ1413" s="14" t="n">
        <f aca="false">SUMIFS(시군구_병원급!$F$5:$F$3668,시군구_병원급!$A$5:$A$3668,$A1413,시군구_병원급!$D$5:$D$3668,$D1413)</f>
        <v>1</v>
      </c>
      <c r="BA1413" s="14" t="n">
        <f aca="false">SUMIFS(시군구_병원급!$G$5:$G$3668,시군구_병원급!$A$5:$A$3668,$A1413,시군구_병원급!$D$5:$D$3668,$D1413)</f>
        <v>13</v>
      </c>
      <c r="BB1413" s="14" t="n">
        <f aca="false">SUMIFS(시군구_병원급!$H$5:$H$3668,시군구_병원급!$A$5:$A$3668,$A1413,시군구_병원급!$D$5:$D$3668,$D1413)</f>
        <v>31</v>
      </c>
      <c r="BC1413" s="16" t="n">
        <f aca="false">K1413+AY1413</f>
        <v>21</v>
      </c>
      <c r="BD1413" s="17" t="n">
        <f aca="false">IF(E1413=0,"",(K1413+AY1413)/E1413*1000)</f>
        <v>3.24074074074074</v>
      </c>
      <c r="BE1413" s="16" t="n">
        <f aca="false">AY1413-SUMIFS(시군구_병원급!$E$5:$E$3668,시군구_병원급!$A$5:$A$3668,$A1413,시군구_병원급!$D$5:$D$3668,$D1413-3)</f>
        <v>-1</v>
      </c>
      <c r="BF1413" s="16" t="n">
        <f aca="false">IF(AY1413=0,1,0)</f>
        <v>0</v>
      </c>
      <c r="BG1413" s="16" t="n">
        <f aca="false">IF(K1413+AY1413=0,1,0)</f>
        <v>0</v>
      </c>
      <c r="BH1413" s="16" t="n">
        <f aca="false">AF1413+AG1413+AH1413</f>
        <v>13</v>
      </c>
      <c r="BI1413" s="18" t="n">
        <f aca="false">IF(H1413=0,"",BH1413/H1413)</f>
        <v>0.149425287356322</v>
      </c>
      <c r="BJ1413" s="16" t="n">
        <f aca="false">IF(AP1413="","",AP1413+AN1413)</f>
        <v>8</v>
      </c>
    </row>
    <row r="1414" customFormat="false" ht="15" hidden="false" customHeight="true" outlineLevel="0" collapsed="false">
      <c r="A1414" s="9" t="s">
        <v>139</v>
      </c>
      <c r="B1414" s="10" t="s">
        <v>115</v>
      </c>
      <c r="C1414" s="10" t="s">
        <v>140</v>
      </c>
      <c r="D1414" s="9" t="n">
        <v>2022</v>
      </c>
      <c r="E1414" s="11" t="n">
        <v>5038</v>
      </c>
      <c r="F1414" s="11" t="n">
        <v>753</v>
      </c>
      <c r="G1414" s="11" t="n">
        <v>777</v>
      </c>
      <c r="H1414" s="11" t="n">
        <v>65</v>
      </c>
      <c r="I1414" s="11" t="n">
        <v>3410</v>
      </c>
      <c r="J1414" s="11" t="n">
        <v>2575</v>
      </c>
      <c r="K1414" s="11" t="n">
        <v>4</v>
      </c>
      <c r="L1414" s="12" t="n">
        <v>12.9019452163557</v>
      </c>
      <c r="M1414" s="12" t="n">
        <v>0.793965859468043</v>
      </c>
      <c r="N1414" s="13" t="n">
        <v>0.755131964809384</v>
      </c>
      <c r="O1414" s="13" t="n">
        <v>0.676855895196507</v>
      </c>
      <c r="P1414" s="13" t="n">
        <v>0.154227868201667</v>
      </c>
      <c r="Q1414" s="13" t="n">
        <v>-0.178140293637847</v>
      </c>
      <c r="R1414" s="13" t="n">
        <v>-0.0901639344262295</v>
      </c>
      <c r="S1414" s="11" t="n">
        <v>1</v>
      </c>
      <c r="T1414" s="13" t="n">
        <v>-0.0298507462686567</v>
      </c>
      <c r="U1414" s="13" t="n">
        <v>-0.0295959021058623</v>
      </c>
      <c r="V1414" s="11" t="n">
        <v>0</v>
      </c>
      <c r="W1414" s="13" t="n">
        <v>-0.215384615384615</v>
      </c>
      <c r="X1414" s="11" t="n">
        <v>1</v>
      </c>
      <c r="Y1414" s="11" t="n">
        <v>0</v>
      </c>
      <c r="Z1414" s="11" t="n">
        <v>1</v>
      </c>
      <c r="AA1414" s="11" t="n">
        <v>0</v>
      </c>
      <c r="AB1414" s="10" t="s">
        <v>515</v>
      </c>
      <c r="AC1414" s="11" t="n">
        <v>14</v>
      </c>
      <c r="AD1414" s="11" t="n">
        <v>30</v>
      </c>
      <c r="AE1414" s="11" t="n">
        <v>13</v>
      </c>
      <c r="AF1414" s="11" t="n">
        <v>1</v>
      </c>
      <c r="AG1414" s="11" t="n">
        <v>7</v>
      </c>
      <c r="AH1414" s="11" t="n">
        <v>0</v>
      </c>
      <c r="AI1414" s="13" t="n">
        <v>0.215384615384615</v>
      </c>
      <c r="AJ1414" s="13" t="n">
        <v>0.461538461538462</v>
      </c>
      <c r="AK1414" s="13" t="n">
        <v>0.2</v>
      </c>
      <c r="AL1414" s="13" t="n">
        <v>0.0153846153846154</v>
      </c>
      <c r="AM1414" s="13" t="n">
        <v>0.107692307692308</v>
      </c>
      <c r="AN1414" s="11" t="n">
        <v>2</v>
      </c>
      <c r="AO1414" s="13" t="n">
        <v>0.0298507462686567</v>
      </c>
      <c r="AP1414" s="11" t="n">
        <v>4</v>
      </c>
      <c r="AQ1414" s="11" t="n">
        <v>1</v>
      </c>
      <c r="AR1414" s="13" t="n">
        <v>0.0571428571428571</v>
      </c>
      <c r="AS1414" s="13" t="n">
        <v>0.0142857142857143</v>
      </c>
      <c r="AT1414" s="14" t="n">
        <f aca="false">SUMIFS(시도_소아과개폐업!$C$5:$C$293,시도_소아과개폐업!$A$5:$A$293,$D1414,시도_소아과개폐업!$B$5:$B$293,$B1414)</f>
        <v>52</v>
      </c>
      <c r="AU1414" s="14" t="n">
        <f aca="false">SUMIFS(시도_소아과개폐업!$D$5:$D$293,시도_소아과개폐업!$A$5:$A$293,$D1414,시도_소아과개폐업!$B$5:$B$293,$B1414)</f>
        <v>28</v>
      </c>
      <c r="AV1414" s="14" t="n">
        <f aca="false">SUMIFS(시도_소아과개폐업!$F$5:$F$293,시도_소아과개폐업!$A$5:$A$293,$D1414,시도_소아과개폐업!$B$5:$B$293,$B1414)</f>
        <v>24</v>
      </c>
      <c r="AW1414" s="15" t="n">
        <f aca="false">SUMIFS(시도_소아과개폐업!$G$5:$G$293,시도_소아과개폐업!$A$5:$A$293,$D1414,시도_소아과개폐업!$B$5:$B$293,$B1414)</f>
        <v>0.212121212121212</v>
      </c>
      <c r="AX1414" s="14" t="n">
        <f aca="false">SUMIFS(시도_소아과개폐업!$H$5:$H$293,시도_소아과개폐업!$A$5:$A$293,$D1414,시도_소아과개폐업!$B$5:$B$293,$B1414)</f>
        <v>89</v>
      </c>
      <c r="AY1414" s="14" t="n">
        <f aca="false">SUMIFS(시군구_병원급!$E$5:$E$3668,시군구_병원급!$A$5:$A$3668,$A1414,시군구_병원급!$D$5:$D$3668,$D1414)</f>
        <v>8</v>
      </c>
      <c r="AZ1414" s="14" t="n">
        <f aca="false">SUMIFS(시군구_병원급!$F$5:$F$3668,시군구_병원급!$A$5:$A$3668,$A1414,시군구_병원급!$D$5:$D$3668,$D1414)</f>
        <v>3</v>
      </c>
      <c r="BA1414" s="14" t="n">
        <f aca="false">SUMIFS(시군구_병원급!$G$5:$G$3668,시군구_병원급!$A$5:$A$3668,$A1414,시군구_병원급!$D$5:$D$3668,$D1414)</f>
        <v>10</v>
      </c>
      <c r="BB1414" s="14" t="n">
        <f aca="false">SUMIFS(시군구_병원급!$H$5:$H$3668,시군구_병원급!$A$5:$A$3668,$A1414,시군구_병원급!$D$5:$D$3668,$D1414)</f>
        <v>21</v>
      </c>
      <c r="BC1414" s="16" t="n">
        <f aca="false">K1414+AY1414</f>
        <v>12</v>
      </c>
      <c r="BD1414" s="17" t="n">
        <f aca="false">IF(E1414=0,"",(K1414+AY1414)/E1414*1000)</f>
        <v>2.38189757840413</v>
      </c>
      <c r="BE1414" s="16" t="n">
        <f aca="false">AY1414-SUMIFS(시군구_병원급!$E$5:$E$3668,시군구_병원급!$A$5:$A$3668,$A1414,시군구_병원급!$D$5:$D$3668,$D1414-3)</f>
        <v>0</v>
      </c>
      <c r="BF1414" s="16" t="n">
        <f aca="false">IF(AY1414=0,1,0)</f>
        <v>0</v>
      </c>
      <c r="BG1414" s="16" t="n">
        <f aca="false">IF(K1414+AY1414=0,1,0)</f>
        <v>0</v>
      </c>
      <c r="BH1414" s="16" t="n">
        <f aca="false">AF1414+AG1414+AH1414</f>
        <v>8</v>
      </c>
      <c r="BI1414" s="18" t="n">
        <f aca="false">IF(H1414=0,"",BH1414/H1414)</f>
        <v>0.123076923076923</v>
      </c>
      <c r="BJ1414" s="16" t="n">
        <f aca="false">IF(AP1414="","",AP1414+AN1414)</f>
        <v>6</v>
      </c>
    </row>
    <row r="1415" customFormat="false" ht="15" hidden="false" customHeight="true" outlineLevel="0" collapsed="false">
      <c r="A1415" s="9" t="s">
        <v>141</v>
      </c>
      <c r="B1415" s="10" t="s">
        <v>115</v>
      </c>
      <c r="C1415" s="10" t="s">
        <v>142</v>
      </c>
      <c r="D1415" s="9" t="n">
        <v>2022</v>
      </c>
      <c r="E1415" s="11" t="n">
        <v>5145</v>
      </c>
      <c r="F1415" s="11" t="n">
        <v>665</v>
      </c>
      <c r="G1415" s="11" t="n">
        <v>689</v>
      </c>
      <c r="H1415" s="11" t="n">
        <v>94</v>
      </c>
      <c r="I1415" s="11" t="n">
        <v>4194</v>
      </c>
      <c r="J1415" s="11" t="n">
        <v>2809</v>
      </c>
      <c r="K1415" s="11" t="n">
        <v>6</v>
      </c>
      <c r="L1415" s="12" t="n">
        <v>18.2701652089407</v>
      </c>
      <c r="M1415" s="12" t="n">
        <v>1.16618075801749</v>
      </c>
      <c r="N1415" s="13" t="n">
        <v>0.669766332856462</v>
      </c>
      <c r="O1415" s="13" t="n">
        <v>0.815160349854227</v>
      </c>
      <c r="P1415" s="13" t="n">
        <v>0.133916423712342</v>
      </c>
      <c r="Q1415" s="13" t="n">
        <v>-0.326482523890562</v>
      </c>
      <c r="R1415" s="13" t="n">
        <v>-0.321182266009852</v>
      </c>
      <c r="S1415" s="11" t="n">
        <v>-1</v>
      </c>
      <c r="T1415" s="13" t="n">
        <v>-0.121495327102804</v>
      </c>
      <c r="U1415" s="13" t="n">
        <v>-0.104420243433696</v>
      </c>
      <c r="V1415" s="11" t="n">
        <v>0</v>
      </c>
      <c r="W1415" s="13" t="n">
        <v>-0.265957446808511</v>
      </c>
      <c r="X1415" s="11" t="n">
        <v>1</v>
      </c>
      <c r="Y1415" s="11" t="n">
        <v>0</v>
      </c>
      <c r="Z1415" s="11" t="n">
        <v>1</v>
      </c>
      <c r="AA1415" s="11" t="n">
        <v>0</v>
      </c>
      <c r="AB1415" s="10" t="s">
        <v>515</v>
      </c>
      <c r="AC1415" s="11" t="n">
        <v>19</v>
      </c>
      <c r="AD1415" s="11" t="n">
        <v>33</v>
      </c>
      <c r="AE1415" s="11" t="n">
        <v>36</v>
      </c>
      <c r="AF1415" s="11" t="n">
        <v>1</v>
      </c>
      <c r="AG1415" s="11" t="n">
        <v>5</v>
      </c>
      <c r="AH1415" s="11" t="n">
        <v>0</v>
      </c>
      <c r="AI1415" s="13" t="n">
        <v>0.202127659574468</v>
      </c>
      <c r="AJ1415" s="13" t="n">
        <v>0.351063829787234</v>
      </c>
      <c r="AK1415" s="13" t="n">
        <v>0.382978723404255</v>
      </c>
      <c r="AL1415" s="13" t="n">
        <v>0.0106382978723404</v>
      </c>
      <c r="AM1415" s="13" t="n">
        <v>0.0531914893617021</v>
      </c>
      <c r="AN1415" s="11" t="n">
        <v>1</v>
      </c>
      <c r="AO1415" s="13" t="n">
        <v>0.0105263157894737</v>
      </c>
      <c r="AP1415" s="11" t="n">
        <v>14</v>
      </c>
      <c r="AQ1415" s="11" t="n">
        <v>2</v>
      </c>
      <c r="AR1415" s="13" t="n">
        <v>0.130841121495327</v>
      </c>
      <c r="AS1415" s="13" t="n">
        <v>0.0186915887850467</v>
      </c>
      <c r="AT1415" s="14" t="n">
        <f aca="false">SUMIFS(시도_소아과개폐업!$C$5:$C$293,시도_소아과개폐업!$A$5:$A$293,$D1415,시도_소아과개폐업!$B$5:$B$293,$B1415)</f>
        <v>52</v>
      </c>
      <c r="AU1415" s="14" t="n">
        <f aca="false">SUMIFS(시도_소아과개폐업!$D$5:$D$293,시도_소아과개폐업!$A$5:$A$293,$D1415,시도_소아과개폐업!$B$5:$B$293,$B1415)</f>
        <v>28</v>
      </c>
      <c r="AV1415" s="14" t="n">
        <f aca="false">SUMIFS(시도_소아과개폐업!$F$5:$F$293,시도_소아과개폐업!$A$5:$A$293,$D1415,시도_소아과개폐업!$B$5:$B$293,$B1415)</f>
        <v>24</v>
      </c>
      <c r="AW1415" s="15" t="n">
        <f aca="false">SUMIFS(시도_소아과개폐업!$G$5:$G$293,시도_소아과개폐업!$A$5:$A$293,$D1415,시도_소아과개폐업!$B$5:$B$293,$B1415)</f>
        <v>0.212121212121212</v>
      </c>
      <c r="AX1415" s="14" t="n">
        <f aca="false">SUMIFS(시도_소아과개폐업!$H$5:$H$293,시도_소아과개폐업!$A$5:$A$293,$D1415,시도_소아과개폐업!$B$5:$B$293,$B1415)</f>
        <v>89</v>
      </c>
      <c r="AY1415" s="14" t="n">
        <f aca="false">SUMIFS(시군구_병원급!$E$5:$E$3668,시군구_병원급!$A$5:$A$3668,$A1415,시군구_병원급!$D$5:$D$3668,$D1415)</f>
        <v>8</v>
      </c>
      <c r="AZ1415" s="14" t="n">
        <f aca="false">SUMIFS(시군구_병원급!$F$5:$F$3668,시군구_병원급!$A$5:$A$3668,$A1415,시군구_병원급!$D$5:$D$3668,$D1415)</f>
        <v>2</v>
      </c>
      <c r="BA1415" s="14" t="n">
        <f aca="false">SUMIFS(시군구_병원급!$G$5:$G$3668,시군구_병원급!$A$5:$A$3668,$A1415,시군구_병원급!$D$5:$D$3668,$D1415)</f>
        <v>9</v>
      </c>
      <c r="BB1415" s="14" t="n">
        <f aca="false">SUMIFS(시군구_병원급!$H$5:$H$3668,시군구_병원급!$A$5:$A$3668,$A1415,시군구_병원급!$D$5:$D$3668,$D1415)</f>
        <v>32</v>
      </c>
      <c r="BC1415" s="16" t="n">
        <f aca="false">K1415+AY1415</f>
        <v>14</v>
      </c>
      <c r="BD1415" s="17" t="n">
        <f aca="false">IF(E1415=0,"",(K1415+AY1415)/E1415*1000)</f>
        <v>2.72108843537415</v>
      </c>
      <c r="BE1415" s="16" t="n">
        <f aca="false">AY1415-SUMIFS(시군구_병원급!$E$5:$E$3668,시군구_병원급!$A$5:$A$3668,$A1415,시군구_병원급!$D$5:$D$3668,$D1415-3)</f>
        <v>-1</v>
      </c>
      <c r="BF1415" s="16" t="n">
        <f aca="false">IF(AY1415=0,1,0)</f>
        <v>0</v>
      </c>
      <c r="BG1415" s="16" t="n">
        <f aca="false">IF(K1415+AY1415=0,1,0)</f>
        <v>0</v>
      </c>
      <c r="BH1415" s="16" t="n">
        <f aca="false">AF1415+AG1415+AH1415</f>
        <v>6</v>
      </c>
      <c r="BI1415" s="18" t="n">
        <f aca="false">IF(H1415=0,"",BH1415/H1415)</f>
        <v>0.0638297872340426</v>
      </c>
      <c r="BJ1415" s="16" t="n">
        <f aca="false">IF(AP1415="","",AP1415+AN1415)</f>
        <v>15</v>
      </c>
    </row>
    <row r="1416" customFormat="false" ht="15" hidden="false" customHeight="true" outlineLevel="0" collapsed="false">
      <c r="A1416" s="9" t="s">
        <v>143</v>
      </c>
      <c r="B1416" s="10" t="s">
        <v>115</v>
      </c>
      <c r="C1416" s="10" t="s">
        <v>144</v>
      </c>
      <c r="D1416" s="9" t="n">
        <v>2022</v>
      </c>
      <c r="E1416" s="11" t="n">
        <v>8401</v>
      </c>
      <c r="F1416" s="11" t="n">
        <v>1041</v>
      </c>
      <c r="G1416" s="11" t="n">
        <v>1035</v>
      </c>
      <c r="H1416" s="11" t="n">
        <v>147</v>
      </c>
      <c r="I1416" s="11" t="n">
        <v>6937</v>
      </c>
      <c r="J1416" s="11" t="n">
        <v>5056</v>
      </c>
      <c r="K1416" s="11" t="n">
        <v>7</v>
      </c>
      <c r="L1416" s="12" t="n">
        <v>17.497916914653</v>
      </c>
      <c r="M1416" s="12" t="n">
        <v>0.833234138793001</v>
      </c>
      <c r="N1416" s="13" t="n">
        <v>0.728845322185383</v>
      </c>
      <c r="O1416" s="13" t="n">
        <v>0.825735031543864</v>
      </c>
      <c r="P1416" s="13" t="n">
        <v>0.123199619092965</v>
      </c>
      <c r="Q1416" s="13" t="n">
        <v>-0.185160038797284</v>
      </c>
      <c r="R1416" s="13" t="n">
        <v>-0.143211920529801</v>
      </c>
      <c r="S1416" s="11" t="n">
        <v>1</v>
      </c>
      <c r="T1416" s="13" t="n">
        <v>-0.08125</v>
      </c>
      <c r="U1416" s="13" t="n">
        <v>-0.0528399781540142</v>
      </c>
      <c r="V1416" s="11" t="n">
        <v>0</v>
      </c>
      <c r="W1416" s="13" t="n">
        <v>-0.224489795918367</v>
      </c>
      <c r="X1416" s="11" t="n">
        <v>1</v>
      </c>
      <c r="Y1416" s="11" t="n">
        <v>1</v>
      </c>
      <c r="Z1416" s="11" t="n">
        <v>1</v>
      </c>
      <c r="AA1416" s="11" t="n">
        <v>1</v>
      </c>
      <c r="AB1416" s="10" t="s">
        <v>515</v>
      </c>
      <c r="AC1416" s="11" t="n">
        <v>27</v>
      </c>
      <c r="AD1416" s="11" t="n">
        <v>49</v>
      </c>
      <c r="AE1416" s="11" t="n">
        <v>59</v>
      </c>
      <c r="AF1416" s="11" t="n">
        <v>6</v>
      </c>
      <c r="AG1416" s="11" t="n">
        <v>5</v>
      </c>
      <c r="AH1416" s="11" t="n">
        <v>1</v>
      </c>
      <c r="AI1416" s="13" t="n">
        <v>0.183673469387755</v>
      </c>
      <c r="AJ1416" s="13" t="n">
        <v>0.333333333333333</v>
      </c>
      <c r="AK1416" s="13" t="n">
        <v>0.401360544217687</v>
      </c>
      <c r="AL1416" s="13" t="n">
        <v>0.0408163265306122</v>
      </c>
      <c r="AM1416" s="13" t="n">
        <v>0.0340136054421769</v>
      </c>
      <c r="AN1416" s="11" t="n">
        <v>1</v>
      </c>
      <c r="AO1416" s="13" t="n">
        <v>0.00675675675675676</v>
      </c>
      <c r="AP1416" s="11" t="n">
        <v>16</v>
      </c>
      <c r="AQ1416" s="11" t="n">
        <v>3</v>
      </c>
      <c r="AR1416" s="13" t="n">
        <v>0.0993788819875776</v>
      </c>
      <c r="AS1416" s="13" t="n">
        <v>0.0186335403726708</v>
      </c>
      <c r="AT1416" s="14" t="n">
        <f aca="false">SUMIFS(시도_소아과개폐업!$C$5:$C$293,시도_소아과개폐업!$A$5:$A$293,$D1416,시도_소아과개폐업!$B$5:$B$293,$B1416)</f>
        <v>52</v>
      </c>
      <c r="AU1416" s="14" t="n">
        <f aca="false">SUMIFS(시도_소아과개폐업!$D$5:$D$293,시도_소아과개폐업!$A$5:$A$293,$D1416,시도_소아과개폐업!$B$5:$B$293,$B1416)</f>
        <v>28</v>
      </c>
      <c r="AV1416" s="14" t="n">
        <f aca="false">SUMIFS(시도_소아과개폐업!$F$5:$F$293,시도_소아과개폐업!$A$5:$A$293,$D1416,시도_소아과개폐업!$B$5:$B$293,$B1416)</f>
        <v>24</v>
      </c>
      <c r="AW1416" s="15" t="n">
        <f aca="false">SUMIFS(시도_소아과개폐업!$G$5:$G$293,시도_소아과개폐업!$A$5:$A$293,$D1416,시도_소아과개폐업!$B$5:$B$293,$B1416)</f>
        <v>0.212121212121212</v>
      </c>
      <c r="AX1416" s="14" t="n">
        <f aca="false">SUMIFS(시도_소아과개폐업!$H$5:$H$293,시도_소아과개폐업!$A$5:$A$293,$D1416,시도_소아과개폐업!$B$5:$B$293,$B1416)</f>
        <v>89</v>
      </c>
      <c r="AY1416" s="14" t="n">
        <f aca="false">SUMIFS(시군구_병원급!$E$5:$E$3668,시군구_병원급!$A$5:$A$3668,$A1416,시군구_병원급!$D$5:$D$3668,$D1416)</f>
        <v>5</v>
      </c>
      <c r="AZ1416" s="14" t="n">
        <f aca="false">SUMIFS(시군구_병원급!$F$5:$F$3668,시군구_병원급!$A$5:$A$3668,$A1416,시군구_병원급!$D$5:$D$3668,$D1416)</f>
        <v>1</v>
      </c>
      <c r="BA1416" s="14" t="n">
        <f aca="false">SUMIFS(시군구_병원급!$G$5:$G$3668,시군구_병원급!$A$5:$A$3668,$A1416,시군구_병원급!$D$5:$D$3668,$D1416)</f>
        <v>6</v>
      </c>
      <c r="BB1416" s="14" t="n">
        <f aca="false">SUMIFS(시군구_병원급!$H$5:$H$3668,시군구_병원급!$A$5:$A$3668,$A1416,시군구_병원급!$D$5:$D$3668,$D1416)</f>
        <v>14</v>
      </c>
      <c r="BC1416" s="16" t="n">
        <f aca="false">K1416+AY1416</f>
        <v>12</v>
      </c>
      <c r="BD1416" s="17" t="n">
        <f aca="false">IF(E1416=0,"",(K1416+AY1416)/E1416*1000)</f>
        <v>1.428401380788</v>
      </c>
      <c r="BE1416" s="16" t="n">
        <f aca="false">AY1416-SUMIFS(시군구_병원급!$E$5:$E$3668,시군구_병원급!$A$5:$A$3668,$A1416,시군구_병원급!$D$5:$D$3668,$D1416-3)</f>
        <v>1</v>
      </c>
      <c r="BF1416" s="16" t="n">
        <f aca="false">IF(AY1416=0,1,0)</f>
        <v>0</v>
      </c>
      <c r="BG1416" s="16" t="n">
        <f aca="false">IF(K1416+AY1416=0,1,0)</f>
        <v>0</v>
      </c>
      <c r="BH1416" s="16" t="n">
        <f aca="false">AF1416+AG1416+AH1416</f>
        <v>12</v>
      </c>
      <c r="BI1416" s="18" t="n">
        <f aca="false">IF(H1416=0,"",BH1416/H1416)</f>
        <v>0.0816326530612245</v>
      </c>
      <c r="BJ1416" s="16" t="n">
        <f aca="false">IF(AP1416="","",AP1416+AN1416)</f>
        <v>17</v>
      </c>
    </row>
    <row r="1417" customFormat="false" ht="15" hidden="false" customHeight="true" outlineLevel="0" collapsed="false">
      <c r="A1417" s="9" t="s">
        <v>145</v>
      </c>
      <c r="B1417" s="10" t="s">
        <v>146</v>
      </c>
      <c r="C1417" s="10" t="s">
        <v>67</v>
      </c>
      <c r="D1417" s="9" t="n">
        <v>2022</v>
      </c>
      <c r="E1417" s="11" t="n">
        <v>3121</v>
      </c>
      <c r="F1417" s="11" t="n">
        <v>468</v>
      </c>
      <c r="G1417" s="11" t="n">
        <v>448</v>
      </c>
      <c r="H1417" s="11" t="n">
        <v>36</v>
      </c>
      <c r="I1417" s="11" t="n">
        <v>1855</v>
      </c>
      <c r="J1417" s="11" t="n">
        <v>1478</v>
      </c>
      <c r="K1417" s="11" t="n">
        <v>4</v>
      </c>
      <c r="L1417" s="12" t="n">
        <v>11.5347644985582</v>
      </c>
      <c r="M1417" s="12" t="n">
        <v>1.2816404998398</v>
      </c>
      <c r="N1417" s="13" t="n">
        <v>0.796765498652291</v>
      </c>
      <c r="O1417" s="13" t="n">
        <v>0.594360781800705</v>
      </c>
      <c r="P1417" s="13" t="n">
        <v>0.143543735982057</v>
      </c>
      <c r="Q1417" s="13" t="n">
        <v>-0.0539557441648985</v>
      </c>
      <c r="R1417" s="13" t="n">
        <v>-0.072463768115942</v>
      </c>
      <c r="S1417" s="11" t="n">
        <v>-1</v>
      </c>
      <c r="T1417" s="13" t="n">
        <v>0.0285714285714285</v>
      </c>
      <c r="U1417" s="13" t="n">
        <v>0.0328507795100224</v>
      </c>
      <c r="V1417" s="11" t="n">
        <v>0</v>
      </c>
      <c r="W1417" s="13" t="n">
        <v>0.0555555555555556</v>
      </c>
      <c r="X1417" s="11" t="n">
        <v>0</v>
      </c>
      <c r="Y1417" s="11" t="n">
        <v>0</v>
      </c>
      <c r="Z1417" s="11" t="n">
        <v>0</v>
      </c>
      <c r="AA1417" s="11" t="n">
        <v>0</v>
      </c>
      <c r="AB1417" s="10" t="s">
        <v>515</v>
      </c>
      <c r="AC1417" s="11" t="n">
        <v>12</v>
      </c>
      <c r="AD1417" s="11" t="n">
        <v>11</v>
      </c>
      <c r="AE1417" s="11" t="n">
        <v>8</v>
      </c>
      <c r="AF1417" s="11" t="n">
        <v>3</v>
      </c>
      <c r="AG1417" s="11" t="n">
        <v>2</v>
      </c>
      <c r="AH1417" s="11" t="n">
        <v>0</v>
      </c>
      <c r="AI1417" s="13" t="n">
        <v>0.333333333333333</v>
      </c>
      <c r="AJ1417" s="13" t="n">
        <v>0.305555555555556</v>
      </c>
      <c r="AK1417" s="13" t="n">
        <v>0.222222222222222</v>
      </c>
      <c r="AL1417" s="13" t="n">
        <v>0.0833333333333333</v>
      </c>
      <c r="AM1417" s="13" t="n">
        <v>0.0555555555555556</v>
      </c>
      <c r="AN1417" s="11" t="n">
        <v>1</v>
      </c>
      <c r="AO1417" s="13" t="n">
        <v>0.027027027027027</v>
      </c>
      <c r="AP1417" s="11" t="n">
        <v>1</v>
      </c>
      <c r="AQ1417" s="11" t="n">
        <v>3</v>
      </c>
      <c r="AR1417" s="13" t="n">
        <v>0.0285714285714286</v>
      </c>
      <c r="AS1417" s="13" t="n">
        <v>0.0857142857142857</v>
      </c>
      <c r="AT1417" s="14" t="n">
        <f aca="false">SUMIFS(시도_소아과개폐업!$C$5:$C$293,시도_소아과개폐업!$A$5:$A$293,$D1417,시도_소아과개폐업!$B$5:$B$293,$B1417)</f>
        <v>27</v>
      </c>
      <c r="AU1417" s="14" t="n">
        <f aca="false">SUMIFS(시도_소아과개폐업!$D$5:$D$293,시도_소아과개폐업!$A$5:$A$293,$D1417,시도_소아과개폐업!$B$5:$B$293,$B1417)</f>
        <v>11</v>
      </c>
      <c r="AV1417" s="14" t="n">
        <f aca="false">SUMIFS(시도_소아과개폐업!$F$5:$F$293,시도_소아과개폐업!$A$5:$A$293,$D1417,시도_소아과개폐업!$B$5:$B$293,$B1417)</f>
        <v>16</v>
      </c>
      <c r="AW1417" s="15" t="n">
        <f aca="false">SUMIFS(시도_소아과개폐업!$G$5:$G$293,시도_소아과개폐업!$A$5:$A$293,$D1417,시도_소아과개폐업!$B$5:$B$293,$B1417)</f>
        <v>0.0964912280701754</v>
      </c>
      <c r="AX1417" s="14" t="n">
        <f aca="false">SUMIFS(시도_소아과개폐업!$H$5:$H$293,시도_소아과개폐업!$A$5:$A$293,$D1417,시도_소아과개폐업!$B$5:$B$293,$B1417)</f>
        <v>37</v>
      </c>
      <c r="AY1417" s="14" t="n">
        <f aca="false">SUMIFS(시군구_병원급!$E$5:$E$3668,시군구_병원급!$A$5:$A$3668,$A1417,시군구_병원급!$D$5:$D$3668,$D1417)</f>
        <v>5</v>
      </c>
      <c r="AZ1417" s="14" t="n">
        <f aca="false">SUMIFS(시군구_병원급!$F$5:$F$3668,시군구_병원급!$A$5:$A$3668,$A1417,시군구_병원급!$D$5:$D$3668,$D1417)</f>
        <v>3</v>
      </c>
      <c r="BA1417" s="14" t="n">
        <f aca="false">SUMIFS(시군구_병원급!$G$5:$G$3668,시군구_병원급!$A$5:$A$3668,$A1417,시군구_병원급!$D$5:$D$3668,$D1417)</f>
        <v>14</v>
      </c>
      <c r="BB1417" s="14" t="n">
        <f aca="false">SUMIFS(시군구_병원급!$H$5:$H$3668,시군구_병원급!$A$5:$A$3668,$A1417,시군구_병원급!$D$5:$D$3668,$D1417)</f>
        <v>22</v>
      </c>
      <c r="BC1417" s="16" t="n">
        <f aca="false">K1417+AY1417</f>
        <v>9</v>
      </c>
      <c r="BD1417" s="17" t="n">
        <f aca="false">IF(E1417=0,"",(K1417+AY1417)/E1417*1000)</f>
        <v>2.88369112463954</v>
      </c>
      <c r="BE1417" s="16" t="n">
        <f aca="false">AY1417-SUMIFS(시군구_병원급!$E$5:$E$3668,시군구_병원급!$A$5:$A$3668,$A1417,시군구_병원급!$D$5:$D$3668,$D1417-3)</f>
        <v>-1</v>
      </c>
      <c r="BF1417" s="16" t="n">
        <f aca="false">IF(AY1417=0,1,0)</f>
        <v>0</v>
      </c>
      <c r="BG1417" s="16" t="n">
        <f aca="false">IF(K1417+AY1417=0,1,0)</f>
        <v>0</v>
      </c>
      <c r="BH1417" s="16" t="n">
        <f aca="false">AF1417+AG1417+AH1417</f>
        <v>5</v>
      </c>
      <c r="BI1417" s="18" t="n">
        <f aca="false">IF(H1417=0,"",BH1417/H1417)</f>
        <v>0.138888888888889</v>
      </c>
      <c r="BJ1417" s="16" t="n">
        <f aca="false">IF(AP1417="","",AP1417+AN1417)</f>
        <v>2</v>
      </c>
    </row>
    <row r="1418" customFormat="false" ht="15" hidden="false" customHeight="true" outlineLevel="0" collapsed="false">
      <c r="A1418" s="9" t="s">
        <v>147</v>
      </c>
      <c r="B1418" s="10" t="s">
        <v>146</v>
      </c>
      <c r="C1418" s="10" t="s">
        <v>119</v>
      </c>
      <c r="D1418" s="9" t="n">
        <v>2022</v>
      </c>
      <c r="E1418" s="11" t="n">
        <v>11779</v>
      </c>
      <c r="F1418" s="11" t="n">
        <v>1581</v>
      </c>
      <c r="G1418" s="11" t="n">
        <v>1594</v>
      </c>
      <c r="H1418" s="11" t="n">
        <v>189</v>
      </c>
      <c r="I1418" s="11" t="n">
        <v>9652</v>
      </c>
      <c r="J1418" s="11" t="n">
        <v>6410</v>
      </c>
      <c r="K1418" s="11" t="n">
        <v>19</v>
      </c>
      <c r="L1418" s="12" t="n">
        <v>16.0455047117752</v>
      </c>
      <c r="M1418" s="12" t="n">
        <v>1.61304015621021</v>
      </c>
      <c r="N1418" s="13" t="n">
        <v>0.664111065064235</v>
      </c>
      <c r="O1418" s="13" t="n">
        <v>0.819424399354784</v>
      </c>
      <c r="P1418" s="13" t="n">
        <v>0.135325579421004</v>
      </c>
      <c r="Q1418" s="13" t="n">
        <v>-0.237259599818688</v>
      </c>
      <c r="R1418" s="13" t="n">
        <v>-0.203398300849575</v>
      </c>
      <c r="S1418" s="11" t="n">
        <v>0</v>
      </c>
      <c r="T1418" s="13" t="n">
        <v>0</v>
      </c>
      <c r="U1418" s="13" t="n">
        <v>-0.00433257685166077</v>
      </c>
      <c r="V1418" s="11" t="n">
        <v>0</v>
      </c>
      <c r="W1418" s="13" t="n">
        <v>-0.142857142857143</v>
      </c>
      <c r="X1418" s="11" t="n">
        <v>0</v>
      </c>
      <c r="Y1418" s="11" t="n">
        <v>0</v>
      </c>
      <c r="Z1418" s="11" t="n">
        <v>0</v>
      </c>
      <c r="AA1418" s="11" t="n">
        <v>0</v>
      </c>
      <c r="AB1418" s="10" t="s">
        <v>515</v>
      </c>
      <c r="AC1418" s="11" t="n">
        <v>37</v>
      </c>
      <c r="AD1418" s="11" t="n">
        <v>74</v>
      </c>
      <c r="AE1418" s="11" t="n">
        <v>49</v>
      </c>
      <c r="AF1418" s="11" t="n">
        <v>9</v>
      </c>
      <c r="AG1418" s="11" t="n">
        <v>19</v>
      </c>
      <c r="AH1418" s="11" t="n">
        <v>1</v>
      </c>
      <c r="AI1418" s="13" t="n">
        <v>0.195767195767196</v>
      </c>
      <c r="AJ1418" s="13" t="n">
        <v>0.391534391534392</v>
      </c>
      <c r="AK1418" s="13" t="n">
        <v>0.259259259259259</v>
      </c>
      <c r="AL1418" s="13" t="n">
        <v>0.0476190476190476</v>
      </c>
      <c r="AM1418" s="13" t="n">
        <v>0.100529100529101</v>
      </c>
      <c r="AN1418" s="11" t="n">
        <v>7</v>
      </c>
      <c r="AO1418" s="13" t="n">
        <v>0.0357142857142857</v>
      </c>
      <c r="AP1418" s="11" t="n">
        <v>9</v>
      </c>
      <c r="AQ1418" s="11" t="n">
        <v>6</v>
      </c>
      <c r="AR1418" s="13" t="n">
        <v>0.0452261306532663</v>
      </c>
      <c r="AS1418" s="13" t="n">
        <v>0.0301507537688442</v>
      </c>
      <c r="AT1418" s="14" t="n">
        <f aca="false">SUMIFS(시도_소아과개폐업!$C$5:$C$293,시도_소아과개폐업!$A$5:$A$293,$D1418,시도_소아과개폐업!$B$5:$B$293,$B1418)</f>
        <v>27</v>
      </c>
      <c r="AU1418" s="14" t="n">
        <f aca="false">SUMIFS(시도_소아과개폐업!$D$5:$D$293,시도_소아과개폐업!$A$5:$A$293,$D1418,시도_소아과개폐업!$B$5:$B$293,$B1418)</f>
        <v>11</v>
      </c>
      <c r="AV1418" s="14" t="n">
        <f aca="false">SUMIFS(시도_소아과개폐업!$F$5:$F$293,시도_소아과개폐업!$A$5:$A$293,$D1418,시도_소아과개폐업!$B$5:$B$293,$B1418)</f>
        <v>16</v>
      </c>
      <c r="AW1418" s="15" t="n">
        <f aca="false">SUMIFS(시도_소아과개폐업!$G$5:$G$293,시도_소아과개폐업!$A$5:$A$293,$D1418,시도_소아과개폐업!$B$5:$B$293,$B1418)</f>
        <v>0.0964912280701754</v>
      </c>
      <c r="AX1418" s="14" t="n">
        <f aca="false">SUMIFS(시도_소아과개폐업!$H$5:$H$293,시도_소아과개폐업!$A$5:$A$293,$D1418,시도_소아과개폐업!$B$5:$B$293,$B1418)</f>
        <v>37</v>
      </c>
      <c r="AY1418" s="14" t="n">
        <f aca="false">SUMIFS(시군구_병원급!$E$5:$E$3668,시군구_병원급!$A$5:$A$3668,$A1418,시군구_병원급!$D$5:$D$3668,$D1418)</f>
        <v>6</v>
      </c>
      <c r="AZ1418" s="14" t="n">
        <f aca="false">SUMIFS(시군구_병원급!$F$5:$F$3668,시군구_병원급!$A$5:$A$3668,$A1418,시군구_병원급!$D$5:$D$3668,$D1418)</f>
        <v>2</v>
      </c>
      <c r="BA1418" s="14" t="n">
        <f aca="false">SUMIFS(시군구_병원급!$G$5:$G$3668,시군구_병원급!$A$5:$A$3668,$A1418,시군구_병원급!$D$5:$D$3668,$D1418)</f>
        <v>9</v>
      </c>
      <c r="BB1418" s="14" t="n">
        <f aca="false">SUMIFS(시군구_병원급!$H$5:$H$3668,시군구_병원급!$A$5:$A$3668,$A1418,시군구_병원급!$D$5:$D$3668,$D1418)</f>
        <v>22</v>
      </c>
      <c r="BC1418" s="16" t="n">
        <f aca="false">K1418+AY1418</f>
        <v>25</v>
      </c>
      <c r="BD1418" s="17" t="n">
        <f aca="false">IF(E1418=0,"",(K1418+AY1418)/E1418*1000)</f>
        <v>2.12242125817132</v>
      </c>
      <c r="BE1418" s="16" t="n">
        <f aca="false">AY1418-SUMIFS(시군구_병원급!$E$5:$E$3668,시군구_병원급!$A$5:$A$3668,$A1418,시군구_병원급!$D$5:$D$3668,$D1418-3)</f>
        <v>2</v>
      </c>
      <c r="BF1418" s="16" t="n">
        <f aca="false">IF(AY1418=0,1,0)</f>
        <v>0</v>
      </c>
      <c r="BG1418" s="16" t="n">
        <f aca="false">IF(K1418+AY1418=0,1,0)</f>
        <v>0</v>
      </c>
      <c r="BH1418" s="16" t="n">
        <f aca="false">AF1418+AG1418+AH1418</f>
        <v>29</v>
      </c>
      <c r="BI1418" s="18" t="n">
        <f aca="false">IF(H1418=0,"",BH1418/H1418)</f>
        <v>0.153439153439153</v>
      </c>
      <c r="BJ1418" s="16" t="n">
        <f aca="false">IF(AP1418="","",AP1418+AN1418)</f>
        <v>16</v>
      </c>
    </row>
    <row r="1419" customFormat="false" ht="15" hidden="false" customHeight="true" outlineLevel="0" collapsed="false">
      <c r="A1419" s="9" t="s">
        <v>148</v>
      </c>
      <c r="B1419" s="10" t="s">
        <v>146</v>
      </c>
      <c r="C1419" s="10" t="s">
        <v>117</v>
      </c>
      <c r="D1419" s="9" t="n">
        <v>2022</v>
      </c>
      <c r="E1419" s="11" t="n">
        <v>2944</v>
      </c>
      <c r="F1419" s="11" t="n">
        <v>350</v>
      </c>
      <c r="G1419" s="11" t="n">
        <v>348</v>
      </c>
      <c r="H1419" s="11" t="n">
        <v>63</v>
      </c>
      <c r="I1419" s="11" t="n">
        <v>3749</v>
      </c>
      <c r="J1419" s="11" t="n">
        <v>2700</v>
      </c>
      <c r="K1419" s="11" t="n">
        <v>3</v>
      </c>
      <c r="L1419" s="12" t="n">
        <v>21.3994565217391</v>
      </c>
      <c r="M1419" s="12" t="n">
        <v>1.01902173913044</v>
      </c>
      <c r="N1419" s="13" t="n">
        <v>0.720192051213657</v>
      </c>
      <c r="O1419" s="13" t="n">
        <v>1.2734375</v>
      </c>
      <c r="P1419" s="13" t="n">
        <v>0.11820652173913</v>
      </c>
      <c r="Q1419" s="13" t="n">
        <v>-0.347662308885442</v>
      </c>
      <c r="R1419" s="13" t="n">
        <v>-0.356746765249538</v>
      </c>
      <c r="S1419" s="11" t="n">
        <v>0</v>
      </c>
      <c r="T1419" s="13" t="n">
        <v>-0.0597014925373134</v>
      </c>
      <c r="U1419" s="13" t="n">
        <v>-0.0629842539365159</v>
      </c>
      <c r="V1419" s="11" t="n">
        <v>0</v>
      </c>
      <c r="W1419" s="13" t="n">
        <v>-0.0158730158730159</v>
      </c>
      <c r="X1419" s="11" t="n">
        <v>0</v>
      </c>
      <c r="Y1419" s="11" t="n">
        <v>0</v>
      </c>
      <c r="Z1419" s="11" t="n">
        <v>0</v>
      </c>
      <c r="AA1419" s="11" t="n">
        <v>0</v>
      </c>
      <c r="AB1419" s="10" t="s">
        <v>515</v>
      </c>
      <c r="AC1419" s="11" t="n">
        <v>13</v>
      </c>
      <c r="AD1419" s="11" t="n">
        <v>28</v>
      </c>
      <c r="AE1419" s="11" t="n">
        <v>14</v>
      </c>
      <c r="AF1419" s="11" t="n">
        <v>1</v>
      </c>
      <c r="AG1419" s="11" t="n">
        <v>7</v>
      </c>
      <c r="AH1419" s="11" t="n">
        <v>0</v>
      </c>
      <c r="AI1419" s="13" t="n">
        <v>0.206349206349206</v>
      </c>
      <c r="AJ1419" s="13" t="n">
        <v>0.444444444444444</v>
      </c>
      <c r="AK1419" s="13" t="n">
        <v>0.222222222222222</v>
      </c>
      <c r="AL1419" s="13" t="n">
        <v>0.0158730158730159</v>
      </c>
      <c r="AM1419" s="13" t="n">
        <v>0.111111111111111</v>
      </c>
      <c r="AN1419" s="11" t="n">
        <v>6</v>
      </c>
      <c r="AO1419" s="13" t="n">
        <v>0.0869565217391304</v>
      </c>
      <c r="AP1419" s="11" t="n">
        <v>4</v>
      </c>
      <c r="AQ1419" s="11" t="n">
        <v>1</v>
      </c>
      <c r="AR1419" s="13" t="n">
        <v>0.0555555555555556</v>
      </c>
      <c r="AS1419" s="13" t="n">
        <v>0.0138888888888889</v>
      </c>
      <c r="AT1419" s="14" t="n">
        <f aca="false">SUMIFS(시도_소아과개폐업!$C$5:$C$293,시도_소아과개폐업!$A$5:$A$293,$D1419,시도_소아과개폐업!$B$5:$B$293,$B1419)</f>
        <v>27</v>
      </c>
      <c r="AU1419" s="14" t="n">
        <f aca="false">SUMIFS(시도_소아과개폐업!$D$5:$D$293,시도_소아과개폐업!$A$5:$A$293,$D1419,시도_소아과개폐업!$B$5:$B$293,$B1419)</f>
        <v>11</v>
      </c>
      <c r="AV1419" s="14" t="n">
        <f aca="false">SUMIFS(시도_소아과개폐업!$F$5:$F$293,시도_소아과개폐업!$A$5:$A$293,$D1419,시도_소아과개폐업!$B$5:$B$293,$B1419)</f>
        <v>16</v>
      </c>
      <c r="AW1419" s="15" t="n">
        <f aca="false">SUMIFS(시도_소아과개폐업!$G$5:$G$293,시도_소아과개폐업!$A$5:$A$293,$D1419,시도_소아과개폐업!$B$5:$B$293,$B1419)</f>
        <v>0.0964912280701754</v>
      </c>
      <c r="AX1419" s="14" t="n">
        <f aca="false">SUMIFS(시도_소아과개폐업!$H$5:$H$293,시도_소아과개폐업!$A$5:$A$293,$D1419,시도_소아과개폐업!$B$5:$B$293,$B1419)</f>
        <v>37</v>
      </c>
      <c r="AY1419" s="14" t="n">
        <f aca="false">SUMIFS(시군구_병원급!$E$5:$E$3668,시군구_병원급!$A$5:$A$3668,$A1419,시군구_병원급!$D$5:$D$3668,$D1419)</f>
        <v>9</v>
      </c>
      <c r="AZ1419" s="14" t="n">
        <f aca="false">SUMIFS(시군구_병원급!$F$5:$F$3668,시군구_병원급!$A$5:$A$3668,$A1419,시군구_병원급!$D$5:$D$3668,$D1419)</f>
        <v>2</v>
      </c>
      <c r="BA1419" s="14" t="n">
        <f aca="false">SUMIFS(시군구_병원급!$G$5:$G$3668,시군구_병원급!$A$5:$A$3668,$A1419,시군구_병원급!$D$5:$D$3668,$D1419)</f>
        <v>10</v>
      </c>
      <c r="BB1419" s="14" t="n">
        <f aca="false">SUMIFS(시군구_병원급!$H$5:$H$3668,시군구_병원급!$A$5:$A$3668,$A1419,시군구_병원급!$D$5:$D$3668,$D1419)</f>
        <v>23</v>
      </c>
      <c r="BC1419" s="16" t="n">
        <f aca="false">K1419+AY1419</f>
        <v>12</v>
      </c>
      <c r="BD1419" s="17" t="n">
        <f aca="false">IF(E1419=0,"",(K1419+AY1419)/E1419*1000)</f>
        <v>4.07608695652174</v>
      </c>
      <c r="BE1419" s="16" t="n">
        <f aca="false">AY1419-SUMIFS(시군구_병원급!$E$5:$E$3668,시군구_병원급!$A$5:$A$3668,$A1419,시군구_병원급!$D$5:$D$3668,$D1419-3)</f>
        <v>1</v>
      </c>
      <c r="BF1419" s="16" t="n">
        <f aca="false">IF(AY1419=0,1,0)</f>
        <v>0</v>
      </c>
      <c r="BG1419" s="16" t="n">
        <f aca="false">IF(K1419+AY1419=0,1,0)</f>
        <v>0</v>
      </c>
      <c r="BH1419" s="16" t="n">
        <f aca="false">AF1419+AG1419+AH1419</f>
        <v>8</v>
      </c>
      <c r="BI1419" s="18" t="n">
        <f aca="false">IF(H1419=0,"",BH1419/H1419)</f>
        <v>0.126984126984127</v>
      </c>
      <c r="BJ1419" s="16" t="n">
        <f aca="false">IF(AP1419="","",AP1419+AN1419)</f>
        <v>10</v>
      </c>
    </row>
    <row r="1420" customFormat="false" ht="15" hidden="false" customHeight="true" outlineLevel="0" collapsed="false">
      <c r="A1420" s="9" t="s">
        <v>149</v>
      </c>
      <c r="B1420" s="10" t="s">
        <v>146</v>
      </c>
      <c r="C1420" s="10" t="s">
        <v>127</v>
      </c>
      <c r="D1420" s="9" t="n">
        <v>2022</v>
      </c>
      <c r="E1420" s="11" t="n">
        <v>3122</v>
      </c>
      <c r="F1420" s="11" t="n">
        <v>409</v>
      </c>
      <c r="G1420" s="11" t="n">
        <v>403</v>
      </c>
      <c r="H1420" s="11" t="n">
        <v>46</v>
      </c>
      <c r="I1420" s="11" t="n">
        <v>2936</v>
      </c>
      <c r="J1420" s="11" t="n">
        <v>1891</v>
      </c>
      <c r="K1420" s="11" t="n">
        <v>5</v>
      </c>
      <c r="L1420" s="12" t="n">
        <v>14.7341447789878</v>
      </c>
      <c r="M1420" s="12" t="n">
        <v>1.60153747597694</v>
      </c>
      <c r="N1420" s="13" t="n">
        <v>0.644073569482289</v>
      </c>
      <c r="O1420" s="13" t="n">
        <v>0.940422805893658</v>
      </c>
      <c r="P1420" s="13" t="n">
        <v>0.129083920563741</v>
      </c>
      <c r="Q1420" s="13" t="n">
        <v>-0.227992087042532</v>
      </c>
      <c r="R1420" s="13" t="n">
        <v>-0.291739894551845</v>
      </c>
      <c r="S1420" s="11" t="n">
        <v>1</v>
      </c>
      <c r="T1420" s="13" t="n">
        <v>0.0222222222222221</v>
      </c>
      <c r="U1420" s="13" t="n">
        <v>0.0131124913733609</v>
      </c>
      <c r="V1420" s="11" t="n">
        <v>0</v>
      </c>
      <c r="W1420" s="13" t="n">
        <v>-0.0434782608695652</v>
      </c>
      <c r="X1420" s="11" t="n">
        <v>0</v>
      </c>
      <c r="Y1420" s="11" t="n">
        <v>0</v>
      </c>
      <c r="Z1420" s="11" t="n">
        <v>0</v>
      </c>
      <c r="AA1420" s="11" t="n">
        <v>0</v>
      </c>
      <c r="AB1420" s="10" t="s">
        <v>515</v>
      </c>
      <c r="AC1420" s="11" t="n">
        <v>12</v>
      </c>
      <c r="AD1420" s="11" t="n">
        <v>12</v>
      </c>
      <c r="AE1420" s="11" t="n">
        <v>4</v>
      </c>
      <c r="AF1420" s="11" t="n">
        <v>2</v>
      </c>
      <c r="AG1420" s="11" t="n">
        <v>15</v>
      </c>
      <c r="AH1420" s="11" t="n">
        <v>1</v>
      </c>
      <c r="AI1420" s="13" t="n">
        <v>0.260869565217391</v>
      </c>
      <c r="AJ1420" s="13" t="n">
        <v>0.260869565217391</v>
      </c>
      <c r="AK1420" s="13" t="n">
        <v>0.0869565217391304</v>
      </c>
      <c r="AL1420" s="13" t="n">
        <v>0.0434782608695652</v>
      </c>
      <c r="AM1420" s="13" t="n">
        <v>0.326086956521739</v>
      </c>
      <c r="AN1420" s="11" t="n">
        <v>0</v>
      </c>
      <c r="AO1420" s="13" t="n">
        <v>0</v>
      </c>
      <c r="AP1420" s="11" t="n">
        <v>4</v>
      </c>
      <c r="AQ1420" s="11" t="n">
        <v>3</v>
      </c>
      <c r="AR1420" s="13" t="n">
        <v>0.0851063829787234</v>
      </c>
      <c r="AS1420" s="13" t="n">
        <v>0.0638297872340426</v>
      </c>
      <c r="AT1420" s="14" t="n">
        <f aca="false">SUMIFS(시도_소아과개폐업!$C$5:$C$293,시도_소아과개폐업!$A$5:$A$293,$D1420,시도_소아과개폐업!$B$5:$B$293,$B1420)</f>
        <v>27</v>
      </c>
      <c r="AU1420" s="14" t="n">
        <f aca="false">SUMIFS(시도_소아과개폐업!$D$5:$D$293,시도_소아과개폐업!$A$5:$A$293,$D1420,시도_소아과개폐업!$B$5:$B$293,$B1420)</f>
        <v>11</v>
      </c>
      <c r="AV1420" s="14" t="n">
        <f aca="false">SUMIFS(시도_소아과개폐업!$F$5:$F$293,시도_소아과개폐업!$A$5:$A$293,$D1420,시도_소아과개폐업!$B$5:$B$293,$B1420)</f>
        <v>16</v>
      </c>
      <c r="AW1420" s="15" t="n">
        <f aca="false">SUMIFS(시도_소아과개폐업!$G$5:$G$293,시도_소아과개폐업!$A$5:$A$293,$D1420,시도_소아과개폐업!$B$5:$B$293,$B1420)</f>
        <v>0.0964912280701754</v>
      </c>
      <c r="AX1420" s="14" t="n">
        <f aca="false">SUMIFS(시도_소아과개폐업!$H$5:$H$293,시도_소아과개폐업!$A$5:$A$293,$D1420,시도_소아과개폐업!$B$5:$B$293,$B1420)</f>
        <v>37</v>
      </c>
      <c r="AY1420" s="14" t="n">
        <f aca="false">SUMIFS(시군구_병원급!$E$5:$E$3668,시군구_병원급!$A$5:$A$3668,$A1420,시군구_병원급!$D$5:$D$3668,$D1420)</f>
        <v>6</v>
      </c>
      <c r="AZ1420" s="14" t="n">
        <f aca="false">SUMIFS(시군구_병원급!$F$5:$F$3668,시군구_병원급!$A$5:$A$3668,$A1420,시군구_병원급!$D$5:$D$3668,$D1420)</f>
        <v>4</v>
      </c>
      <c r="BA1420" s="14" t="n">
        <f aca="false">SUMIFS(시군구_병원급!$G$5:$G$3668,시군구_병원급!$A$5:$A$3668,$A1420,시군구_병원급!$D$5:$D$3668,$D1420)</f>
        <v>9</v>
      </c>
      <c r="BB1420" s="14" t="n">
        <f aca="false">SUMIFS(시군구_병원급!$H$5:$H$3668,시군구_병원급!$A$5:$A$3668,$A1420,시군구_병원급!$D$5:$D$3668,$D1420)</f>
        <v>18</v>
      </c>
      <c r="BC1420" s="16" t="n">
        <f aca="false">K1420+AY1420</f>
        <v>11</v>
      </c>
      <c r="BD1420" s="17" t="n">
        <f aca="false">IF(E1420=0,"",(K1420+AY1420)/E1420*1000)</f>
        <v>3.52338244714926</v>
      </c>
      <c r="BE1420" s="16" t="n">
        <f aca="false">AY1420-SUMIFS(시군구_병원급!$E$5:$E$3668,시군구_병원급!$A$5:$A$3668,$A1420,시군구_병원급!$D$5:$D$3668,$D1420-3)</f>
        <v>0</v>
      </c>
      <c r="BF1420" s="16" t="n">
        <f aca="false">IF(AY1420=0,1,0)</f>
        <v>0</v>
      </c>
      <c r="BG1420" s="16" t="n">
        <f aca="false">IF(K1420+AY1420=0,1,0)</f>
        <v>0</v>
      </c>
      <c r="BH1420" s="16" t="n">
        <f aca="false">AF1420+AG1420+AH1420</f>
        <v>18</v>
      </c>
      <c r="BI1420" s="18" t="n">
        <f aca="false">IF(H1420=0,"",BH1420/H1420)</f>
        <v>0.391304347826087</v>
      </c>
      <c r="BJ1420" s="16" t="n">
        <f aca="false">IF(AP1420="","",AP1420+AN1420)</f>
        <v>4</v>
      </c>
    </row>
    <row r="1421" customFormat="false" ht="15" hidden="false" customHeight="true" outlineLevel="0" collapsed="false">
      <c r="A1421" s="9" t="s">
        <v>150</v>
      </c>
      <c r="B1421" s="10" t="s">
        <v>146</v>
      </c>
      <c r="C1421" s="10" t="s">
        <v>129</v>
      </c>
      <c r="D1421" s="9" t="n">
        <v>2022</v>
      </c>
      <c r="E1421" s="11" t="n">
        <v>14496</v>
      </c>
      <c r="F1421" s="11" t="n">
        <v>1901</v>
      </c>
      <c r="G1421" s="11" t="n">
        <v>1962</v>
      </c>
      <c r="H1421" s="11" t="n">
        <v>221</v>
      </c>
      <c r="I1421" s="11" t="n">
        <v>11185</v>
      </c>
      <c r="J1421" s="11" t="n">
        <v>7843</v>
      </c>
      <c r="K1421" s="11" t="n">
        <v>16</v>
      </c>
      <c r="L1421" s="12" t="n">
        <v>15.2455849889625</v>
      </c>
      <c r="M1421" s="12" t="n">
        <v>1.1037527593819</v>
      </c>
      <c r="N1421" s="13" t="n">
        <v>0.701206973625391</v>
      </c>
      <c r="O1421" s="13" t="n">
        <v>0.771592163355408</v>
      </c>
      <c r="P1421" s="13" t="n">
        <v>0.135347682119205</v>
      </c>
      <c r="Q1421" s="13" t="n">
        <v>-0.258744119451831</v>
      </c>
      <c r="R1421" s="13" t="n">
        <v>-0.195242001640689</v>
      </c>
      <c r="S1421" s="11" t="n">
        <v>-5</v>
      </c>
      <c r="T1421" s="13" t="n">
        <v>-0.0555555555555556</v>
      </c>
      <c r="U1421" s="13" t="n">
        <v>-0.0700864649151979</v>
      </c>
      <c r="V1421" s="11" t="n">
        <v>0</v>
      </c>
      <c r="W1421" s="13" t="n">
        <v>-0.217194570135747</v>
      </c>
      <c r="X1421" s="11" t="n">
        <v>1</v>
      </c>
      <c r="Y1421" s="11" t="n">
        <v>0</v>
      </c>
      <c r="Z1421" s="11" t="n">
        <v>1</v>
      </c>
      <c r="AA1421" s="11" t="n">
        <v>0</v>
      </c>
      <c r="AB1421" s="10" t="s">
        <v>515</v>
      </c>
      <c r="AC1421" s="11" t="n">
        <v>32</v>
      </c>
      <c r="AD1421" s="11" t="n">
        <v>87</v>
      </c>
      <c r="AE1421" s="11" t="n">
        <v>73</v>
      </c>
      <c r="AF1421" s="11" t="n">
        <v>6</v>
      </c>
      <c r="AG1421" s="11" t="n">
        <v>22</v>
      </c>
      <c r="AH1421" s="11" t="n">
        <v>1</v>
      </c>
      <c r="AI1421" s="13" t="n">
        <v>0.144796380090498</v>
      </c>
      <c r="AJ1421" s="13" t="n">
        <v>0.393665158371041</v>
      </c>
      <c r="AK1421" s="13" t="n">
        <v>0.330316742081448</v>
      </c>
      <c r="AL1421" s="13" t="n">
        <v>0.0271493212669683</v>
      </c>
      <c r="AM1421" s="13" t="n">
        <v>0.0995475113122172</v>
      </c>
      <c r="AN1421" s="11" t="n">
        <v>7</v>
      </c>
      <c r="AO1421" s="13" t="n">
        <v>0.0307017543859649</v>
      </c>
      <c r="AP1421" s="11" t="n">
        <v>24</v>
      </c>
      <c r="AQ1421" s="11" t="n">
        <v>8</v>
      </c>
      <c r="AR1421" s="13" t="n">
        <v>0.0983606557377049</v>
      </c>
      <c r="AS1421" s="13" t="n">
        <v>0.0327868852459016</v>
      </c>
      <c r="AT1421" s="14" t="n">
        <f aca="false">SUMIFS(시도_소아과개폐업!$C$5:$C$293,시도_소아과개폐업!$A$5:$A$293,$D1421,시도_소아과개폐업!$B$5:$B$293,$B1421)</f>
        <v>27</v>
      </c>
      <c r="AU1421" s="14" t="n">
        <f aca="false">SUMIFS(시도_소아과개폐업!$D$5:$D$293,시도_소아과개폐업!$A$5:$A$293,$D1421,시도_소아과개폐업!$B$5:$B$293,$B1421)</f>
        <v>11</v>
      </c>
      <c r="AV1421" s="14" t="n">
        <f aca="false">SUMIFS(시도_소아과개폐업!$F$5:$F$293,시도_소아과개폐업!$A$5:$A$293,$D1421,시도_소아과개폐업!$B$5:$B$293,$B1421)</f>
        <v>16</v>
      </c>
      <c r="AW1421" s="15" t="n">
        <f aca="false">SUMIFS(시도_소아과개폐업!$G$5:$G$293,시도_소아과개폐업!$A$5:$A$293,$D1421,시도_소아과개폐업!$B$5:$B$293,$B1421)</f>
        <v>0.0964912280701754</v>
      </c>
      <c r="AX1421" s="14" t="n">
        <f aca="false">SUMIFS(시도_소아과개폐업!$H$5:$H$293,시도_소아과개폐업!$A$5:$A$293,$D1421,시도_소아과개폐업!$B$5:$B$293,$B1421)</f>
        <v>37</v>
      </c>
      <c r="AY1421" s="14" t="n">
        <f aca="false">SUMIFS(시군구_병원급!$E$5:$E$3668,시군구_병원급!$A$5:$A$3668,$A1421,시군구_병원급!$D$5:$D$3668,$D1421)</f>
        <v>13</v>
      </c>
      <c r="AZ1421" s="14" t="n">
        <f aca="false">SUMIFS(시군구_병원급!$F$5:$F$3668,시군구_병원급!$A$5:$A$3668,$A1421,시군구_병원급!$D$5:$D$3668,$D1421)</f>
        <v>2</v>
      </c>
      <c r="BA1421" s="14" t="n">
        <f aca="false">SUMIFS(시군구_병원급!$G$5:$G$3668,시군구_병원급!$A$5:$A$3668,$A1421,시군구_병원급!$D$5:$D$3668,$D1421)</f>
        <v>23</v>
      </c>
      <c r="BB1421" s="14" t="n">
        <f aca="false">SUMIFS(시군구_병원급!$H$5:$H$3668,시군구_병원급!$A$5:$A$3668,$A1421,시군구_병원급!$D$5:$D$3668,$D1421)</f>
        <v>41</v>
      </c>
      <c r="BC1421" s="16" t="n">
        <f aca="false">K1421+AY1421</f>
        <v>29</v>
      </c>
      <c r="BD1421" s="17" t="n">
        <f aca="false">IF(E1421=0,"",(K1421+AY1421)/E1421*1000)</f>
        <v>2.00055187637969</v>
      </c>
      <c r="BE1421" s="16" t="n">
        <f aca="false">AY1421-SUMIFS(시군구_병원급!$E$5:$E$3668,시군구_병원급!$A$5:$A$3668,$A1421,시군구_병원급!$D$5:$D$3668,$D1421-3)</f>
        <v>0</v>
      </c>
      <c r="BF1421" s="16" t="n">
        <f aca="false">IF(AY1421=0,1,0)</f>
        <v>0</v>
      </c>
      <c r="BG1421" s="16" t="n">
        <f aca="false">IF(K1421+AY1421=0,1,0)</f>
        <v>0</v>
      </c>
      <c r="BH1421" s="16" t="n">
        <f aca="false">AF1421+AG1421+AH1421</f>
        <v>29</v>
      </c>
      <c r="BI1421" s="18" t="n">
        <f aca="false">IF(H1421=0,"",BH1421/H1421)</f>
        <v>0.131221719457014</v>
      </c>
      <c r="BJ1421" s="16" t="n">
        <f aca="false">IF(AP1421="","",AP1421+AN1421)</f>
        <v>31</v>
      </c>
    </row>
    <row r="1422" customFormat="false" ht="15" hidden="false" customHeight="true" outlineLevel="0" collapsed="false">
      <c r="A1422" s="9" t="s">
        <v>151</v>
      </c>
      <c r="B1422" s="10" t="s">
        <v>146</v>
      </c>
      <c r="C1422" s="10" t="s">
        <v>152</v>
      </c>
      <c r="D1422" s="9" t="n">
        <v>2022</v>
      </c>
      <c r="E1422" s="11" t="n">
        <v>11697</v>
      </c>
      <c r="F1422" s="11" t="n">
        <v>1391</v>
      </c>
      <c r="G1422" s="11" t="n">
        <v>1413</v>
      </c>
      <c r="H1422" s="11" t="n">
        <v>146</v>
      </c>
      <c r="I1422" s="11" t="n">
        <v>8060</v>
      </c>
      <c r="J1422" s="11" t="n">
        <v>5605</v>
      </c>
      <c r="K1422" s="11" t="n">
        <v>25</v>
      </c>
      <c r="L1422" s="12" t="n">
        <v>12.4818329486193</v>
      </c>
      <c r="M1422" s="12" t="n">
        <v>2.13730016243481</v>
      </c>
      <c r="N1422" s="13" t="n">
        <v>0.695409429280397</v>
      </c>
      <c r="O1422" s="13" t="n">
        <v>0.689065572368984</v>
      </c>
      <c r="P1422" s="13" t="n">
        <v>0.120800205180816</v>
      </c>
      <c r="Q1422" s="13" t="n">
        <v>-0.20660652513057</v>
      </c>
      <c r="R1422" s="13" t="n">
        <v>-0.0988520408163265</v>
      </c>
      <c r="S1422" s="11" t="n">
        <v>3</v>
      </c>
      <c r="T1422" s="13" t="n">
        <v>-0.0641025641025641</v>
      </c>
      <c r="U1422" s="13" t="n">
        <v>-0.0463795551348794</v>
      </c>
      <c r="V1422" s="11" t="n">
        <v>0</v>
      </c>
      <c r="W1422" s="13" t="n">
        <v>-0.089041095890411</v>
      </c>
      <c r="X1422" s="11" t="n">
        <v>0</v>
      </c>
      <c r="Y1422" s="11" t="n">
        <v>0</v>
      </c>
      <c r="Z1422" s="11" t="n">
        <v>0</v>
      </c>
      <c r="AA1422" s="11" t="n">
        <v>0</v>
      </c>
      <c r="AB1422" s="10" t="s">
        <v>515</v>
      </c>
      <c r="AC1422" s="11" t="n">
        <v>50</v>
      </c>
      <c r="AD1422" s="11" t="n">
        <v>35</v>
      </c>
      <c r="AE1422" s="11" t="n">
        <v>25</v>
      </c>
      <c r="AF1422" s="11" t="n">
        <v>8</v>
      </c>
      <c r="AG1422" s="11" t="n">
        <v>27</v>
      </c>
      <c r="AH1422" s="11" t="n">
        <v>1</v>
      </c>
      <c r="AI1422" s="13" t="n">
        <v>0.342465753424658</v>
      </c>
      <c r="AJ1422" s="13" t="n">
        <v>0.23972602739726</v>
      </c>
      <c r="AK1422" s="13" t="n">
        <v>0.171232876712329</v>
      </c>
      <c r="AL1422" s="13" t="n">
        <v>0.0547945205479452</v>
      </c>
      <c r="AM1422" s="13" t="n">
        <v>0.184931506849315</v>
      </c>
      <c r="AN1422" s="11" t="n">
        <v>4</v>
      </c>
      <c r="AO1422" s="13" t="n">
        <v>0.0266666666666667</v>
      </c>
      <c r="AP1422" s="11" t="n">
        <v>23</v>
      </c>
      <c r="AQ1422" s="11" t="n">
        <v>9</v>
      </c>
      <c r="AR1422" s="13" t="n">
        <v>0.140243902439024</v>
      </c>
      <c r="AS1422" s="13" t="n">
        <v>0.0548780487804878</v>
      </c>
      <c r="AT1422" s="14" t="n">
        <f aca="false">SUMIFS(시도_소아과개폐업!$C$5:$C$293,시도_소아과개폐업!$A$5:$A$293,$D1422,시도_소아과개폐업!$B$5:$B$293,$B1422)</f>
        <v>27</v>
      </c>
      <c r="AU1422" s="14" t="n">
        <f aca="false">SUMIFS(시도_소아과개폐업!$D$5:$D$293,시도_소아과개폐업!$A$5:$A$293,$D1422,시도_소아과개폐업!$B$5:$B$293,$B1422)</f>
        <v>11</v>
      </c>
      <c r="AV1422" s="14" t="n">
        <f aca="false">SUMIFS(시도_소아과개폐업!$F$5:$F$293,시도_소아과개폐업!$A$5:$A$293,$D1422,시도_소아과개폐업!$B$5:$B$293,$B1422)</f>
        <v>16</v>
      </c>
      <c r="AW1422" s="15" t="n">
        <f aca="false">SUMIFS(시도_소아과개폐업!$G$5:$G$293,시도_소아과개폐업!$A$5:$A$293,$D1422,시도_소아과개폐업!$B$5:$B$293,$B1422)</f>
        <v>0.0964912280701754</v>
      </c>
      <c r="AX1422" s="14" t="n">
        <f aca="false">SUMIFS(시도_소아과개폐업!$H$5:$H$293,시도_소아과개폐업!$A$5:$A$293,$D1422,시도_소아과개폐업!$B$5:$B$293,$B1422)</f>
        <v>37</v>
      </c>
      <c r="AY1422" s="14" t="n">
        <f aca="false">SUMIFS(시군구_병원급!$E$5:$E$3668,시군구_병원급!$A$5:$A$3668,$A1422,시군구_병원급!$D$5:$D$3668,$D1422)</f>
        <v>11</v>
      </c>
      <c r="AZ1422" s="14" t="n">
        <f aca="false">SUMIFS(시군구_병원급!$F$5:$F$3668,시군구_병원급!$A$5:$A$3668,$A1422,시군구_병원급!$D$5:$D$3668,$D1422)</f>
        <v>1</v>
      </c>
      <c r="BA1422" s="14" t="n">
        <f aca="false">SUMIFS(시군구_병원급!$G$5:$G$3668,시군구_병원급!$A$5:$A$3668,$A1422,시군구_병원급!$D$5:$D$3668,$D1422)</f>
        <v>16</v>
      </c>
      <c r="BB1422" s="14" t="n">
        <f aca="false">SUMIFS(시군구_병원급!$H$5:$H$3668,시군구_병원급!$A$5:$A$3668,$A1422,시군구_병원급!$D$5:$D$3668,$D1422)</f>
        <v>38</v>
      </c>
      <c r="BC1422" s="16" t="n">
        <f aca="false">K1422+AY1422</f>
        <v>36</v>
      </c>
      <c r="BD1422" s="17" t="n">
        <f aca="false">IF(E1422=0,"",(K1422+AY1422)/E1422*1000)</f>
        <v>3.07771223390613</v>
      </c>
      <c r="BE1422" s="16" t="n">
        <f aca="false">AY1422-SUMIFS(시군구_병원급!$E$5:$E$3668,시군구_병원급!$A$5:$A$3668,$A1422,시군구_병원급!$D$5:$D$3668,$D1422-3)</f>
        <v>0</v>
      </c>
      <c r="BF1422" s="16" t="n">
        <f aca="false">IF(AY1422=0,1,0)</f>
        <v>0</v>
      </c>
      <c r="BG1422" s="16" t="n">
        <f aca="false">IF(K1422+AY1422=0,1,0)</f>
        <v>0</v>
      </c>
      <c r="BH1422" s="16" t="n">
        <f aca="false">AF1422+AG1422+AH1422</f>
        <v>36</v>
      </c>
      <c r="BI1422" s="18" t="n">
        <f aca="false">IF(H1422=0,"",BH1422/H1422)</f>
        <v>0.246575342465753</v>
      </c>
      <c r="BJ1422" s="16" t="n">
        <f aca="false">IF(AP1422="","",AP1422+AN1422)</f>
        <v>27</v>
      </c>
    </row>
    <row r="1423" customFormat="false" ht="15" hidden="false" customHeight="true" outlineLevel="0" collapsed="false">
      <c r="A1423" s="9" t="s">
        <v>153</v>
      </c>
      <c r="B1423" s="10" t="s">
        <v>146</v>
      </c>
      <c r="C1423" s="10" t="s">
        <v>154</v>
      </c>
      <c r="D1423" s="9" t="n">
        <v>2022</v>
      </c>
      <c r="E1423" s="11" t="n">
        <v>16250</v>
      </c>
      <c r="F1423" s="11" t="n">
        <v>2005</v>
      </c>
      <c r="G1423" s="11" t="n">
        <v>2012</v>
      </c>
      <c r="H1423" s="11" t="n">
        <v>251</v>
      </c>
      <c r="I1423" s="11" t="n">
        <v>12415</v>
      </c>
      <c r="J1423" s="11" t="n">
        <v>9017</v>
      </c>
      <c r="K1423" s="11" t="n">
        <v>27</v>
      </c>
      <c r="L1423" s="12" t="n">
        <v>15.4461538461539</v>
      </c>
      <c r="M1423" s="12" t="n">
        <v>1.66153846153846</v>
      </c>
      <c r="N1423" s="13" t="n">
        <v>0.726298832057994</v>
      </c>
      <c r="O1423" s="13" t="n">
        <v>0.764</v>
      </c>
      <c r="P1423" s="13" t="n">
        <v>0.123815384615385</v>
      </c>
      <c r="Q1423" s="13" t="n">
        <v>-0.294643632259745</v>
      </c>
      <c r="R1423" s="13" t="n">
        <v>-0.312606764605398</v>
      </c>
      <c r="S1423" s="11" t="n">
        <v>2</v>
      </c>
      <c r="T1423" s="13" t="n">
        <v>-0.083941605839416</v>
      </c>
      <c r="U1423" s="13" t="n">
        <v>-0.0864606328182487</v>
      </c>
      <c r="V1423" s="11" t="n">
        <v>0</v>
      </c>
      <c r="W1423" s="13" t="n">
        <v>-0.135458167330677</v>
      </c>
      <c r="X1423" s="11" t="n">
        <v>0</v>
      </c>
      <c r="Y1423" s="11" t="n">
        <v>0</v>
      </c>
      <c r="Z1423" s="11" t="n">
        <v>0</v>
      </c>
      <c r="AA1423" s="11" t="n">
        <v>0</v>
      </c>
      <c r="AB1423" s="10" t="s">
        <v>515</v>
      </c>
      <c r="AC1423" s="11" t="n">
        <v>46</v>
      </c>
      <c r="AD1423" s="11" t="n">
        <v>89</v>
      </c>
      <c r="AE1423" s="11" t="n">
        <v>89</v>
      </c>
      <c r="AF1423" s="11" t="n">
        <v>7</v>
      </c>
      <c r="AG1423" s="11" t="n">
        <v>20</v>
      </c>
      <c r="AH1423" s="11" t="n">
        <v>0</v>
      </c>
      <c r="AI1423" s="13" t="n">
        <v>0.183266932270916</v>
      </c>
      <c r="AJ1423" s="13" t="n">
        <v>0.354581673306773</v>
      </c>
      <c r="AK1423" s="13" t="n">
        <v>0.354581673306773</v>
      </c>
      <c r="AL1423" s="13" t="n">
        <v>0.0278884462151394</v>
      </c>
      <c r="AM1423" s="13" t="n">
        <v>0.0796812749003984</v>
      </c>
      <c r="AN1423" s="11" t="n">
        <v>6</v>
      </c>
      <c r="AO1423" s="13" t="n">
        <v>0.0233463035019455</v>
      </c>
      <c r="AP1423" s="11" t="n">
        <v>28</v>
      </c>
      <c r="AQ1423" s="11" t="n">
        <v>7</v>
      </c>
      <c r="AR1423" s="13" t="n">
        <v>0.100719424460432</v>
      </c>
      <c r="AS1423" s="13" t="n">
        <v>0.0251798561151079</v>
      </c>
      <c r="AT1423" s="14" t="n">
        <f aca="false">SUMIFS(시도_소아과개폐업!$C$5:$C$293,시도_소아과개폐업!$A$5:$A$293,$D1423,시도_소아과개폐업!$B$5:$B$293,$B1423)</f>
        <v>27</v>
      </c>
      <c r="AU1423" s="14" t="n">
        <f aca="false">SUMIFS(시도_소아과개폐업!$D$5:$D$293,시도_소아과개폐업!$A$5:$A$293,$D1423,시도_소아과개폐업!$B$5:$B$293,$B1423)</f>
        <v>11</v>
      </c>
      <c r="AV1423" s="14" t="n">
        <f aca="false">SUMIFS(시도_소아과개폐업!$F$5:$F$293,시도_소아과개폐업!$A$5:$A$293,$D1423,시도_소아과개폐업!$B$5:$B$293,$B1423)</f>
        <v>16</v>
      </c>
      <c r="AW1423" s="15" t="n">
        <f aca="false">SUMIFS(시도_소아과개폐업!$G$5:$G$293,시도_소아과개폐업!$A$5:$A$293,$D1423,시도_소아과개폐업!$B$5:$B$293,$B1423)</f>
        <v>0.0964912280701754</v>
      </c>
      <c r="AX1423" s="14" t="n">
        <f aca="false">SUMIFS(시도_소아과개폐업!$H$5:$H$293,시도_소아과개폐업!$A$5:$A$293,$D1423,시도_소아과개폐업!$B$5:$B$293,$B1423)</f>
        <v>37</v>
      </c>
      <c r="AY1423" s="14" t="n">
        <f aca="false">SUMIFS(시군구_병원급!$E$5:$E$3668,시군구_병원급!$A$5:$A$3668,$A1423,시군구_병원급!$D$5:$D$3668,$D1423)</f>
        <v>20</v>
      </c>
      <c r="AZ1423" s="14" t="n">
        <f aca="false">SUMIFS(시군구_병원급!$F$5:$F$3668,시군구_병원급!$A$5:$A$3668,$A1423,시군구_병원급!$D$5:$D$3668,$D1423)</f>
        <v>6</v>
      </c>
      <c r="BA1423" s="14" t="n">
        <f aca="false">SUMIFS(시군구_병원급!$G$5:$G$3668,시군구_병원급!$A$5:$A$3668,$A1423,시군구_병원급!$D$5:$D$3668,$D1423)</f>
        <v>28</v>
      </c>
      <c r="BB1423" s="14" t="n">
        <f aca="false">SUMIFS(시군구_병원급!$H$5:$H$3668,시군구_병원급!$A$5:$A$3668,$A1423,시군구_병원급!$D$5:$D$3668,$D1423)</f>
        <v>54</v>
      </c>
      <c r="BC1423" s="16" t="n">
        <f aca="false">K1423+AY1423</f>
        <v>47</v>
      </c>
      <c r="BD1423" s="17" t="n">
        <f aca="false">IF(E1423=0,"",(K1423+AY1423)/E1423*1000)</f>
        <v>2.89230769230769</v>
      </c>
      <c r="BE1423" s="16" t="n">
        <f aca="false">AY1423-SUMIFS(시군구_병원급!$E$5:$E$3668,시군구_병원급!$A$5:$A$3668,$A1423,시군구_병원급!$D$5:$D$3668,$D1423-3)</f>
        <v>-2</v>
      </c>
      <c r="BF1423" s="16" t="n">
        <f aca="false">IF(AY1423=0,1,0)</f>
        <v>0</v>
      </c>
      <c r="BG1423" s="16" t="n">
        <f aca="false">IF(K1423+AY1423=0,1,0)</f>
        <v>0</v>
      </c>
      <c r="BH1423" s="16" t="n">
        <f aca="false">AF1423+AG1423+AH1423</f>
        <v>27</v>
      </c>
      <c r="BI1423" s="18" t="n">
        <f aca="false">IF(H1423=0,"",BH1423/H1423)</f>
        <v>0.107569721115538</v>
      </c>
      <c r="BJ1423" s="16" t="n">
        <f aca="false">IF(AP1423="","",AP1423+AN1423)</f>
        <v>34</v>
      </c>
    </row>
    <row r="1424" customFormat="false" ht="15" hidden="false" customHeight="true" outlineLevel="0" collapsed="false">
      <c r="A1424" s="9" t="s">
        <v>155</v>
      </c>
      <c r="B1424" s="10" t="s">
        <v>146</v>
      </c>
      <c r="C1424" s="10" t="s">
        <v>156</v>
      </c>
      <c r="D1424" s="9" t="n">
        <v>2022</v>
      </c>
      <c r="E1424" s="11" t="n">
        <v>14474</v>
      </c>
      <c r="F1424" s="11" t="n">
        <v>1889</v>
      </c>
      <c r="G1424" s="11" t="n">
        <v>1954</v>
      </c>
      <c r="H1424" s="11" t="n">
        <v>187</v>
      </c>
      <c r="I1424" s="11" t="n">
        <v>9582</v>
      </c>
      <c r="J1424" s="11" t="n">
        <v>7543</v>
      </c>
      <c r="K1424" s="11" t="n">
        <v>16</v>
      </c>
      <c r="L1424" s="12" t="n">
        <v>12.9197181152411</v>
      </c>
      <c r="M1424" s="12" t="n">
        <v>1.1054304269725</v>
      </c>
      <c r="N1424" s="13" t="n">
        <v>0.787205176372365</v>
      </c>
      <c r="O1424" s="13" t="n">
        <v>0.662014646953157</v>
      </c>
      <c r="P1424" s="13" t="n">
        <v>0.135000690894017</v>
      </c>
      <c r="Q1424" s="13" t="n">
        <v>-0.205380181169366</v>
      </c>
      <c r="R1424" s="13" t="n">
        <v>-0.27790096082779</v>
      </c>
      <c r="S1424" s="11" t="n">
        <v>0</v>
      </c>
      <c r="T1424" s="13" t="n">
        <v>0</v>
      </c>
      <c r="U1424" s="13" t="n">
        <v>-0.00869025450031036</v>
      </c>
      <c r="V1424" s="11" t="n">
        <v>0</v>
      </c>
      <c r="W1424" s="13" t="n">
        <v>-0.149732620320856</v>
      </c>
      <c r="X1424" s="11" t="n">
        <v>0</v>
      </c>
      <c r="Y1424" s="11" t="n">
        <v>0</v>
      </c>
      <c r="Z1424" s="11" t="n">
        <v>0</v>
      </c>
      <c r="AA1424" s="11" t="n">
        <v>0</v>
      </c>
      <c r="AB1424" s="10" t="s">
        <v>515</v>
      </c>
      <c r="AC1424" s="11" t="n">
        <v>44</v>
      </c>
      <c r="AD1424" s="11" t="n">
        <v>71</v>
      </c>
      <c r="AE1424" s="11" t="n">
        <v>54</v>
      </c>
      <c r="AF1424" s="11" t="n">
        <v>5</v>
      </c>
      <c r="AG1424" s="11" t="n">
        <v>12</v>
      </c>
      <c r="AH1424" s="11" t="n">
        <v>1</v>
      </c>
      <c r="AI1424" s="13" t="n">
        <v>0.235294117647059</v>
      </c>
      <c r="AJ1424" s="13" t="n">
        <v>0.379679144385027</v>
      </c>
      <c r="AK1424" s="13" t="n">
        <v>0.288770053475936</v>
      </c>
      <c r="AL1424" s="13" t="n">
        <v>0.0267379679144385</v>
      </c>
      <c r="AM1424" s="13" t="n">
        <v>0.0641711229946524</v>
      </c>
      <c r="AN1424" s="11" t="n">
        <v>3</v>
      </c>
      <c r="AO1424" s="13" t="n">
        <v>0.0157894736842105</v>
      </c>
      <c r="AP1424" s="11" t="n">
        <v>9</v>
      </c>
      <c r="AQ1424" s="11" t="n">
        <v>9</v>
      </c>
      <c r="AR1424" s="13" t="n">
        <v>0.0473684210526316</v>
      </c>
      <c r="AS1424" s="13" t="n">
        <v>0.0473684210526316</v>
      </c>
      <c r="AT1424" s="14" t="n">
        <f aca="false">SUMIFS(시도_소아과개폐업!$C$5:$C$293,시도_소아과개폐업!$A$5:$A$293,$D1424,시도_소아과개폐업!$B$5:$B$293,$B1424)</f>
        <v>27</v>
      </c>
      <c r="AU1424" s="14" t="n">
        <f aca="false">SUMIFS(시도_소아과개폐업!$D$5:$D$293,시도_소아과개폐업!$A$5:$A$293,$D1424,시도_소아과개폐업!$B$5:$B$293,$B1424)</f>
        <v>11</v>
      </c>
      <c r="AV1424" s="14" t="n">
        <f aca="false">SUMIFS(시도_소아과개폐업!$F$5:$F$293,시도_소아과개폐업!$A$5:$A$293,$D1424,시도_소아과개폐업!$B$5:$B$293,$B1424)</f>
        <v>16</v>
      </c>
      <c r="AW1424" s="15" t="n">
        <f aca="false">SUMIFS(시도_소아과개폐업!$G$5:$G$293,시도_소아과개폐업!$A$5:$A$293,$D1424,시도_소아과개폐업!$B$5:$B$293,$B1424)</f>
        <v>0.0964912280701754</v>
      </c>
      <c r="AX1424" s="14" t="n">
        <f aca="false">SUMIFS(시도_소아과개폐업!$H$5:$H$293,시도_소아과개폐업!$A$5:$A$293,$D1424,시도_소아과개폐업!$B$5:$B$293,$B1424)</f>
        <v>37</v>
      </c>
      <c r="AY1424" s="14" t="n">
        <f aca="false">SUMIFS(시군구_병원급!$E$5:$E$3668,시군구_병원급!$A$5:$A$3668,$A1424,시군구_병원급!$D$5:$D$3668,$D1424)</f>
        <v>6</v>
      </c>
      <c r="AZ1424" s="14" t="n">
        <f aca="false">SUMIFS(시군구_병원급!$F$5:$F$3668,시군구_병원급!$A$5:$A$3668,$A1424,시군구_병원급!$D$5:$D$3668,$D1424)</f>
        <v>0</v>
      </c>
      <c r="BA1424" s="14" t="n">
        <f aca="false">SUMIFS(시군구_병원급!$G$5:$G$3668,시군구_병원급!$A$5:$A$3668,$A1424,시군구_병원급!$D$5:$D$3668,$D1424)</f>
        <v>5</v>
      </c>
      <c r="BB1424" s="14" t="n">
        <f aca="false">SUMIFS(시군구_병원급!$H$5:$H$3668,시군구_병원급!$A$5:$A$3668,$A1424,시군구_병원급!$D$5:$D$3668,$D1424)</f>
        <v>18</v>
      </c>
      <c r="BC1424" s="16" t="n">
        <f aca="false">K1424+AY1424</f>
        <v>22</v>
      </c>
      <c r="BD1424" s="17" t="n">
        <f aca="false">IF(E1424=0,"",(K1424+AY1424)/E1424*1000)</f>
        <v>1.51996683708719</v>
      </c>
      <c r="BE1424" s="16" t="n">
        <f aca="false">AY1424-SUMIFS(시군구_병원급!$E$5:$E$3668,시군구_병원급!$A$5:$A$3668,$A1424,시군구_병원급!$D$5:$D$3668,$D1424-3)</f>
        <v>1</v>
      </c>
      <c r="BF1424" s="16" t="n">
        <f aca="false">IF(AY1424=0,1,0)</f>
        <v>0</v>
      </c>
      <c r="BG1424" s="16" t="n">
        <f aca="false">IF(K1424+AY1424=0,1,0)</f>
        <v>0</v>
      </c>
      <c r="BH1424" s="16" t="n">
        <f aca="false">AF1424+AG1424+AH1424</f>
        <v>18</v>
      </c>
      <c r="BI1424" s="18" t="n">
        <f aca="false">IF(H1424=0,"",BH1424/H1424)</f>
        <v>0.0962566844919786</v>
      </c>
      <c r="BJ1424" s="16" t="n">
        <f aca="false">IF(AP1424="","",AP1424+AN1424)</f>
        <v>12</v>
      </c>
    </row>
    <row r="1425" customFormat="false" ht="15" hidden="false" customHeight="true" outlineLevel="0" collapsed="false">
      <c r="A1425" s="9" t="s">
        <v>157</v>
      </c>
      <c r="B1425" s="10" t="s">
        <v>146</v>
      </c>
      <c r="C1425" s="10" t="s">
        <v>158</v>
      </c>
      <c r="D1425" s="9" t="n">
        <v>2022</v>
      </c>
      <c r="E1425" s="11" t="n">
        <v>350</v>
      </c>
      <c r="F1425" s="11" t="n">
        <v>73</v>
      </c>
      <c r="G1425" s="11" t="n">
        <v>75</v>
      </c>
      <c r="H1425" s="11" t="n">
        <v>5</v>
      </c>
      <c r="I1425" s="11" t="n">
        <v>269</v>
      </c>
      <c r="J1425" s="11" t="n">
        <v>147</v>
      </c>
      <c r="K1425" s="11" t="n">
        <v>0</v>
      </c>
      <c r="L1425" s="12" t="n">
        <v>14.2857142857143</v>
      </c>
      <c r="M1425" s="12" t="n">
        <v>0</v>
      </c>
      <c r="N1425" s="13" t="n">
        <v>0.546468401486989</v>
      </c>
      <c r="O1425" s="13" t="n">
        <v>0.768571428571429</v>
      </c>
      <c r="P1425" s="13" t="n">
        <v>0.214285714285714</v>
      </c>
      <c r="Q1425" s="13" t="n">
        <v>-0.180327868852459</v>
      </c>
      <c r="R1425" s="13" t="n">
        <v>-0.0506329113924051</v>
      </c>
      <c r="S1425" s="11" t="n">
        <v>0</v>
      </c>
      <c r="T1425" s="13" t="n">
        <v>0</v>
      </c>
      <c r="U1425" s="13" t="n">
        <v>0.0674603174603174</v>
      </c>
      <c r="V1425" s="11" t="n">
        <v>1</v>
      </c>
      <c r="W1425" s="13" t="n">
        <v>-0.2</v>
      </c>
      <c r="X1425" s="11" t="n">
        <v>0</v>
      </c>
      <c r="Y1425" s="11" t="n">
        <v>0</v>
      </c>
      <c r="Z1425" s="11" t="n">
        <v>0</v>
      </c>
      <c r="AA1425" s="11" t="n">
        <v>0</v>
      </c>
      <c r="AB1425" s="10" t="s">
        <v>515</v>
      </c>
      <c r="AC1425" s="11" t="n">
        <v>3</v>
      </c>
      <c r="AD1425" s="11" t="n">
        <v>1</v>
      </c>
      <c r="AE1425" s="11" t="n">
        <v>0</v>
      </c>
      <c r="AF1425" s="11" t="n">
        <v>0</v>
      </c>
      <c r="AG1425" s="11" t="n">
        <v>1</v>
      </c>
      <c r="AH1425" s="11" t="n">
        <v>0</v>
      </c>
      <c r="AI1425" s="13" t="n">
        <v>0.6</v>
      </c>
      <c r="AJ1425" s="13" t="n">
        <v>0.2</v>
      </c>
      <c r="AK1425" s="13" t="n">
        <v>0</v>
      </c>
      <c r="AL1425" s="13" t="n">
        <v>0</v>
      </c>
      <c r="AM1425" s="13" t="n">
        <v>0.2</v>
      </c>
      <c r="AN1425" s="11" t="n">
        <v>1</v>
      </c>
      <c r="AO1425" s="13" t="n">
        <v>0.166666666666667</v>
      </c>
      <c r="AP1425" s="11" t="n">
        <v>1</v>
      </c>
      <c r="AQ1425" s="11" t="n">
        <v>1</v>
      </c>
      <c r="AR1425" s="13" t="n">
        <v>0.166666666666667</v>
      </c>
      <c r="AS1425" s="13" t="n">
        <v>0.166666666666667</v>
      </c>
      <c r="AT1425" s="14" t="n">
        <f aca="false">SUMIFS(시도_소아과개폐업!$C$5:$C$293,시도_소아과개폐업!$A$5:$A$293,$D1425,시도_소아과개폐업!$B$5:$B$293,$B1425)</f>
        <v>27</v>
      </c>
      <c r="AU1425" s="14" t="n">
        <f aca="false">SUMIFS(시도_소아과개폐업!$D$5:$D$293,시도_소아과개폐업!$A$5:$A$293,$D1425,시도_소아과개폐업!$B$5:$B$293,$B1425)</f>
        <v>11</v>
      </c>
      <c r="AV1425" s="14" t="n">
        <f aca="false">SUMIFS(시도_소아과개폐업!$F$5:$F$293,시도_소아과개폐업!$A$5:$A$293,$D1425,시도_소아과개폐업!$B$5:$B$293,$B1425)</f>
        <v>16</v>
      </c>
      <c r="AW1425" s="15" t="n">
        <f aca="false">SUMIFS(시도_소아과개폐업!$G$5:$G$293,시도_소아과개폐업!$A$5:$A$293,$D1425,시도_소아과개폐업!$B$5:$B$293,$B1425)</f>
        <v>0.0964912280701754</v>
      </c>
      <c r="AX1425" s="14" t="n">
        <f aca="false">SUMIFS(시도_소아과개폐업!$H$5:$H$293,시도_소아과개폐업!$A$5:$A$293,$D1425,시도_소아과개폐업!$B$5:$B$293,$B1425)</f>
        <v>37</v>
      </c>
      <c r="AY1425" s="14" t="n">
        <f aca="false">SUMIFS(시군구_병원급!$E$5:$E$3668,시군구_병원급!$A$5:$A$3668,$A1425,시군구_병원급!$D$5:$D$3668,$D1425)</f>
        <v>0</v>
      </c>
      <c r="AZ1425" s="14" t="n">
        <f aca="false">SUMIFS(시군구_병원급!$F$5:$F$3668,시군구_병원급!$A$5:$A$3668,$A1425,시군구_병원급!$D$5:$D$3668,$D1425)</f>
        <v>0</v>
      </c>
      <c r="BA1425" s="14" t="n">
        <f aca="false">SUMIFS(시군구_병원급!$G$5:$G$3668,시군구_병원급!$A$5:$A$3668,$A1425,시군구_병원급!$D$5:$D$3668,$D1425)</f>
        <v>0</v>
      </c>
      <c r="BB1425" s="14" t="n">
        <f aca="false">SUMIFS(시군구_병원급!$H$5:$H$3668,시군구_병원급!$A$5:$A$3668,$A1425,시군구_병원급!$D$5:$D$3668,$D1425)</f>
        <v>0</v>
      </c>
      <c r="BC1425" s="16" t="n">
        <f aca="false">K1425+AY1425</f>
        <v>0</v>
      </c>
      <c r="BD1425" s="17" t="n">
        <f aca="false">IF(E1425=0,"",(K1425+AY1425)/E1425*1000)</f>
        <v>0</v>
      </c>
      <c r="BE1425" s="16" t="n">
        <f aca="false">AY1425-SUMIFS(시군구_병원급!$E$5:$E$3668,시군구_병원급!$A$5:$A$3668,$A1425,시군구_병원급!$D$5:$D$3668,$D1425-3)</f>
        <v>0</v>
      </c>
      <c r="BF1425" s="16" t="n">
        <f aca="false">IF(AY1425=0,1,0)</f>
        <v>1</v>
      </c>
      <c r="BG1425" s="16" t="n">
        <f aca="false">IF(K1425+AY1425=0,1,0)</f>
        <v>1</v>
      </c>
      <c r="BH1425" s="16" t="n">
        <f aca="false">AF1425+AG1425+AH1425</f>
        <v>1</v>
      </c>
      <c r="BI1425" s="18" t="n">
        <f aca="false">IF(H1425=0,"",BH1425/H1425)</f>
        <v>0.2</v>
      </c>
      <c r="BJ1425" s="16" t="n">
        <f aca="false">IF(AP1425="","",AP1425+AN1425)</f>
        <v>2</v>
      </c>
    </row>
    <row r="1426" customFormat="false" ht="15" hidden="false" customHeight="true" outlineLevel="0" collapsed="false">
      <c r="A1426" s="9" t="s">
        <v>159</v>
      </c>
      <c r="B1426" s="10" t="s">
        <v>160</v>
      </c>
      <c r="C1426" s="10" t="s">
        <v>67</v>
      </c>
      <c r="D1426" s="9" t="n">
        <v>2022</v>
      </c>
      <c r="E1426" s="11" t="n">
        <v>6440</v>
      </c>
      <c r="F1426" s="11" t="n">
        <v>930</v>
      </c>
      <c r="G1426" s="11" t="n">
        <v>846</v>
      </c>
      <c r="H1426" s="11" t="n">
        <v>101</v>
      </c>
      <c r="I1426" s="11" t="n">
        <v>4738</v>
      </c>
      <c r="J1426" s="11" t="n">
        <v>3868</v>
      </c>
      <c r="K1426" s="11" t="n">
        <v>6</v>
      </c>
      <c r="L1426" s="12" t="n">
        <v>15.6832298136646</v>
      </c>
      <c r="M1426" s="12" t="n">
        <v>0.93167701863354</v>
      </c>
      <c r="N1426" s="13" t="n">
        <v>0.816378218657662</v>
      </c>
      <c r="O1426" s="13" t="n">
        <v>0.735714285714286</v>
      </c>
      <c r="P1426" s="13" t="n">
        <v>0.131366459627329</v>
      </c>
      <c r="Q1426" s="13" t="n">
        <v>-0.0439429928741093</v>
      </c>
      <c r="R1426" s="13" t="n">
        <v>-0.0116822429906542</v>
      </c>
      <c r="S1426" s="11" t="n">
        <v>2</v>
      </c>
      <c r="T1426" s="13" t="n">
        <v>-0.0288461538461539</v>
      </c>
      <c r="U1426" s="13" t="n">
        <v>0.0466092334879611</v>
      </c>
      <c r="V1426" s="11" t="n">
        <v>0</v>
      </c>
      <c r="W1426" s="13" t="n">
        <v>0.118811881188119</v>
      </c>
      <c r="X1426" s="11" t="n">
        <v>0</v>
      </c>
      <c r="Y1426" s="11" t="n">
        <v>1</v>
      </c>
      <c r="Z1426" s="11" t="n">
        <v>1</v>
      </c>
      <c r="AA1426" s="11" t="n">
        <v>0</v>
      </c>
      <c r="AB1426" s="10" t="s">
        <v>515</v>
      </c>
      <c r="AC1426" s="11" t="n">
        <v>30</v>
      </c>
      <c r="AD1426" s="11" t="n">
        <v>14</v>
      </c>
      <c r="AE1426" s="11" t="n">
        <v>45</v>
      </c>
      <c r="AF1426" s="11" t="n">
        <v>11</v>
      </c>
      <c r="AG1426" s="11" t="n">
        <v>1</v>
      </c>
      <c r="AH1426" s="11" t="n">
        <v>0</v>
      </c>
      <c r="AI1426" s="13" t="n">
        <v>0.297029702970297</v>
      </c>
      <c r="AJ1426" s="13" t="n">
        <v>0.138613861386139</v>
      </c>
      <c r="AK1426" s="13" t="n">
        <v>0.445544554455446</v>
      </c>
      <c r="AL1426" s="13" t="n">
        <v>0.108910891089109</v>
      </c>
      <c r="AM1426" s="13" t="n">
        <v>0.0099009900990099</v>
      </c>
      <c r="AN1426" s="11" t="n">
        <v>0</v>
      </c>
      <c r="AO1426" s="13" t="n">
        <v>0</v>
      </c>
      <c r="AP1426" s="11" t="n">
        <v>13</v>
      </c>
      <c r="AQ1426" s="11" t="n">
        <v>10</v>
      </c>
      <c r="AR1426" s="13" t="n">
        <v>0.125</v>
      </c>
      <c r="AS1426" s="13" t="n">
        <v>0.0961538461538462</v>
      </c>
      <c r="AT1426" s="14" t="n">
        <f aca="false">SUMIFS(시도_소아과개폐업!$C$5:$C$293,시도_소아과개폐업!$A$5:$A$293,$D1426,시도_소아과개폐업!$B$5:$B$293,$B1426)</f>
        <v>47</v>
      </c>
      <c r="AU1426" s="14" t="n">
        <f aca="false">SUMIFS(시도_소아과개폐업!$D$5:$D$293,시도_소아과개폐업!$A$5:$A$293,$D1426,시도_소아과개폐업!$B$5:$B$293,$B1426)</f>
        <v>19</v>
      </c>
      <c r="AV1426" s="14" t="n">
        <f aca="false">SUMIFS(시도_소아과개폐업!$F$5:$F$293,시도_소아과개폐업!$A$5:$A$293,$D1426,시도_소아과개폐업!$B$5:$B$293,$B1426)</f>
        <v>28</v>
      </c>
      <c r="AW1426" s="15" t="n">
        <f aca="false">SUMIFS(시도_소아과개폐업!$G$5:$G$293,시도_소아과개폐업!$A$5:$A$293,$D1426,시도_소아과개폐업!$B$5:$B$293,$B1426)</f>
        <v>0.138686131386861</v>
      </c>
      <c r="AX1426" s="14" t="n">
        <f aca="false">SUMIFS(시도_소아과개폐업!$H$5:$H$293,시도_소아과개폐업!$A$5:$A$293,$D1426,시도_소아과개폐업!$B$5:$B$293,$B1426)</f>
        <v>62</v>
      </c>
      <c r="AY1426" s="14" t="n">
        <f aca="false">SUMIFS(시군구_병원급!$E$5:$E$3668,시군구_병원급!$A$5:$A$3668,$A1426,시군구_병원급!$D$5:$D$3668,$D1426)</f>
        <v>1</v>
      </c>
      <c r="AZ1426" s="14" t="n">
        <f aca="false">SUMIFS(시군구_병원급!$F$5:$F$3668,시군구_병원급!$A$5:$A$3668,$A1426,시군구_병원급!$D$5:$D$3668,$D1426)</f>
        <v>2</v>
      </c>
      <c r="BA1426" s="14" t="n">
        <f aca="false">SUMIFS(시군구_병원급!$G$5:$G$3668,시군구_병원급!$A$5:$A$3668,$A1426,시군구_병원급!$D$5:$D$3668,$D1426)</f>
        <v>4</v>
      </c>
      <c r="BB1426" s="14" t="n">
        <f aca="false">SUMIFS(시군구_병원급!$H$5:$H$3668,시군구_병원급!$A$5:$A$3668,$A1426,시군구_병원급!$D$5:$D$3668,$D1426)</f>
        <v>12</v>
      </c>
      <c r="BC1426" s="16" t="n">
        <f aca="false">K1426+AY1426</f>
        <v>7</v>
      </c>
      <c r="BD1426" s="17" t="n">
        <f aca="false">IF(E1426=0,"",(K1426+AY1426)/E1426*1000)</f>
        <v>1.08695652173913</v>
      </c>
      <c r="BE1426" s="16" t="n">
        <f aca="false">AY1426-SUMIFS(시군구_병원급!$E$5:$E$3668,시군구_병원급!$A$5:$A$3668,$A1426,시군구_병원급!$D$5:$D$3668,$D1426-3)</f>
        <v>0</v>
      </c>
      <c r="BF1426" s="16" t="n">
        <f aca="false">IF(AY1426=0,1,0)</f>
        <v>0</v>
      </c>
      <c r="BG1426" s="16" t="n">
        <f aca="false">IF(K1426+AY1426=0,1,0)</f>
        <v>0</v>
      </c>
      <c r="BH1426" s="16" t="n">
        <f aca="false">AF1426+AG1426+AH1426</f>
        <v>12</v>
      </c>
      <c r="BI1426" s="18" t="n">
        <f aca="false">IF(H1426=0,"",BH1426/H1426)</f>
        <v>0.118811881188119</v>
      </c>
      <c r="BJ1426" s="16" t="n">
        <f aca="false">IF(AP1426="","",AP1426+AN1426)</f>
        <v>13</v>
      </c>
    </row>
    <row r="1427" customFormat="false" ht="15" hidden="false" customHeight="true" outlineLevel="0" collapsed="false">
      <c r="A1427" s="9" t="s">
        <v>161</v>
      </c>
      <c r="B1427" s="10" t="s">
        <v>160</v>
      </c>
      <c r="C1427" s="10" t="s">
        <v>119</v>
      </c>
      <c r="D1427" s="9" t="n">
        <v>2022</v>
      </c>
      <c r="E1427" s="11" t="n">
        <v>1534</v>
      </c>
      <c r="F1427" s="11" t="n">
        <v>215</v>
      </c>
      <c r="G1427" s="11" t="n">
        <v>203</v>
      </c>
      <c r="H1427" s="11" t="n">
        <v>41</v>
      </c>
      <c r="I1427" s="11" t="n">
        <v>1891</v>
      </c>
      <c r="J1427" s="11" t="n">
        <v>1127</v>
      </c>
      <c r="K1427" s="11" t="n">
        <v>2</v>
      </c>
      <c r="L1427" s="12" t="n">
        <v>26.7275097783572</v>
      </c>
      <c r="M1427" s="12" t="n">
        <v>1.30378096479791</v>
      </c>
      <c r="N1427" s="13" t="n">
        <v>0.595980962453728</v>
      </c>
      <c r="O1427" s="13" t="n">
        <v>1.23272490221643</v>
      </c>
      <c r="P1427" s="13" t="n">
        <v>0.132333767926988</v>
      </c>
      <c r="Q1427" s="13" t="n">
        <v>-0.334201388888889</v>
      </c>
      <c r="R1427" s="13" t="n">
        <v>-0.409883720930233</v>
      </c>
      <c r="S1427" s="11" t="n">
        <v>0</v>
      </c>
      <c r="T1427" s="13" t="n">
        <v>-0.0238095238095238</v>
      </c>
      <c r="U1427" s="13" t="n">
        <v>0.0210583153347732</v>
      </c>
      <c r="V1427" s="11" t="n">
        <v>0</v>
      </c>
      <c r="W1427" s="13" t="n">
        <v>-0.268292682926829</v>
      </c>
      <c r="X1427" s="11" t="n">
        <v>1</v>
      </c>
      <c r="Y1427" s="11" t="n">
        <v>0</v>
      </c>
      <c r="Z1427" s="11" t="n">
        <v>1</v>
      </c>
      <c r="AA1427" s="11" t="n">
        <v>0</v>
      </c>
      <c r="AB1427" s="10" t="s">
        <v>515</v>
      </c>
      <c r="AC1427" s="11" t="n">
        <v>11</v>
      </c>
      <c r="AD1427" s="11" t="n">
        <v>13</v>
      </c>
      <c r="AE1427" s="11" t="n">
        <v>12</v>
      </c>
      <c r="AF1427" s="11" t="n">
        <v>5</v>
      </c>
      <c r="AG1427" s="11" t="n">
        <v>0</v>
      </c>
      <c r="AH1427" s="11" t="n">
        <v>0</v>
      </c>
      <c r="AI1427" s="13" t="n">
        <v>0.268292682926829</v>
      </c>
      <c r="AJ1427" s="13" t="n">
        <v>0.317073170731707</v>
      </c>
      <c r="AK1427" s="13" t="n">
        <v>0.292682926829268</v>
      </c>
      <c r="AL1427" s="13" t="n">
        <v>0.121951219512195</v>
      </c>
      <c r="AM1427" s="13" t="n">
        <v>0</v>
      </c>
      <c r="AN1427" s="11" t="n">
        <v>1</v>
      </c>
      <c r="AO1427" s="13" t="n">
        <v>0.0238095238095238</v>
      </c>
      <c r="AP1427" s="11" t="n">
        <v>3</v>
      </c>
      <c r="AQ1427" s="11" t="n">
        <v>1</v>
      </c>
      <c r="AR1427" s="13" t="n">
        <v>0.0681818181818182</v>
      </c>
      <c r="AS1427" s="13" t="n">
        <v>0.0227272727272727</v>
      </c>
      <c r="AT1427" s="14" t="n">
        <f aca="false">SUMIFS(시도_소아과개폐업!$C$5:$C$293,시도_소아과개폐업!$A$5:$A$293,$D1427,시도_소아과개폐업!$B$5:$B$293,$B1427)</f>
        <v>47</v>
      </c>
      <c r="AU1427" s="14" t="n">
        <f aca="false">SUMIFS(시도_소아과개폐업!$D$5:$D$293,시도_소아과개폐업!$A$5:$A$293,$D1427,시도_소아과개폐업!$B$5:$B$293,$B1427)</f>
        <v>19</v>
      </c>
      <c r="AV1427" s="14" t="n">
        <f aca="false">SUMIFS(시도_소아과개폐업!$F$5:$F$293,시도_소아과개폐업!$A$5:$A$293,$D1427,시도_소아과개폐업!$B$5:$B$293,$B1427)</f>
        <v>28</v>
      </c>
      <c r="AW1427" s="15" t="n">
        <f aca="false">SUMIFS(시도_소아과개폐업!$G$5:$G$293,시도_소아과개폐업!$A$5:$A$293,$D1427,시도_소아과개폐업!$B$5:$B$293,$B1427)</f>
        <v>0.138686131386861</v>
      </c>
      <c r="AX1427" s="14" t="n">
        <f aca="false">SUMIFS(시도_소아과개폐업!$H$5:$H$293,시도_소아과개폐업!$A$5:$A$293,$D1427,시도_소아과개폐업!$B$5:$B$293,$B1427)</f>
        <v>62</v>
      </c>
      <c r="AY1427" s="14" t="n">
        <f aca="false">SUMIFS(시군구_병원급!$E$5:$E$3668,시군구_병원급!$A$5:$A$3668,$A1427,시군구_병원급!$D$5:$D$3668,$D1427)</f>
        <v>0</v>
      </c>
      <c r="AZ1427" s="14" t="n">
        <f aca="false">SUMIFS(시군구_병원급!$F$5:$F$3668,시군구_병원급!$A$5:$A$3668,$A1427,시군구_병원급!$D$5:$D$3668,$D1427)</f>
        <v>2</v>
      </c>
      <c r="BA1427" s="14" t="n">
        <f aca="false">SUMIFS(시군구_병원급!$G$5:$G$3668,시군구_병원급!$A$5:$A$3668,$A1427,시군구_병원급!$D$5:$D$3668,$D1427)</f>
        <v>2</v>
      </c>
      <c r="BB1427" s="14" t="n">
        <f aca="false">SUMIFS(시군구_병원급!$H$5:$H$3668,시군구_병원급!$A$5:$A$3668,$A1427,시군구_병원급!$D$5:$D$3668,$D1427)</f>
        <v>2</v>
      </c>
      <c r="BC1427" s="16" t="n">
        <f aca="false">K1427+AY1427</f>
        <v>2</v>
      </c>
      <c r="BD1427" s="17" t="n">
        <f aca="false">IF(E1427=0,"",(K1427+AY1427)/E1427*1000)</f>
        <v>1.30378096479791</v>
      </c>
      <c r="BE1427" s="16" t="n">
        <f aca="false">AY1427-SUMIFS(시군구_병원급!$E$5:$E$3668,시군구_병원급!$A$5:$A$3668,$A1427,시군구_병원급!$D$5:$D$3668,$D1427-3)</f>
        <v>0</v>
      </c>
      <c r="BF1427" s="16" t="n">
        <f aca="false">IF(AY1427=0,1,0)</f>
        <v>1</v>
      </c>
      <c r="BG1427" s="16" t="n">
        <f aca="false">IF(K1427+AY1427=0,1,0)</f>
        <v>0</v>
      </c>
      <c r="BH1427" s="16" t="n">
        <f aca="false">AF1427+AG1427+AH1427</f>
        <v>5</v>
      </c>
      <c r="BI1427" s="18" t="n">
        <f aca="false">IF(H1427=0,"",BH1427/H1427)</f>
        <v>0.121951219512195</v>
      </c>
      <c r="BJ1427" s="16" t="n">
        <f aca="false">IF(AP1427="","",AP1427+AN1427)</f>
        <v>4</v>
      </c>
    </row>
    <row r="1428" customFormat="false" ht="15" hidden="false" customHeight="true" outlineLevel="0" collapsed="false">
      <c r="A1428" s="9" t="s">
        <v>162</v>
      </c>
      <c r="B1428" s="10" t="s">
        <v>160</v>
      </c>
      <c r="C1428" s="10" t="s">
        <v>163</v>
      </c>
      <c r="D1428" s="9" t="n">
        <v>2022</v>
      </c>
      <c r="E1428" s="11" t="n">
        <v>12986</v>
      </c>
      <c r="F1428" s="11" t="n">
        <v>1771</v>
      </c>
      <c r="G1428" s="11" t="n">
        <v>1757</v>
      </c>
      <c r="H1428" s="11" t="n">
        <v>194</v>
      </c>
      <c r="I1428" s="11" t="n">
        <v>10405</v>
      </c>
      <c r="J1428" s="11" t="n">
        <v>7930</v>
      </c>
      <c r="K1428" s="11" t="n">
        <v>13</v>
      </c>
      <c r="L1428" s="12" t="n">
        <v>14.9391652548899</v>
      </c>
      <c r="M1428" s="12" t="n">
        <v>1.00107808409056</v>
      </c>
      <c r="N1428" s="13" t="n">
        <v>0.762133589620375</v>
      </c>
      <c r="O1428" s="13" t="n">
        <v>0.80124749730479</v>
      </c>
      <c r="P1428" s="13" t="n">
        <v>0.135299553365163</v>
      </c>
      <c r="Q1428" s="13" t="n">
        <v>-0.212921995272441</v>
      </c>
      <c r="R1428" s="13" t="n">
        <v>-0.255192878338279</v>
      </c>
      <c r="S1428" s="11" t="n">
        <v>-4</v>
      </c>
      <c r="T1428" s="13" t="n">
        <v>-0.0536585365853659</v>
      </c>
      <c r="U1428" s="13" t="n">
        <v>-0.0517634193019229</v>
      </c>
      <c r="V1428" s="11" t="n">
        <v>0</v>
      </c>
      <c r="W1428" s="13" t="n">
        <v>-0.0567010309278351</v>
      </c>
      <c r="X1428" s="11" t="n">
        <v>0</v>
      </c>
      <c r="Y1428" s="11" t="n">
        <v>0</v>
      </c>
      <c r="Z1428" s="11" t="n">
        <v>0</v>
      </c>
      <c r="AA1428" s="11" t="n">
        <v>0</v>
      </c>
      <c r="AB1428" s="10" t="s">
        <v>515</v>
      </c>
      <c r="AC1428" s="11" t="n">
        <v>29</v>
      </c>
      <c r="AD1428" s="11" t="n">
        <v>87</v>
      </c>
      <c r="AE1428" s="11" t="n">
        <v>66</v>
      </c>
      <c r="AF1428" s="11" t="n">
        <v>8</v>
      </c>
      <c r="AG1428" s="11" t="n">
        <v>4</v>
      </c>
      <c r="AH1428" s="11" t="n">
        <v>0</v>
      </c>
      <c r="AI1428" s="13" t="n">
        <v>0.149484536082474</v>
      </c>
      <c r="AJ1428" s="13" t="n">
        <v>0.448453608247423</v>
      </c>
      <c r="AK1428" s="13" t="n">
        <v>0.34020618556701</v>
      </c>
      <c r="AL1428" s="13" t="n">
        <v>0.0412371134020619</v>
      </c>
      <c r="AM1428" s="13" t="n">
        <v>0.0206185567010309</v>
      </c>
      <c r="AN1428" s="11" t="n">
        <v>0</v>
      </c>
      <c r="AO1428" s="13" t="n">
        <v>0</v>
      </c>
      <c r="AP1428" s="11" t="n">
        <v>19</v>
      </c>
      <c r="AQ1428" s="11" t="n">
        <v>7</v>
      </c>
      <c r="AR1428" s="13" t="n">
        <v>0.0922330097087379</v>
      </c>
      <c r="AS1428" s="13" t="n">
        <v>0.0339805825242718</v>
      </c>
      <c r="AT1428" s="14" t="n">
        <f aca="false">SUMIFS(시도_소아과개폐업!$C$5:$C$293,시도_소아과개폐업!$A$5:$A$293,$D1428,시도_소아과개폐업!$B$5:$B$293,$B1428)</f>
        <v>47</v>
      </c>
      <c r="AU1428" s="14" t="n">
        <f aca="false">SUMIFS(시도_소아과개폐업!$D$5:$D$293,시도_소아과개폐업!$A$5:$A$293,$D1428,시도_소아과개폐업!$B$5:$B$293,$B1428)</f>
        <v>19</v>
      </c>
      <c r="AV1428" s="14" t="n">
        <f aca="false">SUMIFS(시도_소아과개폐업!$F$5:$F$293,시도_소아과개폐업!$A$5:$A$293,$D1428,시도_소아과개폐업!$B$5:$B$293,$B1428)</f>
        <v>28</v>
      </c>
      <c r="AW1428" s="15" t="n">
        <f aca="false">SUMIFS(시도_소아과개폐업!$G$5:$G$293,시도_소아과개폐업!$A$5:$A$293,$D1428,시도_소아과개폐업!$B$5:$B$293,$B1428)</f>
        <v>0.138686131386861</v>
      </c>
      <c r="AX1428" s="14" t="n">
        <f aca="false">SUMIFS(시도_소아과개폐업!$H$5:$H$293,시도_소아과개폐업!$A$5:$A$293,$D1428,시도_소아과개폐업!$B$5:$B$293,$B1428)</f>
        <v>62</v>
      </c>
      <c r="AY1428" s="14" t="n">
        <f aca="false">SUMIFS(시군구_병원급!$E$5:$E$3668,시군구_병원급!$A$5:$A$3668,$A1428,시군구_병원급!$D$5:$D$3668,$D1428)</f>
        <v>9</v>
      </c>
      <c r="AZ1428" s="14" t="n">
        <f aca="false">SUMIFS(시군구_병원급!$F$5:$F$3668,시군구_병원급!$A$5:$A$3668,$A1428,시군구_병원급!$D$5:$D$3668,$D1428)</f>
        <v>2</v>
      </c>
      <c r="BA1428" s="14" t="n">
        <f aca="false">SUMIFS(시군구_병원급!$G$5:$G$3668,시군구_병원급!$A$5:$A$3668,$A1428,시군구_병원급!$D$5:$D$3668,$D1428)</f>
        <v>15</v>
      </c>
      <c r="BB1428" s="14" t="n">
        <f aca="false">SUMIFS(시군구_병원급!$H$5:$H$3668,시군구_병원급!$A$5:$A$3668,$A1428,시군구_병원급!$D$5:$D$3668,$D1428)</f>
        <v>40</v>
      </c>
      <c r="BC1428" s="16" t="n">
        <f aca="false">K1428+AY1428</f>
        <v>22</v>
      </c>
      <c r="BD1428" s="17" t="n">
        <f aca="false">IF(E1428=0,"",(K1428+AY1428)/E1428*1000)</f>
        <v>1.6941321423071</v>
      </c>
      <c r="BE1428" s="16" t="n">
        <f aca="false">AY1428-SUMIFS(시군구_병원급!$E$5:$E$3668,시군구_병원급!$A$5:$A$3668,$A1428,시군구_병원급!$D$5:$D$3668,$D1428-3)</f>
        <v>0</v>
      </c>
      <c r="BF1428" s="16" t="n">
        <f aca="false">IF(AY1428=0,1,0)</f>
        <v>0</v>
      </c>
      <c r="BG1428" s="16" t="n">
        <f aca="false">IF(K1428+AY1428=0,1,0)</f>
        <v>0</v>
      </c>
      <c r="BH1428" s="16" t="n">
        <f aca="false">AF1428+AG1428+AH1428</f>
        <v>12</v>
      </c>
      <c r="BI1428" s="18" t="n">
        <f aca="false">IF(H1428=0,"",BH1428/H1428)</f>
        <v>0.0618556701030928</v>
      </c>
      <c r="BJ1428" s="16" t="n">
        <f aca="false">IF(AP1428="","",AP1428+AN1428)</f>
        <v>19</v>
      </c>
    </row>
    <row r="1429" customFormat="false" ht="15" hidden="false" customHeight="true" outlineLevel="0" collapsed="false">
      <c r="A1429" s="9" t="s">
        <v>164</v>
      </c>
      <c r="B1429" s="10" t="s">
        <v>160</v>
      </c>
      <c r="C1429" s="10" t="s">
        <v>165</v>
      </c>
      <c r="D1429" s="9" t="n">
        <v>2022</v>
      </c>
      <c r="E1429" s="11" t="n">
        <v>17329</v>
      </c>
      <c r="F1429" s="11" t="n">
        <v>2259</v>
      </c>
      <c r="G1429" s="11" t="n">
        <v>2294</v>
      </c>
      <c r="H1429" s="11" t="n">
        <v>251</v>
      </c>
      <c r="I1429" s="11" t="n">
        <v>10550</v>
      </c>
      <c r="J1429" s="11" t="n">
        <v>8700</v>
      </c>
      <c r="K1429" s="11" t="n">
        <v>19</v>
      </c>
      <c r="L1429" s="12" t="n">
        <v>14.4843903283513</v>
      </c>
      <c r="M1429" s="12" t="n">
        <v>1.09642795314213</v>
      </c>
      <c r="N1429" s="13" t="n">
        <v>0.824644549763033</v>
      </c>
      <c r="O1429" s="13" t="n">
        <v>0.608806047665763</v>
      </c>
      <c r="P1429" s="13" t="n">
        <v>0.132379248658318</v>
      </c>
      <c r="Q1429" s="13" t="n">
        <v>-0.120310675668816</v>
      </c>
      <c r="R1429" s="13" t="n">
        <v>-0.0885975367500993</v>
      </c>
      <c r="S1429" s="11" t="n">
        <v>0</v>
      </c>
      <c r="T1429" s="13" t="n">
        <v>-0.0805860805860806</v>
      </c>
      <c r="U1429" s="13" t="n">
        <v>-0.0545747826866206</v>
      </c>
      <c r="V1429" s="11" t="n">
        <v>0</v>
      </c>
      <c r="W1429" s="13" t="n">
        <v>-0.0199203187250996</v>
      </c>
      <c r="X1429" s="11" t="n">
        <v>0</v>
      </c>
      <c r="Y1429" s="11" t="n">
        <v>0</v>
      </c>
      <c r="Z1429" s="11" t="n">
        <v>0</v>
      </c>
      <c r="AA1429" s="11" t="n">
        <v>0</v>
      </c>
      <c r="AB1429" s="10" t="s">
        <v>515</v>
      </c>
      <c r="AC1429" s="11" t="n">
        <v>52</v>
      </c>
      <c r="AD1429" s="11" t="n">
        <v>54</v>
      </c>
      <c r="AE1429" s="11" t="n">
        <v>126</v>
      </c>
      <c r="AF1429" s="11" t="n">
        <v>17</v>
      </c>
      <c r="AG1429" s="11" t="n">
        <v>2</v>
      </c>
      <c r="AH1429" s="11" t="n">
        <v>0</v>
      </c>
      <c r="AI1429" s="13" t="n">
        <v>0.207171314741036</v>
      </c>
      <c r="AJ1429" s="13" t="n">
        <v>0.215139442231076</v>
      </c>
      <c r="AK1429" s="13" t="n">
        <v>0.50199203187251</v>
      </c>
      <c r="AL1429" s="13" t="n">
        <v>0.0677290836653386</v>
      </c>
      <c r="AM1429" s="13" t="n">
        <v>0.00796812749003984</v>
      </c>
      <c r="AN1429" s="11" t="n">
        <v>1</v>
      </c>
      <c r="AO1429" s="13" t="n">
        <v>0.00396825396825397</v>
      </c>
      <c r="AP1429" s="11" t="n">
        <v>27</v>
      </c>
      <c r="AQ1429" s="11" t="n">
        <v>6</v>
      </c>
      <c r="AR1429" s="13" t="n">
        <v>0.0989010989010989</v>
      </c>
      <c r="AS1429" s="13" t="n">
        <v>0.021978021978022</v>
      </c>
      <c r="AT1429" s="14" t="n">
        <f aca="false">SUMIFS(시도_소아과개폐업!$C$5:$C$293,시도_소아과개폐업!$A$5:$A$293,$D1429,시도_소아과개폐업!$B$5:$B$293,$B1429)</f>
        <v>47</v>
      </c>
      <c r="AU1429" s="14" t="n">
        <f aca="false">SUMIFS(시도_소아과개폐업!$D$5:$D$293,시도_소아과개폐업!$A$5:$A$293,$D1429,시도_소아과개폐업!$B$5:$B$293,$B1429)</f>
        <v>19</v>
      </c>
      <c r="AV1429" s="14" t="n">
        <f aca="false">SUMIFS(시도_소아과개폐업!$F$5:$F$293,시도_소아과개폐업!$A$5:$A$293,$D1429,시도_소아과개폐업!$B$5:$B$293,$B1429)</f>
        <v>28</v>
      </c>
      <c r="AW1429" s="15" t="n">
        <f aca="false">SUMIFS(시도_소아과개폐업!$G$5:$G$293,시도_소아과개폐업!$A$5:$A$293,$D1429,시도_소아과개폐업!$B$5:$B$293,$B1429)</f>
        <v>0.138686131386861</v>
      </c>
      <c r="AX1429" s="14" t="n">
        <f aca="false">SUMIFS(시도_소아과개폐업!$H$5:$H$293,시도_소아과개폐업!$A$5:$A$293,$D1429,시도_소아과개폐업!$B$5:$B$293,$B1429)</f>
        <v>62</v>
      </c>
      <c r="AY1429" s="14" t="n">
        <f aca="false">SUMIFS(시군구_병원급!$E$5:$E$3668,시군구_병원급!$A$5:$A$3668,$A1429,시군구_병원급!$D$5:$D$3668,$D1429)</f>
        <v>0</v>
      </c>
      <c r="AZ1429" s="14" t="n">
        <f aca="false">SUMIFS(시군구_병원급!$F$5:$F$3668,시군구_병원급!$A$5:$A$3668,$A1429,시군구_병원급!$D$5:$D$3668,$D1429)</f>
        <v>2</v>
      </c>
      <c r="BA1429" s="14" t="n">
        <f aca="false">SUMIFS(시군구_병원급!$G$5:$G$3668,시군구_병원급!$A$5:$A$3668,$A1429,시군구_병원급!$D$5:$D$3668,$D1429)</f>
        <v>6</v>
      </c>
      <c r="BB1429" s="14" t="n">
        <f aca="false">SUMIFS(시군구_병원급!$H$5:$H$3668,시군구_병원급!$A$5:$A$3668,$A1429,시군구_병원급!$D$5:$D$3668,$D1429)</f>
        <v>18</v>
      </c>
      <c r="BC1429" s="16" t="n">
        <f aca="false">K1429+AY1429</f>
        <v>19</v>
      </c>
      <c r="BD1429" s="17" t="n">
        <f aca="false">IF(E1429=0,"",(K1429+AY1429)/E1429*1000)</f>
        <v>1.09642795314213</v>
      </c>
      <c r="BE1429" s="16" t="n">
        <f aca="false">AY1429-SUMIFS(시군구_병원급!$E$5:$E$3668,시군구_병원급!$A$5:$A$3668,$A1429,시군구_병원급!$D$5:$D$3668,$D1429-3)</f>
        <v>0</v>
      </c>
      <c r="BF1429" s="16" t="n">
        <f aca="false">IF(AY1429=0,1,0)</f>
        <v>1</v>
      </c>
      <c r="BG1429" s="16" t="n">
        <f aca="false">IF(K1429+AY1429=0,1,0)</f>
        <v>0</v>
      </c>
      <c r="BH1429" s="16" t="n">
        <f aca="false">AF1429+AG1429+AH1429</f>
        <v>19</v>
      </c>
      <c r="BI1429" s="18" t="n">
        <f aca="false">IF(H1429=0,"",BH1429/H1429)</f>
        <v>0.0756972111553785</v>
      </c>
      <c r="BJ1429" s="16" t="n">
        <f aca="false">IF(AP1429="","",AP1429+AN1429)</f>
        <v>28</v>
      </c>
    </row>
    <row r="1430" customFormat="false" ht="15" hidden="false" customHeight="true" outlineLevel="0" collapsed="false">
      <c r="A1430" s="9" t="s">
        <v>166</v>
      </c>
      <c r="B1430" s="10" t="s">
        <v>160</v>
      </c>
      <c r="C1430" s="10" t="s">
        <v>167</v>
      </c>
      <c r="D1430" s="9" t="n">
        <v>2022</v>
      </c>
      <c r="E1430" s="11" t="n">
        <v>16322</v>
      </c>
      <c r="F1430" s="11" t="n">
        <v>2056</v>
      </c>
      <c r="G1430" s="11" t="n">
        <v>2157</v>
      </c>
      <c r="H1430" s="11" t="n">
        <v>271</v>
      </c>
      <c r="I1430" s="11" t="n">
        <v>13295</v>
      </c>
      <c r="J1430" s="11" t="n">
        <v>9710</v>
      </c>
      <c r="K1430" s="11" t="n">
        <v>30</v>
      </c>
      <c r="L1430" s="12" t="n">
        <v>16.6033574316873</v>
      </c>
      <c r="M1430" s="12" t="n">
        <v>1.83801004778826</v>
      </c>
      <c r="N1430" s="13" t="n">
        <v>0.730349755547198</v>
      </c>
      <c r="O1430" s="13" t="n">
        <v>0.814544786178164</v>
      </c>
      <c r="P1430" s="13" t="n">
        <v>0.132152922435976</v>
      </c>
      <c r="Q1430" s="13" t="n">
        <v>-0.338895864555065</v>
      </c>
      <c r="R1430" s="13" t="n">
        <v>-0.352835283528353</v>
      </c>
      <c r="S1430" s="11" t="n">
        <v>-1</v>
      </c>
      <c r="T1430" s="13" t="n">
        <v>-0.0906040268456376</v>
      </c>
      <c r="U1430" s="13" t="n">
        <v>-0.0854371603494532</v>
      </c>
      <c r="V1430" s="11" t="n">
        <v>0</v>
      </c>
      <c r="W1430" s="13" t="n">
        <v>-0.228782287822878</v>
      </c>
      <c r="X1430" s="11" t="n">
        <v>1</v>
      </c>
      <c r="Y1430" s="11" t="n">
        <v>0</v>
      </c>
      <c r="Z1430" s="11" t="n">
        <v>1</v>
      </c>
      <c r="AA1430" s="11" t="n">
        <v>0</v>
      </c>
      <c r="AB1430" s="10" t="s">
        <v>515</v>
      </c>
      <c r="AC1430" s="11" t="n">
        <v>47</v>
      </c>
      <c r="AD1430" s="11" t="n">
        <v>101</v>
      </c>
      <c r="AE1430" s="11" t="n">
        <v>111</v>
      </c>
      <c r="AF1430" s="11" t="n">
        <v>9</v>
      </c>
      <c r="AG1430" s="11" t="n">
        <v>3</v>
      </c>
      <c r="AH1430" s="11" t="n">
        <v>0</v>
      </c>
      <c r="AI1430" s="13" t="n">
        <v>0.173431734317343</v>
      </c>
      <c r="AJ1430" s="13" t="n">
        <v>0.372693726937269</v>
      </c>
      <c r="AK1430" s="13" t="n">
        <v>0.409594095940959</v>
      </c>
      <c r="AL1430" s="13" t="n">
        <v>0.033210332103321</v>
      </c>
      <c r="AM1430" s="13" t="n">
        <v>0.011070110701107</v>
      </c>
      <c r="AN1430" s="11" t="n">
        <v>3</v>
      </c>
      <c r="AO1430" s="13" t="n">
        <v>0.0109489051094891</v>
      </c>
      <c r="AP1430" s="11" t="n">
        <v>32</v>
      </c>
      <c r="AQ1430" s="11" t="n">
        <v>2</v>
      </c>
      <c r="AR1430" s="13" t="n">
        <v>0.105263157894737</v>
      </c>
      <c r="AS1430" s="13" t="n">
        <v>0.00657894736842105</v>
      </c>
      <c r="AT1430" s="14" t="n">
        <f aca="false">SUMIFS(시도_소아과개폐업!$C$5:$C$293,시도_소아과개폐업!$A$5:$A$293,$D1430,시도_소아과개폐업!$B$5:$B$293,$B1430)</f>
        <v>47</v>
      </c>
      <c r="AU1430" s="14" t="n">
        <f aca="false">SUMIFS(시도_소아과개폐업!$D$5:$D$293,시도_소아과개폐업!$A$5:$A$293,$D1430,시도_소아과개폐업!$B$5:$B$293,$B1430)</f>
        <v>19</v>
      </c>
      <c r="AV1430" s="14" t="n">
        <f aca="false">SUMIFS(시도_소아과개폐업!$F$5:$F$293,시도_소아과개폐업!$A$5:$A$293,$D1430,시도_소아과개폐업!$B$5:$B$293,$B1430)</f>
        <v>28</v>
      </c>
      <c r="AW1430" s="15" t="n">
        <f aca="false">SUMIFS(시도_소아과개폐업!$G$5:$G$293,시도_소아과개폐업!$A$5:$A$293,$D1430,시도_소아과개폐업!$B$5:$B$293,$B1430)</f>
        <v>0.138686131386861</v>
      </c>
      <c r="AX1430" s="14" t="n">
        <f aca="false">SUMIFS(시도_소아과개폐업!$H$5:$H$293,시도_소아과개폐업!$A$5:$A$293,$D1430,시도_소아과개폐업!$B$5:$B$293,$B1430)</f>
        <v>62</v>
      </c>
      <c r="AY1430" s="14" t="n">
        <f aca="false">SUMIFS(시군구_병원급!$E$5:$E$3668,시군구_병원급!$A$5:$A$3668,$A1430,시군구_병원급!$D$5:$D$3668,$D1430)</f>
        <v>13</v>
      </c>
      <c r="AZ1430" s="14" t="n">
        <f aca="false">SUMIFS(시군구_병원급!$F$5:$F$3668,시군구_병원급!$A$5:$A$3668,$A1430,시군구_병원급!$D$5:$D$3668,$D1430)</f>
        <v>2</v>
      </c>
      <c r="BA1430" s="14" t="n">
        <f aca="false">SUMIFS(시군구_병원급!$G$5:$G$3668,시군구_병원급!$A$5:$A$3668,$A1430,시군구_병원급!$D$5:$D$3668,$D1430)</f>
        <v>14</v>
      </c>
      <c r="BB1430" s="14" t="n">
        <f aca="false">SUMIFS(시군구_병원급!$H$5:$H$3668,시군구_병원급!$A$5:$A$3668,$A1430,시군구_병원급!$D$5:$D$3668,$D1430)</f>
        <v>45</v>
      </c>
      <c r="BC1430" s="16" t="n">
        <f aca="false">K1430+AY1430</f>
        <v>43</v>
      </c>
      <c r="BD1430" s="17" t="n">
        <f aca="false">IF(E1430=0,"",(K1430+AY1430)/E1430*1000)</f>
        <v>2.63448106849651</v>
      </c>
      <c r="BE1430" s="16" t="n">
        <f aca="false">AY1430-SUMIFS(시군구_병원급!$E$5:$E$3668,시군구_병원급!$A$5:$A$3668,$A1430,시군구_병원급!$D$5:$D$3668,$D1430-3)</f>
        <v>-1</v>
      </c>
      <c r="BF1430" s="16" t="n">
        <f aca="false">IF(AY1430=0,1,0)</f>
        <v>0</v>
      </c>
      <c r="BG1430" s="16" t="n">
        <f aca="false">IF(K1430+AY1430=0,1,0)</f>
        <v>0</v>
      </c>
      <c r="BH1430" s="16" t="n">
        <f aca="false">AF1430+AG1430+AH1430</f>
        <v>12</v>
      </c>
      <c r="BI1430" s="18" t="n">
        <f aca="false">IF(H1430=0,"",BH1430/H1430)</f>
        <v>0.044280442804428</v>
      </c>
      <c r="BJ1430" s="16" t="n">
        <f aca="false">IF(AP1430="","",AP1430+AN1430)</f>
        <v>35</v>
      </c>
    </row>
    <row r="1431" customFormat="false" ht="15" hidden="false" customHeight="true" outlineLevel="0" collapsed="false">
      <c r="A1431" s="9" t="s">
        <v>168</v>
      </c>
      <c r="B1431" s="10" t="s">
        <v>160</v>
      </c>
      <c r="C1431" s="10" t="s">
        <v>169</v>
      </c>
      <c r="D1431" s="9" t="n">
        <v>2022</v>
      </c>
      <c r="E1431" s="11" t="n">
        <v>15049</v>
      </c>
      <c r="F1431" s="11" t="n">
        <v>2247</v>
      </c>
      <c r="G1431" s="11" t="n">
        <v>2227</v>
      </c>
      <c r="H1431" s="11" t="n">
        <v>268</v>
      </c>
      <c r="I1431" s="11" t="n">
        <v>12773</v>
      </c>
      <c r="J1431" s="11" t="n">
        <v>9839</v>
      </c>
      <c r="K1431" s="11" t="n">
        <v>22</v>
      </c>
      <c r="L1431" s="12" t="n">
        <v>17.8084922586218</v>
      </c>
      <c r="M1431" s="12" t="n">
        <v>1.46189115555851</v>
      </c>
      <c r="N1431" s="13" t="n">
        <v>0.770296719642997</v>
      </c>
      <c r="O1431" s="13" t="n">
        <v>0.848760714997674</v>
      </c>
      <c r="P1431" s="13" t="n">
        <v>0.147983254701309</v>
      </c>
      <c r="Q1431" s="13" t="n">
        <v>-0.264323425889715</v>
      </c>
      <c r="R1431" s="13" t="n">
        <v>-0.251931474638898</v>
      </c>
      <c r="S1431" s="11" t="n">
        <v>-3</v>
      </c>
      <c r="T1431" s="13" t="n">
        <v>-0.0694444444444444</v>
      </c>
      <c r="U1431" s="13" t="n">
        <v>-0.0645232166398125</v>
      </c>
      <c r="V1431" s="11" t="n">
        <v>0</v>
      </c>
      <c r="W1431" s="13" t="n">
        <v>-0.126865671641791</v>
      </c>
      <c r="X1431" s="11" t="n">
        <v>0</v>
      </c>
      <c r="Y1431" s="11" t="n">
        <v>0</v>
      </c>
      <c r="Z1431" s="11" t="n">
        <v>0</v>
      </c>
      <c r="AA1431" s="11" t="n">
        <v>0</v>
      </c>
      <c r="AB1431" s="10" t="s">
        <v>515</v>
      </c>
      <c r="AC1431" s="11" t="n">
        <v>35</v>
      </c>
      <c r="AD1431" s="11" t="n">
        <v>96</v>
      </c>
      <c r="AE1431" s="11" t="n">
        <v>120</v>
      </c>
      <c r="AF1431" s="11" t="n">
        <v>11</v>
      </c>
      <c r="AG1431" s="11" t="n">
        <v>5</v>
      </c>
      <c r="AH1431" s="11" t="n">
        <v>1</v>
      </c>
      <c r="AI1431" s="13" t="n">
        <v>0.130597014925373</v>
      </c>
      <c r="AJ1431" s="13" t="n">
        <v>0.358208955223881</v>
      </c>
      <c r="AK1431" s="13" t="n">
        <v>0.447761194029851</v>
      </c>
      <c r="AL1431" s="13" t="n">
        <v>0.041044776119403</v>
      </c>
      <c r="AM1431" s="13" t="n">
        <v>0.0186567164179105</v>
      </c>
      <c r="AN1431" s="11" t="n">
        <v>3</v>
      </c>
      <c r="AO1431" s="13" t="n">
        <v>0.011070110701107</v>
      </c>
      <c r="AP1431" s="11" t="n">
        <v>30</v>
      </c>
      <c r="AQ1431" s="11" t="n">
        <v>9</v>
      </c>
      <c r="AR1431" s="13" t="n">
        <v>0.102739726027397</v>
      </c>
      <c r="AS1431" s="13" t="n">
        <v>0.0308219178082192</v>
      </c>
      <c r="AT1431" s="14" t="n">
        <f aca="false">SUMIFS(시도_소아과개폐업!$C$5:$C$293,시도_소아과개폐업!$A$5:$A$293,$D1431,시도_소아과개폐업!$B$5:$B$293,$B1431)</f>
        <v>47</v>
      </c>
      <c r="AU1431" s="14" t="n">
        <f aca="false">SUMIFS(시도_소아과개폐업!$D$5:$D$293,시도_소아과개폐업!$A$5:$A$293,$D1431,시도_소아과개폐업!$B$5:$B$293,$B1431)</f>
        <v>19</v>
      </c>
      <c r="AV1431" s="14" t="n">
        <f aca="false">SUMIFS(시도_소아과개폐업!$F$5:$F$293,시도_소아과개폐업!$A$5:$A$293,$D1431,시도_소아과개폐업!$B$5:$B$293,$B1431)</f>
        <v>28</v>
      </c>
      <c r="AW1431" s="15" t="n">
        <f aca="false">SUMIFS(시도_소아과개폐업!$G$5:$G$293,시도_소아과개폐업!$A$5:$A$293,$D1431,시도_소아과개폐업!$B$5:$B$293,$B1431)</f>
        <v>0.138686131386861</v>
      </c>
      <c r="AX1431" s="14" t="n">
        <f aca="false">SUMIFS(시도_소아과개폐업!$H$5:$H$293,시도_소아과개폐업!$A$5:$A$293,$D1431,시도_소아과개폐업!$B$5:$B$293,$B1431)</f>
        <v>62</v>
      </c>
      <c r="AY1431" s="14" t="n">
        <f aca="false">SUMIFS(시군구_병원급!$E$5:$E$3668,시군구_병원급!$A$5:$A$3668,$A1431,시군구_병원급!$D$5:$D$3668,$D1431)</f>
        <v>10</v>
      </c>
      <c r="AZ1431" s="14" t="n">
        <f aca="false">SUMIFS(시군구_병원급!$F$5:$F$3668,시군구_병원급!$A$5:$A$3668,$A1431,시군구_병원급!$D$5:$D$3668,$D1431)</f>
        <v>5</v>
      </c>
      <c r="BA1431" s="14" t="n">
        <f aca="false">SUMIFS(시군구_병원급!$G$5:$G$3668,시군구_병원급!$A$5:$A$3668,$A1431,시군구_병원급!$D$5:$D$3668,$D1431)</f>
        <v>14</v>
      </c>
      <c r="BB1431" s="14" t="n">
        <f aca="false">SUMIFS(시군구_병원급!$H$5:$H$3668,시군구_병원급!$A$5:$A$3668,$A1431,시군구_병원급!$D$5:$D$3668,$D1431)</f>
        <v>35</v>
      </c>
      <c r="BC1431" s="16" t="n">
        <f aca="false">K1431+AY1431</f>
        <v>32</v>
      </c>
      <c r="BD1431" s="17" t="n">
        <f aca="false">IF(E1431=0,"",(K1431+AY1431)/E1431*1000)</f>
        <v>2.12638713535783</v>
      </c>
      <c r="BE1431" s="16" t="n">
        <f aca="false">AY1431-SUMIFS(시군구_병원급!$E$5:$E$3668,시군구_병원급!$A$5:$A$3668,$A1431,시군구_병원급!$D$5:$D$3668,$D1431-3)</f>
        <v>-1</v>
      </c>
      <c r="BF1431" s="16" t="n">
        <f aca="false">IF(AY1431=0,1,0)</f>
        <v>0</v>
      </c>
      <c r="BG1431" s="16" t="n">
        <f aca="false">IF(K1431+AY1431=0,1,0)</f>
        <v>0</v>
      </c>
      <c r="BH1431" s="16" t="n">
        <f aca="false">AF1431+AG1431+AH1431</f>
        <v>17</v>
      </c>
      <c r="BI1431" s="18" t="n">
        <f aca="false">IF(H1431=0,"",BH1431/H1431)</f>
        <v>0.0634328358208955</v>
      </c>
      <c r="BJ1431" s="16" t="n">
        <f aca="false">IF(AP1431="","",AP1431+AN1431)</f>
        <v>33</v>
      </c>
    </row>
    <row r="1432" customFormat="false" ht="15" hidden="false" customHeight="true" outlineLevel="0" collapsed="false">
      <c r="A1432" s="9" t="s">
        <v>170</v>
      </c>
      <c r="B1432" s="10" t="s">
        <v>160</v>
      </c>
      <c r="C1432" s="10" t="s">
        <v>171</v>
      </c>
      <c r="D1432" s="9" t="n">
        <v>2022</v>
      </c>
      <c r="E1432" s="11" t="n">
        <v>7921</v>
      </c>
      <c r="F1432" s="11" t="n">
        <v>1113</v>
      </c>
      <c r="G1432" s="11" t="n">
        <v>1150</v>
      </c>
      <c r="H1432" s="11" t="n">
        <v>153</v>
      </c>
      <c r="I1432" s="11" t="n">
        <v>7763</v>
      </c>
      <c r="J1432" s="11" t="n">
        <v>5563</v>
      </c>
      <c r="K1432" s="11" t="n">
        <v>17</v>
      </c>
      <c r="L1432" s="12" t="n">
        <v>19.3157429617473</v>
      </c>
      <c r="M1432" s="12" t="n">
        <v>2.14619366241636</v>
      </c>
      <c r="N1432" s="13" t="n">
        <v>0.716604405513333</v>
      </c>
      <c r="O1432" s="13" t="n">
        <v>0.98005302360813</v>
      </c>
      <c r="P1432" s="13" t="n">
        <v>0.145183688928166</v>
      </c>
      <c r="Q1432" s="13" t="n">
        <v>-0.28323228667089</v>
      </c>
      <c r="R1432" s="13" t="n">
        <v>-0.304715840386941</v>
      </c>
      <c r="S1432" s="11" t="n">
        <v>-1</v>
      </c>
      <c r="T1432" s="13" t="n">
        <v>-0.11046511627907</v>
      </c>
      <c r="U1432" s="13" t="n">
        <v>-0.0951159808835529</v>
      </c>
      <c r="V1432" s="11" t="n">
        <v>0</v>
      </c>
      <c r="W1432" s="13" t="n">
        <v>-0.235294117647059</v>
      </c>
      <c r="X1432" s="11" t="n">
        <v>1</v>
      </c>
      <c r="Y1432" s="11" t="n">
        <v>0</v>
      </c>
      <c r="Z1432" s="11" t="n">
        <v>1</v>
      </c>
      <c r="AA1432" s="11" t="n">
        <v>0</v>
      </c>
      <c r="AB1432" s="10" t="s">
        <v>515</v>
      </c>
      <c r="AC1432" s="11" t="n">
        <v>19</v>
      </c>
      <c r="AD1432" s="11" t="n">
        <v>70</v>
      </c>
      <c r="AE1432" s="11" t="n">
        <v>58</v>
      </c>
      <c r="AF1432" s="11" t="n">
        <v>5</v>
      </c>
      <c r="AG1432" s="11" t="n">
        <v>0</v>
      </c>
      <c r="AH1432" s="11" t="n">
        <v>1</v>
      </c>
      <c r="AI1432" s="13" t="n">
        <v>0.124183006535948</v>
      </c>
      <c r="AJ1432" s="13" t="n">
        <v>0.457516339869281</v>
      </c>
      <c r="AK1432" s="13" t="n">
        <v>0.379084967320261</v>
      </c>
      <c r="AL1432" s="13" t="n">
        <v>0.0326797385620915</v>
      </c>
      <c r="AM1432" s="13" t="n">
        <v>0</v>
      </c>
      <c r="AN1432" s="11" t="n">
        <v>3</v>
      </c>
      <c r="AO1432" s="13" t="n">
        <v>0.0192307692307692</v>
      </c>
      <c r="AP1432" s="11" t="n">
        <v>20</v>
      </c>
      <c r="AQ1432" s="11" t="n">
        <v>1</v>
      </c>
      <c r="AR1432" s="13" t="n">
        <v>0.114285714285714</v>
      </c>
      <c r="AS1432" s="13" t="n">
        <v>0.00571428571428571</v>
      </c>
      <c r="AT1432" s="14" t="n">
        <f aca="false">SUMIFS(시도_소아과개폐업!$C$5:$C$293,시도_소아과개폐업!$A$5:$A$293,$D1432,시도_소아과개폐업!$B$5:$B$293,$B1432)</f>
        <v>47</v>
      </c>
      <c r="AU1432" s="14" t="n">
        <f aca="false">SUMIFS(시도_소아과개폐업!$D$5:$D$293,시도_소아과개폐업!$A$5:$A$293,$D1432,시도_소아과개폐업!$B$5:$B$293,$B1432)</f>
        <v>19</v>
      </c>
      <c r="AV1432" s="14" t="n">
        <f aca="false">SUMIFS(시도_소아과개폐업!$F$5:$F$293,시도_소아과개폐업!$A$5:$A$293,$D1432,시도_소아과개폐업!$B$5:$B$293,$B1432)</f>
        <v>28</v>
      </c>
      <c r="AW1432" s="15" t="n">
        <f aca="false">SUMIFS(시도_소아과개폐업!$G$5:$G$293,시도_소아과개폐업!$A$5:$A$293,$D1432,시도_소아과개폐업!$B$5:$B$293,$B1432)</f>
        <v>0.138686131386861</v>
      </c>
      <c r="AX1432" s="14" t="n">
        <f aca="false">SUMIFS(시도_소아과개폐업!$H$5:$H$293,시도_소아과개폐업!$A$5:$A$293,$D1432,시도_소아과개폐업!$B$5:$B$293,$B1432)</f>
        <v>62</v>
      </c>
      <c r="AY1432" s="14" t="n">
        <f aca="false">SUMIFS(시군구_병원급!$E$5:$E$3668,시군구_병원급!$A$5:$A$3668,$A1432,시군구_병원급!$D$5:$D$3668,$D1432)</f>
        <v>4</v>
      </c>
      <c r="AZ1432" s="14" t="n">
        <f aca="false">SUMIFS(시군구_병원급!$F$5:$F$3668,시군구_병원급!$A$5:$A$3668,$A1432,시군구_병원급!$D$5:$D$3668,$D1432)</f>
        <v>2</v>
      </c>
      <c r="BA1432" s="14" t="n">
        <f aca="false">SUMIFS(시군구_병원급!$G$5:$G$3668,시군구_병원급!$A$5:$A$3668,$A1432,시군구_병원급!$D$5:$D$3668,$D1432)</f>
        <v>10</v>
      </c>
      <c r="BB1432" s="14" t="n">
        <f aca="false">SUMIFS(시군구_병원급!$H$5:$H$3668,시군구_병원급!$A$5:$A$3668,$A1432,시군구_병원급!$D$5:$D$3668,$D1432)</f>
        <v>27</v>
      </c>
      <c r="BC1432" s="16" t="n">
        <f aca="false">K1432+AY1432</f>
        <v>21</v>
      </c>
      <c r="BD1432" s="17" t="n">
        <f aca="false">IF(E1432=0,"",(K1432+AY1432)/E1432*1000)</f>
        <v>2.65118040651433</v>
      </c>
      <c r="BE1432" s="16" t="n">
        <f aca="false">AY1432-SUMIFS(시군구_병원급!$E$5:$E$3668,시군구_병원급!$A$5:$A$3668,$A1432,시군구_병원급!$D$5:$D$3668,$D1432-3)</f>
        <v>-1</v>
      </c>
      <c r="BF1432" s="16" t="n">
        <f aca="false">IF(AY1432=0,1,0)</f>
        <v>0</v>
      </c>
      <c r="BG1432" s="16" t="n">
        <f aca="false">IF(K1432+AY1432=0,1,0)</f>
        <v>0</v>
      </c>
      <c r="BH1432" s="16" t="n">
        <f aca="false">AF1432+AG1432+AH1432</f>
        <v>6</v>
      </c>
      <c r="BI1432" s="18" t="n">
        <f aca="false">IF(H1432=0,"",BH1432/H1432)</f>
        <v>0.0392156862745098</v>
      </c>
      <c r="BJ1432" s="16" t="n">
        <f aca="false">IF(AP1432="","",AP1432+AN1432)</f>
        <v>23</v>
      </c>
    </row>
    <row r="1433" customFormat="false" ht="15" hidden="false" customHeight="true" outlineLevel="0" collapsed="false">
      <c r="A1433" s="9" t="s">
        <v>172</v>
      </c>
      <c r="B1433" s="10" t="s">
        <v>160</v>
      </c>
      <c r="C1433" s="10" t="s">
        <v>117</v>
      </c>
      <c r="D1433" s="9" t="n">
        <v>2022</v>
      </c>
      <c r="E1433" s="11" t="n">
        <v>27258</v>
      </c>
      <c r="F1433" s="11" t="n">
        <v>3706</v>
      </c>
      <c r="G1433" s="11" t="n">
        <v>3496</v>
      </c>
      <c r="H1433" s="11" t="n">
        <v>392</v>
      </c>
      <c r="I1433" s="11" t="n">
        <v>18231</v>
      </c>
      <c r="J1433" s="11" t="n">
        <v>14546</v>
      </c>
      <c r="K1433" s="11" t="n">
        <v>31</v>
      </c>
      <c r="L1433" s="12" t="n">
        <v>14.3810991268618</v>
      </c>
      <c r="M1433" s="12" t="n">
        <v>1.13728079829775</v>
      </c>
      <c r="N1433" s="13" t="n">
        <v>0.797871756897592</v>
      </c>
      <c r="O1433" s="13" t="n">
        <v>0.668831168831169</v>
      </c>
      <c r="P1433" s="13" t="n">
        <v>0.128255924866094</v>
      </c>
      <c r="Q1433" s="13" t="n">
        <v>-0.0746825989544436</v>
      </c>
      <c r="R1433" s="13" t="n">
        <v>-0.143976493633693</v>
      </c>
      <c r="S1433" s="11" t="n">
        <v>0</v>
      </c>
      <c r="T1433" s="13" t="n">
        <v>-0.0075949367088608</v>
      </c>
      <c r="U1433" s="13" t="n">
        <v>-0.00626839638068244</v>
      </c>
      <c r="V1433" s="11" t="n">
        <v>0</v>
      </c>
      <c r="W1433" s="13" t="n">
        <v>0.0255102040816326</v>
      </c>
      <c r="X1433" s="11" t="n">
        <v>0</v>
      </c>
      <c r="Y1433" s="11" t="n">
        <v>0</v>
      </c>
      <c r="Z1433" s="11" t="n">
        <v>0</v>
      </c>
      <c r="AA1433" s="11" t="n">
        <v>0</v>
      </c>
      <c r="AB1433" s="10" t="s">
        <v>515</v>
      </c>
      <c r="AC1433" s="11" t="n">
        <v>52</v>
      </c>
      <c r="AD1433" s="11" t="n">
        <v>136</v>
      </c>
      <c r="AE1433" s="11" t="n">
        <v>187</v>
      </c>
      <c r="AF1433" s="11" t="n">
        <v>11</v>
      </c>
      <c r="AG1433" s="11" t="n">
        <v>5</v>
      </c>
      <c r="AH1433" s="11" t="n">
        <v>1</v>
      </c>
      <c r="AI1433" s="13" t="n">
        <v>0.13265306122449</v>
      </c>
      <c r="AJ1433" s="13" t="n">
        <v>0.346938775510204</v>
      </c>
      <c r="AK1433" s="13" t="n">
        <v>0.477040816326531</v>
      </c>
      <c r="AL1433" s="13" t="n">
        <v>0.0280612244897959</v>
      </c>
      <c r="AM1433" s="13" t="n">
        <v>0.0127551020408163</v>
      </c>
      <c r="AN1433" s="11" t="n">
        <v>15</v>
      </c>
      <c r="AO1433" s="13" t="n">
        <v>0.0368550368550369</v>
      </c>
      <c r="AP1433" s="11" t="n">
        <v>45</v>
      </c>
      <c r="AQ1433" s="11" t="n">
        <v>40</v>
      </c>
      <c r="AR1433" s="13" t="n">
        <v>0.109223300970874</v>
      </c>
      <c r="AS1433" s="13" t="n">
        <v>0.0970873786407767</v>
      </c>
      <c r="AT1433" s="14" t="n">
        <f aca="false">SUMIFS(시도_소아과개폐업!$C$5:$C$293,시도_소아과개폐업!$A$5:$A$293,$D1433,시도_소아과개폐업!$B$5:$B$293,$B1433)</f>
        <v>47</v>
      </c>
      <c r="AU1433" s="14" t="n">
        <f aca="false">SUMIFS(시도_소아과개폐업!$D$5:$D$293,시도_소아과개폐업!$A$5:$A$293,$D1433,시도_소아과개폐업!$B$5:$B$293,$B1433)</f>
        <v>19</v>
      </c>
      <c r="AV1433" s="14" t="n">
        <f aca="false">SUMIFS(시도_소아과개폐업!$F$5:$F$293,시도_소아과개폐업!$A$5:$A$293,$D1433,시도_소아과개폐업!$B$5:$B$293,$B1433)</f>
        <v>28</v>
      </c>
      <c r="AW1433" s="15" t="n">
        <f aca="false">SUMIFS(시도_소아과개폐업!$G$5:$G$293,시도_소아과개폐업!$A$5:$A$293,$D1433,시도_소아과개폐업!$B$5:$B$293,$B1433)</f>
        <v>0.138686131386861</v>
      </c>
      <c r="AX1433" s="14" t="n">
        <f aca="false">SUMIFS(시도_소아과개폐업!$H$5:$H$293,시도_소아과개폐업!$A$5:$A$293,$D1433,시도_소아과개폐업!$B$5:$B$293,$B1433)</f>
        <v>62</v>
      </c>
      <c r="AY1433" s="14" t="n">
        <f aca="false">SUMIFS(시군구_병원급!$E$5:$E$3668,시군구_병원급!$A$5:$A$3668,$A1433,시군구_병원급!$D$5:$D$3668,$D1433)</f>
        <v>4</v>
      </c>
      <c r="AZ1433" s="14" t="n">
        <f aca="false">SUMIFS(시군구_병원급!$F$5:$F$3668,시군구_병원급!$A$5:$A$3668,$A1433,시군구_병원급!$D$5:$D$3668,$D1433)</f>
        <v>6</v>
      </c>
      <c r="BA1433" s="14" t="n">
        <f aca="false">SUMIFS(시군구_병원급!$G$5:$G$3668,시군구_병원급!$A$5:$A$3668,$A1433,시군구_병원급!$D$5:$D$3668,$D1433)</f>
        <v>16</v>
      </c>
      <c r="BB1433" s="14" t="n">
        <f aca="false">SUMIFS(시군구_병원급!$H$5:$H$3668,시군구_병원급!$A$5:$A$3668,$A1433,시군구_병원급!$D$5:$D$3668,$D1433)</f>
        <v>39</v>
      </c>
      <c r="BC1433" s="16" t="n">
        <f aca="false">K1433+AY1433</f>
        <v>35</v>
      </c>
      <c r="BD1433" s="17" t="n">
        <f aca="false">IF(E1433=0,"",(K1433+AY1433)/E1433*1000)</f>
        <v>1.28402670775552</v>
      </c>
      <c r="BE1433" s="16" t="n">
        <f aca="false">AY1433-SUMIFS(시군구_병원급!$E$5:$E$3668,시군구_병원급!$A$5:$A$3668,$A1433,시군구_병원급!$D$5:$D$3668,$D1433-3)</f>
        <v>1</v>
      </c>
      <c r="BF1433" s="16" t="n">
        <f aca="false">IF(AY1433=0,1,0)</f>
        <v>0</v>
      </c>
      <c r="BG1433" s="16" t="n">
        <f aca="false">IF(K1433+AY1433=0,1,0)</f>
        <v>0</v>
      </c>
      <c r="BH1433" s="16" t="n">
        <f aca="false">AF1433+AG1433+AH1433</f>
        <v>17</v>
      </c>
      <c r="BI1433" s="18" t="n">
        <f aca="false">IF(H1433=0,"",BH1433/H1433)</f>
        <v>0.0433673469387755</v>
      </c>
      <c r="BJ1433" s="16" t="n">
        <f aca="false">IF(AP1433="","",AP1433+AN1433)</f>
        <v>60</v>
      </c>
    </row>
    <row r="1434" customFormat="false" ht="15" hidden="false" customHeight="true" outlineLevel="0" collapsed="false">
      <c r="A1434" s="9" t="s">
        <v>173</v>
      </c>
      <c r="B1434" s="10" t="s">
        <v>160</v>
      </c>
      <c r="C1434" s="10" t="s">
        <v>174</v>
      </c>
      <c r="D1434" s="9" t="n">
        <v>2022</v>
      </c>
      <c r="E1434" s="11" t="n">
        <v>1616</v>
      </c>
      <c r="F1434" s="11" t="n">
        <v>255</v>
      </c>
      <c r="G1434" s="11" t="n">
        <v>266</v>
      </c>
      <c r="H1434" s="11" t="n">
        <v>13</v>
      </c>
      <c r="I1434" s="11" t="n">
        <v>737</v>
      </c>
      <c r="J1434" s="11" t="n">
        <v>644</v>
      </c>
      <c r="K1434" s="11" t="n">
        <v>1</v>
      </c>
      <c r="L1434" s="12" t="n">
        <v>8.04455445544554</v>
      </c>
      <c r="M1434" s="12" t="n">
        <v>0.618811881188119</v>
      </c>
      <c r="N1434" s="13" t="n">
        <v>0.873812754409769</v>
      </c>
      <c r="O1434" s="13" t="n">
        <v>0.456064356435644</v>
      </c>
      <c r="P1434" s="13" t="n">
        <v>0.16460396039604</v>
      </c>
      <c r="Q1434" s="13" t="n">
        <v>-0.0786773090079818</v>
      </c>
      <c r="R1434" s="13" t="n">
        <v>-0.110367892976589</v>
      </c>
      <c r="S1434" s="11" t="n">
        <v>-1</v>
      </c>
      <c r="T1434" s="13" t="n">
        <v>0</v>
      </c>
      <c r="U1434" s="13" t="n">
        <v>0</v>
      </c>
      <c r="V1434" s="11" t="n">
        <v>0</v>
      </c>
      <c r="W1434" s="13" t="n">
        <v>-0.153846153846154</v>
      </c>
      <c r="X1434" s="11" t="n">
        <v>0</v>
      </c>
      <c r="Y1434" s="11" t="n">
        <v>0</v>
      </c>
      <c r="Z1434" s="11" t="n">
        <v>0</v>
      </c>
      <c r="AA1434" s="11" t="n">
        <v>0</v>
      </c>
      <c r="AB1434" s="10" t="s">
        <v>515</v>
      </c>
      <c r="AC1434" s="11" t="n">
        <v>6</v>
      </c>
      <c r="AD1434" s="11" t="n">
        <v>4</v>
      </c>
      <c r="AE1434" s="11" t="n">
        <v>1</v>
      </c>
      <c r="AF1434" s="11" t="n">
        <v>1</v>
      </c>
      <c r="AG1434" s="11" t="n">
        <v>1</v>
      </c>
      <c r="AH1434" s="11" t="n">
        <v>0</v>
      </c>
      <c r="AI1434" s="13" t="n">
        <v>0.461538461538462</v>
      </c>
      <c r="AJ1434" s="13" t="n">
        <v>0.307692307692308</v>
      </c>
      <c r="AK1434" s="13" t="n">
        <v>0.0769230769230769</v>
      </c>
      <c r="AL1434" s="13" t="n">
        <v>0.0769230769230769</v>
      </c>
      <c r="AM1434" s="13" t="n">
        <v>0.0769230769230769</v>
      </c>
      <c r="AN1434" s="11" t="n">
        <v>1</v>
      </c>
      <c r="AO1434" s="13" t="n">
        <v>0.0714285714285714</v>
      </c>
      <c r="AP1434" s="11" t="n">
        <v>0</v>
      </c>
      <c r="AQ1434" s="11" t="n">
        <v>0</v>
      </c>
      <c r="AR1434" s="13" t="n">
        <v>0</v>
      </c>
      <c r="AS1434" s="13" t="n">
        <v>0</v>
      </c>
      <c r="AT1434" s="14" t="n">
        <f aca="false">SUMIFS(시도_소아과개폐업!$C$5:$C$293,시도_소아과개폐업!$A$5:$A$293,$D1434,시도_소아과개폐업!$B$5:$B$293,$B1434)</f>
        <v>47</v>
      </c>
      <c r="AU1434" s="14" t="n">
        <f aca="false">SUMIFS(시도_소아과개폐업!$D$5:$D$293,시도_소아과개폐업!$A$5:$A$293,$D1434,시도_소아과개폐업!$B$5:$B$293,$B1434)</f>
        <v>19</v>
      </c>
      <c r="AV1434" s="14" t="n">
        <f aca="false">SUMIFS(시도_소아과개폐업!$F$5:$F$293,시도_소아과개폐업!$A$5:$A$293,$D1434,시도_소아과개폐업!$B$5:$B$293,$B1434)</f>
        <v>28</v>
      </c>
      <c r="AW1434" s="15" t="n">
        <f aca="false">SUMIFS(시도_소아과개폐업!$G$5:$G$293,시도_소아과개폐업!$A$5:$A$293,$D1434,시도_소아과개폐업!$B$5:$B$293,$B1434)</f>
        <v>0.138686131386861</v>
      </c>
      <c r="AX1434" s="14" t="n">
        <f aca="false">SUMIFS(시도_소아과개폐업!$H$5:$H$293,시도_소아과개폐업!$A$5:$A$293,$D1434,시도_소아과개폐업!$B$5:$B$293,$B1434)</f>
        <v>62</v>
      </c>
      <c r="AY1434" s="14" t="n">
        <f aca="false">SUMIFS(시군구_병원급!$E$5:$E$3668,시군구_병원급!$A$5:$A$3668,$A1434,시군구_병원급!$D$5:$D$3668,$D1434)</f>
        <v>1</v>
      </c>
      <c r="AZ1434" s="14" t="n">
        <f aca="false">SUMIFS(시군구_병원급!$F$5:$F$3668,시군구_병원급!$A$5:$A$3668,$A1434,시군구_병원급!$D$5:$D$3668,$D1434)</f>
        <v>1</v>
      </c>
      <c r="BA1434" s="14" t="n">
        <f aca="false">SUMIFS(시군구_병원급!$G$5:$G$3668,시군구_병원급!$A$5:$A$3668,$A1434,시군구_병원급!$D$5:$D$3668,$D1434)</f>
        <v>2</v>
      </c>
      <c r="BB1434" s="14" t="n">
        <f aca="false">SUMIFS(시군구_병원급!$H$5:$H$3668,시군구_병원급!$A$5:$A$3668,$A1434,시군구_병원급!$D$5:$D$3668,$D1434)</f>
        <v>8</v>
      </c>
      <c r="BC1434" s="16" t="n">
        <f aca="false">K1434+AY1434</f>
        <v>2</v>
      </c>
      <c r="BD1434" s="17" t="n">
        <f aca="false">IF(E1434=0,"",(K1434+AY1434)/E1434*1000)</f>
        <v>1.23762376237624</v>
      </c>
      <c r="BE1434" s="16" t="n">
        <f aca="false">AY1434-SUMIFS(시군구_병원급!$E$5:$E$3668,시군구_병원급!$A$5:$A$3668,$A1434,시군구_병원급!$D$5:$D$3668,$D1434-3)</f>
        <v>0</v>
      </c>
      <c r="BF1434" s="16" t="n">
        <f aca="false">IF(AY1434=0,1,0)</f>
        <v>0</v>
      </c>
      <c r="BG1434" s="16" t="n">
        <f aca="false">IF(K1434+AY1434=0,1,0)</f>
        <v>0</v>
      </c>
      <c r="BH1434" s="16" t="n">
        <f aca="false">AF1434+AG1434+AH1434</f>
        <v>2</v>
      </c>
      <c r="BI1434" s="18" t="n">
        <f aca="false">IF(H1434=0,"",BH1434/H1434)</f>
        <v>0.153846153846154</v>
      </c>
      <c r="BJ1434" s="16" t="n">
        <f aca="false">IF(AP1434="","",AP1434+AN1434)</f>
        <v>1</v>
      </c>
    </row>
    <row r="1435" customFormat="false" ht="15" hidden="false" customHeight="true" outlineLevel="0" collapsed="false">
      <c r="A1435" s="9" t="s">
        <v>175</v>
      </c>
      <c r="B1435" s="10" t="s">
        <v>160</v>
      </c>
      <c r="C1435" s="10" t="s">
        <v>176</v>
      </c>
      <c r="D1435" s="9" t="n">
        <v>2022</v>
      </c>
      <c r="E1435" s="11" t="n">
        <v>449</v>
      </c>
      <c r="F1435" s="11" t="n">
        <v>65</v>
      </c>
      <c r="G1435" s="11" t="n">
        <v>68</v>
      </c>
      <c r="H1435" s="11" t="n">
        <v>13</v>
      </c>
      <c r="I1435" s="11" t="n">
        <v>513</v>
      </c>
      <c r="J1435" s="11" t="n">
        <v>273</v>
      </c>
      <c r="K1435" s="11" t="n">
        <v>0</v>
      </c>
      <c r="L1435" s="12" t="n">
        <v>28.9532293986637</v>
      </c>
      <c r="M1435" s="12" t="n">
        <v>0</v>
      </c>
      <c r="N1435" s="13" t="n">
        <v>0.532163742690059</v>
      </c>
      <c r="O1435" s="13" t="n">
        <v>1.14253897550111</v>
      </c>
      <c r="P1435" s="13" t="n">
        <v>0.151447661469933</v>
      </c>
      <c r="Q1435" s="13" t="n">
        <v>-0.22318339100346</v>
      </c>
      <c r="R1435" s="13" t="n">
        <v>-0.313131313131313</v>
      </c>
      <c r="S1435" s="11" t="n">
        <v>0</v>
      </c>
      <c r="T1435" s="13" t="n">
        <v>0</v>
      </c>
      <c r="U1435" s="13" t="n">
        <v>0</v>
      </c>
      <c r="V1435" s="11" t="n">
        <v>1</v>
      </c>
      <c r="W1435" s="13" t="n">
        <v>-0.153846153846154</v>
      </c>
      <c r="X1435" s="11" t="n">
        <v>0</v>
      </c>
      <c r="Y1435" s="11" t="n">
        <v>0</v>
      </c>
      <c r="Z1435" s="11" t="n">
        <v>0</v>
      </c>
      <c r="AA1435" s="11" t="n">
        <v>0</v>
      </c>
      <c r="AB1435" s="10" t="s">
        <v>515</v>
      </c>
      <c r="AC1435" s="11" t="n">
        <v>10</v>
      </c>
      <c r="AD1435" s="11" t="n">
        <v>1</v>
      </c>
      <c r="AE1435" s="11" t="n">
        <v>0</v>
      </c>
      <c r="AF1435" s="11" t="n">
        <v>2</v>
      </c>
      <c r="AG1435" s="11" t="n">
        <v>0</v>
      </c>
      <c r="AH1435" s="11" t="n">
        <v>0</v>
      </c>
      <c r="AI1435" s="13" t="n">
        <v>0.769230769230769</v>
      </c>
      <c r="AJ1435" s="13" t="n">
        <v>0.0769230769230769</v>
      </c>
      <c r="AK1435" s="13" t="n">
        <v>0</v>
      </c>
      <c r="AL1435" s="13" t="n">
        <v>0.153846153846154</v>
      </c>
      <c r="AM1435" s="13" t="n">
        <v>0</v>
      </c>
      <c r="AN1435" s="11" t="n">
        <v>1</v>
      </c>
      <c r="AO1435" s="13" t="n">
        <v>0.0714285714285714</v>
      </c>
      <c r="AP1435" s="11" t="n">
        <v>0</v>
      </c>
      <c r="AQ1435" s="11" t="n">
        <v>0</v>
      </c>
      <c r="AR1435" s="13" t="n">
        <v>0</v>
      </c>
      <c r="AS1435" s="13" t="n">
        <v>0</v>
      </c>
      <c r="AT1435" s="14" t="n">
        <f aca="false">SUMIFS(시도_소아과개폐업!$C$5:$C$293,시도_소아과개폐업!$A$5:$A$293,$D1435,시도_소아과개폐업!$B$5:$B$293,$B1435)</f>
        <v>47</v>
      </c>
      <c r="AU1435" s="14" t="n">
        <f aca="false">SUMIFS(시도_소아과개폐업!$D$5:$D$293,시도_소아과개폐업!$A$5:$A$293,$D1435,시도_소아과개폐업!$B$5:$B$293,$B1435)</f>
        <v>19</v>
      </c>
      <c r="AV1435" s="14" t="n">
        <f aca="false">SUMIFS(시도_소아과개폐업!$F$5:$F$293,시도_소아과개폐업!$A$5:$A$293,$D1435,시도_소아과개폐업!$B$5:$B$293,$B1435)</f>
        <v>28</v>
      </c>
      <c r="AW1435" s="15" t="n">
        <f aca="false">SUMIFS(시도_소아과개폐업!$G$5:$G$293,시도_소아과개폐업!$A$5:$A$293,$D1435,시도_소아과개폐업!$B$5:$B$293,$B1435)</f>
        <v>0.138686131386861</v>
      </c>
      <c r="AX1435" s="14" t="n">
        <f aca="false">SUMIFS(시도_소아과개폐업!$H$5:$H$293,시도_소아과개폐업!$A$5:$A$293,$D1435,시도_소아과개폐업!$B$5:$B$293,$B1435)</f>
        <v>62</v>
      </c>
      <c r="AY1435" s="14" t="n">
        <f aca="false">SUMIFS(시군구_병원급!$E$5:$E$3668,시군구_병원급!$A$5:$A$3668,$A1435,시군구_병원급!$D$5:$D$3668,$D1435)</f>
        <v>1</v>
      </c>
      <c r="AZ1435" s="14" t="n">
        <f aca="false">SUMIFS(시군구_병원급!$F$5:$F$3668,시군구_병원급!$A$5:$A$3668,$A1435,시군구_병원급!$D$5:$D$3668,$D1435)</f>
        <v>0</v>
      </c>
      <c r="BA1435" s="14" t="n">
        <f aca="false">SUMIFS(시군구_병원급!$G$5:$G$3668,시군구_병원급!$A$5:$A$3668,$A1435,시군구_병원급!$D$5:$D$3668,$D1435)</f>
        <v>1</v>
      </c>
      <c r="BB1435" s="14" t="n">
        <f aca="false">SUMIFS(시군구_병원급!$H$5:$H$3668,시군구_병원급!$A$5:$A$3668,$A1435,시군구_병원급!$D$5:$D$3668,$D1435)</f>
        <v>1</v>
      </c>
      <c r="BC1435" s="16" t="n">
        <f aca="false">K1435+AY1435</f>
        <v>1</v>
      </c>
      <c r="BD1435" s="17" t="n">
        <f aca="false">IF(E1435=0,"",(K1435+AY1435)/E1435*1000)</f>
        <v>2.2271714922049</v>
      </c>
      <c r="BE1435" s="16" t="n">
        <f aca="false">AY1435-SUMIFS(시군구_병원급!$E$5:$E$3668,시군구_병원급!$A$5:$A$3668,$A1435,시군구_병원급!$D$5:$D$3668,$D1435-3)</f>
        <v>0</v>
      </c>
      <c r="BF1435" s="16" t="n">
        <f aca="false">IF(AY1435=0,1,0)</f>
        <v>0</v>
      </c>
      <c r="BG1435" s="16" t="n">
        <f aca="false">IF(K1435+AY1435=0,1,0)</f>
        <v>0</v>
      </c>
      <c r="BH1435" s="16" t="n">
        <f aca="false">AF1435+AG1435+AH1435</f>
        <v>2</v>
      </c>
      <c r="BI1435" s="18" t="n">
        <f aca="false">IF(H1435=0,"",BH1435/H1435)</f>
        <v>0.153846153846154</v>
      </c>
      <c r="BJ1435" s="16" t="n">
        <f aca="false">IF(AP1435="","",AP1435+AN1435)</f>
        <v>1</v>
      </c>
    </row>
    <row r="1436" customFormat="false" ht="15" hidden="false" customHeight="true" outlineLevel="0" collapsed="false">
      <c r="A1436" s="9" t="s">
        <v>177</v>
      </c>
      <c r="B1436" s="10" t="s">
        <v>178</v>
      </c>
      <c r="C1436" s="10" t="s">
        <v>119</v>
      </c>
      <c r="D1436" s="9" t="n">
        <v>2022</v>
      </c>
      <c r="E1436" s="11" t="n">
        <v>4357</v>
      </c>
      <c r="F1436" s="11" t="n">
        <v>691</v>
      </c>
      <c r="G1436" s="11" t="n">
        <v>647</v>
      </c>
      <c r="H1436" s="11" t="n">
        <v>57</v>
      </c>
      <c r="I1436" s="11" t="n">
        <v>3206</v>
      </c>
      <c r="J1436" s="11" t="n">
        <v>2296</v>
      </c>
      <c r="K1436" s="11" t="n">
        <v>6</v>
      </c>
      <c r="L1436" s="12" t="n">
        <v>13.0823961441359</v>
      </c>
      <c r="M1436" s="12" t="n">
        <v>1.37709433096167</v>
      </c>
      <c r="N1436" s="13" t="n">
        <v>0.716157205240175</v>
      </c>
      <c r="O1436" s="13" t="n">
        <v>0.735827404177186</v>
      </c>
      <c r="P1436" s="13" t="n">
        <v>0.148496672022034</v>
      </c>
      <c r="Q1436" s="13" t="n">
        <v>0.115749039692702</v>
      </c>
      <c r="R1436" s="13" t="n">
        <v>0.40958605664488</v>
      </c>
      <c r="S1436" s="11" t="n">
        <v>3</v>
      </c>
      <c r="T1436" s="13" t="n">
        <v>0.0363636363636364</v>
      </c>
      <c r="U1436" s="13" t="n">
        <v>-0.0392568175007492</v>
      </c>
      <c r="V1436" s="11" t="n">
        <v>0</v>
      </c>
      <c r="W1436" s="13" t="n">
        <v>-0.0877192982456141</v>
      </c>
      <c r="X1436" s="11" t="n">
        <v>0</v>
      </c>
      <c r="Y1436" s="11" t="n">
        <v>0</v>
      </c>
      <c r="Z1436" s="11" t="n">
        <v>0</v>
      </c>
      <c r="AA1436" s="11" t="n">
        <v>0</v>
      </c>
      <c r="AB1436" s="10" t="s">
        <v>515</v>
      </c>
      <c r="AC1436" s="11" t="n">
        <v>13</v>
      </c>
      <c r="AD1436" s="11" t="n">
        <v>19</v>
      </c>
      <c r="AE1436" s="11" t="n">
        <v>8</v>
      </c>
      <c r="AF1436" s="11" t="n">
        <v>6</v>
      </c>
      <c r="AG1436" s="11" t="n">
        <v>11</v>
      </c>
      <c r="AH1436" s="11" t="n">
        <v>0</v>
      </c>
      <c r="AI1436" s="13" t="n">
        <v>0.228070175438597</v>
      </c>
      <c r="AJ1436" s="13" t="n">
        <v>0.333333333333333</v>
      </c>
      <c r="AK1436" s="13" t="n">
        <v>0.140350877192982</v>
      </c>
      <c r="AL1436" s="13" t="n">
        <v>0.105263157894737</v>
      </c>
      <c r="AM1436" s="13" t="n">
        <v>0.192982456140351</v>
      </c>
      <c r="AN1436" s="11" t="n">
        <v>2</v>
      </c>
      <c r="AO1436" s="13" t="n">
        <v>0.0338983050847458</v>
      </c>
      <c r="AP1436" s="11" t="n">
        <v>2</v>
      </c>
      <c r="AQ1436" s="11" t="n">
        <v>4</v>
      </c>
      <c r="AR1436" s="13" t="n">
        <v>0.0350877192982456</v>
      </c>
      <c r="AS1436" s="13" t="n">
        <v>0.0701754385964912</v>
      </c>
      <c r="AT1436" s="14" t="n">
        <f aca="false">SUMIFS(시도_소아과개폐업!$C$5:$C$293,시도_소아과개폐업!$A$5:$A$293,$D1436,시도_소아과개폐업!$B$5:$B$293,$B1436)</f>
        <v>20</v>
      </c>
      <c r="AU1436" s="14" t="n">
        <f aca="false">SUMIFS(시도_소아과개폐업!$D$5:$D$293,시도_소아과개폐업!$A$5:$A$293,$D1436,시도_소아과개폐업!$B$5:$B$293,$B1436)</f>
        <v>12</v>
      </c>
      <c r="AV1436" s="14" t="n">
        <f aca="false">SUMIFS(시도_소아과개폐업!$F$5:$F$293,시도_소아과개폐업!$A$5:$A$293,$D1436,시도_소아과개폐업!$B$5:$B$293,$B1436)</f>
        <v>8</v>
      </c>
      <c r="AW1436" s="15" t="n">
        <f aca="false">SUMIFS(시도_소아과개폐업!$G$5:$G$293,시도_소아과개폐업!$A$5:$A$293,$D1436,시도_소아과개폐업!$B$5:$B$293,$B1436)</f>
        <v>0.285714285714286</v>
      </c>
      <c r="AX1436" s="14" t="n">
        <f aca="false">SUMIFS(시도_소아과개폐업!$H$5:$H$293,시도_소아과개폐업!$A$5:$A$293,$D1436,시도_소아과개폐업!$B$5:$B$293,$B1436)</f>
        <v>47</v>
      </c>
      <c r="AY1436" s="14" t="n">
        <f aca="false">SUMIFS(시군구_병원급!$E$5:$E$3668,시군구_병원급!$A$5:$A$3668,$A1436,시군구_병원급!$D$5:$D$3668,$D1436)</f>
        <v>5</v>
      </c>
      <c r="AZ1436" s="14" t="n">
        <f aca="false">SUMIFS(시군구_병원급!$F$5:$F$3668,시군구_병원급!$A$5:$A$3668,$A1436,시군구_병원급!$D$5:$D$3668,$D1436)</f>
        <v>3</v>
      </c>
      <c r="BA1436" s="14" t="n">
        <f aca="false">SUMIFS(시군구_병원급!$G$5:$G$3668,시군구_병원급!$A$5:$A$3668,$A1436,시군구_병원급!$D$5:$D$3668,$D1436)</f>
        <v>18</v>
      </c>
      <c r="BB1436" s="14" t="n">
        <f aca="false">SUMIFS(시군구_병원급!$H$5:$H$3668,시군구_병원급!$A$5:$A$3668,$A1436,시군구_병원급!$D$5:$D$3668,$D1436)</f>
        <v>40</v>
      </c>
      <c r="BC1436" s="16" t="n">
        <f aca="false">K1436+AY1436</f>
        <v>11</v>
      </c>
      <c r="BD1436" s="17" t="n">
        <f aca="false">IF(E1436=0,"",(K1436+AY1436)/E1436*1000)</f>
        <v>2.5246729400964</v>
      </c>
      <c r="BE1436" s="16" t="n">
        <f aca="false">AY1436-SUMIFS(시군구_병원급!$E$5:$E$3668,시군구_병원급!$A$5:$A$3668,$A1436,시군구_병원급!$D$5:$D$3668,$D1436-3)</f>
        <v>1</v>
      </c>
      <c r="BF1436" s="16" t="n">
        <f aca="false">IF(AY1436=0,1,0)</f>
        <v>0</v>
      </c>
      <c r="BG1436" s="16" t="n">
        <f aca="false">IF(K1436+AY1436=0,1,0)</f>
        <v>0</v>
      </c>
      <c r="BH1436" s="16" t="n">
        <f aca="false">AF1436+AG1436+AH1436</f>
        <v>17</v>
      </c>
      <c r="BI1436" s="18" t="n">
        <f aca="false">IF(H1436=0,"",BH1436/H1436)</f>
        <v>0.298245614035088</v>
      </c>
      <c r="BJ1436" s="16" t="n">
        <f aca="false">IF(AP1436="","",AP1436+AN1436)</f>
        <v>4</v>
      </c>
    </row>
    <row r="1437" customFormat="false" ht="15" hidden="false" customHeight="true" outlineLevel="0" collapsed="false">
      <c r="A1437" s="9" t="s">
        <v>179</v>
      </c>
      <c r="B1437" s="10" t="s">
        <v>178</v>
      </c>
      <c r="C1437" s="10" t="s">
        <v>117</v>
      </c>
      <c r="D1437" s="9" t="n">
        <v>2022</v>
      </c>
      <c r="E1437" s="11" t="n">
        <v>9114</v>
      </c>
      <c r="F1437" s="11" t="n">
        <v>1216</v>
      </c>
      <c r="G1437" s="11" t="n">
        <v>1237</v>
      </c>
      <c r="H1437" s="11" t="n">
        <v>173</v>
      </c>
      <c r="I1437" s="11" t="n">
        <v>8176</v>
      </c>
      <c r="J1437" s="11" t="n">
        <v>5248</v>
      </c>
      <c r="K1437" s="11" t="n">
        <v>7</v>
      </c>
      <c r="L1437" s="12" t="n">
        <v>18.9817862628923</v>
      </c>
      <c r="M1437" s="12" t="n">
        <v>0.768049155145929</v>
      </c>
      <c r="N1437" s="13" t="n">
        <v>0.64187866927593</v>
      </c>
      <c r="O1437" s="13" t="n">
        <v>0.897081413210445</v>
      </c>
      <c r="P1437" s="13" t="n">
        <v>0.135725257845074</v>
      </c>
      <c r="Q1437" s="13" t="n">
        <v>-0.255817751286029</v>
      </c>
      <c r="R1437" s="13" t="n">
        <v>-0.221522970421649</v>
      </c>
      <c r="S1437" s="11" t="n">
        <v>-1</v>
      </c>
      <c r="T1437" s="13" t="n">
        <v>-0.112820512820513</v>
      </c>
      <c r="U1437" s="13" t="n">
        <v>-0.0586067933218193</v>
      </c>
      <c r="V1437" s="11" t="n">
        <v>0</v>
      </c>
      <c r="W1437" s="13" t="n">
        <v>-0.225433526011561</v>
      </c>
      <c r="X1437" s="11" t="n">
        <v>1</v>
      </c>
      <c r="Y1437" s="11" t="n">
        <v>0</v>
      </c>
      <c r="Z1437" s="11" t="n">
        <v>1</v>
      </c>
      <c r="AA1437" s="11" t="n">
        <v>0</v>
      </c>
      <c r="AB1437" s="10" t="s">
        <v>515</v>
      </c>
      <c r="AC1437" s="11" t="n">
        <v>19</v>
      </c>
      <c r="AD1437" s="11" t="n">
        <v>53</v>
      </c>
      <c r="AE1437" s="11" t="n">
        <v>75</v>
      </c>
      <c r="AF1437" s="11" t="n">
        <v>6</v>
      </c>
      <c r="AG1437" s="11" t="n">
        <v>20</v>
      </c>
      <c r="AH1437" s="11" t="n">
        <v>0</v>
      </c>
      <c r="AI1437" s="13" t="n">
        <v>0.109826589595376</v>
      </c>
      <c r="AJ1437" s="13" t="n">
        <v>0.30635838150289</v>
      </c>
      <c r="AK1437" s="13" t="n">
        <v>0.433526011560694</v>
      </c>
      <c r="AL1437" s="13" t="n">
        <v>0.0346820809248555</v>
      </c>
      <c r="AM1437" s="13" t="n">
        <v>0.115606936416185</v>
      </c>
      <c r="AN1437" s="11" t="n">
        <v>7</v>
      </c>
      <c r="AO1437" s="13" t="n">
        <v>0.0388888888888889</v>
      </c>
      <c r="AP1437" s="11" t="n">
        <v>22</v>
      </c>
      <c r="AQ1437" s="11" t="n">
        <v>1</v>
      </c>
      <c r="AR1437" s="13" t="n">
        <v>0.109452736318408</v>
      </c>
      <c r="AS1437" s="13" t="n">
        <v>0.00497512437810945</v>
      </c>
      <c r="AT1437" s="14" t="n">
        <f aca="false">SUMIFS(시도_소아과개폐업!$C$5:$C$293,시도_소아과개폐업!$A$5:$A$293,$D1437,시도_소아과개폐업!$B$5:$B$293,$B1437)</f>
        <v>20</v>
      </c>
      <c r="AU1437" s="14" t="n">
        <f aca="false">SUMIFS(시도_소아과개폐업!$D$5:$D$293,시도_소아과개폐업!$A$5:$A$293,$D1437,시도_소아과개폐업!$B$5:$B$293,$B1437)</f>
        <v>12</v>
      </c>
      <c r="AV1437" s="14" t="n">
        <f aca="false">SUMIFS(시도_소아과개폐업!$F$5:$F$293,시도_소아과개폐업!$A$5:$A$293,$D1437,시도_소아과개폐업!$B$5:$B$293,$B1437)</f>
        <v>8</v>
      </c>
      <c r="AW1437" s="15" t="n">
        <f aca="false">SUMIFS(시도_소아과개폐업!$G$5:$G$293,시도_소아과개폐업!$A$5:$A$293,$D1437,시도_소아과개폐업!$B$5:$B$293,$B1437)</f>
        <v>0.285714285714286</v>
      </c>
      <c r="AX1437" s="14" t="n">
        <f aca="false">SUMIFS(시도_소아과개폐업!$H$5:$H$293,시도_소아과개폐업!$A$5:$A$293,$D1437,시도_소아과개폐업!$B$5:$B$293,$B1437)</f>
        <v>47</v>
      </c>
      <c r="AY1437" s="14" t="n">
        <f aca="false">SUMIFS(시군구_병원급!$E$5:$E$3668,시군구_병원급!$A$5:$A$3668,$A1437,시군구_병원급!$D$5:$D$3668,$D1437)</f>
        <v>9</v>
      </c>
      <c r="AZ1437" s="14" t="n">
        <f aca="false">SUMIFS(시군구_병원급!$F$5:$F$3668,시군구_병원급!$A$5:$A$3668,$A1437,시군구_병원급!$D$5:$D$3668,$D1437)</f>
        <v>4</v>
      </c>
      <c r="BA1437" s="14" t="n">
        <f aca="false">SUMIFS(시군구_병원급!$G$5:$G$3668,시군구_병원급!$A$5:$A$3668,$A1437,시군구_병원급!$D$5:$D$3668,$D1437)</f>
        <v>38</v>
      </c>
      <c r="BB1437" s="14" t="n">
        <f aca="false">SUMIFS(시군구_병원급!$H$5:$H$3668,시군구_병원급!$A$5:$A$3668,$A1437,시군구_병원급!$D$5:$D$3668,$D1437)</f>
        <v>89</v>
      </c>
      <c r="BC1437" s="16" t="n">
        <f aca="false">K1437+AY1437</f>
        <v>16</v>
      </c>
      <c r="BD1437" s="17" t="n">
        <f aca="false">IF(E1437=0,"",(K1437+AY1437)/E1437*1000)</f>
        <v>1.75554092604784</v>
      </c>
      <c r="BE1437" s="16" t="n">
        <f aca="false">AY1437-SUMIFS(시군구_병원급!$E$5:$E$3668,시군구_병원급!$A$5:$A$3668,$A1437,시군구_병원급!$D$5:$D$3668,$D1437-3)</f>
        <v>1</v>
      </c>
      <c r="BF1437" s="16" t="n">
        <f aca="false">IF(AY1437=0,1,0)</f>
        <v>0</v>
      </c>
      <c r="BG1437" s="16" t="n">
        <f aca="false">IF(K1437+AY1437=0,1,0)</f>
        <v>0</v>
      </c>
      <c r="BH1437" s="16" t="n">
        <f aca="false">AF1437+AG1437+AH1437</f>
        <v>26</v>
      </c>
      <c r="BI1437" s="18" t="n">
        <f aca="false">IF(H1437=0,"",BH1437/H1437)</f>
        <v>0.15028901734104</v>
      </c>
      <c r="BJ1437" s="16" t="n">
        <f aca="false">IF(AP1437="","",AP1437+AN1437)</f>
        <v>29</v>
      </c>
    </row>
    <row r="1438" customFormat="false" ht="15" hidden="false" customHeight="true" outlineLevel="0" collapsed="false">
      <c r="A1438" s="9" t="s">
        <v>180</v>
      </c>
      <c r="B1438" s="10" t="s">
        <v>178</v>
      </c>
      <c r="C1438" s="10" t="s">
        <v>127</v>
      </c>
      <c r="D1438" s="9" t="n">
        <v>2022</v>
      </c>
      <c r="E1438" s="11" t="n">
        <v>7389</v>
      </c>
      <c r="F1438" s="11" t="n">
        <v>948</v>
      </c>
      <c r="G1438" s="11" t="n">
        <v>999</v>
      </c>
      <c r="H1438" s="11" t="n">
        <v>121</v>
      </c>
      <c r="I1438" s="11" t="n">
        <v>6174</v>
      </c>
      <c r="J1438" s="11" t="n">
        <v>4130</v>
      </c>
      <c r="K1438" s="11" t="n">
        <v>7</v>
      </c>
      <c r="L1438" s="12" t="n">
        <v>16.3756935985925</v>
      </c>
      <c r="M1438" s="12" t="n">
        <v>0.947354175125186</v>
      </c>
      <c r="N1438" s="13" t="n">
        <v>0.668934240362812</v>
      </c>
      <c r="O1438" s="13" t="n">
        <v>0.835566382460414</v>
      </c>
      <c r="P1438" s="13" t="n">
        <v>0.135200974421437</v>
      </c>
      <c r="Q1438" s="13" t="n">
        <v>-0.218591370558376</v>
      </c>
      <c r="R1438" s="13" t="n">
        <v>-0.108035714285714</v>
      </c>
      <c r="S1438" s="11" t="n">
        <v>-1</v>
      </c>
      <c r="T1438" s="13" t="n">
        <v>-0.0396825396825397</v>
      </c>
      <c r="U1438" s="13" t="n">
        <v>-0.0378681626928471</v>
      </c>
      <c r="V1438" s="11" t="n">
        <v>0</v>
      </c>
      <c r="W1438" s="13" t="n">
        <v>-0.198347107438017</v>
      </c>
      <c r="X1438" s="11" t="n">
        <v>0</v>
      </c>
      <c r="Y1438" s="11" t="n">
        <v>0</v>
      </c>
      <c r="Z1438" s="11" t="n">
        <v>0</v>
      </c>
      <c r="AA1438" s="11" t="n">
        <v>0</v>
      </c>
      <c r="AB1438" s="10" t="s">
        <v>515</v>
      </c>
      <c r="AC1438" s="11" t="n">
        <v>23</v>
      </c>
      <c r="AD1438" s="11" t="n">
        <v>39</v>
      </c>
      <c r="AE1438" s="11" t="n">
        <v>37</v>
      </c>
      <c r="AF1438" s="11" t="n">
        <v>2</v>
      </c>
      <c r="AG1438" s="11" t="n">
        <v>20</v>
      </c>
      <c r="AH1438" s="11" t="n">
        <v>0</v>
      </c>
      <c r="AI1438" s="13" t="n">
        <v>0.190082644628099</v>
      </c>
      <c r="AJ1438" s="13" t="n">
        <v>0.322314049586777</v>
      </c>
      <c r="AK1438" s="13" t="n">
        <v>0.305785123966942</v>
      </c>
      <c r="AL1438" s="13" t="n">
        <v>0.0165289256198347</v>
      </c>
      <c r="AM1438" s="13" t="n">
        <v>0.165289256198347</v>
      </c>
      <c r="AN1438" s="11" t="n">
        <v>4</v>
      </c>
      <c r="AO1438" s="13" t="n">
        <v>0.032</v>
      </c>
      <c r="AP1438" s="11" t="n">
        <v>13</v>
      </c>
      <c r="AQ1438" s="11" t="n">
        <v>7</v>
      </c>
      <c r="AR1438" s="13" t="n">
        <v>0.099236641221374</v>
      </c>
      <c r="AS1438" s="13" t="n">
        <v>0.0534351145038168</v>
      </c>
      <c r="AT1438" s="14" t="n">
        <f aca="false">SUMIFS(시도_소아과개폐업!$C$5:$C$293,시도_소아과개폐업!$A$5:$A$293,$D1438,시도_소아과개폐업!$B$5:$B$293,$B1438)</f>
        <v>20</v>
      </c>
      <c r="AU1438" s="14" t="n">
        <f aca="false">SUMIFS(시도_소아과개폐업!$D$5:$D$293,시도_소아과개폐업!$A$5:$A$293,$D1438,시도_소아과개폐업!$B$5:$B$293,$B1438)</f>
        <v>12</v>
      </c>
      <c r="AV1438" s="14" t="n">
        <f aca="false">SUMIFS(시도_소아과개폐업!$F$5:$F$293,시도_소아과개폐업!$A$5:$A$293,$D1438,시도_소아과개폐업!$B$5:$B$293,$B1438)</f>
        <v>8</v>
      </c>
      <c r="AW1438" s="15" t="n">
        <f aca="false">SUMIFS(시도_소아과개폐업!$G$5:$G$293,시도_소아과개폐업!$A$5:$A$293,$D1438,시도_소아과개폐업!$B$5:$B$293,$B1438)</f>
        <v>0.285714285714286</v>
      </c>
      <c r="AX1438" s="14" t="n">
        <f aca="false">SUMIFS(시도_소아과개폐업!$H$5:$H$293,시도_소아과개폐업!$A$5:$A$293,$D1438,시도_소아과개폐업!$B$5:$B$293,$B1438)</f>
        <v>47</v>
      </c>
      <c r="AY1438" s="14" t="n">
        <f aca="false">SUMIFS(시군구_병원급!$E$5:$E$3668,시군구_병원급!$A$5:$A$3668,$A1438,시군구_병원급!$D$5:$D$3668,$D1438)</f>
        <v>6</v>
      </c>
      <c r="AZ1438" s="14" t="n">
        <f aca="false">SUMIFS(시군구_병원급!$F$5:$F$3668,시군구_병원급!$A$5:$A$3668,$A1438,시군구_병원급!$D$5:$D$3668,$D1438)</f>
        <v>4</v>
      </c>
      <c r="BA1438" s="14" t="n">
        <f aca="false">SUMIFS(시군구_병원급!$G$5:$G$3668,시군구_병원급!$A$5:$A$3668,$A1438,시군구_병원급!$D$5:$D$3668,$D1438)</f>
        <v>22</v>
      </c>
      <c r="BB1438" s="14" t="n">
        <f aca="false">SUMIFS(시군구_병원급!$H$5:$H$3668,시군구_병원급!$A$5:$A$3668,$A1438,시군구_병원급!$D$5:$D$3668,$D1438)</f>
        <v>62</v>
      </c>
      <c r="BC1438" s="16" t="n">
        <f aca="false">K1438+AY1438</f>
        <v>13</v>
      </c>
      <c r="BD1438" s="17" t="n">
        <f aca="false">IF(E1438=0,"",(K1438+AY1438)/E1438*1000)</f>
        <v>1.7593720395182</v>
      </c>
      <c r="BE1438" s="16" t="n">
        <f aca="false">AY1438-SUMIFS(시군구_병원급!$E$5:$E$3668,시군구_병원급!$A$5:$A$3668,$A1438,시군구_병원급!$D$5:$D$3668,$D1438-3)</f>
        <v>0</v>
      </c>
      <c r="BF1438" s="16" t="n">
        <f aca="false">IF(AY1438=0,1,0)</f>
        <v>0</v>
      </c>
      <c r="BG1438" s="16" t="n">
        <f aca="false">IF(K1438+AY1438=0,1,0)</f>
        <v>0</v>
      </c>
      <c r="BH1438" s="16" t="n">
        <f aca="false">AF1438+AG1438+AH1438</f>
        <v>22</v>
      </c>
      <c r="BI1438" s="18" t="n">
        <f aca="false">IF(H1438=0,"",BH1438/H1438)</f>
        <v>0.181818181818182</v>
      </c>
      <c r="BJ1438" s="16" t="n">
        <f aca="false">IF(AP1438="","",AP1438+AN1438)</f>
        <v>17</v>
      </c>
    </row>
    <row r="1439" customFormat="false" ht="15" hidden="false" customHeight="true" outlineLevel="0" collapsed="false">
      <c r="A1439" s="9" t="s">
        <v>181</v>
      </c>
      <c r="B1439" s="10" t="s">
        <v>178</v>
      </c>
      <c r="C1439" s="10" t="s">
        <v>129</v>
      </c>
      <c r="D1439" s="9" t="n">
        <v>2022</v>
      </c>
      <c r="E1439" s="11" t="n">
        <v>15777</v>
      </c>
      <c r="F1439" s="11" t="n">
        <v>2200</v>
      </c>
      <c r="G1439" s="11" t="n">
        <v>2228</v>
      </c>
      <c r="H1439" s="11" t="n">
        <v>265</v>
      </c>
      <c r="I1439" s="11" t="n">
        <v>13438</v>
      </c>
      <c r="J1439" s="11" t="n">
        <v>9451</v>
      </c>
      <c r="K1439" s="11" t="n">
        <v>8</v>
      </c>
      <c r="L1439" s="12" t="n">
        <v>16.7966026494264</v>
      </c>
      <c r="M1439" s="12" t="n">
        <v>0.507067249794004</v>
      </c>
      <c r="N1439" s="13" t="n">
        <v>0.703304063104629</v>
      </c>
      <c r="O1439" s="13" t="n">
        <v>0.851746212841478</v>
      </c>
      <c r="P1439" s="13" t="n">
        <v>0.14121822906763</v>
      </c>
      <c r="Q1439" s="13" t="n">
        <v>-0.183173699197515</v>
      </c>
      <c r="R1439" s="13" t="n">
        <v>-0.12214342001576</v>
      </c>
      <c r="S1439" s="11" t="n">
        <v>-4</v>
      </c>
      <c r="T1439" s="13" t="n">
        <v>-0.0535714285714286</v>
      </c>
      <c r="U1439" s="13" t="n">
        <v>-0.0497135987553922</v>
      </c>
      <c r="V1439" s="11" t="n">
        <v>0</v>
      </c>
      <c r="W1439" s="13" t="n">
        <v>-0.147169811320755</v>
      </c>
      <c r="X1439" s="11" t="n">
        <v>0</v>
      </c>
      <c r="Y1439" s="11" t="n">
        <v>0</v>
      </c>
      <c r="Z1439" s="11" t="n">
        <v>0</v>
      </c>
      <c r="AA1439" s="11" t="n">
        <v>0</v>
      </c>
      <c r="AB1439" s="10" t="s">
        <v>515</v>
      </c>
      <c r="AC1439" s="11" t="n">
        <v>37</v>
      </c>
      <c r="AD1439" s="11" t="n">
        <v>85</v>
      </c>
      <c r="AE1439" s="11" t="n">
        <v>100</v>
      </c>
      <c r="AF1439" s="11" t="n">
        <v>7</v>
      </c>
      <c r="AG1439" s="11" t="n">
        <v>36</v>
      </c>
      <c r="AH1439" s="11" t="n">
        <v>0</v>
      </c>
      <c r="AI1439" s="13" t="n">
        <v>0.139622641509434</v>
      </c>
      <c r="AJ1439" s="13" t="n">
        <v>0.320754716981132</v>
      </c>
      <c r="AK1439" s="13" t="n">
        <v>0.377358490566038</v>
      </c>
      <c r="AL1439" s="13" t="n">
        <v>0.0264150943396226</v>
      </c>
      <c r="AM1439" s="13" t="n">
        <v>0.135849056603774</v>
      </c>
      <c r="AN1439" s="11" t="n">
        <v>4</v>
      </c>
      <c r="AO1439" s="13" t="n">
        <v>0.0148698884758364</v>
      </c>
      <c r="AP1439" s="11" t="n">
        <v>25</v>
      </c>
      <c r="AQ1439" s="11" t="n">
        <v>10</v>
      </c>
      <c r="AR1439" s="13" t="n">
        <v>0.0880281690140845</v>
      </c>
      <c r="AS1439" s="13" t="n">
        <v>0.0352112676056338</v>
      </c>
      <c r="AT1439" s="14" t="n">
        <f aca="false">SUMIFS(시도_소아과개폐업!$C$5:$C$293,시도_소아과개폐업!$A$5:$A$293,$D1439,시도_소아과개폐업!$B$5:$B$293,$B1439)</f>
        <v>20</v>
      </c>
      <c r="AU1439" s="14" t="n">
        <f aca="false">SUMIFS(시도_소아과개폐업!$D$5:$D$293,시도_소아과개폐업!$A$5:$A$293,$D1439,시도_소아과개폐업!$B$5:$B$293,$B1439)</f>
        <v>12</v>
      </c>
      <c r="AV1439" s="14" t="n">
        <f aca="false">SUMIFS(시도_소아과개폐업!$F$5:$F$293,시도_소아과개폐업!$A$5:$A$293,$D1439,시도_소아과개폐업!$B$5:$B$293,$B1439)</f>
        <v>8</v>
      </c>
      <c r="AW1439" s="15" t="n">
        <f aca="false">SUMIFS(시도_소아과개폐업!$G$5:$G$293,시도_소아과개폐업!$A$5:$A$293,$D1439,시도_소아과개폐업!$B$5:$B$293,$B1439)</f>
        <v>0.285714285714286</v>
      </c>
      <c r="AX1439" s="14" t="n">
        <f aca="false">SUMIFS(시도_소아과개폐업!$H$5:$H$293,시도_소아과개폐업!$A$5:$A$293,$D1439,시도_소아과개폐업!$B$5:$B$293,$B1439)</f>
        <v>47</v>
      </c>
      <c r="AY1439" s="14" t="n">
        <f aca="false">SUMIFS(시군구_병원급!$E$5:$E$3668,시군구_병원급!$A$5:$A$3668,$A1439,시군구_병원급!$D$5:$D$3668,$D1439)</f>
        <v>16</v>
      </c>
      <c r="AZ1439" s="14" t="n">
        <f aca="false">SUMIFS(시군구_병원급!$F$5:$F$3668,시군구_병원급!$A$5:$A$3668,$A1439,시군구_병원급!$D$5:$D$3668,$D1439)</f>
        <v>6</v>
      </c>
      <c r="BA1439" s="14" t="n">
        <f aca="false">SUMIFS(시군구_병원급!$G$5:$G$3668,시군구_병원급!$A$5:$A$3668,$A1439,시군구_병원급!$D$5:$D$3668,$D1439)</f>
        <v>45</v>
      </c>
      <c r="BB1439" s="14" t="n">
        <f aca="false">SUMIFS(시군구_병원급!$H$5:$H$3668,시군구_병원급!$A$5:$A$3668,$A1439,시군구_병원급!$D$5:$D$3668,$D1439)</f>
        <v>128</v>
      </c>
      <c r="BC1439" s="16" t="n">
        <f aca="false">K1439+AY1439</f>
        <v>24</v>
      </c>
      <c r="BD1439" s="17" t="n">
        <f aca="false">IF(E1439=0,"",(K1439+AY1439)/E1439*1000)</f>
        <v>1.52120174938201</v>
      </c>
      <c r="BE1439" s="16" t="n">
        <f aca="false">AY1439-SUMIFS(시군구_병원급!$E$5:$E$3668,시군구_병원급!$A$5:$A$3668,$A1439,시군구_병원급!$D$5:$D$3668,$D1439-3)</f>
        <v>1</v>
      </c>
      <c r="BF1439" s="16" t="n">
        <f aca="false">IF(AY1439=0,1,0)</f>
        <v>0</v>
      </c>
      <c r="BG1439" s="16" t="n">
        <f aca="false">IF(K1439+AY1439=0,1,0)</f>
        <v>0</v>
      </c>
      <c r="BH1439" s="16" t="n">
        <f aca="false">AF1439+AG1439+AH1439</f>
        <v>43</v>
      </c>
      <c r="BI1439" s="18" t="n">
        <f aca="false">IF(H1439=0,"",BH1439/H1439)</f>
        <v>0.162264150943396</v>
      </c>
      <c r="BJ1439" s="16" t="n">
        <f aca="false">IF(AP1439="","",AP1439+AN1439)</f>
        <v>29</v>
      </c>
    </row>
    <row r="1440" customFormat="false" ht="15" hidden="false" customHeight="true" outlineLevel="0" collapsed="false">
      <c r="A1440" s="9" t="s">
        <v>182</v>
      </c>
      <c r="B1440" s="10" t="s">
        <v>178</v>
      </c>
      <c r="C1440" s="10" t="s">
        <v>183</v>
      </c>
      <c r="D1440" s="9" t="n">
        <v>2022</v>
      </c>
      <c r="E1440" s="11" t="n">
        <v>16836</v>
      </c>
      <c r="F1440" s="11" t="n">
        <v>2278</v>
      </c>
      <c r="G1440" s="11" t="n">
        <v>2335</v>
      </c>
      <c r="H1440" s="11" t="n">
        <v>324</v>
      </c>
      <c r="I1440" s="11" t="n">
        <v>15537</v>
      </c>
      <c r="J1440" s="11" t="n">
        <v>10607</v>
      </c>
      <c r="K1440" s="11" t="n">
        <v>13</v>
      </c>
      <c r="L1440" s="12" t="n">
        <v>19.2444761225944</v>
      </c>
      <c r="M1440" s="12" t="n">
        <v>0.772154906153481</v>
      </c>
      <c r="N1440" s="13" t="n">
        <v>0.682692926562399</v>
      </c>
      <c r="O1440" s="13" t="n">
        <v>0.922843905915895</v>
      </c>
      <c r="P1440" s="13" t="n">
        <v>0.138690900451414</v>
      </c>
      <c r="Q1440" s="13" t="n">
        <v>-0.251600284495021</v>
      </c>
      <c r="R1440" s="13" t="n">
        <v>-0.121519939804364</v>
      </c>
      <c r="S1440" s="11" t="n">
        <v>-3</v>
      </c>
      <c r="T1440" s="13" t="n">
        <v>-0.0635838150289018</v>
      </c>
      <c r="U1440" s="13" t="n">
        <v>-0.0847667295004713</v>
      </c>
      <c r="V1440" s="11" t="n">
        <v>0</v>
      </c>
      <c r="W1440" s="13" t="n">
        <v>-0.148148148148148</v>
      </c>
      <c r="X1440" s="11" t="n">
        <v>0</v>
      </c>
      <c r="Y1440" s="11" t="n">
        <v>1</v>
      </c>
      <c r="Z1440" s="11" t="n">
        <v>1</v>
      </c>
      <c r="AA1440" s="11" t="n">
        <v>0</v>
      </c>
      <c r="AB1440" s="10" t="s">
        <v>515</v>
      </c>
      <c r="AC1440" s="11" t="n">
        <v>48</v>
      </c>
      <c r="AD1440" s="11" t="n">
        <v>100</v>
      </c>
      <c r="AE1440" s="11" t="n">
        <v>143</v>
      </c>
      <c r="AF1440" s="11" t="n">
        <v>6</v>
      </c>
      <c r="AG1440" s="11" t="n">
        <v>25</v>
      </c>
      <c r="AH1440" s="11" t="n">
        <v>2</v>
      </c>
      <c r="AI1440" s="13" t="n">
        <v>0.148148148148148</v>
      </c>
      <c r="AJ1440" s="13" t="n">
        <v>0.308641975308642</v>
      </c>
      <c r="AK1440" s="13" t="n">
        <v>0.441358024691358</v>
      </c>
      <c r="AL1440" s="13" t="n">
        <v>0.0185185185185185</v>
      </c>
      <c r="AM1440" s="13" t="n">
        <v>0.0771604938271605</v>
      </c>
      <c r="AN1440" s="11" t="n">
        <v>5</v>
      </c>
      <c r="AO1440" s="13" t="n">
        <v>0.0151975683890578</v>
      </c>
      <c r="AP1440" s="11" t="n">
        <v>38</v>
      </c>
      <c r="AQ1440" s="11" t="n">
        <v>15</v>
      </c>
      <c r="AR1440" s="13" t="n">
        <v>0.107954545454546</v>
      </c>
      <c r="AS1440" s="13" t="n">
        <v>0.0426136363636364</v>
      </c>
      <c r="AT1440" s="14" t="n">
        <f aca="false">SUMIFS(시도_소아과개폐업!$C$5:$C$293,시도_소아과개폐업!$A$5:$A$293,$D1440,시도_소아과개폐업!$B$5:$B$293,$B1440)</f>
        <v>20</v>
      </c>
      <c r="AU1440" s="14" t="n">
        <f aca="false">SUMIFS(시도_소아과개폐업!$D$5:$D$293,시도_소아과개폐업!$A$5:$A$293,$D1440,시도_소아과개폐업!$B$5:$B$293,$B1440)</f>
        <v>12</v>
      </c>
      <c r="AV1440" s="14" t="n">
        <f aca="false">SUMIFS(시도_소아과개폐업!$F$5:$F$293,시도_소아과개폐업!$A$5:$A$293,$D1440,시도_소아과개폐업!$B$5:$B$293,$B1440)</f>
        <v>8</v>
      </c>
      <c r="AW1440" s="15" t="n">
        <f aca="false">SUMIFS(시도_소아과개폐업!$G$5:$G$293,시도_소아과개폐업!$A$5:$A$293,$D1440,시도_소아과개폐업!$B$5:$B$293,$B1440)</f>
        <v>0.285714285714286</v>
      </c>
      <c r="AX1440" s="14" t="n">
        <f aca="false">SUMIFS(시도_소아과개폐업!$H$5:$H$293,시도_소아과개폐업!$A$5:$A$293,$D1440,시도_소아과개폐업!$B$5:$B$293,$B1440)</f>
        <v>47</v>
      </c>
      <c r="AY1440" s="14" t="n">
        <f aca="false">SUMIFS(시군구_병원급!$E$5:$E$3668,시군구_병원급!$A$5:$A$3668,$A1440,시군구_병원급!$D$5:$D$3668,$D1440)</f>
        <v>18</v>
      </c>
      <c r="AZ1440" s="14" t="n">
        <f aca="false">SUMIFS(시군구_병원급!$F$5:$F$3668,시군구_병원급!$A$5:$A$3668,$A1440,시군구_병원급!$D$5:$D$3668,$D1440)</f>
        <v>7</v>
      </c>
      <c r="BA1440" s="14" t="n">
        <f aca="false">SUMIFS(시군구_병원급!$G$5:$G$3668,시군구_병원급!$A$5:$A$3668,$A1440,시군구_병원급!$D$5:$D$3668,$D1440)</f>
        <v>32</v>
      </c>
      <c r="BB1440" s="14" t="n">
        <f aca="false">SUMIFS(시군구_병원급!$H$5:$H$3668,시군구_병원급!$A$5:$A$3668,$A1440,시군구_병원급!$D$5:$D$3668,$D1440)</f>
        <v>92</v>
      </c>
      <c r="BC1440" s="16" t="n">
        <f aca="false">K1440+AY1440</f>
        <v>31</v>
      </c>
      <c r="BD1440" s="17" t="n">
        <f aca="false">IF(E1440=0,"",(K1440+AY1440)/E1440*1000)</f>
        <v>1.84129246851984</v>
      </c>
      <c r="BE1440" s="16" t="n">
        <f aca="false">AY1440-SUMIFS(시군구_병원급!$E$5:$E$3668,시군구_병원급!$A$5:$A$3668,$A1440,시군구_병원급!$D$5:$D$3668,$D1440-3)</f>
        <v>0</v>
      </c>
      <c r="BF1440" s="16" t="n">
        <f aca="false">IF(AY1440=0,1,0)</f>
        <v>0</v>
      </c>
      <c r="BG1440" s="16" t="n">
        <f aca="false">IF(K1440+AY1440=0,1,0)</f>
        <v>0</v>
      </c>
      <c r="BH1440" s="16" t="n">
        <f aca="false">AF1440+AG1440+AH1440</f>
        <v>33</v>
      </c>
      <c r="BI1440" s="18" t="n">
        <f aca="false">IF(H1440=0,"",BH1440/H1440)</f>
        <v>0.101851851851852</v>
      </c>
      <c r="BJ1440" s="16" t="n">
        <f aca="false">IF(AP1440="","",AP1440+AN1440)</f>
        <v>43</v>
      </c>
    </row>
    <row r="1441" customFormat="false" ht="15" hidden="false" customHeight="true" outlineLevel="0" collapsed="false">
      <c r="A1441" s="9" t="s">
        <v>184</v>
      </c>
      <c r="B1441" s="10" t="s">
        <v>185</v>
      </c>
      <c r="C1441" s="10" t="s">
        <v>119</v>
      </c>
      <c r="D1441" s="9" t="n">
        <v>2022</v>
      </c>
      <c r="E1441" s="11" t="n">
        <v>6700</v>
      </c>
      <c r="F1441" s="11" t="n">
        <v>917</v>
      </c>
      <c r="G1441" s="11" t="n">
        <v>915</v>
      </c>
      <c r="H1441" s="11" t="n">
        <v>145</v>
      </c>
      <c r="I1441" s="11" t="n">
        <v>6163</v>
      </c>
      <c r="J1441" s="11" t="n">
        <v>4085</v>
      </c>
      <c r="K1441" s="11" t="n">
        <v>5</v>
      </c>
      <c r="L1441" s="12" t="n">
        <v>21.6417910447761</v>
      </c>
      <c r="M1441" s="12" t="n">
        <v>0.746268656716418</v>
      </c>
      <c r="N1441" s="13" t="n">
        <v>0.662826545513549</v>
      </c>
      <c r="O1441" s="13" t="n">
        <v>0.919850746268657</v>
      </c>
      <c r="P1441" s="13" t="n">
        <v>0.136567164179105</v>
      </c>
      <c r="Q1441" s="13" t="n">
        <v>-0.236902050113895</v>
      </c>
      <c r="R1441" s="13" t="n">
        <v>-0.168181818181818</v>
      </c>
      <c r="S1441" s="11" t="n">
        <v>-1</v>
      </c>
      <c r="T1441" s="13" t="n">
        <v>-0.0522875816993464</v>
      </c>
      <c r="U1441" s="13" t="n">
        <v>-0.0598016781083143</v>
      </c>
      <c r="V1441" s="11" t="n">
        <v>0</v>
      </c>
      <c r="W1441" s="13" t="n">
        <v>-0.213793103448276</v>
      </c>
      <c r="X1441" s="11" t="n">
        <v>1</v>
      </c>
      <c r="Y1441" s="11" t="n">
        <v>0</v>
      </c>
      <c r="Z1441" s="11" t="n">
        <v>1</v>
      </c>
      <c r="AA1441" s="11" t="n">
        <v>0</v>
      </c>
      <c r="AB1441" s="10" t="s">
        <v>515</v>
      </c>
      <c r="AC1441" s="11" t="n">
        <v>23</v>
      </c>
      <c r="AD1441" s="11" t="n">
        <v>41</v>
      </c>
      <c r="AE1441" s="11" t="n">
        <v>64</v>
      </c>
      <c r="AF1441" s="11" t="n">
        <v>5</v>
      </c>
      <c r="AG1441" s="11" t="n">
        <v>11</v>
      </c>
      <c r="AH1441" s="11" t="n">
        <v>1</v>
      </c>
      <c r="AI1441" s="13" t="n">
        <v>0.158620689655172</v>
      </c>
      <c r="AJ1441" s="13" t="n">
        <v>0.282758620689655</v>
      </c>
      <c r="AK1441" s="13" t="n">
        <v>0.441379310344828</v>
      </c>
      <c r="AL1441" s="13" t="n">
        <v>0.0344827586206897</v>
      </c>
      <c r="AM1441" s="13" t="n">
        <v>0.0758620689655172</v>
      </c>
      <c r="AN1441" s="11" t="n">
        <v>3</v>
      </c>
      <c r="AO1441" s="13" t="n">
        <v>0.0202702702702703</v>
      </c>
      <c r="AP1441" s="11" t="n">
        <v>18</v>
      </c>
      <c r="AQ1441" s="11" t="n">
        <v>7</v>
      </c>
      <c r="AR1441" s="13" t="n">
        <v>0.113207547169811</v>
      </c>
      <c r="AS1441" s="13" t="n">
        <v>0.0440251572327044</v>
      </c>
      <c r="AT1441" s="14" t="n">
        <f aca="false">SUMIFS(시도_소아과개폐업!$C$5:$C$293,시도_소아과개폐업!$A$5:$A$293,$D1441,시도_소아과개폐업!$B$5:$B$293,$B1441)</f>
        <v>8</v>
      </c>
      <c r="AU1441" s="14" t="n">
        <f aca="false">SUMIFS(시도_소아과개폐업!$D$5:$D$293,시도_소아과개폐업!$A$5:$A$293,$D1441,시도_소아과개폐업!$B$5:$B$293,$B1441)</f>
        <v>9</v>
      </c>
      <c r="AV1441" s="14" t="n">
        <f aca="false">SUMIFS(시도_소아과개폐업!$F$5:$F$293,시도_소아과개폐업!$A$5:$A$293,$D1441,시도_소아과개폐업!$B$5:$B$293,$B1441)</f>
        <v>-1</v>
      </c>
      <c r="AW1441" s="15" t="n">
        <f aca="false">SUMIFS(시도_소아과개폐업!$G$5:$G$293,시도_소아과개폐업!$A$5:$A$293,$D1441,시도_소아과개폐업!$B$5:$B$293,$B1441)</f>
        <v>0.152542372881356</v>
      </c>
      <c r="AX1441" s="14" t="n">
        <f aca="false">SUMIFS(시도_소아과개폐업!$H$5:$H$293,시도_소아과개폐업!$A$5:$A$293,$D1441,시도_소아과개폐업!$B$5:$B$293,$B1441)</f>
        <v>35</v>
      </c>
      <c r="AY1441" s="14" t="n">
        <f aca="false">SUMIFS(시군구_병원급!$E$5:$E$3668,시군구_병원급!$A$5:$A$3668,$A1441,시군구_병원급!$D$5:$D$3668,$D1441)</f>
        <v>1</v>
      </c>
      <c r="AZ1441" s="14" t="n">
        <f aca="false">SUMIFS(시군구_병원급!$F$5:$F$3668,시군구_병원급!$A$5:$A$3668,$A1441,시군구_병원급!$D$5:$D$3668,$D1441)</f>
        <v>1</v>
      </c>
      <c r="BA1441" s="14" t="n">
        <f aca="false">SUMIFS(시군구_병원급!$G$5:$G$3668,시군구_병원급!$A$5:$A$3668,$A1441,시군구_병원급!$D$5:$D$3668,$D1441)</f>
        <v>4</v>
      </c>
      <c r="BB1441" s="14" t="n">
        <f aca="false">SUMIFS(시군구_병원급!$H$5:$H$3668,시군구_병원급!$A$5:$A$3668,$A1441,시군구_병원급!$D$5:$D$3668,$D1441)</f>
        <v>21</v>
      </c>
      <c r="BC1441" s="16" t="n">
        <f aca="false">K1441+AY1441</f>
        <v>6</v>
      </c>
      <c r="BD1441" s="17" t="n">
        <f aca="false">IF(E1441=0,"",(K1441+AY1441)/E1441*1000)</f>
        <v>0.895522388059702</v>
      </c>
      <c r="BE1441" s="16" t="n">
        <f aca="false">AY1441-SUMIFS(시군구_병원급!$E$5:$E$3668,시군구_병원급!$A$5:$A$3668,$A1441,시군구_병원급!$D$5:$D$3668,$D1441-3)</f>
        <v>0</v>
      </c>
      <c r="BF1441" s="16" t="n">
        <f aca="false">IF(AY1441=0,1,0)</f>
        <v>0</v>
      </c>
      <c r="BG1441" s="16" t="n">
        <f aca="false">IF(K1441+AY1441=0,1,0)</f>
        <v>0</v>
      </c>
      <c r="BH1441" s="16" t="n">
        <f aca="false">AF1441+AG1441+AH1441</f>
        <v>17</v>
      </c>
      <c r="BI1441" s="18" t="n">
        <f aca="false">IF(H1441=0,"",BH1441/H1441)</f>
        <v>0.117241379310345</v>
      </c>
      <c r="BJ1441" s="16" t="n">
        <f aca="false">IF(AP1441="","",AP1441+AN1441)</f>
        <v>21</v>
      </c>
    </row>
    <row r="1442" customFormat="false" ht="15" hidden="false" customHeight="true" outlineLevel="0" collapsed="false">
      <c r="A1442" s="9" t="s">
        <v>186</v>
      </c>
      <c r="B1442" s="10" t="s">
        <v>185</v>
      </c>
      <c r="C1442" s="10" t="s">
        <v>67</v>
      </c>
      <c r="D1442" s="9" t="n">
        <v>2022</v>
      </c>
      <c r="E1442" s="11" t="n">
        <v>6513</v>
      </c>
      <c r="F1442" s="11" t="n">
        <v>894</v>
      </c>
      <c r="G1442" s="11" t="n">
        <v>897</v>
      </c>
      <c r="H1442" s="11" t="n">
        <v>129</v>
      </c>
      <c r="I1442" s="11" t="n">
        <v>5015</v>
      </c>
      <c r="J1442" s="11" t="n">
        <v>3604</v>
      </c>
      <c r="K1442" s="11" t="n">
        <v>8</v>
      </c>
      <c r="L1442" s="12" t="n">
        <v>19.8065407646246</v>
      </c>
      <c r="M1442" s="12" t="n">
        <v>1.22831260555812</v>
      </c>
      <c r="N1442" s="13" t="n">
        <v>0.71864406779661</v>
      </c>
      <c r="O1442" s="13" t="n">
        <v>0.769998464609243</v>
      </c>
      <c r="P1442" s="13" t="n">
        <v>0.137724550898204</v>
      </c>
      <c r="Q1442" s="13" t="n">
        <v>-0.255912258654176</v>
      </c>
      <c r="R1442" s="13" t="n">
        <v>-0.191891891891892</v>
      </c>
      <c r="S1442" s="11" t="n">
        <v>0</v>
      </c>
      <c r="T1442" s="13" t="n">
        <v>-0.0979020979020979</v>
      </c>
      <c r="U1442" s="13" t="n">
        <v>-0.120484040687478</v>
      </c>
      <c r="V1442" s="11" t="n">
        <v>0</v>
      </c>
      <c r="W1442" s="13" t="n">
        <v>-0.193798449612403</v>
      </c>
      <c r="X1442" s="11" t="n">
        <v>0</v>
      </c>
      <c r="Y1442" s="11" t="n">
        <v>1</v>
      </c>
      <c r="Z1442" s="11" t="n">
        <v>1</v>
      </c>
      <c r="AA1442" s="11" t="n">
        <v>0</v>
      </c>
      <c r="AB1442" s="10" t="s">
        <v>515</v>
      </c>
      <c r="AC1442" s="11" t="n">
        <v>19</v>
      </c>
      <c r="AD1442" s="11" t="n">
        <v>35</v>
      </c>
      <c r="AE1442" s="11" t="n">
        <v>62</v>
      </c>
      <c r="AF1442" s="11" t="n">
        <v>4</v>
      </c>
      <c r="AG1442" s="11" t="n">
        <v>7</v>
      </c>
      <c r="AH1442" s="11" t="n">
        <v>2</v>
      </c>
      <c r="AI1442" s="13" t="n">
        <v>0.147286821705426</v>
      </c>
      <c r="AJ1442" s="13" t="n">
        <v>0.271317829457364</v>
      </c>
      <c r="AK1442" s="13" t="n">
        <v>0.48062015503876</v>
      </c>
      <c r="AL1442" s="13" t="n">
        <v>0.0310077519379845</v>
      </c>
      <c r="AM1442" s="13" t="n">
        <v>0.0542635658914729</v>
      </c>
      <c r="AN1442" s="11" t="n">
        <v>5</v>
      </c>
      <c r="AO1442" s="13" t="n">
        <v>0.0373134328358209</v>
      </c>
      <c r="AP1442" s="11" t="n">
        <v>17</v>
      </c>
      <c r="AQ1442" s="11" t="n">
        <v>4</v>
      </c>
      <c r="AR1442" s="13" t="n">
        <v>0.115646258503401</v>
      </c>
      <c r="AS1442" s="13" t="n">
        <v>0.0272108843537415</v>
      </c>
      <c r="AT1442" s="14" t="n">
        <f aca="false">SUMIFS(시도_소아과개폐업!$C$5:$C$293,시도_소아과개폐업!$A$5:$A$293,$D1442,시도_소아과개폐업!$B$5:$B$293,$B1442)</f>
        <v>8</v>
      </c>
      <c r="AU1442" s="14" t="n">
        <f aca="false">SUMIFS(시도_소아과개폐업!$D$5:$D$293,시도_소아과개폐업!$A$5:$A$293,$D1442,시도_소아과개폐업!$B$5:$B$293,$B1442)</f>
        <v>9</v>
      </c>
      <c r="AV1442" s="14" t="n">
        <f aca="false">SUMIFS(시도_소아과개폐업!$F$5:$F$293,시도_소아과개폐업!$A$5:$A$293,$D1442,시도_소아과개폐업!$B$5:$B$293,$B1442)</f>
        <v>-1</v>
      </c>
      <c r="AW1442" s="15" t="n">
        <f aca="false">SUMIFS(시도_소아과개폐업!$G$5:$G$293,시도_소아과개폐업!$A$5:$A$293,$D1442,시도_소아과개폐업!$B$5:$B$293,$B1442)</f>
        <v>0.152542372881356</v>
      </c>
      <c r="AX1442" s="14" t="n">
        <f aca="false">SUMIFS(시도_소아과개폐업!$H$5:$H$293,시도_소아과개폐업!$A$5:$A$293,$D1442,시도_소아과개폐업!$B$5:$B$293,$B1442)</f>
        <v>35</v>
      </c>
      <c r="AY1442" s="14" t="n">
        <f aca="false">SUMIFS(시군구_병원급!$E$5:$E$3668,시군구_병원급!$A$5:$A$3668,$A1442,시군구_병원급!$D$5:$D$3668,$D1442)</f>
        <v>2</v>
      </c>
      <c r="AZ1442" s="14" t="n">
        <f aca="false">SUMIFS(시군구_병원급!$F$5:$F$3668,시군구_병원급!$A$5:$A$3668,$A1442,시군구_병원급!$D$5:$D$3668,$D1442)</f>
        <v>3</v>
      </c>
      <c r="BA1442" s="14" t="n">
        <f aca="false">SUMIFS(시군구_병원급!$G$5:$G$3668,시군구_병원급!$A$5:$A$3668,$A1442,시군구_병원급!$D$5:$D$3668,$D1442)</f>
        <v>7</v>
      </c>
      <c r="BB1442" s="14" t="n">
        <f aca="false">SUMIFS(시군구_병원급!$H$5:$H$3668,시군구_병원급!$A$5:$A$3668,$A1442,시군구_병원급!$D$5:$D$3668,$D1442)</f>
        <v>24</v>
      </c>
      <c r="BC1442" s="16" t="n">
        <f aca="false">K1442+AY1442</f>
        <v>10</v>
      </c>
      <c r="BD1442" s="17" t="n">
        <f aca="false">IF(E1442=0,"",(K1442+AY1442)/E1442*1000)</f>
        <v>1.53539075694764</v>
      </c>
      <c r="BE1442" s="16" t="n">
        <f aca="false">AY1442-SUMIFS(시군구_병원급!$E$5:$E$3668,시군구_병원급!$A$5:$A$3668,$A1442,시군구_병원급!$D$5:$D$3668,$D1442-3)</f>
        <v>0</v>
      </c>
      <c r="BF1442" s="16" t="n">
        <f aca="false">IF(AY1442=0,1,0)</f>
        <v>0</v>
      </c>
      <c r="BG1442" s="16" t="n">
        <f aca="false">IF(K1442+AY1442=0,1,0)</f>
        <v>0</v>
      </c>
      <c r="BH1442" s="16" t="n">
        <f aca="false">AF1442+AG1442+AH1442</f>
        <v>13</v>
      </c>
      <c r="BI1442" s="18" t="n">
        <f aca="false">IF(H1442=0,"",BH1442/H1442)</f>
        <v>0.10077519379845</v>
      </c>
      <c r="BJ1442" s="16" t="n">
        <f aca="false">IF(AP1442="","",AP1442+AN1442)</f>
        <v>22</v>
      </c>
    </row>
    <row r="1443" customFormat="false" ht="15" hidden="false" customHeight="true" outlineLevel="0" collapsed="false">
      <c r="A1443" s="9" t="s">
        <v>187</v>
      </c>
      <c r="B1443" s="10" t="s">
        <v>185</v>
      </c>
      <c r="C1443" s="10" t="s">
        <v>117</v>
      </c>
      <c r="D1443" s="9" t="n">
        <v>2022</v>
      </c>
      <c r="E1443" s="11" t="n">
        <v>17063</v>
      </c>
      <c r="F1443" s="11" t="n">
        <v>2508</v>
      </c>
      <c r="G1443" s="11" t="n">
        <v>2555</v>
      </c>
      <c r="H1443" s="11" t="n">
        <v>325</v>
      </c>
      <c r="I1443" s="11" t="n">
        <v>11381</v>
      </c>
      <c r="J1443" s="11" t="n">
        <v>8437</v>
      </c>
      <c r="K1443" s="11" t="n">
        <v>21</v>
      </c>
      <c r="L1443" s="12" t="n">
        <v>19.0470608919885</v>
      </c>
      <c r="M1443" s="12" t="n">
        <v>1.23073316532849</v>
      </c>
      <c r="N1443" s="13" t="n">
        <v>0.741323258061682</v>
      </c>
      <c r="O1443" s="13" t="n">
        <v>0.666998769266835</v>
      </c>
      <c r="P1443" s="13" t="n">
        <v>0.149739201781633</v>
      </c>
      <c r="Q1443" s="13" t="n">
        <v>-0.221080982379257</v>
      </c>
      <c r="R1443" s="13" t="n">
        <v>-0.0884766321798074</v>
      </c>
      <c r="S1443" s="11" t="n">
        <v>0</v>
      </c>
      <c r="T1443" s="13" t="n">
        <v>-0.0714285714285714</v>
      </c>
      <c r="U1443" s="13" t="n">
        <v>-0.0530826191862884</v>
      </c>
      <c r="V1443" s="11" t="n">
        <v>0</v>
      </c>
      <c r="W1443" s="13" t="n">
        <v>-0.187692307692308</v>
      </c>
      <c r="X1443" s="11" t="n">
        <v>0</v>
      </c>
      <c r="Y1443" s="11" t="n">
        <v>0</v>
      </c>
      <c r="Z1443" s="11" t="n">
        <v>0</v>
      </c>
      <c r="AA1443" s="11" t="n">
        <v>0</v>
      </c>
      <c r="AB1443" s="10" t="s">
        <v>515</v>
      </c>
      <c r="AC1443" s="11" t="n">
        <v>28</v>
      </c>
      <c r="AD1443" s="11" t="n">
        <v>62</v>
      </c>
      <c r="AE1443" s="11" t="n">
        <v>211</v>
      </c>
      <c r="AF1443" s="11" t="n">
        <v>14</v>
      </c>
      <c r="AG1443" s="11" t="n">
        <v>9</v>
      </c>
      <c r="AH1443" s="11" t="n">
        <v>1</v>
      </c>
      <c r="AI1443" s="13" t="n">
        <v>0.0861538461538462</v>
      </c>
      <c r="AJ1443" s="13" t="n">
        <v>0.190769230769231</v>
      </c>
      <c r="AK1443" s="13" t="n">
        <v>0.649230769230769</v>
      </c>
      <c r="AL1443" s="13" t="n">
        <v>0.0430769230769231</v>
      </c>
      <c r="AM1443" s="13" t="n">
        <v>0.0276923076923077</v>
      </c>
      <c r="AN1443" s="11" t="n">
        <v>2</v>
      </c>
      <c r="AO1443" s="13" t="n">
        <v>0.00611620795107034</v>
      </c>
      <c r="AP1443" s="11" t="n">
        <v>40</v>
      </c>
      <c r="AQ1443" s="11" t="n">
        <v>12</v>
      </c>
      <c r="AR1443" s="13" t="n">
        <v>0.112676056338028</v>
      </c>
      <c r="AS1443" s="13" t="n">
        <v>0.0338028169014085</v>
      </c>
      <c r="AT1443" s="14" t="n">
        <f aca="false">SUMIFS(시도_소아과개폐업!$C$5:$C$293,시도_소아과개폐업!$A$5:$A$293,$D1443,시도_소아과개폐업!$B$5:$B$293,$B1443)</f>
        <v>8</v>
      </c>
      <c r="AU1443" s="14" t="n">
        <f aca="false">SUMIFS(시도_소아과개폐업!$D$5:$D$293,시도_소아과개폐업!$A$5:$A$293,$D1443,시도_소아과개폐업!$B$5:$B$293,$B1443)</f>
        <v>9</v>
      </c>
      <c r="AV1443" s="14" t="n">
        <f aca="false">SUMIFS(시도_소아과개폐업!$F$5:$F$293,시도_소아과개폐업!$A$5:$A$293,$D1443,시도_소아과개폐업!$B$5:$B$293,$B1443)</f>
        <v>-1</v>
      </c>
      <c r="AW1443" s="15" t="n">
        <f aca="false">SUMIFS(시도_소아과개폐업!$G$5:$G$293,시도_소아과개폐업!$A$5:$A$293,$D1443,시도_소아과개폐업!$B$5:$B$293,$B1443)</f>
        <v>0.152542372881356</v>
      </c>
      <c r="AX1443" s="14" t="n">
        <f aca="false">SUMIFS(시도_소아과개폐업!$H$5:$H$293,시도_소아과개폐업!$A$5:$A$293,$D1443,시도_소아과개폐업!$B$5:$B$293,$B1443)</f>
        <v>35</v>
      </c>
      <c r="AY1443" s="14" t="n">
        <f aca="false">SUMIFS(시군구_병원급!$E$5:$E$3668,시군구_병원급!$A$5:$A$3668,$A1443,시군구_병원급!$D$5:$D$3668,$D1443)</f>
        <v>7</v>
      </c>
      <c r="AZ1443" s="14" t="n">
        <f aca="false">SUMIFS(시군구_병원급!$F$5:$F$3668,시군구_병원급!$A$5:$A$3668,$A1443,시군구_병원급!$D$5:$D$3668,$D1443)</f>
        <v>3</v>
      </c>
      <c r="BA1443" s="14" t="n">
        <f aca="false">SUMIFS(시군구_병원급!$G$5:$G$3668,시군구_병원급!$A$5:$A$3668,$A1443,시군구_병원급!$D$5:$D$3668,$D1443)</f>
        <v>26</v>
      </c>
      <c r="BB1443" s="14" t="n">
        <f aca="false">SUMIFS(시군구_병원급!$H$5:$H$3668,시군구_병원급!$A$5:$A$3668,$A1443,시군구_병원급!$D$5:$D$3668,$D1443)</f>
        <v>50</v>
      </c>
      <c r="BC1443" s="16" t="n">
        <f aca="false">K1443+AY1443</f>
        <v>28</v>
      </c>
      <c r="BD1443" s="17" t="n">
        <f aca="false">IF(E1443=0,"",(K1443+AY1443)/E1443*1000)</f>
        <v>1.64097755377132</v>
      </c>
      <c r="BE1443" s="16" t="n">
        <f aca="false">AY1443-SUMIFS(시군구_병원급!$E$5:$E$3668,시군구_병원급!$A$5:$A$3668,$A1443,시군구_병원급!$D$5:$D$3668,$D1443-3)</f>
        <v>0</v>
      </c>
      <c r="BF1443" s="16" t="n">
        <f aca="false">IF(AY1443=0,1,0)</f>
        <v>0</v>
      </c>
      <c r="BG1443" s="16" t="n">
        <f aca="false">IF(K1443+AY1443=0,1,0)</f>
        <v>0</v>
      </c>
      <c r="BH1443" s="16" t="n">
        <f aca="false">AF1443+AG1443+AH1443</f>
        <v>24</v>
      </c>
      <c r="BI1443" s="18" t="n">
        <f aca="false">IF(H1443=0,"",BH1443/H1443)</f>
        <v>0.0738461538461539</v>
      </c>
      <c r="BJ1443" s="16" t="n">
        <f aca="false">IF(AP1443="","",AP1443+AN1443)</f>
        <v>42</v>
      </c>
    </row>
    <row r="1444" customFormat="false" ht="15" hidden="false" customHeight="true" outlineLevel="0" collapsed="false">
      <c r="A1444" s="9" t="s">
        <v>188</v>
      </c>
      <c r="B1444" s="10" t="s">
        <v>185</v>
      </c>
      <c r="C1444" s="10" t="s">
        <v>189</v>
      </c>
      <c r="D1444" s="9" t="n">
        <v>2022</v>
      </c>
      <c r="E1444" s="11" t="n">
        <v>16793</v>
      </c>
      <c r="F1444" s="11" t="n">
        <v>2516</v>
      </c>
      <c r="G1444" s="11" t="n">
        <v>2469</v>
      </c>
      <c r="H1444" s="11" t="n">
        <v>303</v>
      </c>
      <c r="I1444" s="11" t="n">
        <v>12107</v>
      </c>
      <c r="J1444" s="11" t="n">
        <v>8985</v>
      </c>
      <c r="K1444" s="11" t="n">
        <v>17</v>
      </c>
      <c r="L1444" s="12" t="n">
        <v>18.0432322991723</v>
      </c>
      <c r="M1444" s="12" t="n">
        <v>1.01232656464003</v>
      </c>
      <c r="N1444" s="13" t="n">
        <v>0.74213265053275</v>
      </c>
      <c r="O1444" s="13" t="n">
        <v>0.720955159888049</v>
      </c>
      <c r="P1444" s="13" t="n">
        <v>0.147025546358602</v>
      </c>
      <c r="Q1444" s="13" t="n">
        <v>-0.184330678064892</v>
      </c>
      <c r="R1444" s="13" t="n">
        <v>-0.0437645236250969</v>
      </c>
      <c r="S1444" s="11" t="n">
        <v>-3</v>
      </c>
      <c r="T1444" s="13" t="n">
        <v>-0.092814371257485</v>
      </c>
      <c r="U1444" s="13" t="n">
        <v>-0.0621998450813323</v>
      </c>
      <c r="V1444" s="11" t="n">
        <v>0</v>
      </c>
      <c r="W1444" s="13" t="n">
        <v>-0.155115511551155</v>
      </c>
      <c r="X1444" s="11" t="n">
        <v>0</v>
      </c>
      <c r="Y1444" s="11" t="n">
        <v>0</v>
      </c>
      <c r="Z1444" s="11" t="n">
        <v>0</v>
      </c>
      <c r="AA1444" s="11" t="n">
        <v>0</v>
      </c>
      <c r="AB1444" s="10" t="s">
        <v>515</v>
      </c>
      <c r="AC1444" s="11" t="n">
        <v>22</v>
      </c>
      <c r="AD1444" s="11" t="n">
        <v>80</v>
      </c>
      <c r="AE1444" s="11" t="n">
        <v>155</v>
      </c>
      <c r="AF1444" s="11" t="n">
        <v>32</v>
      </c>
      <c r="AG1444" s="11" t="n">
        <v>12</v>
      </c>
      <c r="AH1444" s="11" t="n">
        <v>2</v>
      </c>
      <c r="AI1444" s="13" t="n">
        <v>0.0726072607260726</v>
      </c>
      <c r="AJ1444" s="13" t="n">
        <v>0.264026402640264</v>
      </c>
      <c r="AK1444" s="13" t="n">
        <v>0.511551155115512</v>
      </c>
      <c r="AL1444" s="13" t="n">
        <v>0.105610561056106</v>
      </c>
      <c r="AM1444" s="13" t="n">
        <v>0.0396039603960396</v>
      </c>
      <c r="AN1444" s="11" t="n">
        <v>7</v>
      </c>
      <c r="AO1444" s="13" t="n">
        <v>0.0225806451612903</v>
      </c>
      <c r="AP1444" s="11" t="n">
        <v>36</v>
      </c>
      <c r="AQ1444" s="11" t="n">
        <v>10</v>
      </c>
      <c r="AR1444" s="13" t="n">
        <v>0.107142857142857</v>
      </c>
      <c r="AS1444" s="13" t="n">
        <v>0.0297619047619048</v>
      </c>
      <c r="AT1444" s="14" t="n">
        <f aca="false">SUMIFS(시도_소아과개폐업!$C$5:$C$293,시도_소아과개폐업!$A$5:$A$293,$D1444,시도_소아과개폐업!$B$5:$B$293,$B1444)</f>
        <v>8</v>
      </c>
      <c r="AU1444" s="14" t="n">
        <f aca="false">SUMIFS(시도_소아과개폐업!$D$5:$D$293,시도_소아과개폐업!$A$5:$A$293,$D1444,시도_소아과개폐업!$B$5:$B$293,$B1444)</f>
        <v>9</v>
      </c>
      <c r="AV1444" s="14" t="n">
        <f aca="false">SUMIFS(시도_소아과개폐업!$F$5:$F$293,시도_소아과개폐업!$A$5:$A$293,$D1444,시도_소아과개폐업!$B$5:$B$293,$B1444)</f>
        <v>-1</v>
      </c>
      <c r="AW1444" s="15" t="n">
        <f aca="false">SUMIFS(시도_소아과개폐업!$G$5:$G$293,시도_소아과개폐업!$A$5:$A$293,$D1444,시도_소아과개폐업!$B$5:$B$293,$B1444)</f>
        <v>0.152542372881356</v>
      </c>
      <c r="AX1444" s="14" t="n">
        <f aca="false">SUMIFS(시도_소아과개폐업!$H$5:$H$293,시도_소아과개폐업!$A$5:$A$293,$D1444,시도_소아과개폐업!$B$5:$B$293,$B1444)</f>
        <v>35</v>
      </c>
      <c r="AY1444" s="14" t="n">
        <f aca="false">SUMIFS(시군구_병원급!$E$5:$E$3668,시군구_병원급!$A$5:$A$3668,$A1444,시군구_병원급!$D$5:$D$3668,$D1444)</f>
        <v>3</v>
      </c>
      <c r="AZ1444" s="14" t="n">
        <f aca="false">SUMIFS(시군구_병원급!$F$5:$F$3668,시군구_병원급!$A$5:$A$3668,$A1444,시군구_병원급!$D$5:$D$3668,$D1444)</f>
        <v>1</v>
      </c>
      <c r="BA1444" s="14" t="n">
        <f aca="false">SUMIFS(시군구_병원급!$G$5:$G$3668,시군구_병원급!$A$5:$A$3668,$A1444,시군구_병원급!$D$5:$D$3668,$D1444)</f>
        <v>15</v>
      </c>
      <c r="BB1444" s="14" t="n">
        <f aca="false">SUMIFS(시군구_병원급!$H$5:$H$3668,시군구_병원급!$A$5:$A$3668,$A1444,시군구_병원급!$D$5:$D$3668,$D1444)</f>
        <v>31</v>
      </c>
      <c r="BC1444" s="16" t="n">
        <f aca="false">K1444+AY1444</f>
        <v>20</v>
      </c>
      <c r="BD1444" s="17" t="n">
        <f aca="false">IF(E1444=0,"",(K1444+AY1444)/E1444*1000)</f>
        <v>1.19097242898827</v>
      </c>
      <c r="BE1444" s="16" t="n">
        <f aca="false">AY1444-SUMIFS(시군구_병원급!$E$5:$E$3668,시군구_병원급!$A$5:$A$3668,$A1444,시군구_병원급!$D$5:$D$3668,$D1444-3)</f>
        <v>0</v>
      </c>
      <c r="BF1444" s="16" t="n">
        <f aca="false">IF(AY1444=0,1,0)</f>
        <v>0</v>
      </c>
      <c r="BG1444" s="16" t="n">
        <f aca="false">IF(K1444+AY1444=0,1,0)</f>
        <v>0</v>
      </c>
      <c r="BH1444" s="16" t="n">
        <f aca="false">AF1444+AG1444+AH1444</f>
        <v>46</v>
      </c>
      <c r="BI1444" s="18" t="n">
        <f aca="false">IF(H1444=0,"",BH1444/H1444)</f>
        <v>0.151815181518152</v>
      </c>
      <c r="BJ1444" s="16" t="n">
        <f aca="false">IF(AP1444="","",AP1444+AN1444)</f>
        <v>43</v>
      </c>
    </row>
    <row r="1445" customFormat="false" ht="15" hidden="false" customHeight="true" outlineLevel="0" collapsed="false">
      <c r="A1445" s="9" t="s">
        <v>190</v>
      </c>
      <c r="B1445" s="10" t="s">
        <v>185</v>
      </c>
      <c r="C1445" s="10" t="s">
        <v>191</v>
      </c>
      <c r="D1445" s="9" t="n">
        <v>2022</v>
      </c>
      <c r="E1445" s="11" t="n">
        <v>5099</v>
      </c>
      <c r="F1445" s="11" t="n">
        <v>816</v>
      </c>
      <c r="G1445" s="11" t="n">
        <v>841</v>
      </c>
      <c r="H1445" s="11" t="n">
        <v>111</v>
      </c>
      <c r="I1445" s="11" t="n">
        <v>4479</v>
      </c>
      <c r="J1445" s="11" t="n">
        <v>3033</v>
      </c>
      <c r="K1445" s="11" t="n">
        <v>7</v>
      </c>
      <c r="L1445" s="12" t="n">
        <v>21.768974308688</v>
      </c>
      <c r="M1445" s="12" t="n">
        <v>1.37281819964699</v>
      </c>
      <c r="N1445" s="13" t="n">
        <v>0.677160080375084</v>
      </c>
      <c r="O1445" s="13" t="n">
        <v>0.87840753088841</v>
      </c>
      <c r="P1445" s="13" t="n">
        <v>0.164934300843303</v>
      </c>
      <c r="Q1445" s="13" t="n">
        <v>-0.187669268758961</v>
      </c>
      <c r="R1445" s="13" t="n">
        <v>0.0319018404907976</v>
      </c>
      <c r="S1445" s="11" t="n">
        <v>0</v>
      </c>
      <c r="T1445" s="13" t="n">
        <v>-0.0826446280991735</v>
      </c>
      <c r="U1445" s="13" t="n">
        <v>-0.101504513540622</v>
      </c>
      <c r="V1445" s="11" t="n">
        <v>0</v>
      </c>
      <c r="W1445" s="13" t="n">
        <v>-0.207207207207207</v>
      </c>
      <c r="X1445" s="11" t="n">
        <v>1</v>
      </c>
      <c r="Y1445" s="11" t="n">
        <v>0</v>
      </c>
      <c r="Z1445" s="11" t="n">
        <v>1</v>
      </c>
      <c r="AA1445" s="11" t="n">
        <v>0</v>
      </c>
      <c r="AB1445" s="10" t="s">
        <v>515</v>
      </c>
      <c r="AC1445" s="11" t="n">
        <v>18</v>
      </c>
      <c r="AD1445" s="11" t="n">
        <v>22</v>
      </c>
      <c r="AE1445" s="11" t="n">
        <v>55</v>
      </c>
      <c r="AF1445" s="11" t="n">
        <v>7</v>
      </c>
      <c r="AG1445" s="11" t="n">
        <v>9</v>
      </c>
      <c r="AH1445" s="11" t="n">
        <v>0</v>
      </c>
      <c r="AI1445" s="13" t="n">
        <v>0.162162162162162</v>
      </c>
      <c r="AJ1445" s="13" t="n">
        <v>0.198198198198198</v>
      </c>
      <c r="AK1445" s="13" t="n">
        <v>0.495495495495496</v>
      </c>
      <c r="AL1445" s="13" t="n">
        <v>0.0630630630630631</v>
      </c>
      <c r="AM1445" s="13" t="n">
        <v>0.0810810810810811</v>
      </c>
      <c r="AN1445" s="11" t="n">
        <v>0</v>
      </c>
      <c r="AO1445" s="13" t="n">
        <v>0</v>
      </c>
      <c r="AP1445" s="11" t="n">
        <v>13</v>
      </c>
      <c r="AQ1445" s="11" t="n">
        <v>1</v>
      </c>
      <c r="AR1445" s="13" t="n">
        <v>0.105691056910569</v>
      </c>
      <c r="AS1445" s="13" t="n">
        <v>0.00813008130081301</v>
      </c>
      <c r="AT1445" s="14" t="n">
        <f aca="false">SUMIFS(시도_소아과개폐업!$C$5:$C$293,시도_소아과개폐업!$A$5:$A$293,$D1445,시도_소아과개폐업!$B$5:$B$293,$B1445)</f>
        <v>8</v>
      </c>
      <c r="AU1445" s="14" t="n">
        <f aca="false">SUMIFS(시도_소아과개폐업!$D$5:$D$293,시도_소아과개폐업!$A$5:$A$293,$D1445,시도_소아과개폐업!$B$5:$B$293,$B1445)</f>
        <v>9</v>
      </c>
      <c r="AV1445" s="14" t="n">
        <f aca="false">SUMIFS(시도_소아과개폐업!$F$5:$F$293,시도_소아과개폐업!$A$5:$A$293,$D1445,시도_소아과개폐업!$B$5:$B$293,$B1445)</f>
        <v>-1</v>
      </c>
      <c r="AW1445" s="15" t="n">
        <f aca="false">SUMIFS(시도_소아과개폐업!$G$5:$G$293,시도_소아과개폐업!$A$5:$A$293,$D1445,시도_소아과개폐업!$B$5:$B$293,$B1445)</f>
        <v>0.152542372881356</v>
      </c>
      <c r="AX1445" s="14" t="n">
        <f aca="false">SUMIFS(시도_소아과개폐업!$H$5:$H$293,시도_소아과개폐업!$A$5:$A$293,$D1445,시도_소아과개폐업!$B$5:$B$293,$B1445)</f>
        <v>35</v>
      </c>
      <c r="AY1445" s="14" t="n">
        <f aca="false">SUMIFS(시군구_병원급!$E$5:$E$3668,시군구_병원급!$A$5:$A$3668,$A1445,시군구_병원급!$D$5:$D$3668,$D1445)</f>
        <v>0</v>
      </c>
      <c r="AZ1445" s="14" t="n">
        <f aca="false">SUMIFS(시군구_병원급!$F$5:$F$3668,시군구_병원급!$A$5:$A$3668,$A1445,시군구_병원급!$D$5:$D$3668,$D1445)</f>
        <v>2</v>
      </c>
      <c r="BA1445" s="14" t="n">
        <f aca="false">SUMIFS(시군구_병원급!$G$5:$G$3668,시군구_병원급!$A$5:$A$3668,$A1445,시군구_병원급!$D$5:$D$3668,$D1445)</f>
        <v>6</v>
      </c>
      <c r="BB1445" s="14" t="n">
        <f aca="false">SUMIFS(시군구_병원급!$H$5:$H$3668,시군구_병원급!$A$5:$A$3668,$A1445,시군구_병원급!$D$5:$D$3668,$D1445)</f>
        <v>11</v>
      </c>
      <c r="BC1445" s="16" t="n">
        <f aca="false">K1445+AY1445</f>
        <v>7</v>
      </c>
      <c r="BD1445" s="17" t="n">
        <f aca="false">IF(E1445=0,"",(K1445+AY1445)/E1445*1000)</f>
        <v>1.37281819964699</v>
      </c>
      <c r="BE1445" s="16" t="n">
        <f aca="false">AY1445-SUMIFS(시군구_병원급!$E$5:$E$3668,시군구_병원급!$A$5:$A$3668,$A1445,시군구_병원급!$D$5:$D$3668,$D1445-3)</f>
        <v>0</v>
      </c>
      <c r="BF1445" s="16" t="n">
        <f aca="false">IF(AY1445=0,1,0)</f>
        <v>1</v>
      </c>
      <c r="BG1445" s="16" t="n">
        <f aca="false">IF(K1445+AY1445=0,1,0)</f>
        <v>0</v>
      </c>
      <c r="BH1445" s="16" t="n">
        <f aca="false">AF1445+AG1445+AH1445</f>
        <v>16</v>
      </c>
      <c r="BI1445" s="18" t="n">
        <f aca="false">IF(H1445=0,"",BH1445/H1445)</f>
        <v>0.144144144144144</v>
      </c>
      <c r="BJ1445" s="16" t="n">
        <f aca="false">IF(AP1445="","",AP1445+AN1445)</f>
        <v>13</v>
      </c>
    </row>
    <row r="1446" customFormat="false" ht="15" hidden="false" customHeight="true" outlineLevel="0" collapsed="false">
      <c r="A1446" s="9" t="s">
        <v>192</v>
      </c>
      <c r="B1446" s="10" t="s">
        <v>193</v>
      </c>
      <c r="C1446" s="10" t="s">
        <v>67</v>
      </c>
      <c r="D1446" s="9" t="n">
        <v>2022</v>
      </c>
      <c r="E1446" s="11" t="n">
        <v>6585</v>
      </c>
      <c r="F1446" s="11" t="n">
        <v>744</v>
      </c>
      <c r="G1446" s="11" t="n">
        <v>736</v>
      </c>
      <c r="H1446" s="11" t="n">
        <v>102</v>
      </c>
      <c r="I1446" s="11" t="n">
        <v>5225</v>
      </c>
      <c r="J1446" s="11" t="n">
        <v>4075</v>
      </c>
      <c r="K1446" s="11" t="n">
        <v>6</v>
      </c>
      <c r="L1446" s="12" t="n">
        <v>15.4897494305239</v>
      </c>
      <c r="M1446" s="12" t="n">
        <v>0.911161731207289</v>
      </c>
      <c r="N1446" s="13" t="n">
        <v>0.779904306220096</v>
      </c>
      <c r="O1446" s="13" t="n">
        <v>0.793470007593014</v>
      </c>
      <c r="P1446" s="13" t="n">
        <v>0.111769172361428</v>
      </c>
      <c r="Q1446" s="13" t="n">
        <v>-0.317828654304361</v>
      </c>
      <c r="R1446" s="13" t="n">
        <v>-0.370940170940171</v>
      </c>
      <c r="S1446" s="11" t="n">
        <v>-2</v>
      </c>
      <c r="T1446" s="13" t="n">
        <v>-0.0973451327433629</v>
      </c>
      <c r="U1446" s="13" t="n">
        <v>-0.130470960226327</v>
      </c>
      <c r="V1446" s="11" t="n">
        <v>0</v>
      </c>
      <c r="W1446" s="13" t="n">
        <v>-0.127450980392157</v>
      </c>
      <c r="X1446" s="11" t="n">
        <v>0</v>
      </c>
      <c r="Y1446" s="11" t="n">
        <v>0</v>
      </c>
      <c r="Z1446" s="11" t="n">
        <v>0</v>
      </c>
      <c r="AA1446" s="11" t="n">
        <v>0</v>
      </c>
      <c r="AB1446" s="10" t="s">
        <v>515</v>
      </c>
      <c r="AC1446" s="11" t="n">
        <v>8</v>
      </c>
      <c r="AD1446" s="11" t="n">
        <v>54</v>
      </c>
      <c r="AE1446" s="11" t="n">
        <v>27</v>
      </c>
      <c r="AF1446" s="11" t="n">
        <v>10</v>
      </c>
      <c r="AG1446" s="11" t="n">
        <v>3</v>
      </c>
      <c r="AH1446" s="11" t="n">
        <v>0</v>
      </c>
      <c r="AI1446" s="13" t="n">
        <v>0.0784313725490196</v>
      </c>
      <c r="AJ1446" s="13" t="n">
        <v>0.529411764705882</v>
      </c>
      <c r="AK1446" s="13" t="n">
        <v>0.264705882352941</v>
      </c>
      <c r="AL1446" s="13" t="n">
        <v>0.0980392156862745</v>
      </c>
      <c r="AM1446" s="13" t="n">
        <v>0.0294117647058824</v>
      </c>
      <c r="AN1446" s="11" t="n">
        <v>2</v>
      </c>
      <c r="AO1446" s="13" t="n">
        <v>0.0192307692307692</v>
      </c>
      <c r="AP1446" s="11" t="n">
        <v>13</v>
      </c>
      <c r="AQ1446" s="11" t="n">
        <v>4</v>
      </c>
      <c r="AR1446" s="13" t="n">
        <v>0.115044247787611</v>
      </c>
      <c r="AS1446" s="13" t="n">
        <v>0.0353982300884956</v>
      </c>
      <c r="AT1446" s="14" t="n">
        <f aca="false">SUMIFS(시도_소아과개폐업!$C$5:$C$293,시도_소아과개폐업!$A$5:$A$293,$D1446,시도_소아과개폐업!$B$5:$B$293,$B1446)</f>
        <v>4</v>
      </c>
      <c r="AU1446" s="14" t="n">
        <f aca="false">SUMIFS(시도_소아과개폐업!$D$5:$D$293,시도_소아과개폐업!$A$5:$A$293,$D1446,시도_소아과개폐업!$B$5:$B$293,$B1446)</f>
        <v>3</v>
      </c>
      <c r="AV1446" s="14" t="n">
        <f aca="false">SUMIFS(시도_소아과개폐업!$F$5:$F$293,시도_소아과개폐업!$A$5:$A$293,$D1446,시도_소아과개폐업!$B$5:$B$293,$B1446)</f>
        <v>1</v>
      </c>
      <c r="AW1446" s="15" t="n">
        <f aca="false">SUMIFS(시도_소아과개폐업!$G$5:$G$293,시도_소아과개폐업!$A$5:$A$293,$D1446,시도_소아과개폐업!$B$5:$B$293,$B1446)</f>
        <v>0.09375</v>
      </c>
      <c r="AX1446" s="14" t="n">
        <f aca="false">SUMIFS(시도_소아과개폐업!$H$5:$H$293,시도_소아과개폐업!$A$5:$A$293,$D1446,시도_소아과개폐업!$B$5:$B$293,$B1446)</f>
        <v>16</v>
      </c>
      <c r="AY1446" s="14" t="n">
        <f aca="false">SUMIFS(시군구_병원급!$E$5:$E$3668,시군구_병원급!$A$5:$A$3668,$A1446,시군구_병원급!$D$5:$D$3668,$D1446)</f>
        <v>6</v>
      </c>
      <c r="AZ1446" s="14" t="n">
        <f aca="false">SUMIFS(시군구_병원급!$F$5:$F$3668,시군구_병원급!$A$5:$A$3668,$A1446,시군구_병원급!$D$5:$D$3668,$D1446)</f>
        <v>2</v>
      </c>
      <c r="BA1446" s="14" t="n">
        <f aca="false">SUMIFS(시군구_병원급!$G$5:$G$3668,시군구_병원급!$A$5:$A$3668,$A1446,시군구_병원급!$D$5:$D$3668,$D1446)</f>
        <v>7</v>
      </c>
      <c r="BB1446" s="14" t="n">
        <f aca="false">SUMIFS(시군구_병원급!$H$5:$H$3668,시군구_병원급!$A$5:$A$3668,$A1446,시군구_병원급!$D$5:$D$3668,$D1446)</f>
        <v>13</v>
      </c>
      <c r="BC1446" s="16" t="n">
        <f aca="false">K1446+AY1446</f>
        <v>12</v>
      </c>
      <c r="BD1446" s="17" t="n">
        <f aca="false">IF(E1446=0,"",(K1446+AY1446)/E1446*1000)</f>
        <v>1.82232346241458</v>
      </c>
      <c r="BE1446" s="16" t="n">
        <f aca="false">AY1446-SUMIFS(시군구_병원급!$E$5:$E$3668,시군구_병원급!$A$5:$A$3668,$A1446,시군구_병원급!$D$5:$D$3668,$D1446-3)</f>
        <v>-2</v>
      </c>
      <c r="BF1446" s="16" t="n">
        <f aca="false">IF(AY1446=0,1,0)</f>
        <v>0</v>
      </c>
      <c r="BG1446" s="16" t="n">
        <f aca="false">IF(K1446+AY1446=0,1,0)</f>
        <v>0</v>
      </c>
      <c r="BH1446" s="16" t="n">
        <f aca="false">AF1446+AG1446+AH1446</f>
        <v>13</v>
      </c>
      <c r="BI1446" s="18" t="n">
        <f aca="false">IF(H1446=0,"",BH1446/H1446)</f>
        <v>0.127450980392157</v>
      </c>
      <c r="BJ1446" s="16" t="n">
        <f aca="false">IF(AP1446="","",AP1446+AN1446)</f>
        <v>15</v>
      </c>
    </row>
    <row r="1447" customFormat="false" ht="15" hidden="false" customHeight="true" outlineLevel="0" collapsed="false">
      <c r="A1447" s="9" t="s">
        <v>194</v>
      </c>
      <c r="B1447" s="10" t="s">
        <v>193</v>
      </c>
      <c r="C1447" s="10" t="s">
        <v>127</v>
      </c>
      <c r="D1447" s="9" t="n">
        <v>2022</v>
      </c>
      <c r="E1447" s="11" t="n">
        <v>10546</v>
      </c>
      <c r="F1447" s="11" t="n">
        <v>1450</v>
      </c>
      <c r="G1447" s="11" t="n">
        <v>1511</v>
      </c>
      <c r="H1447" s="11" t="n">
        <v>171</v>
      </c>
      <c r="I1447" s="11" t="n">
        <v>7169</v>
      </c>
      <c r="J1447" s="11" t="n">
        <v>5674</v>
      </c>
      <c r="K1447" s="11" t="n">
        <v>10</v>
      </c>
      <c r="L1447" s="12" t="n">
        <v>16.2146785511094</v>
      </c>
      <c r="M1447" s="12" t="n">
        <v>0.948226815854352</v>
      </c>
      <c r="N1447" s="13" t="n">
        <v>0.791463244525038</v>
      </c>
      <c r="O1447" s="13" t="n">
        <v>0.679783804285985</v>
      </c>
      <c r="P1447" s="13" t="n">
        <v>0.143277071875593</v>
      </c>
      <c r="Q1447" s="13" t="n">
        <v>-0.229825458263346</v>
      </c>
      <c r="R1447" s="13" t="n">
        <v>-0.187634408602151</v>
      </c>
      <c r="S1447" s="11" t="n">
        <v>0</v>
      </c>
      <c r="T1447" s="13" t="n">
        <v>-0.0756756756756757</v>
      </c>
      <c r="U1447" s="13" t="n">
        <v>-0.0591863517060367</v>
      </c>
      <c r="V1447" s="11" t="n">
        <v>0</v>
      </c>
      <c r="W1447" s="13" t="n">
        <v>-0.181286549707602</v>
      </c>
      <c r="X1447" s="11" t="n">
        <v>0</v>
      </c>
      <c r="Y1447" s="11" t="n">
        <v>0</v>
      </c>
      <c r="Z1447" s="11" t="n">
        <v>0</v>
      </c>
      <c r="AA1447" s="11" t="n">
        <v>0</v>
      </c>
      <c r="AB1447" s="10" t="s">
        <v>515</v>
      </c>
      <c r="AC1447" s="11" t="n">
        <v>26</v>
      </c>
      <c r="AD1447" s="11" t="n">
        <v>67</v>
      </c>
      <c r="AE1447" s="11" t="n">
        <v>67</v>
      </c>
      <c r="AF1447" s="11" t="n">
        <v>8</v>
      </c>
      <c r="AG1447" s="11" t="n">
        <v>1</v>
      </c>
      <c r="AH1447" s="11" t="n">
        <v>2</v>
      </c>
      <c r="AI1447" s="13" t="n">
        <v>0.152046783625731</v>
      </c>
      <c r="AJ1447" s="13" t="n">
        <v>0.391812865497076</v>
      </c>
      <c r="AK1447" s="13" t="n">
        <v>0.391812865497076</v>
      </c>
      <c r="AL1447" s="13" t="n">
        <v>0.0467836257309942</v>
      </c>
      <c r="AM1447" s="13" t="n">
        <v>0.00584795321637427</v>
      </c>
      <c r="AN1447" s="11" t="n">
        <v>2</v>
      </c>
      <c r="AO1447" s="13" t="n">
        <v>0.0115606936416185</v>
      </c>
      <c r="AP1447" s="11" t="n">
        <v>17</v>
      </c>
      <c r="AQ1447" s="11" t="n">
        <v>3</v>
      </c>
      <c r="AR1447" s="13" t="n">
        <v>0.0909090909090909</v>
      </c>
      <c r="AS1447" s="13" t="n">
        <v>0.0160427807486631</v>
      </c>
      <c r="AT1447" s="14" t="n">
        <f aca="false">SUMIFS(시도_소아과개폐업!$C$5:$C$293,시도_소아과개폐업!$A$5:$A$293,$D1447,시도_소아과개폐업!$B$5:$B$293,$B1447)</f>
        <v>4</v>
      </c>
      <c r="AU1447" s="14" t="n">
        <f aca="false">SUMIFS(시도_소아과개폐업!$D$5:$D$293,시도_소아과개폐업!$A$5:$A$293,$D1447,시도_소아과개폐업!$B$5:$B$293,$B1447)</f>
        <v>3</v>
      </c>
      <c r="AV1447" s="14" t="n">
        <f aca="false">SUMIFS(시도_소아과개폐업!$F$5:$F$293,시도_소아과개폐업!$A$5:$A$293,$D1447,시도_소아과개폐업!$B$5:$B$293,$B1447)</f>
        <v>1</v>
      </c>
      <c r="AW1447" s="15" t="n">
        <f aca="false">SUMIFS(시도_소아과개폐업!$G$5:$G$293,시도_소아과개폐업!$A$5:$A$293,$D1447,시도_소아과개폐업!$B$5:$B$293,$B1447)</f>
        <v>0.09375</v>
      </c>
      <c r="AX1447" s="14" t="n">
        <f aca="false">SUMIFS(시도_소아과개폐업!$H$5:$H$293,시도_소아과개폐업!$A$5:$A$293,$D1447,시도_소아과개폐업!$B$5:$B$293,$B1447)</f>
        <v>16</v>
      </c>
      <c r="AY1447" s="14" t="n">
        <f aca="false">SUMIFS(시군구_병원급!$E$5:$E$3668,시군구_병원급!$A$5:$A$3668,$A1447,시군구_병원급!$D$5:$D$3668,$D1447)</f>
        <v>11</v>
      </c>
      <c r="AZ1447" s="14" t="n">
        <f aca="false">SUMIFS(시군구_병원급!$F$5:$F$3668,시군구_병원급!$A$5:$A$3668,$A1447,시군구_병원급!$D$5:$D$3668,$D1447)</f>
        <v>3</v>
      </c>
      <c r="BA1447" s="14" t="n">
        <f aca="false">SUMIFS(시군구_병원급!$G$5:$G$3668,시군구_병원급!$A$5:$A$3668,$A1447,시군구_병원급!$D$5:$D$3668,$D1447)</f>
        <v>23</v>
      </c>
      <c r="BB1447" s="14" t="n">
        <f aca="false">SUMIFS(시군구_병원급!$H$5:$H$3668,시군구_병원급!$A$5:$A$3668,$A1447,시군구_병원급!$D$5:$D$3668,$D1447)</f>
        <v>47</v>
      </c>
      <c r="BC1447" s="16" t="n">
        <f aca="false">K1447+AY1447</f>
        <v>21</v>
      </c>
      <c r="BD1447" s="17" t="n">
        <f aca="false">IF(E1447=0,"",(K1447+AY1447)/E1447*1000)</f>
        <v>1.99127631329414</v>
      </c>
      <c r="BE1447" s="16" t="n">
        <f aca="false">AY1447-SUMIFS(시군구_병원급!$E$5:$E$3668,시군구_병원급!$A$5:$A$3668,$A1447,시군구_병원급!$D$5:$D$3668,$D1447-3)</f>
        <v>0</v>
      </c>
      <c r="BF1447" s="16" t="n">
        <f aca="false">IF(AY1447=0,1,0)</f>
        <v>0</v>
      </c>
      <c r="BG1447" s="16" t="n">
        <f aca="false">IF(K1447+AY1447=0,1,0)</f>
        <v>0</v>
      </c>
      <c r="BH1447" s="16" t="n">
        <f aca="false">AF1447+AG1447+AH1447</f>
        <v>11</v>
      </c>
      <c r="BI1447" s="18" t="n">
        <f aca="false">IF(H1447=0,"",BH1447/H1447)</f>
        <v>0.064327485380117</v>
      </c>
      <c r="BJ1447" s="16" t="n">
        <f aca="false">IF(AP1447="","",AP1447+AN1447)</f>
        <v>19</v>
      </c>
    </row>
    <row r="1448" customFormat="false" ht="15" hidden="false" customHeight="true" outlineLevel="0" collapsed="false">
      <c r="A1448" s="9" t="s">
        <v>195</v>
      </c>
      <c r="B1448" s="10" t="s">
        <v>193</v>
      </c>
      <c r="C1448" s="10" t="s">
        <v>119</v>
      </c>
      <c r="D1448" s="9" t="n">
        <v>2022</v>
      </c>
      <c r="E1448" s="11" t="n">
        <v>5722</v>
      </c>
      <c r="F1448" s="11" t="n">
        <v>606</v>
      </c>
      <c r="G1448" s="11" t="n">
        <v>610</v>
      </c>
      <c r="H1448" s="11" t="n">
        <v>97</v>
      </c>
      <c r="I1448" s="11" t="n">
        <v>5193</v>
      </c>
      <c r="J1448" s="11" t="n">
        <v>3935</v>
      </c>
      <c r="K1448" s="11" t="n">
        <v>4</v>
      </c>
      <c r="L1448" s="12" t="n">
        <v>16.9521146452289</v>
      </c>
      <c r="M1448" s="12" t="n">
        <v>0.699056274030059</v>
      </c>
      <c r="N1448" s="13" t="n">
        <v>0.757750818409397</v>
      </c>
      <c r="O1448" s="13" t="n">
        <v>0.907549807759525</v>
      </c>
      <c r="P1448" s="13" t="n">
        <v>0.106606081789584</v>
      </c>
      <c r="Q1448" s="13" t="n">
        <v>-0.360313024035774</v>
      </c>
      <c r="R1448" s="13" t="n">
        <v>-0.440879926672777</v>
      </c>
      <c r="S1448" s="11" t="n">
        <v>-1</v>
      </c>
      <c r="T1448" s="13" t="n">
        <v>-0.0934579439252337</v>
      </c>
      <c r="U1448" s="13" t="n">
        <v>-0.0779474431818182</v>
      </c>
      <c r="V1448" s="11" t="n">
        <v>0</v>
      </c>
      <c r="W1448" s="13" t="n">
        <v>-0.298969072164949</v>
      </c>
      <c r="X1448" s="11" t="n">
        <v>1</v>
      </c>
      <c r="Y1448" s="11" t="n">
        <v>0</v>
      </c>
      <c r="Z1448" s="11" t="n">
        <v>1</v>
      </c>
      <c r="AA1448" s="11" t="n">
        <v>0</v>
      </c>
      <c r="AB1448" s="10" t="s">
        <v>515</v>
      </c>
      <c r="AC1448" s="11" t="n">
        <v>13</v>
      </c>
      <c r="AD1448" s="11" t="n">
        <v>45</v>
      </c>
      <c r="AE1448" s="11" t="n">
        <v>33</v>
      </c>
      <c r="AF1448" s="11" t="n">
        <v>6</v>
      </c>
      <c r="AG1448" s="11" t="n">
        <v>0</v>
      </c>
      <c r="AH1448" s="11" t="n">
        <v>0</v>
      </c>
      <c r="AI1448" s="13" t="n">
        <v>0.134020618556701</v>
      </c>
      <c r="AJ1448" s="13" t="n">
        <v>0.463917525773196</v>
      </c>
      <c r="AK1448" s="13" t="n">
        <v>0.34020618556701</v>
      </c>
      <c r="AL1448" s="13" t="n">
        <v>0.0618556701030928</v>
      </c>
      <c r="AM1448" s="13" t="n">
        <v>0</v>
      </c>
      <c r="AN1448" s="11" t="n">
        <v>3</v>
      </c>
      <c r="AO1448" s="13" t="n">
        <v>0.03</v>
      </c>
      <c r="AP1448" s="11" t="n">
        <v>14</v>
      </c>
      <c r="AQ1448" s="11" t="n">
        <v>2</v>
      </c>
      <c r="AR1448" s="13" t="n">
        <v>0.125</v>
      </c>
      <c r="AS1448" s="13" t="n">
        <v>0.0178571428571429</v>
      </c>
      <c r="AT1448" s="14" t="n">
        <f aca="false">SUMIFS(시도_소아과개폐업!$C$5:$C$293,시도_소아과개폐업!$A$5:$A$293,$D1448,시도_소아과개폐업!$B$5:$B$293,$B1448)</f>
        <v>4</v>
      </c>
      <c r="AU1448" s="14" t="n">
        <f aca="false">SUMIFS(시도_소아과개폐업!$D$5:$D$293,시도_소아과개폐업!$A$5:$A$293,$D1448,시도_소아과개폐업!$B$5:$B$293,$B1448)</f>
        <v>3</v>
      </c>
      <c r="AV1448" s="14" t="n">
        <f aca="false">SUMIFS(시도_소아과개폐업!$F$5:$F$293,시도_소아과개폐업!$A$5:$A$293,$D1448,시도_소아과개폐업!$B$5:$B$293,$B1448)</f>
        <v>1</v>
      </c>
      <c r="AW1448" s="15" t="n">
        <f aca="false">SUMIFS(시도_소아과개폐업!$G$5:$G$293,시도_소아과개폐업!$A$5:$A$293,$D1448,시도_소아과개폐업!$B$5:$B$293,$B1448)</f>
        <v>0.09375</v>
      </c>
      <c r="AX1448" s="14" t="n">
        <f aca="false">SUMIFS(시도_소아과개폐업!$H$5:$H$293,시도_소아과개폐업!$A$5:$A$293,$D1448,시도_소아과개폐업!$B$5:$B$293,$B1448)</f>
        <v>16</v>
      </c>
      <c r="AY1448" s="14" t="n">
        <f aca="false">SUMIFS(시군구_병원급!$E$5:$E$3668,시군구_병원급!$A$5:$A$3668,$A1448,시군구_병원급!$D$5:$D$3668,$D1448)</f>
        <v>2</v>
      </c>
      <c r="AZ1448" s="14" t="n">
        <f aca="false">SUMIFS(시군구_병원급!$F$5:$F$3668,시군구_병원급!$A$5:$A$3668,$A1448,시군구_병원급!$D$5:$D$3668,$D1448)</f>
        <v>1</v>
      </c>
      <c r="BA1448" s="14" t="n">
        <f aca="false">SUMIFS(시군구_병원급!$G$5:$G$3668,시군구_병원급!$A$5:$A$3668,$A1448,시군구_병원급!$D$5:$D$3668,$D1448)</f>
        <v>2</v>
      </c>
      <c r="BB1448" s="14" t="n">
        <f aca="false">SUMIFS(시군구_병원급!$H$5:$H$3668,시군구_병원급!$A$5:$A$3668,$A1448,시군구_병원급!$D$5:$D$3668,$D1448)</f>
        <v>6</v>
      </c>
      <c r="BC1448" s="16" t="n">
        <f aca="false">K1448+AY1448</f>
        <v>6</v>
      </c>
      <c r="BD1448" s="17" t="n">
        <f aca="false">IF(E1448=0,"",(K1448+AY1448)/E1448*1000)</f>
        <v>1.04858441104509</v>
      </c>
      <c r="BE1448" s="16" t="n">
        <f aca="false">AY1448-SUMIFS(시군구_병원급!$E$5:$E$3668,시군구_병원급!$A$5:$A$3668,$A1448,시군구_병원급!$D$5:$D$3668,$D1448-3)</f>
        <v>0</v>
      </c>
      <c r="BF1448" s="16" t="n">
        <f aca="false">IF(AY1448=0,1,0)</f>
        <v>0</v>
      </c>
      <c r="BG1448" s="16" t="n">
        <f aca="false">IF(K1448+AY1448=0,1,0)</f>
        <v>0</v>
      </c>
      <c r="BH1448" s="16" t="n">
        <f aca="false">AF1448+AG1448+AH1448</f>
        <v>6</v>
      </c>
      <c r="BI1448" s="18" t="n">
        <f aca="false">IF(H1448=0,"",BH1448/H1448)</f>
        <v>0.0618556701030928</v>
      </c>
      <c r="BJ1448" s="16" t="n">
        <f aca="false">IF(AP1448="","",AP1448+AN1448)</f>
        <v>17</v>
      </c>
    </row>
    <row r="1449" customFormat="false" ht="15" hidden="false" customHeight="true" outlineLevel="0" collapsed="false">
      <c r="A1449" s="9" t="s">
        <v>196</v>
      </c>
      <c r="B1449" s="10" t="s">
        <v>193</v>
      </c>
      <c r="C1449" s="10" t="s">
        <v>129</v>
      </c>
      <c r="D1449" s="9" t="n">
        <v>2022</v>
      </c>
      <c r="E1449" s="11" t="n">
        <v>11403</v>
      </c>
      <c r="F1449" s="11" t="n">
        <v>1404</v>
      </c>
      <c r="G1449" s="11" t="n">
        <v>1415</v>
      </c>
      <c r="H1449" s="11" t="n">
        <v>173</v>
      </c>
      <c r="I1449" s="11" t="n">
        <v>7767</v>
      </c>
      <c r="J1449" s="11" t="n">
        <v>6574</v>
      </c>
      <c r="K1449" s="11" t="n">
        <v>7</v>
      </c>
      <c r="L1449" s="12" t="n">
        <v>15.1714461106726</v>
      </c>
      <c r="M1449" s="12" t="n">
        <v>0.613873542050338</v>
      </c>
      <c r="N1449" s="13" t="n">
        <v>0.846401441998198</v>
      </c>
      <c r="O1449" s="13" t="n">
        <v>0.681136543014996</v>
      </c>
      <c r="P1449" s="13" t="n">
        <v>0.124090151714461</v>
      </c>
      <c r="Q1449" s="13" t="n">
        <v>-0.244934445768772</v>
      </c>
      <c r="R1449" s="13" t="n">
        <v>-0.281725888324873</v>
      </c>
      <c r="S1449" s="11" t="n">
        <v>-1</v>
      </c>
      <c r="T1449" s="13" t="n">
        <v>-0.108247422680412</v>
      </c>
      <c r="U1449" s="13" t="n">
        <v>-0.0755772435134492</v>
      </c>
      <c r="V1449" s="11" t="n">
        <v>0</v>
      </c>
      <c r="W1449" s="13" t="n">
        <v>-0.173410404624278</v>
      </c>
      <c r="X1449" s="11" t="n">
        <v>0</v>
      </c>
      <c r="Y1449" s="11" t="n">
        <v>0</v>
      </c>
      <c r="Z1449" s="11" t="n">
        <v>0</v>
      </c>
      <c r="AA1449" s="11" t="n">
        <v>0</v>
      </c>
      <c r="AB1449" s="10" t="s">
        <v>515</v>
      </c>
      <c r="AC1449" s="11" t="n">
        <v>32</v>
      </c>
      <c r="AD1449" s="11" t="n">
        <v>69</v>
      </c>
      <c r="AE1449" s="11" t="n">
        <v>61</v>
      </c>
      <c r="AF1449" s="11" t="n">
        <v>5</v>
      </c>
      <c r="AG1449" s="11" t="n">
        <v>4</v>
      </c>
      <c r="AH1449" s="11" t="n">
        <v>2</v>
      </c>
      <c r="AI1449" s="13" t="n">
        <v>0.184971098265896</v>
      </c>
      <c r="AJ1449" s="13" t="n">
        <v>0.398843930635838</v>
      </c>
      <c r="AK1449" s="13" t="n">
        <v>0.352601156069364</v>
      </c>
      <c r="AL1449" s="13" t="n">
        <v>0.0289017341040462</v>
      </c>
      <c r="AM1449" s="13" t="n">
        <v>0.023121387283237</v>
      </c>
      <c r="AN1449" s="11" t="n">
        <v>4</v>
      </c>
      <c r="AO1449" s="13" t="n">
        <v>0.0225988700564972</v>
      </c>
      <c r="AP1449" s="11" t="n">
        <v>21</v>
      </c>
      <c r="AQ1449" s="11" t="n">
        <v>1</v>
      </c>
      <c r="AR1449" s="13" t="n">
        <v>0.106598984771574</v>
      </c>
      <c r="AS1449" s="13" t="n">
        <v>0.0050761421319797</v>
      </c>
      <c r="AT1449" s="14" t="n">
        <f aca="false">SUMIFS(시도_소아과개폐업!$C$5:$C$293,시도_소아과개폐업!$A$5:$A$293,$D1449,시도_소아과개폐업!$B$5:$B$293,$B1449)</f>
        <v>4</v>
      </c>
      <c r="AU1449" s="14" t="n">
        <f aca="false">SUMIFS(시도_소아과개폐업!$D$5:$D$293,시도_소아과개폐업!$A$5:$A$293,$D1449,시도_소아과개폐업!$B$5:$B$293,$B1449)</f>
        <v>3</v>
      </c>
      <c r="AV1449" s="14" t="n">
        <f aca="false">SUMIFS(시도_소아과개폐업!$F$5:$F$293,시도_소아과개폐업!$A$5:$A$293,$D1449,시도_소아과개폐업!$B$5:$B$293,$B1449)</f>
        <v>1</v>
      </c>
      <c r="AW1449" s="15" t="n">
        <f aca="false">SUMIFS(시도_소아과개폐업!$G$5:$G$293,시도_소아과개폐업!$A$5:$A$293,$D1449,시도_소아과개폐업!$B$5:$B$293,$B1449)</f>
        <v>0.09375</v>
      </c>
      <c r="AX1449" s="14" t="n">
        <f aca="false">SUMIFS(시도_소아과개폐업!$H$5:$H$293,시도_소아과개폐업!$A$5:$A$293,$D1449,시도_소아과개폐업!$B$5:$B$293,$B1449)</f>
        <v>16</v>
      </c>
      <c r="AY1449" s="14" t="n">
        <f aca="false">SUMIFS(시군구_병원급!$E$5:$E$3668,시군구_병원급!$A$5:$A$3668,$A1449,시군구_병원급!$D$5:$D$3668,$D1449)</f>
        <v>6</v>
      </c>
      <c r="AZ1449" s="14" t="n">
        <f aca="false">SUMIFS(시군구_병원급!$F$5:$F$3668,시군구_병원급!$A$5:$A$3668,$A1449,시군구_병원급!$D$5:$D$3668,$D1449)</f>
        <v>2</v>
      </c>
      <c r="BA1449" s="14" t="n">
        <f aca="false">SUMIFS(시군구_병원급!$G$5:$G$3668,시군구_병원급!$A$5:$A$3668,$A1449,시군구_병원급!$D$5:$D$3668,$D1449)</f>
        <v>5</v>
      </c>
      <c r="BB1449" s="14" t="n">
        <f aca="false">SUMIFS(시군구_병원급!$H$5:$H$3668,시군구_병원급!$A$5:$A$3668,$A1449,시군구_병원급!$D$5:$D$3668,$D1449)</f>
        <v>12</v>
      </c>
      <c r="BC1449" s="16" t="n">
        <f aca="false">K1449+AY1449</f>
        <v>13</v>
      </c>
      <c r="BD1449" s="17" t="n">
        <f aca="false">IF(E1449=0,"",(K1449+AY1449)/E1449*1000)</f>
        <v>1.14005086380777</v>
      </c>
      <c r="BE1449" s="16" t="n">
        <f aca="false">AY1449-SUMIFS(시군구_병원급!$E$5:$E$3668,시군구_병원급!$A$5:$A$3668,$A1449,시군구_병원급!$D$5:$D$3668,$D1449-3)</f>
        <v>0</v>
      </c>
      <c r="BF1449" s="16" t="n">
        <f aca="false">IF(AY1449=0,1,0)</f>
        <v>0</v>
      </c>
      <c r="BG1449" s="16" t="n">
        <f aca="false">IF(K1449+AY1449=0,1,0)</f>
        <v>0</v>
      </c>
      <c r="BH1449" s="16" t="n">
        <f aca="false">AF1449+AG1449+AH1449</f>
        <v>11</v>
      </c>
      <c r="BI1449" s="18" t="n">
        <f aca="false">IF(H1449=0,"",BH1449/H1449)</f>
        <v>0.0635838150289017</v>
      </c>
      <c r="BJ1449" s="16" t="n">
        <f aca="false">IF(AP1449="","",AP1449+AN1449)</f>
        <v>25</v>
      </c>
    </row>
    <row r="1450" customFormat="false" ht="15" hidden="false" customHeight="true" outlineLevel="0" collapsed="false">
      <c r="A1450" s="9" t="s">
        <v>197</v>
      </c>
      <c r="B1450" s="10" t="s">
        <v>193</v>
      </c>
      <c r="C1450" s="10" t="s">
        <v>198</v>
      </c>
      <c r="D1450" s="9" t="n">
        <v>2022</v>
      </c>
      <c r="E1450" s="11" t="n">
        <v>7601</v>
      </c>
      <c r="F1450" s="11" t="n">
        <v>1071</v>
      </c>
      <c r="G1450" s="11" t="n">
        <v>1127</v>
      </c>
      <c r="H1450" s="11" t="n">
        <v>113</v>
      </c>
      <c r="I1450" s="11" t="n">
        <v>6392</v>
      </c>
      <c r="J1450" s="11" t="n">
        <v>4634</v>
      </c>
      <c r="K1450" s="11" t="n">
        <v>5</v>
      </c>
      <c r="L1450" s="12" t="n">
        <v>14.8664649388238</v>
      </c>
      <c r="M1450" s="12" t="n">
        <v>0.657808183133798</v>
      </c>
      <c r="N1450" s="13" t="n">
        <v>0.724968710888611</v>
      </c>
      <c r="O1450" s="13" t="n">
        <v>0.840941981318248</v>
      </c>
      <c r="P1450" s="13" t="n">
        <v>0.148269964478358</v>
      </c>
      <c r="Q1450" s="13" t="n">
        <v>-0.271166938345</v>
      </c>
      <c r="R1450" s="13" t="n">
        <v>-0.221685082872928</v>
      </c>
      <c r="S1450" s="11" t="n">
        <v>0</v>
      </c>
      <c r="T1450" s="13" t="n">
        <v>-0.0661157024793388</v>
      </c>
      <c r="U1450" s="13" t="n">
        <v>-0.076300578034682</v>
      </c>
      <c r="V1450" s="11" t="n">
        <v>0</v>
      </c>
      <c r="W1450" s="13" t="n">
        <v>-0.15929203539823</v>
      </c>
      <c r="X1450" s="11" t="n">
        <v>0</v>
      </c>
      <c r="Y1450" s="11" t="n">
        <v>0</v>
      </c>
      <c r="Z1450" s="11" t="n">
        <v>0</v>
      </c>
      <c r="AA1450" s="11" t="n">
        <v>0</v>
      </c>
      <c r="AB1450" s="10" t="s">
        <v>515</v>
      </c>
      <c r="AC1450" s="11" t="n">
        <v>17</v>
      </c>
      <c r="AD1450" s="11" t="n">
        <v>54</v>
      </c>
      <c r="AE1450" s="11" t="n">
        <v>24</v>
      </c>
      <c r="AF1450" s="11" t="n">
        <v>8</v>
      </c>
      <c r="AG1450" s="11" t="n">
        <v>10</v>
      </c>
      <c r="AH1450" s="11" t="n">
        <v>0</v>
      </c>
      <c r="AI1450" s="13" t="n">
        <v>0.150442477876106</v>
      </c>
      <c r="AJ1450" s="13" t="n">
        <v>0.47787610619469</v>
      </c>
      <c r="AK1450" s="13" t="n">
        <v>0.212389380530973</v>
      </c>
      <c r="AL1450" s="13" t="n">
        <v>0.0707964601769912</v>
      </c>
      <c r="AM1450" s="13" t="n">
        <v>0.0884955752212389</v>
      </c>
      <c r="AN1450" s="11" t="n">
        <v>2</v>
      </c>
      <c r="AO1450" s="13" t="n">
        <v>0.0173913043478261</v>
      </c>
      <c r="AP1450" s="11" t="n">
        <v>10</v>
      </c>
      <c r="AQ1450" s="11" t="n">
        <v>1</v>
      </c>
      <c r="AR1450" s="13" t="n">
        <v>0.0806451612903226</v>
      </c>
      <c r="AS1450" s="13" t="n">
        <v>0.00806451612903226</v>
      </c>
      <c r="AT1450" s="14" t="n">
        <f aca="false">SUMIFS(시도_소아과개폐업!$C$5:$C$293,시도_소아과개폐업!$A$5:$A$293,$D1450,시도_소아과개폐업!$B$5:$B$293,$B1450)</f>
        <v>4</v>
      </c>
      <c r="AU1450" s="14" t="n">
        <f aca="false">SUMIFS(시도_소아과개폐업!$D$5:$D$293,시도_소아과개폐업!$A$5:$A$293,$D1450,시도_소아과개폐업!$B$5:$B$293,$B1450)</f>
        <v>3</v>
      </c>
      <c r="AV1450" s="14" t="n">
        <f aca="false">SUMIFS(시도_소아과개폐업!$F$5:$F$293,시도_소아과개폐업!$A$5:$A$293,$D1450,시도_소아과개폐업!$B$5:$B$293,$B1450)</f>
        <v>1</v>
      </c>
      <c r="AW1450" s="15" t="n">
        <f aca="false">SUMIFS(시도_소아과개폐업!$G$5:$G$293,시도_소아과개폐업!$A$5:$A$293,$D1450,시도_소아과개폐업!$B$5:$B$293,$B1450)</f>
        <v>0.09375</v>
      </c>
      <c r="AX1450" s="14" t="n">
        <f aca="false">SUMIFS(시도_소아과개폐업!$H$5:$H$293,시도_소아과개폐업!$A$5:$A$293,$D1450,시도_소아과개폐업!$B$5:$B$293,$B1450)</f>
        <v>16</v>
      </c>
      <c r="AY1450" s="14" t="n">
        <f aca="false">SUMIFS(시군구_병원급!$E$5:$E$3668,시군구_병원급!$A$5:$A$3668,$A1450,시군구_병원급!$D$5:$D$3668,$D1450)</f>
        <v>5</v>
      </c>
      <c r="AZ1450" s="14" t="n">
        <f aca="false">SUMIFS(시군구_병원급!$F$5:$F$3668,시군구_병원급!$A$5:$A$3668,$A1450,시군구_병원급!$D$5:$D$3668,$D1450)</f>
        <v>1</v>
      </c>
      <c r="BA1450" s="14" t="n">
        <f aca="false">SUMIFS(시군구_병원급!$G$5:$G$3668,시군구_병원급!$A$5:$A$3668,$A1450,시군구_병원급!$D$5:$D$3668,$D1450)</f>
        <v>6</v>
      </c>
      <c r="BB1450" s="14" t="n">
        <f aca="false">SUMIFS(시군구_병원급!$H$5:$H$3668,시군구_병원급!$A$5:$A$3668,$A1450,시군구_병원급!$D$5:$D$3668,$D1450)</f>
        <v>19</v>
      </c>
      <c r="BC1450" s="16" t="n">
        <f aca="false">K1450+AY1450</f>
        <v>10</v>
      </c>
      <c r="BD1450" s="17" t="n">
        <f aca="false">IF(E1450=0,"",(K1450+AY1450)/E1450*1000)</f>
        <v>1.3156163662676</v>
      </c>
      <c r="BE1450" s="16" t="n">
        <f aca="false">AY1450-SUMIFS(시군구_병원급!$E$5:$E$3668,시군구_병원급!$A$5:$A$3668,$A1450,시군구_병원급!$D$5:$D$3668,$D1450-3)</f>
        <v>-1</v>
      </c>
      <c r="BF1450" s="16" t="n">
        <f aca="false">IF(AY1450=0,1,0)</f>
        <v>0</v>
      </c>
      <c r="BG1450" s="16" t="n">
        <f aca="false">IF(K1450+AY1450=0,1,0)</f>
        <v>0</v>
      </c>
      <c r="BH1450" s="16" t="n">
        <f aca="false">AF1450+AG1450+AH1450</f>
        <v>18</v>
      </c>
      <c r="BI1450" s="18" t="n">
        <f aca="false">IF(H1450=0,"",BH1450/H1450)</f>
        <v>0.15929203539823</v>
      </c>
      <c r="BJ1450" s="16" t="n">
        <f aca="false">IF(AP1450="","",AP1450+AN1450)</f>
        <v>12</v>
      </c>
    </row>
    <row r="1451" customFormat="false" ht="15" hidden="false" customHeight="true" outlineLevel="0" collapsed="false">
      <c r="A1451" s="9" t="s">
        <v>199</v>
      </c>
      <c r="B1451" s="10" t="s">
        <v>200</v>
      </c>
      <c r="C1451" s="10" t="s">
        <v>200</v>
      </c>
      <c r="D1451" s="9" t="n">
        <v>2022</v>
      </c>
      <c r="E1451" s="11" t="n">
        <v>23853</v>
      </c>
      <c r="F1451" s="11" t="n">
        <v>3100</v>
      </c>
      <c r="G1451" s="11" t="n">
        <v>3209</v>
      </c>
      <c r="H1451" s="11" t="n">
        <v>327</v>
      </c>
      <c r="I1451" s="11" t="n">
        <v>18789</v>
      </c>
      <c r="J1451" s="11" t="n">
        <v>14927</v>
      </c>
      <c r="K1451" s="11" t="n">
        <v>22</v>
      </c>
      <c r="L1451" s="12" t="n">
        <v>13.7089674254811</v>
      </c>
      <c r="M1451" s="12" t="n">
        <v>0.922315851255607</v>
      </c>
      <c r="N1451" s="13" t="n">
        <v>0.794454201926659</v>
      </c>
      <c r="O1451" s="13" t="n">
        <v>0.787699660420073</v>
      </c>
      <c r="P1451" s="13" t="n">
        <v>0.134532343939966</v>
      </c>
      <c r="Q1451" s="13" t="n">
        <v>-0.111189775310206</v>
      </c>
      <c r="R1451" s="13" t="n">
        <v>-0.159727677402461</v>
      </c>
      <c r="S1451" s="11" t="n">
        <v>1</v>
      </c>
      <c r="T1451" s="13" t="n">
        <v>-0.0466472303206997</v>
      </c>
      <c r="U1451" s="13" t="n">
        <v>-0.0363132789659948</v>
      </c>
      <c r="V1451" s="11" t="n">
        <v>0</v>
      </c>
      <c r="W1451" s="13" t="n">
        <v>-0.125382262996942</v>
      </c>
      <c r="X1451" s="11" t="n">
        <v>0</v>
      </c>
      <c r="Y1451" s="11" t="n">
        <v>0</v>
      </c>
      <c r="Z1451" s="11" t="n">
        <v>0</v>
      </c>
      <c r="AA1451" s="11" t="n">
        <v>0</v>
      </c>
      <c r="AB1451" s="10" t="s">
        <v>515</v>
      </c>
      <c r="AC1451" s="11" t="n">
        <v>122</v>
      </c>
      <c r="AD1451" s="11" t="n">
        <v>62</v>
      </c>
      <c r="AE1451" s="11" t="n">
        <v>114</v>
      </c>
      <c r="AF1451" s="11" t="n">
        <v>16</v>
      </c>
      <c r="AG1451" s="11" t="n">
        <v>13</v>
      </c>
      <c r="AH1451" s="11" t="n">
        <v>0</v>
      </c>
      <c r="AI1451" s="13" t="n">
        <v>0.373088685015291</v>
      </c>
      <c r="AJ1451" s="13" t="n">
        <v>0.18960244648318</v>
      </c>
      <c r="AK1451" s="13" t="n">
        <v>0.348623853211009</v>
      </c>
      <c r="AL1451" s="13" t="n">
        <v>0.0489296636085627</v>
      </c>
      <c r="AM1451" s="13" t="n">
        <v>0.0397553516819572</v>
      </c>
      <c r="AN1451" s="11" t="n">
        <v>1</v>
      </c>
      <c r="AO1451" s="13" t="n">
        <v>0.00304878048780488</v>
      </c>
      <c r="AP1451" s="11" t="n">
        <v>39</v>
      </c>
      <c r="AQ1451" s="11" t="n">
        <v>23</v>
      </c>
      <c r="AR1451" s="13" t="n">
        <v>0.113372093023256</v>
      </c>
      <c r="AS1451" s="13" t="n">
        <v>0.0668604651162791</v>
      </c>
      <c r="AT1451" s="14" t="n">
        <f aca="false">SUMIFS(시도_소아과개폐업!$C$5:$C$293,시도_소아과개폐업!$A$5:$A$293,$D1451,시도_소아과개폐업!$B$5:$B$293,$B1451)</f>
        <v>4</v>
      </c>
      <c r="AU1451" s="14" t="n">
        <f aca="false">SUMIFS(시도_소아과개폐업!$D$5:$D$293,시도_소아과개폐업!$A$5:$A$293,$D1451,시도_소아과개폐업!$B$5:$B$293,$B1451)</f>
        <v>1</v>
      </c>
      <c r="AV1451" s="14" t="n">
        <f aca="false">SUMIFS(시도_소아과개폐업!$F$5:$F$293,시도_소아과개폐업!$A$5:$A$293,$D1451,시도_소아과개폐업!$B$5:$B$293,$B1451)</f>
        <v>3</v>
      </c>
      <c r="AW1451" s="15" t="n">
        <f aca="false">SUMIFS(시도_소아과개폐업!$G$5:$G$293,시도_소아과개폐업!$A$5:$A$293,$D1451,시도_소아과개폐업!$B$5:$B$293,$B1451)</f>
        <v>0.0454545454545455</v>
      </c>
      <c r="AX1451" s="14" t="n">
        <f aca="false">SUMIFS(시도_소아과개폐업!$H$5:$H$293,시도_소아과개폐업!$A$5:$A$293,$D1451,시도_소아과개폐업!$B$5:$B$293,$B1451)</f>
        <v>11</v>
      </c>
      <c r="AY1451" s="14" t="n">
        <f aca="false">SUMIFS(시군구_병원급!$E$5:$E$3668,시군구_병원급!$A$5:$A$3668,$A1451,시군구_병원급!$D$5:$D$3668,$D1451)</f>
        <v>3</v>
      </c>
      <c r="AZ1451" s="14" t="n">
        <f aca="false">SUMIFS(시군구_병원급!$F$5:$F$3668,시군구_병원급!$A$5:$A$3668,$A1451,시군구_병원급!$D$5:$D$3668,$D1451)</f>
        <v>2</v>
      </c>
      <c r="BA1451" s="14" t="n">
        <f aca="false">SUMIFS(시군구_병원급!$G$5:$G$3668,시군구_병원급!$A$5:$A$3668,$A1451,시군구_병원급!$D$5:$D$3668,$D1451)</f>
        <v>3</v>
      </c>
      <c r="BB1451" s="14" t="n">
        <f aca="false">SUMIFS(시군구_병원급!$H$5:$H$3668,시군구_병원급!$A$5:$A$3668,$A1451,시군구_병원급!$D$5:$D$3668,$D1451)</f>
        <v>13</v>
      </c>
      <c r="BC1451" s="16" t="n">
        <f aca="false">K1451+AY1451</f>
        <v>25</v>
      </c>
      <c r="BD1451" s="17" t="n">
        <f aca="false">IF(E1451=0,"",(K1451+AY1451)/E1451*1000)</f>
        <v>1.04808619460864</v>
      </c>
      <c r="BE1451" s="16" t="n">
        <f aca="false">AY1451-SUMIFS(시군구_병원급!$E$5:$E$3668,시군구_병원급!$A$5:$A$3668,$A1451,시군구_병원급!$D$5:$D$3668,$D1451-3)</f>
        <v>2</v>
      </c>
      <c r="BF1451" s="16" t="n">
        <f aca="false">IF(AY1451=0,1,0)</f>
        <v>0</v>
      </c>
      <c r="BG1451" s="16" t="n">
        <f aca="false">IF(K1451+AY1451=0,1,0)</f>
        <v>0</v>
      </c>
      <c r="BH1451" s="16" t="n">
        <f aca="false">AF1451+AG1451+AH1451</f>
        <v>29</v>
      </c>
      <c r="BI1451" s="18" t="n">
        <f aca="false">IF(H1451=0,"",BH1451/H1451)</f>
        <v>0.0886850152905199</v>
      </c>
      <c r="BJ1451" s="16" t="n">
        <f aca="false">IF(AP1451="","",AP1451+AN1451)</f>
        <v>40</v>
      </c>
    </row>
    <row r="1452" customFormat="false" ht="15" hidden="false" customHeight="true" outlineLevel="0" collapsed="false">
      <c r="A1452" s="9" t="s">
        <v>201</v>
      </c>
      <c r="B1452" s="10" t="s">
        <v>202</v>
      </c>
      <c r="C1452" s="10" t="s">
        <v>203</v>
      </c>
      <c r="D1452" s="9" t="n">
        <v>2022</v>
      </c>
      <c r="E1452" s="11" t="n">
        <v>44824</v>
      </c>
      <c r="F1452" s="11" t="n">
        <v>6528</v>
      </c>
      <c r="G1452" s="11" t="n">
        <v>6558</v>
      </c>
      <c r="H1452" s="11" t="n">
        <v>811</v>
      </c>
      <c r="I1452" s="11" t="n">
        <v>32443</v>
      </c>
      <c r="J1452" s="11" t="n">
        <v>25590</v>
      </c>
      <c r="K1452" s="11" t="n">
        <v>53</v>
      </c>
      <c r="L1452" s="12" t="n">
        <v>18.0929859004105</v>
      </c>
      <c r="M1452" s="12" t="n">
        <v>1.18240228449045</v>
      </c>
      <c r="N1452" s="13" t="n">
        <v>0.788767993095583</v>
      </c>
      <c r="O1452" s="13" t="n">
        <v>0.723786364447617</v>
      </c>
      <c r="P1452" s="13" t="n">
        <v>0.146305550597894</v>
      </c>
      <c r="Q1452" s="13" t="n">
        <v>-0.224726291575142</v>
      </c>
      <c r="R1452" s="13" t="n">
        <v>-0.158259530227185</v>
      </c>
      <c r="S1452" s="11" t="n">
        <v>-9</v>
      </c>
      <c r="T1452" s="13" t="n">
        <v>-0.0948660714285714</v>
      </c>
      <c r="U1452" s="13" t="n">
        <v>-0.0493729488982654</v>
      </c>
      <c r="V1452" s="11" t="n">
        <v>0</v>
      </c>
      <c r="W1452" s="13" t="n">
        <v>-0.170160295930949</v>
      </c>
      <c r="X1452" s="11" t="n">
        <v>0</v>
      </c>
      <c r="Y1452" s="11" t="n">
        <v>0</v>
      </c>
      <c r="Z1452" s="11" t="n">
        <v>0</v>
      </c>
      <c r="AA1452" s="11" t="n">
        <v>0</v>
      </c>
      <c r="AB1452" s="10" t="s">
        <v>515</v>
      </c>
      <c r="AC1452" s="11" t="n">
        <v>70</v>
      </c>
      <c r="AD1452" s="11" t="n">
        <v>266</v>
      </c>
      <c r="AE1452" s="11" t="n">
        <v>432</v>
      </c>
      <c r="AF1452" s="11" t="n">
        <v>29</v>
      </c>
      <c r="AG1452" s="11" t="n">
        <v>10</v>
      </c>
      <c r="AH1452" s="11" t="n">
        <v>4</v>
      </c>
      <c r="AI1452" s="13" t="n">
        <v>0.0863131935881628</v>
      </c>
      <c r="AJ1452" s="13" t="n">
        <v>0.327990135635019</v>
      </c>
      <c r="AK1452" s="13" t="n">
        <v>0.532675709001233</v>
      </c>
      <c r="AL1452" s="13" t="n">
        <v>0.0357583230579531</v>
      </c>
      <c r="AM1452" s="13" t="n">
        <v>0.0123304562268804</v>
      </c>
      <c r="AN1452" s="11" t="n">
        <v>6</v>
      </c>
      <c r="AO1452" s="13" t="n">
        <v>0.00734394124847001</v>
      </c>
      <c r="AP1452" s="11" t="n">
        <v>104</v>
      </c>
      <c r="AQ1452" s="11" t="n">
        <v>18</v>
      </c>
      <c r="AR1452" s="13" t="n">
        <v>0.115171650055371</v>
      </c>
      <c r="AS1452" s="13" t="n">
        <v>0.0199335548172758</v>
      </c>
      <c r="AT1452" s="14" t="n">
        <f aca="false">SUMIFS(시도_소아과개폐업!$C$5:$C$293,시도_소아과개폐업!$A$5:$A$293,$D1452,시도_소아과개폐업!$B$5:$B$293,$B1452)</f>
        <v>167</v>
      </c>
      <c r="AU1452" s="14" t="n">
        <f aca="false">SUMIFS(시도_소아과개폐업!$D$5:$D$293,시도_소아과개폐업!$A$5:$A$293,$D1452,시도_소아과개폐업!$B$5:$B$293,$B1452)</f>
        <v>92</v>
      </c>
      <c r="AV1452" s="14" t="n">
        <f aca="false">SUMIFS(시도_소아과개폐업!$F$5:$F$293,시도_소아과개폐업!$A$5:$A$293,$D1452,시도_소아과개폐업!$B$5:$B$293,$B1452)</f>
        <v>75</v>
      </c>
      <c r="AW1452" s="15" t="n">
        <f aca="false">SUMIFS(시도_소아과개폐업!$G$5:$G$293,시도_소아과개폐업!$A$5:$A$293,$D1452,시도_소아과개폐업!$B$5:$B$293,$B1452)</f>
        <v>0.140030441400304</v>
      </c>
      <c r="AX1452" s="14" t="n">
        <f aca="false">SUMIFS(시도_소아과개폐업!$H$5:$H$293,시도_소아과개폐업!$A$5:$A$293,$D1452,시도_소아과개폐업!$B$5:$B$293,$B1452)</f>
        <v>319</v>
      </c>
      <c r="AY1452" s="14" t="n">
        <f aca="false">SUMIFS(시군구_병원급!$E$5:$E$3668,시군구_병원급!$A$5:$A$3668,$A1452,시군구_병원급!$D$5:$D$3668,$D1452)</f>
        <v>19</v>
      </c>
      <c r="AZ1452" s="14" t="n">
        <f aca="false">SUMIFS(시군구_병원급!$F$5:$F$3668,시군구_병원급!$A$5:$A$3668,$A1452,시군구_병원급!$D$5:$D$3668,$D1452)</f>
        <v>6</v>
      </c>
      <c r="BA1452" s="14" t="n">
        <f aca="false">SUMIFS(시군구_병원급!$G$5:$G$3668,시군구_병원급!$A$5:$A$3668,$A1452,시군구_병원급!$D$5:$D$3668,$D1452)</f>
        <v>38</v>
      </c>
      <c r="BB1452" s="14" t="n">
        <f aca="false">SUMIFS(시군구_병원급!$H$5:$H$3668,시군구_병원급!$A$5:$A$3668,$A1452,시군구_병원급!$D$5:$D$3668,$D1452)</f>
        <v>75</v>
      </c>
      <c r="BC1452" s="16" t="n">
        <f aca="false">K1452+AY1452</f>
        <v>72</v>
      </c>
      <c r="BD1452" s="17" t="n">
        <f aca="false">IF(E1452=0,"",(K1452+AY1452)/E1452*1000)</f>
        <v>1.60628234874175</v>
      </c>
      <c r="BE1452" s="16" t="n">
        <f aca="false">AY1452-SUMIFS(시군구_병원급!$E$5:$E$3668,시군구_병원급!$A$5:$A$3668,$A1452,시군구_병원급!$D$5:$D$3668,$D1452-3)</f>
        <v>1</v>
      </c>
      <c r="BF1452" s="16" t="n">
        <f aca="false">IF(AY1452=0,1,0)</f>
        <v>0</v>
      </c>
      <c r="BG1452" s="16" t="n">
        <f aca="false">IF(K1452+AY1452=0,1,0)</f>
        <v>0</v>
      </c>
      <c r="BH1452" s="16" t="n">
        <f aca="false">AF1452+AG1452+AH1452</f>
        <v>43</v>
      </c>
      <c r="BI1452" s="18" t="n">
        <f aca="false">IF(H1452=0,"",BH1452/H1452)</f>
        <v>0.0530209617755857</v>
      </c>
      <c r="BJ1452" s="16" t="n">
        <f aca="false">IF(AP1452="","",AP1452+AN1452)</f>
        <v>110</v>
      </c>
    </row>
    <row r="1453" customFormat="false" ht="15" hidden="false" customHeight="true" outlineLevel="0" collapsed="false">
      <c r="A1453" s="9" t="s">
        <v>204</v>
      </c>
      <c r="B1453" s="10" t="s">
        <v>202</v>
      </c>
      <c r="C1453" s="10" t="s">
        <v>205</v>
      </c>
      <c r="D1453" s="9" t="n">
        <v>2022</v>
      </c>
      <c r="E1453" s="11" t="n">
        <v>32312</v>
      </c>
      <c r="F1453" s="11" t="n">
        <v>4751</v>
      </c>
      <c r="G1453" s="11" t="n">
        <v>4966</v>
      </c>
      <c r="H1453" s="11" t="n">
        <v>515</v>
      </c>
      <c r="I1453" s="11" t="n">
        <v>24952</v>
      </c>
      <c r="J1453" s="11" t="n">
        <v>18699</v>
      </c>
      <c r="K1453" s="11" t="n">
        <v>63</v>
      </c>
      <c r="L1453" s="12" t="n">
        <v>15.9383510769993</v>
      </c>
      <c r="M1453" s="12" t="n">
        <v>1.94974003466205</v>
      </c>
      <c r="N1453" s="13" t="n">
        <v>0.749398845783905</v>
      </c>
      <c r="O1453" s="13" t="n">
        <v>0.772220846744244</v>
      </c>
      <c r="P1453" s="13" t="n">
        <v>0.153689031938599</v>
      </c>
      <c r="Q1453" s="13" t="n">
        <v>-0.173880806892849</v>
      </c>
      <c r="R1453" s="13" t="n">
        <v>-0.144972451790634</v>
      </c>
      <c r="S1453" s="11" t="n">
        <v>3</v>
      </c>
      <c r="T1453" s="13" t="n">
        <v>-0.0567765567765568</v>
      </c>
      <c r="U1453" s="13" t="n">
        <v>-0.010234034113447</v>
      </c>
      <c r="V1453" s="11" t="n">
        <v>0</v>
      </c>
      <c r="W1453" s="13" t="n">
        <v>-0.170873786407767</v>
      </c>
      <c r="X1453" s="11" t="n">
        <v>0</v>
      </c>
      <c r="Y1453" s="11" t="n">
        <v>0</v>
      </c>
      <c r="Z1453" s="11" t="n">
        <v>0</v>
      </c>
      <c r="AA1453" s="11" t="n">
        <v>0</v>
      </c>
      <c r="AB1453" s="10" t="s">
        <v>515</v>
      </c>
      <c r="AC1453" s="11" t="n">
        <v>103</v>
      </c>
      <c r="AD1453" s="11" t="n">
        <v>111</v>
      </c>
      <c r="AE1453" s="11" t="n">
        <v>229</v>
      </c>
      <c r="AF1453" s="11" t="n">
        <v>58</v>
      </c>
      <c r="AG1453" s="11" t="n">
        <v>8</v>
      </c>
      <c r="AH1453" s="11" t="n">
        <v>6</v>
      </c>
      <c r="AI1453" s="13" t="n">
        <v>0.2</v>
      </c>
      <c r="AJ1453" s="13" t="n">
        <v>0.215533980582524</v>
      </c>
      <c r="AK1453" s="13" t="n">
        <v>0.444660194174757</v>
      </c>
      <c r="AL1453" s="13" t="n">
        <v>0.112621359223301</v>
      </c>
      <c r="AM1453" s="13" t="n">
        <v>0.0155339805825243</v>
      </c>
      <c r="AN1453" s="11" t="n">
        <v>8</v>
      </c>
      <c r="AO1453" s="13" t="n">
        <v>0.0152963671128107</v>
      </c>
      <c r="AP1453" s="11" t="n">
        <v>49</v>
      </c>
      <c r="AQ1453" s="11" t="n">
        <v>24</v>
      </c>
      <c r="AR1453" s="13" t="n">
        <v>0.0894160583941606</v>
      </c>
      <c r="AS1453" s="13" t="n">
        <v>0.0437956204379562</v>
      </c>
      <c r="AT1453" s="14" t="n">
        <f aca="false">SUMIFS(시도_소아과개폐업!$C$5:$C$293,시도_소아과개폐업!$A$5:$A$293,$D1453,시도_소아과개폐업!$B$5:$B$293,$B1453)</f>
        <v>167</v>
      </c>
      <c r="AU1453" s="14" t="n">
        <f aca="false">SUMIFS(시도_소아과개폐업!$D$5:$D$293,시도_소아과개폐업!$A$5:$A$293,$D1453,시도_소아과개폐업!$B$5:$B$293,$B1453)</f>
        <v>92</v>
      </c>
      <c r="AV1453" s="14" t="n">
        <f aca="false">SUMIFS(시도_소아과개폐업!$F$5:$F$293,시도_소아과개폐업!$A$5:$A$293,$D1453,시도_소아과개폐업!$B$5:$B$293,$B1453)</f>
        <v>75</v>
      </c>
      <c r="AW1453" s="15" t="n">
        <f aca="false">SUMIFS(시도_소아과개폐업!$G$5:$G$293,시도_소아과개폐업!$A$5:$A$293,$D1453,시도_소아과개폐업!$B$5:$B$293,$B1453)</f>
        <v>0.140030441400304</v>
      </c>
      <c r="AX1453" s="14" t="n">
        <f aca="false">SUMIFS(시도_소아과개폐업!$H$5:$H$293,시도_소아과개폐업!$A$5:$A$293,$D1453,시도_소아과개폐업!$B$5:$B$293,$B1453)</f>
        <v>319</v>
      </c>
      <c r="AY1453" s="14" t="n">
        <f aca="false">SUMIFS(시군구_병원급!$E$5:$E$3668,시군구_병원급!$A$5:$A$3668,$A1453,시군구_병원급!$D$5:$D$3668,$D1453)</f>
        <v>13</v>
      </c>
      <c r="AZ1453" s="14" t="n">
        <f aca="false">SUMIFS(시군구_병원급!$F$5:$F$3668,시군구_병원급!$A$5:$A$3668,$A1453,시군구_병원급!$D$5:$D$3668,$D1453)</f>
        <v>7</v>
      </c>
      <c r="BA1453" s="14" t="n">
        <f aca="false">SUMIFS(시군구_병원급!$G$5:$G$3668,시군구_병원급!$A$5:$A$3668,$A1453,시군구_병원급!$D$5:$D$3668,$D1453)</f>
        <v>25</v>
      </c>
      <c r="BB1453" s="14" t="n">
        <f aca="false">SUMIFS(시군구_병원급!$H$5:$H$3668,시군구_병원급!$A$5:$A$3668,$A1453,시군구_병원급!$D$5:$D$3668,$D1453)</f>
        <v>57</v>
      </c>
      <c r="BC1453" s="16" t="n">
        <f aca="false">K1453+AY1453</f>
        <v>76</v>
      </c>
      <c r="BD1453" s="17" t="n">
        <f aca="false">IF(E1453=0,"",(K1453+AY1453)/E1453*1000)</f>
        <v>2.35206734340183</v>
      </c>
      <c r="BE1453" s="16" t="n">
        <f aca="false">AY1453-SUMIFS(시군구_병원급!$E$5:$E$3668,시군구_병원급!$A$5:$A$3668,$A1453,시군구_병원급!$D$5:$D$3668,$D1453-3)</f>
        <v>-1</v>
      </c>
      <c r="BF1453" s="16" t="n">
        <f aca="false">IF(AY1453=0,1,0)</f>
        <v>0</v>
      </c>
      <c r="BG1453" s="16" t="n">
        <f aca="false">IF(K1453+AY1453=0,1,0)</f>
        <v>0</v>
      </c>
      <c r="BH1453" s="16" t="n">
        <f aca="false">AF1453+AG1453+AH1453</f>
        <v>72</v>
      </c>
      <c r="BI1453" s="18" t="n">
        <f aca="false">IF(H1453=0,"",BH1453/H1453)</f>
        <v>0.139805825242718</v>
      </c>
      <c r="BJ1453" s="16" t="n">
        <f aca="false">IF(AP1453="","",AP1453+AN1453)</f>
        <v>57</v>
      </c>
    </row>
    <row r="1454" customFormat="false" ht="15" hidden="false" customHeight="true" outlineLevel="0" collapsed="false">
      <c r="A1454" s="9" t="s">
        <v>206</v>
      </c>
      <c r="B1454" s="10" t="s">
        <v>202</v>
      </c>
      <c r="C1454" s="10" t="s">
        <v>207</v>
      </c>
      <c r="D1454" s="9" t="n">
        <v>2022</v>
      </c>
      <c r="E1454" s="11" t="n">
        <v>16449</v>
      </c>
      <c r="F1454" s="11" t="n">
        <v>2303</v>
      </c>
      <c r="G1454" s="11" t="n">
        <v>2269</v>
      </c>
      <c r="H1454" s="11" t="n">
        <v>336</v>
      </c>
      <c r="I1454" s="11" t="n">
        <v>14084</v>
      </c>
      <c r="J1454" s="11" t="n">
        <v>10992</v>
      </c>
      <c r="K1454" s="11" t="n">
        <v>20</v>
      </c>
      <c r="L1454" s="12" t="n">
        <v>20.4267736640525</v>
      </c>
      <c r="M1454" s="12" t="n">
        <v>1.21587938476503</v>
      </c>
      <c r="N1454" s="13" t="n">
        <v>0.780460096563476</v>
      </c>
      <c r="O1454" s="13" t="n">
        <v>0.856222262751535</v>
      </c>
      <c r="P1454" s="13" t="n">
        <v>0.137941516201593</v>
      </c>
      <c r="Q1454" s="13" t="n">
        <v>-0.149306992139015</v>
      </c>
      <c r="R1454" s="13" t="n">
        <v>-0.0616211745244003</v>
      </c>
      <c r="S1454" s="11" t="n">
        <v>0</v>
      </c>
      <c r="T1454" s="13" t="n">
        <v>-0.0894308943089431</v>
      </c>
      <c r="U1454" s="13" t="n">
        <v>-0.0581784138023271</v>
      </c>
      <c r="V1454" s="11" t="n">
        <v>0</v>
      </c>
      <c r="W1454" s="13" t="n">
        <v>-0.172619047619048</v>
      </c>
      <c r="X1454" s="11" t="n">
        <v>0</v>
      </c>
      <c r="Y1454" s="11" t="n">
        <v>0</v>
      </c>
      <c r="Z1454" s="11" t="n">
        <v>0</v>
      </c>
      <c r="AA1454" s="11" t="n">
        <v>0</v>
      </c>
      <c r="AB1454" s="10" t="s">
        <v>515</v>
      </c>
      <c r="AC1454" s="11" t="n">
        <v>38</v>
      </c>
      <c r="AD1454" s="11" t="n">
        <v>112</v>
      </c>
      <c r="AE1454" s="11" t="n">
        <v>175</v>
      </c>
      <c r="AF1454" s="11" t="n">
        <v>8</v>
      </c>
      <c r="AG1454" s="11" t="n">
        <v>2</v>
      </c>
      <c r="AH1454" s="11" t="n">
        <v>1</v>
      </c>
      <c r="AI1454" s="13" t="n">
        <v>0.113095238095238</v>
      </c>
      <c r="AJ1454" s="13" t="n">
        <v>0.333333333333333</v>
      </c>
      <c r="AK1454" s="13" t="n">
        <v>0.520833333333333</v>
      </c>
      <c r="AL1454" s="13" t="n">
        <v>0.0238095238095238</v>
      </c>
      <c r="AM1454" s="13" t="n">
        <v>0.00595238095238095</v>
      </c>
      <c r="AN1454" s="11" t="n">
        <v>15</v>
      </c>
      <c r="AO1454" s="13" t="n">
        <v>0.0427350427350427</v>
      </c>
      <c r="AP1454" s="11" t="n">
        <v>40</v>
      </c>
      <c r="AQ1454" s="11" t="n">
        <v>10</v>
      </c>
      <c r="AR1454" s="13" t="n">
        <v>0.10498687664042</v>
      </c>
      <c r="AS1454" s="13" t="n">
        <v>0.026246719160105</v>
      </c>
      <c r="AT1454" s="14" t="n">
        <f aca="false">SUMIFS(시도_소아과개폐업!$C$5:$C$293,시도_소아과개폐업!$A$5:$A$293,$D1454,시도_소아과개폐업!$B$5:$B$293,$B1454)</f>
        <v>167</v>
      </c>
      <c r="AU1454" s="14" t="n">
        <f aca="false">SUMIFS(시도_소아과개폐업!$D$5:$D$293,시도_소아과개폐업!$A$5:$A$293,$D1454,시도_소아과개폐업!$B$5:$B$293,$B1454)</f>
        <v>92</v>
      </c>
      <c r="AV1454" s="14" t="n">
        <f aca="false">SUMIFS(시도_소아과개폐업!$F$5:$F$293,시도_소아과개폐업!$A$5:$A$293,$D1454,시도_소아과개폐업!$B$5:$B$293,$B1454)</f>
        <v>75</v>
      </c>
      <c r="AW1454" s="15" t="n">
        <f aca="false">SUMIFS(시도_소아과개폐업!$G$5:$G$293,시도_소아과개폐업!$A$5:$A$293,$D1454,시도_소아과개폐업!$B$5:$B$293,$B1454)</f>
        <v>0.140030441400304</v>
      </c>
      <c r="AX1454" s="14" t="n">
        <f aca="false">SUMIFS(시도_소아과개폐업!$H$5:$H$293,시도_소아과개폐업!$A$5:$A$293,$D1454,시도_소아과개폐업!$B$5:$B$293,$B1454)</f>
        <v>319</v>
      </c>
      <c r="AY1454" s="14" t="n">
        <f aca="false">SUMIFS(시군구_병원급!$E$5:$E$3668,시군구_병원급!$A$5:$A$3668,$A1454,시군구_병원급!$D$5:$D$3668,$D1454)</f>
        <v>10</v>
      </c>
      <c r="AZ1454" s="14" t="n">
        <f aca="false">SUMIFS(시군구_병원급!$F$5:$F$3668,시군구_병원급!$A$5:$A$3668,$A1454,시군구_병원급!$D$5:$D$3668,$D1454)</f>
        <v>5</v>
      </c>
      <c r="BA1454" s="14" t="n">
        <f aca="false">SUMIFS(시군구_병원급!$G$5:$G$3668,시군구_병원급!$A$5:$A$3668,$A1454,시군구_병원급!$D$5:$D$3668,$D1454)</f>
        <v>18</v>
      </c>
      <c r="BB1454" s="14" t="n">
        <f aca="false">SUMIFS(시군구_병원급!$H$5:$H$3668,시군구_병원급!$A$5:$A$3668,$A1454,시군구_병원급!$D$5:$D$3668,$D1454)</f>
        <v>39</v>
      </c>
      <c r="BC1454" s="16" t="n">
        <f aca="false">K1454+AY1454</f>
        <v>30</v>
      </c>
      <c r="BD1454" s="17" t="n">
        <f aca="false">IF(E1454=0,"",(K1454+AY1454)/E1454*1000)</f>
        <v>1.82381907714755</v>
      </c>
      <c r="BE1454" s="16" t="n">
        <f aca="false">AY1454-SUMIFS(시군구_병원급!$E$5:$E$3668,시군구_병원급!$A$5:$A$3668,$A1454,시군구_병원급!$D$5:$D$3668,$D1454-3)</f>
        <v>1</v>
      </c>
      <c r="BF1454" s="16" t="n">
        <f aca="false">IF(AY1454=0,1,0)</f>
        <v>0</v>
      </c>
      <c r="BG1454" s="16" t="n">
        <f aca="false">IF(K1454+AY1454=0,1,0)</f>
        <v>0</v>
      </c>
      <c r="BH1454" s="16" t="n">
        <f aca="false">AF1454+AG1454+AH1454</f>
        <v>11</v>
      </c>
      <c r="BI1454" s="18" t="n">
        <f aca="false">IF(H1454=0,"",BH1454/H1454)</f>
        <v>0.0327380952380952</v>
      </c>
      <c r="BJ1454" s="16" t="n">
        <f aca="false">IF(AP1454="","",AP1454+AN1454)</f>
        <v>55</v>
      </c>
    </row>
    <row r="1455" customFormat="false" ht="15" hidden="false" customHeight="true" outlineLevel="0" collapsed="false">
      <c r="A1455" s="9" t="s">
        <v>208</v>
      </c>
      <c r="B1455" s="10" t="s">
        <v>202</v>
      </c>
      <c r="C1455" s="10" t="s">
        <v>209</v>
      </c>
      <c r="D1455" s="9" t="n">
        <v>2022</v>
      </c>
      <c r="E1455" s="11" t="n">
        <v>19825</v>
      </c>
      <c r="F1455" s="11" t="n">
        <v>3230</v>
      </c>
      <c r="G1455" s="11" t="n">
        <v>3389</v>
      </c>
      <c r="H1455" s="11" t="n">
        <v>352</v>
      </c>
      <c r="I1455" s="11" t="n">
        <v>14566</v>
      </c>
      <c r="J1455" s="11" t="n">
        <v>12043</v>
      </c>
      <c r="K1455" s="11" t="n">
        <v>26</v>
      </c>
      <c r="L1455" s="12" t="n">
        <v>17.7553593947037</v>
      </c>
      <c r="M1455" s="12" t="n">
        <v>1.31147540983607</v>
      </c>
      <c r="N1455" s="13" t="n">
        <v>0.826788411368941</v>
      </c>
      <c r="O1455" s="13" t="n">
        <v>0.734728877679697</v>
      </c>
      <c r="P1455" s="13" t="n">
        <v>0.17094577553594</v>
      </c>
      <c r="Q1455" s="13" t="n">
        <v>-0.1716112318235</v>
      </c>
      <c r="R1455" s="13" t="n">
        <v>-0.115143603133159</v>
      </c>
      <c r="S1455" s="11" t="n">
        <v>-4</v>
      </c>
      <c r="T1455" s="13" t="n">
        <v>-0.0736842105263158</v>
      </c>
      <c r="U1455" s="13" t="n">
        <v>-0.0394355051437616</v>
      </c>
      <c r="V1455" s="11" t="n">
        <v>0</v>
      </c>
      <c r="W1455" s="13" t="n">
        <v>-0.0795454545454546</v>
      </c>
      <c r="X1455" s="11" t="n">
        <v>0</v>
      </c>
      <c r="Y1455" s="11" t="n">
        <v>0</v>
      </c>
      <c r="Z1455" s="11" t="n">
        <v>0</v>
      </c>
      <c r="AA1455" s="11" t="n">
        <v>0</v>
      </c>
      <c r="AB1455" s="10" t="s">
        <v>515</v>
      </c>
      <c r="AC1455" s="11" t="n">
        <v>42</v>
      </c>
      <c r="AD1455" s="11" t="n">
        <v>92</v>
      </c>
      <c r="AE1455" s="11" t="n">
        <v>203</v>
      </c>
      <c r="AF1455" s="11" t="n">
        <v>9</v>
      </c>
      <c r="AG1455" s="11" t="n">
        <v>2</v>
      </c>
      <c r="AH1455" s="11" t="n">
        <v>4</v>
      </c>
      <c r="AI1455" s="13" t="n">
        <v>0.119318181818182</v>
      </c>
      <c r="AJ1455" s="13" t="n">
        <v>0.261363636363636</v>
      </c>
      <c r="AK1455" s="13" t="n">
        <v>0.576704545454545</v>
      </c>
      <c r="AL1455" s="13" t="n">
        <v>0.0255681818181818</v>
      </c>
      <c r="AM1455" s="13" t="n">
        <v>0.00568181818181818</v>
      </c>
      <c r="AN1455" s="11" t="n">
        <v>5</v>
      </c>
      <c r="AO1455" s="13" t="n">
        <v>0.0140056022408964</v>
      </c>
      <c r="AP1455" s="11" t="n">
        <v>33</v>
      </c>
      <c r="AQ1455" s="11" t="n">
        <v>6</v>
      </c>
      <c r="AR1455" s="13" t="n">
        <v>0.0859375</v>
      </c>
      <c r="AS1455" s="13" t="n">
        <v>0.015625</v>
      </c>
      <c r="AT1455" s="14" t="n">
        <f aca="false">SUMIFS(시도_소아과개폐업!$C$5:$C$293,시도_소아과개폐업!$A$5:$A$293,$D1455,시도_소아과개폐업!$B$5:$B$293,$B1455)</f>
        <v>167</v>
      </c>
      <c r="AU1455" s="14" t="n">
        <f aca="false">SUMIFS(시도_소아과개폐업!$D$5:$D$293,시도_소아과개폐업!$A$5:$A$293,$D1455,시도_소아과개폐업!$B$5:$B$293,$B1455)</f>
        <v>92</v>
      </c>
      <c r="AV1455" s="14" t="n">
        <f aca="false">SUMIFS(시도_소아과개폐업!$F$5:$F$293,시도_소아과개폐업!$A$5:$A$293,$D1455,시도_소아과개폐업!$B$5:$B$293,$B1455)</f>
        <v>75</v>
      </c>
      <c r="AW1455" s="15" t="n">
        <f aca="false">SUMIFS(시도_소아과개폐업!$G$5:$G$293,시도_소아과개폐업!$A$5:$A$293,$D1455,시도_소아과개폐업!$B$5:$B$293,$B1455)</f>
        <v>0.140030441400304</v>
      </c>
      <c r="AX1455" s="14" t="n">
        <f aca="false">SUMIFS(시도_소아과개폐업!$H$5:$H$293,시도_소아과개폐업!$A$5:$A$293,$D1455,시도_소아과개폐업!$B$5:$B$293,$B1455)</f>
        <v>319</v>
      </c>
      <c r="AY1455" s="14" t="n">
        <f aca="false">SUMIFS(시군구_병원급!$E$5:$E$3668,시군구_병원급!$A$5:$A$3668,$A1455,시군구_병원급!$D$5:$D$3668,$D1455)</f>
        <v>6</v>
      </c>
      <c r="AZ1455" s="14" t="n">
        <f aca="false">SUMIFS(시군구_병원급!$F$5:$F$3668,시군구_병원급!$A$5:$A$3668,$A1455,시군구_병원급!$D$5:$D$3668,$D1455)</f>
        <v>3</v>
      </c>
      <c r="BA1455" s="14" t="n">
        <f aca="false">SUMIFS(시군구_병원급!$G$5:$G$3668,시군구_병원급!$A$5:$A$3668,$A1455,시군구_병원급!$D$5:$D$3668,$D1455)</f>
        <v>15</v>
      </c>
      <c r="BB1455" s="14" t="n">
        <f aca="false">SUMIFS(시군구_병원급!$H$5:$H$3668,시군구_병원급!$A$5:$A$3668,$A1455,시군구_병원급!$D$5:$D$3668,$D1455)</f>
        <v>32</v>
      </c>
      <c r="BC1455" s="16" t="n">
        <f aca="false">K1455+AY1455</f>
        <v>32</v>
      </c>
      <c r="BD1455" s="17" t="n">
        <f aca="false">IF(E1455=0,"",(K1455+AY1455)/E1455*1000)</f>
        <v>1.6141235813367</v>
      </c>
      <c r="BE1455" s="16" t="n">
        <f aca="false">AY1455-SUMIFS(시군구_병원급!$E$5:$E$3668,시군구_병원급!$A$5:$A$3668,$A1455,시군구_병원급!$D$5:$D$3668,$D1455-3)</f>
        <v>1</v>
      </c>
      <c r="BF1455" s="16" t="n">
        <f aca="false">IF(AY1455=0,1,0)</f>
        <v>0</v>
      </c>
      <c r="BG1455" s="16" t="n">
        <f aca="false">IF(K1455+AY1455=0,1,0)</f>
        <v>0</v>
      </c>
      <c r="BH1455" s="16" t="n">
        <f aca="false">AF1455+AG1455+AH1455</f>
        <v>15</v>
      </c>
      <c r="BI1455" s="18" t="n">
        <f aca="false">IF(H1455=0,"",BH1455/H1455)</f>
        <v>0.0426136363636364</v>
      </c>
      <c r="BJ1455" s="16" t="n">
        <f aca="false">IF(AP1455="","",AP1455+AN1455)</f>
        <v>38</v>
      </c>
    </row>
    <row r="1456" customFormat="false" ht="15" hidden="false" customHeight="true" outlineLevel="0" collapsed="false">
      <c r="A1456" s="9" t="s">
        <v>210</v>
      </c>
      <c r="B1456" s="10" t="s">
        <v>202</v>
      </c>
      <c r="C1456" s="10" t="s">
        <v>211</v>
      </c>
      <c r="D1456" s="9" t="n">
        <v>2022</v>
      </c>
      <c r="E1456" s="11" t="n">
        <v>25420</v>
      </c>
      <c r="F1456" s="11" t="n">
        <v>3607</v>
      </c>
      <c r="G1456" s="11" t="n">
        <v>3796</v>
      </c>
      <c r="H1456" s="11" t="n">
        <v>481</v>
      </c>
      <c r="I1456" s="11" t="n">
        <v>19693</v>
      </c>
      <c r="J1456" s="11" t="n">
        <v>15416</v>
      </c>
      <c r="K1456" s="11" t="n">
        <v>36</v>
      </c>
      <c r="L1456" s="12" t="n">
        <v>18.9221085759245</v>
      </c>
      <c r="M1456" s="12" t="n">
        <v>1.4162077104642</v>
      </c>
      <c r="N1456" s="13" t="n">
        <v>0.782816229116945</v>
      </c>
      <c r="O1456" s="13" t="n">
        <v>0.774704956726987</v>
      </c>
      <c r="P1456" s="13" t="n">
        <v>0.149331235247836</v>
      </c>
      <c r="Q1456" s="13" t="n">
        <v>-0.267498487162493</v>
      </c>
      <c r="R1456" s="13" t="n">
        <v>-0.200337054982094</v>
      </c>
      <c r="S1456" s="11" t="n">
        <v>-2</v>
      </c>
      <c r="T1456" s="13" t="n">
        <v>-0.0714285714285714</v>
      </c>
      <c r="U1456" s="13" t="n">
        <v>-0.0669919931776188</v>
      </c>
      <c r="V1456" s="11" t="n">
        <v>0</v>
      </c>
      <c r="W1456" s="13" t="n">
        <v>-0.170478170478171</v>
      </c>
      <c r="X1456" s="11" t="n">
        <v>0</v>
      </c>
      <c r="Y1456" s="11" t="n">
        <v>0</v>
      </c>
      <c r="Z1456" s="11" t="n">
        <v>0</v>
      </c>
      <c r="AA1456" s="11" t="n">
        <v>0</v>
      </c>
      <c r="AB1456" s="10" t="s">
        <v>515</v>
      </c>
      <c r="AC1456" s="11" t="n">
        <v>53</v>
      </c>
      <c r="AD1456" s="11" t="n">
        <v>175</v>
      </c>
      <c r="AE1456" s="11" t="n">
        <v>227</v>
      </c>
      <c r="AF1456" s="11" t="n">
        <v>10</v>
      </c>
      <c r="AG1456" s="11" t="n">
        <v>12</v>
      </c>
      <c r="AH1456" s="11" t="n">
        <v>4</v>
      </c>
      <c r="AI1456" s="13" t="n">
        <v>0.11018711018711</v>
      </c>
      <c r="AJ1456" s="13" t="n">
        <v>0.363825363825364</v>
      </c>
      <c r="AK1456" s="13" t="n">
        <v>0.471933471933472</v>
      </c>
      <c r="AL1456" s="13" t="n">
        <v>0.0207900207900208</v>
      </c>
      <c r="AM1456" s="13" t="n">
        <v>0.024948024948025</v>
      </c>
      <c r="AN1456" s="11" t="n">
        <v>5</v>
      </c>
      <c r="AO1456" s="13" t="n">
        <v>0.0102880658436214</v>
      </c>
      <c r="AP1456" s="11" t="n">
        <v>39</v>
      </c>
      <c r="AQ1456" s="11" t="n">
        <v>7</v>
      </c>
      <c r="AR1456" s="13" t="n">
        <v>0.0752895752895753</v>
      </c>
      <c r="AS1456" s="13" t="n">
        <v>0.0135135135135135</v>
      </c>
      <c r="AT1456" s="14" t="n">
        <f aca="false">SUMIFS(시도_소아과개폐업!$C$5:$C$293,시도_소아과개폐업!$A$5:$A$293,$D1456,시도_소아과개폐업!$B$5:$B$293,$B1456)</f>
        <v>167</v>
      </c>
      <c r="AU1456" s="14" t="n">
        <f aca="false">SUMIFS(시도_소아과개폐업!$D$5:$D$293,시도_소아과개폐업!$A$5:$A$293,$D1456,시도_소아과개폐업!$B$5:$B$293,$B1456)</f>
        <v>92</v>
      </c>
      <c r="AV1456" s="14" t="n">
        <f aca="false">SUMIFS(시도_소아과개폐업!$F$5:$F$293,시도_소아과개폐업!$A$5:$A$293,$D1456,시도_소아과개폐업!$B$5:$B$293,$B1456)</f>
        <v>75</v>
      </c>
      <c r="AW1456" s="15" t="n">
        <f aca="false">SUMIFS(시도_소아과개폐업!$G$5:$G$293,시도_소아과개폐업!$A$5:$A$293,$D1456,시도_소아과개폐업!$B$5:$B$293,$B1456)</f>
        <v>0.140030441400304</v>
      </c>
      <c r="AX1456" s="14" t="n">
        <f aca="false">SUMIFS(시도_소아과개폐업!$H$5:$H$293,시도_소아과개폐업!$A$5:$A$293,$D1456,시도_소아과개폐업!$B$5:$B$293,$B1456)</f>
        <v>319</v>
      </c>
      <c r="AY1456" s="14" t="n">
        <f aca="false">SUMIFS(시군구_병원급!$E$5:$E$3668,시군구_병원급!$A$5:$A$3668,$A1456,시군구_병원급!$D$5:$D$3668,$D1456)</f>
        <v>21</v>
      </c>
      <c r="AZ1456" s="14" t="n">
        <f aca="false">SUMIFS(시군구_병원급!$F$5:$F$3668,시군구_병원급!$A$5:$A$3668,$A1456,시군구_병원급!$D$5:$D$3668,$D1456)</f>
        <v>5</v>
      </c>
      <c r="BA1456" s="14" t="n">
        <f aca="false">SUMIFS(시군구_병원급!$G$5:$G$3668,시군구_병원급!$A$5:$A$3668,$A1456,시군구_병원급!$D$5:$D$3668,$D1456)</f>
        <v>28</v>
      </c>
      <c r="BB1456" s="14" t="n">
        <f aca="false">SUMIFS(시군구_병원급!$H$5:$H$3668,시군구_병원급!$A$5:$A$3668,$A1456,시군구_병원급!$D$5:$D$3668,$D1456)</f>
        <v>72</v>
      </c>
      <c r="BC1456" s="16" t="n">
        <f aca="false">K1456+AY1456</f>
        <v>57</v>
      </c>
      <c r="BD1456" s="17" t="n">
        <f aca="false">IF(E1456=0,"",(K1456+AY1456)/E1456*1000)</f>
        <v>2.24232887490165</v>
      </c>
      <c r="BE1456" s="16" t="n">
        <f aca="false">AY1456-SUMIFS(시군구_병원급!$E$5:$E$3668,시군구_병원급!$A$5:$A$3668,$A1456,시군구_병원급!$D$5:$D$3668,$D1456-3)</f>
        <v>-1</v>
      </c>
      <c r="BF1456" s="16" t="n">
        <f aca="false">IF(AY1456=0,1,0)</f>
        <v>0</v>
      </c>
      <c r="BG1456" s="16" t="n">
        <f aca="false">IF(K1456+AY1456=0,1,0)</f>
        <v>0</v>
      </c>
      <c r="BH1456" s="16" t="n">
        <f aca="false">AF1456+AG1456+AH1456</f>
        <v>26</v>
      </c>
      <c r="BI1456" s="18" t="n">
        <f aca="false">IF(H1456=0,"",BH1456/H1456)</f>
        <v>0.0540540540540541</v>
      </c>
      <c r="BJ1456" s="16" t="n">
        <f aca="false">IF(AP1456="","",AP1456+AN1456)</f>
        <v>44</v>
      </c>
    </row>
    <row r="1457" customFormat="false" ht="15" hidden="false" customHeight="true" outlineLevel="0" collapsed="false">
      <c r="A1457" s="9" t="s">
        <v>212</v>
      </c>
      <c r="B1457" s="10" t="s">
        <v>202</v>
      </c>
      <c r="C1457" s="10" t="s">
        <v>213</v>
      </c>
      <c r="D1457" s="9" t="n">
        <v>2022</v>
      </c>
      <c r="E1457" s="11" t="n">
        <v>10278</v>
      </c>
      <c r="F1457" s="11" t="n">
        <v>1461</v>
      </c>
      <c r="G1457" s="11" t="n">
        <v>1531</v>
      </c>
      <c r="H1457" s="11" t="n">
        <v>199</v>
      </c>
      <c r="I1457" s="11" t="n">
        <v>7328</v>
      </c>
      <c r="J1457" s="11" t="n">
        <v>6191</v>
      </c>
      <c r="K1457" s="11" t="n">
        <v>16</v>
      </c>
      <c r="L1457" s="12" t="n">
        <v>19.3617435298696</v>
      </c>
      <c r="M1457" s="12" t="n">
        <v>1.55672309787897</v>
      </c>
      <c r="N1457" s="13" t="n">
        <v>0.844841703056769</v>
      </c>
      <c r="O1457" s="13" t="n">
        <v>0.712979178828566</v>
      </c>
      <c r="P1457" s="13" t="n">
        <v>0.148958941428293</v>
      </c>
      <c r="Q1457" s="13" t="n">
        <v>-0.257101554029635</v>
      </c>
      <c r="R1457" s="13" t="n">
        <v>-0.162014230979748</v>
      </c>
      <c r="S1457" s="11" t="n">
        <v>0</v>
      </c>
      <c r="T1457" s="13" t="n">
        <v>-0.0954545454545455</v>
      </c>
      <c r="U1457" s="13" t="n">
        <v>-0.0949734469556626</v>
      </c>
      <c r="V1457" s="11" t="n">
        <v>0</v>
      </c>
      <c r="W1457" s="13" t="n">
        <v>-0.155778894472362</v>
      </c>
      <c r="X1457" s="11" t="n">
        <v>0</v>
      </c>
      <c r="Y1457" s="11" t="n">
        <v>0</v>
      </c>
      <c r="Z1457" s="11" t="n">
        <v>0</v>
      </c>
      <c r="AA1457" s="11" t="n">
        <v>0</v>
      </c>
      <c r="AB1457" s="10" t="s">
        <v>515</v>
      </c>
      <c r="AC1457" s="11" t="n">
        <v>30</v>
      </c>
      <c r="AD1457" s="11" t="n">
        <v>43</v>
      </c>
      <c r="AE1457" s="11" t="n">
        <v>117</v>
      </c>
      <c r="AF1457" s="11" t="n">
        <v>4</v>
      </c>
      <c r="AG1457" s="11" t="n">
        <v>3</v>
      </c>
      <c r="AH1457" s="11" t="n">
        <v>2</v>
      </c>
      <c r="AI1457" s="13" t="n">
        <v>0.150753768844221</v>
      </c>
      <c r="AJ1457" s="13" t="n">
        <v>0.21608040201005</v>
      </c>
      <c r="AK1457" s="13" t="n">
        <v>0.587939698492462</v>
      </c>
      <c r="AL1457" s="13" t="n">
        <v>0.0201005025125628</v>
      </c>
      <c r="AM1457" s="13" t="n">
        <v>0.0150753768844221</v>
      </c>
      <c r="AN1457" s="11" t="n">
        <v>2</v>
      </c>
      <c r="AO1457" s="13" t="n">
        <v>0.00995024875621891</v>
      </c>
      <c r="AP1457" s="11" t="n">
        <v>22</v>
      </c>
      <c r="AQ1457" s="11" t="n">
        <v>3</v>
      </c>
      <c r="AR1457" s="13" t="n">
        <v>0.1</v>
      </c>
      <c r="AS1457" s="13" t="n">
        <v>0.0136363636363636</v>
      </c>
      <c r="AT1457" s="14" t="n">
        <f aca="false">SUMIFS(시도_소아과개폐업!$C$5:$C$293,시도_소아과개폐업!$A$5:$A$293,$D1457,시도_소아과개폐업!$B$5:$B$293,$B1457)</f>
        <v>167</v>
      </c>
      <c r="AU1457" s="14" t="n">
        <f aca="false">SUMIFS(시도_소아과개폐업!$D$5:$D$293,시도_소아과개폐업!$A$5:$A$293,$D1457,시도_소아과개폐업!$B$5:$B$293,$B1457)</f>
        <v>92</v>
      </c>
      <c r="AV1457" s="14" t="n">
        <f aca="false">SUMIFS(시도_소아과개폐업!$F$5:$F$293,시도_소아과개폐업!$A$5:$A$293,$D1457,시도_소아과개폐업!$B$5:$B$293,$B1457)</f>
        <v>75</v>
      </c>
      <c r="AW1457" s="15" t="n">
        <f aca="false">SUMIFS(시도_소아과개폐업!$G$5:$G$293,시도_소아과개폐업!$A$5:$A$293,$D1457,시도_소아과개폐업!$B$5:$B$293,$B1457)</f>
        <v>0.140030441400304</v>
      </c>
      <c r="AX1457" s="14" t="n">
        <f aca="false">SUMIFS(시도_소아과개폐업!$H$5:$H$293,시도_소아과개폐업!$A$5:$A$293,$D1457,시도_소아과개폐업!$B$5:$B$293,$B1457)</f>
        <v>319</v>
      </c>
      <c r="AY1457" s="14" t="n">
        <f aca="false">SUMIFS(시군구_병원급!$E$5:$E$3668,시군구_병원급!$A$5:$A$3668,$A1457,시군구_병원급!$D$5:$D$3668,$D1457)</f>
        <v>4</v>
      </c>
      <c r="AZ1457" s="14" t="n">
        <f aca="false">SUMIFS(시군구_병원급!$F$5:$F$3668,시군구_병원급!$A$5:$A$3668,$A1457,시군구_병원급!$D$5:$D$3668,$D1457)</f>
        <v>2</v>
      </c>
      <c r="BA1457" s="14" t="n">
        <f aca="false">SUMIFS(시군구_병원급!$G$5:$G$3668,시군구_병원급!$A$5:$A$3668,$A1457,시군구_병원급!$D$5:$D$3668,$D1457)</f>
        <v>8</v>
      </c>
      <c r="BB1457" s="14" t="n">
        <f aca="false">SUMIFS(시군구_병원급!$H$5:$H$3668,시군구_병원급!$A$5:$A$3668,$A1457,시군구_병원급!$D$5:$D$3668,$D1457)</f>
        <v>12</v>
      </c>
      <c r="BC1457" s="16" t="n">
        <f aca="false">K1457+AY1457</f>
        <v>20</v>
      </c>
      <c r="BD1457" s="17" t="n">
        <f aca="false">IF(E1457=0,"",(K1457+AY1457)/E1457*1000)</f>
        <v>1.94590387234871</v>
      </c>
      <c r="BE1457" s="16" t="n">
        <f aca="false">AY1457-SUMIFS(시군구_병원급!$E$5:$E$3668,시군구_병원급!$A$5:$A$3668,$A1457,시군구_병원급!$D$5:$D$3668,$D1457-3)</f>
        <v>0</v>
      </c>
      <c r="BF1457" s="16" t="n">
        <f aca="false">IF(AY1457=0,1,0)</f>
        <v>0</v>
      </c>
      <c r="BG1457" s="16" t="n">
        <f aca="false">IF(K1457+AY1457=0,1,0)</f>
        <v>0</v>
      </c>
      <c r="BH1457" s="16" t="n">
        <f aca="false">AF1457+AG1457+AH1457</f>
        <v>9</v>
      </c>
      <c r="BI1457" s="18" t="n">
        <f aca="false">IF(H1457=0,"",BH1457/H1457)</f>
        <v>0.0452261306532663</v>
      </c>
      <c r="BJ1457" s="16" t="n">
        <f aca="false">IF(AP1457="","",AP1457+AN1457)</f>
        <v>24</v>
      </c>
    </row>
    <row r="1458" customFormat="false" ht="15" hidden="false" customHeight="true" outlineLevel="0" collapsed="false">
      <c r="A1458" s="9" t="s">
        <v>214</v>
      </c>
      <c r="B1458" s="10" t="s">
        <v>202</v>
      </c>
      <c r="C1458" s="10" t="s">
        <v>215</v>
      </c>
      <c r="D1458" s="9" t="n">
        <v>2022</v>
      </c>
      <c r="E1458" s="11" t="n">
        <v>26480</v>
      </c>
      <c r="F1458" s="11" t="n">
        <v>3886</v>
      </c>
      <c r="G1458" s="11" t="n">
        <v>3926</v>
      </c>
      <c r="H1458" s="11" t="n">
        <v>398</v>
      </c>
      <c r="I1458" s="11" t="n">
        <v>19304</v>
      </c>
      <c r="J1458" s="11" t="n">
        <v>15518</v>
      </c>
      <c r="K1458" s="11" t="n">
        <v>21</v>
      </c>
      <c r="L1458" s="12" t="n">
        <v>15.0302114803625</v>
      </c>
      <c r="M1458" s="12" t="n">
        <v>0.793051359516616</v>
      </c>
      <c r="N1458" s="13" t="n">
        <v>0.803874844591795</v>
      </c>
      <c r="O1458" s="13" t="n">
        <v>0.729003021148036</v>
      </c>
      <c r="P1458" s="13" t="n">
        <v>0.148262839879154</v>
      </c>
      <c r="Q1458" s="13" t="n">
        <v>-0.0146610106422564</v>
      </c>
      <c r="R1458" s="13" t="n">
        <v>0.102189781021898</v>
      </c>
      <c r="S1458" s="11" t="n">
        <v>1</v>
      </c>
      <c r="T1458" s="13" t="n">
        <v>-0.038647342995169</v>
      </c>
      <c r="U1458" s="13" t="n">
        <v>-0.0345103531059318</v>
      </c>
      <c r="V1458" s="11" t="n">
        <v>0</v>
      </c>
      <c r="W1458" s="13" t="n">
        <v>-0.0452261306532663</v>
      </c>
      <c r="X1458" s="11" t="n">
        <v>0</v>
      </c>
      <c r="Y1458" s="11" t="n">
        <v>0</v>
      </c>
      <c r="Z1458" s="11" t="n">
        <v>0</v>
      </c>
      <c r="AA1458" s="11" t="n">
        <v>0</v>
      </c>
      <c r="AB1458" s="10" t="s">
        <v>515</v>
      </c>
      <c r="AC1458" s="11" t="n">
        <v>71</v>
      </c>
      <c r="AD1458" s="11" t="n">
        <v>152</v>
      </c>
      <c r="AE1458" s="11" t="n">
        <v>156</v>
      </c>
      <c r="AF1458" s="11" t="n">
        <v>13</v>
      </c>
      <c r="AG1458" s="11" t="n">
        <v>5</v>
      </c>
      <c r="AH1458" s="11" t="n">
        <v>1</v>
      </c>
      <c r="AI1458" s="13" t="n">
        <v>0.178391959798995</v>
      </c>
      <c r="AJ1458" s="13" t="n">
        <v>0.381909547738694</v>
      </c>
      <c r="AK1458" s="13" t="n">
        <v>0.391959798994975</v>
      </c>
      <c r="AL1458" s="13" t="n">
        <v>0.0326633165829146</v>
      </c>
      <c r="AM1458" s="13" t="n">
        <v>0.0125628140703518</v>
      </c>
      <c r="AN1458" s="11" t="n">
        <v>5</v>
      </c>
      <c r="AO1458" s="13" t="n">
        <v>0.0124069478908189</v>
      </c>
      <c r="AP1458" s="11" t="n">
        <v>29</v>
      </c>
      <c r="AQ1458" s="11" t="n">
        <v>14</v>
      </c>
      <c r="AR1458" s="13" t="n">
        <v>0.069377990430622</v>
      </c>
      <c r="AS1458" s="13" t="n">
        <v>0.0334928229665072</v>
      </c>
      <c r="AT1458" s="14" t="n">
        <f aca="false">SUMIFS(시도_소아과개폐업!$C$5:$C$293,시도_소아과개폐업!$A$5:$A$293,$D1458,시도_소아과개폐업!$B$5:$B$293,$B1458)</f>
        <v>167</v>
      </c>
      <c r="AU1458" s="14" t="n">
        <f aca="false">SUMIFS(시도_소아과개폐업!$D$5:$D$293,시도_소아과개폐업!$A$5:$A$293,$D1458,시도_소아과개폐업!$B$5:$B$293,$B1458)</f>
        <v>92</v>
      </c>
      <c r="AV1458" s="14" t="n">
        <f aca="false">SUMIFS(시도_소아과개폐업!$F$5:$F$293,시도_소아과개폐업!$A$5:$A$293,$D1458,시도_소아과개폐업!$B$5:$B$293,$B1458)</f>
        <v>75</v>
      </c>
      <c r="AW1458" s="15" t="n">
        <f aca="false">SUMIFS(시도_소아과개폐업!$G$5:$G$293,시도_소아과개폐업!$A$5:$A$293,$D1458,시도_소아과개폐업!$B$5:$B$293,$B1458)</f>
        <v>0.140030441400304</v>
      </c>
      <c r="AX1458" s="14" t="n">
        <f aca="false">SUMIFS(시도_소아과개폐업!$H$5:$H$293,시도_소아과개폐업!$A$5:$A$293,$D1458,시도_소아과개폐업!$B$5:$B$293,$B1458)</f>
        <v>319</v>
      </c>
      <c r="AY1458" s="14" t="n">
        <f aca="false">SUMIFS(시군구_병원급!$E$5:$E$3668,시군구_병원급!$A$5:$A$3668,$A1458,시군구_병원급!$D$5:$D$3668,$D1458)</f>
        <v>7</v>
      </c>
      <c r="AZ1458" s="14" t="n">
        <f aca="false">SUMIFS(시군구_병원급!$F$5:$F$3668,시군구_병원급!$A$5:$A$3668,$A1458,시군구_병원급!$D$5:$D$3668,$D1458)</f>
        <v>4</v>
      </c>
      <c r="BA1458" s="14" t="n">
        <f aca="false">SUMIFS(시군구_병원급!$G$5:$G$3668,시군구_병원급!$A$5:$A$3668,$A1458,시군구_병원급!$D$5:$D$3668,$D1458)</f>
        <v>15</v>
      </c>
      <c r="BB1458" s="14" t="n">
        <f aca="false">SUMIFS(시군구_병원급!$H$5:$H$3668,시군구_병원급!$A$5:$A$3668,$A1458,시군구_병원급!$D$5:$D$3668,$D1458)</f>
        <v>32</v>
      </c>
      <c r="BC1458" s="16" t="n">
        <f aca="false">K1458+AY1458</f>
        <v>28</v>
      </c>
      <c r="BD1458" s="17" t="n">
        <f aca="false">IF(E1458=0,"",(K1458+AY1458)/E1458*1000)</f>
        <v>1.05740181268882</v>
      </c>
      <c r="BE1458" s="16" t="n">
        <f aca="false">AY1458-SUMIFS(시군구_병원급!$E$5:$E$3668,시군구_병원급!$A$5:$A$3668,$A1458,시군구_병원급!$D$5:$D$3668,$D1458-3)</f>
        <v>1</v>
      </c>
      <c r="BF1458" s="16" t="n">
        <f aca="false">IF(AY1458=0,1,0)</f>
        <v>0</v>
      </c>
      <c r="BG1458" s="16" t="n">
        <f aca="false">IF(K1458+AY1458=0,1,0)</f>
        <v>0</v>
      </c>
      <c r="BH1458" s="16" t="n">
        <f aca="false">AF1458+AG1458+AH1458</f>
        <v>19</v>
      </c>
      <c r="BI1458" s="18" t="n">
        <f aca="false">IF(H1458=0,"",BH1458/H1458)</f>
        <v>0.0477386934673367</v>
      </c>
      <c r="BJ1458" s="16" t="n">
        <f aca="false">IF(AP1458="","",AP1458+AN1458)</f>
        <v>34</v>
      </c>
    </row>
    <row r="1459" customFormat="false" ht="15" hidden="false" customHeight="true" outlineLevel="0" collapsed="false">
      <c r="A1459" s="9" t="s">
        <v>216</v>
      </c>
      <c r="B1459" s="10" t="s">
        <v>202</v>
      </c>
      <c r="C1459" s="10" t="s">
        <v>217</v>
      </c>
      <c r="D1459" s="9" t="n">
        <v>2022</v>
      </c>
      <c r="E1459" s="11" t="n">
        <v>2548</v>
      </c>
      <c r="F1459" s="11" t="n">
        <v>335</v>
      </c>
      <c r="G1459" s="11" t="n">
        <v>351</v>
      </c>
      <c r="H1459" s="11" t="n">
        <v>74</v>
      </c>
      <c r="I1459" s="11" t="n">
        <v>2948</v>
      </c>
      <c r="J1459" s="11" t="n">
        <v>2230</v>
      </c>
      <c r="K1459" s="11" t="n">
        <v>4</v>
      </c>
      <c r="L1459" s="12" t="n">
        <v>29.0423861852433</v>
      </c>
      <c r="M1459" s="12" t="n">
        <v>1.56985871271586</v>
      </c>
      <c r="N1459" s="13" t="n">
        <v>0.756445047489824</v>
      </c>
      <c r="O1459" s="13" t="n">
        <v>1.15698587127159</v>
      </c>
      <c r="P1459" s="13" t="n">
        <v>0.137755102040816</v>
      </c>
      <c r="Q1459" s="13" t="n">
        <v>-0.289657095065514</v>
      </c>
      <c r="R1459" s="13" t="n">
        <v>-0.176056338028169</v>
      </c>
      <c r="S1459" s="11" t="n">
        <v>-1</v>
      </c>
      <c r="T1459" s="13" t="n">
        <v>-0.0632911392405063</v>
      </c>
      <c r="U1459" s="13" t="n">
        <v>-0.059048834982445</v>
      </c>
      <c r="V1459" s="11" t="n">
        <v>0</v>
      </c>
      <c r="W1459" s="13" t="n">
        <v>-0.256756756756757</v>
      </c>
      <c r="X1459" s="11" t="n">
        <v>1</v>
      </c>
      <c r="Y1459" s="11" t="n">
        <v>0</v>
      </c>
      <c r="Z1459" s="11" t="n">
        <v>1</v>
      </c>
      <c r="AA1459" s="11" t="n">
        <v>0</v>
      </c>
      <c r="AB1459" s="10" t="s">
        <v>515</v>
      </c>
      <c r="AC1459" s="11" t="n">
        <v>8</v>
      </c>
      <c r="AD1459" s="11" t="n">
        <v>32</v>
      </c>
      <c r="AE1459" s="11" t="n">
        <v>31</v>
      </c>
      <c r="AF1459" s="11" t="n">
        <v>1</v>
      </c>
      <c r="AG1459" s="11" t="n">
        <v>2</v>
      </c>
      <c r="AH1459" s="11" t="n">
        <v>0</v>
      </c>
      <c r="AI1459" s="13" t="n">
        <v>0.108108108108108</v>
      </c>
      <c r="AJ1459" s="13" t="n">
        <v>0.432432432432433</v>
      </c>
      <c r="AK1459" s="13" t="n">
        <v>0.418918918918919</v>
      </c>
      <c r="AL1459" s="13" t="n">
        <v>0.0135135135135135</v>
      </c>
      <c r="AM1459" s="13" t="n">
        <v>0.027027027027027</v>
      </c>
      <c r="AN1459" s="11" t="n">
        <v>3</v>
      </c>
      <c r="AO1459" s="13" t="n">
        <v>0.038961038961039</v>
      </c>
      <c r="AP1459" s="11" t="n">
        <v>9</v>
      </c>
      <c r="AQ1459" s="11" t="n">
        <v>3</v>
      </c>
      <c r="AR1459" s="13" t="n">
        <v>0.108433734939759</v>
      </c>
      <c r="AS1459" s="13" t="n">
        <v>0.036144578313253</v>
      </c>
      <c r="AT1459" s="14" t="n">
        <f aca="false">SUMIFS(시도_소아과개폐업!$C$5:$C$293,시도_소아과개폐업!$A$5:$A$293,$D1459,시도_소아과개폐업!$B$5:$B$293,$B1459)</f>
        <v>167</v>
      </c>
      <c r="AU1459" s="14" t="n">
        <f aca="false">SUMIFS(시도_소아과개폐업!$D$5:$D$293,시도_소아과개폐업!$A$5:$A$293,$D1459,시도_소아과개폐업!$B$5:$B$293,$B1459)</f>
        <v>92</v>
      </c>
      <c r="AV1459" s="14" t="n">
        <f aca="false">SUMIFS(시도_소아과개폐업!$F$5:$F$293,시도_소아과개폐업!$A$5:$A$293,$D1459,시도_소아과개폐업!$B$5:$B$293,$B1459)</f>
        <v>75</v>
      </c>
      <c r="AW1459" s="15" t="n">
        <f aca="false">SUMIFS(시도_소아과개폐업!$G$5:$G$293,시도_소아과개폐업!$A$5:$A$293,$D1459,시도_소아과개폐업!$B$5:$B$293,$B1459)</f>
        <v>0.140030441400304</v>
      </c>
      <c r="AX1459" s="14" t="n">
        <f aca="false">SUMIFS(시도_소아과개폐업!$H$5:$H$293,시도_소아과개폐업!$A$5:$A$293,$D1459,시도_소아과개폐업!$B$5:$B$293,$B1459)</f>
        <v>319</v>
      </c>
      <c r="AY1459" s="14" t="n">
        <f aca="false">SUMIFS(시군구_병원급!$E$5:$E$3668,시군구_병원급!$A$5:$A$3668,$A1459,시군구_병원급!$D$5:$D$3668,$D1459)</f>
        <v>2</v>
      </c>
      <c r="AZ1459" s="14" t="n">
        <f aca="false">SUMIFS(시군구_병원급!$F$5:$F$3668,시군구_병원급!$A$5:$A$3668,$A1459,시군구_병원급!$D$5:$D$3668,$D1459)</f>
        <v>0</v>
      </c>
      <c r="BA1459" s="14" t="n">
        <f aca="false">SUMIFS(시군구_병원급!$G$5:$G$3668,시군구_병원급!$A$5:$A$3668,$A1459,시군구_병원급!$D$5:$D$3668,$D1459)</f>
        <v>2</v>
      </c>
      <c r="BB1459" s="14" t="n">
        <f aca="false">SUMIFS(시군구_병원급!$H$5:$H$3668,시군구_병원급!$A$5:$A$3668,$A1459,시군구_병원급!$D$5:$D$3668,$D1459)</f>
        <v>10</v>
      </c>
      <c r="BC1459" s="16" t="n">
        <f aca="false">K1459+AY1459</f>
        <v>6</v>
      </c>
      <c r="BD1459" s="17" t="n">
        <f aca="false">IF(E1459=0,"",(K1459+AY1459)/E1459*1000)</f>
        <v>2.35478806907378</v>
      </c>
      <c r="BE1459" s="16" t="n">
        <f aca="false">AY1459-SUMIFS(시군구_병원급!$E$5:$E$3668,시군구_병원급!$A$5:$A$3668,$A1459,시군구_병원급!$D$5:$D$3668,$D1459-3)</f>
        <v>0</v>
      </c>
      <c r="BF1459" s="16" t="n">
        <f aca="false">IF(AY1459=0,1,0)</f>
        <v>0</v>
      </c>
      <c r="BG1459" s="16" t="n">
        <f aca="false">IF(K1459+AY1459=0,1,0)</f>
        <v>0</v>
      </c>
      <c r="BH1459" s="16" t="n">
        <f aca="false">AF1459+AG1459+AH1459</f>
        <v>3</v>
      </c>
      <c r="BI1459" s="18" t="n">
        <f aca="false">IF(H1459=0,"",BH1459/H1459)</f>
        <v>0.0405405405405405</v>
      </c>
      <c r="BJ1459" s="16" t="n">
        <f aca="false">IF(AP1459="","",AP1459+AN1459)</f>
        <v>12</v>
      </c>
    </row>
    <row r="1460" customFormat="false" ht="15" hidden="false" customHeight="true" outlineLevel="0" collapsed="false">
      <c r="A1460" s="9" t="s">
        <v>218</v>
      </c>
      <c r="B1460" s="10" t="s">
        <v>202</v>
      </c>
      <c r="C1460" s="10" t="s">
        <v>219</v>
      </c>
      <c r="D1460" s="9" t="n">
        <v>2022</v>
      </c>
      <c r="E1460" s="11" t="n">
        <v>19910</v>
      </c>
      <c r="F1460" s="11" t="n">
        <v>2964</v>
      </c>
      <c r="G1460" s="11" t="n">
        <v>3255</v>
      </c>
      <c r="H1460" s="11" t="n">
        <v>399</v>
      </c>
      <c r="I1460" s="11" t="n">
        <v>19920</v>
      </c>
      <c r="J1460" s="11" t="n">
        <v>15517</v>
      </c>
      <c r="K1460" s="11" t="n">
        <v>25</v>
      </c>
      <c r="L1460" s="12" t="n">
        <v>20.0401808136615</v>
      </c>
      <c r="M1460" s="12" t="n">
        <v>1.25565042692115</v>
      </c>
      <c r="N1460" s="13" t="n">
        <v>0.778965863453815</v>
      </c>
      <c r="O1460" s="13" t="n">
        <v>1.00050226017077</v>
      </c>
      <c r="P1460" s="13" t="n">
        <v>0.163485685585133</v>
      </c>
      <c r="Q1460" s="13" t="n">
        <v>-0.208978943186333</v>
      </c>
      <c r="R1460" s="13" t="n">
        <v>-0.101077050538525</v>
      </c>
      <c r="S1460" s="11" t="n">
        <v>-3</v>
      </c>
      <c r="T1460" s="13" t="n">
        <v>-0.0655737704918032</v>
      </c>
      <c r="U1460" s="13" t="n">
        <v>-0.0508409968075475</v>
      </c>
      <c r="V1460" s="11" t="n">
        <v>0</v>
      </c>
      <c r="W1460" s="13" t="n">
        <v>-0.205513784461153</v>
      </c>
      <c r="X1460" s="11" t="n">
        <v>0</v>
      </c>
      <c r="Y1460" s="11" t="n">
        <v>0</v>
      </c>
      <c r="Z1460" s="11" t="n">
        <v>0</v>
      </c>
      <c r="AA1460" s="11" t="n">
        <v>0</v>
      </c>
      <c r="AB1460" s="10" t="s">
        <v>515</v>
      </c>
      <c r="AC1460" s="11" t="n">
        <v>42</v>
      </c>
      <c r="AD1460" s="11" t="n">
        <v>174</v>
      </c>
      <c r="AE1460" s="11" t="n">
        <v>167</v>
      </c>
      <c r="AF1460" s="11" t="n">
        <v>9</v>
      </c>
      <c r="AG1460" s="11" t="n">
        <v>4</v>
      </c>
      <c r="AH1460" s="11" t="n">
        <v>3</v>
      </c>
      <c r="AI1460" s="13" t="n">
        <v>0.105263157894737</v>
      </c>
      <c r="AJ1460" s="13" t="n">
        <v>0.43609022556391</v>
      </c>
      <c r="AK1460" s="13" t="n">
        <v>0.418546365914787</v>
      </c>
      <c r="AL1460" s="13" t="n">
        <v>0.0225563909774436</v>
      </c>
      <c r="AM1460" s="13" t="n">
        <v>0.0100250626566416</v>
      </c>
      <c r="AN1460" s="11" t="n">
        <v>2</v>
      </c>
      <c r="AO1460" s="13" t="n">
        <v>0.00498753117206983</v>
      </c>
      <c r="AP1460" s="11" t="n">
        <v>29</v>
      </c>
      <c r="AQ1460" s="11" t="n">
        <v>1</v>
      </c>
      <c r="AR1460" s="13" t="n">
        <v>0.0675990675990676</v>
      </c>
      <c r="AS1460" s="13" t="n">
        <v>0.00233100233100233</v>
      </c>
      <c r="AT1460" s="14" t="n">
        <f aca="false">SUMIFS(시도_소아과개폐업!$C$5:$C$293,시도_소아과개폐업!$A$5:$A$293,$D1460,시도_소아과개폐업!$B$5:$B$293,$B1460)</f>
        <v>167</v>
      </c>
      <c r="AU1460" s="14" t="n">
        <f aca="false">SUMIFS(시도_소아과개폐업!$D$5:$D$293,시도_소아과개폐업!$A$5:$A$293,$D1460,시도_소아과개폐업!$B$5:$B$293,$B1460)</f>
        <v>92</v>
      </c>
      <c r="AV1460" s="14" t="n">
        <f aca="false">SUMIFS(시도_소아과개폐업!$F$5:$F$293,시도_소아과개폐업!$A$5:$A$293,$D1460,시도_소아과개폐업!$B$5:$B$293,$B1460)</f>
        <v>75</v>
      </c>
      <c r="AW1460" s="15" t="n">
        <f aca="false">SUMIFS(시도_소아과개폐업!$G$5:$G$293,시도_소아과개폐업!$A$5:$A$293,$D1460,시도_소아과개폐업!$B$5:$B$293,$B1460)</f>
        <v>0.140030441400304</v>
      </c>
      <c r="AX1460" s="14" t="n">
        <f aca="false">SUMIFS(시도_소아과개폐업!$H$5:$H$293,시도_소아과개폐업!$A$5:$A$293,$D1460,시도_소아과개폐업!$B$5:$B$293,$B1460)</f>
        <v>319</v>
      </c>
      <c r="AY1460" s="14" t="n">
        <f aca="false">SUMIFS(시군구_병원급!$E$5:$E$3668,시군구_병원급!$A$5:$A$3668,$A1460,시군구_병원급!$D$5:$D$3668,$D1460)</f>
        <v>12</v>
      </c>
      <c r="AZ1460" s="14" t="n">
        <f aca="false">SUMIFS(시군구_병원급!$F$5:$F$3668,시군구_병원급!$A$5:$A$3668,$A1460,시군구_병원급!$D$5:$D$3668,$D1460)</f>
        <v>5</v>
      </c>
      <c r="BA1460" s="14" t="n">
        <f aca="false">SUMIFS(시군구_병원급!$G$5:$G$3668,시군구_병원급!$A$5:$A$3668,$A1460,시군구_병원급!$D$5:$D$3668,$D1460)</f>
        <v>22</v>
      </c>
      <c r="BB1460" s="14" t="n">
        <f aca="false">SUMIFS(시군구_병원급!$H$5:$H$3668,시군구_병원급!$A$5:$A$3668,$A1460,시군구_병원급!$D$5:$D$3668,$D1460)</f>
        <v>62</v>
      </c>
      <c r="BC1460" s="16" t="n">
        <f aca="false">K1460+AY1460</f>
        <v>37</v>
      </c>
      <c r="BD1460" s="17" t="n">
        <f aca="false">IF(E1460=0,"",(K1460+AY1460)/E1460*1000)</f>
        <v>1.85836263184329</v>
      </c>
      <c r="BE1460" s="16" t="n">
        <f aca="false">AY1460-SUMIFS(시군구_병원급!$E$5:$E$3668,시군구_병원급!$A$5:$A$3668,$A1460,시군구_병원급!$D$5:$D$3668,$D1460-3)</f>
        <v>-1</v>
      </c>
      <c r="BF1460" s="16" t="n">
        <f aca="false">IF(AY1460=0,1,0)</f>
        <v>0</v>
      </c>
      <c r="BG1460" s="16" t="n">
        <f aca="false">IF(K1460+AY1460=0,1,0)</f>
        <v>0</v>
      </c>
      <c r="BH1460" s="16" t="n">
        <f aca="false">AF1460+AG1460+AH1460</f>
        <v>16</v>
      </c>
      <c r="BI1460" s="18" t="n">
        <f aca="false">IF(H1460=0,"",BH1460/H1460)</f>
        <v>0.0401002506265664</v>
      </c>
      <c r="BJ1460" s="16" t="n">
        <f aca="false">IF(AP1460="","",AP1460+AN1460)</f>
        <v>31</v>
      </c>
    </row>
    <row r="1461" customFormat="false" ht="15" hidden="false" customHeight="true" outlineLevel="0" collapsed="false">
      <c r="A1461" s="9" t="s">
        <v>220</v>
      </c>
      <c r="B1461" s="10" t="s">
        <v>202</v>
      </c>
      <c r="C1461" s="10" t="s">
        <v>221</v>
      </c>
      <c r="D1461" s="9" t="n">
        <v>2022</v>
      </c>
      <c r="E1461" s="11" t="n">
        <v>37759</v>
      </c>
      <c r="F1461" s="11" t="n">
        <v>5485</v>
      </c>
      <c r="G1461" s="11" t="n">
        <v>5626</v>
      </c>
      <c r="H1461" s="11" t="n">
        <v>626</v>
      </c>
      <c r="I1461" s="11" t="n">
        <v>27937</v>
      </c>
      <c r="J1461" s="11" t="n">
        <v>21710</v>
      </c>
      <c r="K1461" s="11" t="n">
        <v>55</v>
      </c>
      <c r="L1461" s="12" t="n">
        <v>16.5788288884769</v>
      </c>
      <c r="M1461" s="12" t="n">
        <v>1.45660637199078</v>
      </c>
      <c r="N1461" s="13" t="n">
        <v>0.777105630525826</v>
      </c>
      <c r="O1461" s="13" t="n">
        <v>0.739876585714664</v>
      </c>
      <c r="P1461" s="13" t="n">
        <v>0.148997589978548</v>
      </c>
      <c r="Q1461" s="13" t="n">
        <v>-0.178008533611982</v>
      </c>
      <c r="R1461" s="13" t="n">
        <v>0.0158902130733116</v>
      </c>
      <c r="S1461" s="11" t="n">
        <v>1</v>
      </c>
      <c r="T1461" s="13" t="n">
        <v>-0.0670640834575261</v>
      </c>
      <c r="U1461" s="13" t="n">
        <v>-0.0216767054209273</v>
      </c>
      <c r="V1461" s="11" t="n">
        <v>0</v>
      </c>
      <c r="W1461" s="13" t="n">
        <v>-0.170926517571885</v>
      </c>
      <c r="X1461" s="11" t="n">
        <v>0</v>
      </c>
      <c r="Y1461" s="11" t="n">
        <v>0</v>
      </c>
      <c r="Z1461" s="11" t="n">
        <v>0</v>
      </c>
      <c r="AA1461" s="11" t="n">
        <v>0</v>
      </c>
      <c r="AB1461" s="10" t="s">
        <v>515</v>
      </c>
      <c r="AC1461" s="11" t="n">
        <v>94</v>
      </c>
      <c r="AD1461" s="11" t="n">
        <v>174</v>
      </c>
      <c r="AE1461" s="11" t="n">
        <v>319</v>
      </c>
      <c r="AF1461" s="11" t="n">
        <v>27</v>
      </c>
      <c r="AG1461" s="11" t="n">
        <v>4</v>
      </c>
      <c r="AH1461" s="11" t="n">
        <v>8</v>
      </c>
      <c r="AI1461" s="13" t="n">
        <v>0.150159744408946</v>
      </c>
      <c r="AJ1461" s="13" t="n">
        <v>0.277955271565495</v>
      </c>
      <c r="AK1461" s="13" t="n">
        <v>0.509584664536741</v>
      </c>
      <c r="AL1461" s="13" t="n">
        <v>0.0431309904153355</v>
      </c>
      <c r="AM1461" s="13" t="n">
        <v>0.00638977635782748</v>
      </c>
      <c r="AN1461" s="11" t="n">
        <v>2</v>
      </c>
      <c r="AO1461" s="13" t="n">
        <v>0.00318471337579618</v>
      </c>
      <c r="AP1461" s="11" t="n">
        <v>58</v>
      </c>
      <c r="AQ1461" s="11" t="n">
        <v>14</v>
      </c>
      <c r="AR1461" s="13" t="n">
        <v>0.0863095238095238</v>
      </c>
      <c r="AS1461" s="13" t="n">
        <v>0.0208333333333333</v>
      </c>
      <c r="AT1461" s="14" t="n">
        <f aca="false">SUMIFS(시도_소아과개폐업!$C$5:$C$293,시도_소아과개폐업!$A$5:$A$293,$D1461,시도_소아과개폐업!$B$5:$B$293,$B1461)</f>
        <v>167</v>
      </c>
      <c r="AU1461" s="14" t="n">
        <f aca="false">SUMIFS(시도_소아과개폐업!$D$5:$D$293,시도_소아과개폐업!$A$5:$A$293,$D1461,시도_소아과개폐업!$B$5:$B$293,$B1461)</f>
        <v>92</v>
      </c>
      <c r="AV1461" s="14" t="n">
        <f aca="false">SUMIFS(시도_소아과개폐업!$F$5:$F$293,시도_소아과개폐업!$A$5:$A$293,$D1461,시도_소아과개폐업!$B$5:$B$293,$B1461)</f>
        <v>75</v>
      </c>
      <c r="AW1461" s="15" t="n">
        <f aca="false">SUMIFS(시도_소아과개폐업!$G$5:$G$293,시도_소아과개폐업!$A$5:$A$293,$D1461,시도_소아과개폐업!$B$5:$B$293,$B1461)</f>
        <v>0.140030441400304</v>
      </c>
      <c r="AX1461" s="14" t="n">
        <f aca="false">SUMIFS(시도_소아과개폐업!$H$5:$H$293,시도_소아과개폐업!$A$5:$A$293,$D1461,시도_소아과개폐업!$B$5:$B$293,$B1461)</f>
        <v>319</v>
      </c>
      <c r="AY1461" s="14" t="n">
        <f aca="false">SUMIFS(시군구_병원급!$E$5:$E$3668,시군구_병원급!$A$5:$A$3668,$A1461,시군구_병원급!$D$5:$D$3668,$D1461)</f>
        <v>20</v>
      </c>
      <c r="AZ1461" s="14" t="n">
        <f aca="false">SUMIFS(시군구_병원급!$F$5:$F$3668,시군구_병원급!$A$5:$A$3668,$A1461,시군구_병원급!$D$5:$D$3668,$D1461)</f>
        <v>7</v>
      </c>
      <c r="BA1461" s="14" t="n">
        <f aca="false">SUMIFS(시군구_병원급!$G$5:$G$3668,시군구_병원급!$A$5:$A$3668,$A1461,시군구_병원급!$D$5:$D$3668,$D1461)</f>
        <v>29</v>
      </c>
      <c r="BB1461" s="14" t="n">
        <f aca="false">SUMIFS(시군구_병원급!$H$5:$H$3668,시군구_병원급!$A$5:$A$3668,$A1461,시군구_병원급!$D$5:$D$3668,$D1461)</f>
        <v>75</v>
      </c>
      <c r="BC1461" s="16" t="n">
        <f aca="false">K1461+AY1461</f>
        <v>75</v>
      </c>
      <c r="BD1461" s="17" t="n">
        <f aca="false">IF(E1461=0,"",(K1461+AY1461)/E1461*1000)</f>
        <v>1.98628141635107</v>
      </c>
      <c r="BE1461" s="16" t="n">
        <f aca="false">AY1461-SUMIFS(시군구_병원급!$E$5:$E$3668,시군구_병원급!$A$5:$A$3668,$A1461,시군구_병원급!$D$5:$D$3668,$D1461-3)</f>
        <v>0</v>
      </c>
      <c r="BF1461" s="16" t="n">
        <f aca="false">IF(AY1461=0,1,0)</f>
        <v>0</v>
      </c>
      <c r="BG1461" s="16" t="n">
        <f aca="false">IF(K1461+AY1461=0,1,0)</f>
        <v>0</v>
      </c>
      <c r="BH1461" s="16" t="n">
        <f aca="false">AF1461+AG1461+AH1461</f>
        <v>39</v>
      </c>
      <c r="BI1461" s="18" t="n">
        <f aca="false">IF(H1461=0,"",BH1461/H1461)</f>
        <v>0.0623003194888179</v>
      </c>
      <c r="BJ1461" s="16" t="n">
        <f aca="false">IF(AP1461="","",AP1461+AN1461)</f>
        <v>60</v>
      </c>
    </row>
    <row r="1462" customFormat="false" ht="15" hidden="false" customHeight="true" outlineLevel="0" collapsed="false">
      <c r="A1462" s="9" t="s">
        <v>222</v>
      </c>
      <c r="B1462" s="10" t="s">
        <v>202</v>
      </c>
      <c r="C1462" s="10" t="s">
        <v>223</v>
      </c>
      <c r="D1462" s="9" t="n">
        <v>2022</v>
      </c>
      <c r="E1462" s="11" t="n">
        <v>3934</v>
      </c>
      <c r="F1462" s="11" t="n">
        <v>541</v>
      </c>
      <c r="G1462" s="11" t="n">
        <v>559</v>
      </c>
      <c r="H1462" s="11" t="n">
        <v>51</v>
      </c>
      <c r="I1462" s="11" t="n">
        <v>2977</v>
      </c>
      <c r="J1462" s="11" t="n">
        <v>2216</v>
      </c>
      <c r="K1462" s="11" t="n">
        <v>3</v>
      </c>
      <c r="L1462" s="12" t="n">
        <v>12.9639044229792</v>
      </c>
      <c r="M1462" s="12" t="n">
        <v>0.762582613116421</v>
      </c>
      <c r="N1462" s="13" t="n">
        <v>0.744373530399731</v>
      </c>
      <c r="O1462" s="13" t="n">
        <v>0.756736146415862</v>
      </c>
      <c r="P1462" s="13" t="n">
        <v>0.142094560244026</v>
      </c>
      <c r="Q1462" s="13" t="n">
        <v>0.631688096225633</v>
      </c>
      <c r="R1462" s="13" t="n">
        <v>0.982269503546099</v>
      </c>
      <c r="S1462" s="11" t="n">
        <v>2</v>
      </c>
      <c r="T1462" s="13" t="n">
        <v>0</v>
      </c>
      <c r="U1462" s="13" t="n">
        <v>0.0136193394620361</v>
      </c>
      <c r="V1462" s="11" t="n">
        <v>0</v>
      </c>
      <c r="W1462" s="13" t="n">
        <v>0.156862745098039</v>
      </c>
      <c r="X1462" s="11" t="n">
        <v>0</v>
      </c>
      <c r="Y1462" s="11" t="n">
        <v>0</v>
      </c>
      <c r="Z1462" s="11" t="n">
        <v>0</v>
      </c>
      <c r="AA1462" s="11" t="n">
        <v>0</v>
      </c>
      <c r="AB1462" s="10" t="s">
        <v>515</v>
      </c>
      <c r="AC1462" s="11" t="n">
        <v>16</v>
      </c>
      <c r="AD1462" s="11" t="n">
        <v>5</v>
      </c>
      <c r="AE1462" s="11" t="n">
        <v>14</v>
      </c>
      <c r="AF1462" s="11" t="n">
        <v>10</v>
      </c>
      <c r="AG1462" s="11" t="n">
        <v>1</v>
      </c>
      <c r="AH1462" s="11" t="n">
        <v>5</v>
      </c>
      <c r="AI1462" s="13" t="n">
        <v>0.313725490196078</v>
      </c>
      <c r="AJ1462" s="13" t="n">
        <v>0.0980392156862745</v>
      </c>
      <c r="AK1462" s="13" t="n">
        <v>0.274509803921569</v>
      </c>
      <c r="AL1462" s="13" t="n">
        <v>0.196078431372549</v>
      </c>
      <c r="AM1462" s="13" t="n">
        <v>0.0196078431372549</v>
      </c>
      <c r="AN1462" s="11" t="n">
        <v>0</v>
      </c>
      <c r="AO1462" s="13" t="n">
        <v>0</v>
      </c>
      <c r="AP1462" s="11" t="n">
        <v>3</v>
      </c>
      <c r="AQ1462" s="11" t="n">
        <v>3</v>
      </c>
      <c r="AR1462" s="13" t="n">
        <v>0.0588235294117647</v>
      </c>
      <c r="AS1462" s="13" t="n">
        <v>0.0588235294117647</v>
      </c>
      <c r="AT1462" s="14" t="n">
        <f aca="false">SUMIFS(시도_소아과개폐업!$C$5:$C$293,시도_소아과개폐업!$A$5:$A$293,$D1462,시도_소아과개폐업!$B$5:$B$293,$B1462)</f>
        <v>167</v>
      </c>
      <c r="AU1462" s="14" t="n">
        <f aca="false">SUMIFS(시도_소아과개폐업!$D$5:$D$293,시도_소아과개폐업!$A$5:$A$293,$D1462,시도_소아과개폐업!$B$5:$B$293,$B1462)</f>
        <v>92</v>
      </c>
      <c r="AV1462" s="14" t="n">
        <f aca="false">SUMIFS(시도_소아과개폐업!$F$5:$F$293,시도_소아과개폐업!$A$5:$A$293,$D1462,시도_소아과개폐업!$B$5:$B$293,$B1462)</f>
        <v>75</v>
      </c>
      <c r="AW1462" s="15" t="n">
        <f aca="false">SUMIFS(시도_소아과개폐업!$G$5:$G$293,시도_소아과개폐업!$A$5:$A$293,$D1462,시도_소아과개폐업!$B$5:$B$293,$B1462)</f>
        <v>0.140030441400304</v>
      </c>
      <c r="AX1462" s="14" t="n">
        <f aca="false">SUMIFS(시도_소아과개폐업!$H$5:$H$293,시도_소아과개폐업!$A$5:$A$293,$D1462,시도_소아과개폐업!$B$5:$B$293,$B1462)</f>
        <v>319</v>
      </c>
      <c r="AY1462" s="14" t="n">
        <f aca="false">SUMIFS(시군구_병원급!$E$5:$E$3668,시군구_병원급!$A$5:$A$3668,$A1462,시군구_병원급!$D$5:$D$3668,$D1462)</f>
        <v>0</v>
      </c>
      <c r="AZ1462" s="14" t="n">
        <f aca="false">SUMIFS(시군구_병원급!$F$5:$F$3668,시군구_병원급!$A$5:$A$3668,$A1462,시군구_병원급!$D$5:$D$3668,$D1462)</f>
        <v>0</v>
      </c>
      <c r="BA1462" s="14" t="n">
        <f aca="false">SUMIFS(시군구_병원급!$G$5:$G$3668,시군구_병원급!$A$5:$A$3668,$A1462,시군구_병원급!$D$5:$D$3668,$D1462)</f>
        <v>0</v>
      </c>
      <c r="BB1462" s="14" t="n">
        <f aca="false">SUMIFS(시군구_병원급!$H$5:$H$3668,시군구_병원급!$A$5:$A$3668,$A1462,시군구_병원급!$D$5:$D$3668,$D1462)</f>
        <v>1</v>
      </c>
      <c r="BC1462" s="16" t="n">
        <f aca="false">K1462+AY1462</f>
        <v>3</v>
      </c>
      <c r="BD1462" s="17" t="n">
        <f aca="false">IF(E1462=0,"",(K1462+AY1462)/E1462*1000)</f>
        <v>0.762582613116421</v>
      </c>
      <c r="BE1462" s="16" t="n">
        <f aca="false">AY1462-SUMIFS(시군구_병원급!$E$5:$E$3668,시군구_병원급!$A$5:$A$3668,$A1462,시군구_병원급!$D$5:$D$3668,$D1462-3)</f>
        <v>0</v>
      </c>
      <c r="BF1462" s="16" t="n">
        <f aca="false">IF(AY1462=0,1,0)</f>
        <v>1</v>
      </c>
      <c r="BG1462" s="16" t="n">
        <f aca="false">IF(K1462+AY1462=0,1,0)</f>
        <v>0</v>
      </c>
      <c r="BH1462" s="16" t="n">
        <f aca="false">AF1462+AG1462+AH1462</f>
        <v>16</v>
      </c>
      <c r="BI1462" s="18" t="n">
        <f aca="false">IF(H1462=0,"",BH1462/H1462)</f>
        <v>0.313725490196078</v>
      </c>
      <c r="BJ1462" s="16" t="n">
        <f aca="false">IF(AP1462="","",AP1462+AN1462)</f>
        <v>3</v>
      </c>
    </row>
    <row r="1463" customFormat="false" ht="15" hidden="false" customHeight="true" outlineLevel="0" collapsed="false">
      <c r="A1463" s="9" t="s">
        <v>224</v>
      </c>
      <c r="B1463" s="10" t="s">
        <v>202</v>
      </c>
      <c r="C1463" s="10" t="s">
        <v>225</v>
      </c>
      <c r="D1463" s="9" t="n">
        <v>2022</v>
      </c>
      <c r="E1463" s="11" t="n">
        <v>6366</v>
      </c>
      <c r="F1463" s="11" t="n">
        <v>845</v>
      </c>
      <c r="G1463" s="11" t="n">
        <v>883</v>
      </c>
      <c r="H1463" s="11" t="n">
        <v>128</v>
      </c>
      <c r="I1463" s="11" t="n">
        <v>4780</v>
      </c>
      <c r="J1463" s="11" t="n">
        <v>4003</v>
      </c>
      <c r="K1463" s="11" t="n">
        <v>12</v>
      </c>
      <c r="L1463" s="12" t="n">
        <v>20.1068174677977</v>
      </c>
      <c r="M1463" s="12" t="n">
        <v>1.88501413760603</v>
      </c>
      <c r="N1463" s="13" t="n">
        <v>0.83744769874477</v>
      </c>
      <c r="O1463" s="13" t="n">
        <v>0.750863964813069</v>
      </c>
      <c r="P1463" s="13" t="n">
        <v>0.138705623625511</v>
      </c>
      <c r="Q1463" s="13" t="n">
        <v>-0.300285777093867</v>
      </c>
      <c r="R1463" s="13" t="n">
        <v>-0.249149659863946</v>
      </c>
      <c r="S1463" s="11" t="n">
        <v>0</v>
      </c>
      <c r="T1463" s="13" t="n">
        <v>-0.0857142857142857</v>
      </c>
      <c r="U1463" s="13" t="n">
        <v>-0.101503759398496</v>
      </c>
      <c r="V1463" s="11" t="n">
        <v>0</v>
      </c>
      <c r="W1463" s="13" t="n">
        <v>-0.1875</v>
      </c>
      <c r="X1463" s="11" t="n">
        <v>0</v>
      </c>
      <c r="Y1463" s="11" t="n">
        <v>0</v>
      </c>
      <c r="Z1463" s="11" t="n">
        <v>0</v>
      </c>
      <c r="AA1463" s="11" t="n">
        <v>0</v>
      </c>
      <c r="AB1463" s="10" t="s">
        <v>515</v>
      </c>
      <c r="AC1463" s="11" t="n">
        <v>15</v>
      </c>
      <c r="AD1463" s="11" t="n">
        <v>29</v>
      </c>
      <c r="AE1463" s="11" t="n">
        <v>81</v>
      </c>
      <c r="AF1463" s="11" t="n">
        <v>2</v>
      </c>
      <c r="AG1463" s="11" t="n">
        <v>1</v>
      </c>
      <c r="AH1463" s="11" t="n">
        <v>0</v>
      </c>
      <c r="AI1463" s="13" t="n">
        <v>0.1171875</v>
      </c>
      <c r="AJ1463" s="13" t="n">
        <v>0.2265625</v>
      </c>
      <c r="AK1463" s="13" t="n">
        <v>0.6328125</v>
      </c>
      <c r="AL1463" s="13" t="n">
        <v>0.015625</v>
      </c>
      <c r="AM1463" s="13" t="n">
        <v>0.0078125</v>
      </c>
      <c r="AN1463" s="11" t="n">
        <v>2</v>
      </c>
      <c r="AO1463" s="13" t="n">
        <v>0.0153846153846154</v>
      </c>
      <c r="AP1463" s="11" t="n">
        <v>13</v>
      </c>
      <c r="AQ1463" s="11" t="n">
        <v>1</v>
      </c>
      <c r="AR1463" s="13" t="n">
        <v>0.0915492957746479</v>
      </c>
      <c r="AS1463" s="13" t="n">
        <v>0.00704225352112676</v>
      </c>
      <c r="AT1463" s="14" t="n">
        <f aca="false">SUMIFS(시도_소아과개폐업!$C$5:$C$293,시도_소아과개폐업!$A$5:$A$293,$D1463,시도_소아과개폐업!$B$5:$B$293,$B1463)</f>
        <v>167</v>
      </c>
      <c r="AU1463" s="14" t="n">
        <f aca="false">SUMIFS(시도_소아과개폐업!$D$5:$D$293,시도_소아과개폐업!$A$5:$A$293,$D1463,시도_소아과개폐업!$B$5:$B$293,$B1463)</f>
        <v>92</v>
      </c>
      <c r="AV1463" s="14" t="n">
        <f aca="false">SUMIFS(시도_소아과개폐업!$F$5:$F$293,시도_소아과개폐업!$A$5:$A$293,$D1463,시도_소아과개폐업!$B$5:$B$293,$B1463)</f>
        <v>75</v>
      </c>
      <c r="AW1463" s="15" t="n">
        <f aca="false">SUMIFS(시도_소아과개폐업!$G$5:$G$293,시도_소아과개폐업!$A$5:$A$293,$D1463,시도_소아과개폐업!$B$5:$B$293,$B1463)</f>
        <v>0.140030441400304</v>
      </c>
      <c r="AX1463" s="14" t="n">
        <f aca="false">SUMIFS(시도_소아과개폐업!$H$5:$H$293,시도_소아과개폐업!$A$5:$A$293,$D1463,시도_소아과개폐업!$B$5:$B$293,$B1463)</f>
        <v>319</v>
      </c>
      <c r="AY1463" s="14" t="n">
        <f aca="false">SUMIFS(시군구_병원급!$E$5:$E$3668,시군구_병원급!$A$5:$A$3668,$A1463,시군구_병원급!$D$5:$D$3668,$D1463)</f>
        <v>3</v>
      </c>
      <c r="AZ1463" s="14" t="n">
        <f aca="false">SUMIFS(시군구_병원급!$F$5:$F$3668,시군구_병원급!$A$5:$A$3668,$A1463,시군구_병원급!$D$5:$D$3668,$D1463)</f>
        <v>1</v>
      </c>
      <c r="BA1463" s="14" t="n">
        <f aca="false">SUMIFS(시군구_병원급!$G$5:$G$3668,시군구_병원급!$A$5:$A$3668,$A1463,시군구_병원급!$D$5:$D$3668,$D1463)</f>
        <v>9</v>
      </c>
      <c r="BB1463" s="14" t="n">
        <f aca="false">SUMIFS(시군구_병원급!$H$5:$H$3668,시군구_병원급!$A$5:$A$3668,$A1463,시군구_병원급!$D$5:$D$3668,$D1463)</f>
        <v>16</v>
      </c>
      <c r="BC1463" s="16" t="n">
        <f aca="false">K1463+AY1463</f>
        <v>15</v>
      </c>
      <c r="BD1463" s="17" t="n">
        <f aca="false">IF(E1463=0,"",(K1463+AY1463)/E1463*1000)</f>
        <v>2.35626767200754</v>
      </c>
      <c r="BE1463" s="16" t="n">
        <f aca="false">AY1463-SUMIFS(시군구_병원급!$E$5:$E$3668,시군구_병원급!$A$5:$A$3668,$A1463,시군구_병원급!$D$5:$D$3668,$D1463-3)</f>
        <v>-1</v>
      </c>
      <c r="BF1463" s="16" t="n">
        <f aca="false">IF(AY1463=0,1,0)</f>
        <v>0</v>
      </c>
      <c r="BG1463" s="16" t="n">
        <f aca="false">IF(K1463+AY1463=0,1,0)</f>
        <v>0</v>
      </c>
      <c r="BH1463" s="16" t="n">
        <f aca="false">AF1463+AG1463+AH1463</f>
        <v>3</v>
      </c>
      <c r="BI1463" s="18" t="n">
        <f aca="false">IF(H1463=0,"",BH1463/H1463)</f>
        <v>0.0234375</v>
      </c>
      <c r="BJ1463" s="16" t="n">
        <f aca="false">IF(AP1463="","",AP1463+AN1463)</f>
        <v>15</v>
      </c>
    </row>
    <row r="1464" customFormat="false" ht="15" hidden="false" customHeight="true" outlineLevel="0" collapsed="false">
      <c r="A1464" s="9" t="s">
        <v>226</v>
      </c>
      <c r="B1464" s="10" t="s">
        <v>202</v>
      </c>
      <c r="C1464" s="10" t="s">
        <v>227</v>
      </c>
      <c r="D1464" s="9" t="n">
        <v>2022</v>
      </c>
      <c r="E1464" s="11" t="n">
        <v>29232</v>
      </c>
      <c r="F1464" s="11" t="n">
        <v>3670</v>
      </c>
      <c r="G1464" s="11" t="n">
        <v>3609</v>
      </c>
      <c r="H1464" s="11" t="n">
        <v>532</v>
      </c>
      <c r="I1464" s="11" t="n">
        <v>23973</v>
      </c>
      <c r="J1464" s="11" t="n">
        <v>17899</v>
      </c>
      <c r="K1464" s="11" t="n">
        <v>36</v>
      </c>
      <c r="L1464" s="12" t="n">
        <v>18.1992337164751</v>
      </c>
      <c r="M1464" s="12" t="n">
        <v>1.23152709359606</v>
      </c>
      <c r="N1464" s="13" t="n">
        <v>0.74663162724732</v>
      </c>
      <c r="O1464" s="13" t="n">
        <v>0.820094417077176</v>
      </c>
      <c r="P1464" s="13" t="n">
        <v>0.123460591133005</v>
      </c>
      <c r="Q1464" s="13" t="n">
        <v>-0.178714915854241</v>
      </c>
      <c r="R1464" s="13" t="n">
        <v>-0.0638132295719844</v>
      </c>
      <c r="S1464" s="11" t="n">
        <v>-4</v>
      </c>
      <c r="T1464" s="13" t="n">
        <v>-0.0874785591766724</v>
      </c>
      <c r="U1464" s="13" t="n">
        <v>-0.0542822202059253</v>
      </c>
      <c r="V1464" s="11" t="n">
        <v>0</v>
      </c>
      <c r="W1464" s="13" t="n">
        <v>-0.18609022556391</v>
      </c>
      <c r="X1464" s="11" t="n">
        <v>0</v>
      </c>
      <c r="Y1464" s="11" t="n">
        <v>0</v>
      </c>
      <c r="Z1464" s="11" t="n">
        <v>0</v>
      </c>
      <c r="AA1464" s="11" t="n">
        <v>0</v>
      </c>
      <c r="AB1464" s="10" t="s">
        <v>515</v>
      </c>
      <c r="AC1464" s="11" t="n">
        <v>87</v>
      </c>
      <c r="AD1464" s="11" t="n">
        <v>189</v>
      </c>
      <c r="AE1464" s="11" t="n">
        <v>238</v>
      </c>
      <c r="AF1464" s="11" t="n">
        <v>4</v>
      </c>
      <c r="AG1464" s="11" t="n">
        <v>12</v>
      </c>
      <c r="AH1464" s="11" t="n">
        <v>2</v>
      </c>
      <c r="AI1464" s="13" t="n">
        <v>0.163533834586466</v>
      </c>
      <c r="AJ1464" s="13" t="n">
        <v>0.355263157894737</v>
      </c>
      <c r="AK1464" s="13" t="n">
        <v>0.447368421052632</v>
      </c>
      <c r="AL1464" s="13" t="n">
        <v>0.0075187969924812</v>
      </c>
      <c r="AM1464" s="13" t="n">
        <v>0.0225563909774436</v>
      </c>
      <c r="AN1464" s="11" t="n">
        <v>59</v>
      </c>
      <c r="AO1464" s="13" t="n">
        <v>0.0998307952622674</v>
      </c>
      <c r="AP1464" s="11" t="n">
        <v>60</v>
      </c>
      <c r="AQ1464" s="11" t="n">
        <v>14</v>
      </c>
      <c r="AR1464" s="13" t="n">
        <v>0.0941915227629513</v>
      </c>
      <c r="AS1464" s="13" t="n">
        <v>0.021978021978022</v>
      </c>
      <c r="AT1464" s="14" t="n">
        <f aca="false">SUMIFS(시도_소아과개폐업!$C$5:$C$293,시도_소아과개폐업!$A$5:$A$293,$D1464,시도_소아과개폐업!$B$5:$B$293,$B1464)</f>
        <v>167</v>
      </c>
      <c r="AU1464" s="14" t="n">
        <f aca="false">SUMIFS(시도_소아과개폐업!$D$5:$D$293,시도_소아과개폐업!$A$5:$A$293,$D1464,시도_소아과개폐업!$B$5:$B$293,$B1464)</f>
        <v>92</v>
      </c>
      <c r="AV1464" s="14" t="n">
        <f aca="false">SUMIFS(시도_소아과개폐업!$F$5:$F$293,시도_소아과개폐업!$A$5:$A$293,$D1464,시도_소아과개폐업!$B$5:$B$293,$B1464)</f>
        <v>75</v>
      </c>
      <c r="AW1464" s="15" t="n">
        <f aca="false">SUMIFS(시도_소아과개폐업!$G$5:$G$293,시도_소아과개폐업!$A$5:$A$293,$D1464,시도_소아과개폐업!$B$5:$B$293,$B1464)</f>
        <v>0.140030441400304</v>
      </c>
      <c r="AX1464" s="14" t="n">
        <f aca="false">SUMIFS(시도_소아과개폐업!$H$5:$H$293,시도_소아과개폐업!$A$5:$A$293,$D1464,시도_소아과개폐업!$B$5:$B$293,$B1464)</f>
        <v>319</v>
      </c>
      <c r="AY1464" s="14" t="n">
        <f aca="false">SUMIFS(시군구_병원급!$E$5:$E$3668,시군구_병원급!$A$5:$A$3668,$A1464,시군구_병원급!$D$5:$D$3668,$D1464)</f>
        <v>12</v>
      </c>
      <c r="AZ1464" s="14" t="n">
        <f aca="false">SUMIFS(시군구_병원급!$F$5:$F$3668,시군구_병원급!$A$5:$A$3668,$A1464,시군구_병원급!$D$5:$D$3668,$D1464)</f>
        <v>3</v>
      </c>
      <c r="BA1464" s="14" t="n">
        <f aca="false">SUMIFS(시군구_병원급!$G$5:$G$3668,시군구_병원급!$A$5:$A$3668,$A1464,시군구_병원급!$D$5:$D$3668,$D1464)</f>
        <v>18</v>
      </c>
      <c r="BB1464" s="14" t="n">
        <f aca="false">SUMIFS(시군구_병원급!$H$5:$H$3668,시군구_병원급!$A$5:$A$3668,$A1464,시군구_병원급!$D$5:$D$3668,$D1464)</f>
        <v>42</v>
      </c>
      <c r="BC1464" s="16" t="n">
        <f aca="false">K1464+AY1464</f>
        <v>48</v>
      </c>
      <c r="BD1464" s="17" t="n">
        <f aca="false">IF(E1464=0,"",(K1464+AY1464)/E1464*1000)</f>
        <v>1.64203612479475</v>
      </c>
      <c r="BE1464" s="16" t="n">
        <f aca="false">AY1464-SUMIFS(시군구_병원급!$E$5:$E$3668,시군구_병원급!$A$5:$A$3668,$A1464,시군구_병원급!$D$5:$D$3668,$D1464-3)</f>
        <v>1</v>
      </c>
      <c r="BF1464" s="16" t="n">
        <f aca="false">IF(AY1464=0,1,0)</f>
        <v>0</v>
      </c>
      <c r="BG1464" s="16" t="n">
        <f aca="false">IF(K1464+AY1464=0,1,0)</f>
        <v>0</v>
      </c>
      <c r="BH1464" s="16" t="n">
        <f aca="false">AF1464+AG1464+AH1464</f>
        <v>18</v>
      </c>
      <c r="BI1464" s="18" t="n">
        <f aca="false">IF(H1464=0,"",BH1464/H1464)</f>
        <v>0.0338345864661654</v>
      </c>
      <c r="BJ1464" s="16" t="n">
        <f aca="false">IF(AP1464="","",AP1464+AN1464)</f>
        <v>119</v>
      </c>
    </row>
    <row r="1465" customFormat="false" ht="15" hidden="false" customHeight="true" outlineLevel="0" collapsed="false">
      <c r="A1465" s="9" t="s">
        <v>228</v>
      </c>
      <c r="B1465" s="10" t="s">
        <v>202</v>
      </c>
      <c r="C1465" s="10" t="s">
        <v>229</v>
      </c>
      <c r="D1465" s="9" t="n">
        <v>2022</v>
      </c>
      <c r="E1465" s="11" t="n">
        <v>9656</v>
      </c>
      <c r="F1465" s="11" t="n">
        <v>1268</v>
      </c>
      <c r="G1465" s="11" t="n">
        <v>1304</v>
      </c>
      <c r="H1465" s="11" t="n">
        <v>215</v>
      </c>
      <c r="I1465" s="11" t="n">
        <v>8893</v>
      </c>
      <c r="J1465" s="11" t="n">
        <v>7003</v>
      </c>
      <c r="K1465" s="11" t="n">
        <v>7</v>
      </c>
      <c r="L1465" s="12" t="n">
        <v>22.2659486329743</v>
      </c>
      <c r="M1465" s="12" t="n">
        <v>0.724937862468931</v>
      </c>
      <c r="N1465" s="13" t="n">
        <v>0.787473293601709</v>
      </c>
      <c r="O1465" s="13" t="n">
        <v>0.920981772990887</v>
      </c>
      <c r="P1465" s="13" t="n">
        <v>0.135045567522784</v>
      </c>
      <c r="Q1465" s="13" t="n">
        <v>-0.299883990719258</v>
      </c>
      <c r="R1465" s="13" t="n">
        <v>-0.236980690462259</v>
      </c>
      <c r="S1465" s="11" t="n">
        <v>0</v>
      </c>
      <c r="T1465" s="13" t="n">
        <v>-0.0928270042194093</v>
      </c>
      <c r="U1465" s="13" t="n">
        <v>-0.0520200405074086</v>
      </c>
      <c r="V1465" s="11" t="n">
        <v>0</v>
      </c>
      <c r="W1465" s="13" t="n">
        <v>-0.106976744186047</v>
      </c>
      <c r="X1465" s="11" t="n">
        <v>0</v>
      </c>
      <c r="Y1465" s="11" t="n">
        <v>0</v>
      </c>
      <c r="Z1465" s="11" t="n">
        <v>0</v>
      </c>
      <c r="AA1465" s="11" t="n">
        <v>0</v>
      </c>
      <c r="AB1465" s="10" t="s">
        <v>515</v>
      </c>
      <c r="AC1465" s="11" t="n">
        <v>43</v>
      </c>
      <c r="AD1465" s="11" t="n">
        <v>49</v>
      </c>
      <c r="AE1465" s="11" t="n">
        <v>114</v>
      </c>
      <c r="AF1465" s="11" t="n">
        <v>5</v>
      </c>
      <c r="AG1465" s="11" t="n">
        <v>4</v>
      </c>
      <c r="AH1465" s="11" t="n">
        <v>0</v>
      </c>
      <c r="AI1465" s="13" t="n">
        <v>0.2</v>
      </c>
      <c r="AJ1465" s="13" t="n">
        <v>0.227906976744186</v>
      </c>
      <c r="AK1465" s="13" t="n">
        <v>0.530232558139535</v>
      </c>
      <c r="AL1465" s="13" t="n">
        <v>0.0232558139534884</v>
      </c>
      <c r="AM1465" s="13" t="n">
        <v>0.0186046511627907</v>
      </c>
      <c r="AN1465" s="11" t="n">
        <v>0</v>
      </c>
      <c r="AO1465" s="13" t="n">
        <v>0</v>
      </c>
      <c r="AP1465" s="11" t="n">
        <v>26</v>
      </c>
      <c r="AQ1465" s="11" t="n">
        <v>2</v>
      </c>
      <c r="AR1465" s="13" t="n">
        <v>0.108786610878661</v>
      </c>
      <c r="AS1465" s="13" t="n">
        <v>0.00836820083682008</v>
      </c>
      <c r="AT1465" s="14" t="n">
        <f aca="false">SUMIFS(시도_소아과개폐업!$C$5:$C$293,시도_소아과개폐업!$A$5:$A$293,$D1465,시도_소아과개폐업!$B$5:$B$293,$B1465)</f>
        <v>167</v>
      </c>
      <c r="AU1465" s="14" t="n">
        <f aca="false">SUMIFS(시도_소아과개폐업!$D$5:$D$293,시도_소아과개폐업!$A$5:$A$293,$D1465,시도_소아과개폐업!$B$5:$B$293,$B1465)</f>
        <v>92</v>
      </c>
      <c r="AV1465" s="14" t="n">
        <f aca="false">SUMIFS(시도_소아과개폐업!$F$5:$F$293,시도_소아과개폐업!$A$5:$A$293,$D1465,시도_소아과개폐업!$B$5:$B$293,$B1465)</f>
        <v>75</v>
      </c>
      <c r="AW1465" s="15" t="n">
        <f aca="false">SUMIFS(시도_소아과개폐업!$G$5:$G$293,시도_소아과개폐업!$A$5:$A$293,$D1465,시도_소아과개폐업!$B$5:$B$293,$B1465)</f>
        <v>0.140030441400304</v>
      </c>
      <c r="AX1465" s="14" t="n">
        <f aca="false">SUMIFS(시도_소아과개폐업!$H$5:$H$293,시도_소아과개폐업!$A$5:$A$293,$D1465,시도_소아과개폐업!$B$5:$B$293,$B1465)</f>
        <v>319</v>
      </c>
      <c r="AY1465" s="14" t="n">
        <f aca="false">SUMIFS(시군구_병원급!$E$5:$E$3668,시군구_병원급!$A$5:$A$3668,$A1465,시군구_병원급!$D$5:$D$3668,$D1465)</f>
        <v>8</v>
      </c>
      <c r="AZ1465" s="14" t="n">
        <f aca="false">SUMIFS(시군구_병원급!$F$5:$F$3668,시군구_병원급!$A$5:$A$3668,$A1465,시군구_병원급!$D$5:$D$3668,$D1465)</f>
        <v>1</v>
      </c>
      <c r="BA1465" s="14" t="n">
        <f aca="false">SUMIFS(시군구_병원급!$G$5:$G$3668,시군구_병원급!$A$5:$A$3668,$A1465,시군구_병원급!$D$5:$D$3668,$D1465)</f>
        <v>10</v>
      </c>
      <c r="BB1465" s="14" t="n">
        <f aca="false">SUMIFS(시군구_병원급!$H$5:$H$3668,시군구_병원급!$A$5:$A$3668,$A1465,시군구_병원급!$D$5:$D$3668,$D1465)</f>
        <v>18</v>
      </c>
      <c r="BC1465" s="16" t="n">
        <f aca="false">K1465+AY1465</f>
        <v>15</v>
      </c>
      <c r="BD1465" s="17" t="n">
        <f aca="false">IF(E1465=0,"",(K1465+AY1465)/E1465*1000)</f>
        <v>1.55343827671914</v>
      </c>
      <c r="BE1465" s="16" t="n">
        <f aca="false">AY1465-SUMIFS(시군구_병원급!$E$5:$E$3668,시군구_병원급!$A$5:$A$3668,$A1465,시군구_병원급!$D$5:$D$3668,$D1465-3)</f>
        <v>1</v>
      </c>
      <c r="BF1465" s="16" t="n">
        <f aca="false">IF(AY1465=0,1,0)</f>
        <v>0</v>
      </c>
      <c r="BG1465" s="16" t="n">
        <f aca="false">IF(K1465+AY1465=0,1,0)</f>
        <v>0</v>
      </c>
      <c r="BH1465" s="16" t="n">
        <f aca="false">AF1465+AG1465+AH1465</f>
        <v>9</v>
      </c>
      <c r="BI1465" s="18" t="n">
        <f aca="false">IF(H1465=0,"",BH1465/H1465)</f>
        <v>0.0418604651162791</v>
      </c>
      <c r="BJ1465" s="16" t="n">
        <f aca="false">IF(AP1465="","",AP1465+AN1465)</f>
        <v>26</v>
      </c>
    </row>
    <row r="1466" customFormat="false" ht="15" hidden="false" customHeight="true" outlineLevel="0" collapsed="false">
      <c r="A1466" s="9" t="s">
        <v>230</v>
      </c>
      <c r="B1466" s="10" t="s">
        <v>202</v>
      </c>
      <c r="C1466" s="10" t="s">
        <v>231</v>
      </c>
      <c r="D1466" s="9" t="n">
        <v>2022</v>
      </c>
      <c r="E1466" s="11" t="n">
        <v>23701</v>
      </c>
      <c r="F1466" s="11" t="n">
        <v>3164</v>
      </c>
      <c r="G1466" s="11" t="n">
        <v>3196</v>
      </c>
      <c r="H1466" s="11" t="n">
        <v>460</v>
      </c>
      <c r="I1466" s="11" t="n">
        <v>20899</v>
      </c>
      <c r="J1466" s="11" t="n">
        <v>16643</v>
      </c>
      <c r="K1466" s="11" t="n">
        <v>31</v>
      </c>
      <c r="L1466" s="12" t="n">
        <v>19.4084637778997</v>
      </c>
      <c r="M1466" s="12" t="n">
        <v>1.3079616893802</v>
      </c>
      <c r="N1466" s="13" t="n">
        <v>0.796353892530743</v>
      </c>
      <c r="O1466" s="13" t="n">
        <v>0.881777140205055</v>
      </c>
      <c r="P1466" s="13" t="n">
        <v>0.134846630943842</v>
      </c>
      <c r="Q1466" s="13" t="n">
        <v>-0.104608991310918</v>
      </c>
      <c r="R1466" s="13" t="n">
        <v>-0.0341492898156542</v>
      </c>
      <c r="S1466" s="11" t="n">
        <v>1</v>
      </c>
      <c r="T1466" s="13" t="n">
        <v>-0.0396659707724426</v>
      </c>
      <c r="U1466" s="13" t="n">
        <v>-0.00585101322424131</v>
      </c>
      <c r="V1466" s="11" t="n">
        <v>0</v>
      </c>
      <c r="W1466" s="13" t="n">
        <v>-0.152173913043478</v>
      </c>
      <c r="X1466" s="11" t="n">
        <v>0</v>
      </c>
      <c r="Y1466" s="11" t="n">
        <v>0</v>
      </c>
      <c r="Z1466" s="11" t="n">
        <v>0</v>
      </c>
      <c r="AA1466" s="11" t="n">
        <v>0</v>
      </c>
      <c r="AB1466" s="10" t="s">
        <v>515</v>
      </c>
      <c r="AC1466" s="11" t="n">
        <v>83</v>
      </c>
      <c r="AD1466" s="11" t="n">
        <v>140</v>
      </c>
      <c r="AE1466" s="11" t="n">
        <v>226</v>
      </c>
      <c r="AF1466" s="11" t="n">
        <v>6</v>
      </c>
      <c r="AG1466" s="11" t="n">
        <v>5</v>
      </c>
      <c r="AH1466" s="11" t="n">
        <v>0</v>
      </c>
      <c r="AI1466" s="13" t="n">
        <v>0.180434782608696</v>
      </c>
      <c r="AJ1466" s="13" t="n">
        <v>0.304347826086957</v>
      </c>
      <c r="AK1466" s="13" t="n">
        <v>0.491304347826087</v>
      </c>
      <c r="AL1466" s="13" t="n">
        <v>0.0130434782608696</v>
      </c>
      <c r="AM1466" s="13" t="n">
        <v>0.0108695652173913</v>
      </c>
      <c r="AN1466" s="11" t="n">
        <v>6</v>
      </c>
      <c r="AO1466" s="13" t="n">
        <v>0.0128755364806867</v>
      </c>
      <c r="AP1466" s="11" t="n">
        <v>31</v>
      </c>
      <c r="AQ1466" s="11" t="n">
        <v>14</v>
      </c>
      <c r="AR1466" s="13" t="n">
        <v>0.0641821946169772</v>
      </c>
      <c r="AS1466" s="13" t="n">
        <v>0.0289855072463768</v>
      </c>
      <c r="AT1466" s="14" t="n">
        <f aca="false">SUMIFS(시도_소아과개폐업!$C$5:$C$293,시도_소아과개폐업!$A$5:$A$293,$D1466,시도_소아과개폐업!$B$5:$B$293,$B1466)</f>
        <v>167</v>
      </c>
      <c r="AU1466" s="14" t="n">
        <f aca="false">SUMIFS(시도_소아과개폐업!$D$5:$D$293,시도_소아과개폐업!$A$5:$A$293,$D1466,시도_소아과개폐업!$B$5:$B$293,$B1466)</f>
        <v>92</v>
      </c>
      <c r="AV1466" s="14" t="n">
        <f aca="false">SUMIFS(시도_소아과개폐업!$F$5:$F$293,시도_소아과개폐업!$A$5:$A$293,$D1466,시도_소아과개폐업!$B$5:$B$293,$B1466)</f>
        <v>75</v>
      </c>
      <c r="AW1466" s="15" t="n">
        <f aca="false">SUMIFS(시도_소아과개폐업!$G$5:$G$293,시도_소아과개폐업!$A$5:$A$293,$D1466,시도_소아과개폐업!$B$5:$B$293,$B1466)</f>
        <v>0.140030441400304</v>
      </c>
      <c r="AX1466" s="14" t="n">
        <f aca="false">SUMIFS(시도_소아과개폐업!$H$5:$H$293,시도_소아과개폐업!$A$5:$A$293,$D1466,시도_소아과개폐업!$B$5:$B$293,$B1466)</f>
        <v>319</v>
      </c>
      <c r="AY1466" s="14" t="n">
        <f aca="false">SUMIFS(시군구_병원급!$E$5:$E$3668,시군구_병원급!$A$5:$A$3668,$A1466,시군구_병원급!$D$5:$D$3668,$D1466)</f>
        <v>5</v>
      </c>
      <c r="AZ1466" s="14" t="n">
        <f aca="false">SUMIFS(시군구_병원급!$F$5:$F$3668,시군구_병원급!$A$5:$A$3668,$A1466,시군구_병원급!$D$5:$D$3668,$D1466)</f>
        <v>3</v>
      </c>
      <c r="BA1466" s="14" t="n">
        <f aca="false">SUMIFS(시군구_병원급!$G$5:$G$3668,시군구_병원급!$A$5:$A$3668,$A1466,시군구_병원급!$D$5:$D$3668,$D1466)</f>
        <v>6</v>
      </c>
      <c r="BB1466" s="14" t="n">
        <f aca="false">SUMIFS(시군구_병원급!$H$5:$H$3668,시군구_병원급!$A$5:$A$3668,$A1466,시군구_병원급!$D$5:$D$3668,$D1466)</f>
        <v>37</v>
      </c>
      <c r="BC1466" s="16" t="n">
        <f aca="false">K1466+AY1466</f>
        <v>36</v>
      </c>
      <c r="BD1466" s="17" t="n">
        <f aca="false">IF(E1466=0,"",(K1466+AY1466)/E1466*1000)</f>
        <v>1.51892325218345</v>
      </c>
      <c r="BE1466" s="16" t="n">
        <f aca="false">AY1466-SUMIFS(시군구_병원급!$E$5:$E$3668,시군구_병원급!$A$5:$A$3668,$A1466,시군구_병원급!$D$5:$D$3668,$D1466-3)</f>
        <v>-1</v>
      </c>
      <c r="BF1466" s="16" t="n">
        <f aca="false">IF(AY1466=0,1,0)</f>
        <v>0</v>
      </c>
      <c r="BG1466" s="16" t="n">
        <f aca="false">IF(K1466+AY1466=0,1,0)</f>
        <v>0</v>
      </c>
      <c r="BH1466" s="16" t="n">
        <f aca="false">AF1466+AG1466+AH1466</f>
        <v>11</v>
      </c>
      <c r="BI1466" s="18" t="n">
        <f aca="false">IF(H1466=0,"",BH1466/H1466)</f>
        <v>0.0239130434782609</v>
      </c>
      <c r="BJ1466" s="16" t="n">
        <f aca="false">IF(AP1466="","",AP1466+AN1466)</f>
        <v>37</v>
      </c>
    </row>
    <row r="1467" customFormat="false" ht="15" hidden="false" customHeight="true" outlineLevel="0" collapsed="false">
      <c r="A1467" s="9" t="s">
        <v>232</v>
      </c>
      <c r="B1467" s="10" t="s">
        <v>202</v>
      </c>
      <c r="C1467" s="10" t="s">
        <v>233</v>
      </c>
      <c r="D1467" s="9" t="n">
        <v>2022</v>
      </c>
      <c r="E1467" s="11" t="n">
        <v>8845</v>
      </c>
      <c r="F1467" s="11" t="n">
        <v>1384</v>
      </c>
      <c r="G1467" s="11" t="n">
        <v>1530</v>
      </c>
      <c r="H1467" s="11" t="n">
        <v>189</v>
      </c>
      <c r="I1467" s="11" t="n">
        <v>7653</v>
      </c>
      <c r="J1467" s="11" t="n">
        <v>5781</v>
      </c>
      <c r="K1467" s="11" t="n">
        <v>10</v>
      </c>
      <c r="L1467" s="12" t="n">
        <v>21.368004522329</v>
      </c>
      <c r="M1467" s="12" t="n">
        <v>1.13058224985868</v>
      </c>
      <c r="N1467" s="13" t="n">
        <v>0.755390043120345</v>
      </c>
      <c r="O1467" s="13" t="n">
        <v>0.865234595816846</v>
      </c>
      <c r="P1467" s="13" t="n">
        <v>0.172979084228378</v>
      </c>
      <c r="Q1467" s="13" t="n">
        <v>-0.29064078915711</v>
      </c>
      <c r="R1467" s="13" t="n">
        <v>-0.229219143576826</v>
      </c>
      <c r="S1467" s="11" t="n">
        <v>-3</v>
      </c>
      <c r="T1467" s="13" t="n">
        <v>-0.0869565217391305</v>
      </c>
      <c r="U1467" s="13" t="n">
        <v>-0.0706739526411657</v>
      </c>
      <c r="V1467" s="11" t="n">
        <v>0</v>
      </c>
      <c r="W1467" s="13" t="n">
        <v>-0.253968253968254</v>
      </c>
      <c r="X1467" s="11" t="n">
        <v>1</v>
      </c>
      <c r="Y1467" s="11" t="n">
        <v>0</v>
      </c>
      <c r="Z1467" s="11" t="n">
        <v>1</v>
      </c>
      <c r="AA1467" s="11" t="n">
        <v>0</v>
      </c>
      <c r="AB1467" s="10" t="s">
        <v>515</v>
      </c>
      <c r="AC1467" s="11" t="n">
        <v>25</v>
      </c>
      <c r="AD1467" s="11" t="n">
        <v>54</v>
      </c>
      <c r="AE1467" s="11" t="n">
        <v>100</v>
      </c>
      <c r="AF1467" s="11" t="n">
        <v>7</v>
      </c>
      <c r="AG1467" s="11" t="n">
        <v>2</v>
      </c>
      <c r="AH1467" s="11" t="n">
        <v>1</v>
      </c>
      <c r="AI1467" s="13" t="n">
        <v>0.132275132275132</v>
      </c>
      <c r="AJ1467" s="13" t="n">
        <v>0.285714285714286</v>
      </c>
      <c r="AK1467" s="13" t="n">
        <v>0.529100529100529</v>
      </c>
      <c r="AL1467" s="13" t="n">
        <v>0.037037037037037</v>
      </c>
      <c r="AM1467" s="13" t="n">
        <v>0.0105820105820106</v>
      </c>
      <c r="AN1467" s="11" t="n">
        <v>0</v>
      </c>
      <c r="AO1467" s="13" t="n">
        <v>0</v>
      </c>
      <c r="AP1467" s="11" t="n">
        <v>22</v>
      </c>
      <c r="AQ1467" s="11" t="n">
        <v>2</v>
      </c>
      <c r="AR1467" s="13" t="n">
        <v>0.105263157894737</v>
      </c>
      <c r="AS1467" s="13" t="n">
        <v>0.00956937799043062</v>
      </c>
      <c r="AT1467" s="14" t="n">
        <f aca="false">SUMIFS(시도_소아과개폐업!$C$5:$C$293,시도_소아과개폐업!$A$5:$A$293,$D1467,시도_소아과개폐업!$B$5:$B$293,$B1467)</f>
        <v>167</v>
      </c>
      <c r="AU1467" s="14" t="n">
        <f aca="false">SUMIFS(시도_소아과개폐업!$D$5:$D$293,시도_소아과개폐업!$A$5:$A$293,$D1467,시도_소아과개폐업!$B$5:$B$293,$B1467)</f>
        <v>92</v>
      </c>
      <c r="AV1467" s="14" t="n">
        <f aca="false">SUMIFS(시도_소아과개폐업!$F$5:$F$293,시도_소아과개폐업!$A$5:$A$293,$D1467,시도_소아과개폐업!$B$5:$B$293,$B1467)</f>
        <v>75</v>
      </c>
      <c r="AW1467" s="15" t="n">
        <f aca="false">SUMIFS(시도_소아과개폐업!$G$5:$G$293,시도_소아과개폐업!$A$5:$A$293,$D1467,시도_소아과개폐업!$B$5:$B$293,$B1467)</f>
        <v>0.140030441400304</v>
      </c>
      <c r="AX1467" s="14" t="n">
        <f aca="false">SUMIFS(시도_소아과개폐업!$H$5:$H$293,시도_소아과개폐업!$A$5:$A$293,$D1467,시도_소아과개폐업!$B$5:$B$293,$B1467)</f>
        <v>319</v>
      </c>
      <c r="AY1467" s="14" t="n">
        <f aca="false">SUMIFS(시군구_병원급!$E$5:$E$3668,시군구_병원급!$A$5:$A$3668,$A1467,시군구_병원급!$D$5:$D$3668,$D1467)</f>
        <v>6</v>
      </c>
      <c r="AZ1467" s="14" t="n">
        <f aca="false">SUMIFS(시군구_병원급!$F$5:$F$3668,시군구_병원급!$A$5:$A$3668,$A1467,시군구_병원급!$D$5:$D$3668,$D1467)</f>
        <v>2</v>
      </c>
      <c r="BA1467" s="14" t="n">
        <f aca="false">SUMIFS(시군구_병원급!$G$5:$G$3668,시군구_병원급!$A$5:$A$3668,$A1467,시군구_병원급!$D$5:$D$3668,$D1467)</f>
        <v>6</v>
      </c>
      <c r="BB1467" s="14" t="n">
        <f aca="false">SUMIFS(시군구_병원급!$H$5:$H$3668,시군구_병원급!$A$5:$A$3668,$A1467,시군구_병원급!$D$5:$D$3668,$D1467)</f>
        <v>14</v>
      </c>
      <c r="BC1467" s="16" t="n">
        <f aca="false">K1467+AY1467</f>
        <v>16</v>
      </c>
      <c r="BD1467" s="17" t="n">
        <f aca="false">IF(E1467=0,"",(K1467+AY1467)/E1467*1000)</f>
        <v>1.80893159977388</v>
      </c>
      <c r="BE1467" s="16" t="n">
        <f aca="false">AY1467-SUMIFS(시군구_병원급!$E$5:$E$3668,시군구_병원급!$A$5:$A$3668,$A1467,시군구_병원급!$D$5:$D$3668,$D1467-3)</f>
        <v>-1</v>
      </c>
      <c r="BF1467" s="16" t="n">
        <f aca="false">IF(AY1467=0,1,0)</f>
        <v>0</v>
      </c>
      <c r="BG1467" s="16" t="n">
        <f aca="false">IF(K1467+AY1467=0,1,0)</f>
        <v>0</v>
      </c>
      <c r="BH1467" s="16" t="n">
        <f aca="false">AF1467+AG1467+AH1467</f>
        <v>10</v>
      </c>
      <c r="BI1467" s="18" t="n">
        <f aca="false">IF(H1467=0,"",BH1467/H1467)</f>
        <v>0.0529100529100529</v>
      </c>
      <c r="BJ1467" s="16" t="n">
        <f aca="false">IF(AP1467="","",AP1467+AN1467)</f>
        <v>22</v>
      </c>
    </row>
    <row r="1468" customFormat="false" ht="15" hidden="false" customHeight="true" outlineLevel="0" collapsed="false">
      <c r="A1468" s="9" t="s">
        <v>234</v>
      </c>
      <c r="B1468" s="10" t="s">
        <v>202</v>
      </c>
      <c r="C1468" s="10" t="s">
        <v>235</v>
      </c>
      <c r="D1468" s="9" t="n">
        <v>2022</v>
      </c>
      <c r="E1468" s="11" t="n">
        <v>6313</v>
      </c>
      <c r="F1468" s="11" t="n">
        <v>889</v>
      </c>
      <c r="G1468" s="11" t="n">
        <v>931</v>
      </c>
      <c r="H1468" s="11" t="n">
        <v>116</v>
      </c>
      <c r="I1468" s="11" t="n">
        <v>5119</v>
      </c>
      <c r="J1468" s="11" t="n">
        <v>4179</v>
      </c>
      <c r="K1468" s="11" t="n">
        <v>7</v>
      </c>
      <c r="L1468" s="12" t="n">
        <v>18.3747821954697</v>
      </c>
      <c r="M1468" s="12" t="n">
        <v>1.10882306351972</v>
      </c>
      <c r="N1468" s="13" t="n">
        <v>0.816370384840789</v>
      </c>
      <c r="O1468" s="13" t="n">
        <v>0.810866466022493</v>
      </c>
      <c r="P1468" s="13" t="n">
        <v>0.147473467448123</v>
      </c>
      <c r="Q1468" s="13" t="n">
        <v>-0.147122399351527</v>
      </c>
      <c r="R1468" s="13" t="n">
        <v>0.00866738894907915</v>
      </c>
      <c r="S1468" s="11" t="n">
        <v>-2</v>
      </c>
      <c r="T1468" s="13" t="n">
        <v>-0.056910569105691</v>
      </c>
      <c r="U1468" s="13" t="n">
        <v>-0.0346973411276635</v>
      </c>
      <c r="V1468" s="11" t="n">
        <v>0</v>
      </c>
      <c r="W1468" s="13" t="n">
        <v>-0.163793103448276</v>
      </c>
      <c r="X1468" s="11" t="n">
        <v>0</v>
      </c>
      <c r="Y1468" s="11" t="n">
        <v>0</v>
      </c>
      <c r="Z1468" s="11" t="n">
        <v>0</v>
      </c>
      <c r="AA1468" s="11" t="n">
        <v>0</v>
      </c>
      <c r="AB1468" s="10" t="s">
        <v>515</v>
      </c>
      <c r="AC1468" s="11" t="n">
        <v>21</v>
      </c>
      <c r="AD1468" s="11" t="n">
        <v>26</v>
      </c>
      <c r="AE1468" s="11" t="n">
        <v>54</v>
      </c>
      <c r="AF1468" s="11" t="n">
        <v>4</v>
      </c>
      <c r="AG1468" s="11" t="n">
        <v>8</v>
      </c>
      <c r="AH1468" s="11" t="n">
        <v>3</v>
      </c>
      <c r="AI1468" s="13" t="n">
        <v>0.181034482758621</v>
      </c>
      <c r="AJ1468" s="13" t="n">
        <v>0.224137931034483</v>
      </c>
      <c r="AK1468" s="13" t="n">
        <v>0.46551724137931</v>
      </c>
      <c r="AL1468" s="13" t="n">
        <v>0.0344827586206897</v>
      </c>
      <c r="AM1468" s="13" t="n">
        <v>0.0689655172413793</v>
      </c>
      <c r="AN1468" s="11" t="n">
        <v>1</v>
      </c>
      <c r="AO1468" s="13" t="n">
        <v>0.00854700854700855</v>
      </c>
      <c r="AP1468" s="11" t="n">
        <v>6</v>
      </c>
      <c r="AQ1468" s="11" t="n">
        <v>0</v>
      </c>
      <c r="AR1468" s="13" t="n">
        <v>0.0487804878048781</v>
      </c>
      <c r="AS1468" s="13" t="n">
        <v>0</v>
      </c>
      <c r="AT1468" s="14" t="n">
        <f aca="false">SUMIFS(시도_소아과개폐업!$C$5:$C$293,시도_소아과개폐업!$A$5:$A$293,$D1468,시도_소아과개폐업!$B$5:$B$293,$B1468)</f>
        <v>167</v>
      </c>
      <c r="AU1468" s="14" t="n">
        <f aca="false">SUMIFS(시도_소아과개폐업!$D$5:$D$293,시도_소아과개폐업!$A$5:$A$293,$D1468,시도_소아과개폐업!$B$5:$B$293,$B1468)</f>
        <v>92</v>
      </c>
      <c r="AV1468" s="14" t="n">
        <f aca="false">SUMIFS(시도_소아과개폐업!$F$5:$F$293,시도_소아과개폐업!$A$5:$A$293,$D1468,시도_소아과개폐업!$B$5:$B$293,$B1468)</f>
        <v>75</v>
      </c>
      <c r="AW1468" s="15" t="n">
        <f aca="false">SUMIFS(시도_소아과개폐업!$G$5:$G$293,시도_소아과개폐업!$A$5:$A$293,$D1468,시도_소아과개폐업!$B$5:$B$293,$B1468)</f>
        <v>0.140030441400304</v>
      </c>
      <c r="AX1468" s="14" t="n">
        <f aca="false">SUMIFS(시도_소아과개폐업!$H$5:$H$293,시도_소아과개폐업!$A$5:$A$293,$D1468,시도_소아과개폐업!$B$5:$B$293,$B1468)</f>
        <v>319</v>
      </c>
      <c r="AY1468" s="14" t="n">
        <f aca="false">SUMIFS(시군구_병원급!$E$5:$E$3668,시군구_병원급!$A$5:$A$3668,$A1468,시군구_병원급!$D$5:$D$3668,$D1468)</f>
        <v>3</v>
      </c>
      <c r="AZ1468" s="14" t="n">
        <f aca="false">SUMIFS(시군구_병원급!$F$5:$F$3668,시군구_병원급!$A$5:$A$3668,$A1468,시군구_병원급!$D$5:$D$3668,$D1468)</f>
        <v>0</v>
      </c>
      <c r="BA1468" s="14" t="n">
        <f aca="false">SUMIFS(시군구_병원급!$G$5:$G$3668,시군구_병원급!$A$5:$A$3668,$A1468,시군구_병원급!$D$5:$D$3668,$D1468)</f>
        <v>1</v>
      </c>
      <c r="BB1468" s="14" t="n">
        <f aca="false">SUMIFS(시군구_병원급!$H$5:$H$3668,시군구_병원급!$A$5:$A$3668,$A1468,시군구_병원급!$D$5:$D$3668,$D1468)</f>
        <v>8</v>
      </c>
      <c r="BC1468" s="16" t="n">
        <f aca="false">K1468+AY1468</f>
        <v>10</v>
      </c>
      <c r="BD1468" s="17" t="n">
        <f aca="false">IF(E1468=0,"",(K1468+AY1468)/E1468*1000)</f>
        <v>1.58403294788532</v>
      </c>
      <c r="BE1468" s="16" t="n">
        <f aca="false">AY1468-SUMIFS(시군구_병원급!$E$5:$E$3668,시군구_병원급!$A$5:$A$3668,$A1468,시군구_병원급!$D$5:$D$3668,$D1468-3)</f>
        <v>0</v>
      </c>
      <c r="BF1468" s="16" t="n">
        <f aca="false">IF(AY1468=0,1,0)</f>
        <v>0</v>
      </c>
      <c r="BG1468" s="16" t="n">
        <f aca="false">IF(K1468+AY1468=0,1,0)</f>
        <v>0</v>
      </c>
      <c r="BH1468" s="16" t="n">
        <f aca="false">AF1468+AG1468+AH1468</f>
        <v>15</v>
      </c>
      <c r="BI1468" s="18" t="n">
        <f aca="false">IF(H1468=0,"",BH1468/H1468)</f>
        <v>0.129310344827586</v>
      </c>
      <c r="BJ1468" s="16" t="n">
        <f aca="false">IF(AP1468="","",AP1468+AN1468)</f>
        <v>7</v>
      </c>
    </row>
    <row r="1469" customFormat="false" ht="15" hidden="false" customHeight="true" outlineLevel="0" collapsed="false">
      <c r="A1469" s="9" t="s">
        <v>236</v>
      </c>
      <c r="B1469" s="10" t="s">
        <v>202</v>
      </c>
      <c r="C1469" s="10" t="s">
        <v>237</v>
      </c>
      <c r="D1469" s="9" t="n">
        <v>2022</v>
      </c>
      <c r="E1469" s="11" t="n">
        <v>16642</v>
      </c>
      <c r="F1469" s="11" t="n">
        <v>2202</v>
      </c>
      <c r="G1469" s="11" t="n">
        <v>2253</v>
      </c>
      <c r="H1469" s="11" t="n">
        <v>240</v>
      </c>
      <c r="I1469" s="11" t="n">
        <v>11095</v>
      </c>
      <c r="J1469" s="11" t="n">
        <v>9508</v>
      </c>
      <c r="K1469" s="11" t="n">
        <v>24</v>
      </c>
      <c r="L1469" s="12" t="n">
        <v>14.421343588511</v>
      </c>
      <c r="M1469" s="12" t="n">
        <v>1.4421343588511</v>
      </c>
      <c r="N1469" s="13" t="n">
        <v>0.856962595763858</v>
      </c>
      <c r="O1469" s="13" t="n">
        <v>0.66668669631054</v>
      </c>
      <c r="P1469" s="13" t="n">
        <v>0.135380362937147</v>
      </c>
      <c r="Q1469" s="13" t="n">
        <v>-0.0193860114312651</v>
      </c>
      <c r="R1469" s="13" t="n">
        <v>0.137304391721353</v>
      </c>
      <c r="S1469" s="11" t="n">
        <v>3</v>
      </c>
      <c r="T1469" s="13" t="n">
        <v>-0.0438247011952191</v>
      </c>
      <c r="U1469" s="13" t="n">
        <v>-0.0297332750327941</v>
      </c>
      <c r="V1469" s="11" t="n">
        <v>0</v>
      </c>
      <c r="W1469" s="13" t="n">
        <v>-0.129166666666667</v>
      </c>
      <c r="X1469" s="11" t="n">
        <v>0</v>
      </c>
      <c r="Y1469" s="11" t="n">
        <v>0</v>
      </c>
      <c r="Z1469" s="11" t="n">
        <v>0</v>
      </c>
      <c r="AA1469" s="11" t="n">
        <v>0</v>
      </c>
      <c r="AB1469" s="10" t="s">
        <v>515</v>
      </c>
      <c r="AC1469" s="11" t="n">
        <v>60</v>
      </c>
      <c r="AD1469" s="11" t="n">
        <v>60</v>
      </c>
      <c r="AE1469" s="11" t="n">
        <v>109</v>
      </c>
      <c r="AF1469" s="11" t="n">
        <v>4</v>
      </c>
      <c r="AG1469" s="11" t="n">
        <v>1</v>
      </c>
      <c r="AH1469" s="11" t="n">
        <v>6</v>
      </c>
      <c r="AI1469" s="13" t="n">
        <v>0.25</v>
      </c>
      <c r="AJ1469" s="13" t="n">
        <v>0.25</v>
      </c>
      <c r="AK1469" s="13" t="n">
        <v>0.454166666666667</v>
      </c>
      <c r="AL1469" s="13" t="n">
        <v>0.0166666666666667</v>
      </c>
      <c r="AM1469" s="13" t="n">
        <v>0.00416666666666667</v>
      </c>
      <c r="AN1469" s="11" t="n">
        <v>1</v>
      </c>
      <c r="AO1469" s="13" t="n">
        <v>0.004149377593361</v>
      </c>
      <c r="AP1469" s="11" t="n">
        <v>24</v>
      </c>
      <c r="AQ1469" s="11" t="n">
        <v>13</v>
      </c>
      <c r="AR1469" s="13" t="n">
        <v>0.0952380952380952</v>
      </c>
      <c r="AS1469" s="13" t="n">
        <v>0.0515873015873016</v>
      </c>
      <c r="AT1469" s="14" t="n">
        <f aca="false">SUMIFS(시도_소아과개폐업!$C$5:$C$293,시도_소아과개폐업!$A$5:$A$293,$D1469,시도_소아과개폐업!$B$5:$B$293,$B1469)</f>
        <v>167</v>
      </c>
      <c r="AU1469" s="14" t="n">
        <f aca="false">SUMIFS(시도_소아과개폐업!$D$5:$D$293,시도_소아과개폐업!$A$5:$A$293,$D1469,시도_소아과개폐업!$B$5:$B$293,$B1469)</f>
        <v>92</v>
      </c>
      <c r="AV1469" s="14" t="n">
        <f aca="false">SUMIFS(시도_소아과개폐업!$F$5:$F$293,시도_소아과개폐업!$A$5:$A$293,$D1469,시도_소아과개폐업!$B$5:$B$293,$B1469)</f>
        <v>75</v>
      </c>
      <c r="AW1469" s="15" t="n">
        <f aca="false">SUMIFS(시도_소아과개폐업!$G$5:$G$293,시도_소아과개폐업!$A$5:$A$293,$D1469,시도_소아과개폐업!$B$5:$B$293,$B1469)</f>
        <v>0.140030441400304</v>
      </c>
      <c r="AX1469" s="14" t="n">
        <f aca="false">SUMIFS(시도_소아과개폐업!$H$5:$H$293,시도_소아과개폐업!$A$5:$A$293,$D1469,시도_소아과개폐업!$B$5:$B$293,$B1469)</f>
        <v>319</v>
      </c>
      <c r="AY1469" s="14" t="n">
        <f aca="false">SUMIFS(시군구_병원급!$E$5:$E$3668,시군구_병원급!$A$5:$A$3668,$A1469,시군구_병원급!$D$5:$D$3668,$D1469)</f>
        <v>2</v>
      </c>
      <c r="AZ1469" s="14" t="n">
        <f aca="false">SUMIFS(시군구_병원급!$F$5:$F$3668,시군구_병원급!$A$5:$A$3668,$A1469,시군구_병원급!$D$5:$D$3668,$D1469)</f>
        <v>0</v>
      </c>
      <c r="BA1469" s="14" t="n">
        <f aca="false">SUMIFS(시군구_병원급!$G$5:$G$3668,시군구_병원급!$A$5:$A$3668,$A1469,시군구_병원급!$D$5:$D$3668,$D1469)</f>
        <v>8</v>
      </c>
      <c r="BB1469" s="14" t="n">
        <f aca="false">SUMIFS(시군구_병원급!$H$5:$H$3668,시군구_병원급!$A$5:$A$3668,$A1469,시군구_병원급!$D$5:$D$3668,$D1469)</f>
        <v>17</v>
      </c>
      <c r="BC1469" s="16" t="n">
        <f aca="false">K1469+AY1469</f>
        <v>26</v>
      </c>
      <c r="BD1469" s="17" t="n">
        <f aca="false">IF(E1469=0,"",(K1469+AY1469)/E1469*1000)</f>
        <v>1.56231222208869</v>
      </c>
      <c r="BE1469" s="16" t="n">
        <f aca="false">AY1469-SUMIFS(시군구_병원급!$E$5:$E$3668,시군구_병원급!$A$5:$A$3668,$A1469,시군구_병원급!$D$5:$D$3668,$D1469-3)</f>
        <v>0</v>
      </c>
      <c r="BF1469" s="16" t="n">
        <f aca="false">IF(AY1469=0,1,0)</f>
        <v>0</v>
      </c>
      <c r="BG1469" s="16" t="n">
        <f aca="false">IF(K1469+AY1469=0,1,0)</f>
        <v>0</v>
      </c>
      <c r="BH1469" s="16" t="n">
        <f aca="false">AF1469+AG1469+AH1469</f>
        <v>11</v>
      </c>
      <c r="BI1469" s="18" t="n">
        <f aca="false">IF(H1469=0,"",BH1469/H1469)</f>
        <v>0.0458333333333333</v>
      </c>
      <c r="BJ1469" s="16" t="n">
        <f aca="false">IF(AP1469="","",AP1469+AN1469)</f>
        <v>25</v>
      </c>
    </row>
    <row r="1470" customFormat="false" ht="15" hidden="false" customHeight="true" outlineLevel="0" collapsed="false">
      <c r="A1470" s="9" t="s">
        <v>238</v>
      </c>
      <c r="B1470" s="10" t="s">
        <v>202</v>
      </c>
      <c r="C1470" s="10" t="s">
        <v>239</v>
      </c>
      <c r="D1470" s="9" t="n">
        <v>2022</v>
      </c>
      <c r="E1470" s="11" t="n">
        <v>42726</v>
      </c>
      <c r="F1470" s="11" t="n">
        <v>5538</v>
      </c>
      <c r="G1470" s="11" t="n">
        <v>5691</v>
      </c>
      <c r="H1470" s="11" t="n">
        <v>713</v>
      </c>
      <c r="I1470" s="11" t="n">
        <v>34494</v>
      </c>
      <c r="J1470" s="11" t="n">
        <v>27119</v>
      </c>
      <c r="K1470" s="11" t="n">
        <v>58</v>
      </c>
      <c r="L1470" s="12" t="n">
        <v>16.6877311239058</v>
      </c>
      <c r="M1470" s="12" t="n">
        <v>1.35748724430089</v>
      </c>
      <c r="N1470" s="13" t="n">
        <v>0.786194700527628</v>
      </c>
      <c r="O1470" s="13" t="n">
        <v>0.807330431119225</v>
      </c>
      <c r="P1470" s="13" t="n">
        <v>0.133197584608903</v>
      </c>
      <c r="Q1470" s="13" t="n">
        <v>-0.240048379637864</v>
      </c>
      <c r="R1470" s="13" t="n">
        <v>-0.119449172211047</v>
      </c>
      <c r="S1470" s="11" t="n">
        <v>-4</v>
      </c>
      <c r="T1470" s="13" t="n">
        <v>-0.100882723833544</v>
      </c>
      <c r="U1470" s="13" t="n">
        <v>-0.0523886706409165</v>
      </c>
      <c r="V1470" s="11" t="n">
        <v>0</v>
      </c>
      <c r="W1470" s="13" t="n">
        <v>-0.158485273492286</v>
      </c>
      <c r="X1470" s="11" t="n">
        <v>0</v>
      </c>
      <c r="Y1470" s="11" t="n">
        <v>0</v>
      </c>
      <c r="Z1470" s="11" t="n">
        <v>0</v>
      </c>
      <c r="AA1470" s="11" t="n">
        <v>0</v>
      </c>
      <c r="AB1470" s="10" t="s">
        <v>515</v>
      </c>
      <c r="AC1470" s="11" t="n">
        <v>52</v>
      </c>
      <c r="AD1470" s="11" t="n">
        <v>273</v>
      </c>
      <c r="AE1470" s="11" t="n">
        <v>342</v>
      </c>
      <c r="AF1470" s="11" t="n">
        <v>26</v>
      </c>
      <c r="AG1470" s="11" t="n">
        <v>12</v>
      </c>
      <c r="AH1470" s="11" t="n">
        <v>8</v>
      </c>
      <c r="AI1470" s="13" t="n">
        <v>0.0729312762973352</v>
      </c>
      <c r="AJ1470" s="13" t="n">
        <v>0.38288920056101</v>
      </c>
      <c r="AK1470" s="13" t="n">
        <v>0.479663394109397</v>
      </c>
      <c r="AL1470" s="13" t="n">
        <v>0.0364656381486676</v>
      </c>
      <c r="AM1470" s="13" t="n">
        <v>0.0168302945301543</v>
      </c>
      <c r="AN1470" s="11" t="n">
        <v>8</v>
      </c>
      <c r="AO1470" s="13" t="n">
        <v>0.0110957004160888</v>
      </c>
      <c r="AP1470" s="11" t="n">
        <v>82</v>
      </c>
      <c r="AQ1470" s="11" t="n">
        <v>7</v>
      </c>
      <c r="AR1470" s="13" t="n">
        <v>0.10288582183187</v>
      </c>
      <c r="AS1470" s="13" t="n">
        <v>0.00878293601003764</v>
      </c>
      <c r="AT1470" s="14" t="n">
        <f aca="false">SUMIFS(시도_소아과개폐업!$C$5:$C$293,시도_소아과개폐업!$A$5:$A$293,$D1470,시도_소아과개폐업!$B$5:$B$293,$B1470)</f>
        <v>167</v>
      </c>
      <c r="AU1470" s="14" t="n">
        <f aca="false">SUMIFS(시도_소아과개폐업!$D$5:$D$293,시도_소아과개폐업!$A$5:$A$293,$D1470,시도_소아과개폐업!$B$5:$B$293,$B1470)</f>
        <v>92</v>
      </c>
      <c r="AV1470" s="14" t="n">
        <f aca="false">SUMIFS(시도_소아과개폐업!$F$5:$F$293,시도_소아과개폐업!$A$5:$A$293,$D1470,시도_소아과개폐업!$B$5:$B$293,$B1470)</f>
        <v>75</v>
      </c>
      <c r="AW1470" s="15" t="n">
        <f aca="false">SUMIFS(시도_소아과개폐업!$G$5:$G$293,시도_소아과개폐업!$A$5:$A$293,$D1470,시도_소아과개폐업!$B$5:$B$293,$B1470)</f>
        <v>0.140030441400304</v>
      </c>
      <c r="AX1470" s="14" t="n">
        <f aca="false">SUMIFS(시도_소아과개폐업!$H$5:$H$293,시도_소아과개폐업!$A$5:$A$293,$D1470,시도_소아과개폐업!$B$5:$B$293,$B1470)</f>
        <v>319</v>
      </c>
      <c r="AY1470" s="14" t="n">
        <f aca="false">SUMIFS(시군구_병원급!$E$5:$E$3668,시군구_병원급!$A$5:$A$3668,$A1470,시군구_병원급!$D$5:$D$3668,$D1470)</f>
        <v>10</v>
      </c>
      <c r="AZ1470" s="14" t="n">
        <f aca="false">SUMIFS(시군구_병원급!$F$5:$F$3668,시군구_병원급!$A$5:$A$3668,$A1470,시군구_병원급!$D$5:$D$3668,$D1470)</f>
        <v>4</v>
      </c>
      <c r="BA1470" s="14" t="n">
        <f aca="false">SUMIFS(시군구_병원급!$G$5:$G$3668,시군구_병원급!$A$5:$A$3668,$A1470,시군구_병원급!$D$5:$D$3668,$D1470)</f>
        <v>23</v>
      </c>
      <c r="BB1470" s="14" t="n">
        <f aca="false">SUMIFS(시군구_병원급!$H$5:$H$3668,시군구_병원급!$A$5:$A$3668,$A1470,시군구_병원급!$D$5:$D$3668,$D1470)</f>
        <v>53</v>
      </c>
      <c r="BC1470" s="16" t="n">
        <f aca="false">K1470+AY1470</f>
        <v>68</v>
      </c>
      <c r="BD1470" s="17" t="n">
        <f aca="false">IF(E1470=0,"",(K1470+AY1470)/E1470*1000)</f>
        <v>1.59153676918036</v>
      </c>
      <c r="BE1470" s="16" t="n">
        <f aca="false">AY1470-SUMIFS(시군구_병원급!$E$5:$E$3668,시군구_병원급!$A$5:$A$3668,$A1470,시군구_병원급!$D$5:$D$3668,$D1470-3)</f>
        <v>3</v>
      </c>
      <c r="BF1470" s="16" t="n">
        <f aca="false">IF(AY1470=0,1,0)</f>
        <v>0</v>
      </c>
      <c r="BG1470" s="16" t="n">
        <f aca="false">IF(K1470+AY1470=0,1,0)</f>
        <v>0</v>
      </c>
      <c r="BH1470" s="16" t="n">
        <f aca="false">AF1470+AG1470+AH1470</f>
        <v>46</v>
      </c>
      <c r="BI1470" s="18" t="n">
        <f aca="false">IF(H1470=0,"",BH1470/H1470)</f>
        <v>0.0645161290322581</v>
      </c>
      <c r="BJ1470" s="16" t="n">
        <f aca="false">IF(AP1470="","",AP1470+AN1470)</f>
        <v>90</v>
      </c>
    </row>
    <row r="1471" customFormat="false" ht="15" hidden="false" customHeight="true" outlineLevel="0" collapsed="false">
      <c r="A1471" s="9" t="s">
        <v>240</v>
      </c>
      <c r="B1471" s="10" t="s">
        <v>202</v>
      </c>
      <c r="C1471" s="10" t="s">
        <v>241</v>
      </c>
      <c r="D1471" s="9" t="n">
        <v>2022</v>
      </c>
      <c r="E1471" s="11" t="n">
        <v>21648</v>
      </c>
      <c r="F1471" s="11" t="n">
        <v>2885</v>
      </c>
      <c r="G1471" s="11" t="n">
        <v>2730</v>
      </c>
      <c r="H1471" s="11" t="n">
        <v>373</v>
      </c>
      <c r="I1471" s="11" t="n">
        <v>15979</v>
      </c>
      <c r="J1471" s="11" t="n">
        <v>13050</v>
      </c>
      <c r="K1471" s="11" t="n">
        <v>19</v>
      </c>
      <c r="L1471" s="12" t="n">
        <v>17.230229120473</v>
      </c>
      <c r="M1471" s="12" t="n">
        <v>0.877679231337768</v>
      </c>
      <c r="N1471" s="13" t="n">
        <v>0.816696914700545</v>
      </c>
      <c r="O1471" s="13" t="n">
        <v>0.738128233555063</v>
      </c>
      <c r="P1471" s="13" t="n">
        <v>0.126108647450111</v>
      </c>
      <c r="Q1471" s="13" t="n">
        <v>-0.123420796890185</v>
      </c>
      <c r="R1471" s="13" t="n">
        <v>-0.112772180695483</v>
      </c>
      <c r="S1471" s="11" t="n">
        <v>-3</v>
      </c>
      <c r="T1471" s="13" t="n">
        <v>-0.048469387755102</v>
      </c>
      <c r="U1471" s="13" t="n">
        <v>-0.0200539678645897</v>
      </c>
      <c r="V1471" s="11" t="n">
        <v>0</v>
      </c>
      <c r="W1471" s="13" t="n">
        <v>-0.11260053619303</v>
      </c>
      <c r="X1471" s="11" t="n">
        <v>0</v>
      </c>
      <c r="Y1471" s="11" t="n">
        <v>0</v>
      </c>
      <c r="Z1471" s="11" t="n">
        <v>0</v>
      </c>
      <c r="AA1471" s="11" t="n">
        <v>0</v>
      </c>
      <c r="AB1471" s="10" t="s">
        <v>515</v>
      </c>
      <c r="AC1471" s="11" t="n">
        <v>39</v>
      </c>
      <c r="AD1471" s="11" t="n">
        <v>122</v>
      </c>
      <c r="AE1471" s="11" t="n">
        <v>192</v>
      </c>
      <c r="AF1471" s="11" t="n">
        <v>15</v>
      </c>
      <c r="AG1471" s="11" t="n">
        <v>4</v>
      </c>
      <c r="AH1471" s="11" t="n">
        <v>1</v>
      </c>
      <c r="AI1471" s="13" t="n">
        <v>0.10455764075067</v>
      </c>
      <c r="AJ1471" s="13" t="n">
        <v>0.327077747989276</v>
      </c>
      <c r="AK1471" s="13" t="n">
        <v>0.514745308310992</v>
      </c>
      <c r="AL1471" s="13" t="n">
        <v>0.0402144772117963</v>
      </c>
      <c r="AM1471" s="13" t="n">
        <v>0.0107238605898123</v>
      </c>
      <c r="AN1471" s="11" t="n">
        <v>9</v>
      </c>
      <c r="AO1471" s="13" t="n">
        <v>0.0235602094240838</v>
      </c>
      <c r="AP1471" s="11" t="n">
        <v>31</v>
      </c>
      <c r="AQ1471" s="11" t="n">
        <v>13</v>
      </c>
      <c r="AR1471" s="13" t="n">
        <v>0.0775</v>
      </c>
      <c r="AS1471" s="13" t="n">
        <v>0.0325</v>
      </c>
      <c r="AT1471" s="14" t="n">
        <f aca="false">SUMIFS(시도_소아과개폐업!$C$5:$C$293,시도_소아과개폐업!$A$5:$A$293,$D1471,시도_소아과개폐업!$B$5:$B$293,$B1471)</f>
        <v>167</v>
      </c>
      <c r="AU1471" s="14" t="n">
        <f aca="false">SUMIFS(시도_소아과개폐업!$D$5:$D$293,시도_소아과개폐업!$A$5:$A$293,$D1471,시도_소아과개폐업!$B$5:$B$293,$B1471)</f>
        <v>92</v>
      </c>
      <c r="AV1471" s="14" t="n">
        <f aca="false">SUMIFS(시도_소아과개폐업!$F$5:$F$293,시도_소아과개폐업!$A$5:$A$293,$D1471,시도_소아과개폐업!$B$5:$B$293,$B1471)</f>
        <v>75</v>
      </c>
      <c r="AW1471" s="15" t="n">
        <f aca="false">SUMIFS(시도_소아과개폐업!$G$5:$G$293,시도_소아과개폐업!$A$5:$A$293,$D1471,시도_소아과개폐업!$B$5:$B$293,$B1471)</f>
        <v>0.140030441400304</v>
      </c>
      <c r="AX1471" s="14" t="n">
        <f aca="false">SUMIFS(시도_소아과개폐업!$H$5:$H$293,시도_소아과개폐업!$A$5:$A$293,$D1471,시도_소아과개폐업!$B$5:$B$293,$B1471)</f>
        <v>319</v>
      </c>
      <c r="AY1471" s="14" t="n">
        <f aca="false">SUMIFS(시군구_병원급!$E$5:$E$3668,시군구_병원급!$A$5:$A$3668,$A1471,시군구_병원급!$D$5:$D$3668,$D1471)</f>
        <v>10</v>
      </c>
      <c r="AZ1471" s="14" t="n">
        <f aca="false">SUMIFS(시군구_병원급!$F$5:$F$3668,시군구_병원급!$A$5:$A$3668,$A1471,시군구_병원급!$D$5:$D$3668,$D1471)</f>
        <v>2</v>
      </c>
      <c r="BA1471" s="14" t="n">
        <f aca="false">SUMIFS(시군구_병원급!$G$5:$G$3668,시군구_병원급!$A$5:$A$3668,$A1471,시군구_병원급!$D$5:$D$3668,$D1471)</f>
        <v>15</v>
      </c>
      <c r="BB1471" s="14" t="n">
        <f aca="false">SUMIFS(시군구_병원급!$H$5:$H$3668,시군구_병원급!$A$5:$A$3668,$A1471,시군구_병원급!$D$5:$D$3668,$D1471)</f>
        <v>40</v>
      </c>
      <c r="BC1471" s="16" t="n">
        <f aca="false">K1471+AY1471</f>
        <v>29</v>
      </c>
      <c r="BD1471" s="17" t="n">
        <f aca="false">IF(E1471=0,"",(K1471+AY1471)/E1471*1000)</f>
        <v>1.33961566888396</v>
      </c>
      <c r="BE1471" s="16" t="n">
        <f aca="false">AY1471-SUMIFS(시군구_병원급!$E$5:$E$3668,시군구_병원급!$A$5:$A$3668,$A1471,시군구_병원급!$D$5:$D$3668,$D1471-3)</f>
        <v>-1</v>
      </c>
      <c r="BF1471" s="16" t="n">
        <f aca="false">IF(AY1471=0,1,0)</f>
        <v>0</v>
      </c>
      <c r="BG1471" s="16" t="n">
        <f aca="false">IF(K1471+AY1471=0,1,0)</f>
        <v>0</v>
      </c>
      <c r="BH1471" s="16" t="n">
        <f aca="false">AF1471+AG1471+AH1471</f>
        <v>20</v>
      </c>
      <c r="BI1471" s="18" t="n">
        <f aca="false">IF(H1471=0,"",BH1471/H1471)</f>
        <v>0.0536193029490617</v>
      </c>
      <c r="BJ1471" s="16" t="n">
        <f aca="false">IF(AP1471="","",AP1471+AN1471)</f>
        <v>40</v>
      </c>
    </row>
    <row r="1472" customFormat="false" ht="15" hidden="false" customHeight="true" outlineLevel="0" collapsed="false">
      <c r="A1472" s="9" t="s">
        <v>242</v>
      </c>
      <c r="B1472" s="10" t="s">
        <v>202</v>
      </c>
      <c r="C1472" s="10" t="s">
        <v>243</v>
      </c>
      <c r="D1472" s="9" t="n">
        <v>2022</v>
      </c>
      <c r="E1472" s="11" t="n">
        <v>8403</v>
      </c>
      <c r="F1472" s="11" t="n">
        <v>1164</v>
      </c>
      <c r="G1472" s="11" t="n">
        <v>1190</v>
      </c>
      <c r="H1472" s="11" t="n">
        <v>144</v>
      </c>
      <c r="I1472" s="11" t="n">
        <v>8899</v>
      </c>
      <c r="J1472" s="11" t="n">
        <v>6327</v>
      </c>
      <c r="K1472" s="11" t="n">
        <v>6</v>
      </c>
      <c r="L1472" s="12" t="n">
        <v>17.1367368796858</v>
      </c>
      <c r="M1472" s="12" t="n">
        <v>0.714030703320243</v>
      </c>
      <c r="N1472" s="13" t="n">
        <v>0.710978761658613</v>
      </c>
      <c r="O1472" s="13" t="n">
        <v>1.05902653814114</v>
      </c>
      <c r="P1472" s="13" t="n">
        <v>0.141616089491848</v>
      </c>
      <c r="Q1472" s="13" t="n">
        <v>-0.238375781745672</v>
      </c>
      <c r="R1472" s="13" t="n">
        <v>-0.124356144223694</v>
      </c>
      <c r="S1472" s="11" t="n">
        <v>-1</v>
      </c>
      <c r="T1472" s="13" t="n">
        <v>-0.0709677419354838</v>
      </c>
      <c r="U1472" s="13" t="n">
        <v>-0.0435296646603611</v>
      </c>
      <c r="V1472" s="11" t="n">
        <v>0</v>
      </c>
      <c r="W1472" s="13" t="n">
        <v>-0.145833333333333</v>
      </c>
      <c r="X1472" s="11" t="n">
        <v>0</v>
      </c>
      <c r="Y1472" s="11" t="n">
        <v>0</v>
      </c>
      <c r="Z1472" s="11" t="n">
        <v>0</v>
      </c>
      <c r="AA1472" s="11" t="n">
        <v>0</v>
      </c>
      <c r="AB1472" s="10" t="s">
        <v>515</v>
      </c>
      <c r="AC1472" s="11" t="n">
        <v>20</v>
      </c>
      <c r="AD1472" s="11" t="n">
        <v>75</v>
      </c>
      <c r="AE1472" s="11" t="n">
        <v>39</v>
      </c>
      <c r="AF1472" s="11" t="n">
        <v>8</v>
      </c>
      <c r="AG1472" s="11" t="n">
        <v>2</v>
      </c>
      <c r="AH1472" s="11" t="n">
        <v>0</v>
      </c>
      <c r="AI1472" s="13" t="n">
        <v>0.138888888888889</v>
      </c>
      <c r="AJ1472" s="13" t="n">
        <v>0.520833333333333</v>
      </c>
      <c r="AK1472" s="13" t="n">
        <v>0.270833333333333</v>
      </c>
      <c r="AL1472" s="13" t="n">
        <v>0.0555555555555556</v>
      </c>
      <c r="AM1472" s="13" t="n">
        <v>0.0138888888888889</v>
      </c>
      <c r="AN1472" s="11" t="n">
        <v>2</v>
      </c>
      <c r="AO1472" s="13" t="n">
        <v>0.0136986301369863</v>
      </c>
      <c r="AP1472" s="11" t="n">
        <v>13</v>
      </c>
      <c r="AQ1472" s="11" t="n">
        <v>1</v>
      </c>
      <c r="AR1472" s="13" t="n">
        <v>0.0822784810126582</v>
      </c>
      <c r="AS1472" s="13" t="n">
        <v>0.00632911392405063</v>
      </c>
      <c r="AT1472" s="14" t="n">
        <f aca="false">SUMIFS(시도_소아과개폐업!$C$5:$C$293,시도_소아과개폐업!$A$5:$A$293,$D1472,시도_소아과개폐업!$B$5:$B$293,$B1472)</f>
        <v>167</v>
      </c>
      <c r="AU1472" s="14" t="n">
        <f aca="false">SUMIFS(시도_소아과개폐업!$D$5:$D$293,시도_소아과개폐업!$A$5:$A$293,$D1472,시도_소아과개폐업!$B$5:$B$293,$B1472)</f>
        <v>92</v>
      </c>
      <c r="AV1472" s="14" t="n">
        <f aca="false">SUMIFS(시도_소아과개폐업!$F$5:$F$293,시도_소아과개폐업!$A$5:$A$293,$D1472,시도_소아과개폐업!$B$5:$B$293,$B1472)</f>
        <v>75</v>
      </c>
      <c r="AW1472" s="15" t="n">
        <f aca="false">SUMIFS(시도_소아과개폐업!$G$5:$G$293,시도_소아과개폐업!$A$5:$A$293,$D1472,시도_소아과개폐업!$B$5:$B$293,$B1472)</f>
        <v>0.140030441400304</v>
      </c>
      <c r="AX1472" s="14" t="n">
        <f aca="false">SUMIFS(시도_소아과개폐업!$H$5:$H$293,시도_소아과개폐업!$A$5:$A$293,$D1472,시도_소아과개폐업!$B$5:$B$293,$B1472)</f>
        <v>319</v>
      </c>
      <c r="AY1472" s="14" t="n">
        <f aca="false">SUMIFS(시군구_병원급!$E$5:$E$3668,시군구_병원급!$A$5:$A$3668,$A1472,시군구_병원급!$D$5:$D$3668,$D1472)</f>
        <v>2</v>
      </c>
      <c r="AZ1472" s="14" t="n">
        <f aca="false">SUMIFS(시군구_병원급!$F$5:$F$3668,시군구_병원급!$A$5:$A$3668,$A1472,시군구_병원급!$D$5:$D$3668,$D1472)</f>
        <v>1</v>
      </c>
      <c r="BA1472" s="14" t="n">
        <f aca="false">SUMIFS(시군구_병원급!$G$5:$G$3668,시군구_병원급!$A$5:$A$3668,$A1472,시군구_병원급!$D$5:$D$3668,$D1472)</f>
        <v>5</v>
      </c>
      <c r="BB1472" s="14" t="n">
        <f aca="false">SUMIFS(시군구_병원급!$H$5:$H$3668,시군구_병원급!$A$5:$A$3668,$A1472,시군구_병원급!$D$5:$D$3668,$D1472)</f>
        <v>13</v>
      </c>
      <c r="BC1472" s="16" t="n">
        <f aca="false">K1472+AY1472</f>
        <v>8</v>
      </c>
      <c r="BD1472" s="17" t="n">
        <f aca="false">IF(E1472=0,"",(K1472+AY1472)/E1472*1000)</f>
        <v>0.952040937760324</v>
      </c>
      <c r="BE1472" s="16" t="n">
        <f aca="false">AY1472-SUMIFS(시군구_병원급!$E$5:$E$3668,시군구_병원급!$A$5:$A$3668,$A1472,시군구_병원급!$D$5:$D$3668,$D1472-3)</f>
        <v>0</v>
      </c>
      <c r="BF1472" s="16" t="n">
        <f aca="false">IF(AY1472=0,1,0)</f>
        <v>0</v>
      </c>
      <c r="BG1472" s="16" t="n">
        <f aca="false">IF(K1472+AY1472=0,1,0)</f>
        <v>0</v>
      </c>
      <c r="BH1472" s="16" t="n">
        <f aca="false">AF1472+AG1472+AH1472</f>
        <v>10</v>
      </c>
      <c r="BI1472" s="18" t="n">
        <f aca="false">IF(H1472=0,"",BH1472/H1472)</f>
        <v>0.0694444444444445</v>
      </c>
      <c r="BJ1472" s="16" t="n">
        <f aca="false">IF(AP1472="","",AP1472+AN1472)</f>
        <v>15</v>
      </c>
    </row>
    <row r="1473" customFormat="false" ht="15" hidden="false" customHeight="true" outlineLevel="0" collapsed="false">
      <c r="A1473" s="9" t="s">
        <v>244</v>
      </c>
      <c r="B1473" s="10" t="s">
        <v>202</v>
      </c>
      <c r="C1473" s="10" t="s">
        <v>245</v>
      </c>
      <c r="D1473" s="9" t="n">
        <v>2022</v>
      </c>
      <c r="E1473" s="11" t="n">
        <v>6059</v>
      </c>
      <c r="F1473" s="11" t="n">
        <v>837</v>
      </c>
      <c r="G1473" s="11" t="n">
        <v>843</v>
      </c>
      <c r="H1473" s="11" t="n">
        <v>147</v>
      </c>
      <c r="I1473" s="11" t="n">
        <v>7165</v>
      </c>
      <c r="J1473" s="11" t="n">
        <v>5365</v>
      </c>
      <c r="K1473" s="11" t="n">
        <v>9</v>
      </c>
      <c r="L1473" s="12" t="n">
        <v>24.2614292787589</v>
      </c>
      <c r="M1473" s="12" t="n">
        <v>1.48539362931177</v>
      </c>
      <c r="N1473" s="13" t="n">
        <v>0.748778785764131</v>
      </c>
      <c r="O1473" s="13" t="n">
        <v>1.18253837266876</v>
      </c>
      <c r="P1473" s="13" t="n">
        <v>0.139131869945536</v>
      </c>
      <c r="Q1473" s="13" t="n">
        <v>-0.231383990866421</v>
      </c>
      <c r="R1473" s="13" t="n">
        <v>-0.157842157842158</v>
      </c>
      <c r="S1473" s="11" t="n">
        <v>-1</v>
      </c>
      <c r="T1473" s="13" t="n">
        <v>-0.0754716981132075</v>
      </c>
      <c r="U1473" s="13" t="n">
        <v>-0.0582281808622502</v>
      </c>
      <c r="V1473" s="11" t="n">
        <v>0</v>
      </c>
      <c r="W1473" s="13" t="n">
        <v>-0.122448979591837</v>
      </c>
      <c r="X1473" s="11" t="n">
        <v>0</v>
      </c>
      <c r="Y1473" s="11" t="n">
        <v>0</v>
      </c>
      <c r="Z1473" s="11" t="n">
        <v>0</v>
      </c>
      <c r="AA1473" s="11" t="n">
        <v>0</v>
      </c>
      <c r="AB1473" s="10" t="s">
        <v>515</v>
      </c>
      <c r="AC1473" s="11" t="n">
        <v>19</v>
      </c>
      <c r="AD1473" s="11" t="n">
        <v>51</v>
      </c>
      <c r="AE1473" s="11" t="n">
        <v>70</v>
      </c>
      <c r="AF1473" s="11" t="n">
        <v>0</v>
      </c>
      <c r="AG1473" s="11" t="n">
        <v>7</v>
      </c>
      <c r="AH1473" s="11" t="n">
        <v>0</v>
      </c>
      <c r="AI1473" s="13" t="n">
        <v>0.129251700680272</v>
      </c>
      <c r="AJ1473" s="13" t="n">
        <v>0.346938775510204</v>
      </c>
      <c r="AK1473" s="13" t="n">
        <v>0.476190476190476</v>
      </c>
      <c r="AL1473" s="13" t="n">
        <v>0</v>
      </c>
      <c r="AM1473" s="13" t="n">
        <v>0.0476190476190476</v>
      </c>
      <c r="AN1473" s="11" t="n">
        <v>7</v>
      </c>
      <c r="AO1473" s="13" t="n">
        <v>0.0454545454545455</v>
      </c>
      <c r="AP1473" s="11" t="n">
        <v>15</v>
      </c>
      <c r="AQ1473" s="11" t="n">
        <v>1</v>
      </c>
      <c r="AR1473" s="13" t="n">
        <v>0.0892857142857143</v>
      </c>
      <c r="AS1473" s="13" t="n">
        <v>0.00595238095238095</v>
      </c>
      <c r="AT1473" s="14" t="n">
        <f aca="false">SUMIFS(시도_소아과개폐업!$C$5:$C$293,시도_소아과개폐업!$A$5:$A$293,$D1473,시도_소아과개폐업!$B$5:$B$293,$B1473)</f>
        <v>167</v>
      </c>
      <c r="AU1473" s="14" t="n">
        <f aca="false">SUMIFS(시도_소아과개폐업!$D$5:$D$293,시도_소아과개폐업!$A$5:$A$293,$D1473,시도_소아과개폐업!$B$5:$B$293,$B1473)</f>
        <v>92</v>
      </c>
      <c r="AV1473" s="14" t="n">
        <f aca="false">SUMIFS(시도_소아과개폐업!$F$5:$F$293,시도_소아과개폐업!$A$5:$A$293,$D1473,시도_소아과개폐업!$B$5:$B$293,$B1473)</f>
        <v>75</v>
      </c>
      <c r="AW1473" s="15" t="n">
        <f aca="false">SUMIFS(시도_소아과개폐업!$G$5:$G$293,시도_소아과개폐업!$A$5:$A$293,$D1473,시도_소아과개폐업!$B$5:$B$293,$B1473)</f>
        <v>0.140030441400304</v>
      </c>
      <c r="AX1473" s="14" t="n">
        <f aca="false">SUMIFS(시도_소아과개폐업!$H$5:$H$293,시도_소아과개폐업!$A$5:$A$293,$D1473,시도_소아과개폐업!$B$5:$B$293,$B1473)</f>
        <v>319</v>
      </c>
      <c r="AY1473" s="14" t="n">
        <f aca="false">SUMIFS(시군구_병원급!$E$5:$E$3668,시군구_병원급!$A$5:$A$3668,$A1473,시군구_병원급!$D$5:$D$3668,$D1473)</f>
        <v>3</v>
      </c>
      <c r="AZ1473" s="14" t="n">
        <f aca="false">SUMIFS(시군구_병원급!$F$5:$F$3668,시군구_병원급!$A$5:$A$3668,$A1473,시군구_병원급!$D$5:$D$3668,$D1473)</f>
        <v>2</v>
      </c>
      <c r="BA1473" s="14" t="n">
        <f aca="false">SUMIFS(시군구_병원급!$G$5:$G$3668,시군구_병원급!$A$5:$A$3668,$A1473,시군구_병원급!$D$5:$D$3668,$D1473)</f>
        <v>4</v>
      </c>
      <c r="BB1473" s="14" t="n">
        <f aca="false">SUMIFS(시군구_병원급!$H$5:$H$3668,시군구_병원급!$A$5:$A$3668,$A1473,시군구_병원급!$D$5:$D$3668,$D1473)</f>
        <v>14</v>
      </c>
      <c r="BC1473" s="16" t="n">
        <f aca="false">K1473+AY1473</f>
        <v>12</v>
      </c>
      <c r="BD1473" s="17" t="n">
        <f aca="false">IF(E1473=0,"",(K1473+AY1473)/E1473*1000)</f>
        <v>1.98052483908236</v>
      </c>
      <c r="BE1473" s="16" t="n">
        <f aca="false">AY1473-SUMIFS(시군구_병원급!$E$5:$E$3668,시군구_병원급!$A$5:$A$3668,$A1473,시군구_병원급!$D$5:$D$3668,$D1473-3)</f>
        <v>0</v>
      </c>
      <c r="BF1473" s="16" t="n">
        <f aca="false">IF(AY1473=0,1,0)</f>
        <v>0</v>
      </c>
      <c r="BG1473" s="16" t="n">
        <f aca="false">IF(K1473+AY1473=0,1,0)</f>
        <v>0</v>
      </c>
      <c r="BH1473" s="16" t="n">
        <f aca="false">AF1473+AG1473+AH1473</f>
        <v>7</v>
      </c>
      <c r="BI1473" s="18" t="n">
        <f aca="false">IF(H1473=0,"",BH1473/H1473)</f>
        <v>0.0476190476190476</v>
      </c>
      <c r="BJ1473" s="16" t="n">
        <f aca="false">IF(AP1473="","",AP1473+AN1473)</f>
        <v>22</v>
      </c>
    </row>
    <row r="1474" customFormat="false" ht="15" hidden="false" customHeight="true" outlineLevel="0" collapsed="false">
      <c r="A1474" s="9" t="s">
        <v>246</v>
      </c>
      <c r="B1474" s="10" t="s">
        <v>202</v>
      </c>
      <c r="C1474" s="10" t="s">
        <v>247</v>
      </c>
      <c r="D1474" s="9" t="n">
        <v>2022</v>
      </c>
      <c r="E1474" s="11" t="n">
        <v>24643</v>
      </c>
      <c r="F1474" s="11" t="n">
        <v>3164</v>
      </c>
      <c r="G1474" s="11" t="n">
        <v>3209</v>
      </c>
      <c r="H1474" s="11" t="n">
        <v>409</v>
      </c>
      <c r="I1474" s="11" t="n">
        <v>16555</v>
      </c>
      <c r="J1474" s="11" t="n">
        <v>13520</v>
      </c>
      <c r="K1474" s="11" t="n">
        <v>31</v>
      </c>
      <c r="L1474" s="12" t="n">
        <v>16.5970052347523</v>
      </c>
      <c r="M1474" s="12" t="n">
        <v>1.25796372194944</v>
      </c>
      <c r="N1474" s="13" t="n">
        <v>0.816671700392631</v>
      </c>
      <c r="O1474" s="13" t="n">
        <v>0.671793206995902</v>
      </c>
      <c r="P1474" s="13" t="n">
        <v>0.130219534959218</v>
      </c>
      <c r="Q1474" s="13" t="n">
        <v>-0.148273597622093</v>
      </c>
      <c r="R1474" s="13" t="n">
        <v>0.0155063291139241</v>
      </c>
      <c r="S1474" s="11" t="n">
        <v>6</v>
      </c>
      <c r="T1474" s="13" t="n">
        <v>-0.0683371298405467</v>
      </c>
      <c r="U1474" s="13" t="n">
        <v>-0.0422885572139303</v>
      </c>
      <c r="V1474" s="11" t="n">
        <v>0</v>
      </c>
      <c r="W1474" s="13" t="n">
        <v>-0.188264058679707</v>
      </c>
      <c r="X1474" s="11" t="n">
        <v>0</v>
      </c>
      <c r="Y1474" s="11" t="n">
        <v>0</v>
      </c>
      <c r="Z1474" s="11" t="n">
        <v>0</v>
      </c>
      <c r="AA1474" s="11" t="n">
        <v>0</v>
      </c>
      <c r="AB1474" s="10" t="s">
        <v>515</v>
      </c>
      <c r="AC1474" s="11" t="n">
        <v>53</v>
      </c>
      <c r="AD1474" s="11" t="n">
        <v>108</v>
      </c>
      <c r="AE1474" s="11" t="n">
        <v>234</v>
      </c>
      <c r="AF1474" s="11" t="n">
        <v>6</v>
      </c>
      <c r="AG1474" s="11" t="n">
        <v>7</v>
      </c>
      <c r="AH1474" s="11" t="n">
        <v>1</v>
      </c>
      <c r="AI1474" s="13" t="n">
        <v>0.12958435207824</v>
      </c>
      <c r="AJ1474" s="13" t="n">
        <v>0.264058679706602</v>
      </c>
      <c r="AK1474" s="13" t="n">
        <v>0.572127139364303</v>
      </c>
      <c r="AL1474" s="13" t="n">
        <v>0.0146699266503668</v>
      </c>
      <c r="AM1474" s="13" t="n">
        <v>0.0171149144254279</v>
      </c>
      <c r="AN1474" s="11" t="n">
        <v>0</v>
      </c>
      <c r="AO1474" s="13" t="n">
        <v>0</v>
      </c>
      <c r="AP1474" s="11" t="n">
        <v>37</v>
      </c>
      <c r="AQ1474" s="11" t="n">
        <v>5</v>
      </c>
      <c r="AR1474" s="13" t="n">
        <v>0.0839002267573696</v>
      </c>
      <c r="AS1474" s="13" t="n">
        <v>0.0113378684807256</v>
      </c>
      <c r="AT1474" s="14" t="n">
        <f aca="false">SUMIFS(시도_소아과개폐업!$C$5:$C$293,시도_소아과개폐업!$A$5:$A$293,$D1474,시도_소아과개폐업!$B$5:$B$293,$B1474)</f>
        <v>167</v>
      </c>
      <c r="AU1474" s="14" t="n">
        <f aca="false">SUMIFS(시도_소아과개폐업!$D$5:$D$293,시도_소아과개폐업!$A$5:$A$293,$D1474,시도_소아과개폐업!$B$5:$B$293,$B1474)</f>
        <v>92</v>
      </c>
      <c r="AV1474" s="14" t="n">
        <f aca="false">SUMIFS(시도_소아과개폐업!$F$5:$F$293,시도_소아과개폐업!$A$5:$A$293,$D1474,시도_소아과개폐업!$B$5:$B$293,$B1474)</f>
        <v>75</v>
      </c>
      <c r="AW1474" s="15" t="n">
        <f aca="false">SUMIFS(시도_소아과개폐업!$G$5:$G$293,시도_소아과개폐업!$A$5:$A$293,$D1474,시도_소아과개폐업!$B$5:$B$293,$B1474)</f>
        <v>0.140030441400304</v>
      </c>
      <c r="AX1474" s="14" t="n">
        <f aca="false">SUMIFS(시도_소아과개폐업!$H$5:$H$293,시도_소아과개폐업!$A$5:$A$293,$D1474,시도_소아과개폐업!$B$5:$B$293,$B1474)</f>
        <v>319</v>
      </c>
      <c r="AY1474" s="14" t="n">
        <f aca="false">SUMIFS(시군구_병원급!$E$5:$E$3668,시군구_병원급!$A$5:$A$3668,$A1474,시군구_병원급!$D$5:$D$3668,$D1474)</f>
        <v>10</v>
      </c>
      <c r="AZ1474" s="14" t="n">
        <f aca="false">SUMIFS(시군구_병원급!$F$5:$F$3668,시군구_병원급!$A$5:$A$3668,$A1474,시군구_병원급!$D$5:$D$3668,$D1474)</f>
        <v>2</v>
      </c>
      <c r="BA1474" s="14" t="n">
        <f aca="false">SUMIFS(시군구_병원급!$G$5:$G$3668,시군구_병원급!$A$5:$A$3668,$A1474,시군구_병원급!$D$5:$D$3668,$D1474)</f>
        <v>17</v>
      </c>
      <c r="BB1474" s="14" t="n">
        <f aca="false">SUMIFS(시군구_병원급!$H$5:$H$3668,시군구_병원급!$A$5:$A$3668,$A1474,시군구_병원급!$D$5:$D$3668,$D1474)</f>
        <v>35</v>
      </c>
      <c r="BC1474" s="16" t="n">
        <f aca="false">K1474+AY1474</f>
        <v>41</v>
      </c>
      <c r="BD1474" s="17" t="n">
        <f aca="false">IF(E1474=0,"",(K1474+AY1474)/E1474*1000)</f>
        <v>1.66375847096539</v>
      </c>
      <c r="BE1474" s="16" t="n">
        <f aca="false">AY1474-SUMIFS(시군구_병원급!$E$5:$E$3668,시군구_병원급!$A$5:$A$3668,$A1474,시군구_병원급!$D$5:$D$3668,$D1474-3)</f>
        <v>1</v>
      </c>
      <c r="BF1474" s="16" t="n">
        <f aca="false">IF(AY1474=0,1,0)</f>
        <v>0</v>
      </c>
      <c r="BG1474" s="16" t="n">
        <f aca="false">IF(K1474+AY1474=0,1,0)</f>
        <v>0</v>
      </c>
      <c r="BH1474" s="16" t="n">
        <f aca="false">AF1474+AG1474+AH1474</f>
        <v>14</v>
      </c>
      <c r="BI1474" s="18" t="n">
        <f aca="false">IF(H1474=0,"",BH1474/H1474)</f>
        <v>0.0342298288508557</v>
      </c>
      <c r="BJ1474" s="16" t="n">
        <f aca="false">IF(AP1474="","",AP1474+AN1474)</f>
        <v>37</v>
      </c>
    </row>
    <row r="1475" customFormat="false" ht="15" hidden="false" customHeight="true" outlineLevel="0" collapsed="false">
      <c r="A1475" s="9" t="s">
        <v>248</v>
      </c>
      <c r="B1475" s="10" t="s">
        <v>202</v>
      </c>
      <c r="C1475" s="10" t="s">
        <v>249</v>
      </c>
      <c r="D1475" s="9" t="n">
        <v>2022</v>
      </c>
      <c r="E1475" s="11" t="n">
        <v>49917</v>
      </c>
      <c r="F1475" s="11" t="n">
        <v>6698</v>
      </c>
      <c r="G1475" s="11" t="n">
        <v>6445</v>
      </c>
      <c r="H1475" s="11" t="n">
        <v>772</v>
      </c>
      <c r="I1475" s="11" t="n">
        <v>32556</v>
      </c>
      <c r="J1475" s="11" t="n">
        <v>25956</v>
      </c>
      <c r="K1475" s="11" t="n">
        <v>55</v>
      </c>
      <c r="L1475" s="12" t="n">
        <v>15.4656730172086</v>
      </c>
      <c r="M1475" s="12" t="n">
        <v>1.10182903620009</v>
      </c>
      <c r="N1475" s="13" t="n">
        <v>0.797272392185772</v>
      </c>
      <c r="O1475" s="13" t="n">
        <v>0.65220265640964</v>
      </c>
      <c r="P1475" s="13" t="n">
        <v>0.129114329787447</v>
      </c>
      <c r="Q1475" s="13" t="n">
        <v>-0.1585557035214</v>
      </c>
      <c r="R1475" s="13" t="n">
        <v>-0.0996088292819223</v>
      </c>
      <c r="S1475" s="11" t="n">
        <v>5</v>
      </c>
      <c r="T1475" s="13" t="n">
        <v>-0.0527607361963191</v>
      </c>
      <c r="U1475" s="13" t="n">
        <v>-0.0287009964795035</v>
      </c>
      <c r="V1475" s="11" t="n">
        <v>0</v>
      </c>
      <c r="W1475" s="13" t="n">
        <v>-0.0906735751295337</v>
      </c>
      <c r="X1475" s="11" t="n">
        <v>0</v>
      </c>
      <c r="Y1475" s="11" t="n">
        <v>1</v>
      </c>
      <c r="Z1475" s="11" t="n">
        <v>1</v>
      </c>
      <c r="AA1475" s="11" t="n">
        <v>0</v>
      </c>
      <c r="AB1475" s="10" t="s">
        <v>515</v>
      </c>
      <c r="AC1475" s="11" t="n">
        <v>124</v>
      </c>
      <c r="AD1475" s="11" t="n">
        <v>219</v>
      </c>
      <c r="AE1475" s="11" t="n">
        <v>406</v>
      </c>
      <c r="AF1475" s="11" t="n">
        <v>11</v>
      </c>
      <c r="AG1475" s="11" t="n">
        <v>11</v>
      </c>
      <c r="AH1475" s="11" t="n">
        <v>1</v>
      </c>
      <c r="AI1475" s="13" t="n">
        <v>0.160621761658031</v>
      </c>
      <c r="AJ1475" s="13" t="n">
        <v>0.283678756476684</v>
      </c>
      <c r="AK1475" s="13" t="n">
        <v>0.525906735751295</v>
      </c>
      <c r="AL1475" s="13" t="n">
        <v>0.0142487046632124</v>
      </c>
      <c r="AM1475" s="13" t="n">
        <v>0.0142487046632124</v>
      </c>
      <c r="AN1475" s="11" t="n">
        <v>4</v>
      </c>
      <c r="AO1475" s="13" t="n">
        <v>0.00515463917525773</v>
      </c>
      <c r="AP1475" s="11" t="n">
        <v>75</v>
      </c>
      <c r="AQ1475" s="11" t="n">
        <v>30</v>
      </c>
      <c r="AR1475" s="13" t="n">
        <v>0.0912408759124088</v>
      </c>
      <c r="AS1475" s="13" t="n">
        <v>0.0364963503649635</v>
      </c>
      <c r="AT1475" s="14" t="n">
        <f aca="false">SUMIFS(시도_소아과개폐업!$C$5:$C$293,시도_소아과개폐업!$A$5:$A$293,$D1475,시도_소아과개폐업!$B$5:$B$293,$B1475)</f>
        <v>167</v>
      </c>
      <c r="AU1475" s="14" t="n">
        <f aca="false">SUMIFS(시도_소아과개폐업!$D$5:$D$293,시도_소아과개폐업!$A$5:$A$293,$D1475,시도_소아과개폐업!$B$5:$B$293,$B1475)</f>
        <v>92</v>
      </c>
      <c r="AV1475" s="14" t="n">
        <f aca="false">SUMIFS(시도_소아과개폐업!$F$5:$F$293,시도_소아과개폐업!$A$5:$A$293,$D1475,시도_소아과개폐업!$B$5:$B$293,$B1475)</f>
        <v>75</v>
      </c>
      <c r="AW1475" s="15" t="n">
        <f aca="false">SUMIFS(시도_소아과개폐업!$G$5:$G$293,시도_소아과개폐업!$A$5:$A$293,$D1475,시도_소아과개폐업!$B$5:$B$293,$B1475)</f>
        <v>0.140030441400304</v>
      </c>
      <c r="AX1475" s="14" t="n">
        <f aca="false">SUMIFS(시도_소아과개폐업!$H$5:$H$293,시도_소아과개폐업!$A$5:$A$293,$D1475,시도_소아과개폐업!$B$5:$B$293,$B1475)</f>
        <v>319</v>
      </c>
      <c r="AY1475" s="14" t="n">
        <f aca="false">SUMIFS(시군구_병원급!$E$5:$E$3668,시군구_병원급!$A$5:$A$3668,$A1475,시군구_병원급!$D$5:$D$3668,$D1475)</f>
        <v>15</v>
      </c>
      <c r="AZ1475" s="14" t="n">
        <f aca="false">SUMIFS(시군구_병원급!$F$5:$F$3668,시군구_병원급!$A$5:$A$3668,$A1475,시군구_병원급!$D$5:$D$3668,$D1475)</f>
        <v>4</v>
      </c>
      <c r="BA1475" s="14" t="n">
        <f aca="false">SUMIFS(시군구_병원급!$G$5:$G$3668,시군구_병원급!$A$5:$A$3668,$A1475,시군구_병원급!$D$5:$D$3668,$D1475)</f>
        <v>18</v>
      </c>
      <c r="BB1475" s="14" t="n">
        <f aca="false">SUMIFS(시군구_병원급!$H$5:$H$3668,시군구_병원급!$A$5:$A$3668,$A1475,시군구_병원급!$D$5:$D$3668,$D1475)</f>
        <v>43</v>
      </c>
      <c r="BC1475" s="16" t="n">
        <f aca="false">K1475+AY1475</f>
        <v>70</v>
      </c>
      <c r="BD1475" s="17" t="n">
        <f aca="false">IF(E1475=0,"",(K1475+AY1475)/E1475*1000)</f>
        <v>1.40232786425466</v>
      </c>
      <c r="BE1475" s="16" t="n">
        <f aca="false">AY1475-SUMIFS(시군구_병원급!$E$5:$E$3668,시군구_병원급!$A$5:$A$3668,$A1475,시군구_병원급!$D$5:$D$3668,$D1475-3)</f>
        <v>3</v>
      </c>
      <c r="BF1475" s="16" t="n">
        <f aca="false">IF(AY1475=0,1,0)</f>
        <v>0</v>
      </c>
      <c r="BG1475" s="16" t="n">
        <f aca="false">IF(K1475+AY1475=0,1,0)</f>
        <v>0</v>
      </c>
      <c r="BH1475" s="16" t="n">
        <f aca="false">AF1475+AG1475+AH1475</f>
        <v>23</v>
      </c>
      <c r="BI1475" s="18" t="n">
        <f aca="false">IF(H1475=0,"",BH1475/H1475)</f>
        <v>0.0297927461139896</v>
      </c>
      <c r="BJ1475" s="16" t="n">
        <f aca="false">IF(AP1475="","",AP1475+AN1475)</f>
        <v>79</v>
      </c>
    </row>
    <row r="1476" customFormat="false" ht="15" hidden="false" customHeight="true" outlineLevel="0" collapsed="false">
      <c r="A1476" s="9" t="s">
        <v>250</v>
      </c>
      <c r="B1476" s="10" t="s">
        <v>202</v>
      </c>
      <c r="C1476" s="10" t="s">
        <v>251</v>
      </c>
      <c r="D1476" s="9" t="n">
        <v>2022</v>
      </c>
      <c r="E1476" s="11" t="n">
        <v>16669</v>
      </c>
      <c r="F1476" s="11" t="n">
        <v>2221</v>
      </c>
      <c r="G1476" s="11" t="n">
        <v>2220</v>
      </c>
      <c r="H1476" s="11" t="n">
        <v>294</v>
      </c>
      <c r="I1476" s="11" t="n">
        <v>16811</v>
      </c>
      <c r="J1476" s="11" t="n">
        <v>12565</v>
      </c>
      <c r="K1476" s="11" t="n">
        <v>18</v>
      </c>
      <c r="L1476" s="12" t="n">
        <v>17.6375307456956</v>
      </c>
      <c r="M1476" s="12" t="n">
        <v>1.07984882116504</v>
      </c>
      <c r="N1476" s="13" t="n">
        <v>0.747427279757302</v>
      </c>
      <c r="O1476" s="13" t="n">
        <v>1.00851880736697</v>
      </c>
      <c r="P1476" s="13" t="n">
        <v>0.133181354610355</v>
      </c>
      <c r="Q1476" s="13" t="n">
        <v>-0.218078619007412</v>
      </c>
      <c r="R1476" s="13" t="n">
        <v>-0.166040570999249</v>
      </c>
      <c r="S1476" s="11" t="n">
        <v>-1</v>
      </c>
      <c r="T1476" s="13" t="n">
        <v>-0.069620253164557</v>
      </c>
      <c r="U1476" s="13" t="n">
        <v>-0.0271975001446676</v>
      </c>
      <c r="V1476" s="11" t="n">
        <v>0</v>
      </c>
      <c r="W1476" s="13" t="n">
        <v>-0.197278911564626</v>
      </c>
      <c r="X1476" s="11" t="n">
        <v>0</v>
      </c>
      <c r="Y1476" s="11" t="n">
        <v>0</v>
      </c>
      <c r="Z1476" s="11" t="n">
        <v>0</v>
      </c>
      <c r="AA1476" s="11" t="n">
        <v>0</v>
      </c>
      <c r="AB1476" s="10" t="s">
        <v>515</v>
      </c>
      <c r="AC1476" s="11" t="n">
        <v>30</v>
      </c>
      <c r="AD1476" s="11" t="n">
        <v>125</v>
      </c>
      <c r="AE1476" s="11" t="n">
        <v>129</v>
      </c>
      <c r="AF1476" s="11" t="n">
        <v>2</v>
      </c>
      <c r="AG1476" s="11" t="n">
        <v>6</v>
      </c>
      <c r="AH1476" s="11" t="n">
        <v>2</v>
      </c>
      <c r="AI1476" s="13" t="n">
        <v>0.102040816326531</v>
      </c>
      <c r="AJ1476" s="13" t="n">
        <v>0.425170068027211</v>
      </c>
      <c r="AK1476" s="13" t="n">
        <v>0.438775510204082</v>
      </c>
      <c r="AL1476" s="13" t="n">
        <v>0.00680272108843537</v>
      </c>
      <c r="AM1476" s="13" t="n">
        <v>0.0204081632653061</v>
      </c>
      <c r="AN1476" s="11" t="n">
        <v>2</v>
      </c>
      <c r="AO1476" s="13" t="n">
        <v>0.00675675675675676</v>
      </c>
      <c r="AP1476" s="11" t="n">
        <v>24</v>
      </c>
      <c r="AQ1476" s="11" t="n">
        <v>3</v>
      </c>
      <c r="AR1476" s="13" t="n">
        <v>0.0757097791798107</v>
      </c>
      <c r="AS1476" s="13" t="n">
        <v>0.00946372239747634</v>
      </c>
      <c r="AT1476" s="14" t="n">
        <f aca="false">SUMIFS(시도_소아과개폐업!$C$5:$C$293,시도_소아과개폐업!$A$5:$A$293,$D1476,시도_소아과개폐업!$B$5:$B$293,$B1476)</f>
        <v>167</v>
      </c>
      <c r="AU1476" s="14" t="n">
        <f aca="false">SUMIFS(시도_소아과개폐업!$D$5:$D$293,시도_소아과개폐업!$A$5:$A$293,$D1476,시도_소아과개폐업!$B$5:$B$293,$B1476)</f>
        <v>92</v>
      </c>
      <c r="AV1476" s="14" t="n">
        <f aca="false">SUMIFS(시도_소아과개폐업!$F$5:$F$293,시도_소아과개폐업!$A$5:$A$293,$D1476,시도_소아과개폐업!$B$5:$B$293,$B1476)</f>
        <v>75</v>
      </c>
      <c r="AW1476" s="15" t="n">
        <f aca="false">SUMIFS(시도_소아과개폐업!$G$5:$G$293,시도_소아과개폐업!$A$5:$A$293,$D1476,시도_소아과개폐업!$B$5:$B$293,$B1476)</f>
        <v>0.140030441400304</v>
      </c>
      <c r="AX1476" s="14" t="n">
        <f aca="false">SUMIFS(시도_소아과개폐업!$H$5:$H$293,시도_소아과개폐업!$A$5:$A$293,$D1476,시도_소아과개폐업!$B$5:$B$293,$B1476)</f>
        <v>319</v>
      </c>
      <c r="AY1476" s="14" t="n">
        <f aca="false">SUMIFS(시군구_병원급!$E$5:$E$3668,시군구_병원급!$A$5:$A$3668,$A1476,시군구_병원급!$D$5:$D$3668,$D1476)</f>
        <v>3</v>
      </c>
      <c r="AZ1476" s="14" t="n">
        <f aca="false">SUMIFS(시군구_병원급!$F$5:$F$3668,시군구_병원급!$A$5:$A$3668,$A1476,시군구_병원급!$D$5:$D$3668,$D1476)</f>
        <v>1</v>
      </c>
      <c r="BA1476" s="14" t="n">
        <f aca="false">SUMIFS(시군구_병원급!$G$5:$G$3668,시군구_병원급!$A$5:$A$3668,$A1476,시군구_병원급!$D$5:$D$3668,$D1476)</f>
        <v>3</v>
      </c>
      <c r="BB1476" s="14" t="n">
        <f aca="false">SUMIFS(시군구_병원급!$H$5:$H$3668,시군구_병원급!$A$5:$A$3668,$A1476,시군구_병원급!$D$5:$D$3668,$D1476)</f>
        <v>12</v>
      </c>
      <c r="BC1476" s="16" t="n">
        <f aca="false">K1476+AY1476</f>
        <v>21</v>
      </c>
      <c r="BD1476" s="17" t="n">
        <f aca="false">IF(E1476=0,"",(K1476+AY1476)/E1476*1000)</f>
        <v>1.25982362469254</v>
      </c>
      <c r="BE1476" s="16" t="n">
        <f aca="false">AY1476-SUMIFS(시군구_병원급!$E$5:$E$3668,시군구_병원급!$A$5:$A$3668,$A1476,시군구_병원급!$D$5:$D$3668,$D1476-3)</f>
        <v>0</v>
      </c>
      <c r="BF1476" s="16" t="n">
        <f aca="false">IF(AY1476=0,1,0)</f>
        <v>0</v>
      </c>
      <c r="BG1476" s="16" t="n">
        <f aca="false">IF(K1476+AY1476=0,1,0)</f>
        <v>0</v>
      </c>
      <c r="BH1476" s="16" t="n">
        <f aca="false">AF1476+AG1476+AH1476</f>
        <v>10</v>
      </c>
      <c r="BI1476" s="18" t="n">
        <f aca="false">IF(H1476=0,"",BH1476/H1476)</f>
        <v>0.0340136054421769</v>
      </c>
      <c r="BJ1476" s="16" t="n">
        <f aca="false">IF(AP1476="","",AP1476+AN1476)</f>
        <v>26</v>
      </c>
    </row>
    <row r="1477" customFormat="false" ht="15" hidden="false" customHeight="true" outlineLevel="0" collapsed="false">
      <c r="A1477" s="9" t="s">
        <v>252</v>
      </c>
      <c r="B1477" s="10" t="s">
        <v>202</v>
      </c>
      <c r="C1477" s="10" t="s">
        <v>253</v>
      </c>
      <c r="D1477" s="9" t="n">
        <v>2022</v>
      </c>
      <c r="E1477" s="11" t="n">
        <v>9784</v>
      </c>
      <c r="F1477" s="11" t="n">
        <v>1273</v>
      </c>
      <c r="G1477" s="11" t="n">
        <v>1203</v>
      </c>
      <c r="H1477" s="11" t="n">
        <v>210</v>
      </c>
      <c r="I1477" s="11" t="n">
        <v>9982</v>
      </c>
      <c r="J1477" s="11" t="n">
        <v>6944</v>
      </c>
      <c r="K1477" s="11" t="n">
        <v>11</v>
      </c>
      <c r="L1477" s="12" t="n">
        <v>21.4636140637776</v>
      </c>
      <c r="M1477" s="12" t="n">
        <v>1.12428454619787</v>
      </c>
      <c r="N1477" s="13" t="n">
        <v>0.695652173913044</v>
      </c>
      <c r="O1477" s="13" t="n">
        <v>1.02023712183156</v>
      </c>
      <c r="P1477" s="13" t="n">
        <v>0.12295584627964</v>
      </c>
      <c r="Q1477" s="13" t="n">
        <v>-0.0738356683074593</v>
      </c>
      <c r="R1477" s="13" t="n">
        <v>-0.0421974522292994</v>
      </c>
      <c r="S1477" s="11" t="n">
        <v>-1</v>
      </c>
      <c r="T1477" s="13" t="n">
        <v>-0.00473933649289104</v>
      </c>
      <c r="U1477" s="13" t="n">
        <v>0.0220129005835978</v>
      </c>
      <c r="V1477" s="11" t="n">
        <v>0</v>
      </c>
      <c r="W1477" s="13" t="n">
        <v>-0.0428571428571428</v>
      </c>
      <c r="X1477" s="11" t="n">
        <v>0</v>
      </c>
      <c r="Y1477" s="11" t="n">
        <v>0</v>
      </c>
      <c r="Z1477" s="11" t="n">
        <v>0</v>
      </c>
      <c r="AA1477" s="11" t="n">
        <v>0</v>
      </c>
      <c r="AB1477" s="10" t="s">
        <v>515</v>
      </c>
      <c r="AC1477" s="11" t="n">
        <v>33</v>
      </c>
      <c r="AD1477" s="11" t="n">
        <v>63</v>
      </c>
      <c r="AE1477" s="11" t="n">
        <v>105</v>
      </c>
      <c r="AF1477" s="11" t="n">
        <v>7</v>
      </c>
      <c r="AG1477" s="11" t="n">
        <v>2</v>
      </c>
      <c r="AH1477" s="11" t="n">
        <v>0</v>
      </c>
      <c r="AI1477" s="13" t="n">
        <v>0.157142857142857</v>
      </c>
      <c r="AJ1477" s="13" t="n">
        <v>0.3</v>
      </c>
      <c r="AK1477" s="13" t="n">
        <v>0.5</v>
      </c>
      <c r="AL1477" s="13" t="n">
        <v>0.0333333333333333</v>
      </c>
      <c r="AM1477" s="13" t="n">
        <v>0.00952380952380953</v>
      </c>
      <c r="AN1477" s="11" t="n">
        <v>3</v>
      </c>
      <c r="AO1477" s="13" t="n">
        <v>0.0140845070422535</v>
      </c>
      <c r="AP1477" s="11" t="n">
        <v>14</v>
      </c>
      <c r="AQ1477" s="11" t="n">
        <v>11</v>
      </c>
      <c r="AR1477" s="13" t="n">
        <v>0.0648148148148148</v>
      </c>
      <c r="AS1477" s="13" t="n">
        <v>0.0509259259259259</v>
      </c>
      <c r="AT1477" s="14" t="n">
        <f aca="false">SUMIFS(시도_소아과개폐업!$C$5:$C$293,시도_소아과개폐업!$A$5:$A$293,$D1477,시도_소아과개폐업!$B$5:$B$293,$B1477)</f>
        <v>167</v>
      </c>
      <c r="AU1477" s="14" t="n">
        <f aca="false">SUMIFS(시도_소아과개폐업!$D$5:$D$293,시도_소아과개폐업!$A$5:$A$293,$D1477,시도_소아과개폐업!$B$5:$B$293,$B1477)</f>
        <v>92</v>
      </c>
      <c r="AV1477" s="14" t="n">
        <f aca="false">SUMIFS(시도_소아과개폐업!$F$5:$F$293,시도_소아과개폐업!$A$5:$A$293,$D1477,시도_소아과개폐업!$B$5:$B$293,$B1477)</f>
        <v>75</v>
      </c>
      <c r="AW1477" s="15" t="n">
        <f aca="false">SUMIFS(시도_소아과개폐업!$G$5:$G$293,시도_소아과개폐업!$A$5:$A$293,$D1477,시도_소아과개폐업!$B$5:$B$293,$B1477)</f>
        <v>0.140030441400304</v>
      </c>
      <c r="AX1477" s="14" t="n">
        <f aca="false">SUMIFS(시도_소아과개폐업!$H$5:$H$293,시도_소아과개폐업!$A$5:$A$293,$D1477,시도_소아과개폐업!$B$5:$B$293,$B1477)</f>
        <v>319</v>
      </c>
      <c r="AY1477" s="14" t="n">
        <f aca="false">SUMIFS(시군구_병원급!$E$5:$E$3668,시군구_병원급!$A$5:$A$3668,$A1477,시군구_병원급!$D$5:$D$3668,$D1477)</f>
        <v>3</v>
      </c>
      <c r="AZ1477" s="14" t="n">
        <f aca="false">SUMIFS(시군구_병원급!$F$5:$F$3668,시군구_병원급!$A$5:$A$3668,$A1477,시군구_병원급!$D$5:$D$3668,$D1477)</f>
        <v>0</v>
      </c>
      <c r="BA1477" s="14" t="n">
        <f aca="false">SUMIFS(시군구_병원급!$G$5:$G$3668,시군구_병원급!$A$5:$A$3668,$A1477,시군구_병원급!$D$5:$D$3668,$D1477)</f>
        <v>6</v>
      </c>
      <c r="BB1477" s="14" t="n">
        <f aca="false">SUMIFS(시군구_병원급!$H$5:$H$3668,시군구_병원급!$A$5:$A$3668,$A1477,시군구_병원급!$D$5:$D$3668,$D1477)</f>
        <v>20</v>
      </c>
      <c r="BC1477" s="16" t="n">
        <f aca="false">K1477+AY1477</f>
        <v>14</v>
      </c>
      <c r="BD1477" s="17" t="n">
        <f aca="false">IF(E1477=0,"",(K1477+AY1477)/E1477*1000)</f>
        <v>1.43090760425184</v>
      </c>
      <c r="BE1477" s="16" t="n">
        <f aca="false">AY1477-SUMIFS(시군구_병원급!$E$5:$E$3668,시군구_병원급!$A$5:$A$3668,$A1477,시군구_병원급!$D$5:$D$3668,$D1477-3)</f>
        <v>1</v>
      </c>
      <c r="BF1477" s="16" t="n">
        <f aca="false">IF(AY1477=0,1,0)</f>
        <v>0</v>
      </c>
      <c r="BG1477" s="16" t="n">
        <f aca="false">IF(K1477+AY1477=0,1,0)</f>
        <v>0</v>
      </c>
      <c r="BH1477" s="16" t="n">
        <f aca="false">AF1477+AG1477+AH1477</f>
        <v>9</v>
      </c>
      <c r="BI1477" s="18" t="n">
        <f aca="false">IF(H1477=0,"",BH1477/H1477)</f>
        <v>0.0428571428571429</v>
      </c>
      <c r="BJ1477" s="16" t="n">
        <f aca="false">IF(AP1477="","",AP1477+AN1477)</f>
        <v>17</v>
      </c>
    </row>
    <row r="1478" customFormat="false" ht="15" hidden="false" customHeight="true" outlineLevel="0" collapsed="false">
      <c r="A1478" s="9" t="s">
        <v>254</v>
      </c>
      <c r="B1478" s="10" t="s">
        <v>202</v>
      </c>
      <c r="C1478" s="10" t="s">
        <v>255</v>
      </c>
      <c r="D1478" s="9" t="n">
        <v>2022</v>
      </c>
      <c r="E1478" s="11" t="n">
        <v>3886</v>
      </c>
      <c r="F1478" s="11" t="n">
        <v>536</v>
      </c>
      <c r="G1478" s="11" t="n">
        <v>552</v>
      </c>
      <c r="H1478" s="11" t="n">
        <v>90</v>
      </c>
      <c r="I1478" s="11" t="n">
        <v>4776</v>
      </c>
      <c r="J1478" s="11" t="n">
        <v>3380</v>
      </c>
      <c r="K1478" s="11" t="n">
        <v>5</v>
      </c>
      <c r="L1478" s="12" t="n">
        <v>23.1600617601647</v>
      </c>
      <c r="M1478" s="12" t="n">
        <v>1.28667009778693</v>
      </c>
      <c r="N1478" s="13" t="n">
        <v>0.707705192629816</v>
      </c>
      <c r="O1478" s="13" t="n">
        <v>1.22902727740607</v>
      </c>
      <c r="P1478" s="13" t="n">
        <v>0.142048378795677</v>
      </c>
      <c r="Q1478" s="13" t="n">
        <v>-0.226974338571713</v>
      </c>
      <c r="R1478" s="13" t="n">
        <v>-0.105348460291734</v>
      </c>
      <c r="S1478" s="11" t="n">
        <v>-1</v>
      </c>
      <c r="T1478" s="13" t="n">
        <v>-0.0217391304347826</v>
      </c>
      <c r="U1478" s="13" t="n">
        <v>-0.0365140205769619</v>
      </c>
      <c r="V1478" s="11" t="n">
        <v>0</v>
      </c>
      <c r="W1478" s="13" t="n">
        <v>-0.222222222222222</v>
      </c>
      <c r="X1478" s="11" t="n">
        <v>1</v>
      </c>
      <c r="Y1478" s="11" t="n">
        <v>0</v>
      </c>
      <c r="Z1478" s="11" t="n">
        <v>1</v>
      </c>
      <c r="AA1478" s="11" t="n">
        <v>0</v>
      </c>
      <c r="AB1478" s="10" t="s">
        <v>515</v>
      </c>
      <c r="AC1478" s="11" t="n">
        <v>20</v>
      </c>
      <c r="AD1478" s="11" t="n">
        <v>33</v>
      </c>
      <c r="AE1478" s="11" t="n">
        <v>26</v>
      </c>
      <c r="AF1478" s="11" t="n">
        <v>6</v>
      </c>
      <c r="AG1478" s="11" t="n">
        <v>4</v>
      </c>
      <c r="AH1478" s="11" t="n">
        <v>1</v>
      </c>
      <c r="AI1478" s="13" t="n">
        <v>0.222222222222222</v>
      </c>
      <c r="AJ1478" s="13" t="n">
        <v>0.366666666666667</v>
      </c>
      <c r="AK1478" s="13" t="n">
        <v>0.288888888888889</v>
      </c>
      <c r="AL1478" s="13" t="n">
        <v>0.0666666666666667</v>
      </c>
      <c r="AM1478" s="13" t="n">
        <v>0.0444444444444445</v>
      </c>
      <c r="AN1478" s="11" t="n">
        <v>1</v>
      </c>
      <c r="AO1478" s="13" t="n">
        <v>0.010989010989011</v>
      </c>
      <c r="AP1478" s="11" t="n">
        <v>3</v>
      </c>
      <c r="AQ1478" s="11" t="n">
        <v>2</v>
      </c>
      <c r="AR1478" s="13" t="n">
        <v>0.0326086956521739</v>
      </c>
      <c r="AS1478" s="13" t="n">
        <v>0.0217391304347826</v>
      </c>
      <c r="AT1478" s="14" t="n">
        <f aca="false">SUMIFS(시도_소아과개폐업!$C$5:$C$293,시도_소아과개폐업!$A$5:$A$293,$D1478,시도_소아과개폐업!$B$5:$B$293,$B1478)</f>
        <v>167</v>
      </c>
      <c r="AU1478" s="14" t="n">
        <f aca="false">SUMIFS(시도_소아과개폐업!$D$5:$D$293,시도_소아과개폐업!$A$5:$A$293,$D1478,시도_소아과개폐업!$B$5:$B$293,$B1478)</f>
        <v>92</v>
      </c>
      <c r="AV1478" s="14" t="n">
        <f aca="false">SUMIFS(시도_소아과개폐업!$F$5:$F$293,시도_소아과개폐업!$A$5:$A$293,$D1478,시도_소아과개폐업!$B$5:$B$293,$B1478)</f>
        <v>75</v>
      </c>
      <c r="AW1478" s="15" t="n">
        <f aca="false">SUMIFS(시도_소아과개폐업!$G$5:$G$293,시도_소아과개폐업!$A$5:$A$293,$D1478,시도_소아과개폐업!$B$5:$B$293,$B1478)</f>
        <v>0.140030441400304</v>
      </c>
      <c r="AX1478" s="14" t="n">
        <f aca="false">SUMIFS(시도_소아과개폐업!$H$5:$H$293,시도_소아과개폐업!$A$5:$A$293,$D1478,시도_소아과개폐업!$B$5:$B$293,$B1478)</f>
        <v>319</v>
      </c>
      <c r="AY1478" s="14" t="n">
        <f aca="false">SUMIFS(시군구_병원급!$E$5:$E$3668,시군구_병원급!$A$5:$A$3668,$A1478,시군구_병원급!$D$5:$D$3668,$D1478)</f>
        <v>3</v>
      </c>
      <c r="AZ1478" s="14" t="n">
        <f aca="false">SUMIFS(시군구_병원급!$F$5:$F$3668,시군구_병원급!$A$5:$A$3668,$A1478,시군구_병원급!$D$5:$D$3668,$D1478)</f>
        <v>2</v>
      </c>
      <c r="BA1478" s="14" t="n">
        <f aca="false">SUMIFS(시군구_병원급!$G$5:$G$3668,시군구_병원급!$A$5:$A$3668,$A1478,시군구_병원급!$D$5:$D$3668,$D1478)</f>
        <v>4</v>
      </c>
      <c r="BB1478" s="14" t="n">
        <f aca="false">SUMIFS(시군구_병원급!$H$5:$H$3668,시군구_병원급!$A$5:$A$3668,$A1478,시군구_병원급!$D$5:$D$3668,$D1478)</f>
        <v>10</v>
      </c>
      <c r="BC1478" s="16" t="n">
        <f aca="false">K1478+AY1478</f>
        <v>8</v>
      </c>
      <c r="BD1478" s="17" t="n">
        <f aca="false">IF(E1478=0,"",(K1478+AY1478)/E1478*1000)</f>
        <v>2.05867215645908</v>
      </c>
      <c r="BE1478" s="16" t="n">
        <f aca="false">AY1478-SUMIFS(시군구_병원급!$E$5:$E$3668,시군구_병원급!$A$5:$A$3668,$A1478,시군구_병원급!$D$5:$D$3668,$D1478-3)</f>
        <v>0</v>
      </c>
      <c r="BF1478" s="16" t="n">
        <f aca="false">IF(AY1478=0,1,0)</f>
        <v>0</v>
      </c>
      <c r="BG1478" s="16" t="n">
        <f aca="false">IF(K1478+AY1478=0,1,0)</f>
        <v>0</v>
      </c>
      <c r="BH1478" s="16" t="n">
        <f aca="false">AF1478+AG1478+AH1478</f>
        <v>11</v>
      </c>
      <c r="BI1478" s="18" t="n">
        <f aca="false">IF(H1478=0,"",BH1478/H1478)</f>
        <v>0.122222222222222</v>
      </c>
      <c r="BJ1478" s="16" t="n">
        <f aca="false">IF(AP1478="","",AP1478+AN1478)</f>
        <v>4</v>
      </c>
    </row>
    <row r="1479" customFormat="false" ht="15" hidden="false" customHeight="true" outlineLevel="0" collapsed="false">
      <c r="A1479" s="9" t="s">
        <v>256</v>
      </c>
      <c r="B1479" s="10" t="s">
        <v>202</v>
      </c>
      <c r="C1479" s="10" t="s">
        <v>257</v>
      </c>
      <c r="D1479" s="9" t="n">
        <v>2022</v>
      </c>
      <c r="E1479" s="11" t="n">
        <v>3303</v>
      </c>
      <c r="F1479" s="11" t="n">
        <v>470</v>
      </c>
      <c r="G1479" s="11" t="n">
        <v>468</v>
      </c>
      <c r="H1479" s="11" t="n">
        <v>60</v>
      </c>
      <c r="I1479" s="11" t="n">
        <v>2816</v>
      </c>
      <c r="J1479" s="11" t="n">
        <v>2037</v>
      </c>
      <c r="K1479" s="11" t="n">
        <v>4</v>
      </c>
      <c r="L1479" s="12" t="n">
        <v>18.1653042688465</v>
      </c>
      <c r="M1479" s="12" t="n">
        <v>1.21102028458977</v>
      </c>
      <c r="N1479" s="13" t="n">
        <v>0.723366477272727</v>
      </c>
      <c r="O1479" s="13" t="n">
        <v>0.852558280351196</v>
      </c>
      <c r="P1479" s="13" t="n">
        <v>0.141689373297003</v>
      </c>
      <c r="Q1479" s="13" t="n">
        <v>-0.197131745260088</v>
      </c>
      <c r="R1479" s="13" t="n">
        <v>-0.208121827411168</v>
      </c>
      <c r="S1479" s="11" t="n">
        <v>0</v>
      </c>
      <c r="T1479" s="13" t="n">
        <v>-0.0909090909090909</v>
      </c>
      <c r="U1479" s="13" t="n">
        <v>-0.128443206437635</v>
      </c>
      <c r="V1479" s="11" t="n">
        <v>0</v>
      </c>
      <c r="W1479" s="13" t="n">
        <v>-0.116666666666667</v>
      </c>
      <c r="X1479" s="11" t="n">
        <v>0</v>
      </c>
      <c r="Y1479" s="11" t="n">
        <v>0</v>
      </c>
      <c r="Z1479" s="11" t="n">
        <v>0</v>
      </c>
      <c r="AA1479" s="11" t="n">
        <v>0</v>
      </c>
      <c r="AB1479" s="10" t="s">
        <v>515</v>
      </c>
      <c r="AC1479" s="11" t="n">
        <v>11</v>
      </c>
      <c r="AD1479" s="11" t="n">
        <v>27</v>
      </c>
      <c r="AE1479" s="11" t="n">
        <v>17</v>
      </c>
      <c r="AF1479" s="11" t="n">
        <v>1</v>
      </c>
      <c r="AG1479" s="11" t="n">
        <v>4</v>
      </c>
      <c r="AH1479" s="11" t="n">
        <v>0</v>
      </c>
      <c r="AI1479" s="13" t="n">
        <v>0.183333333333333</v>
      </c>
      <c r="AJ1479" s="13" t="n">
        <v>0.45</v>
      </c>
      <c r="AK1479" s="13" t="n">
        <v>0.283333333333333</v>
      </c>
      <c r="AL1479" s="13" t="n">
        <v>0.0166666666666667</v>
      </c>
      <c r="AM1479" s="13" t="n">
        <v>0.0666666666666667</v>
      </c>
      <c r="AN1479" s="11" t="n">
        <v>2</v>
      </c>
      <c r="AO1479" s="13" t="n">
        <v>0.032258064516129</v>
      </c>
      <c r="AP1479" s="11" t="n">
        <v>12</v>
      </c>
      <c r="AQ1479" s="11" t="n">
        <v>5</v>
      </c>
      <c r="AR1479" s="13" t="n">
        <v>0.173913043478261</v>
      </c>
      <c r="AS1479" s="13" t="n">
        <v>0.072463768115942</v>
      </c>
      <c r="AT1479" s="14" t="n">
        <f aca="false">SUMIFS(시도_소아과개폐업!$C$5:$C$293,시도_소아과개폐업!$A$5:$A$293,$D1479,시도_소아과개폐업!$B$5:$B$293,$B1479)</f>
        <v>167</v>
      </c>
      <c r="AU1479" s="14" t="n">
        <f aca="false">SUMIFS(시도_소아과개폐업!$D$5:$D$293,시도_소아과개폐업!$A$5:$A$293,$D1479,시도_소아과개폐업!$B$5:$B$293,$B1479)</f>
        <v>92</v>
      </c>
      <c r="AV1479" s="14" t="n">
        <f aca="false">SUMIFS(시도_소아과개폐업!$F$5:$F$293,시도_소아과개폐업!$A$5:$A$293,$D1479,시도_소아과개폐업!$B$5:$B$293,$B1479)</f>
        <v>75</v>
      </c>
      <c r="AW1479" s="15" t="n">
        <f aca="false">SUMIFS(시도_소아과개폐업!$G$5:$G$293,시도_소아과개폐업!$A$5:$A$293,$D1479,시도_소아과개폐업!$B$5:$B$293,$B1479)</f>
        <v>0.140030441400304</v>
      </c>
      <c r="AX1479" s="14" t="n">
        <f aca="false">SUMIFS(시도_소아과개폐업!$H$5:$H$293,시도_소아과개폐업!$A$5:$A$293,$D1479,시도_소아과개폐업!$B$5:$B$293,$B1479)</f>
        <v>319</v>
      </c>
      <c r="AY1479" s="14" t="n">
        <f aca="false">SUMIFS(시군구_병원급!$E$5:$E$3668,시군구_병원급!$A$5:$A$3668,$A1479,시군구_병원급!$D$5:$D$3668,$D1479)</f>
        <v>2</v>
      </c>
      <c r="AZ1479" s="14" t="n">
        <f aca="false">SUMIFS(시군구_병원급!$F$5:$F$3668,시군구_병원급!$A$5:$A$3668,$A1479,시군구_병원급!$D$5:$D$3668,$D1479)</f>
        <v>1</v>
      </c>
      <c r="BA1479" s="14" t="n">
        <f aca="false">SUMIFS(시군구_병원급!$G$5:$G$3668,시군구_병원급!$A$5:$A$3668,$A1479,시군구_병원급!$D$5:$D$3668,$D1479)</f>
        <v>2</v>
      </c>
      <c r="BB1479" s="14" t="n">
        <f aca="false">SUMIFS(시군구_병원급!$H$5:$H$3668,시군구_병원급!$A$5:$A$3668,$A1479,시군구_병원급!$D$5:$D$3668,$D1479)</f>
        <v>11</v>
      </c>
      <c r="BC1479" s="16" t="n">
        <f aca="false">K1479+AY1479</f>
        <v>6</v>
      </c>
      <c r="BD1479" s="17" t="n">
        <f aca="false">IF(E1479=0,"",(K1479+AY1479)/E1479*1000)</f>
        <v>1.81653042688465</v>
      </c>
      <c r="BE1479" s="16" t="n">
        <f aca="false">AY1479-SUMIFS(시군구_병원급!$E$5:$E$3668,시군구_병원급!$A$5:$A$3668,$A1479,시군구_병원급!$D$5:$D$3668,$D1479-3)</f>
        <v>0</v>
      </c>
      <c r="BF1479" s="16" t="n">
        <f aca="false">IF(AY1479=0,1,0)</f>
        <v>0</v>
      </c>
      <c r="BG1479" s="16" t="n">
        <f aca="false">IF(K1479+AY1479=0,1,0)</f>
        <v>0</v>
      </c>
      <c r="BH1479" s="16" t="n">
        <f aca="false">AF1479+AG1479+AH1479</f>
        <v>5</v>
      </c>
      <c r="BI1479" s="18" t="n">
        <f aca="false">IF(H1479=0,"",BH1479/H1479)</f>
        <v>0.0833333333333333</v>
      </c>
      <c r="BJ1479" s="16" t="n">
        <f aca="false">IF(AP1479="","",AP1479+AN1479)</f>
        <v>14</v>
      </c>
    </row>
    <row r="1480" customFormat="false" ht="15" hidden="false" customHeight="true" outlineLevel="0" collapsed="false">
      <c r="A1480" s="9" t="s">
        <v>258</v>
      </c>
      <c r="B1480" s="10" t="s">
        <v>202</v>
      </c>
      <c r="C1480" s="10" t="s">
        <v>259</v>
      </c>
      <c r="D1480" s="9" t="n">
        <v>2022</v>
      </c>
      <c r="E1480" s="11" t="n">
        <v>1210</v>
      </c>
      <c r="F1480" s="11" t="n">
        <v>168</v>
      </c>
      <c r="G1480" s="11" t="n">
        <v>182</v>
      </c>
      <c r="H1480" s="11" t="n">
        <v>25</v>
      </c>
      <c r="I1480" s="11" t="n">
        <v>1034</v>
      </c>
      <c r="J1480" s="11" t="n">
        <v>782</v>
      </c>
      <c r="K1480" s="11" t="n">
        <v>0</v>
      </c>
      <c r="L1480" s="12" t="n">
        <v>20.6611570247934</v>
      </c>
      <c r="M1480" s="12" t="n">
        <v>0</v>
      </c>
      <c r="N1480" s="13" t="n">
        <v>0.756286266924565</v>
      </c>
      <c r="O1480" s="13" t="n">
        <v>0.854545454545455</v>
      </c>
      <c r="P1480" s="13" t="n">
        <v>0.150413223140496</v>
      </c>
      <c r="Q1480" s="13" t="n">
        <v>-0.300982091276719</v>
      </c>
      <c r="R1480" s="13" t="n">
        <v>-0.338181818181818</v>
      </c>
      <c r="S1480" s="11" t="n">
        <v>0</v>
      </c>
      <c r="T1480" s="13" t="n">
        <v>-0.0384615384615384</v>
      </c>
      <c r="U1480" s="13" t="n">
        <v>-0.0363466915191053</v>
      </c>
      <c r="V1480" s="11" t="n">
        <v>1</v>
      </c>
      <c r="W1480" s="13" t="n">
        <v>-0.24</v>
      </c>
      <c r="X1480" s="11" t="n">
        <v>1</v>
      </c>
      <c r="Y1480" s="11" t="n">
        <v>0</v>
      </c>
      <c r="Z1480" s="11" t="n">
        <v>1</v>
      </c>
      <c r="AA1480" s="11" t="n">
        <v>0</v>
      </c>
      <c r="AB1480" s="10" t="s">
        <v>515</v>
      </c>
      <c r="AC1480" s="11" t="n">
        <v>7</v>
      </c>
      <c r="AD1480" s="11" t="n">
        <v>7</v>
      </c>
      <c r="AE1480" s="11" t="n">
        <v>6</v>
      </c>
      <c r="AF1480" s="11" t="n">
        <v>4</v>
      </c>
      <c r="AG1480" s="11" t="n">
        <v>1</v>
      </c>
      <c r="AH1480" s="11" t="n">
        <v>0</v>
      </c>
      <c r="AI1480" s="13" t="n">
        <v>0.28</v>
      </c>
      <c r="AJ1480" s="13" t="n">
        <v>0.28</v>
      </c>
      <c r="AK1480" s="13" t="n">
        <v>0.24</v>
      </c>
      <c r="AL1480" s="13" t="n">
        <v>0.16</v>
      </c>
      <c r="AM1480" s="13" t="n">
        <v>0.04</v>
      </c>
      <c r="AN1480" s="11" t="n">
        <v>2</v>
      </c>
      <c r="AO1480" s="13" t="n">
        <v>0.0740740740740741</v>
      </c>
      <c r="AP1480" s="11" t="n">
        <v>2</v>
      </c>
      <c r="AQ1480" s="11" t="n">
        <v>1</v>
      </c>
      <c r="AR1480" s="13" t="n">
        <v>0.0714285714285714</v>
      </c>
      <c r="AS1480" s="13" t="n">
        <v>0.0357142857142857</v>
      </c>
      <c r="AT1480" s="14" t="n">
        <f aca="false">SUMIFS(시도_소아과개폐업!$C$5:$C$293,시도_소아과개폐업!$A$5:$A$293,$D1480,시도_소아과개폐업!$B$5:$B$293,$B1480)</f>
        <v>167</v>
      </c>
      <c r="AU1480" s="14" t="n">
        <f aca="false">SUMIFS(시도_소아과개폐업!$D$5:$D$293,시도_소아과개폐업!$A$5:$A$293,$D1480,시도_소아과개폐업!$B$5:$B$293,$B1480)</f>
        <v>92</v>
      </c>
      <c r="AV1480" s="14" t="n">
        <f aca="false">SUMIFS(시도_소아과개폐업!$F$5:$F$293,시도_소아과개폐업!$A$5:$A$293,$D1480,시도_소아과개폐업!$B$5:$B$293,$B1480)</f>
        <v>75</v>
      </c>
      <c r="AW1480" s="15" t="n">
        <f aca="false">SUMIFS(시도_소아과개폐업!$G$5:$G$293,시도_소아과개폐업!$A$5:$A$293,$D1480,시도_소아과개폐업!$B$5:$B$293,$B1480)</f>
        <v>0.140030441400304</v>
      </c>
      <c r="AX1480" s="14" t="n">
        <f aca="false">SUMIFS(시도_소아과개폐업!$H$5:$H$293,시도_소아과개폐업!$A$5:$A$293,$D1480,시도_소아과개폐업!$B$5:$B$293,$B1480)</f>
        <v>319</v>
      </c>
      <c r="AY1480" s="14" t="n">
        <f aca="false">SUMIFS(시군구_병원급!$E$5:$E$3668,시군구_병원급!$A$5:$A$3668,$A1480,시군구_병원급!$D$5:$D$3668,$D1480)</f>
        <v>0</v>
      </c>
      <c r="AZ1480" s="14" t="n">
        <f aca="false">SUMIFS(시군구_병원급!$F$5:$F$3668,시군구_병원급!$A$5:$A$3668,$A1480,시군구_병원급!$D$5:$D$3668,$D1480)</f>
        <v>0</v>
      </c>
      <c r="BA1480" s="14" t="n">
        <f aca="false">SUMIFS(시군구_병원급!$G$5:$G$3668,시군구_병원급!$A$5:$A$3668,$A1480,시군구_병원급!$D$5:$D$3668,$D1480)</f>
        <v>0</v>
      </c>
      <c r="BB1480" s="14" t="n">
        <f aca="false">SUMIFS(시군구_병원급!$H$5:$H$3668,시군구_병원급!$A$5:$A$3668,$A1480,시군구_병원급!$D$5:$D$3668,$D1480)</f>
        <v>1</v>
      </c>
      <c r="BC1480" s="16" t="n">
        <f aca="false">K1480+AY1480</f>
        <v>0</v>
      </c>
      <c r="BD1480" s="17" t="n">
        <f aca="false">IF(E1480=0,"",(K1480+AY1480)/E1480*1000)</f>
        <v>0</v>
      </c>
      <c r="BE1480" s="16" t="n">
        <f aca="false">AY1480-SUMIFS(시군구_병원급!$E$5:$E$3668,시군구_병원급!$A$5:$A$3668,$A1480,시군구_병원급!$D$5:$D$3668,$D1480-3)</f>
        <v>0</v>
      </c>
      <c r="BF1480" s="16" t="n">
        <f aca="false">IF(AY1480=0,1,0)</f>
        <v>1</v>
      </c>
      <c r="BG1480" s="16" t="n">
        <f aca="false">IF(K1480+AY1480=0,1,0)</f>
        <v>1</v>
      </c>
      <c r="BH1480" s="16" t="n">
        <f aca="false">AF1480+AG1480+AH1480</f>
        <v>5</v>
      </c>
      <c r="BI1480" s="18" t="n">
        <f aca="false">IF(H1480=0,"",BH1480/H1480)</f>
        <v>0.2</v>
      </c>
      <c r="BJ1480" s="16" t="n">
        <f aca="false">IF(AP1480="","",AP1480+AN1480)</f>
        <v>4</v>
      </c>
    </row>
    <row r="1481" customFormat="false" ht="15" hidden="false" customHeight="true" outlineLevel="0" collapsed="false">
      <c r="A1481" s="9" t="s">
        <v>260</v>
      </c>
      <c r="B1481" s="10" t="s">
        <v>202</v>
      </c>
      <c r="C1481" s="10" t="s">
        <v>261</v>
      </c>
      <c r="D1481" s="9" t="n">
        <v>2022</v>
      </c>
      <c r="E1481" s="11" t="n">
        <v>1510</v>
      </c>
      <c r="F1481" s="11" t="n">
        <v>198</v>
      </c>
      <c r="G1481" s="11" t="n">
        <v>199</v>
      </c>
      <c r="H1481" s="11" t="n">
        <v>34</v>
      </c>
      <c r="I1481" s="11" t="n">
        <v>1643</v>
      </c>
      <c r="J1481" s="11" t="n">
        <v>1113</v>
      </c>
      <c r="K1481" s="11" t="n">
        <v>0</v>
      </c>
      <c r="L1481" s="12" t="n">
        <v>22.5165562913907</v>
      </c>
      <c r="M1481" s="12" t="n">
        <v>0</v>
      </c>
      <c r="N1481" s="13" t="n">
        <v>0.67741935483871</v>
      </c>
      <c r="O1481" s="13" t="n">
        <v>1.08807947019868</v>
      </c>
      <c r="P1481" s="13" t="n">
        <v>0.131788079470199</v>
      </c>
      <c r="Q1481" s="13" t="n">
        <v>-0.222851260936696</v>
      </c>
      <c r="R1481" s="13" t="n">
        <v>-0.237547892720307</v>
      </c>
      <c r="S1481" s="11" t="n">
        <v>-1</v>
      </c>
      <c r="T1481" s="13" t="n">
        <v>0</v>
      </c>
      <c r="U1481" s="13" t="n">
        <v>-0.046983758700696</v>
      </c>
      <c r="V1481" s="11" t="n">
        <v>1</v>
      </c>
      <c r="W1481" s="13" t="n">
        <v>-0.235294117647059</v>
      </c>
      <c r="X1481" s="11" t="n">
        <v>1</v>
      </c>
      <c r="Y1481" s="11" t="n">
        <v>0</v>
      </c>
      <c r="Z1481" s="11" t="n">
        <v>1</v>
      </c>
      <c r="AA1481" s="11" t="n">
        <v>0</v>
      </c>
      <c r="AB1481" s="10" t="s">
        <v>515</v>
      </c>
      <c r="AC1481" s="11" t="n">
        <v>6</v>
      </c>
      <c r="AD1481" s="11" t="n">
        <v>11</v>
      </c>
      <c r="AE1481" s="11" t="n">
        <v>11</v>
      </c>
      <c r="AF1481" s="11" t="n">
        <v>3</v>
      </c>
      <c r="AG1481" s="11" t="n">
        <v>3</v>
      </c>
      <c r="AH1481" s="11" t="n">
        <v>0</v>
      </c>
      <c r="AI1481" s="13" t="n">
        <v>0.176470588235294</v>
      </c>
      <c r="AJ1481" s="13" t="n">
        <v>0.323529411764706</v>
      </c>
      <c r="AK1481" s="13" t="n">
        <v>0.323529411764706</v>
      </c>
      <c r="AL1481" s="13" t="n">
        <v>0.0882352941176471</v>
      </c>
      <c r="AM1481" s="13" t="n">
        <v>0.0882352941176471</v>
      </c>
      <c r="AN1481" s="11" t="n">
        <v>1</v>
      </c>
      <c r="AO1481" s="13" t="n">
        <v>0.0285714285714286</v>
      </c>
      <c r="AP1481" s="11" t="n">
        <v>0</v>
      </c>
      <c r="AQ1481" s="11" t="n">
        <v>0</v>
      </c>
      <c r="AR1481" s="13" t="n">
        <v>0</v>
      </c>
      <c r="AS1481" s="13" t="n">
        <v>0</v>
      </c>
      <c r="AT1481" s="14" t="n">
        <f aca="false">SUMIFS(시도_소아과개폐업!$C$5:$C$293,시도_소아과개폐업!$A$5:$A$293,$D1481,시도_소아과개폐업!$B$5:$B$293,$B1481)</f>
        <v>167</v>
      </c>
      <c r="AU1481" s="14" t="n">
        <f aca="false">SUMIFS(시도_소아과개폐업!$D$5:$D$293,시도_소아과개폐업!$A$5:$A$293,$D1481,시도_소아과개폐업!$B$5:$B$293,$B1481)</f>
        <v>92</v>
      </c>
      <c r="AV1481" s="14" t="n">
        <f aca="false">SUMIFS(시도_소아과개폐업!$F$5:$F$293,시도_소아과개폐업!$A$5:$A$293,$D1481,시도_소아과개폐업!$B$5:$B$293,$B1481)</f>
        <v>75</v>
      </c>
      <c r="AW1481" s="15" t="n">
        <f aca="false">SUMIFS(시도_소아과개폐업!$G$5:$G$293,시도_소아과개폐업!$A$5:$A$293,$D1481,시도_소아과개폐업!$B$5:$B$293,$B1481)</f>
        <v>0.140030441400304</v>
      </c>
      <c r="AX1481" s="14" t="n">
        <f aca="false">SUMIFS(시도_소아과개폐업!$H$5:$H$293,시도_소아과개폐업!$A$5:$A$293,$D1481,시도_소아과개폐업!$B$5:$B$293,$B1481)</f>
        <v>319</v>
      </c>
      <c r="AY1481" s="14" t="n">
        <f aca="false">SUMIFS(시군구_병원급!$E$5:$E$3668,시군구_병원급!$A$5:$A$3668,$A1481,시군구_병원급!$D$5:$D$3668,$D1481)</f>
        <v>1</v>
      </c>
      <c r="AZ1481" s="14" t="n">
        <f aca="false">SUMIFS(시군구_병원급!$F$5:$F$3668,시군구_병원급!$A$5:$A$3668,$A1481,시군구_병원급!$D$5:$D$3668,$D1481)</f>
        <v>0</v>
      </c>
      <c r="BA1481" s="14" t="n">
        <f aca="false">SUMIFS(시군구_병원급!$G$5:$G$3668,시군구_병원급!$A$5:$A$3668,$A1481,시군구_병원급!$D$5:$D$3668,$D1481)</f>
        <v>2</v>
      </c>
      <c r="BB1481" s="14" t="n">
        <f aca="false">SUMIFS(시군구_병원급!$H$5:$H$3668,시군구_병원급!$A$5:$A$3668,$A1481,시군구_병원급!$D$5:$D$3668,$D1481)</f>
        <v>8</v>
      </c>
      <c r="BC1481" s="16" t="n">
        <f aca="false">K1481+AY1481</f>
        <v>1</v>
      </c>
      <c r="BD1481" s="17" t="n">
        <f aca="false">IF(E1481=0,"",(K1481+AY1481)/E1481*1000)</f>
        <v>0.662251655629139</v>
      </c>
      <c r="BE1481" s="16" t="n">
        <f aca="false">AY1481-SUMIFS(시군구_병원급!$E$5:$E$3668,시군구_병원급!$A$5:$A$3668,$A1481,시군구_병원급!$D$5:$D$3668,$D1481-3)</f>
        <v>0</v>
      </c>
      <c r="BF1481" s="16" t="n">
        <f aca="false">IF(AY1481=0,1,0)</f>
        <v>0</v>
      </c>
      <c r="BG1481" s="16" t="n">
        <f aca="false">IF(K1481+AY1481=0,1,0)</f>
        <v>0</v>
      </c>
      <c r="BH1481" s="16" t="n">
        <f aca="false">AF1481+AG1481+AH1481</f>
        <v>6</v>
      </c>
      <c r="BI1481" s="18" t="n">
        <f aca="false">IF(H1481=0,"",BH1481/H1481)</f>
        <v>0.176470588235294</v>
      </c>
      <c r="BJ1481" s="16" t="n">
        <f aca="false">IF(AP1481="","",AP1481+AN1481)</f>
        <v>1</v>
      </c>
    </row>
    <row r="1482" customFormat="false" ht="15" hidden="false" customHeight="true" outlineLevel="0" collapsed="false">
      <c r="A1482" s="9" t="s">
        <v>262</v>
      </c>
      <c r="B1482" s="10" t="s">
        <v>202</v>
      </c>
      <c r="C1482" s="10" t="s">
        <v>263</v>
      </c>
      <c r="D1482" s="9" t="n">
        <v>2022</v>
      </c>
      <c r="E1482" s="11" t="n">
        <v>3244</v>
      </c>
      <c r="F1482" s="11" t="n">
        <v>449</v>
      </c>
      <c r="G1482" s="11" t="n">
        <v>459</v>
      </c>
      <c r="H1482" s="11" t="n">
        <v>45</v>
      </c>
      <c r="I1482" s="11" t="n">
        <v>3047</v>
      </c>
      <c r="J1482" s="11" t="n">
        <v>2220</v>
      </c>
      <c r="K1482" s="11" t="n">
        <v>3</v>
      </c>
      <c r="L1482" s="12" t="n">
        <v>13.8717632552404</v>
      </c>
      <c r="M1482" s="12" t="n">
        <v>0.92478421701603</v>
      </c>
      <c r="N1482" s="13" t="n">
        <v>0.728585493928454</v>
      </c>
      <c r="O1482" s="13" t="n">
        <v>0.939272503082614</v>
      </c>
      <c r="P1482" s="13" t="n">
        <v>0.141491985203453</v>
      </c>
      <c r="Q1482" s="13" t="n">
        <v>-0.183899371069182</v>
      </c>
      <c r="R1482" s="13" t="n">
        <v>-0.133962264150943</v>
      </c>
      <c r="S1482" s="11" t="n">
        <v>0</v>
      </c>
      <c r="T1482" s="13" t="n">
        <v>-0.0425531914893617</v>
      </c>
      <c r="U1482" s="13" t="n">
        <v>-0.0354542576764799</v>
      </c>
      <c r="V1482" s="11" t="n">
        <v>0</v>
      </c>
      <c r="W1482" s="13" t="n">
        <v>-0.0444444444444444</v>
      </c>
      <c r="X1482" s="11" t="n">
        <v>0</v>
      </c>
      <c r="Y1482" s="11" t="n">
        <v>0</v>
      </c>
      <c r="Z1482" s="11" t="n">
        <v>0</v>
      </c>
      <c r="AA1482" s="11" t="n">
        <v>0</v>
      </c>
      <c r="AB1482" s="10" t="s">
        <v>515</v>
      </c>
      <c r="AC1482" s="11" t="n">
        <v>11</v>
      </c>
      <c r="AD1482" s="11" t="n">
        <v>25</v>
      </c>
      <c r="AE1482" s="11" t="n">
        <v>6</v>
      </c>
      <c r="AF1482" s="11" t="n">
        <v>1</v>
      </c>
      <c r="AG1482" s="11" t="n">
        <v>2</v>
      </c>
      <c r="AH1482" s="11" t="n">
        <v>0</v>
      </c>
      <c r="AI1482" s="13" t="n">
        <v>0.244444444444444</v>
      </c>
      <c r="AJ1482" s="13" t="n">
        <v>0.555555555555556</v>
      </c>
      <c r="AK1482" s="13" t="n">
        <v>0.133333333333333</v>
      </c>
      <c r="AL1482" s="13" t="n">
        <v>0.0222222222222222</v>
      </c>
      <c r="AM1482" s="13" t="n">
        <v>0.0444444444444445</v>
      </c>
      <c r="AN1482" s="11" t="n">
        <v>1</v>
      </c>
      <c r="AO1482" s="13" t="n">
        <v>0.0217391304347826</v>
      </c>
      <c r="AP1482" s="11" t="n">
        <v>1</v>
      </c>
      <c r="AQ1482" s="11" t="n">
        <v>0</v>
      </c>
      <c r="AR1482" s="13" t="n">
        <v>0.0212765957446809</v>
      </c>
      <c r="AS1482" s="13" t="n">
        <v>0</v>
      </c>
      <c r="AT1482" s="14" t="n">
        <f aca="false">SUMIFS(시도_소아과개폐업!$C$5:$C$293,시도_소아과개폐업!$A$5:$A$293,$D1482,시도_소아과개폐업!$B$5:$B$293,$B1482)</f>
        <v>167</v>
      </c>
      <c r="AU1482" s="14" t="n">
        <f aca="false">SUMIFS(시도_소아과개폐업!$D$5:$D$293,시도_소아과개폐업!$A$5:$A$293,$D1482,시도_소아과개폐업!$B$5:$B$293,$B1482)</f>
        <v>92</v>
      </c>
      <c r="AV1482" s="14" t="n">
        <f aca="false">SUMIFS(시도_소아과개폐업!$F$5:$F$293,시도_소아과개폐업!$A$5:$A$293,$D1482,시도_소아과개폐업!$B$5:$B$293,$B1482)</f>
        <v>75</v>
      </c>
      <c r="AW1482" s="15" t="n">
        <f aca="false">SUMIFS(시도_소아과개폐업!$G$5:$G$293,시도_소아과개폐업!$A$5:$A$293,$D1482,시도_소아과개폐업!$B$5:$B$293,$B1482)</f>
        <v>0.140030441400304</v>
      </c>
      <c r="AX1482" s="14" t="n">
        <f aca="false">SUMIFS(시도_소아과개폐업!$H$5:$H$293,시도_소아과개폐업!$A$5:$A$293,$D1482,시도_소아과개폐업!$B$5:$B$293,$B1482)</f>
        <v>319</v>
      </c>
      <c r="AY1482" s="14" t="n">
        <f aca="false">SUMIFS(시군구_병원급!$E$5:$E$3668,시군구_병원급!$A$5:$A$3668,$A1482,시군구_병원급!$D$5:$D$3668,$D1482)</f>
        <v>1</v>
      </c>
      <c r="AZ1482" s="14" t="n">
        <f aca="false">SUMIFS(시군구_병원급!$F$5:$F$3668,시군구_병원급!$A$5:$A$3668,$A1482,시군구_병원급!$D$5:$D$3668,$D1482)</f>
        <v>0</v>
      </c>
      <c r="BA1482" s="14" t="n">
        <f aca="false">SUMIFS(시군구_병원급!$G$5:$G$3668,시군구_병원급!$A$5:$A$3668,$A1482,시군구_병원급!$D$5:$D$3668,$D1482)</f>
        <v>2</v>
      </c>
      <c r="BB1482" s="14" t="n">
        <f aca="false">SUMIFS(시군구_병원급!$H$5:$H$3668,시군구_병원급!$A$5:$A$3668,$A1482,시군구_병원급!$D$5:$D$3668,$D1482)</f>
        <v>11</v>
      </c>
      <c r="BC1482" s="16" t="n">
        <f aca="false">K1482+AY1482</f>
        <v>4</v>
      </c>
      <c r="BD1482" s="17" t="n">
        <f aca="false">IF(E1482=0,"",(K1482+AY1482)/E1482*1000)</f>
        <v>1.23304562268804</v>
      </c>
      <c r="BE1482" s="16" t="n">
        <f aca="false">AY1482-SUMIFS(시군구_병원급!$E$5:$E$3668,시군구_병원급!$A$5:$A$3668,$A1482,시군구_병원급!$D$5:$D$3668,$D1482-3)</f>
        <v>0</v>
      </c>
      <c r="BF1482" s="16" t="n">
        <f aca="false">IF(AY1482=0,1,0)</f>
        <v>0</v>
      </c>
      <c r="BG1482" s="16" t="n">
        <f aca="false">IF(K1482+AY1482=0,1,0)</f>
        <v>0</v>
      </c>
      <c r="BH1482" s="16" t="n">
        <f aca="false">AF1482+AG1482+AH1482</f>
        <v>3</v>
      </c>
      <c r="BI1482" s="18" t="n">
        <f aca="false">IF(H1482=0,"",BH1482/H1482)</f>
        <v>0.0666666666666667</v>
      </c>
      <c r="BJ1482" s="16" t="n">
        <f aca="false">IF(AP1482="","",AP1482+AN1482)</f>
        <v>2</v>
      </c>
    </row>
    <row r="1483" customFormat="false" ht="15" hidden="false" customHeight="true" outlineLevel="0" collapsed="false">
      <c r="A1483" s="9" t="s">
        <v>264</v>
      </c>
      <c r="B1483" s="10" t="s">
        <v>265</v>
      </c>
      <c r="C1483" s="10" t="s">
        <v>266</v>
      </c>
      <c r="D1483" s="9" t="n">
        <v>2022</v>
      </c>
      <c r="E1483" s="11" t="n">
        <v>34482</v>
      </c>
      <c r="F1483" s="11" t="n">
        <v>4615</v>
      </c>
      <c r="G1483" s="11" t="n">
        <v>4671</v>
      </c>
      <c r="H1483" s="11" t="n">
        <v>603</v>
      </c>
      <c r="I1483" s="11" t="n">
        <v>32088</v>
      </c>
      <c r="J1483" s="11" t="n">
        <v>23925</v>
      </c>
      <c r="K1483" s="11" t="n">
        <v>35</v>
      </c>
      <c r="L1483" s="12" t="n">
        <v>17.4873847224639</v>
      </c>
      <c r="M1483" s="12" t="n">
        <v>1.01502233049127</v>
      </c>
      <c r="N1483" s="13" t="n">
        <v>0.745605833956619</v>
      </c>
      <c r="O1483" s="13" t="n">
        <v>0.930572472594397</v>
      </c>
      <c r="P1483" s="13" t="n">
        <v>0.135461980163564</v>
      </c>
      <c r="Q1483" s="13" t="n">
        <v>-0.189497931553216</v>
      </c>
      <c r="R1483" s="13" t="n">
        <v>-0.144505494505495</v>
      </c>
      <c r="S1483" s="11" t="n">
        <v>3</v>
      </c>
      <c r="T1483" s="13" t="n">
        <v>-0.0877458396369137</v>
      </c>
      <c r="U1483" s="13" t="n">
        <v>-0.0570118725755261</v>
      </c>
      <c r="V1483" s="11" t="n">
        <v>0</v>
      </c>
      <c r="W1483" s="13" t="n">
        <v>-0.131011608623549</v>
      </c>
      <c r="X1483" s="11" t="n">
        <v>0</v>
      </c>
      <c r="Y1483" s="11" t="n">
        <v>0</v>
      </c>
      <c r="Z1483" s="11" t="n">
        <v>0</v>
      </c>
      <c r="AA1483" s="11" t="n">
        <v>0</v>
      </c>
      <c r="AB1483" s="10" t="s">
        <v>515</v>
      </c>
      <c r="AC1483" s="11" t="n">
        <v>59</v>
      </c>
      <c r="AD1483" s="11" t="n">
        <v>215</v>
      </c>
      <c r="AE1483" s="11" t="n">
        <v>257</v>
      </c>
      <c r="AF1483" s="11" t="n">
        <v>23</v>
      </c>
      <c r="AG1483" s="11" t="n">
        <v>49</v>
      </c>
      <c r="AH1483" s="11" t="n">
        <v>0</v>
      </c>
      <c r="AI1483" s="13" t="n">
        <v>0.0978441127694859</v>
      </c>
      <c r="AJ1483" s="13" t="n">
        <v>0.356550580431177</v>
      </c>
      <c r="AK1483" s="13" t="n">
        <v>0.42620232172471</v>
      </c>
      <c r="AL1483" s="13" t="n">
        <v>0.0381426202321725</v>
      </c>
      <c r="AM1483" s="13" t="n">
        <v>0.0812603648424544</v>
      </c>
      <c r="AN1483" s="11" t="n">
        <v>7</v>
      </c>
      <c r="AO1483" s="13" t="n">
        <v>0.0114754098360656</v>
      </c>
      <c r="AP1483" s="11" t="n">
        <v>79</v>
      </c>
      <c r="AQ1483" s="11" t="n">
        <v>14</v>
      </c>
      <c r="AR1483" s="13" t="n">
        <v>0.117037037037037</v>
      </c>
      <c r="AS1483" s="13" t="n">
        <v>0.0207407407407407</v>
      </c>
      <c r="AT1483" s="14" t="n">
        <f aca="false">SUMIFS(시도_소아과개폐업!$C$5:$C$293,시도_소아과개폐업!$A$5:$A$293,$D1483,시도_소아과개폐업!$B$5:$B$293,$B1483)</f>
        <v>6</v>
      </c>
      <c r="AU1483" s="14" t="n">
        <f aca="false">SUMIFS(시도_소아과개폐업!$D$5:$D$293,시도_소아과개폐업!$A$5:$A$293,$D1483,시도_소아과개폐업!$B$5:$B$293,$B1483)</f>
        <v>11</v>
      </c>
      <c r="AV1483" s="14" t="n">
        <f aca="false">SUMIFS(시도_소아과개폐업!$F$5:$F$293,시도_소아과개폐업!$A$5:$A$293,$D1483,시도_소아과개폐업!$B$5:$B$293,$B1483)</f>
        <v>-5</v>
      </c>
      <c r="AW1483" s="15" t="n">
        <f aca="false">SUMIFS(시도_소아과개폐업!$G$5:$G$293,시도_소아과개폐업!$A$5:$A$293,$D1483,시도_소아과개폐업!$B$5:$B$293,$B1483)</f>
        <v>0.203703703703704</v>
      </c>
      <c r="AX1483" s="14" t="n">
        <f aca="false">SUMIFS(시도_소아과개폐업!$H$5:$H$293,시도_소아과개폐업!$A$5:$A$293,$D1483,시도_소아과개폐업!$B$5:$B$293,$B1483)</f>
        <v>32</v>
      </c>
      <c r="AY1483" s="14" t="n">
        <f aca="false">SUMIFS(시군구_병원급!$E$5:$E$3668,시군구_병원급!$A$5:$A$3668,$A1483,시군구_병원급!$D$5:$D$3668,$D1483)</f>
        <v>4</v>
      </c>
      <c r="AZ1483" s="14" t="n">
        <f aca="false">SUMIFS(시군구_병원급!$F$5:$F$3668,시군구_병원급!$A$5:$A$3668,$A1483,시군구_병원급!$D$5:$D$3668,$D1483)</f>
        <v>7</v>
      </c>
      <c r="BA1483" s="14" t="n">
        <f aca="false">SUMIFS(시군구_병원급!$G$5:$G$3668,시군구_병원급!$A$5:$A$3668,$A1483,시군구_병원급!$D$5:$D$3668,$D1483)</f>
        <v>34</v>
      </c>
      <c r="BB1483" s="14" t="n">
        <f aca="false">SUMIFS(시군구_병원급!$H$5:$H$3668,시군구_병원급!$A$5:$A$3668,$A1483,시군구_병원급!$D$5:$D$3668,$D1483)</f>
        <v>60</v>
      </c>
      <c r="BC1483" s="16" t="n">
        <f aca="false">K1483+AY1483</f>
        <v>39</v>
      </c>
      <c r="BD1483" s="17" t="n">
        <f aca="false">IF(E1483=0,"",(K1483+AY1483)/E1483*1000)</f>
        <v>1.13102488254742</v>
      </c>
      <c r="BE1483" s="16" t="n">
        <f aca="false">AY1483-SUMIFS(시군구_병원급!$E$5:$E$3668,시군구_병원급!$A$5:$A$3668,$A1483,시군구_병원급!$D$5:$D$3668,$D1483-3)</f>
        <v>-1</v>
      </c>
      <c r="BF1483" s="16" t="n">
        <f aca="false">IF(AY1483=0,1,0)</f>
        <v>0</v>
      </c>
      <c r="BG1483" s="16" t="n">
        <f aca="false">IF(K1483+AY1483=0,1,0)</f>
        <v>0</v>
      </c>
      <c r="BH1483" s="16" t="n">
        <f aca="false">AF1483+AG1483+AH1483</f>
        <v>72</v>
      </c>
      <c r="BI1483" s="18" t="n">
        <f aca="false">IF(H1483=0,"",BH1483/H1483)</f>
        <v>0.119402985074627</v>
      </c>
      <c r="BJ1483" s="16" t="n">
        <f aca="false">IF(AP1483="","",AP1483+AN1483)</f>
        <v>86</v>
      </c>
    </row>
    <row r="1484" customFormat="false" ht="15" hidden="false" customHeight="true" outlineLevel="0" collapsed="false">
      <c r="A1484" s="9" t="s">
        <v>267</v>
      </c>
      <c r="B1484" s="10" t="s">
        <v>265</v>
      </c>
      <c r="C1484" s="10" t="s">
        <v>268</v>
      </c>
      <c r="D1484" s="9" t="n">
        <v>2022</v>
      </c>
      <c r="E1484" s="11" t="n">
        <v>6557</v>
      </c>
      <c r="F1484" s="11" t="n">
        <v>848</v>
      </c>
      <c r="G1484" s="11" t="n">
        <v>869</v>
      </c>
      <c r="H1484" s="11" t="n">
        <v>109</v>
      </c>
      <c r="I1484" s="11" t="n">
        <v>6410</v>
      </c>
      <c r="J1484" s="11" t="n">
        <v>4372</v>
      </c>
      <c r="K1484" s="11" t="n">
        <v>6</v>
      </c>
      <c r="L1484" s="12" t="n">
        <v>16.6234558487113</v>
      </c>
      <c r="M1484" s="12" t="n">
        <v>0.915052615525393</v>
      </c>
      <c r="N1484" s="13" t="n">
        <v>0.682059282371295</v>
      </c>
      <c r="O1484" s="13" t="n">
        <v>0.977581210919628</v>
      </c>
      <c r="P1484" s="13" t="n">
        <v>0.132530120481928</v>
      </c>
      <c r="Q1484" s="13" t="n">
        <v>-0.208569704284852</v>
      </c>
      <c r="R1484" s="13" t="n">
        <v>-0.21</v>
      </c>
      <c r="S1484" s="11" t="n">
        <v>-1</v>
      </c>
      <c r="T1484" s="13" t="n">
        <v>-0.043859649122807</v>
      </c>
      <c r="U1484" s="13" t="n">
        <v>-0.0603928466725301</v>
      </c>
      <c r="V1484" s="11" t="n">
        <v>0</v>
      </c>
      <c r="W1484" s="13" t="n">
        <v>-0.155963302752294</v>
      </c>
      <c r="X1484" s="11" t="n">
        <v>0</v>
      </c>
      <c r="Y1484" s="11" t="n">
        <v>0</v>
      </c>
      <c r="Z1484" s="11" t="n">
        <v>0</v>
      </c>
      <c r="AA1484" s="11" t="n">
        <v>0</v>
      </c>
      <c r="AB1484" s="10" t="s">
        <v>515</v>
      </c>
      <c r="AC1484" s="11" t="n">
        <v>20</v>
      </c>
      <c r="AD1484" s="11" t="n">
        <v>45</v>
      </c>
      <c r="AE1484" s="11" t="n">
        <v>22</v>
      </c>
      <c r="AF1484" s="11" t="n">
        <v>3</v>
      </c>
      <c r="AG1484" s="11" t="n">
        <v>18</v>
      </c>
      <c r="AH1484" s="11" t="n">
        <v>1</v>
      </c>
      <c r="AI1484" s="13" t="n">
        <v>0.18348623853211</v>
      </c>
      <c r="AJ1484" s="13" t="n">
        <v>0.412844036697248</v>
      </c>
      <c r="AK1484" s="13" t="n">
        <v>0.201834862385321</v>
      </c>
      <c r="AL1484" s="13" t="n">
        <v>0.0275229357798165</v>
      </c>
      <c r="AM1484" s="13" t="n">
        <v>0.165137614678899</v>
      </c>
      <c r="AN1484" s="11" t="n">
        <v>2</v>
      </c>
      <c r="AO1484" s="13" t="n">
        <v>0.018018018018018</v>
      </c>
      <c r="AP1484" s="11" t="n">
        <v>7</v>
      </c>
      <c r="AQ1484" s="11" t="n">
        <v>2</v>
      </c>
      <c r="AR1484" s="13" t="n">
        <v>0.0603448275862069</v>
      </c>
      <c r="AS1484" s="13" t="n">
        <v>0.0172413793103448</v>
      </c>
      <c r="AT1484" s="14" t="n">
        <f aca="false">SUMIFS(시도_소아과개폐업!$C$5:$C$293,시도_소아과개폐업!$A$5:$A$293,$D1484,시도_소아과개폐업!$B$5:$B$293,$B1484)</f>
        <v>6</v>
      </c>
      <c r="AU1484" s="14" t="n">
        <f aca="false">SUMIFS(시도_소아과개폐업!$D$5:$D$293,시도_소아과개폐업!$A$5:$A$293,$D1484,시도_소아과개폐업!$B$5:$B$293,$B1484)</f>
        <v>11</v>
      </c>
      <c r="AV1484" s="14" t="n">
        <f aca="false">SUMIFS(시도_소아과개폐업!$F$5:$F$293,시도_소아과개폐업!$A$5:$A$293,$D1484,시도_소아과개폐업!$B$5:$B$293,$B1484)</f>
        <v>-5</v>
      </c>
      <c r="AW1484" s="15" t="n">
        <f aca="false">SUMIFS(시도_소아과개폐업!$G$5:$G$293,시도_소아과개폐업!$A$5:$A$293,$D1484,시도_소아과개폐업!$B$5:$B$293,$B1484)</f>
        <v>0.203703703703704</v>
      </c>
      <c r="AX1484" s="14" t="n">
        <f aca="false">SUMIFS(시도_소아과개폐업!$H$5:$H$293,시도_소아과개폐업!$A$5:$A$293,$D1484,시도_소아과개폐업!$B$5:$B$293,$B1484)</f>
        <v>32</v>
      </c>
      <c r="AY1484" s="14" t="n">
        <f aca="false">SUMIFS(시군구_병원급!$E$5:$E$3668,시군구_병원급!$A$5:$A$3668,$A1484,시군구_병원급!$D$5:$D$3668,$D1484)</f>
        <v>1</v>
      </c>
      <c r="AZ1484" s="14" t="n">
        <f aca="false">SUMIFS(시군구_병원급!$F$5:$F$3668,시군구_병원급!$A$5:$A$3668,$A1484,시군구_병원급!$D$5:$D$3668,$D1484)</f>
        <v>2</v>
      </c>
      <c r="BA1484" s="14" t="n">
        <f aca="false">SUMIFS(시군구_병원급!$G$5:$G$3668,시군구_병원급!$A$5:$A$3668,$A1484,시군구_병원급!$D$5:$D$3668,$D1484)</f>
        <v>5</v>
      </c>
      <c r="BB1484" s="14" t="n">
        <f aca="false">SUMIFS(시군구_병원급!$H$5:$H$3668,시군구_병원급!$A$5:$A$3668,$A1484,시군구_병원급!$D$5:$D$3668,$D1484)</f>
        <v>16</v>
      </c>
      <c r="BC1484" s="16" t="n">
        <f aca="false">K1484+AY1484</f>
        <v>7</v>
      </c>
      <c r="BD1484" s="17" t="n">
        <f aca="false">IF(E1484=0,"",(K1484+AY1484)/E1484*1000)</f>
        <v>1.06756138477962</v>
      </c>
      <c r="BE1484" s="16" t="n">
        <f aca="false">AY1484-SUMIFS(시군구_병원급!$E$5:$E$3668,시군구_병원급!$A$5:$A$3668,$A1484,시군구_병원급!$D$5:$D$3668,$D1484-3)</f>
        <v>0</v>
      </c>
      <c r="BF1484" s="16" t="n">
        <f aca="false">IF(AY1484=0,1,0)</f>
        <v>0</v>
      </c>
      <c r="BG1484" s="16" t="n">
        <f aca="false">IF(K1484+AY1484=0,1,0)</f>
        <v>0</v>
      </c>
      <c r="BH1484" s="16" t="n">
        <f aca="false">AF1484+AG1484+AH1484</f>
        <v>22</v>
      </c>
      <c r="BI1484" s="18" t="n">
        <f aca="false">IF(H1484=0,"",BH1484/H1484)</f>
        <v>0.201834862385321</v>
      </c>
      <c r="BJ1484" s="16" t="n">
        <f aca="false">IF(AP1484="","",AP1484+AN1484)</f>
        <v>9</v>
      </c>
    </row>
    <row r="1485" customFormat="false" ht="15" hidden="false" customHeight="true" outlineLevel="0" collapsed="false">
      <c r="A1485" s="9" t="s">
        <v>269</v>
      </c>
      <c r="B1485" s="10" t="s">
        <v>265</v>
      </c>
      <c r="C1485" s="10" t="s">
        <v>270</v>
      </c>
      <c r="D1485" s="9" t="n">
        <v>2022</v>
      </c>
      <c r="E1485" s="11" t="n">
        <v>3730</v>
      </c>
      <c r="F1485" s="11" t="n">
        <v>456</v>
      </c>
      <c r="G1485" s="11" t="n">
        <v>461</v>
      </c>
      <c r="H1485" s="11" t="n">
        <v>59</v>
      </c>
      <c r="I1485" s="11" t="n">
        <v>3333</v>
      </c>
      <c r="J1485" s="11" t="n">
        <v>2380</v>
      </c>
      <c r="K1485" s="11" t="n">
        <v>5</v>
      </c>
      <c r="L1485" s="12" t="n">
        <v>15.8176943699732</v>
      </c>
      <c r="M1485" s="12" t="n">
        <v>1.34048257372654</v>
      </c>
      <c r="N1485" s="13" t="n">
        <v>0.714071407140714</v>
      </c>
      <c r="O1485" s="13" t="n">
        <v>0.893565683646113</v>
      </c>
      <c r="P1485" s="13" t="n">
        <v>0.123592493297587</v>
      </c>
      <c r="Q1485" s="13" t="n">
        <v>-0.260067446935132</v>
      </c>
      <c r="R1485" s="13" t="n">
        <v>-0.317037037037037</v>
      </c>
      <c r="S1485" s="11" t="n">
        <v>0</v>
      </c>
      <c r="T1485" s="13" t="n">
        <v>-0.0327868852459017</v>
      </c>
      <c r="U1485" s="13" t="n">
        <v>-0.0153618906942393</v>
      </c>
      <c r="V1485" s="11" t="n">
        <v>0</v>
      </c>
      <c r="W1485" s="13" t="n">
        <v>-0.186440677966102</v>
      </c>
      <c r="X1485" s="11" t="n">
        <v>0</v>
      </c>
      <c r="Y1485" s="11" t="n">
        <v>0</v>
      </c>
      <c r="Z1485" s="11" t="n">
        <v>0</v>
      </c>
      <c r="AA1485" s="11" t="n">
        <v>0</v>
      </c>
      <c r="AB1485" s="10" t="s">
        <v>515</v>
      </c>
      <c r="AC1485" s="11" t="n">
        <v>10</v>
      </c>
      <c r="AD1485" s="11" t="n">
        <v>25</v>
      </c>
      <c r="AE1485" s="11" t="n">
        <v>7</v>
      </c>
      <c r="AF1485" s="11" t="n">
        <v>4</v>
      </c>
      <c r="AG1485" s="11" t="n">
        <v>13</v>
      </c>
      <c r="AH1485" s="11" t="n">
        <v>0</v>
      </c>
      <c r="AI1485" s="13" t="n">
        <v>0.169491525423729</v>
      </c>
      <c r="AJ1485" s="13" t="n">
        <v>0.423728813559322</v>
      </c>
      <c r="AK1485" s="13" t="n">
        <v>0.11864406779661</v>
      </c>
      <c r="AL1485" s="13" t="n">
        <v>0.0677966101694915</v>
      </c>
      <c r="AM1485" s="13" t="n">
        <v>0.220338983050848</v>
      </c>
      <c r="AN1485" s="11" t="n">
        <v>1</v>
      </c>
      <c r="AO1485" s="13" t="n">
        <v>0.0166666666666667</v>
      </c>
      <c r="AP1485" s="11" t="n">
        <v>4</v>
      </c>
      <c r="AQ1485" s="11" t="n">
        <v>2</v>
      </c>
      <c r="AR1485" s="13" t="n">
        <v>0.0645161290322581</v>
      </c>
      <c r="AS1485" s="13" t="n">
        <v>0.032258064516129</v>
      </c>
      <c r="AT1485" s="14" t="n">
        <f aca="false">SUMIFS(시도_소아과개폐업!$C$5:$C$293,시도_소아과개폐업!$A$5:$A$293,$D1485,시도_소아과개폐업!$B$5:$B$293,$B1485)</f>
        <v>6</v>
      </c>
      <c r="AU1485" s="14" t="n">
        <f aca="false">SUMIFS(시도_소아과개폐업!$D$5:$D$293,시도_소아과개폐업!$A$5:$A$293,$D1485,시도_소아과개폐업!$B$5:$B$293,$B1485)</f>
        <v>11</v>
      </c>
      <c r="AV1485" s="14" t="n">
        <f aca="false">SUMIFS(시도_소아과개폐업!$F$5:$F$293,시도_소아과개폐업!$A$5:$A$293,$D1485,시도_소아과개폐업!$B$5:$B$293,$B1485)</f>
        <v>-5</v>
      </c>
      <c r="AW1485" s="15" t="n">
        <f aca="false">SUMIFS(시도_소아과개폐업!$G$5:$G$293,시도_소아과개폐업!$A$5:$A$293,$D1485,시도_소아과개폐업!$B$5:$B$293,$B1485)</f>
        <v>0.203703703703704</v>
      </c>
      <c r="AX1485" s="14" t="n">
        <f aca="false">SUMIFS(시도_소아과개폐업!$H$5:$H$293,시도_소아과개폐업!$A$5:$A$293,$D1485,시도_소아과개폐업!$B$5:$B$293,$B1485)</f>
        <v>32</v>
      </c>
      <c r="AY1485" s="14" t="n">
        <f aca="false">SUMIFS(시군구_병원급!$E$5:$E$3668,시군구_병원급!$A$5:$A$3668,$A1485,시군구_병원급!$D$5:$D$3668,$D1485)</f>
        <v>3</v>
      </c>
      <c r="AZ1485" s="14" t="n">
        <f aca="false">SUMIFS(시군구_병원급!$F$5:$F$3668,시군구_병원급!$A$5:$A$3668,$A1485,시군구_병원급!$D$5:$D$3668,$D1485)</f>
        <v>2</v>
      </c>
      <c r="BA1485" s="14" t="n">
        <f aca="false">SUMIFS(시군구_병원급!$G$5:$G$3668,시군구_병원급!$A$5:$A$3668,$A1485,시군구_병원급!$D$5:$D$3668,$D1485)</f>
        <v>3</v>
      </c>
      <c r="BB1485" s="14" t="n">
        <f aca="false">SUMIFS(시군구_병원급!$H$5:$H$3668,시군구_병원급!$A$5:$A$3668,$A1485,시군구_병원급!$D$5:$D$3668,$D1485)</f>
        <v>10</v>
      </c>
      <c r="BC1485" s="16" t="n">
        <f aca="false">K1485+AY1485</f>
        <v>8</v>
      </c>
      <c r="BD1485" s="17" t="n">
        <f aca="false">IF(E1485=0,"",(K1485+AY1485)/E1485*1000)</f>
        <v>2.14477211796247</v>
      </c>
      <c r="BE1485" s="16" t="n">
        <f aca="false">AY1485-SUMIFS(시군구_병원급!$E$5:$E$3668,시군구_병원급!$A$5:$A$3668,$A1485,시군구_병원급!$D$5:$D$3668,$D1485-3)</f>
        <v>0</v>
      </c>
      <c r="BF1485" s="16" t="n">
        <f aca="false">IF(AY1485=0,1,0)</f>
        <v>0</v>
      </c>
      <c r="BG1485" s="16" t="n">
        <f aca="false">IF(K1485+AY1485=0,1,0)</f>
        <v>0</v>
      </c>
      <c r="BH1485" s="16" t="n">
        <f aca="false">AF1485+AG1485+AH1485</f>
        <v>17</v>
      </c>
      <c r="BI1485" s="18" t="n">
        <f aca="false">IF(H1485=0,"",BH1485/H1485)</f>
        <v>0.288135593220339</v>
      </c>
      <c r="BJ1485" s="16" t="n">
        <f aca="false">IF(AP1485="","",AP1485+AN1485)</f>
        <v>5</v>
      </c>
    </row>
    <row r="1486" customFormat="false" ht="15" hidden="false" customHeight="true" outlineLevel="0" collapsed="false">
      <c r="A1486" s="9" t="s">
        <v>271</v>
      </c>
      <c r="B1486" s="10" t="s">
        <v>265</v>
      </c>
      <c r="C1486" s="10" t="s">
        <v>272</v>
      </c>
      <c r="D1486" s="9" t="n">
        <v>2022</v>
      </c>
      <c r="E1486" s="11" t="n">
        <v>610</v>
      </c>
      <c r="F1486" s="11" t="n">
        <v>76</v>
      </c>
      <c r="G1486" s="11" t="n">
        <v>79</v>
      </c>
      <c r="H1486" s="11" t="n">
        <v>8</v>
      </c>
      <c r="I1486" s="11" t="n">
        <v>550</v>
      </c>
      <c r="J1486" s="11" t="n">
        <v>373</v>
      </c>
      <c r="K1486" s="11" t="n">
        <v>0</v>
      </c>
      <c r="L1486" s="12" t="n">
        <v>13.1147540983607</v>
      </c>
      <c r="M1486" s="12" t="n">
        <v>0</v>
      </c>
      <c r="N1486" s="13" t="n">
        <v>0.678181818181818</v>
      </c>
      <c r="O1486" s="13" t="n">
        <v>0.901639344262295</v>
      </c>
      <c r="P1486" s="13" t="n">
        <v>0.129508196721312</v>
      </c>
      <c r="Q1486" s="13" t="n">
        <v>-0.289044289044289</v>
      </c>
      <c r="R1486" s="13" t="n">
        <v>-0.225490196078431</v>
      </c>
      <c r="S1486" s="11" t="n">
        <v>0</v>
      </c>
      <c r="T1486" s="13" t="n">
        <v>0.142857142857143</v>
      </c>
      <c r="U1486" s="13" t="n">
        <v>0.076320939334638</v>
      </c>
      <c r="V1486" s="11" t="n">
        <v>1</v>
      </c>
      <c r="W1486" s="13" t="n">
        <v>0</v>
      </c>
      <c r="X1486" s="11" t="n">
        <v>0</v>
      </c>
      <c r="Y1486" s="11" t="n">
        <v>0</v>
      </c>
      <c r="Z1486" s="11" t="n">
        <v>0</v>
      </c>
      <c r="AA1486" s="11" t="n">
        <v>0</v>
      </c>
      <c r="AB1486" s="10" t="s">
        <v>515</v>
      </c>
      <c r="AC1486" s="11" t="n">
        <v>1</v>
      </c>
      <c r="AD1486" s="11" t="n">
        <v>3</v>
      </c>
      <c r="AE1486" s="11" t="n">
        <v>0</v>
      </c>
      <c r="AF1486" s="11" t="n">
        <v>1</v>
      </c>
      <c r="AG1486" s="11" t="n">
        <v>3</v>
      </c>
      <c r="AH1486" s="11" t="n">
        <v>0</v>
      </c>
      <c r="AI1486" s="13" t="n">
        <v>0.125</v>
      </c>
      <c r="AJ1486" s="13" t="n">
        <v>0.375</v>
      </c>
      <c r="AK1486" s="13" t="n">
        <v>0</v>
      </c>
      <c r="AL1486" s="13" t="n">
        <v>0.125</v>
      </c>
      <c r="AM1486" s="13" t="n">
        <v>0.375</v>
      </c>
      <c r="AN1486" s="11" t="n">
        <v>0</v>
      </c>
      <c r="AO1486" s="13" t="n">
        <v>0</v>
      </c>
      <c r="AP1486" s="11" t="n">
        <v>0</v>
      </c>
      <c r="AQ1486" s="11" t="n">
        <v>0</v>
      </c>
      <c r="AR1486" s="13" t="n">
        <v>0</v>
      </c>
      <c r="AS1486" s="13" t="n">
        <v>0</v>
      </c>
      <c r="AT1486" s="14" t="n">
        <f aca="false">SUMIFS(시도_소아과개폐업!$C$5:$C$293,시도_소아과개폐업!$A$5:$A$293,$D1486,시도_소아과개폐업!$B$5:$B$293,$B1486)</f>
        <v>6</v>
      </c>
      <c r="AU1486" s="14" t="n">
        <f aca="false">SUMIFS(시도_소아과개폐업!$D$5:$D$293,시도_소아과개폐업!$A$5:$A$293,$D1486,시도_소아과개폐업!$B$5:$B$293,$B1486)</f>
        <v>11</v>
      </c>
      <c r="AV1486" s="14" t="n">
        <f aca="false">SUMIFS(시도_소아과개폐업!$F$5:$F$293,시도_소아과개폐업!$A$5:$A$293,$D1486,시도_소아과개폐업!$B$5:$B$293,$B1486)</f>
        <v>-5</v>
      </c>
      <c r="AW1486" s="15" t="n">
        <f aca="false">SUMIFS(시도_소아과개폐업!$G$5:$G$293,시도_소아과개폐업!$A$5:$A$293,$D1486,시도_소아과개폐업!$B$5:$B$293,$B1486)</f>
        <v>0.203703703703704</v>
      </c>
      <c r="AX1486" s="14" t="n">
        <f aca="false">SUMIFS(시도_소아과개폐업!$H$5:$H$293,시도_소아과개폐업!$A$5:$A$293,$D1486,시도_소아과개폐업!$B$5:$B$293,$B1486)</f>
        <v>32</v>
      </c>
      <c r="AY1486" s="14" t="n">
        <f aca="false">SUMIFS(시군구_병원급!$E$5:$E$3668,시군구_병원급!$A$5:$A$3668,$A1486,시군구_병원급!$D$5:$D$3668,$D1486)</f>
        <v>0</v>
      </c>
      <c r="AZ1486" s="14" t="n">
        <f aca="false">SUMIFS(시군구_병원급!$F$5:$F$3668,시군구_병원급!$A$5:$A$3668,$A1486,시군구_병원급!$D$5:$D$3668,$D1486)</f>
        <v>0</v>
      </c>
      <c r="BA1486" s="14" t="n">
        <f aca="false">SUMIFS(시군구_병원급!$G$5:$G$3668,시군구_병원급!$A$5:$A$3668,$A1486,시군구_병원급!$D$5:$D$3668,$D1486)</f>
        <v>1</v>
      </c>
      <c r="BB1486" s="14" t="n">
        <f aca="false">SUMIFS(시군구_병원급!$H$5:$H$3668,시군구_병원급!$A$5:$A$3668,$A1486,시군구_병원급!$D$5:$D$3668,$D1486)</f>
        <v>5</v>
      </c>
      <c r="BC1486" s="16" t="n">
        <f aca="false">K1486+AY1486</f>
        <v>0</v>
      </c>
      <c r="BD1486" s="17" t="n">
        <f aca="false">IF(E1486=0,"",(K1486+AY1486)/E1486*1000)</f>
        <v>0</v>
      </c>
      <c r="BE1486" s="16" t="n">
        <f aca="false">AY1486-SUMIFS(시군구_병원급!$E$5:$E$3668,시군구_병원급!$A$5:$A$3668,$A1486,시군구_병원급!$D$5:$D$3668,$D1486-3)</f>
        <v>0</v>
      </c>
      <c r="BF1486" s="16" t="n">
        <f aca="false">IF(AY1486=0,1,0)</f>
        <v>1</v>
      </c>
      <c r="BG1486" s="16" t="n">
        <f aca="false">IF(K1486+AY1486=0,1,0)</f>
        <v>1</v>
      </c>
      <c r="BH1486" s="16" t="n">
        <f aca="false">AF1486+AG1486+AH1486</f>
        <v>4</v>
      </c>
      <c r="BI1486" s="18" t="n">
        <f aca="false">IF(H1486=0,"",BH1486/H1486)</f>
        <v>0.5</v>
      </c>
      <c r="BJ1486" s="16" t="n">
        <f aca="false">IF(AP1486="","",AP1486+AN1486)</f>
        <v>0</v>
      </c>
    </row>
    <row r="1487" customFormat="false" ht="15" hidden="false" customHeight="true" outlineLevel="0" collapsed="false">
      <c r="A1487" s="9" t="s">
        <v>273</v>
      </c>
      <c r="B1487" s="10" t="s">
        <v>265</v>
      </c>
      <c r="C1487" s="10" t="s">
        <v>274</v>
      </c>
      <c r="D1487" s="9" t="n">
        <v>2022</v>
      </c>
      <c r="E1487" s="11" t="n">
        <v>990</v>
      </c>
      <c r="F1487" s="11" t="n">
        <v>106</v>
      </c>
      <c r="G1487" s="11" t="n">
        <v>116</v>
      </c>
      <c r="H1487" s="11" t="n">
        <v>17</v>
      </c>
      <c r="I1487" s="11" t="n">
        <v>873</v>
      </c>
      <c r="J1487" s="11" t="n">
        <v>651</v>
      </c>
      <c r="K1487" s="11" t="n">
        <v>1</v>
      </c>
      <c r="L1487" s="12" t="n">
        <v>17.1717171717172</v>
      </c>
      <c r="M1487" s="12" t="n">
        <v>1.01010101010101</v>
      </c>
      <c r="N1487" s="13" t="n">
        <v>0.745704467353952</v>
      </c>
      <c r="O1487" s="13" t="n">
        <v>0.881818181818182</v>
      </c>
      <c r="P1487" s="13" t="n">
        <v>0.117171717171717</v>
      </c>
      <c r="Q1487" s="13" t="n">
        <v>-0.293361884368308</v>
      </c>
      <c r="R1487" s="13" t="n">
        <v>-0.348314606741573</v>
      </c>
      <c r="S1487" s="11" t="n">
        <v>0</v>
      </c>
      <c r="T1487" s="13" t="n">
        <v>-0.105263157894737</v>
      </c>
      <c r="U1487" s="13" t="n">
        <v>-0.090625</v>
      </c>
      <c r="V1487" s="11" t="n">
        <v>0</v>
      </c>
      <c r="W1487" s="13" t="n">
        <v>-0.176470588235294</v>
      </c>
      <c r="X1487" s="11" t="n">
        <v>0</v>
      </c>
      <c r="Y1487" s="11" t="n">
        <v>0</v>
      </c>
      <c r="Z1487" s="11" t="n">
        <v>0</v>
      </c>
      <c r="AA1487" s="11" t="n">
        <v>0</v>
      </c>
      <c r="AB1487" s="10" t="s">
        <v>515</v>
      </c>
      <c r="AC1487" s="11" t="n">
        <v>6</v>
      </c>
      <c r="AD1487" s="11" t="n">
        <v>5</v>
      </c>
      <c r="AE1487" s="11" t="n">
        <v>1</v>
      </c>
      <c r="AF1487" s="11" t="n">
        <v>1</v>
      </c>
      <c r="AG1487" s="11" t="n">
        <v>4</v>
      </c>
      <c r="AH1487" s="11" t="n">
        <v>0</v>
      </c>
      <c r="AI1487" s="13" t="n">
        <v>0.352941176470588</v>
      </c>
      <c r="AJ1487" s="13" t="n">
        <v>0.294117647058824</v>
      </c>
      <c r="AK1487" s="13" t="n">
        <v>0.0588235294117647</v>
      </c>
      <c r="AL1487" s="13" t="n">
        <v>0.0588235294117647</v>
      </c>
      <c r="AM1487" s="13" t="n">
        <v>0.235294117647059</v>
      </c>
      <c r="AN1487" s="11" t="n">
        <v>1</v>
      </c>
      <c r="AO1487" s="13" t="n">
        <v>0.0555555555555556</v>
      </c>
      <c r="AP1487" s="11" t="n">
        <v>1</v>
      </c>
      <c r="AQ1487" s="11" t="n">
        <v>0</v>
      </c>
      <c r="AR1487" s="13" t="n">
        <v>0.0526315789473684</v>
      </c>
      <c r="AS1487" s="13" t="n">
        <v>0</v>
      </c>
      <c r="AT1487" s="14" t="n">
        <f aca="false">SUMIFS(시도_소아과개폐업!$C$5:$C$293,시도_소아과개폐업!$A$5:$A$293,$D1487,시도_소아과개폐업!$B$5:$B$293,$B1487)</f>
        <v>6</v>
      </c>
      <c r="AU1487" s="14" t="n">
        <f aca="false">SUMIFS(시도_소아과개폐업!$D$5:$D$293,시도_소아과개폐업!$A$5:$A$293,$D1487,시도_소아과개폐업!$B$5:$B$293,$B1487)</f>
        <v>11</v>
      </c>
      <c r="AV1487" s="14" t="n">
        <f aca="false">SUMIFS(시도_소아과개폐업!$F$5:$F$293,시도_소아과개폐업!$A$5:$A$293,$D1487,시도_소아과개폐업!$B$5:$B$293,$B1487)</f>
        <v>-5</v>
      </c>
      <c r="AW1487" s="15" t="n">
        <f aca="false">SUMIFS(시도_소아과개폐업!$G$5:$G$293,시도_소아과개폐업!$A$5:$A$293,$D1487,시도_소아과개폐업!$B$5:$B$293,$B1487)</f>
        <v>0.203703703703704</v>
      </c>
      <c r="AX1487" s="14" t="n">
        <f aca="false">SUMIFS(시도_소아과개폐업!$H$5:$H$293,시도_소아과개폐업!$A$5:$A$293,$D1487,시도_소아과개폐업!$B$5:$B$293,$B1487)</f>
        <v>32</v>
      </c>
      <c r="AY1487" s="14" t="n">
        <f aca="false">SUMIFS(시군구_병원급!$E$5:$E$3668,시군구_병원급!$A$5:$A$3668,$A1487,시군구_병원급!$D$5:$D$3668,$D1487)</f>
        <v>0</v>
      </c>
      <c r="AZ1487" s="14" t="n">
        <f aca="false">SUMIFS(시군구_병원급!$F$5:$F$3668,시군구_병원급!$A$5:$A$3668,$A1487,시군구_병원급!$D$5:$D$3668,$D1487)</f>
        <v>1</v>
      </c>
      <c r="BA1487" s="14" t="n">
        <f aca="false">SUMIFS(시군구_병원급!$G$5:$G$3668,시군구_병원급!$A$5:$A$3668,$A1487,시군구_병원급!$D$5:$D$3668,$D1487)</f>
        <v>1</v>
      </c>
      <c r="BB1487" s="14" t="n">
        <f aca="false">SUMIFS(시군구_병원급!$H$5:$H$3668,시군구_병원급!$A$5:$A$3668,$A1487,시군구_병원급!$D$5:$D$3668,$D1487)</f>
        <v>4</v>
      </c>
      <c r="BC1487" s="16" t="n">
        <f aca="false">K1487+AY1487</f>
        <v>1</v>
      </c>
      <c r="BD1487" s="17" t="n">
        <f aca="false">IF(E1487=0,"",(K1487+AY1487)/E1487*1000)</f>
        <v>1.01010101010101</v>
      </c>
      <c r="BE1487" s="16" t="n">
        <f aca="false">AY1487-SUMIFS(시군구_병원급!$E$5:$E$3668,시군구_병원급!$A$5:$A$3668,$A1487,시군구_병원급!$D$5:$D$3668,$D1487-3)</f>
        <v>0</v>
      </c>
      <c r="BF1487" s="16" t="n">
        <f aca="false">IF(AY1487=0,1,0)</f>
        <v>1</v>
      </c>
      <c r="BG1487" s="16" t="n">
        <f aca="false">IF(K1487+AY1487=0,1,0)</f>
        <v>0</v>
      </c>
      <c r="BH1487" s="16" t="n">
        <f aca="false">AF1487+AG1487+AH1487</f>
        <v>5</v>
      </c>
      <c r="BI1487" s="18" t="n">
        <f aca="false">IF(H1487=0,"",BH1487/H1487)</f>
        <v>0.294117647058824</v>
      </c>
      <c r="BJ1487" s="16" t="n">
        <f aca="false">IF(AP1487="","",AP1487+AN1487)</f>
        <v>2</v>
      </c>
    </row>
    <row r="1488" customFormat="false" ht="15" hidden="false" customHeight="true" outlineLevel="0" collapsed="false">
      <c r="A1488" s="9" t="s">
        <v>275</v>
      </c>
      <c r="B1488" s="10" t="s">
        <v>265</v>
      </c>
      <c r="C1488" s="10" t="s">
        <v>276</v>
      </c>
      <c r="D1488" s="9" t="n">
        <v>2022</v>
      </c>
      <c r="E1488" s="11" t="n">
        <v>901</v>
      </c>
      <c r="F1488" s="11" t="n">
        <v>120</v>
      </c>
      <c r="G1488" s="11" t="n">
        <v>130</v>
      </c>
      <c r="H1488" s="11" t="n">
        <v>16</v>
      </c>
      <c r="I1488" s="11" t="n">
        <v>1050</v>
      </c>
      <c r="J1488" s="11" t="n">
        <v>534</v>
      </c>
      <c r="K1488" s="11" t="n">
        <v>0</v>
      </c>
      <c r="L1488" s="12" t="n">
        <v>17.7580466148724</v>
      </c>
      <c r="M1488" s="12" t="n">
        <v>0</v>
      </c>
      <c r="N1488" s="13" t="n">
        <v>0.508571428571429</v>
      </c>
      <c r="O1488" s="13" t="n">
        <v>1.165371809101</v>
      </c>
      <c r="P1488" s="13" t="n">
        <v>0.144284128745838</v>
      </c>
      <c r="Q1488" s="13" t="n">
        <v>-0.379903647625602</v>
      </c>
      <c r="R1488" s="13" t="n">
        <v>-0.411764705882353</v>
      </c>
      <c r="S1488" s="11" t="n">
        <v>0</v>
      </c>
      <c r="T1488" s="13" t="n">
        <v>0</v>
      </c>
      <c r="U1488" s="13" t="n">
        <v>0</v>
      </c>
      <c r="V1488" s="11" t="n">
        <v>1</v>
      </c>
      <c r="W1488" s="13" t="n">
        <v>-0.125</v>
      </c>
      <c r="X1488" s="11" t="n">
        <v>0</v>
      </c>
      <c r="Y1488" s="11" t="n">
        <v>0</v>
      </c>
      <c r="Z1488" s="11" t="n">
        <v>0</v>
      </c>
      <c r="AA1488" s="11" t="n">
        <v>0</v>
      </c>
      <c r="AB1488" s="10" t="s">
        <v>515</v>
      </c>
      <c r="AC1488" s="11" t="n">
        <v>4</v>
      </c>
      <c r="AD1488" s="11" t="n">
        <v>4</v>
      </c>
      <c r="AE1488" s="11" t="n">
        <v>0</v>
      </c>
      <c r="AF1488" s="11" t="n">
        <v>1</v>
      </c>
      <c r="AG1488" s="11" t="n">
        <v>6</v>
      </c>
      <c r="AH1488" s="11" t="n">
        <v>1</v>
      </c>
      <c r="AI1488" s="13" t="n">
        <v>0.25</v>
      </c>
      <c r="AJ1488" s="13" t="n">
        <v>0.25</v>
      </c>
      <c r="AK1488" s="13" t="n">
        <v>0</v>
      </c>
      <c r="AL1488" s="13" t="n">
        <v>0.0625</v>
      </c>
      <c r="AM1488" s="13" t="n">
        <v>0.375</v>
      </c>
      <c r="AN1488" s="11" t="n">
        <v>0</v>
      </c>
      <c r="AO1488" s="13" t="n">
        <v>0</v>
      </c>
      <c r="AP1488" s="11" t="n">
        <v>0</v>
      </c>
      <c r="AQ1488" s="11" t="n">
        <v>0</v>
      </c>
      <c r="AR1488" s="13" t="n">
        <v>0</v>
      </c>
      <c r="AS1488" s="13" t="n">
        <v>0</v>
      </c>
      <c r="AT1488" s="14" t="n">
        <f aca="false">SUMIFS(시도_소아과개폐업!$C$5:$C$293,시도_소아과개폐업!$A$5:$A$293,$D1488,시도_소아과개폐업!$B$5:$B$293,$B1488)</f>
        <v>6</v>
      </c>
      <c r="AU1488" s="14" t="n">
        <f aca="false">SUMIFS(시도_소아과개폐업!$D$5:$D$293,시도_소아과개폐업!$A$5:$A$293,$D1488,시도_소아과개폐업!$B$5:$B$293,$B1488)</f>
        <v>11</v>
      </c>
      <c r="AV1488" s="14" t="n">
        <f aca="false">SUMIFS(시도_소아과개폐업!$F$5:$F$293,시도_소아과개폐업!$A$5:$A$293,$D1488,시도_소아과개폐업!$B$5:$B$293,$B1488)</f>
        <v>-5</v>
      </c>
      <c r="AW1488" s="15" t="n">
        <f aca="false">SUMIFS(시도_소아과개폐업!$G$5:$G$293,시도_소아과개폐업!$A$5:$A$293,$D1488,시도_소아과개폐업!$B$5:$B$293,$B1488)</f>
        <v>0.203703703703704</v>
      </c>
      <c r="AX1488" s="14" t="n">
        <f aca="false">SUMIFS(시도_소아과개폐업!$H$5:$H$293,시도_소아과개폐업!$A$5:$A$293,$D1488,시도_소아과개폐업!$B$5:$B$293,$B1488)</f>
        <v>32</v>
      </c>
      <c r="AY1488" s="14" t="n">
        <f aca="false">SUMIFS(시군구_병원급!$E$5:$E$3668,시군구_병원급!$A$5:$A$3668,$A1488,시군구_병원급!$D$5:$D$3668,$D1488)</f>
        <v>1</v>
      </c>
      <c r="AZ1488" s="14" t="n">
        <f aca="false">SUMIFS(시군구_병원급!$F$5:$F$3668,시군구_병원급!$A$5:$A$3668,$A1488,시군구_병원급!$D$5:$D$3668,$D1488)</f>
        <v>0</v>
      </c>
      <c r="BA1488" s="14" t="n">
        <f aca="false">SUMIFS(시군구_병원급!$G$5:$G$3668,시군구_병원급!$A$5:$A$3668,$A1488,시군구_병원급!$D$5:$D$3668,$D1488)</f>
        <v>1</v>
      </c>
      <c r="BB1488" s="14" t="n">
        <f aca="false">SUMIFS(시군구_병원급!$H$5:$H$3668,시군구_병원급!$A$5:$A$3668,$A1488,시군구_병원급!$D$5:$D$3668,$D1488)</f>
        <v>4</v>
      </c>
      <c r="BC1488" s="16" t="n">
        <f aca="false">K1488+AY1488</f>
        <v>1</v>
      </c>
      <c r="BD1488" s="17" t="n">
        <f aca="false">IF(E1488=0,"",(K1488+AY1488)/E1488*1000)</f>
        <v>1.10987791342952</v>
      </c>
      <c r="BE1488" s="16" t="n">
        <f aca="false">AY1488-SUMIFS(시군구_병원급!$E$5:$E$3668,시군구_병원급!$A$5:$A$3668,$A1488,시군구_병원급!$D$5:$D$3668,$D1488-3)</f>
        <v>0</v>
      </c>
      <c r="BF1488" s="16" t="n">
        <f aca="false">IF(AY1488=0,1,0)</f>
        <v>0</v>
      </c>
      <c r="BG1488" s="16" t="n">
        <f aca="false">IF(K1488+AY1488=0,1,0)</f>
        <v>0</v>
      </c>
      <c r="BH1488" s="16" t="n">
        <f aca="false">AF1488+AG1488+AH1488</f>
        <v>8</v>
      </c>
      <c r="BI1488" s="18" t="n">
        <f aca="false">IF(H1488=0,"",BH1488/H1488)</f>
        <v>0.5</v>
      </c>
      <c r="BJ1488" s="16" t="n">
        <f aca="false">IF(AP1488="","",AP1488+AN1488)</f>
        <v>0</v>
      </c>
    </row>
    <row r="1489" customFormat="false" ht="15" hidden="false" customHeight="true" outlineLevel="0" collapsed="false">
      <c r="A1489" s="9" t="s">
        <v>277</v>
      </c>
      <c r="B1489" s="10" t="s">
        <v>265</v>
      </c>
      <c r="C1489" s="10" t="s">
        <v>278</v>
      </c>
      <c r="D1489" s="9" t="n">
        <v>2022</v>
      </c>
      <c r="E1489" s="11" t="n">
        <v>1410</v>
      </c>
      <c r="F1489" s="11" t="n">
        <v>169</v>
      </c>
      <c r="G1489" s="11" t="n">
        <v>167</v>
      </c>
      <c r="H1489" s="11" t="n">
        <v>25</v>
      </c>
      <c r="I1489" s="11" t="n">
        <v>1782</v>
      </c>
      <c r="J1489" s="11" t="n">
        <v>1168</v>
      </c>
      <c r="K1489" s="11" t="n">
        <v>1</v>
      </c>
      <c r="L1489" s="12" t="n">
        <v>17.7304964539007</v>
      </c>
      <c r="M1489" s="12" t="n">
        <v>0.709219858156028</v>
      </c>
      <c r="N1489" s="13" t="n">
        <v>0.655443322109989</v>
      </c>
      <c r="O1489" s="13" t="n">
        <v>1.26382978723404</v>
      </c>
      <c r="P1489" s="13" t="n">
        <v>0.118439716312057</v>
      </c>
      <c r="Q1489" s="13" t="n">
        <v>-0.297808764940239</v>
      </c>
      <c r="R1489" s="13" t="n">
        <v>-0.376865671641791</v>
      </c>
      <c r="S1489" s="11" t="n">
        <v>0</v>
      </c>
      <c r="T1489" s="13" t="n">
        <v>0.0416666666666667</v>
      </c>
      <c r="U1489" s="13" t="n">
        <v>0.0182857142857142</v>
      </c>
      <c r="V1489" s="11" t="n">
        <v>0</v>
      </c>
      <c r="W1489" s="13" t="n">
        <v>-0.12</v>
      </c>
      <c r="X1489" s="11" t="n">
        <v>0</v>
      </c>
      <c r="Y1489" s="11" t="n">
        <v>0</v>
      </c>
      <c r="Z1489" s="11" t="n">
        <v>0</v>
      </c>
      <c r="AA1489" s="11" t="n">
        <v>0</v>
      </c>
      <c r="AB1489" s="10" t="s">
        <v>515</v>
      </c>
      <c r="AC1489" s="11" t="n">
        <v>4</v>
      </c>
      <c r="AD1489" s="11" t="n">
        <v>14</v>
      </c>
      <c r="AE1489" s="11" t="n">
        <v>2</v>
      </c>
      <c r="AF1489" s="11" t="n">
        <v>1</v>
      </c>
      <c r="AG1489" s="11" t="n">
        <v>4</v>
      </c>
      <c r="AH1489" s="11" t="n">
        <v>0</v>
      </c>
      <c r="AI1489" s="13" t="n">
        <v>0.16</v>
      </c>
      <c r="AJ1489" s="13" t="n">
        <v>0.56</v>
      </c>
      <c r="AK1489" s="13" t="n">
        <v>0.08</v>
      </c>
      <c r="AL1489" s="13" t="n">
        <v>0.04</v>
      </c>
      <c r="AM1489" s="13" t="n">
        <v>0.16</v>
      </c>
      <c r="AN1489" s="11" t="n">
        <v>0</v>
      </c>
      <c r="AO1489" s="13" t="n">
        <v>0</v>
      </c>
      <c r="AP1489" s="11" t="n">
        <v>0</v>
      </c>
      <c r="AQ1489" s="11" t="n">
        <v>1</v>
      </c>
      <c r="AR1489" s="13" t="n">
        <v>0</v>
      </c>
      <c r="AS1489" s="13" t="n">
        <v>0.0416666666666667</v>
      </c>
      <c r="AT1489" s="14" t="n">
        <f aca="false">SUMIFS(시도_소아과개폐업!$C$5:$C$293,시도_소아과개폐업!$A$5:$A$293,$D1489,시도_소아과개폐업!$B$5:$B$293,$B1489)</f>
        <v>6</v>
      </c>
      <c r="AU1489" s="14" t="n">
        <f aca="false">SUMIFS(시도_소아과개폐업!$D$5:$D$293,시도_소아과개폐업!$A$5:$A$293,$D1489,시도_소아과개폐업!$B$5:$B$293,$B1489)</f>
        <v>11</v>
      </c>
      <c r="AV1489" s="14" t="n">
        <f aca="false">SUMIFS(시도_소아과개폐업!$F$5:$F$293,시도_소아과개폐업!$A$5:$A$293,$D1489,시도_소아과개폐업!$B$5:$B$293,$B1489)</f>
        <v>-5</v>
      </c>
      <c r="AW1489" s="15" t="n">
        <f aca="false">SUMIFS(시도_소아과개폐업!$G$5:$G$293,시도_소아과개폐업!$A$5:$A$293,$D1489,시도_소아과개폐업!$B$5:$B$293,$B1489)</f>
        <v>0.203703703703704</v>
      </c>
      <c r="AX1489" s="14" t="n">
        <f aca="false">SUMIFS(시도_소아과개폐업!$H$5:$H$293,시도_소아과개폐업!$A$5:$A$293,$D1489,시도_소아과개폐업!$B$5:$B$293,$B1489)</f>
        <v>32</v>
      </c>
      <c r="AY1489" s="14" t="n">
        <f aca="false">SUMIFS(시군구_병원급!$E$5:$E$3668,시군구_병원급!$A$5:$A$3668,$A1489,시군구_병원급!$D$5:$D$3668,$D1489)</f>
        <v>0</v>
      </c>
      <c r="AZ1489" s="14" t="n">
        <f aca="false">SUMIFS(시군구_병원급!$F$5:$F$3668,시군구_병원급!$A$5:$A$3668,$A1489,시군구_병원급!$D$5:$D$3668,$D1489)</f>
        <v>0</v>
      </c>
      <c r="BA1489" s="14" t="n">
        <f aca="false">SUMIFS(시군구_병원급!$G$5:$G$3668,시군구_병원급!$A$5:$A$3668,$A1489,시군구_병원급!$D$5:$D$3668,$D1489)</f>
        <v>1</v>
      </c>
      <c r="BB1489" s="14" t="n">
        <f aca="false">SUMIFS(시군구_병원급!$H$5:$H$3668,시군구_병원급!$A$5:$A$3668,$A1489,시군구_병원급!$D$5:$D$3668,$D1489)</f>
        <v>2</v>
      </c>
      <c r="BC1489" s="16" t="n">
        <f aca="false">K1489+AY1489</f>
        <v>1</v>
      </c>
      <c r="BD1489" s="17" t="n">
        <f aca="false">IF(E1489=0,"",(K1489+AY1489)/E1489*1000)</f>
        <v>0.709219858156028</v>
      </c>
      <c r="BE1489" s="16" t="n">
        <f aca="false">AY1489-SUMIFS(시군구_병원급!$E$5:$E$3668,시군구_병원급!$A$5:$A$3668,$A1489,시군구_병원급!$D$5:$D$3668,$D1489-3)</f>
        <v>0</v>
      </c>
      <c r="BF1489" s="16" t="n">
        <f aca="false">IF(AY1489=0,1,0)</f>
        <v>1</v>
      </c>
      <c r="BG1489" s="16" t="n">
        <f aca="false">IF(K1489+AY1489=0,1,0)</f>
        <v>0</v>
      </c>
      <c r="BH1489" s="16" t="n">
        <f aca="false">AF1489+AG1489+AH1489</f>
        <v>5</v>
      </c>
      <c r="BI1489" s="18" t="n">
        <f aca="false">IF(H1489=0,"",BH1489/H1489)</f>
        <v>0.2</v>
      </c>
      <c r="BJ1489" s="16" t="n">
        <f aca="false">IF(AP1489="","",AP1489+AN1489)</f>
        <v>0</v>
      </c>
    </row>
    <row r="1490" customFormat="false" ht="15" hidden="false" customHeight="true" outlineLevel="0" collapsed="false">
      <c r="A1490" s="9" t="s">
        <v>279</v>
      </c>
      <c r="B1490" s="10" t="s">
        <v>265</v>
      </c>
      <c r="C1490" s="10" t="s">
        <v>280</v>
      </c>
      <c r="D1490" s="9" t="n">
        <v>2022</v>
      </c>
      <c r="E1490" s="11" t="n">
        <v>3628</v>
      </c>
      <c r="F1490" s="11" t="n">
        <v>497</v>
      </c>
      <c r="G1490" s="11" t="n">
        <v>509</v>
      </c>
      <c r="H1490" s="11" t="n">
        <v>55</v>
      </c>
      <c r="I1490" s="11" t="n">
        <v>3577</v>
      </c>
      <c r="J1490" s="11" t="n">
        <v>2616</v>
      </c>
      <c r="K1490" s="11" t="n">
        <v>4</v>
      </c>
      <c r="L1490" s="12" t="n">
        <v>15.1598676957001</v>
      </c>
      <c r="M1490" s="12" t="n">
        <v>1.10253583241455</v>
      </c>
      <c r="N1490" s="13" t="n">
        <v>0.731339110986861</v>
      </c>
      <c r="O1490" s="13" t="n">
        <v>0.985942668136715</v>
      </c>
      <c r="P1490" s="13" t="n">
        <v>0.140297684674752</v>
      </c>
      <c r="Q1490" s="13" t="n">
        <v>-0.165593376264949</v>
      </c>
      <c r="R1490" s="13" t="n">
        <v>-0.177705977382876</v>
      </c>
      <c r="S1490" s="11" t="n">
        <v>2</v>
      </c>
      <c r="T1490" s="13" t="n">
        <v>-0.0178571428571429</v>
      </c>
      <c r="U1490" s="13" t="n">
        <v>-0.0384408602150538</v>
      </c>
      <c r="V1490" s="11" t="n">
        <v>0</v>
      </c>
      <c r="W1490" s="13" t="n">
        <v>-0.127272727272727</v>
      </c>
      <c r="X1490" s="11" t="n">
        <v>0</v>
      </c>
      <c r="Y1490" s="11" t="n">
        <v>0</v>
      </c>
      <c r="Z1490" s="11" t="n">
        <v>0</v>
      </c>
      <c r="AA1490" s="11" t="n">
        <v>0</v>
      </c>
      <c r="AB1490" s="10" t="s">
        <v>515</v>
      </c>
      <c r="AC1490" s="11" t="n">
        <v>14</v>
      </c>
      <c r="AD1490" s="11" t="n">
        <v>15</v>
      </c>
      <c r="AE1490" s="11" t="n">
        <v>15</v>
      </c>
      <c r="AF1490" s="11" t="n">
        <v>2</v>
      </c>
      <c r="AG1490" s="11" t="n">
        <v>9</v>
      </c>
      <c r="AH1490" s="11" t="n">
        <v>0</v>
      </c>
      <c r="AI1490" s="13" t="n">
        <v>0.254545454545455</v>
      </c>
      <c r="AJ1490" s="13" t="n">
        <v>0.272727272727273</v>
      </c>
      <c r="AK1490" s="13" t="n">
        <v>0.272727272727273</v>
      </c>
      <c r="AL1490" s="13" t="n">
        <v>0.0363636363636364</v>
      </c>
      <c r="AM1490" s="13" t="n">
        <v>0.163636363636364</v>
      </c>
      <c r="AN1490" s="11" t="n">
        <v>0</v>
      </c>
      <c r="AO1490" s="13" t="n">
        <v>0</v>
      </c>
      <c r="AP1490" s="11" t="n">
        <v>3</v>
      </c>
      <c r="AQ1490" s="11" t="n">
        <v>1</v>
      </c>
      <c r="AR1490" s="13" t="n">
        <v>0.0526315789473684</v>
      </c>
      <c r="AS1490" s="13" t="n">
        <v>0.0175438596491228</v>
      </c>
      <c r="AT1490" s="14" t="n">
        <f aca="false">SUMIFS(시도_소아과개폐업!$C$5:$C$293,시도_소아과개폐업!$A$5:$A$293,$D1490,시도_소아과개폐업!$B$5:$B$293,$B1490)</f>
        <v>6</v>
      </c>
      <c r="AU1490" s="14" t="n">
        <f aca="false">SUMIFS(시도_소아과개폐업!$D$5:$D$293,시도_소아과개폐업!$A$5:$A$293,$D1490,시도_소아과개폐업!$B$5:$B$293,$B1490)</f>
        <v>11</v>
      </c>
      <c r="AV1490" s="14" t="n">
        <f aca="false">SUMIFS(시도_소아과개폐업!$F$5:$F$293,시도_소아과개폐업!$A$5:$A$293,$D1490,시도_소아과개폐업!$B$5:$B$293,$B1490)</f>
        <v>-5</v>
      </c>
      <c r="AW1490" s="15" t="n">
        <f aca="false">SUMIFS(시도_소아과개폐업!$G$5:$G$293,시도_소아과개폐업!$A$5:$A$293,$D1490,시도_소아과개폐업!$B$5:$B$293,$B1490)</f>
        <v>0.203703703703704</v>
      </c>
      <c r="AX1490" s="14" t="n">
        <f aca="false">SUMIFS(시도_소아과개폐업!$H$5:$H$293,시도_소아과개폐업!$A$5:$A$293,$D1490,시도_소아과개폐업!$B$5:$B$293,$B1490)</f>
        <v>32</v>
      </c>
      <c r="AY1490" s="14" t="n">
        <f aca="false">SUMIFS(시군구_병원급!$E$5:$E$3668,시군구_병원급!$A$5:$A$3668,$A1490,시군구_병원급!$D$5:$D$3668,$D1490)</f>
        <v>0</v>
      </c>
      <c r="AZ1490" s="14" t="n">
        <f aca="false">SUMIFS(시군구_병원급!$F$5:$F$3668,시군구_병원급!$A$5:$A$3668,$A1490,시군구_병원급!$D$5:$D$3668,$D1490)</f>
        <v>1</v>
      </c>
      <c r="BA1490" s="14" t="n">
        <f aca="false">SUMIFS(시군구_병원급!$G$5:$G$3668,시군구_병원급!$A$5:$A$3668,$A1490,시군구_병원급!$D$5:$D$3668,$D1490)</f>
        <v>2</v>
      </c>
      <c r="BB1490" s="14" t="n">
        <f aca="false">SUMIFS(시군구_병원급!$H$5:$H$3668,시군구_병원급!$A$5:$A$3668,$A1490,시군구_병원급!$D$5:$D$3668,$D1490)</f>
        <v>4</v>
      </c>
      <c r="BC1490" s="16" t="n">
        <f aca="false">K1490+AY1490</f>
        <v>4</v>
      </c>
      <c r="BD1490" s="17" t="n">
        <f aca="false">IF(E1490=0,"",(K1490+AY1490)/E1490*1000)</f>
        <v>1.10253583241455</v>
      </c>
      <c r="BE1490" s="16" t="n">
        <f aca="false">AY1490-SUMIFS(시군구_병원급!$E$5:$E$3668,시군구_병원급!$A$5:$A$3668,$A1490,시군구_병원급!$D$5:$D$3668,$D1490-3)</f>
        <v>0</v>
      </c>
      <c r="BF1490" s="16" t="n">
        <f aca="false">IF(AY1490=0,1,0)</f>
        <v>1</v>
      </c>
      <c r="BG1490" s="16" t="n">
        <f aca="false">IF(K1490+AY1490=0,1,0)</f>
        <v>0</v>
      </c>
      <c r="BH1490" s="16" t="n">
        <f aca="false">AF1490+AG1490+AH1490</f>
        <v>11</v>
      </c>
      <c r="BI1490" s="18" t="n">
        <f aca="false">IF(H1490=0,"",BH1490/H1490)</f>
        <v>0.2</v>
      </c>
      <c r="BJ1490" s="16" t="n">
        <f aca="false">IF(AP1490="","",AP1490+AN1490)</f>
        <v>3</v>
      </c>
    </row>
    <row r="1491" customFormat="false" ht="15" hidden="false" customHeight="true" outlineLevel="0" collapsed="false">
      <c r="A1491" s="9" t="s">
        <v>281</v>
      </c>
      <c r="B1491" s="10" t="s">
        <v>265</v>
      </c>
      <c r="C1491" s="10" t="s">
        <v>282</v>
      </c>
      <c r="D1491" s="9" t="n">
        <v>2022</v>
      </c>
      <c r="E1491" s="11" t="n">
        <v>590</v>
      </c>
      <c r="F1491" s="11" t="n">
        <v>78</v>
      </c>
      <c r="G1491" s="11" t="n">
        <v>75</v>
      </c>
      <c r="H1491" s="11" t="n">
        <v>11</v>
      </c>
      <c r="I1491" s="11" t="n">
        <v>691</v>
      </c>
      <c r="J1491" s="11" t="n">
        <v>355</v>
      </c>
      <c r="K1491" s="11" t="n">
        <v>0</v>
      </c>
      <c r="L1491" s="12" t="n">
        <v>18.6440677966102</v>
      </c>
      <c r="M1491" s="12" t="n">
        <v>0</v>
      </c>
      <c r="N1491" s="13" t="n">
        <v>0.513748191027496</v>
      </c>
      <c r="O1491" s="13" t="n">
        <v>1.17118644067797</v>
      </c>
      <c r="P1491" s="13" t="n">
        <v>0.127118644067797</v>
      </c>
      <c r="Q1491" s="13" t="n">
        <v>-0.223684210526316</v>
      </c>
      <c r="R1491" s="13" t="n">
        <v>-0.330357142857143</v>
      </c>
      <c r="S1491" s="11" t="n">
        <v>0</v>
      </c>
      <c r="T1491" s="13" t="n">
        <v>0</v>
      </c>
      <c r="U1491" s="13" t="n">
        <v>0</v>
      </c>
      <c r="V1491" s="11" t="n">
        <v>1</v>
      </c>
      <c r="W1491" s="13" t="n">
        <v>-0.0909090909090909</v>
      </c>
      <c r="X1491" s="11" t="n">
        <v>0</v>
      </c>
      <c r="Y1491" s="11" t="n">
        <v>0</v>
      </c>
      <c r="Z1491" s="11" t="n">
        <v>0</v>
      </c>
      <c r="AA1491" s="11" t="n">
        <v>0</v>
      </c>
      <c r="AB1491" s="10" t="s">
        <v>515</v>
      </c>
      <c r="AC1491" s="11" t="n">
        <v>2</v>
      </c>
      <c r="AD1491" s="11" t="n">
        <v>0</v>
      </c>
      <c r="AE1491" s="11" t="n">
        <v>1</v>
      </c>
      <c r="AF1491" s="11" t="n">
        <v>1</v>
      </c>
      <c r="AG1491" s="11" t="n">
        <v>7</v>
      </c>
      <c r="AH1491" s="11" t="n">
        <v>0</v>
      </c>
      <c r="AI1491" s="13" t="n">
        <v>0.181818181818182</v>
      </c>
      <c r="AJ1491" s="13" t="n">
        <v>0</v>
      </c>
      <c r="AK1491" s="13" t="n">
        <v>0.0909090909090909</v>
      </c>
      <c r="AL1491" s="13" t="n">
        <v>0.0909090909090909</v>
      </c>
      <c r="AM1491" s="13" t="n">
        <v>0.636363636363636</v>
      </c>
      <c r="AN1491" s="11" t="n">
        <v>0</v>
      </c>
      <c r="AO1491" s="13" t="n">
        <v>0</v>
      </c>
      <c r="AP1491" s="11" t="n">
        <v>0</v>
      </c>
      <c r="AQ1491" s="11" t="n">
        <v>0</v>
      </c>
      <c r="AR1491" s="13" t="n">
        <v>0</v>
      </c>
      <c r="AS1491" s="13" t="n">
        <v>0</v>
      </c>
      <c r="AT1491" s="14" t="n">
        <f aca="false">SUMIFS(시도_소아과개폐업!$C$5:$C$293,시도_소아과개폐업!$A$5:$A$293,$D1491,시도_소아과개폐업!$B$5:$B$293,$B1491)</f>
        <v>6</v>
      </c>
      <c r="AU1491" s="14" t="n">
        <f aca="false">SUMIFS(시도_소아과개폐업!$D$5:$D$293,시도_소아과개폐업!$A$5:$A$293,$D1491,시도_소아과개폐업!$B$5:$B$293,$B1491)</f>
        <v>11</v>
      </c>
      <c r="AV1491" s="14" t="n">
        <f aca="false">SUMIFS(시도_소아과개폐업!$F$5:$F$293,시도_소아과개폐업!$A$5:$A$293,$D1491,시도_소아과개폐업!$B$5:$B$293,$B1491)</f>
        <v>-5</v>
      </c>
      <c r="AW1491" s="15" t="n">
        <f aca="false">SUMIFS(시도_소아과개폐업!$G$5:$G$293,시도_소아과개폐업!$A$5:$A$293,$D1491,시도_소아과개폐업!$B$5:$B$293,$B1491)</f>
        <v>0.203703703703704</v>
      </c>
      <c r="AX1491" s="14" t="n">
        <f aca="false">SUMIFS(시도_소아과개폐업!$H$5:$H$293,시도_소아과개폐업!$A$5:$A$293,$D1491,시도_소아과개폐업!$B$5:$B$293,$B1491)</f>
        <v>32</v>
      </c>
      <c r="AY1491" s="14" t="n">
        <f aca="false">SUMIFS(시군구_병원급!$E$5:$E$3668,시군구_병원급!$A$5:$A$3668,$A1491,시군구_병원급!$D$5:$D$3668,$D1491)</f>
        <v>0</v>
      </c>
      <c r="AZ1491" s="14" t="n">
        <f aca="false">SUMIFS(시군구_병원급!$F$5:$F$3668,시군구_병원급!$A$5:$A$3668,$A1491,시군구_병원급!$D$5:$D$3668,$D1491)</f>
        <v>0</v>
      </c>
      <c r="BA1491" s="14" t="n">
        <f aca="false">SUMIFS(시군구_병원급!$G$5:$G$3668,시군구_병원급!$A$5:$A$3668,$A1491,시군구_병원급!$D$5:$D$3668,$D1491)</f>
        <v>2</v>
      </c>
      <c r="BB1491" s="14" t="n">
        <f aca="false">SUMIFS(시군구_병원급!$H$5:$H$3668,시군구_병원급!$A$5:$A$3668,$A1491,시군구_병원급!$D$5:$D$3668,$D1491)</f>
        <v>3</v>
      </c>
      <c r="BC1491" s="16" t="n">
        <f aca="false">K1491+AY1491</f>
        <v>0</v>
      </c>
      <c r="BD1491" s="17" t="n">
        <f aca="false">IF(E1491=0,"",(K1491+AY1491)/E1491*1000)</f>
        <v>0</v>
      </c>
      <c r="BE1491" s="16" t="n">
        <f aca="false">AY1491-SUMIFS(시군구_병원급!$E$5:$E$3668,시군구_병원급!$A$5:$A$3668,$A1491,시군구_병원급!$D$5:$D$3668,$D1491-3)</f>
        <v>0</v>
      </c>
      <c r="BF1491" s="16" t="n">
        <f aca="false">IF(AY1491=0,1,0)</f>
        <v>1</v>
      </c>
      <c r="BG1491" s="16" t="n">
        <f aca="false">IF(K1491+AY1491=0,1,0)</f>
        <v>1</v>
      </c>
      <c r="BH1491" s="16" t="n">
        <f aca="false">AF1491+AG1491+AH1491</f>
        <v>8</v>
      </c>
      <c r="BI1491" s="18" t="n">
        <f aca="false">IF(H1491=0,"",BH1491/H1491)</f>
        <v>0.727272727272727</v>
      </c>
      <c r="BJ1491" s="16" t="n">
        <f aca="false">IF(AP1491="","",AP1491+AN1491)</f>
        <v>0</v>
      </c>
    </row>
    <row r="1492" customFormat="false" ht="15" hidden="false" customHeight="true" outlineLevel="0" collapsed="false">
      <c r="A1492" s="9" t="s">
        <v>283</v>
      </c>
      <c r="B1492" s="10" t="s">
        <v>265</v>
      </c>
      <c r="C1492" s="10" t="s">
        <v>284</v>
      </c>
      <c r="D1492" s="9" t="n">
        <v>2022</v>
      </c>
      <c r="E1492" s="11" t="n">
        <v>2425</v>
      </c>
      <c r="F1492" s="11" t="n">
        <v>316</v>
      </c>
      <c r="G1492" s="11" t="n">
        <v>316</v>
      </c>
      <c r="H1492" s="11" t="n">
        <v>57</v>
      </c>
      <c r="I1492" s="11" t="n">
        <v>3227</v>
      </c>
      <c r="J1492" s="11" t="n">
        <v>2150</v>
      </c>
      <c r="K1492" s="11" t="n">
        <v>2</v>
      </c>
      <c r="L1492" s="12" t="n">
        <v>23.5051546391753</v>
      </c>
      <c r="M1492" s="12" t="n">
        <v>0.824742268041237</v>
      </c>
      <c r="N1492" s="13" t="n">
        <v>0.666253486210102</v>
      </c>
      <c r="O1492" s="13" t="n">
        <v>1.33072164948454</v>
      </c>
      <c r="P1492" s="13" t="n">
        <v>0.130309278350516</v>
      </c>
      <c r="Q1492" s="13" t="n">
        <v>-0.317286036036036</v>
      </c>
      <c r="R1492" s="13" t="n">
        <v>-0.371769383697813</v>
      </c>
      <c r="S1492" s="11" t="n">
        <v>-1</v>
      </c>
      <c r="T1492" s="13" t="n">
        <v>-0.0655737704918032</v>
      </c>
      <c r="U1492" s="13" t="n">
        <v>-0.0558806319485079</v>
      </c>
      <c r="V1492" s="11" t="n">
        <v>0</v>
      </c>
      <c r="W1492" s="13" t="n">
        <v>-0.192982456140351</v>
      </c>
      <c r="X1492" s="11" t="n">
        <v>0</v>
      </c>
      <c r="Y1492" s="11" t="n">
        <v>0</v>
      </c>
      <c r="Z1492" s="11" t="n">
        <v>0</v>
      </c>
      <c r="AA1492" s="11" t="n">
        <v>0</v>
      </c>
      <c r="AB1492" s="10" t="s">
        <v>515</v>
      </c>
      <c r="AC1492" s="11" t="n">
        <v>8</v>
      </c>
      <c r="AD1492" s="11" t="n">
        <v>21</v>
      </c>
      <c r="AE1492" s="11" t="n">
        <v>15</v>
      </c>
      <c r="AF1492" s="11" t="n">
        <v>1</v>
      </c>
      <c r="AG1492" s="11" t="n">
        <v>12</v>
      </c>
      <c r="AH1492" s="11" t="n">
        <v>0</v>
      </c>
      <c r="AI1492" s="13" t="n">
        <v>0.140350877192982</v>
      </c>
      <c r="AJ1492" s="13" t="n">
        <v>0.368421052631579</v>
      </c>
      <c r="AK1492" s="13" t="n">
        <v>0.263157894736842</v>
      </c>
      <c r="AL1492" s="13" t="n">
        <v>0.0175438596491228</v>
      </c>
      <c r="AM1492" s="13" t="n">
        <v>0.210526315789474</v>
      </c>
      <c r="AN1492" s="11" t="n">
        <v>2</v>
      </c>
      <c r="AO1492" s="13" t="n">
        <v>0.0338983050847458</v>
      </c>
      <c r="AP1492" s="11" t="n">
        <v>4</v>
      </c>
      <c r="AQ1492" s="11" t="n">
        <v>1</v>
      </c>
      <c r="AR1492" s="13" t="n">
        <v>0.0645161290322581</v>
      </c>
      <c r="AS1492" s="13" t="n">
        <v>0.0161290322580645</v>
      </c>
      <c r="AT1492" s="14" t="n">
        <f aca="false">SUMIFS(시도_소아과개폐업!$C$5:$C$293,시도_소아과개폐업!$A$5:$A$293,$D1492,시도_소아과개폐업!$B$5:$B$293,$B1492)</f>
        <v>6</v>
      </c>
      <c r="AU1492" s="14" t="n">
        <f aca="false">SUMIFS(시도_소아과개폐업!$D$5:$D$293,시도_소아과개폐업!$A$5:$A$293,$D1492,시도_소아과개폐업!$B$5:$B$293,$B1492)</f>
        <v>11</v>
      </c>
      <c r="AV1492" s="14" t="n">
        <f aca="false">SUMIFS(시도_소아과개폐업!$F$5:$F$293,시도_소아과개폐업!$A$5:$A$293,$D1492,시도_소아과개폐업!$B$5:$B$293,$B1492)</f>
        <v>-5</v>
      </c>
      <c r="AW1492" s="15" t="n">
        <f aca="false">SUMIFS(시도_소아과개폐업!$G$5:$G$293,시도_소아과개폐업!$A$5:$A$293,$D1492,시도_소아과개폐업!$B$5:$B$293,$B1492)</f>
        <v>0.203703703703704</v>
      </c>
      <c r="AX1492" s="14" t="n">
        <f aca="false">SUMIFS(시도_소아과개폐업!$H$5:$H$293,시도_소아과개폐업!$A$5:$A$293,$D1492,시도_소아과개폐업!$B$5:$B$293,$B1492)</f>
        <v>32</v>
      </c>
      <c r="AY1492" s="14" t="n">
        <f aca="false">SUMIFS(시군구_병원급!$E$5:$E$3668,시군구_병원급!$A$5:$A$3668,$A1492,시군구_병원급!$D$5:$D$3668,$D1492)</f>
        <v>0</v>
      </c>
      <c r="AZ1492" s="14" t="n">
        <f aca="false">SUMIFS(시군구_병원급!$F$5:$F$3668,시군구_병원급!$A$5:$A$3668,$A1492,시군구_병원급!$D$5:$D$3668,$D1492)</f>
        <v>0</v>
      </c>
      <c r="BA1492" s="14" t="n">
        <f aca="false">SUMIFS(시군구_병원급!$G$5:$G$3668,시군구_병원급!$A$5:$A$3668,$A1492,시군구_병원급!$D$5:$D$3668,$D1492)</f>
        <v>3</v>
      </c>
      <c r="BB1492" s="14" t="n">
        <f aca="false">SUMIFS(시군구_병원급!$H$5:$H$3668,시군구_병원급!$A$5:$A$3668,$A1492,시군구_병원급!$D$5:$D$3668,$D1492)</f>
        <v>8</v>
      </c>
      <c r="BC1492" s="16" t="n">
        <f aca="false">K1492+AY1492</f>
        <v>2</v>
      </c>
      <c r="BD1492" s="17" t="n">
        <f aca="false">IF(E1492=0,"",(K1492+AY1492)/E1492*1000)</f>
        <v>0.824742268041237</v>
      </c>
      <c r="BE1492" s="16" t="n">
        <f aca="false">AY1492-SUMIFS(시군구_병원급!$E$5:$E$3668,시군구_병원급!$A$5:$A$3668,$A1492,시군구_병원급!$D$5:$D$3668,$D1492-3)</f>
        <v>0</v>
      </c>
      <c r="BF1492" s="16" t="n">
        <f aca="false">IF(AY1492=0,1,0)</f>
        <v>1</v>
      </c>
      <c r="BG1492" s="16" t="n">
        <f aca="false">IF(K1492+AY1492=0,1,0)</f>
        <v>0</v>
      </c>
      <c r="BH1492" s="16" t="n">
        <f aca="false">AF1492+AG1492+AH1492</f>
        <v>13</v>
      </c>
      <c r="BI1492" s="18" t="n">
        <f aca="false">IF(H1492=0,"",BH1492/H1492)</f>
        <v>0.228070175438596</v>
      </c>
      <c r="BJ1492" s="16" t="n">
        <f aca="false">IF(AP1492="","",AP1492+AN1492)</f>
        <v>6</v>
      </c>
    </row>
    <row r="1493" customFormat="false" ht="15" hidden="false" customHeight="true" outlineLevel="0" collapsed="false">
      <c r="A1493" s="9" t="s">
        <v>285</v>
      </c>
      <c r="B1493" s="10" t="s">
        <v>265</v>
      </c>
      <c r="C1493" s="10" t="s">
        <v>286</v>
      </c>
      <c r="D1493" s="9" t="n">
        <v>2022</v>
      </c>
      <c r="E1493" s="11" t="n">
        <v>481</v>
      </c>
      <c r="F1493" s="11" t="n">
        <v>56</v>
      </c>
      <c r="G1493" s="11" t="n">
        <v>59</v>
      </c>
      <c r="H1493" s="11" t="n">
        <v>12</v>
      </c>
      <c r="I1493" s="11" t="n">
        <v>757</v>
      </c>
      <c r="J1493" s="11" t="n">
        <v>360</v>
      </c>
      <c r="K1493" s="11" t="n">
        <v>0</v>
      </c>
      <c r="L1493" s="12" t="n">
        <v>24.948024948025</v>
      </c>
      <c r="M1493" s="12" t="n">
        <v>0</v>
      </c>
      <c r="N1493" s="13" t="n">
        <v>0.47556142668428</v>
      </c>
      <c r="O1493" s="13" t="n">
        <v>1.57380457380457</v>
      </c>
      <c r="P1493" s="13" t="n">
        <v>0.122661122661123</v>
      </c>
      <c r="Q1493" s="13" t="n">
        <v>-0.300872093023256</v>
      </c>
      <c r="R1493" s="13" t="n">
        <v>-0.378947368421053</v>
      </c>
      <c r="S1493" s="11" t="n">
        <v>0</v>
      </c>
      <c r="T1493" s="13" t="n">
        <v>0</v>
      </c>
      <c r="U1493" s="13" t="n">
        <v>0</v>
      </c>
      <c r="V1493" s="11" t="n">
        <v>1</v>
      </c>
      <c r="W1493" s="13" t="n">
        <v>-0.0833333333333334</v>
      </c>
      <c r="X1493" s="11" t="n">
        <v>0</v>
      </c>
      <c r="Y1493" s="11" t="n">
        <v>0</v>
      </c>
      <c r="Z1493" s="11" t="n">
        <v>0</v>
      </c>
      <c r="AA1493" s="11" t="n">
        <v>0</v>
      </c>
      <c r="AB1493" s="10" t="s">
        <v>515</v>
      </c>
      <c r="AC1493" s="11" t="n">
        <v>5</v>
      </c>
      <c r="AD1493" s="11" t="n">
        <v>0</v>
      </c>
      <c r="AE1493" s="11" t="n">
        <v>0</v>
      </c>
      <c r="AF1493" s="11" t="n">
        <v>0</v>
      </c>
      <c r="AG1493" s="11" t="n">
        <v>7</v>
      </c>
      <c r="AH1493" s="11" t="n">
        <v>0</v>
      </c>
      <c r="AI1493" s="13" t="n">
        <v>0.416666666666667</v>
      </c>
      <c r="AJ1493" s="13" t="n">
        <v>0</v>
      </c>
      <c r="AK1493" s="13" t="n">
        <v>0</v>
      </c>
      <c r="AL1493" s="13" t="n">
        <v>0</v>
      </c>
      <c r="AM1493" s="13" t="n">
        <v>0.583333333333333</v>
      </c>
      <c r="AN1493" s="11" t="n">
        <v>1</v>
      </c>
      <c r="AO1493" s="13" t="n">
        <v>0.0769230769230769</v>
      </c>
      <c r="AP1493" s="11" t="n">
        <v>0</v>
      </c>
      <c r="AQ1493" s="11" t="n">
        <v>0</v>
      </c>
      <c r="AR1493" s="13" t="n">
        <v>0</v>
      </c>
      <c r="AS1493" s="13" t="n">
        <v>0</v>
      </c>
      <c r="AT1493" s="14" t="n">
        <f aca="false">SUMIFS(시도_소아과개폐업!$C$5:$C$293,시도_소아과개폐업!$A$5:$A$293,$D1493,시도_소아과개폐업!$B$5:$B$293,$B1493)</f>
        <v>6</v>
      </c>
      <c r="AU1493" s="14" t="n">
        <f aca="false">SUMIFS(시도_소아과개폐업!$D$5:$D$293,시도_소아과개폐업!$A$5:$A$293,$D1493,시도_소아과개폐업!$B$5:$B$293,$B1493)</f>
        <v>11</v>
      </c>
      <c r="AV1493" s="14" t="n">
        <f aca="false">SUMIFS(시도_소아과개폐업!$F$5:$F$293,시도_소아과개폐업!$A$5:$A$293,$D1493,시도_소아과개폐업!$B$5:$B$293,$B1493)</f>
        <v>-5</v>
      </c>
      <c r="AW1493" s="15" t="n">
        <f aca="false">SUMIFS(시도_소아과개폐업!$G$5:$G$293,시도_소아과개폐업!$A$5:$A$293,$D1493,시도_소아과개폐업!$B$5:$B$293,$B1493)</f>
        <v>0.203703703703704</v>
      </c>
      <c r="AX1493" s="14" t="n">
        <f aca="false">SUMIFS(시도_소아과개폐업!$H$5:$H$293,시도_소아과개폐업!$A$5:$A$293,$D1493,시도_소아과개폐업!$B$5:$B$293,$B1493)</f>
        <v>32</v>
      </c>
      <c r="AY1493" s="14" t="n">
        <f aca="false">SUMIFS(시군구_병원급!$E$5:$E$3668,시군구_병원급!$A$5:$A$3668,$A1493,시군구_병원급!$D$5:$D$3668,$D1493)</f>
        <v>0</v>
      </c>
      <c r="AZ1493" s="14" t="n">
        <f aca="false">SUMIFS(시군구_병원급!$F$5:$F$3668,시군구_병원급!$A$5:$A$3668,$A1493,시군구_병원급!$D$5:$D$3668,$D1493)</f>
        <v>0</v>
      </c>
      <c r="BA1493" s="14" t="n">
        <f aca="false">SUMIFS(시군구_병원급!$G$5:$G$3668,시군구_병원급!$A$5:$A$3668,$A1493,시군구_병원급!$D$5:$D$3668,$D1493)</f>
        <v>0</v>
      </c>
      <c r="BB1493" s="14" t="n">
        <f aca="false">SUMIFS(시군구_병원급!$H$5:$H$3668,시군구_병원급!$A$5:$A$3668,$A1493,시군구_병원급!$D$5:$D$3668,$D1493)</f>
        <v>1</v>
      </c>
      <c r="BC1493" s="16" t="n">
        <f aca="false">K1493+AY1493</f>
        <v>0</v>
      </c>
      <c r="BD1493" s="17" t="n">
        <f aca="false">IF(E1493=0,"",(K1493+AY1493)/E1493*1000)</f>
        <v>0</v>
      </c>
      <c r="BE1493" s="16" t="n">
        <f aca="false">AY1493-SUMIFS(시군구_병원급!$E$5:$E$3668,시군구_병원급!$A$5:$A$3668,$A1493,시군구_병원급!$D$5:$D$3668,$D1493-3)</f>
        <v>0</v>
      </c>
      <c r="BF1493" s="16" t="n">
        <f aca="false">IF(AY1493=0,1,0)</f>
        <v>1</v>
      </c>
      <c r="BG1493" s="16" t="n">
        <f aca="false">IF(K1493+AY1493=0,1,0)</f>
        <v>1</v>
      </c>
      <c r="BH1493" s="16" t="n">
        <f aca="false">AF1493+AG1493+AH1493</f>
        <v>7</v>
      </c>
      <c r="BI1493" s="18" t="n">
        <f aca="false">IF(H1493=0,"",BH1493/H1493)</f>
        <v>0.583333333333333</v>
      </c>
      <c r="BJ1493" s="16" t="n">
        <f aca="false">IF(AP1493="","",AP1493+AN1493)</f>
        <v>1</v>
      </c>
    </row>
    <row r="1494" customFormat="false" ht="15" hidden="false" customHeight="true" outlineLevel="0" collapsed="false">
      <c r="A1494" s="9" t="s">
        <v>287</v>
      </c>
      <c r="B1494" s="10" t="s">
        <v>288</v>
      </c>
      <c r="C1494" s="10" t="s">
        <v>289</v>
      </c>
      <c r="D1494" s="9" t="n">
        <v>2022</v>
      </c>
      <c r="E1494" s="11" t="n">
        <v>27971</v>
      </c>
      <c r="F1494" s="11" t="n">
        <v>3796</v>
      </c>
      <c r="G1494" s="11" t="n">
        <v>3899</v>
      </c>
      <c r="H1494" s="11" t="n">
        <v>541</v>
      </c>
      <c r="I1494" s="11" t="n">
        <v>22216</v>
      </c>
      <c r="J1494" s="11" t="n">
        <v>16830</v>
      </c>
      <c r="K1494" s="11" t="n">
        <v>24</v>
      </c>
      <c r="L1494" s="12" t="n">
        <v>19.3414607986844</v>
      </c>
      <c r="M1494" s="12" t="n">
        <v>0.858031532658825</v>
      </c>
      <c r="N1494" s="13" t="n">
        <v>0.75756211739287</v>
      </c>
      <c r="O1494" s="13" t="n">
        <v>0.794251188731186</v>
      </c>
      <c r="P1494" s="13" t="n">
        <v>0.139394372743198</v>
      </c>
      <c r="Q1494" s="13" t="n">
        <v>-0.226401526675333</v>
      </c>
      <c r="R1494" s="13" t="n">
        <v>-0.193421597021101</v>
      </c>
      <c r="S1494" s="11" t="n">
        <v>3</v>
      </c>
      <c r="T1494" s="13" t="n">
        <v>-0.0830508474576271</v>
      </c>
      <c r="U1494" s="13" t="n">
        <v>-0.0612693315304657</v>
      </c>
      <c r="V1494" s="11" t="n">
        <v>0</v>
      </c>
      <c r="W1494" s="13" t="n">
        <v>-0.157116451016636</v>
      </c>
      <c r="X1494" s="11" t="n">
        <v>0</v>
      </c>
      <c r="Y1494" s="11" t="n">
        <v>1</v>
      </c>
      <c r="Z1494" s="11" t="n">
        <v>1</v>
      </c>
      <c r="AA1494" s="11" t="n">
        <v>0</v>
      </c>
      <c r="AB1494" s="10" t="s">
        <v>515</v>
      </c>
      <c r="AC1494" s="11" t="n">
        <v>50</v>
      </c>
      <c r="AD1494" s="11" t="n">
        <v>167</v>
      </c>
      <c r="AE1494" s="11" t="n">
        <v>292</v>
      </c>
      <c r="AF1494" s="11" t="n">
        <v>14</v>
      </c>
      <c r="AG1494" s="11" t="n">
        <v>16</v>
      </c>
      <c r="AH1494" s="11" t="n">
        <v>2</v>
      </c>
      <c r="AI1494" s="13" t="n">
        <v>0.0924214417744917</v>
      </c>
      <c r="AJ1494" s="13" t="n">
        <v>0.308687615526802</v>
      </c>
      <c r="AK1494" s="13" t="n">
        <v>0.539741219963031</v>
      </c>
      <c r="AL1494" s="13" t="n">
        <v>0.0258780036968577</v>
      </c>
      <c r="AM1494" s="13" t="n">
        <v>0.0295748613678373</v>
      </c>
      <c r="AN1494" s="11" t="n">
        <v>8</v>
      </c>
      <c r="AO1494" s="13" t="n">
        <v>0.0145719489981785</v>
      </c>
      <c r="AP1494" s="11" t="n">
        <v>59</v>
      </c>
      <c r="AQ1494" s="11" t="n">
        <v>10</v>
      </c>
      <c r="AR1494" s="13" t="n">
        <v>0.0986622073578595</v>
      </c>
      <c r="AS1494" s="13" t="n">
        <v>0.0167224080267559</v>
      </c>
      <c r="AT1494" s="14" t="n">
        <f aca="false">SUMIFS(시도_소아과개폐업!$C$5:$C$293,시도_소아과개폐업!$A$5:$A$293,$D1494,시도_소아과개폐업!$B$5:$B$293,$B1494)</f>
        <v>12</v>
      </c>
      <c r="AU1494" s="14" t="n">
        <f aca="false">SUMIFS(시도_소아과개폐업!$D$5:$D$293,시도_소아과개폐업!$A$5:$A$293,$D1494,시도_소아과개폐업!$B$5:$B$293,$B1494)</f>
        <v>13</v>
      </c>
      <c r="AV1494" s="14" t="n">
        <f aca="false">SUMIFS(시도_소아과개폐업!$F$5:$F$293,시도_소아과개폐업!$A$5:$A$293,$D1494,시도_소아과개폐업!$B$5:$B$293,$B1494)</f>
        <v>-1</v>
      </c>
      <c r="AW1494" s="15" t="n">
        <f aca="false">SUMIFS(시도_소아과개폐업!$G$5:$G$293,시도_소아과개폐업!$A$5:$A$293,$D1494,시도_소아과개폐업!$B$5:$B$293,$B1494)</f>
        <v>0.203125</v>
      </c>
      <c r="AX1494" s="14" t="n">
        <f aca="false">SUMIFS(시도_소아과개폐업!$H$5:$H$293,시도_소아과개폐업!$A$5:$A$293,$D1494,시도_소아과개폐업!$B$5:$B$293,$B1494)</f>
        <v>43</v>
      </c>
      <c r="AY1494" s="14" t="n">
        <f aca="false">SUMIFS(시군구_병원급!$E$5:$E$3668,시군구_병원급!$A$5:$A$3668,$A1494,시군구_병원급!$D$5:$D$3668,$D1494)</f>
        <v>11</v>
      </c>
      <c r="AZ1494" s="14" t="n">
        <f aca="false">SUMIFS(시군구_병원급!$F$5:$F$3668,시군구_병원급!$A$5:$A$3668,$A1494,시군구_병원급!$D$5:$D$3668,$D1494)</f>
        <v>4</v>
      </c>
      <c r="BA1494" s="14" t="n">
        <f aca="false">SUMIFS(시군구_병원급!$G$5:$G$3668,시군구_병원급!$A$5:$A$3668,$A1494,시군구_병원급!$D$5:$D$3668,$D1494)</f>
        <v>31</v>
      </c>
      <c r="BB1494" s="14" t="n">
        <f aca="false">SUMIFS(시군구_병원급!$H$5:$H$3668,시군구_병원급!$A$5:$A$3668,$A1494,시군구_병원급!$D$5:$D$3668,$D1494)</f>
        <v>78</v>
      </c>
      <c r="BC1494" s="16" t="n">
        <f aca="false">K1494+AY1494</f>
        <v>35</v>
      </c>
      <c r="BD1494" s="17" t="n">
        <f aca="false">IF(E1494=0,"",(K1494+AY1494)/E1494*1000)</f>
        <v>1.25129598512745</v>
      </c>
      <c r="BE1494" s="16" t="n">
        <f aca="false">AY1494-SUMIFS(시군구_병원급!$E$5:$E$3668,시군구_병원급!$A$5:$A$3668,$A1494,시군구_병원급!$D$5:$D$3668,$D1494-3)</f>
        <v>2</v>
      </c>
      <c r="BF1494" s="16" t="n">
        <f aca="false">IF(AY1494=0,1,0)</f>
        <v>0</v>
      </c>
      <c r="BG1494" s="16" t="n">
        <f aca="false">IF(K1494+AY1494=0,1,0)</f>
        <v>0</v>
      </c>
      <c r="BH1494" s="16" t="n">
        <f aca="false">AF1494+AG1494+AH1494</f>
        <v>32</v>
      </c>
      <c r="BI1494" s="18" t="n">
        <f aca="false">IF(H1494=0,"",BH1494/H1494)</f>
        <v>0.0591497227356747</v>
      </c>
      <c r="BJ1494" s="16" t="n">
        <f aca="false">IF(AP1494="","",AP1494+AN1494)</f>
        <v>67</v>
      </c>
    </row>
    <row r="1495" customFormat="false" ht="15" hidden="false" customHeight="true" outlineLevel="0" collapsed="false">
      <c r="A1495" s="9" t="s">
        <v>290</v>
      </c>
      <c r="B1495" s="10" t="s">
        <v>288</v>
      </c>
      <c r="C1495" s="10" t="s">
        <v>291</v>
      </c>
      <c r="D1495" s="9" t="n">
        <v>2022</v>
      </c>
      <c r="E1495" s="11" t="n">
        <v>2367</v>
      </c>
      <c r="F1495" s="11" t="n">
        <v>337</v>
      </c>
      <c r="G1495" s="11" t="n">
        <v>343</v>
      </c>
      <c r="H1495" s="11" t="n">
        <v>50</v>
      </c>
      <c r="I1495" s="11" t="n">
        <v>2387</v>
      </c>
      <c r="J1495" s="11" t="n">
        <v>1581</v>
      </c>
      <c r="K1495" s="11" t="n">
        <v>4</v>
      </c>
      <c r="L1495" s="12" t="n">
        <v>21.1237853823405</v>
      </c>
      <c r="M1495" s="12" t="n">
        <v>1.68990283058724</v>
      </c>
      <c r="N1495" s="13" t="n">
        <v>0.662337662337662</v>
      </c>
      <c r="O1495" s="13" t="n">
        <v>1.00844951415294</v>
      </c>
      <c r="P1495" s="13" t="n">
        <v>0.144909167722856</v>
      </c>
      <c r="Q1495" s="13" t="n">
        <v>-0.266274023558587</v>
      </c>
      <c r="R1495" s="13" t="n">
        <v>-0.374087591240876</v>
      </c>
      <c r="S1495" s="11" t="n">
        <v>0</v>
      </c>
      <c r="T1495" s="13" t="n">
        <v>-0.0909090909090909</v>
      </c>
      <c r="U1495" s="13" t="n">
        <v>-0.03125</v>
      </c>
      <c r="V1495" s="11" t="n">
        <v>0</v>
      </c>
      <c r="W1495" s="13" t="n">
        <v>-0.24</v>
      </c>
      <c r="X1495" s="11" t="n">
        <v>1</v>
      </c>
      <c r="Y1495" s="11" t="n">
        <v>0</v>
      </c>
      <c r="Z1495" s="11" t="n">
        <v>1</v>
      </c>
      <c r="AA1495" s="11" t="n">
        <v>0</v>
      </c>
      <c r="AB1495" s="10" t="s">
        <v>515</v>
      </c>
      <c r="AC1495" s="11" t="n">
        <v>13</v>
      </c>
      <c r="AD1495" s="11" t="n">
        <v>15</v>
      </c>
      <c r="AE1495" s="11" t="n">
        <v>11</v>
      </c>
      <c r="AF1495" s="11" t="n">
        <v>0</v>
      </c>
      <c r="AG1495" s="11" t="n">
        <v>11</v>
      </c>
      <c r="AH1495" s="11" t="n">
        <v>0</v>
      </c>
      <c r="AI1495" s="13" t="n">
        <v>0.26</v>
      </c>
      <c r="AJ1495" s="13" t="n">
        <v>0.3</v>
      </c>
      <c r="AK1495" s="13" t="n">
        <v>0.22</v>
      </c>
      <c r="AL1495" s="13" t="n">
        <v>0</v>
      </c>
      <c r="AM1495" s="13" t="n">
        <v>0.22</v>
      </c>
      <c r="AN1495" s="11" t="n">
        <v>5</v>
      </c>
      <c r="AO1495" s="13" t="n">
        <v>0.0909090909090909</v>
      </c>
      <c r="AP1495" s="11" t="n">
        <v>6</v>
      </c>
      <c r="AQ1495" s="11" t="n">
        <v>1</v>
      </c>
      <c r="AR1495" s="13" t="n">
        <v>0.1</v>
      </c>
      <c r="AS1495" s="13" t="n">
        <v>0.0166666666666667</v>
      </c>
      <c r="AT1495" s="14" t="n">
        <f aca="false">SUMIFS(시도_소아과개폐업!$C$5:$C$293,시도_소아과개폐업!$A$5:$A$293,$D1495,시도_소아과개폐업!$B$5:$B$293,$B1495)</f>
        <v>12</v>
      </c>
      <c r="AU1495" s="14" t="n">
        <f aca="false">SUMIFS(시도_소아과개폐업!$D$5:$D$293,시도_소아과개폐업!$A$5:$A$293,$D1495,시도_소아과개폐업!$B$5:$B$293,$B1495)</f>
        <v>13</v>
      </c>
      <c r="AV1495" s="14" t="n">
        <f aca="false">SUMIFS(시도_소아과개폐업!$F$5:$F$293,시도_소아과개폐업!$A$5:$A$293,$D1495,시도_소아과개폐업!$B$5:$B$293,$B1495)</f>
        <v>-1</v>
      </c>
      <c r="AW1495" s="15" t="n">
        <f aca="false">SUMIFS(시도_소아과개폐업!$G$5:$G$293,시도_소아과개폐업!$A$5:$A$293,$D1495,시도_소아과개폐업!$B$5:$B$293,$B1495)</f>
        <v>0.203125</v>
      </c>
      <c r="AX1495" s="14" t="n">
        <f aca="false">SUMIFS(시도_소아과개폐업!$H$5:$H$293,시도_소아과개폐업!$A$5:$A$293,$D1495,시도_소아과개폐업!$B$5:$B$293,$B1495)</f>
        <v>43</v>
      </c>
      <c r="AY1495" s="14" t="n">
        <f aca="false">SUMIFS(시군구_병원급!$E$5:$E$3668,시군구_병원급!$A$5:$A$3668,$A1495,시군구_병원급!$D$5:$D$3668,$D1495)</f>
        <v>2</v>
      </c>
      <c r="AZ1495" s="14" t="n">
        <f aca="false">SUMIFS(시군구_병원급!$F$5:$F$3668,시군구_병원급!$A$5:$A$3668,$A1495,시군구_병원급!$D$5:$D$3668,$D1495)</f>
        <v>1</v>
      </c>
      <c r="BA1495" s="14" t="n">
        <f aca="false">SUMIFS(시군구_병원급!$G$5:$G$3668,시군구_병원급!$A$5:$A$3668,$A1495,시군구_병원급!$D$5:$D$3668,$D1495)</f>
        <v>2</v>
      </c>
      <c r="BB1495" s="14" t="n">
        <f aca="false">SUMIFS(시군구_병원급!$H$5:$H$3668,시군구_병원급!$A$5:$A$3668,$A1495,시군구_병원급!$D$5:$D$3668,$D1495)</f>
        <v>16</v>
      </c>
      <c r="BC1495" s="16" t="n">
        <f aca="false">K1495+AY1495</f>
        <v>6</v>
      </c>
      <c r="BD1495" s="17" t="n">
        <f aca="false">IF(E1495=0,"",(K1495+AY1495)/E1495*1000)</f>
        <v>2.53485424588086</v>
      </c>
      <c r="BE1495" s="16" t="n">
        <f aca="false">AY1495-SUMIFS(시군구_병원급!$E$5:$E$3668,시군구_병원급!$A$5:$A$3668,$A1495,시군구_병원급!$D$5:$D$3668,$D1495-3)</f>
        <v>0</v>
      </c>
      <c r="BF1495" s="16" t="n">
        <f aca="false">IF(AY1495=0,1,0)</f>
        <v>0</v>
      </c>
      <c r="BG1495" s="16" t="n">
        <f aca="false">IF(K1495+AY1495=0,1,0)</f>
        <v>0</v>
      </c>
      <c r="BH1495" s="16" t="n">
        <f aca="false">AF1495+AG1495+AH1495</f>
        <v>11</v>
      </c>
      <c r="BI1495" s="18" t="n">
        <f aca="false">IF(H1495=0,"",BH1495/H1495)</f>
        <v>0.22</v>
      </c>
      <c r="BJ1495" s="16" t="n">
        <f aca="false">IF(AP1495="","",AP1495+AN1495)</f>
        <v>11</v>
      </c>
    </row>
    <row r="1496" customFormat="false" ht="15" hidden="false" customHeight="true" outlineLevel="0" collapsed="false">
      <c r="A1496" s="9" t="s">
        <v>292</v>
      </c>
      <c r="B1496" s="10" t="s">
        <v>288</v>
      </c>
      <c r="C1496" s="10" t="s">
        <v>293</v>
      </c>
      <c r="D1496" s="9" t="n">
        <v>2022</v>
      </c>
      <c r="E1496" s="11" t="n">
        <v>2600</v>
      </c>
      <c r="F1496" s="11" t="n">
        <v>349</v>
      </c>
      <c r="G1496" s="11" t="n">
        <v>359</v>
      </c>
      <c r="H1496" s="11" t="n">
        <v>50</v>
      </c>
      <c r="I1496" s="11" t="n">
        <v>2539</v>
      </c>
      <c r="J1496" s="11" t="n">
        <v>1627</v>
      </c>
      <c r="K1496" s="11" t="n">
        <v>3</v>
      </c>
      <c r="L1496" s="12" t="n">
        <v>19.2307692307692</v>
      </c>
      <c r="M1496" s="12" t="n">
        <v>1.15384615384615</v>
      </c>
      <c r="N1496" s="13" t="n">
        <v>0.640803465931469</v>
      </c>
      <c r="O1496" s="13" t="n">
        <v>0.976538461538462</v>
      </c>
      <c r="P1496" s="13" t="n">
        <v>0.138076923076923</v>
      </c>
      <c r="Q1496" s="13" t="n">
        <v>-0.24812030075188</v>
      </c>
      <c r="R1496" s="13" t="n">
        <v>-0.221258134490239</v>
      </c>
      <c r="S1496" s="11" t="n">
        <v>-1</v>
      </c>
      <c r="T1496" s="13" t="n">
        <v>-0.0384615384615384</v>
      </c>
      <c r="U1496" s="13" t="n">
        <v>-0.00781555295037129</v>
      </c>
      <c r="V1496" s="11" t="n">
        <v>0</v>
      </c>
      <c r="W1496" s="13" t="n">
        <v>-0.18</v>
      </c>
      <c r="X1496" s="11" t="n">
        <v>0</v>
      </c>
      <c r="Y1496" s="11" t="n">
        <v>0</v>
      </c>
      <c r="Z1496" s="11" t="n">
        <v>0</v>
      </c>
      <c r="AA1496" s="11" t="n">
        <v>0</v>
      </c>
      <c r="AB1496" s="10" t="s">
        <v>515</v>
      </c>
      <c r="AC1496" s="11" t="n">
        <v>10</v>
      </c>
      <c r="AD1496" s="11" t="n">
        <v>17</v>
      </c>
      <c r="AE1496" s="11" t="n">
        <v>13</v>
      </c>
      <c r="AF1496" s="11" t="n">
        <v>1</v>
      </c>
      <c r="AG1496" s="11" t="n">
        <v>9</v>
      </c>
      <c r="AH1496" s="11" t="n">
        <v>0</v>
      </c>
      <c r="AI1496" s="13" t="n">
        <v>0.2</v>
      </c>
      <c r="AJ1496" s="13" t="n">
        <v>0.34</v>
      </c>
      <c r="AK1496" s="13" t="n">
        <v>0.26</v>
      </c>
      <c r="AL1496" s="13" t="n">
        <v>0.02</v>
      </c>
      <c r="AM1496" s="13" t="n">
        <v>0.18</v>
      </c>
      <c r="AN1496" s="11" t="n">
        <v>3</v>
      </c>
      <c r="AO1496" s="13" t="n">
        <v>0.0566037735849057</v>
      </c>
      <c r="AP1496" s="11" t="n">
        <v>5</v>
      </c>
      <c r="AQ1496" s="11" t="n">
        <v>1</v>
      </c>
      <c r="AR1496" s="13" t="n">
        <v>0.087719298245614</v>
      </c>
      <c r="AS1496" s="13" t="n">
        <v>0.0175438596491228</v>
      </c>
      <c r="AT1496" s="14" t="n">
        <f aca="false">SUMIFS(시도_소아과개폐업!$C$5:$C$293,시도_소아과개폐업!$A$5:$A$293,$D1496,시도_소아과개폐업!$B$5:$B$293,$B1496)</f>
        <v>12</v>
      </c>
      <c r="AU1496" s="14" t="n">
        <f aca="false">SUMIFS(시도_소아과개폐업!$D$5:$D$293,시도_소아과개폐업!$A$5:$A$293,$D1496,시도_소아과개폐업!$B$5:$B$293,$B1496)</f>
        <v>13</v>
      </c>
      <c r="AV1496" s="14" t="n">
        <f aca="false">SUMIFS(시도_소아과개폐업!$F$5:$F$293,시도_소아과개폐업!$A$5:$A$293,$D1496,시도_소아과개폐업!$B$5:$B$293,$B1496)</f>
        <v>-1</v>
      </c>
      <c r="AW1496" s="15" t="n">
        <f aca="false">SUMIFS(시도_소아과개폐업!$G$5:$G$293,시도_소아과개폐업!$A$5:$A$293,$D1496,시도_소아과개폐업!$B$5:$B$293,$B1496)</f>
        <v>0.203125</v>
      </c>
      <c r="AX1496" s="14" t="n">
        <f aca="false">SUMIFS(시도_소아과개폐업!$H$5:$H$293,시도_소아과개폐업!$A$5:$A$293,$D1496,시도_소아과개폐업!$B$5:$B$293,$B1496)</f>
        <v>43</v>
      </c>
      <c r="AY1496" s="14" t="n">
        <f aca="false">SUMIFS(시군구_병원급!$E$5:$E$3668,시군구_병원급!$A$5:$A$3668,$A1496,시군구_병원급!$D$5:$D$3668,$D1496)</f>
        <v>1</v>
      </c>
      <c r="AZ1496" s="14" t="n">
        <f aca="false">SUMIFS(시군구_병원급!$F$5:$F$3668,시군구_병원급!$A$5:$A$3668,$A1496,시군구_병원급!$D$5:$D$3668,$D1496)</f>
        <v>1</v>
      </c>
      <c r="BA1496" s="14" t="n">
        <f aca="false">SUMIFS(시군구_병원급!$G$5:$G$3668,시군구_병원급!$A$5:$A$3668,$A1496,시군구_병원급!$D$5:$D$3668,$D1496)</f>
        <v>3</v>
      </c>
      <c r="BB1496" s="14" t="n">
        <f aca="false">SUMIFS(시군구_병원급!$H$5:$H$3668,시군구_병원급!$A$5:$A$3668,$A1496,시군구_병원급!$D$5:$D$3668,$D1496)</f>
        <v>7</v>
      </c>
      <c r="BC1496" s="16" t="n">
        <f aca="false">K1496+AY1496</f>
        <v>4</v>
      </c>
      <c r="BD1496" s="17" t="n">
        <f aca="false">IF(E1496=0,"",(K1496+AY1496)/E1496*1000)</f>
        <v>1.53846153846154</v>
      </c>
      <c r="BE1496" s="16" t="n">
        <f aca="false">AY1496-SUMIFS(시군구_병원급!$E$5:$E$3668,시군구_병원급!$A$5:$A$3668,$A1496,시군구_병원급!$D$5:$D$3668,$D1496-3)</f>
        <v>0</v>
      </c>
      <c r="BF1496" s="16" t="n">
        <f aca="false">IF(AY1496=0,1,0)</f>
        <v>0</v>
      </c>
      <c r="BG1496" s="16" t="n">
        <f aca="false">IF(K1496+AY1496=0,1,0)</f>
        <v>0</v>
      </c>
      <c r="BH1496" s="16" t="n">
        <f aca="false">AF1496+AG1496+AH1496</f>
        <v>10</v>
      </c>
      <c r="BI1496" s="18" t="n">
        <f aca="false">IF(H1496=0,"",BH1496/H1496)</f>
        <v>0.2</v>
      </c>
      <c r="BJ1496" s="16" t="n">
        <f aca="false">IF(AP1496="","",AP1496+AN1496)</f>
        <v>8</v>
      </c>
    </row>
    <row r="1497" customFormat="false" ht="15" hidden="false" customHeight="true" outlineLevel="0" collapsed="false">
      <c r="A1497" s="9" t="s">
        <v>294</v>
      </c>
      <c r="B1497" s="10" t="s">
        <v>288</v>
      </c>
      <c r="C1497" s="10" t="s">
        <v>295</v>
      </c>
      <c r="D1497" s="9" t="n">
        <v>2022</v>
      </c>
      <c r="E1497" s="11" t="n">
        <v>15618</v>
      </c>
      <c r="F1497" s="11" t="n">
        <v>1899</v>
      </c>
      <c r="G1497" s="11" t="n">
        <v>1851</v>
      </c>
      <c r="H1497" s="11" t="n">
        <v>326</v>
      </c>
      <c r="I1497" s="11" t="n">
        <v>16238</v>
      </c>
      <c r="J1497" s="11" t="n">
        <v>11723</v>
      </c>
      <c r="K1497" s="11" t="n">
        <v>12</v>
      </c>
      <c r="L1497" s="12" t="n">
        <v>20.8733512613651</v>
      </c>
      <c r="M1497" s="12" t="n">
        <v>0.768344218209758</v>
      </c>
      <c r="N1497" s="13" t="n">
        <v>0.721948515827072</v>
      </c>
      <c r="O1497" s="13" t="n">
        <v>1.0396977846075</v>
      </c>
      <c r="P1497" s="13" t="n">
        <v>0.118517095658855</v>
      </c>
      <c r="Q1497" s="13" t="n">
        <v>-0.18575673843908</v>
      </c>
      <c r="R1497" s="13" t="n">
        <v>-0.216342082980525</v>
      </c>
      <c r="S1497" s="11" t="n">
        <v>1</v>
      </c>
      <c r="T1497" s="13" t="n">
        <v>-0.0712250712250713</v>
      </c>
      <c r="U1497" s="13" t="n">
        <v>-0.0429093481079806</v>
      </c>
      <c r="V1497" s="11" t="n">
        <v>0</v>
      </c>
      <c r="W1497" s="13" t="n">
        <v>-0.150306748466258</v>
      </c>
      <c r="X1497" s="11" t="n">
        <v>0</v>
      </c>
      <c r="Y1497" s="11" t="n">
        <v>0</v>
      </c>
      <c r="Z1497" s="11" t="n">
        <v>0</v>
      </c>
      <c r="AA1497" s="11" t="n">
        <v>0</v>
      </c>
      <c r="AB1497" s="10" t="s">
        <v>515</v>
      </c>
      <c r="AC1497" s="11" t="n">
        <v>36</v>
      </c>
      <c r="AD1497" s="11" t="n">
        <v>94</v>
      </c>
      <c r="AE1497" s="11" t="n">
        <v>173</v>
      </c>
      <c r="AF1497" s="11" t="n">
        <v>11</v>
      </c>
      <c r="AG1497" s="11" t="n">
        <v>12</v>
      </c>
      <c r="AH1497" s="11" t="n">
        <v>0</v>
      </c>
      <c r="AI1497" s="13" t="n">
        <v>0.110429447852761</v>
      </c>
      <c r="AJ1497" s="13" t="n">
        <v>0.288343558282209</v>
      </c>
      <c r="AK1497" s="13" t="n">
        <v>0.530674846625767</v>
      </c>
      <c r="AL1497" s="13" t="n">
        <v>0.0337423312883436</v>
      </c>
      <c r="AM1497" s="13" t="n">
        <v>0.0368098159509203</v>
      </c>
      <c r="AN1497" s="11" t="n">
        <v>10</v>
      </c>
      <c r="AO1497" s="13" t="n">
        <v>0.0297619047619048</v>
      </c>
      <c r="AP1497" s="11" t="n">
        <v>35</v>
      </c>
      <c r="AQ1497" s="11" t="n">
        <v>14</v>
      </c>
      <c r="AR1497" s="13" t="n">
        <v>0.0980392156862745</v>
      </c>
      <c r="AS1497" s="13" t="n">
        <v>0.0392156862745098</v>
      </c>
      <c r="AT1497" s="14" t="n">
        <f aca="false">SUMIFS(시도_소아과개폐업!$C$5:$C$293,시도_소아과개폐업!$A$5:$A$293,$D1497,시도_소아과개폐업!$B$5:$B$293,$B1497)</f>
        <v>12</v>
      </c>
      <c r="AU1497" s="14" t="n">
        <f aca="false">SUMIFS(시도_소아과개폐업!$D$5:$D$293,시도_소아과개폐업!$A$5:$A$293,$D1497,시도_소아과개폐업!$B$5:$B$293,$B1497)</f>
        <v>13</v>
      </c>
      <c r="AV1497" s="14" t="n">
        <f aca="false">SUMIFS(시도_소아과개폐업!$F$5:$F$293,시도_소아과개폐업!$A$5:$A$293,$D1497,시도_소아과개폐업!$B$5:$B$293,$B1497)</f>
        <v>-1</v>
      </c>
      <c r="AW1497" s="15" t="n">
        <f aca="false">SUMIFS(시도_소아과개폐업!$G$5:$G$293,시도_소아과개폐업!$A$5:$A$293,$D1497,시도_소아과개폐업!$B$5:$B$293,$B1497)</f>
        <v>0.203125</v>
      </c>
      <c r="AX1497" s="14" t="n">
        <f aca="false">SUMIFS(시도_소아과개폐업!$H$5:$H$293,시도_소아과개폐업!$A$5:$A$293,$D1497,시도_소아과개폐업!$B$5:$B$293,$B1497)</f>
        <v>43</v>
      </c>
      <c r="AY1497" s="14" t="n">
        <f aca="false">SUMIFS(시군구_병원급!$E$5:$E$3668,시군구_병원급!$A$5:$A$3668,$A1497,시군구_병원급!$D$5:$D$3668,$D1497)</f>
        <v>4</v>
      </c>
      <c r="AZ1497" s="14" t="n">
        <f aca="false">SUMIFS(시군구_병원급!$F$5:$F$3668,시군구_병원급!$A$5:$A$3668,$A1497,시군구_병원급!$D$5:$D$3668,$D1497)</f>
        <v>1</v>
      </c>
      <c r="BA1497" s="14" t="n">
        <f aca="false">SUMIFS(시군구_병원급!$G$5:$G$3668,시군구_병원급!$A$5:$A$3668,$A1497,시군구_병원급!$D$5:$D$3668,$D1497)</f>
        <v>10</v>
      </c>
      <c r="BB1497" s="14" t="n">
        <f aca="false">SUMIFS(시군구_병원급!$H$5:$H$3668,시군구_병원급!$A$5:$A$3668,$A1497,시군구_병원급!$D$5:$D$3668,$D1497)</f>
        <v>25</v>
      </c>
      <c r="BC1497" s="16" t="n">
        <f aca="false">K1497+AY1497</f>
        <v>16</v>
      </c>
      <c r="BD1497" s="17" t="n">
        <f aca="false">IF(E1497=0,"",(K1497+AY1497)/E1497*1000)</f>
        <v>1.02445895761301</v>
      </c>
      <c r="BE1497" s="16" t="n">
        <f aca="false">AY1497-SUMIFS(시군구_병원급!$E$5:$E$3668,시군구_병원급!$A$5:$A$3668,$A1497,시군구_병원급!$D$5:$D$3668,$D1497-3)</f>
        <v>1</v>
      </c>
      <c r="BF1497" s="16" t="n">
        <f aca="false">IF(AY1497=0,1,0)</f>
        <v>0</v>
      </c>
      <c r="BG1497" s="16" t="n">
        <f aca="false">IF(K1497+AY1497=0,1,0)</f>
        <v>0</v>
      </c>
      <c r="BH1497" s="16" t="n">
        <f aca="false">AF1497+AG1497+AH1497</f>
        <v>23</v>
      </c>
      <c r="BI1497" s="18" t="n">
        <f aca="false">IF(H1497=0,"",BH1497/H1497)</f>
        <v>0.0705521472392638</v>
      </c>
      <c r="BJ1497" s="16" t="n">
        <f aca="false">IF(AP1497="","",AP1497+AN1497)</f>
        <v>45</v>
      </c>
    </row>
    <row r="1498" customFormat="false" ht="15" hidden="false" customHeight="true" outlineLevel="0" collapsed="false">
      <c r="A1498" s="9" t="s">
        <v>296</v>
      </c>
      <c r="B1498" s="10" t="s">
        <v>288</v>
      </c>
      <c r="C1498" s="10" t="s">
        <v>297</v>
      </c>
      <c r="D1498" s="9" t="n">
        <v>2022</v>
      </c>
      <c r="E1498" s="11" t="n">
        <v>7076</v>
      </c>
      <c r="F1498" s="11" t="n">
        <v>1019</v>
      </c>
      <c r="G1498" s="11" t="n">
        <v>1036</v>
      </c>
      <c r="H1498" s="11" t="n">
        <v>129</v>
      </c>
      <c r="I1498" s="11" t="n">
        <v>6872</v>
      </c>
      <c r="J1498" s="11" t="n">
        <v>4936</v>
      </c>
      <c r="K1498" s="11" t="n">
        <v>4</v>
      </c>
      <c r="L1498" s="12" t="n">
        <v>18.2306387789712</v>
      </c>
      <c r="M1498" s="12" t="n">
        <v>0.565291124929339</v>
      </c>
      <c r="N1498" s="13" t="n">
        <v>0.718277066356228</v>
      </c>
      <c r="O1498" s="13" t="n">
        <v>0.971170152628604</v>
      </c>
      <c r="P1498" s="13" t="n">
        <v>0.146410401356699</v>
      </c>
      <c r="Q1498" s="13" t="n">
        <v>-0.211324119482836</v>
      </c>
      <c r="R1498" s="13" t="n">
        <v>-0.131601005867561</v>
      </c>
      <c r="S1498" s="11" t="n">
        <v>0</v>
      </c>
      <c r="T1498" s="13" t="n">
        <v>-0.0514705882352942</v>
      </c>
      <c r="U1498" s="13" t="n">
        <v>-0.0434298440979956</v>
      </c>
      <c r="V1498" s="11" t="n">
        <v>0</v>
      </c>
      <c r="W1498" s="13" t="n">
        <v>-0.13953488372093</v>
      </c>
      <c r="X1498" s="11" t="n">
        <v>0</v>
      </c>
      <c r="Y1498" s="11" t="n">
        <v>0</v>
      </c>
      <c r="Z1498" s="11" t="n">
        <v>0</v>
      </c>
      <c r="AA1498" s="11" t="n">
        <v>0</v>
      </c>
      <c r="AB1498" s="10" t="s">
        <v>515</v>
      </c>
      <c r="AC1498" s="11" t="n">
        <v>12</v>
      </c>
      <c r="AD1498" s="11" t="n">
        <v>42</v>
      </c>
      <c r="AE1498" s="11" t="n">
        <v>51</v>
      </c>
      <c r="AF1498" s="11" t="n">
        <v>7</v>
      </c>
      <c r="AG1498" s="11" t="n">
        <v>17</v>
      </c>
      <c r="AH1498" s="11" t="n">
        <v>0</v>
      </c>
      <c r="AI1498" s="13" t="n">
        <v>0.0930232558139535</v>
      </c>
      <c r="AJ1498" s="13" t="n">
        <v>0.325581395348837</v>
      </c>
      <c r="AK1498" s="13" t="n">
        <v>0.395348837209302</v>
      </c>
      <c r="AL1498" s="13" t="n">
        <v>0.0542635658914729</v>
      </c>
      <c r="AM1498" s="13" t="n">
        <v>0.131782945736434</v>
      </c>
      <c r="AN1498" s="11" t="n">
        <v>6</v>
      </c>
      <c r="AO1498" s="13" t="n">
        <v>0.0444444444444445</v>
      </c>
      <c r="AP1498" s="11" t="n">
        <v>13</v>
      </c>
      <c r="AQ1498" s="11" t="n">
        <v>6</v>
      </c>
      <c r="AR1498" s="13" t="n">
        <v>0.0915492957746479</v>
      </c>
      <c r="AS1498" s="13" t="n">
        <v>0.0422535211267606</v>
      </c>
      <c r="AT1498" s="14" t="n">
        <f aca="false">SUMIFS(시도_소아과개폐업!$C$5:$C$293,시도_소아과개폐업!$A$5:$A$293,$D1498,시도_소아과개폐업!$B$5:$B$293,$B1498)</f>
        <v>12</v>
      </c>
      <c r="AU1498" s="14" t="n">
        <f aca="false">SUMIFS(시도_소아과개폐업!$D$5:$D$293,시도_소아과개폐업!$A$5:$A$293,$D1498,시도_소아과개폐업!$B$5:$B$293,$B1498)</f>
        <v>13</v>
      </c>
      <c r="AV1498" s="14" t="n">
        <f aca="false">SUMIFS(시도_소아과개폐업!$F$5:$F$293,시도_소아과개폐업!$A$5:$A$293,$D1498,시도_소아과개폐업!$B$5:$B$293,$B1498)</f>
        <v>-1</v>
      </c>
      <c r="AW1498" s="15" t="n">
        <f aca="false">SUMIFS(시도_소아과개폐업!$G$5:$G$293,시도_소아과개폐업!$A$5:$A$293,$D1498,시도_소아과개폐업!$B$5:$B$293,$B1498)</f>
        <v>0.203125</v>
      </c>
      <c r="AX1498" s="14" t="n">
        <f aca="false">SUMIFS(시도_소아과개폐업!$H$5:$H$293,시도_소아과개폐업!$A$5:$A$293,$D1498,시도_소아과개폐업!$B$5:$B$293,$B1498)</f>
        <v>43</v>
      </c>
      <c r="AY1498" s="14" t="n">
        <f aca="false">SUMIFS(시군구_병원급!$E$5:$E$3668,시군구_병원급!$A$5:$A$3668,$A1498,시군구_병원급!$D$5:$D$3668,$D1498)</f>
        <v>2</v>
      </c>
      <c r="AZ1498" s="14" t="n">
        <f aca="false">SUMIFS(시군구_병원급!$F$5:$F$3668,시군구_병원급!$A$5:$A$3668,$A1498,시군구_병원급!$D$5:$D$3668,$D1498)</f>
        <v>2</v>
      </c>
      <c r="BA1498" s="14" t="n">
        <f aca="false">SUMIFS(시군구_병원급!$G$5:$G$3668,시군구_병원급!$A$5:$A$3668,$A1498,시군구_병원급!$D$5:$D$3668,$D1498)</f>
        <v>2</v>
      </c>
      <c r="BB1498" s="14" t="n">
        <f aca="false">SUMIFS(시군구_병원급!$H$5:$H$3668,시군구_병원급!$A$5:$A$3668,$A1498,시군구_병원급!$D$5:$D$3668,$D1498)</f>
        <v>3</v>
      </c>
      <c r="BC1498" s="16" t="n">
        <f aca="false">K1498+AY1498</f>
        <v>6</v>
      </c>
      <c r="BD1498" s="17" t="n">
        <f aca="false">IF(E1498=0,"",(K1498+AY1498)/E1498*1000)</f>
        <v>0.847936687394008</v>
      </c>
      <c r="BE1498" s="16" t="n">
        <f aca="false">AY1498-SUMIFS(시군구_병원급!$E$5:$E$3668,시군구_병원급!$A$5:$A$3668,$A1498,시군구_병원급!$D$5:$D$3668,$D1498-3)</f>
        <v>0</v>
      </c>
      <c r="BF1498" s="16" t="n">
        <f aca="false">IF(AY1498=0,1,0)</f>
        <v>0</v>
      </c>
      <c r="BG1498" s="16" t="n">
        <f aca="false">IF(K1498+AY1498=0,1,0)</f>
        <v>0</v>
      </c>
      <c r="BH1498" s="16" t="n">
        <f aca="false">AF1498+AG1498+AH1498</f>
        <v>24</v>
      </c>
      <c r="BI1498" s="18" t="n">
        <f aca="false">IF(H1498=0,"",BH1498/H1498)</f>
        <v>0.186046511627907</v>
      </c>
      <c r="BJ1498" s="16" t="n">
        <f aca="false">IF(AP1498="","",AP1498+AN1498)</f>
        <v>19</v>
      </c>
    </row>
    <row r="1499" customFormat="false" ht="15" hidden="false" customHeight="true" outlineLevel="0" collapsed="false">
      <c r="A1499" s="9" t="s">
        <v>298</v>
      </c>
      <c r="B1499" s="10" t="s">
        <v>288</v>
      </c>
      <c r="C1499" s="10" t="s">
        <v>299</v>
      </c>
      <c r="D1499" s="9" t="n">
        <v>2022</v>
      </c>
      <c r="E1499" s="11" t="n">
        <v>3060</v>
      </c>
      <c r="F1499" s="11" t="n">
        <v>370</v>
      </c>
      <c r="G1499" s="11" t="n">
        <v>402</v>
      </c>
      <c r="H1499" s="11" t="n">
        <v>68</v>
      </c>
      <c r="I1499" s="11" t="n">
        <v>3807</v>
      </c>
      <c r="J1499" s="11" t="n">
        <v>2698</v>
      </c>
      <c r="K1499" s="11" t="n">
        <v>5</v>
      </c>
      <c r="L1499" s="12" t="n">
        <v>22.2222222222222</v>
      </c>
      <c r="M1499" s="12" t="n">
        <v>1.63398692810458</v>
      </c>
      <c r="N1499" s="13" t="n">
        <v>0.70869451011295</v>
      </c>
      <c r="O1499" s="13" t="n">
        <v>1.24411764705882</v>
      </c>
      <c r="P1499" s="13" t="n">
        <v>0.131372549019608</v>
      </c>
      <c r="Q1499" s="13" t="n">
        <v>-0.274021352313167</v>
      </c>
      <c r="R1499" s="13" t="n">
        <v>-0.337726523887974</v>
      </c>
      <c r="S1499" s="11" t="n">
        <v>2</v>
      </c>
      <c r="T1499" s="13" t="n">
        <v>-0.0684931506849316</v>
      </c>
      <c r="U1499" s="13" t="n">
        <v>-0.0410579345088161</v>
      </c>
      <c r="V1499" s="11" t="n">
        <v>0</v>
      </c>
      <c r="W1499" s="13" t="n">
        <v>-0.176470588235294</v>
      </c>
      <c r="X1499" s="11" t="n">
        <v>0</v>
      </c>
      <c r="Y1499" s="11" t="n">
        <v>0</v>
      </c>
      <c r="Z1499" s="11" t="n">
        <v>0</v>
      </c>
      <c r="AA1499" s="11" t="n">
        <v>0</v>
      </c>
      <c r="AB1499" s="10" t="s">
        <v>515</v>
      </c>
      <c r="AC1499" s="11" t="n">
        <v>4</v>
      </c>
      <c r="AD1499" s="11" t="n">
        <v>22</v>
      </c>
      <c r="AE1499" s="11" t="n">
        <v>21</v>
      </c>
      <c r="AF1499" s="11" t="n">
        <v>6</v>
      </c>
      <c r="AG1499" s="11" t="n">
        <v>15</v>
      </c>
      <c r="AH1499" s="11" t="n">
        <v>0</v>
      </c>
      <c r="AI1499" s="13" t="n">
        <v>0.0588235294117647</v>
      </c>
      <c r="AJ1499" s="13" t="n">
        <v>0.323529411764706</v>
      </c>
      <c r="AK1499" s="13" t="n">
        <v>0.308823529411765</v>
      </c>
      <c r="AL1499" s="13" t="n">
        <v>0.0882352941176471</v>
      </c>
      <c r="AM1499" s="13" t="n">
        <v>0.220588235294118</v>
      </c>
      <c r="AN1499" s="11" t="n">
        <v>1</v>
      </c>
      <c r="AO1499" s="13" t="n">
        <v>0.0144927536231884</v>
      </c>
      <c r="AP1499" s="11" t="n">
        <v>4</v>
      </c>
      <c r="AQ1499" s="11" t="n">
        <v>0</v>
      </c>
      <c r="AR1499" s="13" t="n">
        <v>0.0547945205479452</v>
      </c>
      <c r="AS1499" s="13" t="n">
        <v>0</v>
      </c>
      <c r="AT1499" s="14" t="n">
        <f aca="false">SUMIFS(시도_소아과개폐업!$C$5:$C$293,시도_소아과개폐업!$A$5:$A$293,$D1499,시도_소아과개폐업!$B$5:$B$293,$B1499)</f>
        <v>12</v>
      </c>
      <c r="AU1499" s="14" t="n">
        <f aca="false">SUMIFS(시도_소아과개폐업!$D$5:$D$293,시도_소아과개폐업!$A$5:$A$293,$D1499,시도_소아과개폐업!$B$5:$B$293,$B1499)</f>
        <v>13</v>
      </c>
      <c r="AV1499" s="14" t="n">
        <f aca="false">SUMIFS(시도_소아과개폐업!$F$5:$F$293,시도_소아과개폐업!$A$5:$A$293,$D1499,시도_소아과개폐업!$B$5:$B$293,$B1499)</f>
        <v>-1</v>
      </c>
      <c r="AW1499" s="15" t="n">
        <f aca="false">SUMIFS(시도_소아과개폐업!$G$5:$G$293,시도_소아과개폐업!$A$5:$A$293,$D1499,시도_소아과개폐업!$B$5:$B$293,$B1499)</f>
        <v>0.203125</v>
      </c>
      <c r="AX1499" s="14" t="n">
        <f aca="false">SUMIFS(시도_소아과개폐업!$H$5:$H$293,시도_소아과개폐업!$A$5:$A$293,$D1499,시도_소아과개폐업!$B$5:$B$293,$B1499)</f>
        <v>43</v>
      </c>
      <c r="AY1499" s="14" t="n">
        <f aca="false">SUMIFS(시군구_병원급!$E$5:$E$3668,시군구_병원급!$A$5:$A$3668,$A1499,시군구_병원급!$D$5:$D$3668,$D1499)</f>
        <v>3</v>
      </c>
      <c r="AZ1499" s="14" t="n">
        <f aca="false">SUMIFS(시군구_병원급!$F$5:$F$3668,시군구_병원급!$A$5:$A$3668,$A1499,시군구_병원급!$D$5:$D$3668,$D1499)</f>
        <v>1</v>
      </c>
      <c r="BA1499" s="14" t="n">
        <f aca="false">SUMIFS(시군구_병원급!$G$5:$G$3668,시군구_병원급!$A$5:$A$3668,$A1499,시군구_병원급!$D$5:$D$3668,$D1499)</f>
        <v>3</v>
      </c>
      <c r="BB1499" s="14" t="n">
        <f aca="false">SUMIFS(시군구_병원급!$H$5:$H$3668,시군구_병원급!$A$5:$A$3668,$A1499,시군구_병원급!$D$5:$D$3668,$D1499)</f>
        <v>14</v>
      </c>
      <c r="BC1499" s="16" t="n">
        <f aca="false">K1499+AY1499</f>
        <v>8</v>
      </c>
      <c r="BD1499" s="17" t="n">
        <f aca="false">IF(E1499=0,"",(K1499+AY1499)/E1499*1000)</f>
        <v>2.61437908496732</v>
      </c>
      <c r="BE1499" s="16" t="n">
        <f aca="false">AY1499-SUMIFS(시군구_병원급!$E$5:$E$3668,시군구_병원급!$A$5:$A$3668,$A1499,시군구_병원급!$D$5:$D$3668,$D1499-3)</f>
        <v>0</v>
      </c>
      <c r="BF1499" s="16" t="n">
        <f aca="false">IF(AY1499=0,1,0)</f>
        <v>0</v>
      </c>
      <c r="BG1499" s="16" t="n">
        <f aca="false">IF(K1499+AY1499=0,1,0)</f>
        <v>0</v>
      </c>
      <c r="BH1499" s="16" t="n">
        <f aca="false">AF1499+AG1499+AH1499</f>
        <v>21</v>
      </c>
      <c r="BI1499" s="18" t="n">
        <f aca="false">IF(H1499=0,"",BH1499/H1499)</f>
        <v>0.308823529411765</v>
      </c>
      <c r="BJ1499" s="16" t="n">
        <f aca="false">IF(AP1499="","",AP1499+AN1499)</f>
        <v>5</v>
      </c>
    </row>
    <row r="1500" customFormat="false" ht="15" hidden="false" customHeight="true" outlineLevel="0" collapsed="false">
      <c r="A1500" s="9" t="s">
        <v>300</v>
      </c>
      <c r="B1500" s="10" t="s">
        <v>288</v>
      </c>
      <c r="C1500" s="10" t="s">
        <v>301</v>
      </c>
      <c r="D1500" s="9" t="n">
        <v>2022</v>
      </c>
      <c r="E1500" s="11" t="n">
        <v>1722</v>
      </c>
      <c r="F1500" s="11" t="n">
        <v>197</v>
      </c>
      <c r="G1500" s="11" t="n">
        <v>181</v>
      </c>
      <c r="H1500" s="11" t="n">
        <v>35</v>
      </c>
      <c r="I1500" s="11" t="n">
        <v>1482</v>
      </c>
      <c r="J1500" s="11" t="n">
        <v>1044</v>
      </c>
      <c r="K1500" s="11" t="n">
        <v>2</v>
      </c>
      <c r="L1500" s="12" t="n">
        <v>20.3252032520325</v>
      </c>
      <c r="M1500" s="12" t="n">
        <v>1.16144018583043</v>
      </c>
      <c r="N1500" s="13" t="n">
        <v>0.704453441295547</v>
      </c>
      <c r="O1500" s="13" t="n">
        <v>0.860627177700349</v>
      </c>
      <c r="P1500" s="13" t="n">
        <v>0.105110336817654</v>
      </c>
      <c r="Q1500" s="13" t="n">
        <v>-0.177650429799427</v>
      </c>
      <c r="R1500" s="13" t="n">
        <v>-0.188340807174888</v>
      </c>
      <c r="S1500" s="11" t="n">
        <v>0</v>
      </c>
      <c r="T1500" s="13" t="n">
        <v>-0.0540540540540541</v>
      </c>
      <c r="U1500" s="13" t="n">
        <v>-0.0426356589147287</v>
      </c>
      <c r="V1500" s="11" t="n">
        <v>0</v>
      </c>
      <c r="W1500" s="13" t="n">
        <v>-0.0857142857142857</v>
      </c>
      <c r="X1500" s="11" t="n">
        <v>0</v>
      </c>
      <c r="Y1500" s="11" t="n">
        <v>0</v>
      </c>
      <c r="Z1500" s="11" t="n">
        <v>0</v>
      </c>
      <c r="AA1500" s="11" t="n">
        <v>0</v>
      </c>
      <c r="AB1500" s="10" t="s">
        <v>515</v>
      </c>
      <c r="AC1500" s="11" t="n">
        <v>4</v>
      </c>
      <c r="AD1500" s="11" t="n">
        <v>11</v>
      </c>
      <c r="AE1500" s="11" t="n">
        <v>17</v>
      </c>
      <c r="AF1500" s="11" t="n">
        <v>1</v>
      </c>
      <c r="AG1500" s="11" t="n">
        <v>2</v>
      </c>
      <c r="AH1500" s="11" t="n">
        <v>0</v>
      </c>
      <c r="AI1500" s="13" t="n">
        <v>0.114285714285714</v>
      </c>
      <c r="AJ1500" s="13" t="n">
        <v>0.314285714285714</v>
      </c>
      <c r="AK1500" s="13" t="n">
        <v>0.485714285714286</v>
      </c>
      <c r="AL1500" s="13" t="n">
        <v>0.0285714285714286</v>
      </c>
      <c r="AM1500" s="13" t="n">
        <v>0.0571428571428571</v>
      </c>
      <c r="AN1500" s="11" t="n">
        <v>1</v>
      </c>
      <c r="AO1500" s="13" t="n">
        <v>0.0277777777777778</v>
      </c>
      <c r="AP1500" s="11" t="n">
        <v>5</v>
      </c>
      <c r="AQ1500" s="11" t="n">
        <v>1</v>
      </c>
      <c r="AR1500" s="13" t="n">
        <v>0.125</v>
      </c>
      <c r="AS1500" s="13" t="n">
        <v>0.025</v>
      </c>
      <c r="AT1500" s="14" t="n">
        <f aca="false">SUMIFS(시도_소아과개폐업!$C$5:$C$293,시도_소아과개폐업!$A$5:$A$293,$D1500,시도_소아과개폐업!$B$5:$B$293,$B1500)</f>
        <v>12</v>
      </c>
      <c r="AU1500" s="14" t="n">
        <f aca="false">SUMIFS(시도_소아과개폐업!$D$5:$D$293,시도_소아과개폐업!$A$5:$A$293,$D1500,시도_소아과개폐업!$B$5:$B$293,$B1500)</f>
        <v>13</v>
      </c>
      <c r="AV1500" s="14" t="n">
        <f aca="false">SUMIFS(시도_소아과개폐업!$F$5:$F$293,시도_소아과개폐업!$A$5:$A$293,$D1500,시도_소아과개폐업!$B$5:$B$293,$B1500)</f>
        <v>-1</v>
      </c>
      <c r="AW1500" s="15" t="n">
        <f aca="false">SUMIFS(시도_소아과개폐업!$G$5:$G$293,시도_소아과개폐업!$A$5:$A$293,$D1500,시도_소아과개폐업!$B$5:$B$293,$B1500)</f>
        <v>0.203125</v>
      </c>
      <c r="AX1500" s="14" t="n">
        <f aca="false">SUMIFS(시도_소아과개폐업!$H$5:$H$293,시도_소아과개폐업!$A$5:$A$293,$D1500,시도_소아과개폐업!$B$5:$B$293,$B1500)</f>
        <v>43</v>
      </c>
      <c r="AY1500" s="14" t="n">
        <f aca="false">SUMIFS(시군구_병원급!$E$5:$E$3668,시군구_병원급!$A$5:$A$3668,$A1500,시군구_병원급!$D$5:$D$3668,$D1500)</f>
        <v>0</v>
      </c>
      <c r="AZ1500" s="14" t="n">
        <f aca="false">SUMIFS(시군구_병원급!$F$5:$F$3668,시군구_병원급!$A$5:$A$3668,$A1500,시군구_병원급!$D$5:$D$3668,$D1500)</f>
        <v>0</v>
      </c>
      <c r="BA1500" s="14" t="n">
        <f aca="false">SUMIFS(시군구_병원급!$G$5:$G$3668,시군구_병원급!$A$5:$A$3668,$A1500,시군구_병원급!$D$5:$D$3668,$D1500)</f>
        <v>1</v>
      </c>
      <c r="BB1500" s="14" t="n">
        <f aca="false">SUMIFS(시군구_병원급!$H$5:$H$3668,시군구_병원급!$A$5:$A$3668,$A1500,시군구_병원급!$D$5:$D$3668,$D1500)</f>
        <v>2</v>
      </c>
      <c r="BC1500" s="16" t="n">
        <f aca="false">K1500+AY1500</f>
        <v>2</v>
      </c>
      <c r="BD1500" s="17" t="n">
        <f aca="false">IF(E1500=0,"",(K1500+AY1500)/E1500*1000)</f>
        <v>1.16144018583043</v>
      </c>
      <c r="BE1500" s="16" t="n">
        <f aca="false">AY1500-SUMIFS(시군구_병원급!$E$5:$E$3668,시군구_병원급!$A$5:$A$3668,$A1500,시군구_병원급!$D$5:$D$3668,$D1500-3)</f>
        <v>0</v>
      </c>
      <c r="BF1500" s="16" t="n">
        <f aca="false">IF(AY1500=0,1,0)</f>
        <v>1</v>
      </c>
      <c r="BG1500" s="16" t="n">
        <f aca="false">IF(K1500+AY1500=0,1,0)</f>
        <v>0</v>
      </c>
      <c r="BH1500" s="16" t="n">
        <f aca="false">AF1500+AG1500+AH1500</f>
        <v>3</v>
      </c>
      <c r="BI1500" s="18" t="n">
        <f aca="false">IF(H1500=0,"",BH1500/H1500)</f>
        <v>0.0857142857142857</v>
      </c>
      <c r="BJ1500" s="16" t="n">
        <f aca="false">IF(AP1500="","",AP1500+AN1500)</f>
        <v>6</v>
      </c>
    </row>
    <row r="1501" customFormat="false" ht="15" hidden="false" customHeight="true" outlineLevel="0" collapsed="false">
      <c r="A1501" s="9" t="s">
        <v>302</v>
      </c>
      <c r="B1501" s="10" t="s">
        <v>288</v>
      </c>
      <c r="C1501" s="10" t="s">
        <v>303</v>
      </c>
      <c r="D1501" s="9" t="n">
        <v>2022</v>
      </c>
      <c r="E1501" s="11" t="n">
        <v>6950</v>
      </c>
      <c r="F1501" s="11" t="n">
        <v>892</v>
      </c>
      <c r="G1501" s="11" t="n">
        <v>888</v>
      </c>
      <c r="H1501" s="11" t="n">
        <v>129</v>
      </c>
      <c r="I1501" s="11" t="n">
        <v>7670</v>
      </c>
      <c r="J1501" s="11" t="n">
        <v>5468</v>
      </c>
      <c r="K1501" s="11" t="n">
        <v>5</v>
      </c>
      <c r="L1501" s="12" t="n">
        <v>18.5611510791367</v>
      </c>
      <c r="M1501" s="12" t="n">
        <v>0.719424460431655</v>
      </c>
      <c r="N1501" s="13" t="n">
        <v>0.712907431551499</v>
      </c>
      <c r="O1501" s="13" t="n">
        <v>1.10359712230216</v>
      </c>
      <c r="P1501" s="13" t="n">
        <v>0.127769784172662</v>
      </c>
      <c r="Q1501" s="13" t="n">
        <v>-0.252044769694361</v>
      </c>
      <c r="R1501" s="13" t="n">
        <v>-0.287890938251804</v>
      </c>
      <c r="S1501" s="11" t="n">
        <v>0</v>
      </c>
      <c r="T1501" s="13" t="n">
        <v>-0.0514705882352942</v>
      </c>
      <c r="U1501" s="13" t="n">
        <v>-0.0502724120851907</v>
      </c>
      <c r="V1501" s="11" t="n">
        <v>0</v>
      </c>
      <c r="W1501" s="13" t="n">
        <v>-0.217054263565892</v>
      </c>
      <c r="X1501" s="11" t="n">
        <v>1</v>
      </c>
      <c r="Y1501" s="11" t="n">
        <v>0</v>
      </c>
      <c r="Z1501" s="11" t="n">
        <v>1</v>
      </c>
      <c r="AA1501" s="11" t="n">
        <v>0</v>
      </c>
      <c r="AB1501" s="10" t="s">
        <v>515</v>
      </c>
      <c r="AC1501" s="11" t="n">
        <v>17</v>
      </c>
      <c r="AD1501" s="11" t="n">
        <v>48</v>
      </c>
      <c r="AE1501" s="11" t="n">
        <v>46</v>
      </c>
      <c r="AF1501" s="11" t="n">
        <v>5</v>
      </c>
      <c r="AG1501" s="11" t="n">
        <v>13</v>
      </c>
      <c r="AH1501" s="11" t="n">
        <v>0</v>
      </c>
      <c r="AI1501" s="13" t="n">
        <v>0.131782945736434</v>
      </c>
      <c r="AJ1501" s="13" t="n">
        <v>0.372093023255814</v>
      </c>
      <c r="AK1501" s="13" t="n">
        <v>0.356589147286822</v>
      </c>
      <c r="AL1501" s="13" t="n">
        <v>0.0387596899224806</v>
      </c>
      <c r="AM1501" s="13" t="n">
        <v>0.10077519379845</v>
      </c>
      <c r="AN1501" s="11" t="n">
        <v>2</v>
      </c>
      <c r="AO1501" s="13" t="n">
        <v>0.0152671755725191</v>
      </c>
      <c r="AP1501" s="11" t="n">
        <v>13</v>
      </c>
      <c r="AQ1501" s="11" t="n">
        <v>6</v>
      </c>
      <c r="AR1501" s="13" t="n">
        <v>0.0942028985507246</v>
      </c>
      <c r="AS1501" s="13" t="n">
        <v>0.0434782608695652</v>
      </c>
      <c r="AT1501" s="14" t="n">
        <f aca="false">SUMIFS(시도_소아과개폐업!$C$5:$C$293,시도_소아과개폐업!$A$5:$A$293,$D1501,시도_소아과개폐업!$B$5:$B$293,$B1501)</f>
        <v>12</v>
      </c>
      <c r="AU1501" s="14" t="n">
        <f aca="false">SUMIFS(시도_소아과개폐업!$D$5:$D$293,시도_소아과개폐업!$A$5:$A$293,$D1501,시도_소아과개폐업!$B$5:$B$293,$B1501)</f>
        <v>13</v>
      </c>
      <c r="AV1501" s="14" t="n">
        <f aca="false">SUMIFS(시도_소아과개폐업!$F$5:$F$293,시도_소아과개폐업!$A$5:$A$293,$D1501,시도_소아과개폐업!$B$5:$B$293,$B1501)</f>
        <v>-1</v>
      </c>
      <c r="AW1501" s="15" t="n">
        <f aca="false">SUMIFS(시도_소아과개폐업!$G$5:$G$293,시도_소아과개폐업!$A$5:$A$293,$D1501,시도_소아과개폐업!$B$5:$B$293,$B1501)</f>
        <v>0.203125</v>
      </c>
      <c r="AX1501" s="14" t="n">
        <f aca="false">SUMIFS(시도_소아과개폐업!$H$5:$H$293,시도_소아과개폐업!$A$5:$A$293,$D1501,시도_소아과개폐업!$B$5:$B$293,$B1501)</f>
        <v>43</v>
      </c>
      <c r="AY1501" s="14" t="n">
        <f aca="false">SUMIFS(시군구_병원급!$E$5:$E$3668,시군구_병원급!$A$5:$A$3668,$A1501,시군구_병원급!$D$5:$D$3668,$D1501)</f>
        <v>2</v>
      </c>
      <c r="AZ1501" s="14" t="n">
        <f aca="false">SUMIFS(시군구_병원급!$F$5:$F$3668,시군구_병원급!$A$5:$A$3668,$A1501,시군구_병원급!$D$5:$D$3668,$D1501)</f>
        <v>1</v>
      </c>
      <c r="BA1501" s="14" t="n">
        <f aca="false">SUMIFS(시군구_병원급!$G$5:$G$3668,시군구_병원급!$A$5:$A$3668,$A1501,시군구_병원급!$D$5:$D$3668,$D1501)</f>
        <v>5</v>
      </c>
      <c r="BB1501" s="14" t="n">
        <f aca="false">SUMIFS(시군구_병원급!$H$5:$H$3668,시군구_병원급!$A$5:$A$3668,$A1501,시군구_병원급!$D$5:$D$3668,$D1501)</f>
        <v>11</v>
      </c>
      <c r="BC1501" s="16" t="n">
        <f aca="false">K1501+AY1501</f>
        <v>7</v>
      </c>
      <c r="BD1501" s="17" t="n">
        <f aca="false">IF(E1501=0,"",(K1501+AY1501)/E1501*1000)</f>
        <v>1.00719424460432</v>
      </c>
      <c r="BE1501" s="16" t="n">
        <f aca="false">AY1501-SUMIFS(시군구_병원급!$E$5:$E$3668,시군구_병원급!$A$5:$A$3668,$A1501,시군구_병원급!$D$5:$D$3668,$D1501-3)</f>
        <v>0</v>
      </c>
      <c r="BF1501" s="16" t="n">
        <f aca="false">IF(AY1501=0,1,0)</f>
        <v>0</v>
      </c>
      <c r="BG1501" s="16" t="n">
        <f aca="false">IF(K1501+AY1501=0,1,0)</f>
        <v>0</v>
      </c>
      <c r="BH1501" s="16" t="n">
        <f aca="false">AF1501+AG1501+AH1501</f>
        <v>18</v>
      </c>
      <c r="BI1501" s="18" t="n">
        <f aca="false">IF(H1501=0,"",BH1501/H1501)</f>
        <v>0.13953488372093</v>
      </c>
      <c r="BJ1501" s="16" t="n">
        <f aca="false">IF(AP1501="","",AP1501+AN1501)</f>
        <v>15</v>
      </c>
    </row>
    <row r="1502" customFormat="false" ht="15" hidden="false" customHeight="true" outlineLevel="0" collapsed="false">
      <c r="A1502" s="9" t="s">
        <v>304</v>
      </c>
      <c r="B1502" s="10" t="s">
        <v>288</v>
      </c>
      <c r="C1502" s="10" t="s">
        <v>305</v>
      </c>
      <c r="D1502" s="9" t="n">
        <v>2022</v>
      </c>
      <c r="E1502" s="11" t="n">
        <v>982</v>
      </c>
      <c r="F1502" s="11" t="n">
        <v>129</v>
      </c>
      <c r="G1502" s="11" t="n">
        <v>132</v>
      </c>
      <c r="H1502" s="11" t="n">
        <v>26</v>
      </c>
      <c r="I1502" s="11" t="n">
        <v>1089</v>
      </c>
      <c r="J1502" s="11" t="n">
        <v>657</v>
      </c>
      <c r="K1502" s="11" t="n">
        <v>1</v>
      </c>
      <c r="L1502" s="12" t="n">
        <v>26.4765784114053</v>
      </c>
      <c r="M1502" s="12" t="n">
        <v>1.0183299389002</v>
      </c>
      <c r="N1502" s="13" t="n">
        <v>0.603305785123967</v>
      </c>
      <c r="O1502" s="13" t="n">
        <v>1.10896130346232</v>
      </c>
      <c r="P1502" s="13" t="n">
        <v>0.134419551934827</v>
      </c>
      <c r="Q1502" s="13" t="n">
        <v>-0.281112737920937</v>
      </c>
      <c r="R1502" s="13" t="n">
        <v>-0.36231884057971</v>
      </c>
      <c r="S1502" s="11" t="n">
        <v>0</v>
      </c>
      <c r="T1502" s="13" t="n">
        <v>0</v>
      </c>
      <c r="U1502" s="13" t="n">
        <v>-0.0250671441360788</v>
      </c>
      <c r="V1502" s="11" t="n">
        <v>0</v>
      </c>
      <c r="W1502" s="13" t="n">
        <v>-0.192307692307692</v>
      </c>
      <c r="X1502" s="11" t="n">
        <v>0</v>
      </c>
      <c r="Y1502" s="11" t="n">
        <v>0</v>
      </c>
      <c r="Z1502" s="11" t="n">
        <v>0</v>
      </c>
      <c r="AA1502" s="11" t="n">
        <v>0</v>
      </c>
      <c r="AB1502" s="10" t="s">
        <v>515</v>
      </c>
      <c r="AC1502" s="11" t="n">
        <v>7</v>
      </c>
      <c r="AD1502" s="11" t="n">
        <v>7</v>
      </c>
      <c r="AE1502" s="11" t="n">
        <v>2</v>
      </c>
      <c r="AF1502" s="11" t="n">
        <v>4</v>
      </c>
      <c r="AG1502" s="11" t="n">
        <v>6</v>
      </c>
      <c r="AH1502" s="11" t="n">
        <v>0</v>
      </c>
      <c r="AI1502" s="13" t="n">
        <v>0.269230769230769</v>
      </c>
      <c r="AJ1502" s="13" t="n">
        <v>0.269230769230769</v>
      </c>
      <c r="AK1502" s="13" t="n">
        <v>0.0769230769230769</v>
      </c>
      <c r="AL1502" s="13" t="n">
        <v>0.153846153846154</v>
      </c>
      <c r="AM1502" s="13" t="n">
        <v>0.230769230769231</v>
      </c>
      <c r="AN1502" s="11" t="n">
        <v>0</v>
      </c>
      <c r="AO1502" s="13" t="n">
        <v>0</v>
      </c>
      <c r="AP1502" s="11" t="n">
        <v>2</v>
      </c>
      <c r="AQ1502" s="11" t="n">
        <v>1</v>
      </c>
      <c r="AR1502" s="13" t="n">
        <v>0.0740740740740741</v>
      </c>
      <c r="AS1502" s="13" t="n">
        <v>0.037037037037037</v>
      </c>
      <c r="AT1502" s="14" t="n">
        <f aca="false">SUMIFS(시도_소아과개폐업!$C$5:$C$293,시도_소아과개폐업!$A$5:$A$293,$D1502,시도_소아과개폐업!$B$5:$B$293,$B1502)</f>
        <v>12</v>
      </c>
      <c r="AU1502" s="14" t="n">
        <f aca="false">SUMIFS(시도_소아과개폐업!$D$5:$D$293,시도_소아과개폐업!$A$5:$A$293,$D1502,시도_소아과개폐업!$B$5:$B$293,$B1502)</f>
        <v>13</v>
      </c>
      <c r="AV1502" s="14" t="n">
        <f aca="false">SUMIFS(시도_소아과개폐업!$F$5:$F$293,시도_소아과개폐업!$A$5:$A$293,$D1502,시도_소아과개폐업!$B$5:$B$293,$B1502)</f>
        <v>-1</v>
      </c>
      <c r="AW1502" s="15" t="n">
        <f aca="false">SUMIFS(시도_소아과개폐업!$G$5:$G$293,시도_소아과개폐업!$A$5:$A$293,$D1502,시도_소아과개폐업!$B$5:$B$293,$B1502)</f>
        <v>0.203125</v>
      </c>
      <c r="AX1502" s="14" t="n">
        <f aca="false">SUMIFS(시도_소아과개폐업!$H$5:$H$293,시도_소아과개폐업!$A$5:$A$293,$D1502,시도_소아과개폐업!$B$5:$B$293,$B1502)</f>
        <v>43</v>
      </c>
      <c r="AY1502" s="14" t="n">
        <f aca="false">SUMIFS(시군구_병원급!$E$5:$E$3668,시군구_병원급!$A$5:$A$3668,$A1502,시군구_병원급!$D$5:$D$3668,$D1502)</f>
        <v>2</v>
      </c>
      <c r="AZ1502" s="14" t="n">
        <f aca="false">SUMIFS(시군구_병원급!$F$5:$F$3668,시군구_병원급!$A$5:$A$3668,$A1502,시군구_병원급!$D$5:$D$3668,$D1502)</f>
        <v>0</v>
      </c>
      <c r="BA1502" s="14" t="n">
        <f aca="false">SUMIFS(시군구_병원급!$G$5:$G$3668,시군구_병원급!$A$5:$A$3668,$A1502,시군구_병원급!$D$5:$D$3668,$D1502)</f>
        <v>1</v>
      </c>
      <c r="BB1502" s="14" t="n">
        <f aca="false">SUMIFS(시군구_병원급!$H$5:$H$3668,시군구_병원급!$A$5:$A$3668,$A1502,시군구_병원급!$D$5:$D$3668,$D1502)</f>
        <v>4</v>
      </c>
      <c r="BC1502" s="16" t="n">
        <f aca="false">K1502+AY1502</f>
        <v>3</v>
      </c>
      <c r="BD1502" s="17" t="n">
        <f aca="false">IF(E1502=0,"",(K1502+AY1502)/E1502*1000)</f>
        <v>3.05498981670061</v>
      </c>
      <c r="BE1502" s="16" t="n">
        <f aca="false">AY1502-SUMIFS(시군구_병원급!$E$5:$E$3668,시군구_병원급!$A$5:$A$3668,$A1502,시군구_병원급!$D$5:$D$3668,$D1502-3)</f>
        <v>0</v>
      </c>
      <c r="BF1502" s="16" t="n">
        <f aca="false">IF(AY1502=0,1,0)</f>
        <v>0</v>
      </c>
      <c r="BG1502" s="16" t="n">
        <f aca="false">IF(K1502+AY1502=0,1,0)</f>
        <v>0</v>
      </c>
      <c r="BH1502" s="16" t="n">
        <f aca="false">AF1502+AG1502+AH1502</f>
        <v>10</v>
      </c>
      <c r="BI1502" s="18" t="n">
        <f aca="false">IF(H1502=0,"",BH1502/H1502)</f>
        <v>0.384615384615385</v>
      </c>
      <c r="BJ1502" s="16" t="n">
        <f aca="false">IF(AP1502="","",AP1502+AN1502)</f>
        <v>2</v>
      </c>
    </row>
    <row r="1503" customFormat="false" ht="15" hidden="false" customHeight="true" outlineLevel="0" collapsed="false">
      <c r="A1503" s="9" t="s">
        <v>306</v>
      </c>
      <c r="B1503" s="10" t="s">
        <v>288</v>
      </c>
      <c r="C1503" s="10" t="s">
        <v>307</v>
      </c>
      <c r="D1503" s="9" t="n">
        <v>2022</v>
      </c>
      <c r="E1503" s="11" t="n">
        <v>1078</v>
      </c>
      <c r="F1503" s="11" t="n">
        <v>130</v>
      </c>
      <c r="G1503" s="11" t="n">
        <v>133</v>
      </c>
      <c r="H1503" s="11" t="n">
        <v>21</v>
      </c>
      <c r="I1503" s="11" t="n">
        <v>1267</v>
      </c>
      <c r="J1503" s="11" t="n">
        <v>683</v>
      </c>
      <c r="K1503" s="11" t="n">
        <v>1</v>
      </c>
      <c r="L1503" s="12" t="n">
        <v>19.4805194805195</v>
      </c>
      <c r="M1503" s="12" t="n">
        <v>0.927643784786642</v>
      </c>
      <c r="N1503" s="13" t="n">
        <v>0.539068666140489</v>
      </c>
      <c r="O1503" s="13" t="n">
        <v>1.17532467532468</v>
      </c>
      <c r="P1503" s="13" t="n">
        <v>0.123376623376623</v>
      </c>
      <c r="Q1503" s="13" t="n">
        <v>-0.339055793991416</v>
      </c>
      <c r="R1503" s="13" t="n">
        <v>-0.28494623655914</v>
      </c>
      <c r="S1503" s="11" t="n">
        <v>0</v>
      </c>
      <c r="T1503" s="13" t="n">
        <v>-0.0454545454545454</v>
      </c>
      <c r="U1503" s="13" t="n">
        <v>-0.0155400155400155</v>
      </c>
      <c r="V1503" s="11" t="n">
        <v>0</v>
      </c>
      <c r="W1503" s="13" t="n">
        <v>-0.142857142857143</v>
      </c>
      <c r="X1503" s="11" t="n">
        <v>0</v>
      </c>
      <c r="Y1503" s="11" t="n">
        <v>1</v>
      </c>
      <c r="Z1503" s="11" t="n">
        <v>1</v>
      </c>
      <c r="AA1503" s="11" t="n">
        <v>0</v>
      </c>
      <c r="AB1503" s="10" t="s">
        <v>515</v>
      </c>
      <c r="AC1503" s="11" t="n">
        <v>5</v>
      </c>
      <c r="AD1503" s="11" t="n">
        <v>3</v>
      </c>
      <c r="AE1503" s="11" t="n">
        <v>5</v>
      </c>
      <c r="AF1503" s="11" t="n">
        <v>0</v>
      </c>
      <c r="AG1503" s="11" t="n">
        <v>8</v>
      </c>
      <c r="AH1503" s="11" t="n">
        <v>0</v>
      </c>
      <c r="AI1503" s="13" t="n">
        <v>0.238095238095238</v>
      </c>
      <c r="AJ1503" s="13" t="n">
        <v>0.142857142857143</v>
      </c>
      <c r="AK1503" s="13" t="n">
        <v>0.238095238095238</v>
      </c>
      <c r="AL1503" s="13" t="n">
        <v>0</v>
      </c>
      <c r="AM1503" s="13" t="n">
        <v>0.380952380952381</v>
      </c>
      <c r="AN1503" s="11" t="n">
        <v>2</v>
      </c>
      <c r="AO1503" s="13" t="n">
        <v>0.0869565217391304</v>
      </c>
      <c r="AP1503" s="11" t="n">
        <v>2</v>
      </c>
      <c r="AQ1503" s="11" t="n">
        <v>0</v>
      </c>
      <c r="AR1503" s="13" t="n">
        <v>0.08</v>
      </c>
      <c r="AS1503" s="13" t="n">
        <v>0</v>
      </c>
      <c r="AT1503" s="14" t="n">
        <f aca="false">SUMIFS(시도_소아과개폐업!$C$5:$C$293,시도_소아과개폐업!$A$5:$A$293,$D1503,시도_소아과개폐업!$B$5:$B$293,$B1503)</f>
        <v>12</v>
      </c>
      <c r="AU1503" s="14" t="n">
        <f aca="false">SUMIFS(시도_소아과개폐업!$D$5:$D$293,시도_소아과개폐업!$A$5:$A$293,$D1503,시도_소아과개폐업!$B$5:$B$293,$B1503)</f>
        <v>13</v>
      </c>
      <c r="AV1503" s="14" t="n">
        <f aca="false">SUMIFS(시도_소아과개폐업!$F$5:$F$293,시도_소아과개폐업!$A$5:$A$293,$D1503,시도_소아과개폐업!$B$5:$B$293,$B1503)</f>
        <v>-1</v>
      </c>
      <c r="AW1503" s="15" t="n">
        <f aca="false">SUMIFS(시도_소아과개폐업!$G$5:$G$293,시도_소아과개폐업!$A$5:$A$293,$D1503,시도_소아과개폐업!$B$5:$B$293,$B1503)</f>
        <v>0.203125</v>
      </c>
      <c r="AX1503" s="14" t="n">
        <f aca="false">SUMIFS(시도_소아과개폐업!$H$5:$H$293,시도_소아과개폐업!$A$5:$A$293,$D1503,시도_소아과개폐업!$B$5:$B$293,$B1503)</f>
        <v>43</v>
      </c>
      <c r="AY1503" s="14" t="n">
        <f aca="false">SUMIFS(시군구_병원급!$E$5:$E$3668,시군구_병원급!$A$5:$A$3668,$A1503,시군구_병원급!$D$5:$D$3668,$D1503)</f>
        <v>2</v>
      </c>
      <c r="AZ1503" s="14" t="n">
        <f aca="false">SUMIFS(시군구_병원급!$F$5:$F$3668,시군구_병원급!$A$5:$A$3668,$A1503,시군구_병원급!$D$5:$D$3668,$D1503)</f>
        <v>0</v>
      </c>
      <c r="BA1503" s="14" t="n">
        <f aca="false">SUMIFS(시군구_병원급!$G$5:$G$3668,시군구_병원급!$A$5:$A$3668,$A1503,시군구_병원급!$D$5:$D$3668,$D1503)</f>
        <v>1</v>
      </c>
      <c r="BB1503" s="14" t="n">
        <f aca="false">SUMIFS(시군구_병원급!$H$5:$H$3668,시군구_병원급!$A$5:$A$3668,$A1503,시군구_병원급!$D$5:$D$3668,$D1503)</f>
        <v>7</v>
      </c>
      <c r="BC1503" s="16" t="n">
        <f aca="false">K1503+AY1503</f>
        <v>3</v>
      </c>
      <c r="BD1503" s="17" t="n">
        <f aca="false">IF(E1503=0,"",(K1503+AY1503)/E1503*1000)</f>
        <v>2.78293135435993</v>
      </c>
      <c r="BE1503" s="16" t="n">
        <f aca="false">AY1503-SUMIFS(시군구_병원급!$E$5:$E$3668,시군구_병원급!$A$5:$A$3668,$A1503,시군구_병원급!$D$5:$D$3668,$D1503-3)</f>
        <v>0</v>
      </c>
      <c r="BF1503" s="16" t="n">
        <f aca="false">IF(AY1503=0,1,0)</f>
        <v>0</v>
      </c>
      <c r="BG1503" s="16" t="n">
        <f aca="false">IF(K1503+AY1503=0,1,0)</f>
        <v>0</v>
      </c>
      <c r="BH1503" s="16" t="n">
        <f aca="false">AF1503+AG1503+AH1503</f>
        <v>8</v>
      </c>
      <c r="BI1503" s="18" t="n">
        <f aca="false">IF(H1503=0,"",BH1503/H1503)</f>
        <v>0.380952380952381</v>
      </c>
      <c r="BJ1503" s="16" t="n">
        <f aca="false">IF(AP1503="","",AP1503+AN1503)</f>
        <v>4</v>
      </c>
    </row>
    <row r="1504" customFormat="false" ht="15" hidden="false" customHeight="true" outlineLevel="0" collapsed="false">
      <c r="A1504" s="9" t="s">
        <v>308</v>
      </c>
      <c r="B1504" s="10" t="s">
        <v>288</v>
      </c>
      <c r="C1504" s="10" t="s">
        <v>309</v>
      </c>
      <c r="D1504" s="9" t="n">
        <v>2022</v>
      </c>
      <c r="E1504" s="11" t="n">
        <v>981</v>
      </c>
      <c r="F1504" s="11" t="n">
        <v>128</v>
      </c>
      <c r="G1504" s="11" t="n">
        <v>133</v>
      </c>
      <c r="H1504" s="11" t="n">
        <v>22</v>
      </c>
      <c r="I1504" s="11" t="n">
        <v>1262</v>
      </c>
      <c r="J1504" s="11" t="n">
        <v>715</v>
      </c>
      <c r="K1504" s="11" t="n">
        <v>1</v>
      </c>
      <c r="L1504" s="12" t="n">
        <v>22.4260958205912</v>
      </c>
      <c r="M1504" s="12" t="n">
        <v>1.01936799184506</v>
      </c>
      <c r="N1504" s="13" t="n">
        <v>0.566561014263075</v>
      </c>
      <c r="O1504" s="13" t="n">
        <v>1.28644240570846</v>
      </c>
      <c r="P1504" s="13" t="n">
        <v>0.135575942915393</v>
      </c>
      <c r="Q1504" s="13" t="n">
        <v>-0.229984301412873</v>
      </c>
      <c r="R1504" s="13" t="n">
        <v>-0.21301775147929</v>
      </c>
      <c r="S1504" s="11" t="n">
        <v>0</v>
      </c>
      <c r="T1504" s="13" t="n">
        <v>0</v>
      </c>
      <c r="U1504" s="13" t="n">
        <v>-0.00708103855232101</v>
      </c>
      <c r="V1504" s="11" t="n">
        <v>0</v>
      </c>
      <c r="W1504" s="13" t="n">
        <v>-0.136363636363636</v>
      </c>
      <c r="X1504" s="11" t="n">
        <v>0</v>
      </c>
      <c r="Y1504" s="11" t="n">
        <v>0</v>
      </c>
      <c r="Z1504" s="11" t="n">
        <v>0</v>
      </c>
      <c r="AA1504" s="11" t="n">
        <v>0</v>
      </c>
      <c r="AB1504" s="10" t="s">
        <v>515</v>
      </c>
      <c r="AC1504" s="11" t="n">
        <v>3</v>
      </c>
      <c r="AD1504" s="11" t="n">
        <v>4</v>
      </c>
      <c r="AE1504" s="11" t="n">
        <v>1</v>
      </c>
      <c r="AF1504" s="11" t="n">
        <v>1</v>
      </c>
      <c r="AG1504" s="11" t="n">
        <v>13</v>
      </c>
      <c r="AH1504" s="11" t="n">
        <v>0</v>
      </c>
      <c r="AI1504" s="13" t="n">
        <v>0.136363636363636</v>
      </c>
      <c r="AJ1504" s="13" t="n">
        <v>0.181818181818182</v>
      </c>
      <c r="AK1504" s="13" t="n">
        <v>0.0454545454545455</v>
      </c>
      <c r="AL1504" s="13" t="n">
        <v>0.0454545454545455</v>
      </c>
      <c r="AM1504" s="13" t="n">
        <v>0.590909090909091</v>
      </c>
      <c r="AN1504" s="11" t="n">
        <v>1</v>
      </c>
      <c r="AO1504" s="13" t="n">
        <v>0.0434782608695652</v>
      </c>
      <c r="AP1504" s="11" t="n">
        <v>0</v>
      </c>
      <c r="AQ1504" s="11" t="n">
        <v>1</v>
      </c>
      <c r="AR1504" s="13" t="n">
        <v>0</v>
      </c>
      <c r="AS1504" s="13" t="n">
        <v>0.0454545454545455</v>
      </c>
      <c r="AT1504" s="14" t="n">
        <f aca="false">SUMIFS(시도_소아과개폐업!$C$5:$C$293,시도_소아과개폐업!$A$5:$A$293,$D1504,시도_소아과개폐업!$B$5:$B$293,$B1504)</f>
        <v>12</v>
      </c>
      <c r="AU1504" s="14" t="n">
        <f aca="false">SUMIFS(시도_소아과개폐업!$D$5:$D$293,시도_소아과개폐업!$A$5:$A$293,$D1504,시도_소아과개폐업!$B$5:$B$293,$B1504)</f>
        <v>13</v>
      </c>
      <c r="AV1504" s="14" t="n">
        <f aca="false">SUMIFS(시도_소아과개폐업!$F$5:$F$293,시도_소아과개폐업!$A$5:$A$293,$D1504,시도_소아과개폐업!$B$5:$B$293,$B1504)</f>
        <v>-1</v>
      </c>
      <c r="AW1504" s="15" t="n">
        <f aca="false">SUMIFS(시도_소아과개폐업!$G$5:$G$293,시도_소아과개폐업!$A$5:$A$293,$D1504,시도_소아과개폐업!$B$5:$B$293,$B1504)</f>
        <v>0.203125</v>
      </c>
      <c r="AX1504" s="14" t="n">
        <f aca="false">SUMIFS(시도_소아과개폐업!$H$5:$H$293,시도_소아과개폐업!$A$5:$A$293,$D1504,시도_소아과개폐업!$B$5:$B$293,$B1504)</f>
        <v>43</v>
      </c>
      <c r="AY1504" s="14" t="n">
        <f aca="false">SUMIFS(시군구_병원급!$E$5:$E$3668,시군구_병원급!$A$5:$A$3668,$A1504,시군구_병원급!$D$5:$D$3668,$D1504)</f>
        <v>1</v>
      </c>
      <c r="AZ1504" s="14" t="n">
        <f aca="false">SUMIFS(시군구_병원급!$F$5:$F$3668,시군구_병원급!$A$5:$A$3668,$A1504,시군구_병원급!$D$5:$D$3668,$D1504)</f>
        <v>0</v>
      </c>
      <c r="BA1504" s="14" t="n">
        <f aca="false">SUMIFS(시군구_병원급!$G$5:$G$3668,시군구_병원급!$A$5:$A$3668,$A1504,시군구_병원급!$D$5:$D$3668,$D1504)</f>
        <v>1</v>
      </c>
      <c r="BB1504" s="14" t="n">
        <f aca="false">SUMIFS(시군구_병원급!$H$5:$H$3668,시군구_병원급!$A$5:$A$3668,$A1504,시군구_병원급!$D$5:$D$3668,$D1504)</f>
        <v>6</v>
      </c>
      <c r="BC1504" s="16" t="n">
        <f aca="false">K1504+AY1504</f>
        <v>2</v>
      </c>
      <c r="BD1504" s="17" t="n">
        <f aca="false">IF(E1504=0,"",(K1504+AY1504)/E1504*1000)</f>
        <v>2.03873598369011</v>
      </c>
      <c r="BE1504" s="16" t="n">
        <f aca="false">AY1504-SUMIFS(시군구_병원급!$E$5:$E$3668,시군구_병원급!$A$5:$A$3668,$A1504,시군구_병원급!$D$5:$D$3668,$D1504-3)</f>
        <v>0</v>
      </c>
      <c r="BF1504" s="16" t="n">
        <f aca="false">IF(AY1504=0,1,0)</f>
        <v>0</v>
      </c>
      <c r="BG1504" s="16" t="n">
        <f aca="false">IF(K1504+AY1504=0,1,0)</f>
        <v>0</v>
      </c>
      <c r="BH1504" s="16" t="n">
        <f aca="false">AF1504+AG1504+AH1504</f>
        <v>14</v>
      </c>
      <c r="BI1504" s="18" t="n">
        <f aca="false">IF(H1504=0,"",BH1504/H1504)</f>
        <v>0.636363636363636</v>
      </c>
      <c r="BJ1504" s="16" t="n">
        <f aca="false">IF(AP1504="","",AP1504+AN1504)</f>
        <v>1</v>
      </c>
    </row>
    <row r="1505" customFormat="false" ht="15" hidden="false" customHeight="true" outlineLevel="0" collapsed="false">
      <c r="A1505" s="9" t="s">
        <v>310</v>
      </c>
      <c r="B1505" s="10" t="s">
        <v>288</v>
      </c>
      <c r="C1505" s="10" t="s">
        <v>311</v>
      </c>
      <c r="D1505" s="9" t="n">
        <v>2022</v>
      </c>
      <c r="E1505" s="11" t="n">
        <v>541</v>
      </c>
      <c r="F1505" s="11" t="n">
        <v>77</v>
      </c>
      <c r="G1505" s="11" t="n">
        <v>76</v>
      </c>
      <c r="H1505" s="11" t="n">
        <v>13</v>
      </c>
      <c r="I1505" s="11" t="n">
        <v>460</v>
      </c>
      <c r="J1505" s="11" t="n">
        <v>327</v>
      </c>
      <c r="K1505" s="11" t="n">
        <v>0</v>
      </c>
      <c r="L1505" s="12" t="n">
        <v>24.0295748613678</v>
      </c>
      <c r="M1505" s="12" t="n">
        <v>0</v>
      </c>
      <c r="N1505" s="13" t="n">
        <v>0.710869565217391</v>
      </c>
      <c r="O1505" s="13" t="n">
        <v>0.850277264325324</v>
      </c>
      <c r="P1505" s="13" t="n">
        <v>0.140480591497227</v>
      </c>
      <c r="Q1505" s="13" t="n">
        <v>-0.222701149425287</v>
      </c>
      <c r="R1505" s="13" t="n">
        <v>-0.269230769230769</v>
      </c>
      <c r="S1505" s="11" t="n">
        <v>0</v>
      </c>
      <c r="T1505" s="13" t="n">
        <v>-0.0714285714285714</v>
      </c>
      <c r="U1505" s="13" t="n">
        <v>-0.202772963604853</v>
      </c>
      <c r="V1505" s="11" t="n">
        <v>1</v>
      </c>
      <c r="W1505" s="13" t="n">
        <v>-0.230769230769231</v>
      </c>
      <c r="X1505" s="11" t="n">
        <v>1</v>
      </c>
      <c r="Y1505" s="11" t="n">
        <v>0</v>
      </c>
      <c r="Z1505" s="11" t="n">
        <v>1</v>
      </c>
      <c r="AA1505" s="11" t="n">
        <v>0</v>
      </c>
      <c r="AB1505" s="10" t="s">
        <v>515</v>
      </c>
      <c r="AC1505" s="11" t="n">
        <v>3</v>
      </c>
      <c r="AD1505" s="11" t="n">
        <v>3</v>
      </c>
      <c r="AE1505" s="11" t="n">
        <v>5</v>
      </c>
      <c r="AF1505" s="11" t="n">
        <v>0</v>
      </c>
      <c r="AG1505" s="11" t="n">
        <v>2</v>
      </c>
      <c r="AH1505" s="11" t="n">
        <v>0</v>
      </c>
      <c r="AI1505" s="13" t="n">
        <v>0.230769230769231</v>
      </c>
      <c r="AJ1505" s="13" t="n">
        <v>0.230769230769231</v>
      </c>
      <c r="AK1505" s="13" t="n">
        <v>0.384615384615385</v>
      </c>
      <c r="AL1505" s="13" t="n">
        <v>0</v>
      </c>
      <c r="AM1505" s="13" t="n">
        <v>0.153846153846154</v>
      </c>
      <c r="AN1505" s="11" t="n">
        <v>0</v>
      </c>
      <c r="AO1505" s="13" t="n">
        <v>0</v>
      </c>
      <c r="AP1505" s="11" t="n">
        <v>1</v>
      </c>
      <c r="AQ1505" s="11" t="n">
        <v>0</v>
      </c>
      <c r="AR1505" s="13" t="n">
        <v>0.0714285714285714</v>
      </c>
      <c r="AS1505" s="13" t="n">
        <v>0</v>
      </c>
      <c r="AT1505" s="14" t="n">
        <f aca="false">SUMIFS(시도_소아과개폐업!$C$5:$C$293,시도_소아과개폐업!$A$5:$A$293,$D1505,시도_소아과개폐업!$B$5:$B$293,$B1505)</f>
        <v>12</v>
      </c>
      <c r="AU1505" s="14" t="n">
        <f aca="false">SUMIFS(시도_소아과개폐업!$D$5:$D$293,시도_소아과개폐업!$A$5:$A$293,$D1505,시도_소아과개폐업!$B$5:$B$293,$B1505)</f>
        <v>13</v>
      </c>
      <c r="AV1505" s="14" t="n">
        <f aca="false">SUMIFS(시도_소아과개폐업!$F$5:$F$293,시도_소아과개폐업!$A$5:$A$293,$D1505,시도_소아과개폐업!$B$5:$B$293,$B1505)</f>
        <v>-1</v>
      </c>
      <c r="AW1505" s="15" t="n">
        <f aca="false">SUMIFS(시도_소아과개폐업!$G$5:$G$293,시도_소아과개폐업!$A$5:$A$293,$D1505,시도_소아과개폐업!$B$5:$B$293,$B1505)</f>
        <v>0.203125</v>
      </c>
      <c r="AX1505" s="14" t="n">
        <f aca="false">SUMIFS(시도_소아과개폐업!$H$5:$H$293,시도_소아과개폐업!$A$5:$A$293,$D1505,시도_소아과개폐업!$B$5:$B$293,$B1505)</f>
        <v>43</v>
      </c>
      <c r="AY1505" s="14" t="n">
        <f aca="false">SUMIFS(시군구_병원급!$E$5:$E$3668,시군구_병원급!$A$5:$A$3668,$A1505,시군구_병원급!$D$5:$D$3668,$D1505)</f>
        <v>1</v>
      </c>
      <c r="AZ1505" s="14" t="n">
        <f aca="false">SUMIFS(시군구_병원급!$F$5:$F$3668,시군구_병원급!$A$5:$A$3668,$A1505,시군구_병원급!$D$5:$D$3668,$D1505)</f>
        <v>0</v>
      </c>
      <c r="BA1505" s="14" t="n">
        <f aca="false">SUMIFS(시군구_병원급!$G$5:$G$3668,시군구_병원급!$A$5:$A$3668,$A1505,시군구_병원급!$D$5:$D$3668,$D1505)</f>
        <v>0</v>
      </c>
      <c r="BB1505" s="14" t="n">
        <f aca="false">SUMIFS(시군구_병원급!$H$5:$H$3668,시군구_병원급!$A$5:$A$3668,$A1505,시군구_병원급!$D$5:$D$3668,$D1505)</f>
        <v>2</v>
      </c>
      <c r="BC1505" s="16" t="n">
        <f aca="false">K1505+AY1505</f>
        <v>1</v>
      </c>
      <c r="BD1505" s="17" t="n">
        <f aca="false">IF(E1505=0,"",(K1505+AY1505)/E1505*1000)</f>
        <v>1.84842883548983</v>
      </c>
      <c r="BE1505" s="16" t="n">
        <f aca="false">AY1505-SUMIFS(시군구_병원급!$E$5:$E$3668,시군구_병원급!$A$5:$A$3668,$A1505,시군구_병원급!$D$5:$D$3668,$D1505-3)</f>
        <v>0</v>
      </c>
      <c r="BF1505" s="16" t="n">
        <f aca="false">IF(AY1505=0,1,0)</f>
        <v>0</v>
      </c>
      <c r="BG1505" s="16" t="n">
        <f aca="false">IF(K1505+AY1505=0,1,0)</f>
        <v>0</v>
      </c>
      <c r="BH1505" s="16" t="n">
        <f aca="false">AF1505+AG1505+AH1505</f>
        <v>2</v>
      </c>
      <c r="BI1505" s="18" t="n">
        <f aca="false">IF(H1505=0,"",BH1505/H1505)</f>
        <v>0.153846153846154</v>
      </c>
      <c r="BJ1505" s="16" t="n">
        <f aca="false">IF(AP1505="","",AP1505+AN1505)</f>
        <v>1</v>
      </c>
    </row>
    <row r="1506" customFormat="false" ht="15" hidden="false" customHeight="true" outlineLevel="0" collapsed="false">
      <c r="A1506" s="9" t="s">
        <v>312</v>
      </c>
      <c r="B1506" s="10" t="s">
        <v>288</v>
      </c>
      <c r="C1506" s="10" t="s">
        <v>313</v>
      </c>
      <c r="D1506" s="9" t="n">
        <v>2022</v>
      </c>
      <c r="E1506" s="11" t="n">
        <v>3407</v>
      </c>
      <c r="F1506" s="11" t="n">
        <v>402</v>
      </c>
      <c r="G1506" s="11" t="n">
        <v>407</v>
      </c>
      <c r="H1506" s="11" t="n">
        <v>58</v>
      </c>
      <c r="I1506" s="11" t="n">
        <v>2670</v>
      </c>
      <c r="J1506" s="11" t="n">
        <v>2036</v>
      </c>
      <c r="K1506" s="11" t="n">
        <v>4</v>
      </c>
      <c r="L1506" s="12" t="n">
        <v>17.0237745817435</v>
      </c>
      <c r="M1506" s="12" t="n">
        <v>1.17405341943058</v>
      </c>
      <c r="N1506" s="13" t="n">
        <v>0.762546816479401</v>
      </c>
      <c r="O1506" s="13" t="n">
        <v>0.783680657469915</v>
      </c>
      <c r="P1506" s="13" t="n">
        <v>0.119459935427062</v>
      </c>
      <c r="Q1506" s="13" t="n">
        <v>-0.216961618018846</v>
      </c>
      <c r="R1506" s="13" t="n">
        <v>-0.290940766550523</v>
      </c>
      <c r="S1506" s="11" t="n">
        <v>-1</v>
      </c>
      <c r="T1506" s="13" t="n">
        <v>-0.0333333333333333</v>
      </c>
      <c r="U1506" s="13" t="n">
        <v>-0.0588649982375749</v>
      </c>
      <c r="V1506" s="11" t="n">
        <v>0</v>
      </c>
      <c r="W1506" s="13" t="n">
        <v>-0.155172413793103</v>
      </c>
      <c r="X1506" s="11" t="n">
        <v>0</v>
      </c>
      <c r="Y1506" s="11" t="n">
        <v>0</v>
      </c>
      <c r="Z1506" s="11" t="n">
        <v>0</v>
      </c>
      <c r="AA1506" s="11" t="n">
        <v>0</v>
      </c>
      <c r="AB1506" s="10" t="s">
        <v>515</v>
      </c>
      <c r="AC1506" s="11" t="n">
        <v>12</v>
      </c>
      <c r="AD1506" s="11" t="n">
        <v>21</v>
      </c>
      <c r="AE1506" s="11" t="n">
        <v>13</v>
      </c>
      <c r="AF1506" s="11" t="n">
        <v>3</v>
      </c>
      <c r="AG1506" s="11" t="n">
        <v>9</v>
      </c>
      <c r="AH1506" s="11" t="n">
        <v>0</v>
      </c>
      <c r="AI1506" s="13" t="n">
        <v>0.206896551724138</v>
      </c>
      <c r="AJ1506" s="13" t="n">
        <v>0.362068965517241</v>
      </c>
      <c r="AK1506" s="13" t="n">
        <v>0.224137931034483</v>
      </c>
      <c r="AL1506" s="13" t="n">
        <v>0.0517241379310345</v>
      </c>
      <c r="AM1506" s="13" t="n">
        <v>0.155172413793104</v>
      </c>
      <c r="AN1506" s="11" t="n">
        <v>3</v>
      </c>
      <c r="AO1506" s="13" t="n">
        <v>0.0491803278688525</v>
      </c>
      <c r="AP1506" s="11" t="n">
        <v>4</v>
      </c>
      <c r="AQ1506" s="11" t="n">
        <v>4</v>
      </c>
      <c r="AR1506" s="13" t="n">
        <v>0.0655737704918033</v>
      </c>
      <c r="AS1506" s="13" t="n">
        <v>0.0655737704918033</v>
      </c>
      <c r="AT1506" s="14" t="n">
        <f aca="false">SUMIFS(시도_소아과개폐업!$C$5:$C$293,시도_소아과개폐업!$A$5:$A$293,$D1506,시도_소아과개폐업!$B$5:$B$293,$B1506)</f>
        <v>12</v>
      </c>
      <c r="AU1506" s="14" t="n">
        <f aca="false">SUMIFS(시도_소아과개폐업!$D$5:$D$293,시도_소아과개폐업!$A$5:$A$293,$D1506,시도_소아과개폐업!$B$5:$B$293,$B1506)</f>
        <v>13</v>
      </c>
      <c r="AV1506" s="14" t="n">
        <f aca="false">SUMIFS(시도_소아과개폐업!$F$5:$F$293,시도_소아과개폐업!$A$5:$A$293,$D1506,시도_소아과개폐업!$B$5:$B$293,$B1506)</f>
        <v>-1</v>
      </c>
      <c r="AW1506" s="15" t="n">
        <f aca="false">SUMIFS(시도_소아과개폐업!$G$5:$G$293,시도_소아과개폐업!$A$5:$A$293,$D1506,시도_소아과개폐업!$B$5:$B$293,$B1506)</f>
        <v>0.203125</v>
      </c>
      <c r="AX1506" s="14" t="n">
        <f aca="false">SUMIFS(시도_소아과개폐업!$H$5:$H$293,시도_소아과개폐업!$A$5:$A$293,$D1506,시도_소아과개폐업!$B$5:$B$293,$B1506)</f>
        <v>43</v>
      </c>
      <c r="AY1506" s="14" t="n">
        <f aca="false">SUMIFS(시군구_병원급!$E$5:$E$3668,시군구_병원급!$A$5:$A$3668,$A1506,시군구_병원급!$D$5:$D$3668,$D1506)</f>
        <v>1</v>
      </c>
      <c r="AZ1506" s="14" t="n">
        <f aca="false">SUMIFS(시군구_병원급!$F$5:$F$3668,시군구_병원급!$A$5:$A$3668,$A1506,시군구_병원급!$D$5:$D$3668,$D1506)</f>
        <v>1</v>
      </c>
      <c r="BA1506" s="14" t="n">
        <f aca="false">SUMIFS(시군구_병원급!$G$5:$G$3668,시군구_병원급!$A$5:$A$3668,$A1506,시군구_병원급!$D$5:$D$3668,$D1506)</f>
        <v>2</v>
      </c>
      <c r="BB1506" s="14" t="n">
        <f aca="false">SUMIFS(시군구_병원급!$H$5:$H$3668,시군구_병원급!$A$5:$A$3668,$A1506,시군구_병원급!$D$5:$D$3668,$D1506)</f>
        <v>9</v>
      </c>
      <c r="BC1506" s="16" t="n">
        <f aca="false">K1506+AY1506</f>
        <v>5</v>
      </c>
      <c r="BD1506" s="17" t="n">
        <f aca="false">IF(E1506=0,"",(K1506+AY1506)/E1506*1000)</f>
        <v>1.46756677428823</v>
      </c>
      <c r="BE1506" s="16" t="n">
        <f aca="false">AY1506-SUMIFS(시군구_병원급!$E$5:$E$3668,시군구_병원급!$A$5:$A$3668,$A1506,시군구_병원급!$D$5:$D$3668,$D1506-3)</f>
        <v>0</v>
      </c>
      <c r="BF1506" s="16" t="n">
        <f aca="false">IF(AY1506=0,1,0)</f>
        <v>0</v>
      </c>
      <c r="BG1506" s="16" t="n">
        <f aca="false">IF(K1506+AY1506=0,1,0)</f>
        <v>0</v>
      </c>
      <c r="BH1506" s="16" t="n">
        <f aca="false">AF1506+AG1506+AH1506</f>
        <v>12</v>
      </c>
      <c r="BI1506" s="18" t="n">
        <f aca="false">IF(H1506=0,"",BH1506/H1506)</f>
        <v>0.206896551724138</v>
      </c>
      <c r="BJ1506" s="16" t="n">
        <f aca="false">IF(AP1506="","",AP1506+AN1506)</f>
        <v>7</v>
      </c>
    </row>
    <row r="1507" customFormat="false" ht="15" hidden="false" customHeight="true" outlineLevel="0" collapsed="false">
      <c r="A1507" s="9" t="s">
        <v>314</v>
      </c>
      <c r="B1507" s="10" t="s">
        <v>288</v>
      </c>
      <c r="C1507" s="10" t="s">
        <v>315</v>
      </c>
      <c r="D1507" s="9" t="n">
        <v>2022</v>
      </c>
      <c r="E1507" s="11" t="n">
        <v>1616</v>
      </c>
      <c r="F1507" s="11" t="n">
        <v>220</v>
      </c>
      <c r="G1507" s="11" t="n">
        <v>212</v>
      </c>
      <c r="H1507" s="11" t="n">
        <v>25</v>
      </c>
      <c r="I1507" s="11" t="n">
        <v>1481</v>
      </c>
      <c r="J1507" s="11" t="n">
        <v>910</v>
      </c>
      <c r="K1507" s="11" t="n">
        <v>0</v>
      </c>
      <c r="L1507" s="12" t="n">
        <v>15.470297029703</v>
      </c>
      <c r="M1507" s="12" t="n">
        <v>0</v>
      </c>
      <c r="N1507" s="13" t="n">
        <v>0.614449696151249</v>
      </c>
      <c r="O1507" s="13" t="n">
        <v>0.916460396039604</v>
      </c>
      <c r="P1507" s="13" t="n">
        <v>0.131188118811881</v>
      </c>
      <c r="Q1507" s="13" t="n">
        <v>-0.183838383838384</v>
      </c>
      <c r="R1507" s="13" t="n">
        <v>-0.283783783783784</v>
      </c>
      <c r="S1507" s="11" t="n">
        <v>0</v>
      </c>
      <c r="T1507" s="13" t="n">
        <v>-0.0384615384615384</v>
      </c>
      <c r="U1507" s="13" t="n">
        <v>-0.0256578947368421</v>
      </c>
      <c r="V1507" s="11" t="n">
        <v>1</v>
      </c>
      <c r="W1507" s="13" t="n">
        <v>-0.04</v>
      </c>
      <c r="X1507" s="11" t="n">
        <v>0</v>
      </c>
      <c r="Y1507" s="11" t="n">
        <v>0</v>
      </c>
      <c r="Z1507" s="11" t="n">
        <v>0</v>
      </c>
      <c r="AA1507" s="11" t="n">
        <v>0</v>
      </c>
      <c r="AB1507" s="10" t="s">
        <v>515</v>
      </c>
      <c r="AC1507" s="11" t="n">
        <v>2</v>
      </c>
      <c r="AD1507" s="11" t="n">
        <v>6</v>
      </c>
      <c r="AE1507" s="11" t="n">
        <v>5</v>
      </c>
      <c r="AF1507" s="11" t="n">
        <v>2</v>
      </c>
      <c r="AG1507" s="11" t="n">
        <v>10</v>
      </c>
      <c r="AH1507" s="11" t="n">
        <v>0</v>
      </c>
      <c r="AI1507" s="13" t="n">
        <v>0.08</v>
      </c>
      <c r="AJ1507" s="13" t="n">
        <v>0.24</v>
      </c>
      <c r="AK1507" s="13" t="n">
        <v>0.2</v>
      </c>
      <c r="AL1507" s="13" t="n">
        <v>0.08</v>
      </c>
      <c r="AM1507" s="13" t="n">
        <v>0.4</v>
      </c>
      <c r="AN1507" s="11" t="n">
        <v>0</v>
      </c>
      <c r="AO1507" s="13" t="n">
        <v>0</v>
      </c>
      <c r="AP1507" s="11" t="n">
        <v>2</v>
      </c>
      <c r="AQ1507" s="11" t="n">
        <v>0</v>
      </c>
      <c r="AR1507" s="13" t="n">
        <v>0.0740740740740741</v>
      </c>
      <c r="AS1507" s="13" t="n">
        <v>0</v>
      </c>
      <c r="AT1507" s="14" t="n">
        <f aca="false">SUMIFS(시도_소아과개폐업!$C$5:$C$293,시도_소아과개폐업!$A$5:$A$293,$D1507,시도_소아과개폐업!$B$5:$B$293,$B1507)</f>
        <v>12</v>
      </c>
      <c r="AU1507" s="14" t="n">
        <f aca="false">SUMIFS(시도_소아과개폐업!$D$5:$D$293,시도_소아과개폐업!$A$5:$A$293,$D1507,시도_소아과개폐업!$B$5:$B$293,$B1507)</f>
        <v>13</v>
      </c>
      <c r="AV1507" s="14" t="n">
        <f aca="false">SUMIFS(시도_소아과개폐업!$F$5:$F$293,시도_소아과개폐업!$A$5:$A$293,$D1507,시도_소아과개폐업!$B$5:$B$293,$B1507)</f>
        <v>-1</v>
      </c>
      <c r="AW1507" s="15" t="n">
        <f aca="false">SUMIFS(시도_소아과개폐업!$G$5:$G$293,시도_소아과개폐업!$A$5:$A$293,$D1507,시도_소아과개폐업!$B$5:$B$293,$B1507)</f>
        <v>0.203125</v>
      </c>
      <c r="AX1507" s="14" t="n">
        <f aca="false">SUMIFS(시도_소아과개폐업!$H$5:$H$293,시도_소아과개폐업!$A$5:$A$293,$D1507,시도_소아과개폐업!$B$5:$B$293,$B1507)</f>
        <v>43</v>
      </c>
      <c r="AY1507" s="14" t="n">
        <f aca="false">SUMIFS(시군구_병원급!$E$5:$E$3668,시군구_병원급!$A$5:$A$3668,$A1507,시군구_병원급!$D$5:$D$3668,$D1507)</f>
        <v>0</v>
      </c>
      <c r="AZ1507" s="14" t="n">
        <f aca="false">SUMIFS(시군구_병원급!$F$5:$F$3668,시군구_병원급!$A$5:$A$3668,$A1507,시군구_병원급!$D$5:$D$3668,$D1507)</f>
        <v>1</v>
      </c>
      <c r="BA1507" s="14" t="n">
        <f aca="false">SUMIFS(시군구_병원급!$G$5:$G$3668,시군구_병원급!$A$5:$A$3668,$A1507,시군구_병원급!$D$5:$D$3668,$D1507)</f>
        <v>3</v>
      </c>
      <c r="BB1507" s="14" t="n">
        <f aca="false">SUMIFS(시군구_병원급!$H$5:$H$3668,시군구_병원급!$A$5:$A$3668,$A1507,시군구_병원급!$D$5:$D$3668,$D1507)</f>
        <v>4</v>
      </c>
      <c r="BC1507" s="16" t="n">
        <f aca="false">K1507+AY1507</f>
        <v>0</v>
      </c>
      <c r="BD1507" s="17" t="n">
        <f aca="false">IF(E1507=0,"",(K1507+AY1507)/E1507*1000)</f>
        <v>0</v>
      </c>
      <c r="BE1507" s="16" t="n">
        <f aca="false">AY1507-SUMIFS(시군구_병원급!$E$5:$E$3668,시군구_병원급!$A$5:$A$3668,$A1507,시군구_병원급!$D$5:$D$3668,$D1507-3)</f>
        <v>0</v>
      </c>
      <c r="BF1507" s="16" t="n">
        <f aca="false">IF(AY1507=0,1,0)</f>
        <v>1</v>
      </c>
      <c r="BG1507" s="16" t="n">
        <f aca="false">IF(K1507+AY1507=0,1,0)</f>
        <v>1</v>
      </c>
      <c r="BH1507" s="16" t="n">
        <f aca="false">AF1507+AG1507+AH1507</f>
        <v>12</v>
      </c>
      <c r="BI1507" s="18" t="n">
        <f aca="false">IF(H1507=0,"",BH1507/H1507)</f>
        <v>0.48</v>
      </c>
      <c r="BJ1507" s="16" t="n">
        <f aca="false">IF(AP1507="","",AP1507+AN1507)</f>
        <v>2</v>
      </c>
    </row>
    <row r="1508" customFormat="false" ht="15" hidden="false" customHeight="true" outlineLevel="0" collapsed="false">
      <c r="A1508" s="9" t="s">
        <v>316</v>
      </c>
      <c r="B1508" s="10" t="s">
        <v>288</v>
      </c>
      <c r="C1508" s="10" t="s">
        <v>317</v>
      </c>
      <c r="D1508" s="9" t="n">
        <v>2022</v>
      </c>
      <c r="E1508" s="11" t="n">
        <v>1241</v>
      </c>
      <c r="F1508" s="11" t="n">
        <v>161</v>
      </c>
      <c r="G1508" s="11" t="n">
        <v>169</v>
      </c>
      <c r="H1508" s="11" t="n">
        <v>23</v>
      </c>
      <c r="I1508" s="11" t="n">
        <v>1430</v>
      </c>
      <c r="J1508" s="11" t="n">
        <v>961</v>
      </c>
      <c r="K1508" s="11" t="n">
        <v>0</v>
      </c>
      <c r="L1508" s="12" t="n">
        <v>18.5334407735697</v>
      </c>
      <c r="M1508" s="12" t="n">
        <v>0</v>
      </c>
      <c r="N1508" s="13" t="n">
        <v>0.672027972027972</v>
      </c>
      <c r="O1508" s="13" t="n">
        <v>1.15229653505238</v>
      </c>
      <c r="P1508" s="13" t="n">
        <v>0.136180499597099</v>
      </c>
      <c r="Q1508" s="13" t="n">
        <v>-0.28016241299304</v>
      </c>
      <c r="R1508" s="13" t="n">
        <v>-0.221198156682028</v>
      </c>
      <c r="S1508" s="11" t="n">
        <v>0</v>
      </c>
      <c r="T1508" s="13" t="n">
        <v>-0.08</v>
      </c>
      <c r="U1508" s="13" t="n">
        <v>-0.0548578982154659</v>
      </c>
      <c r="V1508" s="11" t="n">
        <v>1</v>
      </c>
      <c r="W1508" s="13" t="n">
        <v>-0.173913043478261</v>
      </c>
      <c r="X1508" s="11" t="n">
        <v>0</v>
      </c>
      <c r="Y1508" s="11" t="n">
        <v>0</v>
      </c>
      <c r="Z1508" s="11" t="n">
        <v>0</v>
      </c>
      <c r="AA1508" s="11" t="n">
        <v>0</v>
      </c>
      <c r="AB1508" s="10" t="s">
        <v>515</v>
      </c>
      <c r="AC1508" s="11" t="n">
        <v>1</v>
      </c>
      <c r="AD1508" s="11" t="n">
        <v>9</v>
      </c>
      <c r="AE1508" s="11" t="n">
        <v>2</v>
      </c>
      <c r="AF1508" s="11" t="n">
        <v>3</v>
      </c>
      <c r="AG1508" s="11" t="n">
        <v>8</v>
      </c>
      <c r="AH1508" s="11" t="n">
        <v>0</v>
      </c>
      <c r="AI1508" s="13" t="n">
        <v>0.0434782608695652</v>
      </c>
      <c r="AJ1508" s="13" t="n">
        <v>0.391304347826087</v>
      </c>
      <c r="AK1508" s="13" t="n">
        <v>0.0869565217391304</v>
      </c>
      <c r="AL1508" s="13" t="n">
        <v>0.130434782608696</v>
      </c>
      <c r="AM1508" s="13" t="n">
        <v>0.347826086956522</v>
      </c>
      <c r="AN1508" s="11" t="n">
        <v>2</v>
      </c>
      <c r="AO1508" s="13" t="n">
        <v>0.08</v>
      </c>
      <c r="AP1508" s="11" t="n">
        <v>0</v>
      </c>
      <c r="AQ1508" s="11" t="n">
        <v>0</v>
      </c>
      <c r="AR1508" s="13" t="n">
        <v>0</v>
      </c>
      <c r="AS1508" s="13" t="n">
        <v>0</v>
      </c>
      <c r="AT1508" s="14" t="n">
        <f aca="false">SUMIFS(시도_소아과개폐업!$C$5:$C$293,시도_소아과개폐업!$A$5:$A$293,$D1508,시도_소아과개폐업!$B$5:$B$293,$B1508)</f>
        <v>12</v>
      </c>
      <c r="AU1508" s="14" t="n">
        <f aca="false">SUMIFS(시도_소아과개폐업!$D$5:$D$293,시도_소아과개폐업!$A$5:$A$293,$D1508,시도_소아과개폐업!$B$5:$B$293,$B1508)</f>
        <v>13</v>
      </c>
      <c r="AV1508" s="14" t="n">
        <f aca="false">SUMIFS(시도_소아과개폐업!$F$5:$F$293,시도_소아과개폐업!$A$5:$A$293,$D1508,시도_소아과개폐업!$B$5:$B$293,$B1508)</f>
        <v>-1</v>
      </c>
      <c r="AW1508" s="15" t="n">
        <f aca="false">SUMIFS(시도_소아과개폐업!$G$5:$G$293,시도_소아과개폐업!$A$5:$A$293,$D1508,시도_소아과개폐업!$B$5:$B$293,$B1508)</f>
        <v>0.203125</v>
      </c>
      <c r="AX1508" s="14" t="n">
        <f aca="false">SUMIFS(시도_소아과개폐업!$H$5:$H$293,시도_소아과개폐업!$A$5:$A$293,$D1508,시도_소아과개폐업!$B$5:$B$293,$B1508)</f>
        <v>43</v>
      </c>
      <c r="AY1508" s="14" t="n">
        <f aca="false">SUMIFS(시군구_병원급!$E$5:$E$3668,시군구_병원급!$A$5:$A$3668,$A1508,시군구_병원급!$D$5:$D$3668,$D1508)</f>
        <v>0</v>
      </c>
      <c r="AZ1508" s="14" t="n">
        <f aca="false">SUMIFS(시군구_병원급!$F$5:$F$3668,시군구_병원급!$A$5:$A$3668,$A1508,시군구_병원급!$D$5:$D$3668,$D1508)</f>
        <v>0</v>
      </c>
      <c r="BA1508" s="14" t="n">
        <f aca="false">SUMIFS(시군구_병원급!$G$5:$G$3668,시군구_병원급!$A$5:$A$3668,$A1508,시군구_병원급!$D$5:$D$3668,$D1508)</f>
        <v>0</v>
      </c>
      <c r="BB1508" s="14" t="n">
        <f aca="false">SUMIFS(시군구_병원급!$H$5:$H$3668,시군구_병원급!$A$5:$A$3668,$A1508,시군구_병원급!$D$5:$D$3668,$D1508)</f>
        <v>3</v>
      </c>
      <c r="BC1508" s="16" t="n">
        <f aca="false">K1508+AY1508</f>
        <v>0</v>
      </c>
      <c r="BD1508" s="17" t="n">
        <f aca="false">IF(E1508=0,"",(K1508+AY1508)/E1508*1000)</f>
        <v>0</v>
      </c>
      <c r="BE1508" s="16" t="n">
        <f aca="false">AY1508-SUMIFS(시군구_병원급!$E$5:$E$3668,시군구_병원급!$A$5:$A$3668,$A1508,시군구_병원급!$D$5:$D$3668,$D1508-3)</f>
        <v>0</v>
      </c>
      <c r="BF1508" s="16" t="n">
        <f aca="false">IF(AY1508=0,1,0)</f>
        <v>1</v>
      </c>
      <c r="BG1508" s="16" t="n">
        <f aca="false">IF(K1508+AY1508=0,1,0)</f>
        <v>1</v>
      </c>
      <c r="BH1508" s="16" t="n">
        <f aca="false">AF1508+AG1508+AH1508</f>
        <v>11</v>
      </c>
      <c r="BI1508" s="18" t="n">
        <f aca="false">IF(H1508=0,"",BH1508/H1508)</f>
        <v>0.478260869565217</v>
      </c>
      <c r="BJ1508" s="16" t="n">
        <f aca="false">IF(AP1508="","",AP1508+AN1508)</f>
        <v>2</v>
      </c>
    </row>
    <row r="1509" customFormat="false" ht="15" hidden="false" customHeight="true" outlineLevel="0" collapsed="false">
      <c r="A1509" s="9" t="s">
        <v>318</v>
      </c>
      <c r="B1509" s="10" t="s">
        <v>319</v>
      </c>
      <c r="C1509" s="10" t="s">
        <v>320</v>
      </c>
      <c r="D1509" s="9" t="n">
        <v>2022</v>
      </c>
      <c r="E1509" s="11" t="n">
        <v>6665</v>
      </c>
      <c r="F1509" s="11" t="n">
        <v>796</v>
      </c>
      <c r="G1509" s="11" t="n">
        <v>820</v>
      </c>
      <c r="H1509" s="11" t="n">
        <v>154</v>
      </c>
      <c r="I1509" s="11" t="n">
        <v>8934</v>
      </c>
      <c r="J1509" s="11" t="n">
        <v>5941</v>
      </c>
      <c r="K1509" s="11" t="n">
        <v>3</v>
      </c>
      <c r="L1509" s="12" t="n">
        <v>23.105776444111</v>
      </c>
      <c r="M1509" s="12" t="n">
        <v>0.450112528132033</v>
      </c>
      <c r="N1509" s="13" t="n">
        <v>0.664987687486009</v>
      </c>
      <c r="O1509" s="13" t="n">
        <v>1.34043510877719</v>
      </c>
      <c r="P1509" s="13" t="n">
        <v>0.123030757689422</v>
      </c>
      <c r="Q1509" s="13" t="n">
        <v>-0.342507645259939</v>
      </c>
      <c r="R1509" s="13" t="n">
        <v>-0.321192052980132</v>
      </c>
      <c r="S1509" s="11" t="n">
        <v>0</v>
      </c>
      <c r="T1509" s="13" t="n">
        <v>-0.12</v>
      </c>
      <c r="U1509" s="13" t="n">
        <v>-0.144170897595555</v>
      </c>
      <c r="V1509" s="11" t="n">
        <v>0</v>
      </c>
      <c r="W1509" s="13" t="n">
        <v>-0.25974025974026</v>
      </c>
      <c r="X1509" s="11" t="n">
        <v>1</v>
      </c>
      <c r="Y1509" s="11" t="n">
        <v>1</v>
      </c>
      <c r="Z1509" s="11" t="n">
        <v>1</v>
      </c>
      <c r="AA1509" s="11" t="n">
        <v>1</v>
      </c>
      <c r="AB1509" s="10" t="s">
        <v>515</v>
      </c>
      <c r="AC1509" s="11" t="n">
        <v>13</v>
      </c>
      <c r="AD1509" s="11" t="n">
        <v>55</v>
      </c>
      <c r="AE1509" s="11" t="n">
        <v>64</v>
      </c>
      <c r="AF1509" s="11" t="n">
        <v>2</v>
      </c>
      <c r="AG1509" s="11" t="n">
        <v>19</v>
      </c>
      <c r="AH1509" s="11" t="n">
        <v>1</v>
      </c>
      <c r="AI1509" s="13" t="n">
        <v>0.0844155844155844</v>
      </c>
      <c r="AJ1509" s="13" t="n">
        <v>0.357142857142857</v>
      </c>
      <c r="AK1509" s="13" t="n">
        <v>0.415584415584416</v>
      </c>
      <c r="AL1509" s="13" t="n">
        <v>0.012987012987013</v>
      </c>
      <c r="AM1509" s="13" t="n">
        <v>0.123376623376623</v>
      </c>
      <c r="AN1509" s="11" t="n">
        <v>6</v>
      </c>
      <c r="AO1509" s="13" t="n">
        <v>0.0375</v>
      </c>
      <c r="AP1509" s="11" t="n">
        <v>18</v>
      </c>
      <c r="AQ1509" s="11" t="n">
        <v>1</v>
      </c>
      <c r="AR1509" s="13" t="n">
        <v>0.101694915254237</v>
      </c>
      <c r="AS1509" s="13" t="n">
        <v>0.00564971751412429</v>
      </c>
      <c r="AT1509" s="14" t="n">
        <f aca="false">SUMIFS(시도_소아과개폐업!$C$5:$C$293,시도_소아과개폐업!$A$5:$A$293,$D1509,시도_소아과개폐업!$B$5:$B$293,$B1509)</f>
        <v>9</v>
      </c>
      <c r="AU1509" s="14" t="n">
        <f aca="false">SUMIFS(시도_소아과개폐업!$D$5:$D$293,시도_소아과개폐업!$A$5:$A$293,$D1509,시도_소아과개폐업!$B$5:$B$293,$B1509)</f>
        <v>13</v>
      </c>
      <c r="AV1509" s="14" t="n">
        <f aca="false">SUMIFS(시도_소아과개폐업!$F$5:$F$293,시도_소아과개폐업!$A$5:$A$293,$D1509,시도_소아과개폐업!$B$5:$B$293,$B1509)</f>
        <v>-4</v>
      </c>
      <c r="AW1509" s="15" t="n">
        <f aca="false">SUMIFS(시도_소아과개폐업!$G$5:$G$293,시도_소아과개폐업!$A$5:$A$293,$D1509,시도_소아과개폐업!$B$5:$B$293,$B1509)</f>
        <v>0.5</v>
      </c>
      <c r="AX1509" s="14" t="n">
        <f aca="false">SUMIFS(시도_소아과개폐업!$H$5:$H$293,시도_소아과개폐업!$A$5:$A$293,$D1509,시도_소아과개폐업!$B$5:$B$293,$B1509)</f>
        <v>41</v>
      </c>
      <c r="AY1509" s="14" t="n">
        <f aca="false">SUMIFS(시군구_병원급!$E$5:$E$3668,시군구_병원급!$A$5:$A$3668,$A1509,시군구_병원급!$D$5:$D$3668,$D1509)</f>
        <v>8</v>
      </c>
      <c r="AZ1509" s="14" t="n">
        <f aca="false">SUMIFS(시군구_병원급!$F$5:$F$3668,시군구_병원급!$A$5:$A$3668,$A1509,시군구_병원급!$D$5:$D$3668,$D1509)</f>
        <v>5</v>
      </c>
      <c r="BA1509" s="14" t="n">
        <f aca="false">SUMIFS(시군구_병원급!$G$5:$G$3668,시군구_병원급!$A$5:$A$3668,$A1509,시군구_병원급!$D$5:$D$3668,$D1509)</f>
        <v>21</v>
      </c>
      <c r="BB1509" s="14" t="n">
        <f aca="false">SUMIFS(시군구_병원급!$H$5:$H$3668,시군구_병원급!$A$5:$A$3668,$A1509,시군구_병원급!$D$5:$D$3668,$D1509)</f>
        <v>42</v>
      </c>
      <c r="BC1509" s="16" t="n">
        <f aca="false">K1509+AY1509</f>
        <v>11</v>
      </c>
      <c r="BD1509" s="17" t="n">
        <f aca="false">IF(E1509=0,"",(K1509+AY1509)/E1509*1000)</f>
        <v>1.65041260315079</v>
      </c>
      <c r="BE1509" s="16" t="n">
        <f aca="false">AY1509-SUMIFS(시군구_병원급!$E$5:$E$3668,시군구_병원급!$A$5:$A$3668,$A1509,시군구_병원급!$D$5:$D$3668,$D1509-3)</f>
        <v>0</v>
      </c>
      <c r="BF1509" s="16" t="n">
        <f aca="false">IF(AY1509=0,1,0)</f>
        <v>0</v>
      </c>
      <c r="BG1509" s="16" t="n">
        <f aca="false">IF(K1509+AY1509=0,1,0)</f>
        <v>0</v>
      </c>
      <c r="BH1509" s="16" t="n">
        <f aca="false">AF1509+AG1509+AH1509</f>
        <v>22</v>
      </c>
      <c r="BI1509" s="18" t="n">
        <f aca="false">IF(H1509=0,"",BH1509/H1509)</f>
        <v>0.142857142857143</v>
      </c>
      <c r="BJ1509" s="16" t="n">
        <f aca="false">IF(AP1509="","",AP1509+AN1509)</f>
        <v>24</v>
      </c>
    </row>
    <row r="1510" customFormat="false" ht="15" hidden="false" customHeight="true" outlineLevel="0" collapsed="false">
      <c r="A1510" s="9" t="s">
        <v>321</v>
      </c>
      <c r="B1510" s="10" t="s">
        <v>319</v>
      </c>
      <c r="C1510" s="10" t="s">
        <v>322</v>
      </c>
      <c r="D1510" s="9" t="n">
        <v>2022</v>
      </c>
      <c r="E1510" s="11" t="n">
        <v>9247</v>
      </c>
      <c r="F1510" s="11" t="n">
        <v>1246</v>
      </c>
      <c r="G1510" s="11" t="n">
        <v>1267</v>
      </c>
      <c r="H1510" s="11" t="n">
        <v>133</v>
      </c>
      <c r="I1510" s="11" t="n">
        <v>8127</v>
      </c>
      <c r="J1510" s="11" t="n">
        <v>6003</v>
      </c>
      <c r="K1510" s="11" t="n">
        <v>6</v>
      </c>
      <c r="L1510" s="12" t="n">
        <v>14.3830431491295</v>
      </c>
      <c r="M1510" s="12" t="n">
        <v>0.648859089434411</v>
      </c>
      <c r="N1510" s="13" t="n">
        <v>0.738648947951274</v>
      </c>
      <c r="O1510" s="13" t="n">
        <v>0.87887963663891</v>
      </c>
      <c r="P1510" s="13" t="n">
        <v>0.137017411052233</v>
      </c>
      <c r="Q1510" s="13" t="n">
        <v>-0.229865911551595</v>
      </c>
      <c r="R1510" s="13" t="n">
        <v>-0.194020356234097</v>
      </c>
      <c r="S1510" s="11" t="n">
        <v>0</v>
      </c>
      <c r="T1510" s="13" t="n">
        <v>-0.0567375886524822</v>
      </c>
      <c r="U1510" s="13" t="n">
        <v>-0.0676838361821728</v>
      </c>
      <c r="V1510" s="11" t="n">
        <v>0</v>
      </c>
      <c r="W1510" s="13" t="n">
        <v>-0.180451127819549</v>
      </c>
      <c r="X1510" s="11" t="n">
        <v>0</v>
      </c>
      <c r="Y1510" s="11" t="n">
        <v>0</v>
      </c>
      <c r="Z1510" s="11" t="n">
        <v>0</v>
      </c>
      <c r="AA1510" s="11" t="n">
        <v>0</v>
      </c>
      <c r="AB1510" s="10" t="s">
        <v>515</v>
      </c>
      <c r="AC1510" s="11" t="n">
        <v>24</v>
      </c>
      <c r="AD1510" s="11" t="n">
        <v>56</v>
      </c>
      <c r="AE1510" s="11" t="n">
        <v>23</v>
      </c>
      <c r="AF1510" s="11" t="n">
        <v>8</v>
      </c>
      <c r="AG1510" s="11" t="n">
        <v>22</v>
      </c>
      <c r="AH1510" s="11" t="n">
        <v>0</v>
      </c>
      <c r="AI1510" s="13" t="n">
        <v>0.180451127819549</v>
      </c>
      <c r="AJ1510" s="13" t="n">
        <v>0.421052631578947</v>
      </c>
      <c r="AK1510" s="13" t="n">
        <v>0.172932330827068</v>
      </c>
      <c r="AL1510" s="13" t="n">
        <v>0.0601503759398496</v>
      </c>
      <c r="AM1510" s="13" t="n">
        <v>0.165413533834587</v>
      </c>
      <c r="AN1510" s="11" t="n">
        <v>6</v>
      </c>
      <c r="AO1510" s="13" t="n">
        <v>0.0431654676258993</v>
      </c>
      <c r="AP1510" s="11" t="n">
        <v>9</v>
      </c>
      <c r="AQ1510" s="11" t="n">
        <v>3</v>
      </c>
      <c r="AR1510" s="13" t="n">
        <v>0.0620689655172414</v>
      </c>
      <c r="AS1510" s="13" t="n">
        <v>0.0206896551724138</v>
      </c>
      <c r="AT1510" s="14" t="n">
        <f aca="false">SUMIFS(시도_소아과개폐업!$C$5:$C$293,시도_소아과개폐업!$A$5:$A$293,$D1510,시도_소아과개폐업!$B$5:$B$293,$B1510)</f>
        <v>9</v>
      </c>
      <c r="AU1510" s="14" t="n">
        <f aca="false">SUMIFS(시도_소아과개폐업!$D$5:$D$293,시도_소아과개폐업!$A$5:$A$293,$D1510,시도_소아과개폐업!$B$5:$B$293,$B1510)</f>
        <v>13</v>
      </c>
      <c r="AV1510" s="14" t="n">
        <f aca="false">SUMIFS(시도_소아과개폐업!$F$5:$F$293,시도_소아과개폐업!$A$5:$A$293,$D1510,시도_소아과개폐업!$B$5:$B$293,$B1510)</f>
        <v>-4</v>
      </c>
      <c r="AW1510" s="15" t="n">
        <f aca="false">SUMIFS(시도_소아과개폐업!$G$5:$G$293,시도_소아과개폐업!$A$5:$A$293,$D1510,시도_소아과개폐업!$B$5:$B$293,$B1510)</f>
        <v>0.5</v>
      </c>
      <c r="AX1510" s="14" t="n">
        <f aca="false">SUMIFS(시도_소아과개폐업!$H$5:$H$293,시도_소아과개폐업!$A$5:$A$293,$D1510,시도_소아과개폐업!$B$5:$B$293,$B1510)</f>
        <v>41</v>
      </c>
      <c r="AY1510" s="14" t="n">
        <f aca="false">SUMIFS(시군구_병원급!$E$5:$E$3668,시군구_병원급!$A$5:$A$3668,$A1510,시군구_병원급!$D$5:$D$3668,$D1510)</f>
        <v>2</v>
      </c>
      <c r="AZ1510" s="14" t="n">
        <f aca="false">SUMIFS(시군구_병원급!$F$5:$F$3668,시군구_병원급!$A$5:$A$3668,$A1510,시군구_병원급!$D$5:$D$3668,$D1510)</f>
        <v>3</v>
      </c>
      <c r="BA1510" s="14" t="n">
        <f aca="false">SUMIFS(시군구_병원급!$G$5:$G$3668,시군구_병원급!$A$5:$A$3668,$A1510,시군구_병원급!$D$5:$D$3668,$D1510)</f>
        <v>10</v>
      </c>
      <c r="BB1510" s="14" t="n">
        <f aca="false">SUMIFS(시군구_병원급!$H$5:$H$3668,시군구_병원급!$A$5:$A$3668,$A1510,시군구_병원급!$D$5:$D$3668,$D1510)</f>
        <v>27</v>
      </c>
      <c r="BC1510" s="16" t="n">
        <f aca="false">K1510+AY1510</f>
        <v>8</v>
      </c>
      <c r="BD1510" s="17" t="n">
        <f aca="false">IF(E1510=0,"",(K1510+AY1510)/E1510*1000)</f>
        <v>0.865145452579215</v>
      </c>
      <c r="BE1510" s="16" t="n">
        <f aca="false">AY1510-SUMIFS(시군구_병원급!$E$5:$E$3668,시군구_병원급!$A$5:$A$3668,$A1510,시군구_병원급!$D$5:$D$3668,$D1510-3)</f>
        <v>-1</v>
      </c>
      <c r="BF1510" s="16" t="n">
        <f aca="false">IF(AY1510=0,1,0)</f>
        <v>0</v>
      </c>
      <c r="BG1510" s="16" t="n">
        <f aca="false">IF(K1510+AY1510=0,1,0)</f>
        <v>0</v>
      </c>
      <c r="BH1510" s="16" t="n">
        <f aca="false">AF1510+AG1510+AH1510</f>
        <v>30</v>
      </c>
      <c r="BI1510" s="18" t="n">
        <f aca="false">IF(H1510=0,"",BH1510/H1510)</f>
        <v>0.225563909774436</v>
      </c>
      <c r="BJ1510" s="16" t="n">
        <f aca="false">IF(AP1510="","",AP1510+AN1510)</f>
        <v>15</v>
      </c>
    </row>
    <row r="1511" customFormat="false" ht="15" hidden="false" customHeight="true" outlineLevel="0" collapsed="false">
      <c r="A1511" s="9" t="s">
        <v>323</v>
      </c>
      <c r="B1511" s="10" t="s">
        <v>319</v>
      </c>
      <c r="C1511" s="10" t="s">
        <v>324</v>
      </c>
      <c r="D1511" s="9" t="n">
        <v>2022</v>
      </c>
      <c r="E1511" s="11" t="n">
        <v>10790</v>
      </c>
      <c r="F1511" s="11" t="n">
        <v>1474</v>
      </c>
      <c r="G1511" s="11" t="n">
        <v>1506</v>
      </c>
      <c r="H1511" s="11" t="n">
        <v>184</v>
      </c>
      <c r="I1511" s="11" t="n">
        <v>9208</v>
      </c>
      <c r="J1511" s="11" t="n">
        <v>7275</v>
      </c>
      <c r="K1511" s="11" t="n">
        <v>7</v>
      </c>
      <c r="L1511" s="12" t="n">
        <v>17.0528266913809</v>
      </c>
      <c r="M1511" s="12" t="n">
        <v>0.648748841519926</v>
      </c>
      <c r="N1511" s="13" t="n">
        <v>0.790073848827107</v>
      </c>
      <c r="O1511" s="13" t="n">
        <v>0.853382761816497</v>
      </c>
      <c r="P1511" s="13" t="n">
        <v>0.139573679332716</v>
      </c>
      <c r="Q1511" s="13" t="n">
        <v>-0.172292114145443</v>
      </c>
      <c r="R1511" s="13" t="n">
        <v>-0.159598214285714</v>
      </c>
      <c r="S1511" s="11" t="n">
        <v>2</v>
      </c>
      <c r="T1511" s="13" t="n">
        <v>-0.0564102564102564</v>
      </c>
      <c r="U1511" s="13" t="n">
        <v>-0.0501341035692181</v>
      </c>
      <c r="V1511" s="11" t="n">
        <v>0</v>
      </c>
      <c r="W1511" s="13" t="n">
        <v>-0.103260869565217</v>
      </c>
      <c r="X1511" s="11" t="n">
        <v>0</v>
      </c>
      <c r="Y1511" s="11" t="n">
        <v>0</v>
      </c>
      <c r="Z1511" s="11" t="n">
        <v>0</v>
      </c>
      <c r="AA1511" s="11" t="n">
        <v>0</v>
      </c>
      <c r="AB1511" s="10" t="s">
        <v>515</v>
      </c>
      <c r="AC1511" s="11" t="n">
        <v>22</v>
      </c>
      <c r="AD1511" s="11" t="n">
        <v>68</v>
      </c>
      <c r="AE1511" s="11" t="n">
        <v>75</v>
      </c>
      <c r="AF1511" s="11" t="n">
        <v>6</v>
      </c>
      <c r="AG1511" s="11" t="n">
        <v>13</v>
      </c>
      <c r="AH1511" s="11" t="n">
        <v>0</v>
      </c>
      <c r="AI1511" s="13" t="n">
        <v>0.119565217391304</v>
      </c>
      <c r="AJ1511" s="13" t="n">
        <v>0.369565217391304</v>
      </c>
      <c r="AK1511" s="13" t="n">
        <v>0.407608695652174</v>
      </c>
      <c r="AL1511" s="13" t="n">
        <v>0.0326086956521739</v>
      </c>
      <c r="AM1511" s="13" t="n">
        <v>0.0706521739130435</v>
      </c>
      <c r="AN1511" s="11" t="n">
        <v>4</v>
      </c>
      <c r="AO1511" s="13" t="n">
        <v>0.0212765957446809</v>
      </c>
      <c r="AP1511" s="11" t="n">
        <v>19</v>
      </c>
      <c r="AQ1511" s="11" t="n">
        <v>8</v>
      </c>
      <c r="AR1511" s="13" t="n">
        <v>0.0954773869346734</v>
      </c>
      <c r="AS1511" s="13" t="n">
        <v>0.0402010050251256</v>
      </c>
      <c r="AT1511" s="14" t="n">
        <f aca="false">SUMIFS(시도_소아과개폐업!$C$5:$C$293,시도_소아과개폐업!$A$5:$A$293,$D1511,시도_소아과개폐업!$B$5:$B$293,$B1511)</f>
        <v>9</v>
      </c>
      <c r="AU1511" s="14" t="n">
        <f aca="false">SUMIFS(시도_소아과개폐업!$D$5:$D$293,시도_소아과개폐업!$A$5:$A$293,$D1511,시도_소아과개폐업!$B$5:$B$293,$B1511)</f>
        <v>13</v>
      </c>
      <c r="AV1511" s="14" t="n">
        <f aca="false">SUMIFS(시도_소아과개폐업!$F$5:$F$293,시도_소아과개폐업!$A$5:$A$293,$D1511,시도_소아과개폐업!$B$5:$B$293,$B1511)</f>
        <v>-4</v>
      </c>
      <c r="AW1511" s="15" t="n">
        <f aca="false">SUMIFS(시도_소아과개폐업!$G$5:$G$293,시도_소아과개폐업!$A$5:$A$293,$D1511,시도_소아과개폐업!$B$5:$B$293,$B1511)</f>
        <v>0.5</v>
      </c>
      <c r="AX1511" s="14" t="n">
        <f aca="false">SUMIFS(시도_소아과개폐업!$H$5:$H$293,시도_소아과개폐업!$A$5:$A$293,$D1511,시도_소아과개폐업!$B$5:$B$293,$B1511)</f>
        <v>41</v>
      </c>
      <c r="AY1511" s="14" t="n">
        <f aca="false">SUMIFS(시군구_병원급!$E$5:$E$3668,시군구_병원급!$A$5:$A$3668,$A1511,시군구_병원급!$D$5:$D$3668,$D1511)</f>
        <v>9</v>
      </c>
      <c r="AZ1511" s="14" t="n">
        <f aca="false">SUMIFS(시군구_병원급!$F$5:$F$3668,시군구_병원급!$A$5:$A$3668,$A1511,시군구_병원급!$D$5:$D$3668,$D1511)</f>
        <v>8</v>
      </c>
      <c r="BA1511" s="14" t="n">
        <f aca="false">SUMIFS(시군구_병원급!$G$5:$G$3668,시군구_병원급!$A$5:$A$3668,$A1511,시군구_병원급!$D$5:$D$3668,$D1511)</f>
        <v>28</v>
      </c>
      <c r="BB1511" s="14" t="n">
        <f aca="false">SUMIFS(시군구_병원급!$H$5:$H$3668,시군구_병원급!$A$5:$A$3668,$A1511,시군구_병원급!$D$5:$D$3668,$D1511)</f>
        <v>42</v>
      </c>
      <c r="BC1511" s="16" t="n">
        <f aca="false">K1511+AY1511</f>
        <v>16</v>
      </c>
      <c r="BD1511" s="17" t="n">
        <f aca="false">IF(E1511=0,"",(K1511+AY1511)/E1511*1000)</f>
        <v>1.48285449490269</v>
      </c>
      <c r="BE1511" s="16" t="n">
        <f aca="false">AY1511-SUMIFS(시군구_병원급!$E$5:$E$3668,시군구_병원급!$A$5:$A$3668,$A1511,시군구_병원급!$D$5:$D$3668,$D1511-3)</f>
        <v>0</v>
      </c>
      <c r="BF1511" s="16" t="n">
        <f aca="false">IF(AY1511=0,1,0)</f>
        <v>0</v>
      </c>
      <c r="BG1511" s="16" t="n">
        <f aca="false">IF(K1511+AY1511=0,1,0)</f>
        <v>0</v>
      </c>
      <c r="BH1511" s="16" t="n">
        <f aca="false">AF1511+AG1511+AH1511</f>
        <v>19</v>
      </c>
      <c r="BI1511" s="18" t="n">
        <f aca="false">IF(H1511=0,"",BH1511/H1511)</f>
        <v>0.103260869565217</v>
      </c>
      <c r="BJ1511" s="16" t="n">
        <f aca="false">IF(AP1511="","",AP1511+AN1511)</f>
        <v>23</v>
      </c>
    </row>
    <row r="1512" customFormat="false" ht="15" hidden="false" customHeight="true" outlineLevel="0" collapsed="false">
      <c r="A1512" s="9" t="s">
        <v>325</v>
      </c>
      <c r="B1512" s="10" t="s">
        <v>319</v>
      </c>
      <c r="C1512" s="10" t="s">
        <v>326</v>
      </c>
      <c r="D1512" s="9" t="n">
        <v>2022</v>
      </c>
      <c r="E1512" s="11" t="n">
        <v>4908</v>
      </c>
      <c r="F1512" s="11" t="n">
        <v>651</v>
      </c>
      <c r="G1512" s="11" t="n">
        <v>679</v>
      </c>
      <c r="H1512" s="11" t="n">
        <v>84</v>
      </c>
      <c r="I1512" s="11" t="n">
        <v>4137</v>
      </c>
      <c r="J1512" s="11" t="n">
        <v>3178</v>
      </c>
      <c r="K1512" s="11" t="n">
        <v>3</v>
      </c>
      <c r="L1512" s="12" t="n">
        <v>17.1149144254279</v>
      </c>
      <c r="M1512" s="12" t="n">
        <v>0.611246943765281</v>
      </c>
      <c r="N1512" s="13" t="n">
        <v>0.768189509306261</v>
      </c>
      <c r="O1512" s="13" t="n">
        <v>0.842909535452323</v>
      </c>
      <c r="P1512" s="13" t="n">
        <v>0.138345558272209</v>
      </c>
      <c r="Q1512" s="13" t="n">
        <v>-0.184988375954832</v>
      </c>
      <c r="R1512" s="13" t="n">
        <v>-0.171951219512195</v>
      </c>
      <c r="S1512" s="11" t="n">
        <v>-1</v>
      </c>
      <c r="T1512" s="13" t="n">
        <v>-0.0117647058823529</v>
      </c>
      <c r="U1512" s="13" t="n">
        <v>-0.0205965909090909</v>
      </c>
      <c r="V1512" s="11" t="n">
        <v>0</v>
      </c>
      <c r="W1512" s="13" t="n">
        <v>-0.0357142857142857</v>
      </c>
      <c r="X1512" s="11" t="n">
        <v>0</v>
      </c>
      <c r="Y1512" s="11" t="n">
        <v>0</v>
      </c>
      <c r="Z1512" s="11" t="n">
        <v>0</v>
      </c>
      <c r="AA1512" s="11" t="n">
        <v>0</v>
      </c>
      <c r="AB1512" s="10" t="s">
        <v>515</v>
      </c>
      <c r="AC1512" s="11" t="n">
        <v>20</v>
      </c>
      <c r="AD1512" s="11" t="n">
        <v>19</v>
      </c>
      <c r="AE1512" s="11" t="n">
        <v>28</v>
      </c>
      <c r="AF1512" s="11" t="n">
        <v>9</v>
      </c>
      <c r="AG1512" s="11" t="n">
        <v>8</v>
      </c>
      <c r="AH1512" s="11" t="n">
        <v>0</v>
      </c>
      <c r="AI1512" s="13" t="n">
        <v>0.238095238095238</v>
      </c>
      <c r="AJ1512" s="13" t="n">
        <v>0.226190476190476</v>
      </c>
      <c r="AK1512" s="13" t="n">
        <v>0.333333333333333</v>
      </c>
      <c r="AL1512" s="13" t="n">
        <v>0.107142857142857</v>
      </c>
      <c r="AM1512" s="13" t="n">
        <v>0.0952380952380952</v>
      </c>
      <c r="AN1512" s="11" t="n">
        <v>2</v>
      </c>
      <c r="AO1512" s="13" t="n">
        <v>0.0232558139534884</v>
      </c>
      <c r="AP1512" s="11" t="n">
        <v>2</v>
      </c>
      <c r="AQ1512" s="11" t="n">
        <v>1</v>
      </c>
      <c r="AR1512" s="13" t="n">
        <v>0.0229885057471264</v>
      </c>
      <c r="AS1512" s="13" t="n">
        <v>0.0114942528735632</v>
      </c>
      <c r="AT1512" s="14" t="n">
        <f aca="false">SUMIFS(시도_소아과개폐업!$C$5:$C$293,시도_소아과개폐업!$A$5:$A$293,$D1512,시도_소아과개폐업!$B$5:$B$293,$B1512)</f>
        <v>9</v>
      </c>
      <c r="AU1512" s="14" t="n">
        <f aca="false">SUMIFS(시도_소아과개폐업!$D$5:$D$293,시도_소아과개폐업!$A$5:$A$293,$D1512,시도_소아과개폐업!$B$5:$B$293,$B1512)</f>
        <v>13</v>
      </c>
      <c r="AV1512" s="14" t="n">
        <f aca="false">SUMIFS(시도_소아과개폐업!$F$5:$F$293,시도_소아과개폐업!$A$5:$A$293,$D1512,시도_소아과개폐업!$B$5:$B$293,$B1512)</f>
        <v>-4</v>
      </c>
      <c r="AW1512" s="15" t="n">
        <f aca="false">SUMIFS(시도_소아과개폐업!$G$5:$G$293,시도_소아과개폐업!$A$5:$A$293,$D1512,시도_소아과개폐업!$B$5:$B$293,$B1512)</f>
        <v>0.5</v>
      </c>
      <c r="AX1512" s="14" t="n">
        <f aca="false">SUMIFS(시도_소아과개폐업!$H$5:$H$293,시도_소아과개폐업!$A$5:$A$293,$D1512,시도_소아과개폐업!$B$5:$B$293,$B1512)</f>
        <v>41</v>
      </c>
      <c r="AY1512" s="14" t="n">
        <f aca="false">SUMIFS(시군구_병원급!$E$5:$E$3668,시군구_병원급!$A$5:$A$3668,$A1512,시군구_병원급!$D$5:$D$3668,$D1512)</f>
        <v>0</v>
      </c>
      <c r="AZ1512" s="14" t="n">
        <f aca="false">SUMIFS(시군구_병원급!$F$5:$F$3668,시군구_병원급!$A$5:$A$3668,$A1512,시군구_병원급!$D$5:$D$3668,$D1512)</f>
        <v>2</v>
      </c>
      <c r="BA1512" s="14" t="n">
        <f aca="false">SUMIFS(시군구_병원급!$G$5:$G$3668,시군구_병원급!$A$5:$A$3668,$A1512,시군구_병원급!$D$5:$D$3668,$D1512)</f>
        <v>3</v>
      </c>
      <c r="BB1512" s="14" t="n">
        <f aca="false">SUMIFS(시군구_병원급!$H$5:$H$3668,시군구_병원급!$A$5:$A$3668,$A1512,시군구_병원급!$D$5:$D$3668,$D1512)</f>
        <v>17</v>
      </c>
      <c r="BC1512" s="16" t="n">
        <f aca="false">K1512+AY1512</f>
        <v>3</v>
      </c>
      <c r="BD1512" s="17" t="n">
        <f aca="false">IF(E1512=0,"",(K1512+AY1512)/E1512*1000)</f>
        <v>0.611246943765281</v>
      </c>
      <c r="BE1512" s="16" t="n">
        <f aca="false">AY1512-SUMIFS(시군구_병원급!$E$5:$E$3668,시군구_병원급!$A$5:$A$3668,$A1512,시군구_병원급!$D$5:$D$3668,$D1512-3)</f>
        <v>0</v>
      </c>
      <c r="BF1512" s="16" t="n">
        <f aca="false">IF(AY1512=0,1,0)</f>
        <v>1</v>
      </c>
      <c r="BG1512" s="16" t="n">
        <f aca="false">IF(K1512+AY1512=0,1,0)</f>
        <v>0</v>
      </c>
      <c r="BH1512" s="16" t="n">
        <f aca="false">AF1512+AG1512+AH1512</f>
        <v>17</v>
      </c>
      <c r="BI1512" s="18" t="n">
        <f aca="false">IF(H1512=0,"",BH1512/H1512)</f>
        <v>0.202380952380952</v>
      </c>
      <c r="BJ1512" s="16" t="n">
        <f aca="false">IF(AP1512="","",AP1512+AN1512)</f>
        <v>4</v>
      </c>
    </row>
    <row r="1513" customFormat="false" ht="15" hidden="false" customHeight="true" outlineLevel="0" collapsed="false">
      <c r="A1513" s="9" t="s">
        <v>327</v>
      </c>
      <c r="B1513" s="10" t="s">
        <v>319</v>
      </c>
      <c r="C1513" s="10" t="s">
        <v>328</v>
      </c>
      <c r="D1513" s="9" t="n">
        <v>2022</v>
      </c>
      <c r="E1513" s="11" t="n">
        <v>6361</v>
      </c>
      <c r="F1513" s="11" t="n">
        <v>850</v>
      </c>
      <c r="G1513" s="11" t="n">
        <v>860</v>
      </c>
      <c r="H1513" s="11" t="n">
        <v>112</v>
      </c>
      <c r="I1513" s="11" t="n">
        <v>6936</v>
      </c>
      <c r="J1513" s="11" t="n">
        <v>4842</v>
      </c>
      <c r="K1513" s="11" t="n">
        <v>4</v>
      </c>
      <c r="L1513" s="12" t="n">
        <v>17.6072944505581</v>
      </c>
      <c r="M1513" s="12" t="n">
        <v>0.628831944662789</v>
      </c>
      <c r="N1513" s="13" t="n">
        <v>0.698096885813149</v>
      </c>
      <c r="O1513" s="13" t="n">
        <v>1.09039459204528</v>
      </c>
      <c r="P1513" s="13" t="n">
        <v>0.1351988681025</v>
      </c>
      <c r="Q1513" s="13" t="n">
        <v>-0.190094219505984</v>
      </c>
      <c r="R1513" s="13" t="n">
        <v>-0.225922592259226</v>
      </c>
      <c r="S1513" s="11" t="n">
        <v>0</v>
      </c>
      <c r="T1513" s="13" t="n">
        <v>-0.0427350427350427</v>
      </c>
      <c r="U1513" s="13" t="n">
        <v>-0.0394682176983797</v>
      </c>
      <c r="V1513" s="11" t="n">
        <v>0</v>
      </c>
      <c r="W1513" s="13" t="n">
        <v>-0.125</v>
      </c>
      <c r="X1513" s="11" t="n">
        <v>0</v>
      </c>
      <c r="Y1513" s="11" t="n">
        <v>1</v>
      </c>
      <c r="Z1513" s="11" t="n">
        <v>1</v>
      </c>
      <c r="AA1513" s="11" t="n">
        <v>0</v>
      </c>
      <c r="AB1513" s="10" t="s">
        <v>515</v>
      </c>
      <c r="AC1513" s="11" t="n">
        <v>33</v>
      </c>
      <c r="AD1513" s="11" t="n">
        <v>41</v>
      </c>
      <c r="AE1513" s="11" t="n">
        <v>26</v>
      </c>
      <c r="AF1513" s="11" t="n">
        <v>2</v>
      </c>
      <c r="AG1513" s="11" t="n">
        <v>10</v>
      </c>
      <c r="AH1513" s="11" t="n">
        <v>0</v>
      </c>
      <c r="AI1513" s="13" t="n">
        <v>0.294642857142857</v>
      </c>
      <c r="AJ1513" s="13" t="n">
        <v>0.366071428571429</v>
      </c>
      <c r="AK1513" s="13" t="n">
        <v>0.232142857142857</v>
      </c>
      <c r="AL1513" s="13" t="n">
        <v>0.0178571428571429</v>
      </c>
      <c r="AM1513" s="13" t="n">
        <v>0.0892857142857143</v>
      </c>
      <c r="AN1513" s="11" t="n">
        <v>2</v>
      </c>
      <c r="AO1513" s="13" t="n">
        <v>0.0175438596491228</v>
      </c>
      <c r="AP1513" s="11" t="n">
        <v>11</v>
      </c>
      <c r="AQ1513" s="11" t="n">
        <v>5</v>
      </c>
      <c r="AR1513" s="13" t="n">
        <v>0.0916666666666667</v>
      </c>
      <c r="AS1513" s="13" t="n">
        <v>0.0416666666666667</v>
      </c>
      <c r="AT1513" s="14" t="n">
        <f aca="false">SUMIFS(시도_소아과개폐업!$C$5:$C$293,시도_소아과개폐업!$A$5:$A$293,$D1513,시도_소아과개폐업!$B$5:$B$293,$B1513)</f>
        <v>9</v>
      </c>
      <c r="AU1513" s="14" t="n">
        <f aca="false">SUMIFS(시도_소아과개폐업!$D$5:$D$293,시도_소아과개폐업!$A$5:$A$293,$D1513,시도_소아과개폐업!$B$5:$B$293,$B1513)</f>
        <v>13</v>
      </c>
      <c r="AV1513" s="14" t="n">
        <f aca="false">SUMIFS(시도_소아과개폐업!$F$5:$F$293,시도_소아과개폐업!$A$5:$A$293,$D1513,시도_소아과개폐업!$B$5:$B$293,$B1513)</f>
        <v>-4</v>
      </c>
      <c r="AW1513" s="15" t="n">
        <f aca="false">SUMIFS(시도_소아과개폐업!$G$5:$G$293,시도_소아과개폐업!$A$5:$A$293,$D1513,시도_소아과개폐업!$B$5:$B$293,$B1513)</f>
        <v>0.5</v>
      </c>
      <c r="AX1513" s="14" t="n">
        <f aca="false">SUMIFS(시도_소아과개폐업!$H$5:$H$293,시도_소아과개폐업!$A$5:$A$293,$D1513,시도_소아과개폐업!$B$5:$B$293,$B1513)</f>
        <v>41</v>
      </c>
      <c r="AY1513" s="14" t="n">
        <f aca="false">SUMIFS(시군구_병원급!$E$5:$E$3668,시군구_병원급!$A$5:$A$3668,$A1513,시군구_병원급!$D$5:$D$3668,$D1513)</f>
        <v>1</v>
      </c>
      <c r="AZ1513" s="14" t="n">
        <f aca="false">SUMIFS(시군구_병원급!$F$5:$F$3668,시군구_병원급!$A$5:$A$3668,$A1513,시군구_병원급!$D$5:$D$3668,$D1513)</f>
        <v>2</v>
      </c>
      <c r="BA1513" s="14" t="n">
        <f aca="false">SUMIFS(시군구_병원급!$G$5:$G$3668,시군구_병원급!$A$5:$A$3668,$A1513,시군구_병원급!$D$5:$D$3668,$D1513)</f>
        <v>5</v>
      </c>
      <c r="BB1513" s="14" t="n">
        <f aca="false">SUMIFS(시군구_병원급!$H$5:$H$3668,시군구_병원급!$A$5:$A$3668,$A1513,시군구_병원급!$D$5:$D$3668,$D1513)</f>
        <v>11</v>
      </c>
      <c r="BC1513" s="16" t="n">
        <f aca="false">K1513+AY1513</f>
        <v>5</v>
      </c>
      <c r="BD1513" s="17" t="n">
        <f aca="false">IF(E1513=0,"",(K1513+AY1513)/E1513*1000)</f>
        <v>0.786039930828486</v>
      </c>
      <c r="BE1513" s="16" t="n">
        <f aca="false">AY1513-SUMIFS(시군구_병원급!$E$5:$E$3668,시군구_병원급!$A$5:$A$3668,$A1513,시군구_병원급!$D$5:$D$3668,$D1513-3)</f>
        <v>0</v>
      </c>
      <c r="BF1513" s="16" t="n">
        <f aca="false">IF(AY1513=0,1,0)</f>
        <v>0</v>
      </c>
      <c r="BG1513" s="16" t="n">
        <f aca="false">IF(K1513+AY1513=0,1,0)</f>
        <v>0</v>
      </c>
      <c r="BH1513" s="16" t="n">
        <f aca="false">AF1513+AG1513+AH1513</f>
        <v>12</v>
      </c>
      <c r="BI1513" s="18" t="n">
        <f aca="false">IF(H1513=0,"",BH1513/H1513)</f>
        <v>0.107142857142857</v>
      </c>
      <c r="BJ1513" s="16" t="n">
        <f aca="false">IF(AP1513="","",AP1513+AN1513)</f>
        <v>13</v>
      </c>
    </row>
    <row r="1514" customFormat="false" ht="15" hidden="false" customHeight="true" outlineLevel="0" collapsed="false">
      <c r="A1514" s="9" t="s">
        <v>329</v>
      </c>
      <c r="B1514" s="10" t="s">
        <v>319</v>
      </c>
      <c r="C1514" s="10" t="s">
        <v>330</v>
      </c>
      <c r="D1514" s="9" t="n">
        <v>2022</v>
      </c>
      <c r="E1514" s="11" t="n">
        <v>1066</v>
      </c>
      <c r="F1514" s="11" t="n">
        <v>142</v>
      </c>
      <c r="G1514" s="11" t="n">
        <v>147</v>
      </c>
      <c r="H1514" s="11" t="n">
        <v>15</v>
      </c>
      <c r="I1514" s="11" t="n">
        <v>892</v>
      </c>
      <c r="J1514" s="11" t="n">
        <v>548</v>
      </c>
      <c r="K1514" s="11" t="n">
        <v>0</v>
      </c>
      <c r="L1514" s="12" t="n">
        <v>14.0712945590994</v>
      </c>
      <c r="M1514" s="12" t="n">
        <v>0</v>
      </c>
      <c r="N1514" s="13" t="n">
        <v>0.614349775784753</v>
      </c>
      <c r="O1514" s="13" t="n">
        <v>0.836772983114447</v>
      </c>
      <c r="P1514" s="13" t="n">
        <v>0.137898686679175</v>
      </c>
      <c r="Q1514" s="13" t="n">
        <v>-0.245576786978061</v>
      </c>
      <c r="R1514" s="13" t="n">
        <v>-0.382352941176471</v>
      </c>
      <c r="S1514" s="11" t="n">
        <v>0</v>
      </c>
      <c r="T1514" s="13" t="n">
        <v>0.0714285714285714</v>
      </c>
      <c r="U1514" s="13" t="n">
        <v>0.0336037079953651</v>
      </c>
      <c r="V1514" s="11" t="n">
        <v>1</v>
      </c>
      <c r="W1514" s="13" t="n">
        <v>-0.2</v>
      </c>
      <c r="X1514" s="11" t="n">
        <v>0</v>
      </c>
      <c r="Y1514" s="11" t="n">
        <v>0</v>
      </c>
      <c r="Z1514" s="11" t="n">
        <v>0</v>
      </c>
      <c r="AA1514" s="11" t="n">
        <v>0</v>
      </c>
      <c r="AB1514" s="10" t="s">
        <v>515</v>
      </c>
      <c r="AC1514" s="11" t="n">
        <v>4</v>
      </c>
      <c r="AD1514" s="11" t="n">
        <v>7</v>
      </c>
      <c r="AE1514" s="11" t="n">
        <v>1</v>
      </c>
      <c r="AF1514" s="11" t="n">
        <v>1</v>
      </c>
      <c r="AG1514" s="11" t="n">
        <v>2</v>
      </c>
      <c r="AH1514" s="11" t="n">
        <v>0</v>
      </c>
      <c r="AI1514" s="13" t="n">
        <v>0.266666666666667</v>
      </c>
      <c r="AJ1514" s="13" t="n">
        <v>0.466666666666667</v>
      </c>
      <c r="AK1514" s="13" t="n">
        <v>0.0666666666666667</v>
      </c>
      <c r="AL1514" s="13" t="n">
        <v>0.0666666666666667</v>
      </c>
      <c r="AM1514" s="13" t="n">
        <v>0.133333333333333</v>
      </c>
      <c r="AN1514" s="11" t="n">
        <v>0</v>
      </c>
      <c r="AO1514" s="13" t="n">
        <v>0</v>
      </c>
      <c r="AP1514" s="11" t="n">
        <v>0</v>
      </c>
      <c r="AQ1514" s="11" t="n">
        <v>1</v>
      </c>
      <c r="AR1514" s="13" t="n">
        <v>0</v>
      </c>
      <c r="AS1514" s="13" t="n">
        <v>0.0714285714285714</v>
      </c>
      <c r="AT1514" s="14" t="n">
        <f aca="false">SUMIFS(시도_소아과개폐업!$C$5:$C$293,시도_소아과개폐업!$A$5:$A$293,$D1514,시도_소아과개폐업!$B$5:$B$293,$B1514)</f>
        <v>9</v>
      </c>
      <c r="AU1514" s="14" t="n">
        <f aca="false">SUMIFS(시도_소아과개폐업!$D$5:$D$293,시도_소아과개폐업!$A$5:$A$293,$D1514,시도_소아과개폐업!$B$5:$B$293,$B1514)</f>
        <v>13</v>
      </c>
      <c r="AV1514" s="14" t="n">
        <f aca="false">SUMIFS(시도_소아과개폐업!$F$5:$F$293,시도_소아과개폐업!$A$5:$A$293,$D1514,시도_소아과개폐업!$B$5:$B$293,$B1514)</f>
        <v>-4</v>
      </c>
      <c r="AW1514" s="15" t="n">
        <f aca="false">SUMIFS(시도_소아과개폐업!$G$5:$G$293,시도_소아과개폐업!$A$5:$A$293,$D1514,시도_소아과개폐업!$B$5:$B$293,$B1514)</f>
        <v>0.5</v>
      </c>
      <c r="AX1514" s="14" t="n">
        <f aca="false">SUMIFS(시도_소아과개폐업!$H$5:$H$293,시도_소아과개폐업!$A$5:$A$293,$D1514,시도_소아과개폐업!$B$5:$B$293,$B1514)</f>
        <v>41</v>
      </c>
      <c r="AY1514" s="14" t="n">
        <f aca="false">SUMIFS(시군구_병원급!$E$5:$E$3668,시군구_병원급!$A$5:$A$3668,$A1514,시군구_병원급!$D$5:$D$3668,$D1514)</f>
        <v>0</v>
      </c>
      <c r="AZ1514" s="14" t="n">
        <f aca="false">SUMIFS(시군구_병원급!$F$5:$F$3668,시군구_병원급!$A$5:$A$3668,$A1514,시군구_병원급!$D$5:$D$3668,$D1514)</f>
        <v>0</v>
      </c>
      <c r="BA1514" s="14" t="n">
        <f aca="false">SUMIFS(시군구_병원급!$G$5:$G$3668,시군구_병원급!$A$5:$A$3668,$A1514,시군구_병원급!$D$5:$D$3668,$D1514)</f>
        <v>2</v>
      </c>
      <c r="BB1514" s="14" t="n">
        <f aca="false">SUMIFS(시군구_병원급!$H$5:$H$3668,시군구_병원급!$A$5:$A$3668,$A1514,시군구_병원급!$D$5:$D$3668,$D1514)</f>
        <v>10</v>
      </c>
      <c r="BC1514" s="16" t="n">
        <f aca="false">K1514+AY1514</f>
        <v>0</v>
      </c>
      <c r="BD1514" s="17" t="n">
        <f aca="false">IF(E1514=0,"",(K1514+AY1514)/E1514*1000)</f>
        <v>0</v>
      </c>
      <c r="BE1514" s="16" t="n">
        <f aca="false">AY1514-SUMIFS(시군구_병원급!$E$5:$E$3668,시군구_병원급!$A$5:$A$3668,$A1514,시군구_병원급!$D$5:$D$3668,$D1514-3)</f>
        <v>0</v>
      </c>
      <c r="BF1514" s="16" t="n">
        <f aca="false">IF(AY1514=0,1,0)</f>
        <v>1</v>
      </c>
      <c r="BG1514" s="16" t="n">
        <f aca="false">IF(K1514+AY1514=0,1,0)</f>
        <v>1</v>
      </c>
      <c r="BH1514" s="16" t="n">
        <f aca="false">AF1514+AG1514+AH1514</f>
        <v>3</v>
      </c>
      <c r="BI1514" s="18" t="n">
        <f aca="false">IF(H1514=0,"",BH1514/H1514)</f>
        <v>0.2</v>
      </c>
      <c r="BJ1514" s="16" t="n">
        <f aca="false">IF(AP1514="","",AP1514+AN1514)</f>
        <v>0</v>
      </c>
    </row>
    <row r="1515" customFormat="false" ht="15" hidden="false" customHeight="true" outlineLevel="0" collapsed="false">
      <c r="A1515" s="9" t="s">
        <v>331</v>
      </c>
      <c r="B1515" s="10" t="s">
        <v>319</v>
      </c>
      <c r="C1515" s="10" t="s">
        <v>332</v>
      </c>
      <c r="D1515" s="9" t="n">
        <v>2022</v>
      </c>
      <c r="E1515" s="11" t="n">
        <v>366</v>
      </c>
      <c r="F1515" s="11" t="n">
        <v>38</v>
      </c>
      <c r="G1515" s="11" t="n">
        <v>41</v>
      </c>
      <c r="H1515" s="11" t="n">
        <v>9</v>
      </c>
      <c r="I1515" s="11" t="n">
        <v>476</v>
      </c>
      <c r="J1515" s="11" t="n">
        <v>273</v>
      </c>
      <c r="K1515" s="11" t="n">
        <v>0</v>
      </c>
      <c r="L1515" s="12" t="n">
        <v>24.5901639344262</v>
      </c>
      <c r="M1515" s="12" t="n">
        <v>0</v>
      </c>
      <c r="N1515" s="13" t="n">
        <v>0.573529411764706</v>
      </c>
      <c r="O1515" s="13" t="n">
        <v>1.30054644808743</v>
      </c>
      <c r="P1515" s="13" t="n">
        <v>0.112021857923497</v>
      </c>
      <c r="Q1515" s="13" t="n">
        <v>-0.423622047244095</v>
      </c>
      <c r="R1515" s="13" t="n">
        <v>-0.534090909090909</v>
      </c>
      <c r="S1515" s="11" t="n">
        <v>0</v>
      </c>
      <c r="T1515" s="13" t="n">
        <v>-0.181818181818182</v>
      </c>
      <c r="U1515" s="13" t="n">
        <v>-0.262015503875969</v>
      </c>
      <c r="V1515" s="11" t="n">
        <v>1</v>
      </c>
      <c r="W1515" s="13" t="n">
        <v>0.111111111111111</v>
      </c>
      <c r="X1515" s="11" t="n">
        <v>0</v>
      </c>
      <c r="Y1515" s="11" t="n">
        <v>0</v>
      </c>
      <c r="Z1515" s="11" t="n">
        <v>0</v>
      </c>
      <c r="AA1515" s="11" t="n">
        <v>0</v>
      </c>
      <c r="AB1515" s="10" t="s">
        <v>515</v>
      </c>
      <c r="AC1515" s="11" t="n">
        <v>6</v>
      </c>
      <c r="AD1515" s="11" t="n">
        <v>0</v>
      </c>
      <c r="AE1515" s="11" t="n">
        <v>0</v>
      </c>
      <c r="AF1515" s="11" t="n">
        <v>0</v>
      </c>
      <c r="AG1515" s="11" t="n">
        <v>3</v>
      </c>
      <c r="AH1515" s="11" t="n">
        <v>0</v>
      </c>
      <c r="AI1515" s="13" t="n">
        <v>0.666666666666667</v>
      </c>
      <c r="AJ1515" s="13" t="n">
        <v>0</v>
      </c>
      <c r="AK1515" s="13" t="n">
        <v>0</v>
      </c>
      <c r="AL1515" s="13" t="n">
        <v>0</v>
      </c>
      <c r="AM1515" s="13" t="n">
        <v>0.333333333333333</v>
      </c>
      <c r="AN1515" s="11" t="n">
        <v>1</v>
      </c>
      <c r="AO1515" s="13" t="n">
        <v>0.1</v>
      </c>
      <c r="AP1515" s="11" t="n">
        <v>1</v>
      </c>
      <c r="AQ1515" s="11" t="n">
        <v>0</v>
      </c>
      <c r="AR1515" s="13" t="n">
        <v>0.0909090909090909</v>
      </c>
      <c r="AS1515" s="13" t="n">
        <v>0</v>
      </c>
      <c r="AT1515" s="14" t="n">
        <f aca="false">SUMIFS(시도_소아과개폐업!$C$5:$C$293,시도_소아과개폐업!$A$5:$A$293,$D1515,시도_소아과개폐업!$B$5:$B$293,$B1515)</f>
        <v>9</v>
      </c>
      <c r="AU1515" s="14" t="n">
        <f aca="false">SUMIFS(시도_소아과개폐업!$D$5:$D$293,시도_소아과개폐업!$A$5:$A$293,$D1515,시도_소아과개폐업!$B$5:$B$293,$B1515)</f>
        <v>13</v>
      </c>
      <c r="AV1515" s="14" t="n">
        <f aca="false">SUMIFS(시도_소아과개폐업!$F$5:$F$293,시도_소아과개폐업!$A$5:$A$293,$D1515,시도_소아과개폐업!$B$5:$B$293,$B1515)</f>
        <v>-4</v>
      </c>
      <c r="AW1515" s="15" t="n">
        <f aca="false">SUMIFS(시도_소아과개폐업!$G$5:$G$293,시도_소아과개폐업!$A$5:$A$293,$D1515,시도_소아과개폐업!$B$5:$B$293,$B1515)</f>
        <v>0.5</v>
      </c>
      <c r="AX1515" s="14" t="n">
        <f aca="false">SUMIFS(시도_소아과개폐업!$H$5:$H$293,시도_소아과개폐업!$A$5:$A$293,$D1515,시도_소아과개폐업!$B$5:$B$293,$B1515)</f>
        <v>41</v>
      </c>
      <c r="AY1515" s="14" t="n">
        <f aca="false">SUMIFS(시군구_병원급!$E$5:$E$3668,시군구_병원급!$A$5:$A$3668,$A1515,시군구_병원급!$D$5:$D$3668,$D1515)</f>
        <v>0</v>
      </c>
      <c r="AZ1515" s="14" t="n">
        <f aca="false">SUMIFS(시군구_병원급!$F$5:$F$3668,시군구_병원급!$A$5:$A$3668,$A1515,시군구_병원급!$D$5:$D$3668,$D1515)</f>
        <v>0</v>
      </c>
      <c r="BA1515" s="14" t="n">
        <f aca="false">SUMIFS(시군구_병원급!$G$5:$G$3668,시군구_병원급!$A$5:$A$3668,$A1515,시군구_병원급!$D$5:$D$3668,$D1515)</f>
        <v>1</v>
      </c>
      <c r="BB1515" s="14" t="n">
        <f aca="false">SUMIFS(시군구_병원급!$H$5:$H$3668,시군구_병원급!$A$5:$A$3668,$A1515,시군구_병원급!$D$5:$D$3668,$D1515)</f>
        <v>2</v>
      </c>
      <c r="BC1515" s="16" t="n">
        <f aca="false">K1515+AY1515</f>
        <v>0</v>
      </c>
      <c r="BD1515" s="17" t="n">
        <f aca="false">IF(E1515=0,"",(K1515+AY1515)/E1515*1000)</f>
        <v>0</v>
      </c>
      <c r="BE1515" s="16" t="n">
        <f aca="false">AY1515-SUMIFS(시군구_병원급!$E$5:$E$3668,시군구_병원급!$A$5:$A$3668,$A1515,시군구_병원급!$D$5:$D$3668,$D1515-3)</f>
        <v>0</v>
      </c>
      <c r="BF1515" s="16" t="n">
        <f aca="false">IF(AY1515=0,1,0)</f>
        <v>1</v>
      </c>
      <c r="BG1515" s="16" t="n">
        <f aca="false">IF(K1515+AY1515=0,1,0)</f>
        <v>1</v>
      </c>
      <c r="BH1515" s="16" t="n">
        <f aca="false">AF1515+AG1515+AH1515</f>
        <v>3</v>
      </c>
      <c r="BI1515" s="18" t="n">
        <f aca="false">IF(H1515=0,"",BH1515/H1515)</f>
        <v>0.333333333333333</v>
      </c>
      <c r="BJ1515" s="16" t="n">
        <f aca="false">IF(AP1515="","",AP1515+AN1515)</f>
        <v>2</v>
      </c>
    </row>
    <row r="1516" customFormat="false" ht="15" hidden="false" customHeight="true" outlineLevel="0" collapsed="false">
      <c r="A1516" s="9" t="s">
        <v>333</v>
      </c>
      <c r="B1516" s="10" t="s">
        <v>319</v>
      </c>
      <c r="C1516" s="10" t="s">
        <v>334</v>
      </c>
      <c r="D1516" s="9" t="n">
        <v>2022</v>
      </c>
      <c r="E1516" s="11" t="n">
        <v>420</v>
      </c>
      <c r="F1516" s="11" t="n">
        <v>67</v>
      </c>
      <c r="G1516" s="11" t="n">
        <v>68</v>
      </c>
      <c r="H1516" s="11" t="n">
        <v>7</v>
      </c>
      <c r="I1516" s="11" t="n">
        <v>500</v>
      </c>
      <c r="J1516" s="11" t="n">
        <v>263</v>
      </c>
      <c r="K1516" s="11" t="n">
        <v>0</v>
      </c>
      <c r="L1516" s="12" t="n">
        <v>16.6666666666667</v>
      </c>
      <c r="M1516" s="12" t="n">
        <v>0</v>
      </c>
      <c r="N1516" s="13" t="n">
        <v>0.526</v>
      </c>
      <c r="O1516" s="13" t="n">
        <v>1.19047619047619</v>
      </c>
      <c r="P1516" s="13" t="n">
        <v>0.161904761904762</v>
      </c>
      <c r="Q1516" s="13" t="n">
        <v>-0.325842696629214</v>
      </c>
      <c r="R1516" s="13" t="n">
        <v>-0.352380952380952</v>
      </c>
      <c r="S1516" s="11" t="n">
        <v>0</v>
      </c>
      <c r="T1516" s="13" t="n">
        <v>0</v>
      </c>
      <c r="U1516" s="13" t="n">
        <v>0</v>
      </c>
      <c r="V1516" s="11" t="n">
        <v>1</v>
      </c>
      <c r="W1516" s="13" t="n">
        <v>-0.142857142857143</v>
      </c>
      <c r="X1516" s="11" t="n">
        <v>0</v>
      </c>
      <c r="Y1516" s="11" t="n">
        <v>0</v>
      </c>
      <c r="Z1516" s="11" t="n">
        <v>0</v>
      </c>
      <c r="AA1516" s="11" t="n">
        <v>0</v>
      </c>
      <c r="AB1516" s="10" t="s">
        <v>515</v>
      </c>
      <c r="AC1516" s="11" t="n">
        <v>3</v>
      </c>
      <c r="AD1516" s="11" t="n">
        <v>1</v>
      </c>
      <c r="AE1516" s="11" t="n">
        <v>1</v>
      </c>
      <c r="AF1516" s="11" t="n">
        <v>0</v>
      </c>
      <c r="AG1516" s="11" t="n">
        <v>2</v>
      </c>
      <c r="AH1516" s="11" t="n">
        <v>0</v>
      </c>
      <c r="AI1516" s="13" t="n">
        <v>0.428571428571429</v>
      </c>
      <c r="AJ1516" s="13" t="n">
        <v>0.142857142857143</v>
      </c>
      <c r="AK1516" s="13" t="n">
        <v>0.142857142857143</v>
      </c>
      <c r="AL1516" s="13" t="n">
        <v>0</v>
      </c>
      <c r="AM1516" s="13" t="n">
        <v>0.285714285714286</v>
      </c>
      <c r="AN1516" s="11" t="n">
        <v>0</v>
      </c>
      <c r="AO1516" s="13" t="n">
        <v>0</v>
      </c>
      <c r="AP1516" s="11" t="n">
        <v>0</v>
      </c>
      <c r="AQ1516" s="11" t="n">
        <v>0</v>
      </c>
      <c r="AR1516" s="13" t="n">
        <v>0</v>
      </c>
      <c r="AS1516" s="13" t="n">
        <v>0</v>
      </c>
      <c r="AT1516" s="14" t="n">
        <f aca="false">SUMIFS(시도_소아과개폐업!$C$5:$C$293,시도_소아과개폐업!$A$5:$A$293,$D1516,시도_소아과개폐업!$B$5:$B$293,$B1516)</f>
        <v>9</v>
      </c>
      <c r="AU1516" s="14" t="n">
        <f aca="false">SUMIFS(시도_소아과개폐업!$D$5:$D$293,시도_소아과개폐업!$A$5:$A$293,$D1516,시도_소아과개폐업!$B$5:$B$293,$B1516)</f>
        <v>13</v>
      </c>
      <c r="AV1516" s="14" t="n">
        <f aca="false">SUMIFS(시도_소아과개폐업!$F$5:$F$293,시도_소아과개폐업!$A$5:$A$293,$D1516,시도_소아과개폐업!$B$5:$B$293,$B1516)</f>
        <v>-4</v>
      </c>
      <c r="AW1516" s="15" t="n">
        <f aca="false">SUMIFS(시도_소아과개폐업!$G$5:$G$293,시도_소아과개폐업!$A$5:$A$293,$D1516,시도_소아과개폐업!$B$5:$B$293,$B1516)</f>
        <v>0.5</v>
      </c>
      <c r="AX1516" s="14" t="n">
        <f aca="false">SUMIFS(시도_소아과개폐업!$H$5:$H$293,시도_소아과개폐업!$A$5:$A$293,$D1516,시도_소아과개폐업!$B$5:$B$293,$B1516)</f>
        <v>41</v>
      </c>
      <c r="AY1516" s="14" t="n">
        <f aca="false">SUMIFS(시군구_병원급!$E$5:$E$3668,시군구_병원급!$A$5:$A$3668,$A1516,시군구_병원급!$D$5:$D$3668,$D1516)</f>
        <v>0</v>
      </c>
      <c r="AZ1516" s="14" t="n">
        <f aca="false">SUMIFS(시군구_병원급!$F$5:$F$3668,시군구_병원급!$A$5:$A$3668,$A1516,시군구_병원급!$D$5:$D$3668,$D1516)</f>
        <v>0</v>
      </c>
      <c r="BA1516" s="14" t="n">
        <f aca="false">SUMIFS(시군구_병원급!$G$5:$G$3668,시군구_병원급!$A$5:$A$3668,$A1516,시군구_병원급!$D$5:$D$3668,$D1516)</f>
        <v>1</v>
      </c>
      <c r="BB1516" s="14" t="n">
        <f aca="false">SUMIFS(시군구_병원급!$H$5:$H$3668,시군구_병원급!$A$5:$A$3668,$A1516,시군구_병원급!$D$5:$D$3668,$D1516)</f>
        <v>4</v>
      </c>
      <c r="BC1516" s="16" t="n">
        <f aca="false">K1516+AY1516</f>
        <v>0</v>
      </c>
      <c r="BD1516" s="17" t="n">
        <f aca="false">IF(E1516=0,"",(K1516+AY1516)/E1516*1000)</f>
        <v>0</v>
      </c>
      <c r="BE1516" s="16" t="n">
        <f aca="false">AY1516-SUMIFS(시군구_병원급!$E$5:$E$3668,시군구_병원급!$A$5:$A$3668,$A1516,시군구_병원급!$D$5:$D$3668,$D1516-3)</f>
        <v>0</v>
      </c>
      <c r="BF1516" s="16" t="n">
        <f aca="false">IF(AY1516=0,1,0)</f>
        <v>1</v>
      </c>
      <c r="BG1516" s="16" t="n">
        <f aca="false">IF(K1516+AY1516=0,1,0)</f>
        <v>1</v>
      </c>
      <c r="BH1516" s="16" t="n">
        <f aca="false">AF1516+AG1516+AH1516</f>
        <v>2</v>
      </c>
      <c r="BI1516" s="18" t="n">
        <f aca="false">IF(H1516=0,"",BH1516/H1516)</f>
        <v>0.285714285714286</v>
      </c>
      <c r="BJ1516" s="16" t="n">
        <f aca="false">IF(AP1516="","",AP1516+AN1516)</f>
        <v>0</v>
      </c>
    </row>
    <row r="1517" customFormat="false" ht="15" hidden="false" customHeight="true" outlineLevel="0" collapsed="false">
      <c r="A1517" s="9" t="s">
        <v>335</v>
      </c>
      <c r="B1517" s="10" t="s">
        <v>319</v>
      </c>
      <c r="C1517" s="10" t="s">
        <v>336</v>
      </c>
      <c r="D1517" s="9" t="n">
        <v>2022</v>
      </c>
      <c r="E1517" s="11" t="n">
        <v>1172</v>
      </c>
      <c r="F1517" s="11" t="n">
        <v>159</v>
      </c>
      <c r="G1517" s="11" t="n">
        <v>163</v>
      </c>
      <c r="H1517" s="11" t="n">
        <v>20</v>
      </c>
      <c r="I1517" s="11" t="n">
        <v>1143</v>
      </c>
      <c r="J1517" s="11" t="n">
        <v>731</v>
      </c>
      <c r="K1517" s="11" t="n">
        <v>0</v>
      </c>
      <c r="L1517" s="12" t="n">
        <v>17.0648464163823</v>
      </c>
      <c r="M1517" s="12" t="n">
        <v>0</v>
      </c>
      <c r="N1517" s="13" t="n">
        <v>0.639545056867892</v>
      </c>
      <c r="O1517" s="13" t="n">
        <v>0.975255972696246</v>
      </c>
      <c r="P1517" s="13" t="n">
        <v>0.139078498293515</v>
      </c>
      <c r="Q1517" s="13" t="n">
        <v>-0.191166321601104</v>
      </c>
      <c r="R1517" s="13" t="n">
        <v>-0.353174603174603</v>
      </c>
      <c r="S1517" s="11" t="n">
        <v>0</v>
      </c>
      <c r="T1517" s="13" t="n">
        <v>0</v>
      </c>
      <c r="U1517" s="13" t="n">
        <v>0.000875656742556963</v>
      </c>
      <c r="V1517" s="11" t="n">
        <v>1</v>
      </c>
      <c r="W1517" s="13" t="n">
        <v>-0.05</v>
      </c>
      <c r="X1517" s="11" t="n">
        <v>0</v>
      </c>
      <c r="Y1517" s="11" t="n">
        <v>0</v>
      </c>
      <c r="Z1517" s="11" t="n">
        <v>0</v>
      </c>
      <c r="AA1517" s="11" t="n">
        <v>0</v>
      </c>
      <c r="AB1517" s="10" t="s">
        <v>515</v>
      </c>
      <c r="AC1517" s="11" t="n">
        <v>4</v>
      </c>
      <c r="AD1517" s="11" t="n">
        <v>4</v>
      </c>
      <c r="AE1517" s="11" t="n">
        <v>1</v>
      </c>
      <c r="AF1517" s="11" t="n">
        <v>0</v>
      </c>
      <c r="AG1517" s="11" t="n">
        <v>11</v>
      </c>
      <c r="AH1517" s="11" t="n">
        <v>0</v>
      </c>
      <c r="AI1517" s="13" t="n">
        <v>0.2</v>
      </c>
      <c r="AJ1517" s="13" t="n">
        <v>0.2</v>
      </c>
      <c r="AK1517" s="13" t="n">
        <v>0.05</v>
      </c>
      <c r="AL1517" s="13" t="n">
        <v>0</v>
      </c>
      <c r="AM1517" s="13" t="n">
        <v>0.55</v>
      </c>
      <c r="AN1517" s="11" t="n">
        <v>0</v>
      </c>
      <c r="AO1517" s="13" t="n">
        <v>0</v>
      </c>
      <c r="AP1517" s="11" t="n">
        <v>0</v>
      </c>
      <c r="AQ1517" s="11" t="n">
        <v>0</v>
      </c>
      <c r="AR1517" s="13" t="n">
        <v>0</v>
      </c>
      <c r="AS1517" s="13" t="n">
        <v>0</v>
      </c>
      <c r="AT1517" s="14" t="n">
        <f aca="false">SUMIFS(시도_소아과개폐업!$C$5:$C$293,시도_소아과개폐업!$A$5:$A$293,$D1517,시도_소아과개폐업!$B$5:$B$293,$B1517)</f>
        <v>9</v>
      </c>
      <c r="AU1517" s="14" t="n">
        <f aca="false">SUMIFS(시도_소아과개폐업!$D$5:$D$293,시도_소아과개폐업!$A$5:$A$293,$D1517,시도_소아과개폐업!$B$5:$B$293,$B1517)</f>
        <v>13</v>
      </c>
      <c r="AV1517" s="14" t="n">
        <f aca="false">SUMIFS(시도_소아과개폐업!$F$5:$F$293,시도_소아과개폐업!$A$5:$A$293,$D1517,시도_소아과개폐업!$B$5:$B$293,$B1517)</f>
        <v>-4</v>
      </c>
      <c r="AW1517" s="15" t="n">
        <f aca="false">SUMIFS(시도_소아과개폐업!$G$5:$G$293,시도_소아과개폐업!$A$5:$A$293,$D1517,시도_소아과개폐업!$B$5:$B$293,$B1517)</f>
        <v>0.5</v>
      </c>
      <c r="AX1517" s="14" t="n">
        <f aca="false">SUMIFS(시도_소아과개폐업!$H$5:$H$293,시도_소아과개폐업!$A$5:$A$293,$D1517,시도_소아과개폐업!$B$5:$B$293,$B1517)</f>
        <v>41</v>
      </c>
      <c r="AY1517" s="14" t="n">
        <f aca="false">SUMIFS(시군구_병원급!$E$5:$E$3668,시군구_병원급!$A$5:$A$3668,$A1517,시군구_병원급!$D$5:$D$3668,$D1517)</f>
        <v>0</v>
      </c>
      <c r="AZ1517" s="14" t="n">
        <f aca="false">SUMIFS(시군구_병원급!$F$5:$F$3668,시군구_병원급!$A$5:$A$3668,$A1517,시군구_병원급!$D$5:$D$3668,$D1517)</f>
        <v>1</v>
      </c>
      <c r="BA1517" s="14" t="n">
        <f aca="false">SUMIFS(시군구_병원급!$G$5:$G$3668,시군구_병원급!$A$5:$A$3668,$A1517,시군구_병원급!$D$5:$D$3668,$D1517)</f>
        <v>4</v>
      </c>
      <c r="BB1517" s="14" t="n">
        <f aca="false">SUMIFS(시군구_병원급!$H$5:$H$3668,시군구_병원급!$A$5:$A$3668,$A1517,시군구_병원급!$D$5:$D$3668,$D1517)</f>
        <v>5</v>
      </c>
      <c r="BC1517" s="16" t="n">
        <f aca="false">K1517+AY1517</f>
        <v>0</v>
      </c>
      <c r="BD1517" s="17" t="n">
        <f aca="false">IF(E1517=0,"",(K1517+AY1517)/E1517*1000)</f>
        <v>0</v>
      </c>
      <c r="BE1517" s="16" t="n">
        <f aca="false">AY1517-SUMIFS(시군구_병원급!$E$5:$E$3668,시군구_병원급!$A$5:$A$3668,$A1517,시군구_병원급!$D$5:$D$3668,$D1517-3)</f>
        <v>0</v>
      </c>
      <c r="BF1517" s="16" t="n">
        <f aca="false">IF(AY1517=0,1,0)</f>
        <v>1</v>
      </c>
      <c r="BG1517" s="16" t="n">
        <f aca="false">IF(K1517+AY1517=0,1,0)</f>
        <v>1</v>
      </c>
      <c r="BH1517" s="16" t="n">
        <f aca="false">AF1517+AG1517+AH1517</f>
        <v>11</v>
      </c>
      <c r="BI1517" s="18" t="n">
        <f aca="false">IF(H1517=0,"",BH1517/H1517)</f>
        <v>0.55</v>
      </c>
      <c r="BJ1517" s="16" t="n">
        <f aca="false">IF(AP1517="","",AP1517+AN1517)</f>
        <v>0</v>
      </c>
    </row>
    <row r="1518" customFormat="false" ht="15" hidden="false" customHeight="true" outlineLevel="0" collapsed="false">
      <c r="A1518" s="9" t="s">
        <v>337</v>
      </c>
      <c r="B1518" s="10" t="s">
        <v>319</v>
      </c>
      <c r="C1518" s="10" t="s">
        <v>338</v>
      </c>
      <c r="D1518" s="9" t="n">
        <v>2022</v>
      </c>
      <c r="E1518" s="11" t="n">
        <v>682</v>
      </c>
      <c r="F1518" s="11" t="n">
        <v>78</v>
      </c>
      <c r="G1518" s="11" t="n">
        <v>81</v>
      </c>
      <c r="H1518" s="11" t="n">
        <v>12</v>
      </c>
      <c r="I1518" s="11" t="n">
        <v>817</v>
      </c>
      <c r="J1518" s="11" t="n">
        <v>466</v>
      </c>
      <c r="K1518" s="11" t="n">
        <v>0</v>
      </c>
      <c r="L1518" s="12" t="n">
        <v>17.5953079178886</v>
      </c>
      <c r="M1518" s="12" t="n">
        <v>0</v>
      </c>
      <c r="N1518" s="13" t="n">
        <v>0.570379436964504</v>
      </c>
      <c r="O1518" s="13" t="n">
        <v>1.19794721407625</v>
      </c>
      <c r="P1518" s="13" t="n">
        <v>0.118768328445748</v>
      </c>
      <c r="Q1518" s="13" t="n">
        <v>-0.369685767097967</v>
      </c>
      <c r="R1518" s="13" t="n">
        <v>-0.474025974025974</v>
      </c>
      <c r="S1518" s="11" t="n">
        <v>0</v>
      </c>
      <c r="T1518" s="13" t="n">
        <v>0</v>
      </c>
      <c r="U1518" s="13" t="n">
        <v>-0.0168471720818292</v>
      </c>
      <c r="V1518" s="11" t="n">
        <v>1</v>
      </c>
      <c r="W1518" s="13" t="n">
        <v>-0.0833333333333334</v>
      </c>
      <c r="X1518" s="11" t="n">
        <v>0</v>
      </c>
      <c r="Y1518" s="11" t="n">
        <v>0</v>
      </c>
      <c r="Z1518" s="11" t="n">
        <v>0</v>
      </c>
      <c r="AA1518" s="11" t="n">
        <v>0</v>
      </c>
      <c r="AB1518" s="10" t="s">
        <v>515</v>
      </c>
      <c r="AC1518" s="11" t="n">
        <v>4</v>
      </c>
      <c r="AD1518" s="11" t="n">
        <v>3</v>
      </c>
      <c r="AE1518" s="11" t="n">
        <v>1</v>
      </c>
      <c r="AF1518" s="11" t="n">
        <v>0</v>
      </c>
      <c r="AG1518" s="11" t="n">
        <v>4</v>
      </c>
      <c r="AH1518" s="11" t="n">
        <v>0</v>
      </c>
      <c r="AI1518" s="13" t="n">
        <v>0.333333333333333</v>
      </c>
      <c r="AJ1518" s="13" t="n">
        <v>0.25</v>
      </c>
      <c r="AK1518" s="13" t="n">
        <v>0.0833333333333333</v>
      </c>
      <c r="AL1518" s="13" t="n">
        <v>0</v>
      </c>
      <c r="AM1518" s="13" t="n">
        <v>0.333333333333333</v>
      </c>
      <c r="AN1518" s="11" t="n">
        <v>0</v>
      </c>
      <c r="AO1518" s="13" t="n">
        <v>0</v>
      </c>
      <c r="AP1518" s="11" t="n">
        <v>0</v>
      </c>
      <c r="AQ1518" s="11" t="n">
        <v>0</v>
      </c>
      <c r="AR1518" s="13" t="n">
        <v>0</v>
      </c>
      <c r="AS1518" s="13" t="n">
        <v>0</v>
      </c>
      <c r="AT1518" s="14" t="n">
        <f aca="false">SUMIFS(시도_소아과개폐업!$C$5:$C$293,시도_소아과개폐업!$A$5:$A$293,$D1518,시도_소아과개폐업!$B$5:$B$293,$B1518)</f>
        <v>9</v>
      </c>
      <c r="AU1518" s="14" t="n">
        <f aca="false">SUMIFS(시도_소아과개폐업!$D$5:$D$293,시도_소아과개폐업!$A$5:$A$293,$D1518,시도_소아과개폐업!$B$5:$B$293,$B1518)</f>
        <v>13</v>
      </c>
      <c r="AV1518" s="14" t="n">
        <f aca="false">SUMIFS(시도_소아과개폐업!$F$5:$F$293,시도_소아과개폐업!$A$5:$A$293,$D1518,시도_소아과개폐업!$B$5:$B$293,$B1518)</f>
        <v>-4</v>
      </c>
      <c r="AW1518" s="15" t="n">
        <f aca="false">SUMIFS(시도_소아과개폐업!$G$5:$G$293,시도_소아과개폐업!$A$5:$A$293,$D1518,시도_소아과개폐업!$B$5:$B$293,$B1518)</f>
        <v>0.5</v>
      </c>
      <c r="AX1518" s="14" t="n">
        <f aca="false">SUMIFS(시도_소아과개폐업!$H$5:$H$293,시도_소아과개폐업!$A$5:$A$293,$D1518,시도_소아과개폐업!$B$5:$B$293,$B1518)</f>
        <v>41</v>
      </c>
      <c r="AY1518" s="14" t="n">
        <f aca="false">SUMIFS(시군구_병원급!$E$5:$E$3668,시군구_병원급!$A$5:$A$3668,$A1518,시군구_병원급!$D$5:$D$3668,$D1518)</f>
        <v>0</v>
      </c>
      <c r="AZ1518" s="14" t="n">
        <f aca="false">SUMIFS(시군구_병원급!$F$5:$F$3668,시군구_병원급!$A$5:$A$3668,$A1518,시군구_병원급!$D$5:$D$3668,$D1518)</f>
        <v>0</v>
      </c>
      <c r="BA1518" s="14" t="n">
        <f aca="false">SUMIFS(시군구_병원급!$G$5:$G$3668,시군구_병원급!$A$5:$A$3668,$A1518,시군구_병원급!$D$5:$D$3668,$D1518)</f>
        <v>3</v>
      </c>
      <c r="BB1518" s="14" t="n">
        <f aca="false">SUMIFS(시군구_병원급!$H$5:$H$3668,시군구_병원급!$A$5:$A$3668,$A1518,시군구_병원급!$D$5:$D$3668,$D1518)</f>
        <v>7</v>
      </c>
      <c r="BC1518" s="16" t="n">
        <f aca="false">K1518+AY1518</f>
        <v>0</v>
      </c>
      <c r="BD1518" s="17" t="n">
        <f aca="false">IF(E1518=0,"",(K1518+AY1518)/E1518*1000)</f>
        <v>0</v>
      </c>
      <c r="BE1518" s="16" t="n">
        <f aca="false">AY1518-SUMIFS(시군구_병원급!$E$5:$E$3668,시군구_병원급!$A$5:$A$3668,$A1518,시군구_병원급!$D$5:$D$3668,$D1518-3)</f>
        <v>0</v>
      </c>
      <c r="BF1518" s="16" t="n">
        <f aca="false">IF(AY1518=0,1,0)</f>
        <v>1</v>
      </c>
      <c r="BG1518" s="16" t="n">
        <f aca="false">IF(K1518+AY1518=0,1,0)</f>
        <v>1</v>
      </c>
      <c r="BH1518" s="16" t="n">
        <f aca="false">AF1518+AG1518+AH1518</f>
        <v>4</v>
      </c>
      <c r="BI1518" s="18" t="n">
        <f aca="false">IF(H1518=0,"",BH1518/H1518)</f>
        <v>0.333333333333333</v>
      </c>
      <c r="BJ1518" s="16" t="n">
        <f aca="false">IF(AP1518="","",AP1518+AN1518)</f>
        <v>0</v>
      </c>
    </row>
    <row r="1519" customFormat="false" ht="15" hidden="false" customHeight="true" outlineLevel="0" collapsed="false">
      <c r="A1519" s="9" t="s">
        <v>339</v>
      </c>
      <c r="B1519" s="10" t="s">
        <v>319</v>
      </c>
      <c r="C1519" s="10" t="s">
        <v>340</v>
      </c>
      <c r="D1519" s="9" t="n">
        <v>2022</v>
      </c>
      <c r="E1519" s="11" t="n">
        <v>1448</v>
      </c>
      <c r="F1519" s="11" t="n">
        <v>171</v>
      </c>
      <c r="G1519" s="11" t="n">
        <v>171</v>
      </c>
      <c r="H1519" s="11" t="n">
        <v>33</v>
      </c>
      <c r="I1519" s="11" t="n">
        <v>1688</v>
      </c>
      <c r="J1519" s="11" t="n">
        <v>1047</v>
      </c>
      <c r="K1519" s="11" t="n">
        <v>2</v>
      </c>
      <c r="L1519" s="12" t="n">
        <v>22.7900552486188</v>
      </c>
      <c r="M1519" s="12" t="n">
        <v>1.38121546961326</v>
      </c>
      <c r="N1519" s="13" t="n">
        <v>0.620260663507109</v>
      </c>
      <c r="O1519" s="13" t="n">
        <v>1.16574585635359</v>
      </c>
      <c r="P1519" s="13" t="n">
        <v>0.118093922651934</v>
      </c>
      <c r="Q1519" s="13" t="n">
        <v>-0.23101433882103</v>
      </c>
      <c r="R1519" s="13" t="n">
        <v>-0.391459074733096</v>
      </c>
      <c r="S1519" s="11" t="n">
        <v>-1</v>
      </c>
      <c r="T1519" s="13" t="n">
        <v>-0.0571428571428572</v>
      </c>
      <c r="U1519" s="13" t="n">
        <v>-0.0495495495495496</v>
      </c>
      <c r="V1519" s="11" t="n">
        <v>0</v>
      </c>
      <c r="W1519" s="13" t="n">
        <v>-0.181818181818182</v>
      </c>
      <c r="X1519" s="11" t="n">
        <v>0</v>
      </c>
      <c r="Y1519" s="11" t="n">
        <v>0</v>
      </c>
      <c r="Z1519" s="11" t="n">
        <v>0</v>
      </c>
      <c r="AA1519" s="11" t="n">
        <v>0</v>
      </c>
      <c r="AB1519" s="10" t="s">
        <v>515</v>
      </c>
      <c r="AC1519" s="11" t="n">
        <v>7</v>
      </c>
      <c r="AD1519" s="11" t="n">
        <v>8</v>
      </c>
      <c r="AE1519" s="11" t="n">
        <v>13</v>
      </c>
      <c r="AF1519" s="11" t="n">
        <v>0</v>
      </c>
      <c r="AG1519" s="11" t="n">
        <v>5</v>
      </c>
      <c r="AH1519" s="11" t="n">
        <v>0</v>
      </c>
      <c r="AI1519" s="13" t="n">
        <v>0.212121212121212</v>
      </c>
      <c r="AJ1519" s="13" t="n">
        <v>0.242424242424242</v>
      </c>
      <c r="AK1519" s="13" t="n">
        <v>0.393939393939394</v>
      </c>
      <c r="AL1519" s="13" t="n">
        <v>0</v>
      </c>
      <c r="AM1519" s="13" t="n">
        <v>0.151515151515152</v>
      </c>
      <c r="AN1519" s="11" t="n">
        <v>0</v>
      </c>
      <c r="AO1519" s="13" t="n">
        <v>0</v>
      </c>
      <c r="AP1519" s="11" t="n">
        <v>5</v>
      </c>
      <c r="AQ1519" s="11" t="n">
        <v>2</v>
      </c>
      <c r="AR1519" s="13" t="n">
        <v>0.138888888888889</v>
      </c>
      <c r="AS1519" s="13" t="n">
        <v>0.0555555555555556</v>
      </c>
      <c r="AT1519" s="14" t="n">
        <f aca="false">SUMIFS(시도_소아과개폐업!$C$5:$C$293,시도_소아과개폐업!$A$5:$A$293,$D1519,시도_소아과개폐업!$B$5:$B$293,$B1519)</f>
        <v>9</v>
      </c>
      <c r="AU1519" s="14" t="n">
        <f aca="false">SUMIFS(시도_소아과개폐업!$D$5:$D$293,시도_소아과개폐업!$A$5:$A$293,$D1519,시도_소아과개폐업!$B$5:$B$293,$B1519)</f>
        <v>13</v>
      </c>
      <c r="AV1519" s="14" t="n">
        <f aca="false">SUMIFS(시도_소아과개폐업!$F$5:$F$293,시도_소아과개폐업!$A$5:$A$293,$D1519,시도_소아과개폐업!$B$5:$B$293,$B1519)</f>
        <v>-4</v>
      </c>
      <c r="AW1519" s="15" t="n">
        <f aca="false">SUMIFS(시도_소아과개폐업!$G$5:$G$293,시도_소아과개폐업!$A$5:$A$293,$D1519,시도_소아과개폐업!$B$5:$B$293,$B1519)</f>
        <v>0.5</v>
      </c>
      <c r="AX1519" s="14" t="n">
        <f aca="false">SUMIFS(시도_소아과개폐업!$H$5:$H$293,시도_소아과개폐업!$A$5:$A$293,$D1519,시도_소아과개폐업!$B$5:$B$293,$B1519)</f>
        <v>41</v>
      </c>
      <c r="AY1519" s="14" t="n">
        <f aca="false">SUMIFS(시군구_병원급!$E$5:$E$3668,시군구_병원급!$A$5:$A$3668,$A1519,시군구_병원급!$D$5:$D$3668,$D1519)</f>
        <v>2</v>
      </c>
      <c r="AZ1519" s="14" t="n">
        <f aca="false">SUMIFS(시군구_병원급!$F$5:$F$3668,시군구_병원급!$A$5:$A$3668,$A1519,시군구_병원급!$D$5:$D$3668,$D1519)</f>
        <v>1</v>
      </c>
      <c r="BA1519" s="14" t="n">
        <f aca="false">SUMIFS(시군구_병원급!$G$5:$G$3668,시군구_병원급!$A$5:$A$3668,$A1519,시군구_병원급!$D$5:$D$3668,$D1519)</f>
        <v>5</v>
      </c>
      <c r="BB1519" s="14" t="n">
        <f aca="false">SUMIFS(시군구_병원급!$H$5:$H$3668,시군구_병원급!$A$5:$A$3668,$A1519,시군구_병원급!$D$5:$D$3668,$D1519)</f>
        <v>20</v>
      </c>
      <c r="BC1519" s="16" t="n">
        <f aca="false">K1519+AY1519</f>
        <v>4</v>
      </c>
      <c r="BD1519" s="17" t="n">
        <f aca="false">IF(E1519=0,"",(K1519+AY1519)/E1519*1000)</f>
        <v>2.76243093922652</v>
      </c>
      <c r="BE1519" s="16" t="n">
        <f aca="false">AY1519-SUMIFS(시군구_병원급!$E$5:$E$3668,시군구_병원급!$A$5:$A$3668,$A1519,시군구_병원급!$D$5:$D$3668,$D1519-3)</f>
        <v>0</v>
      </c>
      <c r="BF1519" s="16" t="n">
        <f aca="false">IF(AY1519=0,1,0)</f>
        <v>0</v>
      </c>
      <c r="BG1519" s="16" t="n">
        <f aca="false">IF(K1519+AY1519=0,1,0)</f>
        <v>0</v>
      </c>
      <c r="BH1519" s="16" t="n">
        <f aca="false">AF1519+AG1519+AH1519</f>
        <v>5</v>
      </c>
      <c r="BI1519" s="18" t="n">
        <f aca="false">IF(H1519=0,"",BH1519/H1519)</f>
        <v>0.151515151515152</v>
      </c>
      <c r="BJ1519" s="16" t="n">
        <f aca="false">IF(AP1519="","",AP1519+AN1519)</f>
        <v>5</v>
      </c>
    </row>
    <row r="1520" customFormat="false" ht="15" hidden="false" customHeight="true" outlineLevel="0" collapsed="false">
      <c r="A1520" s="9" t="s">
        <v>341</v>
      </c>
      <c r="B1520" s="10" t="s">
        <v>319</v>
      </c>
      <c r="C1520" s="10" t="s">
        <v>342</v>
      </c>
      <c r="D1520" s="9" t="n">
        <v>2022</v>
      </c>
      <c r="E1520" s="11" t="n">
        <v>818</v>
      </c>
      <c r="F1520" s="11" t="n">
        <v>124</v>
      </c>
      <c r="G1520" s="11" t="n">
        <v>131</v>
      </c>
      <c r="H1520" s="11" t="n">
        <v>16</v>
      </c>
      <c r="I1520" s="11" t="n">
        <v>689</v>
      </c>
      <c r="J1520" s="11" t="n">
        <v>492</v>
      </c>
      <c r="K1520" s="11" t="n">
        <v>0</v>
      </c>
      <c r="L1520" s="12" t="n">
        <v>19.559902200489</v>
      </c>
      <c r="M1520" s="12" t="n">
        <v>0</v>
      </c>
      <c r="N1520" s="13" t="n">
        <v>0.714078374455733</v>
      </c>
      <c r="O1520" s="13" t="n">
        <v>0.842298288508558</v>
      </c>
      <c r="P1520" s="13" t="n">
        <v>0.160146699266504</v>
      </c>
      <c r="Q1520" s="13" t="n">
        <v>-0.278022947925861</v>
      </c>
      <c r="R1520" s="13" t="n">
        <v>-0.360975609756098</v>
      </c>
      <c r="S1520" s="11" t="n">
        <v>0</v>
      </c>
      <c r="T1520" s="13" t="n">
        <v>0</v>
      </c>
      <c r="U1520" s="13" t="n">
        <v>-0.0788770053475936</v>
      </c>
      <c r="V1520" s="11" t="n">
        <v>1</v>
      </c>
      <c r="W1520" s="13" t="n">
        <v>-0.1875</v>
      </c>
      <c r="X1520" s="11" t="n">
        <v>0</v>
      </c>
      <c r="Y1520" s="11" t="n">
        <v>0</v>
      </c>
      <c r="Z1520" s="11" t="n">
        <v>0</v>
      </c>
      <c r="AA1520" s="11" t="n">
        <v>0</v>
      </c>
      <c r="AB1520" s="10" t="s">
        <v>515</v>
      </c>
      <c r="AC1520" s="11" t="n">
        <v>6</v>
      </c>
      <c r="AD1520" s="11" t="n">
        <v>0</v>
      </c>
      <c r="AE1520" s="11" t="n">
        <v>3</v>
      </c>
      <c r="AF1520" s="11" t="n">
        <v>0</v>
      </c>
      <c r="AG1520" s="11" t="n">
        <v>6</v>
      </c>
      <c r="AH1520" s="11" t="n">
        <v>1</v>
      </c>
      <c r="AI1520" s="13" t="n">
        <v>0.375</v>
      </c>
      <c r="AJ1520" s="13" t="n">
        <v>0</v>
      </c>
      <c r="AK1520" s="13" t="n">
        <v>0.1875</v>
      </c>
      <c r="AL1520" s="13" t="n">
        <v>0</v>
      </c>
      <c r="AM1520" s="13" t="n">
        <v>0.375</v>
      </c>
      <c r="AN1520" s="11" t="n">
        <v>1</v>
      </c>
      <c r="AO1520" s="13" t="n">
        <v>0.0588235294117647</v>
      </c>
      <c r="AP1520" s="11" t="n">
        <v>0</v>
      </c>
      <c r="AQ1520" s="11" t="n">
        <v>0</v>
      </c>
      <c r="AR1520" s="13" t="n">
        <v>0</v>
      </c>
      <c r="AS1520" s="13" t="n">
        <v>0</v>
      </c>
      <c r="AT1520" s="14" t="n">
        <f aca="false">SUMIFS(시도_소아과개폐업!$C$5:$C$293,시도_소아과개폐업!$A$5:$A$293,$D1520,시도_소아과개폐업!$B$5:$B$293,$B1520)</f>
        <v>9</v>
      </c>
      <c r="AU1520" s="14" t="n">
        <f aca="false">SUMIFS(시도_소아과개폐업!$D$5:$D$293,시도_소아과개폐업!$A$5:$A$293,$D1520,시도_소아과개폐업!$B$5:$B$293,$B1520)</f>
        <v>13</v>
      </c>
      <c r="AV1520" s="14" t="n">
        <f aca="false">SUMIFS(시도_소아과개폐업!$F$5:$F$293,시도_소아과개폐업!$A$5:$A$293,$D1520,시도_소아과개폐업!$B$5:$B$293,$B1520)</f>
        <v>-4</v>
      </c>
      <c r="AW1520" s="15" t="n">
        <f aca="false">SUMIFS(시도_소아과개폐업!$G$5:$G$293,시도_소아과개폐업!$A$5:$A$293,$D1520,시도_소아과개폐업!$B$5:$B$293,$B1520)</f>
        <v>0.5</v>
      </c>
      <c r="AX1520" s="14" t="n">
        <f aca="false">SUMIFS(시도_소아과개폐업!$H$5:$H$293,시도_소아과개폐업!$A$5:$A$293,$D1520,시도_소아과개폐업!$B$5:$B$293,$B1520)</f>
        <v>41</v>
      </c>
      <c r="AY1520" s="14" t="n">
        <f aca="false">SUMIFS(시군구_병원급!$E$5:$E$3668,시군구_병원급!$A$5:$A$3668,$A1520,시군구_병원급!$D$5:$D$3668,$D1520)</f>
        <v>1</v>
      </c>
      <c r="AZ1520" s="14" t="n">
        <f aca="false">SUMIFS(시군구_병원급!$F$5:$F$3668,시군구_병원급!$A$5:$A$3668,$A1520,시군구_병원급!$D$5:$D$3668,$D1520)</f>
        <v>1</v>
      </c>
      <c r="BA1520" s="14" t="n">
        <f aca="false">SUMIFS(시군구_병원급!$G$5:$G$3668,시군구_병원급!$A$5:$A$3668,$A1520,시군구_병원급!$D$5:$D$3668,$D1520)</f>
        <v>3</v>
      </c>
      <c r="BB1520" s="14" t="n">
        <f aca="false">SUMIFS(시군구_병원급!$H$5:$H$3668,시군구_병원급!$A$5:$A$3668,$A1520,시군구_병원급!$D$5:$D$3668,$D1520)</f>
        <v>4</v>
      </c>
      <c r="BC1520" s="16" t="n">
        <f aca="false">K1520+AY1520</f>
        <v>1</v>
      </c>
      <c r="BD1520" s="17" t="n">
        <f aca="false">IF(E1520=0,"",(K1520+AY1520)/E1520*1000)</f>
        <v>1.22249388753056</v>
      </c>
      <c r="BE1520" s="16" t="n">
        <f aca="false">AY1520-SUMIFS(시군구_병원급!$E$5:$E$3668,시군구_병원급!$A$5:$A$3668,$A1520,시군구_병원급!$D$5:$D$3668,$D1520-3)</f>
        <v>0</v>
      </c>
      <c r="BF1520" s="16" t="n">
        <f aca="false">IF(AY1520=0,1,0)</f>
        <v>0</v>
      </c>
      <c r="BG1520" s="16" t="n">
        <f aca="false">IF(K1520+AY1520=0,1,0)</f>
        <v>0</v>
      </c>
      <c r="BH1520" s="16" t="n">
        <f aca="false">AF1520+AG1520+AH1520</f>
        <v>7</v>
      </c>
      <c r="BI1520" s="18" t="n">
        <f aca="false">IF(H1520=0,"",BH1520/H1520)</f>
        <v>0.4375</v>
      </c>
      <c r="BJ1520" s="16" t="n">
        <f aca="false">IF(AP1520="","",AP1520+AN1520)</f>
        <v>1</v>
      </c>
    </row>
    <row r="1521" customFormat="false" ht="15" hidden="false" customHeight="true" outlineLevel="0" collapsed="false">
      <c r="A1521" s="9" t="s">
        <v>343</v>
      </c>
      <c r="B1521" s="10" t="s">
        <v>319</v>
      </c>
      <c r="C1521" s="10" t="s">
        <v>344</v>
      </c>
      <c r="D1521" s="9" t="n">
        <v>2022</v>
      </c>
      <c r="E1521" s="11" t="n">
        <v>729</v>
      </c>
      <c r="F1521" s="11" t="n">
        <v>98</v>
      </c>
      <c r="G1521" s="11" t="n">
        <v>91</v>
      </c>
      <c r="H1521" s="11" t="n">
        <v>15</v>
      </c>
      <c r="I1521" s="11" t="n">
        <v>891</v>
      </c>
      <c r="J1521" s="11" t="n">
        <v>544</v>
      </c>
      <c r="K1521" s="11" t="n">
        <v>0</v>
      </c>
      <c r="L1521" s="12" t="n">
        <v>20.5761316872428</v>
      </c>
      <c r="M1521" s="12" t="n">
        <v>0</v>
      </c>
      <c r="N1521" s="13" t="n">
        <v>0.610549943883277</v>
      </c>
      <c r="O1521" s="13" t="n">
        <v>1.22222222222222</v>
      </c>
      <c r="P1521" s="13" t="n">
        <v>0.12482853223594</v>
      </c>
      <c r="Q1521" s="13" t="n">
        <v>-0.322490706319703</v>
      </c>
      <c r="R1521" s="13" t="n">
        <v>-0.518518518518519</v>
      </c>
      <c r="S1521" s="11" t="n">
        <v>0</v>
      </c>
      <c r="T1521" s="13" t="n">
        <v>0</v>
      </c>
      <c r="U1521" s="13" t="n">
        <v>0</v>
      </c>
      <c r="V1521" s="11" t="n">
        <v>1</v>
      </c>
      <c r="W1521" s="13" t="n">
        <v>-0.0666666666666667</v>
      </c>
      <c r="X1521" s="11" t="n">
        <v>0</v>
      </c>
      <c r="Y1521" s="11" t="n">
        <v>0</v>
      </c>
      <c r="Z1521" s="11" t="n">
        <v>0</v>
      </c>
      <c r="AA1521" s="11" t="n">
        <v>0</v>
      </c>
      <c r="AB1521" s="10" t="s">
        <v>515</v>
      </c>
      <c r="AC1521" s="11" t="n">
        <v>1</v>
      </c>
      <c r="AD1521" s="11" t="n">
        <v>6</v>
      </c>
      <c r="AE1521" s="11" t="n">
        <v>0</v>
      </c>
      <c r="AF1521" s="11" t="n">
        <v>0</v>
      </c>
      <c r="AG1521" s="11" t="n">
        <v>8</v>
      </c>
      <c r="AH1521" s="11" t="n">
        <v>0</v>
      </c>
      <c r="AI1521" s="13" t="n">
        <v>0.0666666666666667</v>
      </c>
      <c r="AJ1521" s="13" t="n">
        <v>0.4</v>
      </c>
      <c r="AK1521" s="13" t="n">
        <v>0</v>
      </c>
      <c r="AL1521" s="13" t="n">
        <v>0</v>
      </c>
      <c r="AM1521" s="13" t="n">
        <v>0.533333333333333</v>
      </c>
      <c r="AN1521" s="11" t="n">
        <v>0</v>
      </c>
      <c r="AO1521" s="13" t="n">
        <v>0</v>
      </c>
      <c r="AP1521" s="11" t="n">
        <v>0</v>
      </c>
      <c r="AQ1521" s="11" t="n">
        <v>0</v>
      </c>
      <c r="AR1521" s="13" t="n">
        <v>0</v>
      </c>
      <c r="AS1521" s="13" t="n">
        <v>0</v>
      </c>
      <c r="AT1521" s="14" t="n">
        <f aca="false">SUMIFS(시도_소아과개폐업!$C$5:$C$293,시도_소아과개폐업!$A$5:$A$293,$D1521,시도_소아과개폐업!$B$5:$B$293,$B1521)</f>
        <v>9</v>
      </c>
      <c r="AU1521" s="14" t="n">
        <f aca="false">SUMIFS(시도_소아과개폐업!$D$5:$D$293,시도_소아과개폐업!$A$5:$A$293,$D1521,시도_소아과개폐업!$B$5:$B$293,$B1521)</f>
        <v>13</v>
      </c>
      <c r="AV1521" s="14" t="n">
        <f aca="false">SUMIFS(시도_소아과개폐업!$F$5:$F$293,시도_소아과개폐업!$A$5:$A$293,$D1521,시도_소아과개폐업!$B$5:$B$293,$B1521)</f>
        <v>-4</v>
      </c>
      <c r="AW1521" s="15" t="n">
        <f aca="false">SUMIFS(시도_소아과개폐업!$G$5:$G$293,시도_소아과개폐업!$A$5:$A$293,$D1521,시도_소아과개폐업!$B$5:$B$293,$B1521)</f>
        <v>0.5</v>
      </c>
      <c r="AX1521" s="14" t="n">
        <f aca="false">SUMIFS(시도_소아과개폐업!$H$5:$H$293,시도_소아과개폐업!$A$5:$A$293,$D1521,시도_소아과개폐업!$B$5:$B$293,$B1521)</f>
        <v>41</v>
      </c>
      <c r="AY1521" s="14" t="n">
        <f aca="false">SUMIFS(시군구_병원급!$E$5:$E$3668,시군구_병원급!$A$5:$A$3668,$A1521,시군구_병원급!$D$5:$D$3668,$D1521)</f>
        <v>1</v>
      </c>
      <c r="AZ1521" s="14" t="n">
        <f aca="false">SUMIFS(시군구_병원급!$F$5:$F$3668,시군구_병원급!$A$5:$A$3668,$A1521,시군구_병원급!$D$5:$D$3668,$D1521)</f>
        <v>1</v>
      </c>
      <c r="BA1521" s="14" t="n">
        <f aca="false">SUMIFS(시군구_병원급!$G$5:$G$3668,시군구_병원급!$A$5:$A$3668,$A1521,시군구_병원급!$D$5:$D$3668,$D1521)</f>
        <v>1</v>
      </c>
      <c r="BB1521" s="14" t="n">
        <f aca="false">SUMIFS(시군구_병원급!$H$5:$H$3668,시군구_병원급!$A$5:$A$3668,$A1521,시군구_병원급!$D$5:$D$3668,$D1521)</f>
        <v>2</v>
      </c>
      <c r="BC1521" s="16" t="n">
        <f aca="false">K1521+AY1521</f>
        <v>1</v>
      </c>
      <c r="BD1521" s="17" t="n">
        <f aca="false">IF(E1521=0,"",(K1521+AY1521)/E1521*1000)</f>
        <v>1.37174211248285</v>
      </c>
      <c r="BE1521" s="16" t="n">
        <f aca="false">AY1521-SUMIFS(시군구_병원급!$E$5:$E$3668,시군구_병원급!$A$5:$A$3668,$A1521,시군구_병원급!$D$5:$D$3668,$D1521-3)</f>
        <v>0</v>
      </c>
      <c r="BF1521" s="16" t="n">
        <f aca="false">IF(AY1521=0,1,0)</f>
        <v>0</v>
      </c>
      <c r="BG1521" s="16" t="n">
        <f aca="false">IF(K1521+AY1521=0,1,0)</f>
        <v>0</v>
      </c>
      <c r="BH1521" s="16" t="n">
        <f aca="false">AF1521+AG1521+AH1521</f>
        <v>8</v>
      </c>
      <c r="BI1521" s="18" t="n">
        <f aca="false">IF(H1521=0,"",BH1521/H1521)</f>
        <v>0.533333333333333</v>
      </c>
      <c r="BJ1521" s="16" t="n">
        <f aca="false">IF(AP1521="","",AP1521+AN1521)</f>
        <v>0</v>
      </c>
    </row>
    <row r="1522" customFormat="false" ht="15" hidden="false" customHeight="true" outlineLevel="0" collapsed="false">
      <c r="A1522" s="9" t="s">
        <v>345</v>
      </c>
      <c r="B1522" s="10" t="s">
        <v>319</v>
      </c>
      <c r="C1522" s="10" t="s">
        <v>346</v>
      </c>
      <c r="D1522" s="9" t="n">
        <v>2022</v>
      </c>
      <c r="E1522" s="11" t="n">
        <v>1743</v>
      </c>
      <c r="F1522" s="11" t="n">
        <v>203</v>
      </c>
      <c r="G1522" s="11" t="n">
        <v>216</v>
      </c>
      <c r="H1522" s="11" t="n">
        <v>22</v>
      </c>
      <c r="I1522" s="11" t="n">
        <v>1576</v>
      </c>
      <c r="J1522" s="11" t="n">
        <v>952</v>
      </c>
      <c r="K1522" s="11" t="n">
        <v>0</v>
      </c>
      <c r="L1522" s="12" t="n">
        <v>12.6219162363741</v>
      </c>
      <c r="M1522" s="12" t="n">
        <v>0</v>
      </c>
      <c r="N1522" s="13" t="n">
        <v>0.604060913705584</v>
      </c>
      <c r="O1522" s="13" t="n">
        <v>0.904188181296615</v>
      </c>
      <c r="P1522" s="13" t="n">
        <v>0.123924268502582</v>
      </c>
      <c r="Q1522" s="13" t="n">
        <v>-0.336252856054836</v>
      </c>
      <c r="R1522" s="13" t="n">
        <v>-0.559183673469388</v>
      </c>
      <c r="S1522" s="11" t="n">
        <v>0</v>
      </c>
      <c r="T1522" s="13" t="n">
        <v>-0.0434782608695652</v>
      </c>
      <c r="U1522" s="13" t="n">
        <v>-0.0241486068111455</v>
      </c>
      <c r="V1522" s="11" t="n">
        <v>1</v>
      </c>
      <c r="W1522" s="13" t="n">
        <v>-0.136363636363636</v>
      </c>
      <c r="X1522" s="11" t="n">
        <v>0</v>
      </c>
      <c r="Y1522" s="11" t="n">
        <v>0</v>
      </c>
      <c r="Z1522" s="11" t="n">
        <v>0</v>
      </c>
      <c r="AA1522" s="11" t="n">
        <v>0</v>
      </c>
      <c r="AB1522" s="10" t="s">
        <v>515</v>
      </c>
      <c r="AC1522" s="11" t="n">
        <v>4</v>
      </c>
      <c r="AD1522" s="11" t="n">
        <v>7</v>
      </c>
      <c r="AE1522" s="11" t="n">
        <v>0</v>
      </c>
      <c r="AF1522" s="11" t="n">
        <v>0</v>
      </c>
      <c r="AG1522" s="11" t="n">
        <v>11</v>
      </c>
      <c r="AH1522" s="11" t="n">
        <v>0</v>
      </c>
      <c r="AI1522" s="13" t="n">
        <v>0.181818181818182</v>
      </c>
      <c r="AJ1522" s="13" t="n">
        <v>0.318181818181818</v>
      </c>
      <c r="AK1522" s="13" t="n">
        <v>0</v>
      </c>
      <c r="AL1522" s="13" t="n">
        <v>0</v>
      </c>
      <c r="AM1522" s="13" t="n">
        <v>0.5</v>
      </c>
      <c r="AN1522" s="11" t="n">
        <v>0</v>
      </c>
      <c r="AO1522" s="13" t="n">
        <v>0</v>
      </c>
      <c r="AP1522" s="11" t="n">
        <v>1</v>
      </c>
      <c r="AQ1522" s="11" t="n">
        <v>0</v>
      </c>
      <c r="AR1522" s="13" t="n">
        <v>0.0434782608695652</v>
      </c>
      <c r="AS1522" s="13" t="n">
        <v>0</v>
      </c>
      <c r="AT1522" s="14" t="n">
        <f aca="false">SUMIFS(시도_소아과개폐업!$C$5:$C$293,시도_소아과개폐업!$A$5:$A$293,$D1522,시도_소아과개폐업!$B$5:$B$293,$B1522)</f>
        <v>9</v>
      </c>
      <c r="AU1522" s="14" t="n">
        <f aca="false">SUMIFS(시도_소아과개폐업!$D$5:$D$293,시도_소아과개폐업!$A$5:$A$293,$D1522,시도_소아과개폐업!$B$5:$B$293,$B1522)</f>
        <v>13</v>
      </c>
      <c r="AV1522" s="14" t="n">
        <f aca="false">SUMIFS(시도_소아과개폐업!$F$5:$F$293,시도_소아과개폐업!$A$5:$A$293,$D1522,시도_소아과개폐업!$B$5:$B$293,$B1522)</f>
        <v>-4</v>
      </c>
      <c r="AW1522" s="15" t="n">
        <f aca="false">SUMIFS(시도_소아과개폐업!$G$5:$G$293,시도_소아과개폐업!$A$5:$A$293,$D1522,시도_소아과개폐업!$B$5:$B$293,$B1522)</f>
        <v>0.5</v>
      </c>
      <c r="AX1522" s="14" t="n">
        <f aca="false">SUMIFS(시도_소아과개폐업!$H$5:$H$293,시도_소아과개폐업!$A$5:$A$293,$D1522,시도_소아과개폐업!$B$5:$B$293,$B1522)</f>
        <v>41</v>
      </c>
      <c r="AY1522" s="14" t="n">
        <f aca="false">SUMIFS(시군구_병원급!$E$5:$E$3668,시군구_병원급!$A$5:$A$3668,$A1522,시군구_병원급!$D$5:$D$3668,$D1522)</f>
        <v>2</v>
      </c>
      <c r="AZ1522" s="14" t="n">
        <f aca="false">SUMIFS(시군구_병원급!$F$5:$F$3668,시군구_병원급!$A$5:$A$3668,$A1522,시군구_병원급!$D$5:$D$3668,$D1522)</f>
        <v>2</v>
      </c>
      <c r="BA1522" s="14" t="n">
        <f aca="false">SUMIFS(시군구_병원급!$G$5:$G$3668,시군구_병원급!$A$5:$A$3668,$A1522,시군구_병원급!$D$5:$D$3668,$D1522)</f>
        <v>3</v>
      </c>
      <c r="BB1522" s="14" t="n">
        <f aca="false">SUMIFS(시군구_병원급!$H$5:$H$3668,시군구_병원급!$A$5:$A$3668,$A1522,시군구_병원급!$D$5:$D$3668,$D1522)</f>
        <v>5</v>
      </c>
      <c r="BC1522" s="16" t="n">
        <f aca="false">K1522+AY1522</f>
        <v>2</v>
      </c>
      <c r="BD1522" s="17" t="n">
        <f aca="false">IF(E1522=0,"",(K1522+AY1522)/E1522*1000)</f>
        <v>1.14744693057946</v>
      </c>
      <c r="BE1522" s="16" t="n">
        <f aca="false">AY1522-SUMIFS(시군구_병원급!$E$5:$E$3668,시군구_병원급!$A$5:$A$3668,$A1522,시군구_병원급!$D$5:$D$3668,$D1522-3)</f>
        <v>0</v>
      </c>
      <c r="BF1522" s="16" t="n">
        <f aca="false">IF(AY1522=0,1,0)</f>
        <v>0</v>
      </c>
      <c r="BG1522" s="16" t="n">
        <f aca="false">IF(K1522+AY1522=0,1,0)</f>
        <v>0</v>
      </c>
      <c r="BH1522" s="16" t="n">
        <f aca="false">AF1522+AG1522+AH1522</f>
        <v>11</v>
      </c>
      <c r="BI1522" s="18" t="n">
        <f aca="false">IF(H1522=0,"",BH1522/H1522)</f>
        <v>0.5</v>
      </c>
      <c r="BJ1522" s="16" t="n">
        <f aca="false">IF(AP1522="","",AP1522+AN1522)</f>
        <v>1</v>
      </c>
    </row>
    <row r="1523" customFormat="false" ht="15" hidden="false" customHeight="true" outlineLevel="0" collapsed="false">
      <c r="A1523" s="9" t="s">
        <v>347</v>
      </c>
      <c r="B1523" s="10" t="s">
        <v>319</v>
      </c>
      <c r="C1523" s="10" t="s">
        <v>348</v>
      </c>
      <c r="D1523" s="9" t="n">
        <v>2022</v>
      </c>
      <c r="E1523" s="11" t="n">
        <v>1476</v>
      </c>
      <c r="F1523" s="11" t="n">
        <v>169</v>
      </c>
      <c r="G1523" s="11" t="n">
        <v>176</v>
      </c>
      <c r="H1523" s="11" t="n">
        <v>37</v>
      </c>
      <c r="I1523" s="11" t="n">
        <v>2075</v>
      </c>
      <c r="J1523" s="11" t="n">
        <v>1129</v>
      </c>
      <c r="K1523" s="11" t="n">
        <v>0</v>
      </c>
      <c r="L1523" s="12" t="n">
        <v>25.0677506775068</v>
      </c>
      <c r="M1523" s="12" t="n">
        <v>0</v>
      </c>
      <c r="N1523" s="13" t="n">
        <v>0.544096385542169</v>
      </c>
      <c r="O1523" s="13" t="n">
        <v>1.40582655826558</v>
      </c>
      <c r="P1523" s="13" t="n">
        <v>0.119241192411924</v>
      </c>
      <c r="Q1523" s="13" t="n">
        <v>-0.339005821764443</v>
      </c>
      <c r="R1523" s="13" t="n">
        <v>-0.485380116959064</v>
      </c>
      <c r="S1523" s="11" t="n">
        <v>0</v>
      </c>
      <c r="T1523" s="13" t="n">
        <v>-0.0263157894736842</v>
      </c>
      <c r="U1523" s="13" t="n">
        <v>-0.0970409051348999</v>
      </c>
      <c r="V1523" s="11" t="n">
        <v>1</v>
      </c>
      <c r="W1523" s="13" t="n">
        <v>-0.081081081081081</v>
      </c>
      <c r="X1523" s="11" t="n">
        <v>0</v>
      </c>
      <c r="Y1523" s="11" t="n">
        <v>0</v>
      </c>
      <c r="Z1523" s="11" t="n">
        <v>0</v>
      </c>
      <c r="AA1523" s="11" t="n">
        <v>0</v>
      </c>
      <c r="AB1523" s="10" t="s">
        <v>515</v>
      </c>
      <c r="AC1523" s="11" t="n">
        <v>6</v>
      </c>
      <c r="AD1523" s="11" t="n">
        <v>5</v>
      </c>
      <c r="AE1523" s="11" t="n">
        <v>6</v>
      </c>
      <c r="AF1523" s="11" t="n">
        <v>3</v>
      </c>
      <c r="AG1523" s="11" t="n">
        <v>17</v>
      </c>
      <c r="AH1523" s="11" t="n">
        <v>0</v>
      </c>
      <c r="AI1523" s="13" t="n">
        <v>0.162162162162162</v>
      </c>
      <c r="AJ1523" s="13" t="n">
        <v>0.135135135135135</v>
      </c>
      <c r="AK1523" s="13" t="n">
        <v>0.162162162162162</v>
      </c>
      <c r="AL1523" s="13" t="n">
        <v>0.0810810810810811</v>
      </c>
      <c r="AM1523" s="13" t="n">
        <v>0.45945945945946</v>
      </c>
      <c r="AN1523" s="11" t="n">
        <v>0</v>
      </c>
      <c r="AO1523" s="13" t="n">
        <v>0</v>
      </c>
      <c r="AP1523" s="11" t="n">
        <v>1</v>
      </c>
      <c r="AQ1523" s="11" t="n">
        <v>0</v>
      </c>
      <c r="AR1523" s="13" t="n">
        <v>0.0263157894736842</v>
      </c>
      <c r="AS1523" s="13" t="n">
        <v>0</v>
      </c>
      <c r="AT1523" s="14" t="n">
        <f aca="false">SUMIFS(시도_소아과개폐업!$C$5:$C$293,시도_소아과개폐업!$A$5:$A$293,$D1523,시도_소아과개폐업!$B$5:$B$293,$B1523)</f>
        <v>9</v>
      </c>
      <c r="AU1523" s="14" t="n">
        <f aca="false">SUMIFS(시도_소아과개폐업!$D$5:$D$293,시도_소아과개폐업!$A$5:$A$293,$D1523,시도_소아과개폐업!$B$5:$B$293,$B1523)</f>
        <v>13</v>
      </c>
      <c r="AV1523" s="14" t="n">
        <f aca="false">SUMIFS(시도_소아과개폐업!$F$5:$F$293,시도_소아과개폐업!$A$5:$A$293,$D1523,시도_소아과개폐업!$B$5:$B$293,$B1523)</f>
        <v>-4</v>
      </c>
      <c r="AW1523" s="15" t="n">
        <f aca="false">SUMIFS(시도_소아과개폐업!$G$5:$G$293,시도_소아과개폐업!$A$5:$A$293,$D1523,시도_소아과개폐업!$B$5:$B$293,$B1523)</f>
        <v>0.5</v>
      </c>
      <c r="AX1523" s="14" t="n">
        <f aca="false">SUMIFS(시도_소아과개폐업!$H$5:$H$293,시도_소아과개폐업!$A$5:$A$293,$D1523,시도_소아과개폐업!$B$5:$B$293,$B1523)</f>
        <v>41</v>
      </c>
      <c r="AY1523" s="14" t="n">
        <f aca="false">SUMIFS(시군구_병원급!$E$5:$E$3668,시군구_병원급!$A$5:$A$3668,$A1523,시군구_병원급!$D$5:$D$3668,$D1523)</f>
        <v>1</v>
      </c>
      <c r="AZ1523" s="14" t="n">
        <f aca="false">SUMIFS(시군구_병원급!$F$5:$F$3668,시군구_병원급!$A$5:$A$3668,$A1523,시군구_병원급!$D$5:$D$3668,$D1523)</f>
        <v>0</v>
      </c>
      <c r="BA1523" s="14" t="n">
        <f aca="false">SUMIFS(시군구_병원급!$G$5:$G$3668,시군구_병원급!$A$5:$A$3668,$A1523,시군구_병원급!$D$5:$D$3668,$D1523)</f>
        <v>2</v>
      </c>
      <c r="BB1523" s="14" t="n">
        <f aca="false">SUMIFS(시군구_병원급!$H$5:$H$3668,시군구_병원급!$A$5:$A$3668,$A1523,시군구_병원급!$D$5:$D$3668,$D1523)</f>
        <v>3</v>
      </c>
      <c r="BC1523" s="16" t="n">
        <f aca="false">K1523+AY1523</f>
        <v>1</v>
      </c>
      <c r="BD1523" s="17" t="n">
        <f aca="false">IF(E1523=0,"",(K1523+AY1523)/E1523*1000)</f>
        <v>0.677506775067751</v>
      </c>
      <c r="BE1523" s="16" t="n">
        <f aca="false">AY1523-SUMIFS(시군구_병원급!$E$5:$E$3668,시군구_병원급!$A$5:$A$3668,$A1523,시군구_병원급!$D$5:$D$3668,$D1523-3)</f>
        <v>0</v>
      </c>
      <c r="BF1523" s="16" t="n">
        <f aca="false">IF(AY1523=0,1,0)</f>
        <v>0</v>
      </c>
      <c r="BG1523" s="16" t="n">
        <f aca="false">IF(K1523+AY1523=0,1,0)</f>
        <v>0</v>
      </c>
      <c r="BH1523" s="16" t="n">
        <f aca="false">AF1523+AG1523+AH1523</f>
        <v>20</v>
      </c>
      <c r="BI1523" s="18" t="n">
        <f aca="false">IF(H1523=0,"",BH1523/H1523)</f>
        <v>0.540540540540541</v>
      </c>
      <c r="BJ1523" s="16" t="n">
        <f aca="false">IF(AP1523="","",AP1523+AN1523)</f>
        <v>1</v>
      </c>
    </row>
    <row r="1524" customFormat="false" ht="15" hidden="false" customHeight="true" outlineLevel="0" collapsed="false">
      <c r="A1524" s="9" t="s">
        <v>349</v>
      </c>
      <c r="B1524" s="10" t="s">
        <v>319</v>
      </c>
      <c r="C1524" s="10" t="s">
        <v>350</v>
      </c>
      <c r="D1524" s="9" t="n">
        <v>2022</v>
      </c>
      <c r="E1524" s="11" t="n">
        <v>3614</v>
      </c>
      <c r="F1524" s="11" t="n">
        <v>496</v>
      </c>
      <c r="G1524" s="11" t="n">
        <v>498</v>
      </c>
      <c r="H1524" s="11" t="n">
        <v>55</v>
      </c>
      <c r="I1524" s="11" t="n">
        <v>2497</v>
      </c>
      <c r="J1524" s="11" t="n">
        <v>1927</v>
      </c>
      <c r="K1524" s="11" t="n">
        <v>1</v>
      </c>
      <c r="L1524" s="12" t="n">
        <v>15.218594355285</v>
      </c>
      <c r="M1524" s="12" t="n">
        <v>0.276701715550636</v>
      </c>
      <c r="N1524" s="13" t="n">
        <v>0.771726071285543</v>
      </c>
      <c r="O1524" s="13" t="n">
        <v>0.690924183729939</v>
      </c>
      <c r="P1524" s="13" t="n">
        <v>0.137797454344217</v>
      </c>
      <c r="Q1524" s="13" t="n">
        <v>0.00837053571428581</v>
      </c>
      <c r="R1524" s="13" t="n">
        <v>0.202898550724638</v>
      </c>
      <c r="S1524" s="11" t="n">
        <v>0</v>
      </c>
      <c r="T1524" s="13" t="n">
        <v>-0.0178571428571429</v>
      </c>
      <c r="U1524" s="13" t="n">
        <v>-0.0314197051978278</v>
      </c>
      <c r="V1524" s="11" t="n">
        <v>0</v>
      </c>
      <c r="W1524" s="13" t="n">
        <v>0.0181818181818181</v>
      </c>
      <c r="X1524" s="11" t="n">
        <v>0</v>
      </c>
      <c r="Y1524" s="11" t="n">
        <v>0</v>
      </c>
      <c r="Z1524" s="11" t="n">
        <v>0</v>
      </c>
      <c r="AA1524" s="11" t="n">
        <v>0</v>
      </c>
      <c r="AB1524" s="10" t="s">
        <v>515</v>
      </c>
      <c r="AC1524" s="11" t="n">
        <v>7</v>
      </c>
      <c r="AD1524" s="11" t="n">
        <v>17</v>
      </c>
      <c r="AE1524" s="11" t="n">
        <v>17</v>
      </c>
      <c r="AF1524" s="11" t="n">
        <v>3</v>
      </c>
      <c r="AG1524" s="11" t="n">
        <v>11</v>
      </c>
      <c r="AH1524" s="11" t="n">
        <v>0</v>
      </c>
      <c r="AI1524" s="13" t="n">
        <v>0.127272727272727</v>
      </c>
      <c r="AJ1524" s="13" t="n">
        <v>0.309090909090909</v>
      </c>
      <c r="AK1524" s="13" t="n">
        <v>0.309090909090909</v>
      </c>
      <c r="AL1524" s="13" t="n">
        <v>0.0545454545454545</v>
      </c>
      <c r="AM1524" s="13" t="n">
        <v>0.2</v>
      </c>
      <c r="AN1524" s="11" t="n">
        <v>1</v>
      </c>
      <c r="AO1524" s="13" t="n">
        <v>0.0178571428571429</v>
      </c>
      <c r="AP1524" s="11" t="n">
        <v>3</v>
      </c>
      <c r="AQ1524" s="11" t="n">
        <v>2</v>
      </c>
      <c r="AR1524" s="13" t="n">
        <v>0.0526315789473684</v>
      </c>
      <c r="AS1524" s="13" t="n">
        <v>0.0350877192982456</v>
      </c>
      <c r="AT1524" s="14" t="n">
        <f aca="false">SUMIFS(시도_소아과개폐업!$C$5:$C$293,시도_소아과개폐업!$A$5:$A$293,$D1524,시도_소아과개폐업!$B$5:$B$293,$B1524)</f>
        <v>9</v>
      </c>
      <c r="AU1524" s="14" t="n">
        <f aca="false">SUMIFS(시도_소아과개폐업!$D$5:$D$293,시도_소아과개폐업!$A$5:$A$293,$D1524,시도_소아과개폐업!$B$5:$B$293,$B1524)</f>
        <v>13</v>
      </c>
      <c r="AV1524" s="14" t="n">
        <f aca="false">SUMIFS(시도_소아과개폐업!$F$5:$F$293,시도_소아과개폐업!$A$5:$A$293,$D1524,시도_소아과개폐업!$B$5:$B$293,$B1524)</f>
        <v>-4</v>
      </c>
      <c r="AW1524" s="15" t="n">
        <f aca="false">SUMIFS(시도_소아과개폐업!$G$5:$G$293,시도_소아과개폐업!$A$5:$A$293,$D1524,시도_소아과개폐업!$B$5:$B$293,$B1524)</f>
        <v>0.5</v>
      </c>
      <c r="AX1524" s="14" t="n">
        <f aca="false">SUMIFS(시도_소아과개폐업!$H$5:$H$293,시도_소아과개폐업!$A$5:$A$293,$D1524,시도_소아과개폐업!$B$5:$B$293,$B1524)</f>
        <v>41</v>
      </c>
      <c r="AY1524" s="14" t="n">
        <f aca="false">SUMIFS(시군구_병원급!$E$5:$E$3668,시군구_병원급!$A$5:$A$3668,$A1524,시군구_병원급!$D$5:$D$3668,$D1524)</f>
        <v>1</v>
      </c>
      <c r="AZ1524" s="14" t="n">
        <f aca="false">SUMIFS(시군구_병원급!$F$5:$F$3668,시군구_병원급!$A$5:$A$3668,$A1524,시군구_병원급!$D$5:$D$3668,$D1524)</f>
        <v>1</v>
      </c>
      <c r="BA1524" s="14" t="n">
        <f aca="false">SUMIFS(시군구_병원급!$G$5:$G$3668,시군구_병원급!$A$5:$A$3668,$A1524,시군구_병원급!$D$5:$D$3668,$D1524)</f>
        <v>2</v>
      </c>
      <c r="BB1524" s="14" t="n">
        <f aca="false">SUMIFS(시군구_병원급!$H$5:$H$3668,시군구_병원급!$A$5:$A$3668,$A1524,시군구_병원급!$D$5:$D$3668,$D1524)</f>
        <v>8</v>
      </c>
      <c r="BC1524" s="16" t="n">
        <f aca="false">K1524+AY1524</f>
        <v>2</v>
      </c>
      <c r="BD1524" s="17" t="n">
        <f aca="false">IF(E1524=0,"",(K1524+AY1524)/E1524*1000)</f>
        <v>0.553403431101273</v>
      </c>
      <c r="BE1524" s="16" t="n">
        <f aca="false">AY1524-SUMIFS(시군구_병원급!$E$5:$E$3668,시군구_병원급!$A$5:$A$3668,$A1524,시군구_병원급!$D$5:$D$3668,$D1524-3)</f>
        <v>0</v>
      </c>
      <c r="BF1524" s="16" t="n">
        <f aca="false">IF(AY1524=0,1,0)</f>
        <v>0</v>
      </c>
      <c r="BG1524" s="16" t="n">
        <f aca="false">IF(K1524+AY1524=0,1,0)</f>
        <v>0</v>
      </c>
      <c r="BH1524" s="16" t="n">
        <f aca="false">AF1524+AG1524+AH1524</f>
        <v>14</v>
      </c>
      <c r="BI1524" s="18" t="n">
        <f aca="false">IF(H1524=0,"",BH1524/H1524)</f>
        <v>0.254545454545455</v>
      </c>
      <c r="BJ1524" s="16" t="n">
        <f aca="false">IF(AP1524="","",AP1524+AN1524)</f>
        <v>4</v>
      </c>
    </row>
    <row r="1525" customFormat="false" ht="15" hidden="false" customHeight="true" outlineLevel="0" collapsed="false">
      <c r="A1525" s="9" t="s">
        <v>351</v>
      </c>
      <c r="B1525" s="10" t="s">
        <v>319</v>
      </c>
      <c r="C1525" s="10" t="s">
        <v>352</v>
      </c>
      <c r="D1525" s="9" t="n">
        <v>2022</v>
      </c>
      <c r="E1525" s="11" t="n">
        <v>570</v>
      </c>
      <c r="F1525" s="11" t="n">
        <v>73</v>
      </c>
      <c r="G1525" s="11" t="n">
        <v>73</v>
      </c>
      <c r="H1525" s="11" t="n">
        <v>12</v>
      </c>
      <c r="I1525" s="11" t="n">
        <v>806</v>
      </c>
      <c r="J1525" s="11" t="n">
        <v>392</v>
      </c>
      <c r="K1525" s="11" t="n">
        <v>0</v>
      </c>
      <c r="L1525" s="12" t="n">
        <v>21.0526315789474</v>
      </c>
      <c r="M1525" s="12" t="n">
        <v>0</v>
      </c>
      <c r="N1525" s="13" t="n">
        <v>0.486352357320099</v>
      </c>
      <c r="O1525" s="13" t="n">
        <v>1.4140350877193</v>
      </c>
      <c r="P1525" s="13" t="n">
        <v>0.128070175438597</v>
      </c>
      <c r="Q1525" s="13" t="n">
        <v>-0.292803970223325</v>
      </c>
      <c r="R1525" s="13" t="n">
        <v>-0.40650406504065</v>
      </c>
      <c r="S1525" s="11" t="n">
        <v>0</v>
      </c>
      <c r="T1525" s="13" t="n">
        <v>0</v>
      </c>
      <c r="U1525" s="13" t="n">
        <v>0</v>
      </c>
      <c r="V1525" s="11" t="n">
        <v>1</v>
      </c>
      <c r="W1525" s="13" t="n">
        <v>-0.166666666666667</v>
      </c>
      <c r="X1525" s="11" t="n">
        <v>0</v>
      </c>
      <c r="Y1525" s="11" t="n">
        <v>0</v>
      </c>
      <c r="Z1525" s="11" t="n">
        <v>0</v>
      </c>
      <c r="AA1525" s="11" t="n">
        <v>0</v>
      </c>
      <c r="AB1525" s="10" t="s">
        <v>515</v>
      </c>
      <c r="AC1525" s="11" t="n">
        <v>3</v>
      </c>
      <c r="AD1525" s="11" t="n">
        <v>0</v>
      </c>
      <c r="AE1525" s="11" t="n">
        <v>1</v>
      </c>
      <c r="AF1525" s="11" t="n">
        <v>0</v>
      </c>
      <c r="AG1525" s="11" t="n">
        <v>8</v>
      </c>
      <c r="AH1525" s="11" t="n">
        <v>0</v>
      </c>
      <c r="AI1525" s="13" t="n">
        <v>0.25</v>
      </c>
      <c r="AJ1525" s="13" t="n">
        <v>0</v>
      </c>
      <c r="AK1525" s="13" t="n">
        <v>0.0833333333333333</v>
      </c>
      <c r="AL1525" s="13" t="n">
        <v>0</v>
      </c>
      <c r="AM1525" s="13" t="n">
        <v>0.666666666666667</v>
      </c>
      <c r="AN1525" s="11" t="n">
        <v>0</v>
      </c>
      <c r="AO1525" s="13" t="n">
        <v>0</v>
      </c>
      <c r="AP1525" s="11" t="n">
        <v>0</v>
      </c>
      <c r="AQ1525" s="11" t="n">
        <v>0</v>
      </c>
      <c r="AR1525" s="13" t="n">
        <v>0</v>
      </c>
      <c r="AS1525" s="13" t="n">
        <v>0</v>
      </c>
      <c r="AT1525" s="14" t="n">
        <f aca="false">SUMIFS(시도_소아과개폐업!$C$5:$C$293,시도_소아과개폐업!$A$5:$A$293,$D1525,시도_소아과개폐업!$B$5:$B$293,$B1525)</f>
        <v>9</v>
      </c>
      <c r="AU1525" s="14" t="n">
        <f aca="false">SUMIFS(시도_소아과개폐업!$D$5:$D$293,시도_소아과개폐업!$A$5:$A$293,$D1525,시도_소아과개폐업!$B$5:$B$293,$B1525)</f>
        <v>13</v>
      </c>
      <c r="AV1525" s="14" t="n">
        <f aca="false">SUMIFS(시도_소아과개폐업!$F$5:$F$293,시도_소아과개폐업!$A$5:$A$293,$D1525,시도_소아과개폐업!$B$5:$B$293,$B1525)</f>
        <v>-4</v>
      </c>
      <c r="AW1525" s="15" t="n">
        <f aca="false">SUMIFS(시도_소아과개폐업!$G$5:$G$293,시도_소아과개폐업!$A$5:$A$293,$D1525,시도_소아과개폐업!$B$5:$B$293,$B1525)</f>
        <v>0.5</v>
      </c>
      <c r="AX1525" s="14" t="n">
        <f aca="false">SUMIFS(시도_소아과개폐업!$H$5:$H$293,시도_소아과개폐업!$A$5:$A$293,$D1525,시도_소아과개폐업!$B$5:$B$293,$B1525)</f>
        <v>41</v>
      </c>
      <c r="AY1525" s="14" t="n">
        <f aca="false">SUMIFS(시군구_병원급!$E$5:$E$3668,시군구_병원급!$A$5:$A$3668,$A1525,시군구_병원급!$D$5:$D$3668,$D1525)</f>
        <v>0</v>
      </c>
      <c r="AZ1525" s="14" t="n">
        <f aca="false">SUMIFS(시군구_병원급!$F$5:$F$3668,시군구_병원급!$A$5:$A$3668,$A1525,시군구_병원급!$D$5:$D$3668,$D1525)</f>
        <v>0</v>
      </c>
      <c r="BA1525" s="14" t="n">
        <f aca="false">SUMIFS(시군구_병원급!$G$5:$G$3668,시군구_병원급!$A$5:$A$3668,$A1525,시군구_병원급!$D$5:$D$3668,$D1525)</f>
        <v>2</v>
      </c>
      <c r="BB1525" s="14" t="n">
        <f aca="false">SUMIFS(시군구_병원급!$H$5:$H$3668,시군구_병원급!$A$5:$A$3668,$A1525,시군구_병원급!$D$5:$D$3668,$D1525)</f>
        <v>4</v>
      </c>
      <c r="BC1525" s="16" t="n">
        <f aca="false">K1525+AY1525</f>
        <v>0</v>
      </c>
      <c r="BD1525" s="17" t="n">
        <f aca="false">IF(E1525=0,"",(K1525+AY1525)/E1525*1000)</f>
        <v>0</v>
      </c>
      <c r="BE1525" s="16" t="n">
        <f aca="false">AY1525-SUMIFS(시군구_병원급!$E$5:$E$3668,시군구_병원급!$A$5:$A$3668,$A1525,시군구_병원급!$D$5:$D$3668,$D1525-3)</f>
        <v>0</v>
      </c>
      <c r="BF1525" s="16" t="n">
        <f aca="false">IF(AY1525=0,1,0)</f>
        <v>1</v>
      </c>
      <c r="BG1525" s="16" t="n">
        <f aca="false">IF(K1525+AY1525=0,1,0)</f>
        <v>1</v>
      </c>
      <c r="BH1525" s="16" t="n">
        <f aca="false">AF1525+AG1525+AH1525</f>
        <v>8</v>
      </c>
      <c r="BI1525" s="18" t="n">
        <f aca="false">IF(H1525=0,"",BH1525/H1525)</f>
        <v>0.666666666666667</v>
      </c>
      <c r="BJ1525" s="16" t="n">
        <f aca="false">IF(AP1525="","",AP1525+AN1525)</f>
        <v>0</v>
      </c>
    </row>
    <row r="1526" customFormat="false" ht="15" hidden="false" customHeight="true" outlineLevel="0" collapsed="false">
      <c r="A1526" s="9" t="s">
        <v>353</v>
      </c>
      <c r="B1526" s="10" t="s">
        <v>319</v>
      </c>
      <c r="C1526" s="10" t="s">
        <v>354</v>
      </c>
      <c r="D1526" s="9" t="n">
        <v>2022</v>
      </c>
      <c r="E1526" s="11" t="n">
        <v>2295</v>
      </c>
      <c r="F1526" s="11" t="n">
        <v>374</v>
      </c>
      <c r="G1526" s="11" t="n">
        <v>393</v>
      </c>
      <c r="H1526" s="11" t="n">
        <v>16</v>
      </c>
      <c r="I1526" s="11" t="n">
        <v>1362</v>
      </c>
      <c r="J1526" s="11" t="n">
        <v>979</v>
      </c>
      <c r="K1526" s="11" t="n">
        <v>0</v>
      </c>
      <c r="L1526" s="12" t="n">
        <v>6.97167755991285</v>
      </c>
      <c r="M1526" s="12" t="n">
        <v>0</v>
      </c>
      <c r="N1526" s="13" t="n">
        <v>0.718795888399413</v>
      </c>
      <c r="O1526" s="13" t="n">
        <v>0.593464052287582</v>
      </c>
      <c r="P1526" s="13" t="n">
        <v>0.17124183006536</v>
      </c>
      <c r="Q1526" s="13" t="n">
        <v>-0.00347372991749895</v>
      </c>
      <c r="R1526" s="13" t="n">
        <v>-0.310526315789474</v>
      </c>
      <c r="S1526" s="11" t="n">
        <v>-1</v>
      </c>
      <c r="T1526" s="13" t="n">
        <v>0</v>
      </c>
      <c r="U1526" s="13" t="n">
        <v>0</v>
      </c>
      <c r="V1526" s="11" t="n">
        <v>1</v>
      </c>
      <c r="W1526" s="13" t="n">
        <v>0</v>
      </c>
      <c r="X1526" s="11" t="n">
        <v>0</v>
      </c>
      <c r="Y1526" s="11" t="n">
        <v>0</v>
      </c>
      <c r="Z1526" s="11" t="n">
        <v>0</v>
      </c>
      <c r="AA1526" s="11" t="n">
        <v>0</v>
      </c>
      <c r="AB1526" s="10" t="s">
        <v>515</v>
      </c>
      <c r="AC1526" s="11" t="n">
        <v>6</v>
      </c>
      <c r="AD1526" s="11" t="n">
        <v>1</v>
      </c>
      <c r="AE1526" s="11" t="n">
        <v>2</v>
      </c>
      <c r="AF1526" s="11" t="n">
        <v>1</v>
      </c>
      <c r="AG1526" s="11" t="n">
        <v>6</v>
      </c>
      <c r="AH1526" s="11" t="n">
        <v>0</v>
      </c>
      <c r="AI1526" s="13" t="n">
        <v>0.375</v>
      </c>
      <c r="AJ1526" s="13" t="n">
        <v>0.0625</v>
      </c>
      <c r="AK1526" s="13" t="n">
        <v>0.125</v>
      </c>
      <c r="AL1526" s="13" t="n">
        <v>0.0625</v>
      </c>
      <c r="AM1526" s="13" t="n">
        <v>0.375</v>
      </c>
      <c r="AN1526" s="11" t="n">
        <v>0</v>
      </c>
      <c r="AO1526" s="13" t="n">
        <v>0</v>
      </c>
      <c r="AP1526" s="11" t="n">
        <v>2</v>
      </c>
      <c r="AQ1526" s="11" t="n">
        <v>0</v>
      </c>
      <c r="AR1526" s="13" t="n">
        <v>0.111111111111111</v>
      </c>
      <c r="AS1526" s="13" t="n">
        <v>0</v>
      </c>
      <c r="AT1526" s="14" t="n">
        <f aca="false">SUMIFS(시도_소아과개폐업!$C$5:$C$293,시도_소아과개폐업!$A$5:$A$293,$D1526,시도_소아과개폐업!$B$5:$B$293,$B1526)</f>
        <v>9</v>
      </c>
      <c r="AU1526" s="14" t="n">
        <f aca="false">SUMIFS(시도_소아과개폐업!$D$5:$D$293,시도_소아과개폐업!$A$5:$A$293,$D1526,시도_소아과개폐업!$B$5:$B$293,$B1526)</f>
        <v>13</v>
      </c>
      <c r="AV1526" s="14" t="n">
        <f aca="false">SUMIFS(시도_소아과개폐업!$F$5:$F$293,시도_소아과개폐업!$A$5:$A$293,$D1526,시도_소아과개폐업!$B$5:$B$293,$B1526)</f>
        <v>-4</v>
      </c>
      <c r="AW1526" s="15" t="n">
        <f aca="false">SUMIFS(시도_소아과개폐업!$G$5:$G$293,시도_소아과개폐업!$A$5:$A$293,$D1526,시도_소아과개폐업!$B$5:$B$293,$B1526)</f>
        <v>0.5</v>
      </c>
      <c r="AX1526" s="14" t="n">
        <f aca="false">SUMIFS(시도_소아과개폐업!$H$5:$H$293,시도_소아과개폐업!$A$5:$A$293,$D1526,시도_소아과개폐업!$B$5:$B$293,$B1526)</f>
        <v>41</v>
      </c>
      <c r="AY1526" s="14" t="n">
        <f aca="false">SUMIFS(시군구_병원급!$E$5:$E$3668,시군구_병원급!$A$5:$A$3668,$A1526,시군구_병원급!$D$5:$D$3668,$D1526)</f>
        <v>2</v>
      </c>
      <c r="AZ1526" s="14" t="n">
        <f aca="false">SUMIFS(시군구_병원급!$F$5:$F$3668,시군구_병원급!$A$5:$A$3668,$A1526,시군구_병원급!$D$5:$D$3668,$D1526)</f>
        <v>2</v>
      </c>
      <c r="BA1526" s="14" t="n">
        <f aca="false">SUMIFS(시군구_병원급!$G$5:$G$3668,시군구_병원급!$A$5:$A$3668,$A1526,시군구_병원급!$D$5:$D$3668,$D1526)</f>
        <v>2</v>
      </c>
      <c r="BB1526" s="14" t="n">
        <f aca="false">SUMIFS(시군구_병원급!$H$5:$H$3668,시군구_병원급!$A$5:$A$3668,$A1526,시군구_병원급!$D$5:$D$3668,$D1526)</f>
        <v>4</v>
      </c>
      <c r="BC1526" s="16" t="n">
        <f aca="false">K1526+AY1526</f>
        <v>2</v>
      </c>
      <c r="BD1526" s="17" t="n">
        <f aca="false">IF(E1526=0,"",(K1526+AY1526)/E1526*1000)</f>
        <v>0.871459694989107</v>
      </c>
      <c r="BE1526" s="16" t="n">
        <f aca="false">AY1526-SUMIFS(시군구_병원급!$E$5:$E$3668,시군구_병원급!$A$5:$A$3668,$A1526,시군구_병원급!$D$5:$D$3668,$D1526-3)</f>
        <v>0</v>
      </c>
      <c r="BF1526" s="16" t="n">
        <f aca="false">IF(AY1526=0,1,0)</f>
        <v>0</v>
      </c>
      <c r="BG1526" s="16" t="n">
        <f aca="false">IF(K1526+AY1526=0,1,0)</f>
        <v>0</v>
      </c>
      <c r="BH1526" s="16" t="n">
        <f aca="false">AF1526+AG1526+AH1526</f>
        <v>7</v>
      </c>
      <c r="BI1526" s="18" t="n">
        <f aca="false">IF(H1526=0,"",BH1526/H1526)</f>
        <v>0.4375</v>
      </c>
      <c r="BJ1526" s="16" t="n">
        <f aca="false">IF(AP1526="","",AP1526+AN1526)</f>
        <v>2</v>
      </c>
    </row>
    <row r="1527" customFormat="false" ht="15" hidden="false" customHeight="true" outlineLevel="0" collapsed="false">
      <c r="A1527" s="9" t="s">
        <v>355</v>
      </c>
      <c r="B1527" s="10" t="s">
        <v>319</v>
      </c>
      <c r="C1527" s="10" t="s">
        <v>356</v>
      </c>
      <c r="D1527" s="9" t="n">
        <v>2022</v>
      </c>
      <c r="E1527" s="11" t="n">
        <v>1074</v>
      </c>
      <c r="F1527" s="11" t="n">
        <v>124</v>
      </c>
      <c r="G1527" s="11" t="n">
        <v>126</v>
      </c>
      <c r="H1527" s="11" t="n">
        <v>14</v>
      </c>
      <c r="I1527" s="11" t="n">
        <v>906</v>
      </c>
      <c r="J1527" s="11" t="n">
        <v>551</v>
      </c>
      <c r="K1527" s="11" t="n">
        <v>0</v>
      </c>
      <c r="L1527" s="12" t="n">
        <v>13.0353817504656</v>
      </c>
      <c r="M1527" s="12" t="n">
        <v>0</v>
      </c>
      <c r="N1527" s="13" t="n">
        <v>0.608167770419426</v>
      </c>
      <c r="O1527" s="13" t="n">
        <v>0.843575418994414</v>
      </c>
      <c r="P1527" s="13" t="n">
        <v>0.11731843575419</v>
      </c>
      <c r="Q1527" s="13" t="n">
        <v>-0.397644419517667</v>
      </c>
      <c r="R1527" s="13" t="n">
        <v>-0.528089887640449</v>
      </c>
      <c r="S1527" s="11" t="n">
        <v>0</v>
      </c>
      <c r="T1527" s="13" t="n">
        <v>0</v>
      </c>
      <c r="U1527" s="13" t="n">
        <v>0</v>
      </c>
      <c r="V1527" s="11" t="n">
        <v>1</v>
      </c>
      <c r="W1527" s="13" t="n">
        <v>-0.214285714285714</v>
      </c>
      <c r="X1527" s="11" t="n">
        <v>1</v>
      </c>
      <c r="Y1527" s="11" t="n">
        <v>0</v>
      </c>
      <c r="Z1527" s="11" t="n">
        <v>1</v>
      </c>
      <c r="AA1527" s="11" t="n">
        <v>0</v>
      </c>
      <c r="AB1527" s="10" t="s">
        <v>515</v>
      </c>
      <c r="AC1527" s="11" t="n">
        <v>4</v>
      </c>
      <c r="AD1527" s="11" t="n">
        <v>1</v>
      </c>
      <c r="AE1527" s="11" t="n">
        <v>2</v>
      </c>
      <c r="AF1527" s="11" t="n">
        <v>1</v>
      </c>
      <c r="AG1527" s="11" t="n">
        <v>6</v>
      </c>
      <c r="AH1527" s="11" t="n">
        <v>0</v>
      </c>
      <c r="AI1527" s="13" t="n">
        <v>0.285714285714286</v>
      </c>
      <c r="AJ1527" s="13" t="n">
        <v>0.0714285714285714</v>
      </c>
      <c r="AK1527" s="13" t="n">
        <v>0.142857142857143</v>
      </c>
      <c r="AL1527" s="13" t="n">
        <v>0.0714285714285714</v>
      </c>
      <c r="AM1527" s="13" t="n">
        <v>0.428571428571429</v>
      </c>
      <c r="AN1527" s="11" t="n">
        <v>0</v>
      </c>
      <c r="AO1527" s="13" t="n">
        <v>0</v>
      </c>
      <c r="AP1527" s="11" t="n">
        <v>0</v>
      </c>
      <c r="AQ1527" s="11" t="n">
        <v>0</v>
      </c>
      <c r="AR1527" s="13" t="n">
        <v>0</v>
      </c>
      <c r="AS1527" s="13" t="n">
        <v>0</v>
      </c>
      <c r="AT1527" s="14" t="n">
        <f aca="false">SUMIFS(시도_소아과개폐업!$C$5:$C$293,시도_소아과개폐업!$A$5:$A$293,$D1527,시도_소아과개폐업!$B$5:$B$293,$B1527)</f>
        <v>9</v>
      </c>
      <c r="AU1527" s="14" t="n">
        <f aca="false">SUMIFS(시도_소아과개폐업!$D$5:$D$293,시도_소아과개폐업!$A$5:$A$293,$D1527,시도_소아과개폐업!$B$5:$B$293,$B1527)</f>
        <v>13</v>
      </c>
      <c r="AV1527" s="14" t="n">
        <f aca="false">SUMIFS(시도_소아과개폐업!$F$5:$F$293,시도_소아과개폐업!$A$5:$A$293,$D1527,시도_소아과개폐업!$B$5:$B$293,$B1527)</f>
        <v>-4</v>
      </c>
      <c r="AW1527" s="15" t="n">
        <f aca="false">SUMIFS(시도_소아과개폐업!$G$5:$G$293,시도_소아과개폐업!$A$5:$A$293,$D1527,시도_소아과개폐업!$B$5:$B$293,$B1527)</f>
        <v>0.5</v>
      </c>
      <c r="AX1527" s="14" t="n">
        <f aca="false">SUMIFS(시도_소아과개폐업!$H$5:$H$293,시도_소아과개폐업!$A$5:$A$293,$D1527,시도_소아과개폐업!$B$5:$B$293,$B1527)</f>
        <v>41</v>
      </c>
      <c r="AY1527" s="14" t="n">
        <f aca="false">SUMIFS(시군구_병원급!$E$5:$E$3668,시군구_병원급!$A$5:$A$3668,$A1527,시군구_병원급!$D$5:$D$3668,$D1527)</f>
        <v>1</v>
      </c>
      <c r="AZ1527" s="14" t="n">
        <f aca="false">SUMIFS(시군구_병원급!$F$5:$F$3668,시군구_병원급!$A$5:$A$3668,$A1527,시군구_병원급!$D$5:$D$3668,$D1527)</f>
        <v>0</v>
      </c>
      <c r="BA1527" s="14" t="n">
        <f aca="false">SUMIFS(시군구_병원급!$G$5:$G$3668,시군구_병원급!$A$5:$A$3668,$A1527,시군구_병원급!$D$5:$D$3668,$D1527)</f>
        <v>2</v>
      </c>
      <c r="BB1527" s="14" t="n">
        <f aca="false">SUMIFS(시군구_병원급!$H$5:$H$3668,시군구_병원급!$A$5:$A$3668,$A1527,시군구_병원급!$D$5:$D$3668,$D1527)</f>
        <v>4</v>
      </c>
      <c r="BC1527" s="16" t="n">
        <f aca="false">K1527+AY1527</f>
        <v>1</v>
      </c>
      <c r="BD1527" s="17" t="n">
        <f aca="false">IF(E1527=0,"",(K1527+AY1527)/E1527*1000)</f>
        <v>0.931098696461825</v>
      </c>
      <c r="BE1527" s="16" t="n">
        <f aca="false">AY1527-SUMIFS(시군구_병원급!$E$5:$E$3668,시군구_병원급!$A$5:$A$3668,$A1527,시군구_병원급!$D$5:$D$3668,$D1527-3)</f>
        <v>0</v>
      </c>
      <c r="BF1527" s="16" t="n">
        <f aca="false">IF(AY1527=0,1,0)</f>
        <v>0</v>
      </c>
      <c r="BG1527" s="16" t="n">
        <f aca="false">IF(K1527+AY1527=0,1,0)</f>
        <v>0</v>
      </c>
      <c r="BH1527" s="16" t="n">
        <f aca="false">AF1527+AG1527+AH1527</f>
        <v>7</v>
      </c>
      <c r="BI1527" s="18" t="n">
        <f aca="false">IF(H1527=0,"",BH1527/H1527)</f>
        <v>0.5</v>
      </c>
      <c r="BJ1527" s="16" t="n">
        <f aca="false">IF(AP1527="","",AP1527+AN1527)</f>
        <v>0</v>
      </c>
    </row>
    <row r="1528" customFormat="false" ht="15" hidden="false" customHeight="true" outlineLevel="0" collapsed="false">
      <c r="A1528" s="9" t="s">
        <v>357</v>
      </c>
      <c r="B1528" s="10" t="s">
        <v>319</v>
      </c>
      <c r="C1528" s="10" t="s">
        <v>358</v>
      </c>
      <c r="D1528" s="9" t="n">
        <v>2022</v>
      </c>
      <c r="E1528" s="11" t="n">
        <v>1368</v>
      </c>
      <c r="F1528" s="11" t="n">
        <v>163</v>
      </c>
      <c r="G1528" s="11" t="n">
        <v>163</v>
      </c>
      <c r="H1528" s="11" t="n">
        <v>24</v>
      </c>
      <c r="I1528" s="11" t="n">
        <v>1194</v>
      </c>
      <c r="J1528" s="11" t="n">
        <v>787</v>
      </c>
      <c r="K1528" s="11" t="n">
        <v>0</v>
      </c>
      <c r="L1528" s="12" t="n">
        <v>17.5438596491228</v>
      </c>
      <c r="M1528" s="12" t="n">
        <v>0</v>
      </c>
      <c r="N1528" s="13" t="n">
        <v>0.659128978224456</v>
      </c>
      <c r="O1528" s="13" t="n">
        <v>0.87280701754386</v>
      </c>
      <c r="P1528" s="13" t="n">
        <v>0.119152046783626</v>
      </c>
      <c r="Q1528" s="13" t="n">
        <v>-0.276955602536998</v>
      </c>
      <c r="R1528" s="13" t="n">
        <v>-0.421985815602837</v>
      </c>
      <c r="S1528" s="11" t="n">
        <v>0</v>
      </c>
      <c r="T1528" s="13" t="n">
        <v>0</v>
      </c>
      <c r="U1528" s="13" t="n">
        <v>0</v>
      </c>
      <c r="V1528" s="11" t="n">
        <v>1</v>
      </c>
      <c r="W1528" s="13" t="n">
        <v>-0.125</v>
      </c>
      <c r="X1528" s="11" t="n">
        <v>0</v>
      </c>
      <c r="Y1528" s="11" t="n">
        <v>0</v>
      </c>
      <c r="Z1528" s="11" t="n">
        <v>0</v>
      </c>
      <c r="AA1528" s="11" t="n">
        <v>0</v>
      </c>
      <c r="AB1528" s="10" t="s">
        <v>515</v>
      </c>
      <c r="AC1528" s="11" t="n">
        <v>7</v>
      </c>
      <c r="AD1528" s="11" t="n">
        <v>4</v>
      </c>
      <c r="AE1528" s="11" t="n">
        <v>2</v>
      </c>
      <c r="AF1528" s="11" t="n">
        <v>0</v>
      </c>
      <c r="AG1528" s="11" t="n">
        <v>11</v>
      </c>
      <c r="AH1528" s="11" t="n">
        <v>0</v>
      </c>
      <c r="AI1528" s="13" t="n">
        <v>0.291666666666667</v>
      </c>
      <c r="AJ1528" s="13" t="n">
        <v>0.166666666666667</v>
      </c>
      <c r="AK1528" s="13" t="n">
        <v>0.0833333333333333</v>
      </c>
      <c r="AL1528" s="13" t="n">
        <v>0</v>
      </c>
      <c r="AM1528" s="13" t="n">
        <v>0.458333333333333</v>
      </c>
      <c r="AN1528" s="11" t="n">
        <v>1</v>
      </c>
      <c r="AO1528" s="13" t="n">
        <v>0.04</v>
      </c>
      <c r="AP1528" s="11" t="n">
        <v>1</v>
      </c>
      <c r="AQ1528" s="11" t="n">
        <v>0</v>
      </c>
      <c r="AR1528" s="13" t="n">
        <v>0.0384615384615385</v>
      </c>
      <c r="AS1528" s="13" t="n">
        <v>0</v>
      </c>
      <c r="AT1528" s="14" t="n">
        <f aca="false">SUMIFS(시도_소아과개폐업!$C$5:$C$293,시도_소아과개폐업!$A$5:$A$293,$D1528,시도_소아과개폐업!$B$5:$B$293,$B1528)</f>
        <v>9</v>
      </c>
      <c r="AU1528" s="14" t="n">
        <f aca="false">SUMIFS(시도_소아과개폐업!$D$5:$D$293,시도_소아과개폐업!$A$5:$A$293,$D1528,시도_소아과개폐업!$B$5:$B$293,$B1528)</f>
        <v>13</v>
      </c>
      <c r="AV1528" s="14" t="n">
        <f aca="false">SUMIFS(시도_소아과개폐업!$F$5:$F$293,시도_소아과개폐업!$A$5:$A$293,$D1528,시도_소아과개폐업!$B$5:$B$293,$B1528)</f>
        <v>-4</v>
      </c>
      <c r="AW1528" s="15" t="n">
        <f aca="false">SUMIFS(시도_소아과개폐업!$G$5:$G$293,시도_소아과개폐업!$A$5:$A$293,$D1528,시도_소아과개폐업!$B$5:$B$293,$B1528)</f>
        <v>0.5</v>
      </c>
      <c r="AX1528" s="14" t="n">
        <f aca="false">SUMIFS(시도_소아과개폐업!$H$5:$H$293,시도_소아과개폐업!$A$5:$A$293,$D1528,시도_소아과개폐업!$B$5:$B$293,$B1528)</f>
        <v>41</v>
      </c>
      <c r="AY1528" s="14" t="n">
        <f aca="false">SUMIFS(시군구_병원급!$E$5:$E$3668,시군구_병원급!$A$5:$A$3668,$A1528,시군구_병원급!$D$5:$D$3668,$D1528)</f>
        <v>0</v>
      </c>
      <c r="AZ1528" s="14" t="n">
        <f aca="false">SUMIFS(시군구_병원급!$F$5:$F$3668,시군구_병원급!$A$5:$A$3668,$A1528,시군구_병원급!$D$5:$D$3668,$D1528)</f>
        <v>0</v>
      </c>
      <c r="BA1528" s="14" t="n">
        <f aca="false">SUMIFS(시군구_병원급!$G$5:$G$3668,시군구_병원급!$A$5:$A$3668,$A1528,시군구_병원급!$D$5:$D$3668,$D1528)</f>
        <v>1</v>
      </c>
      <c r="BB1528" s="14" t="n">
        <f aca="false">SUMIFS(시군구_병원급!$H$5:$H$3668,시군구_병원급!$A$5:$A$3668,$A1528,시군구_병원급!$D$5:$D$3668,$D1528)</f>
        <v>1</v>
      </c>
      <c r="BC1528" s="16" t="n">
        <f aca="false">K1528+AY1528</f>
        <v>0</v>
      </c>
      <c r="BD1528" s="17" t="n">
        <f aca="false">IF(E1528=0,"",(K1528+AY1528)/E1528*1000)</f>
        <v>0</v>
      </c>
      <c r="BE1528" s="16" t="n">
        <f aca="false">AY1528-SUMIFS(시군구_병원급!$E$5:$E$3668,시군구_병원급!$A$5:$A$3668,$A1528,시군구_병원급!$D$5:$D$3668,$D1528-3)</f>
        <v>0</v>
      </c>
      <c r="BF1528" s="16" t="n">
        <f aca="false">IF(AY1528=0,1,0)</f>
        <v>1</v>
      </c>
      <c r="BG1528" s="16" t="n">
        <f aca="false">IF(K1528+AY1528=0,1,0)</f>
        <v>1</v>
      </c>
      <c r="BH1528" s="16" t="n">
        <f aca="false">AF1528+AG1528+AH1528</f>
        <v>11</v>
      </c>
      <c r="BI1528" s="18" t="n">
        <f aca="false">IF(H1528=0,"",BH1528/H1528)</f>
        <v>0.458333333333333</v>
      </c>
      <c r="BJ1528" s="16" t="n">
        <f aca="false">IF(AP1528="","",AP1528+AN1528)</f>
        <v>2</v>
      </c>
    </row>
    <row r="1529" customFormat="false" ht="15" hidden="false" customHeight="true" outlineLevel="0" collapsed="false">
      <c r="A1529" s="9" t="s">
        <v>359</v>
      </c>
      <c r="B1529" s="10" t="s">
        <v>319</v>
      </c>
      <c r="C1529" s="10" t="s">
        <v>360</v>
      </c>
      <c r="D1529" s="9" t="n">
        <v>2022</v>
      </c>
      <c r="E1529" s="11" t="n">
        <v>752</v>
      </c>
      <c r="F1529" s="11" t="n">
        <v>99</v>
      </c>
      <c r="G1529" s="11" t="n">
        <v>102</v>
      </c>
      <c r="H1529" s="11" t="n">
        <v>11</v>
      </c>
      <c r="I1529" s="11" t="n">
        <v>671</v>
      </c>
      <c r="J1529" s="11" t="n">
        <v>389</v>
      </c>
      <c r="K1529" s="11" t="n">
        <v>0</v>
      </c>
      <c r="L1529" s="12" t="n">
        <v>14.6276595744681</v>
      </c>
      <c r="M1529" s="12" t="n">
        <v>0</v>
      </c>
      <c r="N1529" s="13" t="n">
        <v>0.57973174366617</v>
      </c>
      <c r="O1529" s="13" t="n">
        <v>0.892287234042553</v>
      </c>
      <c r="P1529" s="13" t="n">
        <v>0.13563829787234</v>
      </c>
      <c r="Q1529" s="13" t="n">
        <v>-0.24040404040404</v>
      </c>
      <c r="R1529" s="13" t="n">
        <v>-0.3625</v>
      </c>
      <c r="S1529" s="11" t="n">
        <v>0</v>
      </c>
      <c r="T1529" s="13" t="n">
        <v>-0.0833333333333334</v>
      </c>
      <c r="U1529" s="13" t="n">
        <v>-0.0400572246065808</v>
      </c>
      <c r="V1529" s="11" t="n">
        <v>1</v>
      </c>
      <c r="W1529" s="13" t="n">
        <v>0</v>
      </c>
      <c r="X1529" s="11" t="n">
        <v>0</v>
      </c>
      <c r="Y1529" s="11" t="n">
        <v>0</v>
      </c>
      <c r="Z1529" s="11" t="n">
        <v>0</v>
      </c>
      <c r="AA1529" s="11" t="n">
        <v>0</v>
      </c>
      <c r="AB1529" s="10" t="s">
        <v>515</v>
      </c>
      <c r="AC1529" s="11" t="n">
        <v>4</v>
      </c>
      <c r="AD1529" s="11" t="n">
        <v>0</v>
      </c>
      <c r="AE1529" s="11" t="n">
        <v>2</v>
      </c>
      <c r="AF1529" s="11" t="n">
        <v>0</v>
      </c>
      <c r="AG1529" s="11" t="n">
        <v>5</v>
      </c>
      <c r="AH1529" s="11" t="n">
        <v>0</v>
      </c>
      <c r="AI1529" s="13" t="n">
        <v>0.363636363636364</v>
      </c>
      <c r="AJ1529" s="13" t="n">
        <v>0</v>
      </c>
      <c r="AK1529" s="13" t="n">
        <v>0.181818181818182</v>
      </c>
      <c r="AL1529" s="13" t="n">
        <v>0</v>
      </c>
      <c r="AM1529" s="13" t="n">
        <v>0.454545454545455</v>
      </c>
      <c r="AN1529" s="11" t="n">
        <v>0</v>
      </c>
      <c r="AO1529" s="13" t="n">
        <v>0</v>
      </c>
      <c r="AP1529" s="11" t="n">
        <v>1</v>
      </c>
      <c r="AQ1529" s="11" t="n">
        <v>0</v>
      </c>
      <c r="AR1529" s="13" t="n">
        <v>0.0833333333333333</v>
      </c>
      <c r="AS1529" s="13" t="n">
        <v>0</v>
      </c>
      <c r="AT1529" s="14" t="n">
        <f aca="false">SUMIFS(시도_소아과개폐업!$C$5:$C$293,시도_소아과개폐업!$A$5:$A$293,$D1529,시도_소아과개폐업!$B$5:$B$293,$B1529)</f>
        <v>9</v>
      </c>
      <c r="AU1529" s="14" t="n">
        <f aca="false">SUMIFS(시도_소아과개폐업!$D$5:$D$293,시도_소아과개폐업!$A$5:$A$293,$D1529,시도_소아과개폐업!$B$5:$B$293,$B1529)</f>
        <v>13</v>
      </c>
      <c r="AV1529" s="14" t="n">
        <f aca="false">SUMIFS(시도_소아과개폐업!$F$5:$F$293,시도_소아과개폐업!$A$5:$A$293,$D1529,시도_소아과개폐업!$B$5:$B$293,$B1529)</f>
        <v>-4</v>
      </c>
      <c r="AW1529" s="15" t="n">
        <f aca="false">SUMIFS(시도_소아과개폐업!$G$5:$G$293,시도_소아과개폐업!$A$5:$A$293,$D1529,시도_소아과개폐업!$B$5:$B$293,$B1529)</f>
        <v>0.5</v>
      </c>
      <c r="AX1529" s="14" t="n">
        <f aca="false">SUMIFS(시도_소아과개폐업!$H$5:$H$293,시도_소아과개폐업!$A$5:$A$293,$D1529,시도_소아과개폐업!$B$5:$B$293,$B1529)</f>
        <v>41</v>
      </c>
      <c r="AY1529" s="14" t="n">
        <f aca="false">SUMIFS(시군구_병원급!$E$5:$E$3668,시군구_병원급!$A$5:$A$3668,$A1529,시군구_병원급!$D$5:$D$3668,$D1529)</f>
        <v>0</v>
      </c>
      <c r="AZ1529" s="14" t="n">
        <f aca="false">SUMIFS(시군구_병원급!$F$5:$F$3668,시군구_병원급!$A$5:$A$3668,$A1529,시군구_병원급!$D$5:$D$3668,$D1529)</f>
        <v>0</v>
      </c>
      <c r="BA1529" s="14" t="n">
        <f aca="false">SUMIFS(시군구_병원급!$G$5:$G$3668,시군구_병원급!$A$5:$A$3668,$A1529,시군구_병원급!$D$5:$D$3668,$D1529)</f>
        <v>2</v>
      </c>
      <c r="BB1529" s="14" t="n">
        <f aca="false">SUMIFS(시군구_병원급!$H$5:$H$3668,시군구_병원급!$A$5:$A$3668,$A1529,시군구_병원급!$D$5:$D$3668,$D1529)</f>
        <v>3</v>
      </c>
      <c r="BC1529" s="16" t="n">
        <f aca="false">K1529+AY1529</f>
        <v>0</v>
      </c>
      <c r="BD1529" s="17" t="n">
        <f aca="false">IF(E1529=0,"",(K1529+AY1529)/E1529*1000)</f>
        <v>0</v>
      </c>
      <c r="BE1529" s="16" t="n">
        <f aca="false">AY1529-SUMIFS(시군구_병원급!$E$5:$E$3668,시군구_병원급!$A$5:$A$3668,$A1529,시군구_병원급!$D$5:$D$3668,$D1529-3)</f>
        <v>0</v>
      </c>
      <c r="BF1529" s="16" t="n">
        <f aca="false">IF(AY1529=0,1,0)</f>
        <v>1</v>
      </c>
      <c r="BG1529" s="16" t="n">
        <f aca="false">IF(K1529+AY1529=0,1,0)</f>
        <v>1</v>
      </c>
      <c r="BH1529" s="16" t="n">
        <f aca="false">AF1529+AG1529+AH1529</f>
        <v>5</v>
      </c>
      <c r="BI1529" s="18" t="n">
        <f aca="false">IF(H1529=0,"",BH1529/H1529)</f>
        <v>0.454545454545455</v>
      </c>
      <c r="BJ1529" s="16" t="n">
        <f aca="false">IF(AP1529="","",AP1529+AN1529)</f>
        <v>1</v>
      </c>
    </row>
    <row r="1530" customFormat="false" ht="15" hidden="false" customHeight="true" outlineLevel="0" collapsed="false">
      <c r="A1530" s="9" t="s">
        <v>361</v>
      </c>
      <c r="B1530" s="10" t="s">
        <v>319</v>
      </c>
      <c r="C1530" s="10" t="s">
        <v>362</v>
      </c>
      <c r="D1530" s="9" t="n">
        <v>2022</v>
      </c>
      <c r="E1530" s="11" t="n">
        <v>741</v>
      </c>
      <c r="F1530" s="11" t="n">
        <v>118</v>
      </c>
      <c r="G1530" s="11" t="n">
        <v>116</v>
      </c>
      <c r="H1530" s="11" t="n">
        <v>14</v>
      </c>
      <c r="I1530" s="11" t="n">
        <v>522</v>
      </c>
      <c r="J1530" s="11" t="n">
        <v>218</v>
      </c>
      <c r="K1530" s="11" t="n">
        <v>0</v>
      </c>
      <c r="L1530" s="12" t="n">
        <v>18.89338731444</v>
      </c>
      <c r="M1530" s="12" t="n">
        <v>0</v>
      </c>
      <c r="N1530" s="13" t="n">
        <v>0.417624521072797</v>
      </c>
      <c r="O1530" s="13" t="n">
        <v>0.704453441295547</v>
      </c>
      <c r="P1530" s="13" t="n">
        <v>0.156545209176788</v>
      </c>
      <c r="Q1530" s="13" t="n">
        <v>-0.24077868852459</v>
      </c>
      <c r="R1530" s="13" t="n">
        <v>-0.313609467455621</v>
      </c>
      <c r="S1530" s="11" t="n">
        <v>0</v>
      </c>
      <c r="T1530" s="13" t="n">
        <v>0.0769230769230769</v>
      </c>
      <c r="U1530" s="13" t="n">
        <v>0.00384615384615383</v>
      </c>
      <c r="V1530" s="11" t="n">
        <v>1</v>
      </c>
      <c r="W1530" s="13" t="n">
        <v>-0.142857142857143</v>
      </c>
      <c r="X1530" s="11" t="n">
        <v>0</v>
      </c>
      <c r="Y1530" s="11" t="n">
        <v>0</v>
      </c>
      <c r="Z1530" s="11" t="n">
        <v>0</v>
      </c>
      <c r="AA1530" s="11" t="n">
        <v>0</v>
      </c>
      <c r="AB1530" s="10" t="s">
        <v>515</v>
      </c>
      <c r="AC1530" s="11" t="n">
        <v>7</v>
      </c>
      <c r="AD1530" s="11" t="n">
        <v>0</v>
      </c>
      <c r="AE1530" s="11" t="n">
        <v>0</v>
      </c>
      <c r="AF1530" s="11" t="n">
        <v>0</v>
      </c>
      <c r="AG1530" s="11" t="n">
        <v>7</v>
      </c>
      <c r="AH1530" s="11" t="n">
        <v>0</v>
      </c>
      <c r="AI1530" s="13" t="n">
        <v>0.5</v>
      </c>
      <c r="AJ1530" s="13" t="n">
        <v>0</v>
      </c>
      <c r="AK1530" s="13" t="n">
        <v>0</v>
      </c>
      <c r="AL1530" s="13" t="n">
        <v>0</v>
      </c>
      <c r="AM1530" s="13" t="n">
        <v>0.5</v>
      </c>
      <c r="AN1530" s="11" t="n">
        <v>1</v>
      </c>
      <c r="AO1530" s="13" t="n">
        <v>0.0666666666666667</v>
      </c>
      <c r="AP1530" s="11" t="n">
        <v>0</v>
      </c>
      <c r="AQ1530" s="11" t="n">
        <v>1</v>
      </c>
      <c r="AR1530" s="13" t="n">
        <v>0</v>
      </c>
      <c r="AS1530" s="13" t="n">
        <v>0.0714285714285714</v>
      </c>
      <c r="AT1530" s="14" t="n">
        <f aca="false">SUMIFS(시도_소아과개폐업!$C$5:$C$293,시도_소아과개폐업!$A$5:$A$293,$D1530,시도_소아과개폐업!$B$5:$B$293,$B1530)</f>
        <v>9</v>
      </c>
      <c r="AU1530" s="14" t="n">
        <f aca="false">SUMIFS(시도_소아과개폐업!$D$5:$D$293,시도_소아과개폐업!$A$5:$A$293,$D1530,시도_소아과개폐업!$B$5:$B$293,$B1530)</f>
        <v>13</v>
      </c>
      <c r="AV1530" s="14" t="n">
        <f aca="false">SUMIFS(시도_소아과개폐업!$F$5:$F$293,시도_소아과개폐업!$A$5:$A$293,$D1530,시도_소아과개폐업!$B$5:$B$293,$B1530)</f>
        <v>-4</v>
      </c>
      <c r="AW1530" s="15" t="n">
        <f aca="false">SUMIFS(시도_소아과개폐업!$G$5:$G$293,시도_소아과개폐업!$A$5:$A$293,$D1530,시도_소아과개폐업!$B$5:$B$293,$B1530)</f>
        <v>0.5</v>
      </c>
      <c r="AX1530" s="14" t="n">
        <f aca="false">SUMIFS(시도_소아과개폐업!$H$5:$H$293,시도_소아과개폐업!$A$5:$A$293,$D1530,시도_소아과개폐업!$B$5:$B$293,$B1530)</f>
        <v>41</v>
      </c>
      <c r="AY1530" s="14" t="n">
        <f aca="false">SUMIFS(시군구_병원급!$E$5:$E$3668,시군구_병원급!$A$5:$A$3668,$A1530,시군구_병원급!$D$5:$D$3668,$D1530)</f>
        <v>1</v>
      </c>
      <c r="AZ1530" s="14" t="n">
        <f aca="false">SUMIFS(시군구_병원급!$F$5:$F$3668,시군구_병원급!$A$5:$A$3668,$A1530,시군구_병원급!$D$5:$D$3668,$D1530)</f>
        <v>0</v>
      </c>
      <c r="BA1530" s="14" t="n">
        <f aca="false">SUMIFS(시군구_병원급!$G$5:$G$3668,시군구_병원급!$A$5:$A$3668,$A1530,시군구_병원급!$D$5:$D$3668,$D1530)</f>
        <v>2</v>
      </c>
      <c r="BB1530" s="14" t="n">
        <f aca="false">SUMIFS(시군구_병원급!$H$5:$H$3668,시군구_병원급!$A$5:$A$3668,$A1530,시군구_병원급!$D$5:$D$3668,$D1530)</f>
        <v>4</v>
      </c>
      <c r="BC1530" s="16" t="n">
        <f aca="false">K1530+AY1530</f>
        <v>1</v>
      </c>
      <c r="BD1530" s="17" t="n">
        <f aca="false">IF(E1530=0,"",(K1530+AY1530)/E1530*1000)</f>
        <v>1.34952766531714</v>
      </c>
      <c r="BE1530" s="16" t="n">
        <f aca="false">AY1530-SUMIFS(시군구_병원급!$E$5:$E$3668,시군구_병원급!$A$5:$A$3668,$A1530,시군구_병원급!$D$5:$D$3668,$D1530-3)</f>
        <v>0</v>
      </c>
      <c r="BF1530" s="16" t="n">
        <f aca="false">IF(AY1530=0,1,0)</f>
        <v>0</v>
      </c>
      <c r="BG1530" s="16" t="n">
        <f aca="false">IF(K1530+AY1530=0,1,0)</f>
        <v>0</v>
      </c>
      <c r="BH1530" s="16" t="n">
        <f aca="false">AF1530+AG1530+AH1530</f>
        <v>7</v>
      </c>
      <c r="BI1530" s="18" t="n">
        <f aca="false">IF(H1530=0,"",BH1530/H1530)</f>
        <v>0.5</v>
      </c>
      <c r="BJ1530" s="16" t="n">
        <f aca="false">IF(AP1530="","",AP1530+AN1530)</f>
        <v>1</v>
      </c>
    </row>
    <row r="1531" customFormat="false" ht="15" hidden="false" customHeight="true" outlineLevel="0" collapsed="false">
      <c r="A1531" s="9" t="s">
        <v>363</v>
      </c>
      <c r="B1531" s="10" t="s">
        <v>364</v>
      </c>
      <c r="C1531" s="10" t="s">
        <v>365</v>
      </c>
      <c r="D1531" s="9" t="n">
        <v>2022</v>
      </c>
      <c r="E1531" s="11" t="n">
        <v>16588</v>
      </c>
      <c r="F1531" s="11" t="n">
        <v>2151</v>
      </c>
      <c r="G1531" s="11" t="n">
        <v>2187</v>
      </c>
      <c r="H1531" s="11" t="n">
        <v>300</v>
      </c>
      <c r="I1531" s="11" t="n">
        <v>14640</v>
      </c>
      <c r="J1531" s="11" t="n">
        <v>9739</v>
      </c>
      <c r="K1531" s="11" t="n">
        <v>18</v>
      </c>
      <c r="L1531" s="12" t="n">
        <v>18.0853629129491</v>
      </c>
      <c r="M1531" s="12" t="n">
        <v>1.08512177477695</v>
      </c>
      <c r="N1531" s="13" t="n">
        <v>0.665232240437159</v>
      </c>
      <c r="O1531" s="13" t="n">
        <v>0.882565710151917</v>
      </c>
      <c r="P1531" s="13" t="n">
        <v>0.131842295635399</v>
      </c>
      <c r="Q1531" s="13" t="n">
        <v>-0.263933262335818</v>
      </c>
      <c r="R1531" s="13" t="n">
        <v>-0.190299888930026</v>
      </c>
      <c r="S1531" s="11" t="n">
        <v>-1</v>
      </c>
      <c r="T1531" s="13" t="n">
        <v>-0.130434782608696</v>
      </c>
      <c r="U1531" s="13" t="n">
        <v>-0.0955705195527276</v>
      </c>
      <c r="V1531" s="11" t="n">
        <v>0</v>
      </c>
      <c r="W1531" s="13" t="n">
        <v>-0.24</v>
      </c>
      <c r="X1531" s="11" t="n">
        <v>1</v>
      </c>
      <c r="Y1531" s="11" t="n">
        <v>1</v>
      </c>
      <c r="Z1531" s="11" t="n">
        <v>1</v>
      </c>
      <c r="AA1531" s="11" t="n">
        <v>1</v>
      </c>
      <c r="AB1531" s="10" t="s">
        <v>515</v>
      </c>
      <c r="AC1531" s="11" t="n">
        <v>20</v>
      </c>
      <c r="AD1531" s="11" t="n">
        <v>145</v>
      </c>
      <c r="AE1531" s="11" t="n">
        <v>114</v>
      </c>
      <c r="AF1531" s="11" t="n">
        <v>10</v>
      </c>
      <c r="AG1531" s="11" t="n">
        <v>11</v>
      </c>
      <c r="AH1531" s="11" t="n">
        <v>0</v>
      </c>
      <c r="AI1531" s="13" t="n">
        <v>0.0666666666666667</v>
      </c>
      <c r="AJ1531" s="13" t="n">
        <v>0.483333333333333</v>
      </c>
      <c r="AK1531" s="13" t="n">
        <v>0.38</v>
      </c>
      <c r="AL1531" s="13" t="n">
        <v>0.0333333333333333</v>
      </c>
      <c r="AM1531" s="13" t="n">
        <v>0.0366666666666667</v>
      </c>
      <c r="AN1531" s="11" t="n">
        <v>22</v>
      </c>
      <c r="AO1531" s="13" t="n">
        <v>0.0683229813664596</v>
      </c>
      <c r="AP1531" s="11" t="n">
        <v>56</v>
      </c>
      <c r="AQ1531" s="11" t="n">
        <v>8</v>
      </c>
      <c r="AR1531" s="13" t="n">
        <v>0.151351351351351</v>
      </c>
      <c r="AS1531" s="13" t="n">
        <v>0.0216216216216216</v>
      </c>
      <c r="AT1531" s="14" t="n">
        <f aca="false">SUMIFS(시도_소아과개폐업!$C$5:$C$293,시도_소아과개폐업!$A$5:$A$293,$D1531,시도_소아과개폐업!$B$5:$B$293,$B1531)</f>
        <v>16</v>
      </c>
      <c r="AU1531" s="14" t="n">
        <f aca="false">SUMIFS(시도_소아과개폐업!$D$5:$D$293,시도_소아과개폐업!$A$5:$A$293,$D1531,시도_소아과개폐업!$B$5:$B$293,$B1531)</f>
        <v>13</v>
      </c>
      <c r="AV1531" s="14" t="n">
        <f aca="false">SUMIFS(시도_소아과개폐업!$F$5:$F$293,시도_소아과개폐업!$A$5:$A$293,$D1531,시도_소아과개폐업!$B$5:$B$293,$B1531)</f>
        <v>3</v>
      </c>
      <c r="AW1531" s="15" t="n">
        <f aca="false">SUMIFS(시도_소아과개폐업!$G$5:$G$293,시도_소아과개폐업!$A$5:$A$293,$D1531,시도_소아과개폐업!$B$5:$B$293,$B1531)</f>
        <v>0.183098591549296</v>
      </c>
      <c r="AX1531" s="14" t="n">
        <f aca="false">SUMIFS(시도_소아과개폐업!$H$5:$H$293,시도_소아과개폐업!$A$5:$A$293,$D1531,시도_소아과개폐업!$B$5:$B$293,$B1531)</f>
        <v>62</v>
      </c>
      <c r="AY1531" s="14" t="n">
        <f aca="false">SUMIFS(시군구_병원급!$E$5:$E$3668,시군구_병원급!$A$5:$A$3668,$A1531,시군구_병원급!$D$5:$D$3668,$D1531)</f>
        <v>8</v>
      </c>
      <c r="AZ1531" s="14" t="n">
        <f aca="false">SUMIFS(시군구_병원급!$F$5:$F$3668,시군구_병원급!$A$5:$A$3668,$A1531,시군구_병원급!$D$5:$D$3668,$D1531)</f>
        <v>5</v>
      </c>
      <c r="BA1531" s="14" t="n">
        <f aca="false">SUMIFS(시군구_병원급!$G$5:$G$3668,시군구_병원급!$A$5:$A$3668,$A1531,시군구_병원급!$D$5:$D$3668,$D1531)</f>
        <v>15</v>
      </c>
      <c r="BB1531" s="14" t="n">
        <f aca="false">SUMIFS(시군구_병원급!$H$5:$H$3668,시군구_병원급!$A$5:$A$3668,$A1531,시군구_병원급!$D$5:$D$3668,$D1531)</f>
        <v>49</v>
      </c>
      <c r="BC1531" s="16" t="n">
        <f aca="false">K1531+AY1531</f>
        <v>26</v>
      </c>
      <c r="BD1531" s="17" t="n">
        <f aca="false">IF(E1531=0,"",(K1531+AY1531)/E1531*1000)</f>
        <v>1.56739811912226</v>
      </c>
      <c r="BE1531" s="16" t="n">
        <f aca="false">AY1531-SUMIFS(시군구_병원급!$E$5:$E$3668,시군구_병원급!$A$5:$A$3668,$A1531,시군구_병원급!$D$5:$D$3668,$D1531-3)</f>
        <v>-1</v>
      </c>
      <c r="BF1531" s="16" t="n">
        <f aca="false">IF(AY1531=0,1,0)</f>
        <v>0</v>
      </c>
      <c r="BG1531" s="16" t="n">
        <f aca="false">IF(K1531+AY1531=0,1,0)</f>
        <v>0</v>
      </c>
      <c r="BH1531" s="16" t="n">
        <f aca="false">AF1531+AG1531+AH1531</f>
        <v>21</v>
      </c>
      <c r="BI1531" s="18" t="n">
        <f aca="false">IF(H1531=0,"",BH1531/H1531)</f>
        <v>0.07</v>
      </c>
      <c r="BJ1531" s="16" t="n">
        <f aca="false">IF(AP1531="","",AP1531+AN1531)</f>
        <v>78</v>
      </c>
    </row>
    <row r="1532" customFormat="false" ht="15" hidden="false" customHeight="true" outlineLevel="0" collapsed="false">
      <c r="A1532" s="9" t="s">
        <v>366</v>
      </c>
      <c r="B1532" s="10" t="s">
        <v>364</v>
      </c>
      <c r="C1532" s="10" t="s">
        <v>367</v>
      </c>
      <c r="D1532" s="9" t="n">
        <v>2022</v>
      </c>
      <c r="E1532" s="11" t="n">
        <v>7270</v>
      </c>
      <c r="F1532" s="11" t="n">
        <v>970</v>
      </c>
      <c r="G1532" s="11" t="n">
        <v>981</v>
      </c>
      <c r="H1532" s="11" t="n">
        <v>121</v>
      </c>
      <c r="I1532" s="11" t="n">
        <v>6507</v>
      </c>
      <c r="J1532" s="11" t="n">
        <v>4799</v>
      </c>
      <c r="K1532" s="11" t="n">
        <v>4</v>
      </c>
      <c r="L1532" s="12" t="n">
        <v>16.6437414030261</v>
      </c>
      <c r="M1532" s="12" t="n">
        <v>0.550206327372765</v>
      </c>
      <c r="N1532" s="13" t="n">
        <v>0.737513447057016</v>
      </c>
      <c r="O1532" s="13" t="n">
        <v>0.895048143053645</v>
      </c>
      <c r="P1532" s="13" t="n">
        <v>0.134938101788171</v>
      </c>
      <c r="Q1532" s="13" t="n">
        <v>-0.207370257304841</v>
      </c>
      <c r="R1532" s="13" t="n">
        <v>-0.117805755395684</v>
      </c>
      <c r="S1532" s="11" t="n">
        <v>1</v>
      </c>
      <c r="T1532" s="13" t="n">
        <v>-0.0970149253731343</v>
      </c>
      <c r="U1532" s="13" t="n">
        <v>-0.072680632749038</v>
      </c>
      <c r="V1532" s="11" t="n">
        <v>0</v>
      </c>
      <c r="W1532" s="13" t="n">
        <v>-0.107438016528926</v>
      </c>
      <c r="X1532" s="11" t="n">
        <v>0</v>
      </c>
      <c r="Y1532" s="11" t="n">
        <v>0</v>
      </c>
      <c r="Z1532" s="11" t="n">
        <v>0</v>
      </c>
      <c r="AA1532" s="11" t="n">
        <v>0</v>
      </c>
      <c r="AB1532" s="10" t="s">
        <v>515</v>
      </c>
      <c r="AC1532" s="11" t="n">
        <v>11</v>
      </c>
      <c r="AD1532" s="11" t="n">
        <v>53</v>
      </c>
      <c r="AE1532" s="11" t="n">
        <v>42</v>
      </c>
      <c r="AF1532" s="11" t="n">
        <v>6</v>
      </c>
      <c r="AG1532" s="11" t="n">
        <v>9</v>
      </c>
      <c r="AH1532" s="11" t="n">
        <v>0</v>
      </c>
      <c r="AI1532" s="13" t="n">
        <v>0.0909090909090909</v>
      </c>
      <c r="AJ1532" s="13" t="n">
        <v>0.43801652892562</v>
      </c>
      <c r="AK1532" s="13" t="n">
        <v>0.347107438016529</v>
      </c>
      <c r="AL1532" s="13" t="n">
        <v>0.0495867768595041</v>
      </c>
      <c r="AM1532" s="13" t="n">
        <v>0.0743801652892562</v>
      </c>
      <c r="AN1532" s="11" t="n">
        <v>5</v>
      </c>
      <c r="AO1532" s="13" t="n">
        <v>0.0396825396825397</v>
      </c>
      <c r="AP1532" s="11" t="n">
        <v>14</v>
      </c>
      <c r="AQ1532" s="11" t="n">
        <v>1</v>
      </c>
      <c r="AR1532" s="13" t="n">
        <v>0.100719424460432</v>
      </c>
      <c r="AS1532" s="13" t="n">
        <v>0.00719424460431655</v>
      </c>
      <c r="AT1532" s="14" t="n">
        <f aca="false">SUMIFS(시도_소아과개폐업!$C$5:$C$293,시도_소아과개폐업!$A$5:$A$293,$D1532,시도_소아과개폐업!$B$5:$B$293,$B1532)</f>
        <v>16</v>
      </c>
      <c r="AU1532" s="14" t="n">
        <f aca="false">SUMIFS(시도_소아과개폐업!$D$5:$D$293,시도_소아과개폐업!$A$5:$A$293,$D1532,시도_소아과개폐업!$B$5:$B$293,$B1532)</f>
        <v>13</v>
      </c>
      <c r="AV1532" s="14" t="n">
        <f aca="false">SUMIFS(시도_소아과개폐업!$F$5:$F$293,시도_소아과개폐업!$A$5:$A$293,$D1532,시도_소아과개폐업!$B$5:$B$293,$B1532)</f>
        <v>3</v>
      </c>
      <c r="AW1532" s="15" t="n">
        <f aca="false">SUMIFS(시도_소아과개폐업!$G$5:$G$293,시도_소아과개폐업!$A$5:$A$293,$D1532,시도_소아과개폐업!$B$5:$B$293,$B1532)</f>
        <v>0.183098591549296</v>
      </c>
      <c r="AX1532" s="14" t="n">
        <f aca="false">SUMIFS(시도_소아과개폐업!$H$5:$H$293,시도_소아과개폐업!$A$5:$A$293,$D1532,시도_소아과개폐업!$B$5:$B$293,$B1532)</f>
        <v>62</v>
      </c>
      <c r="AY1532" s="14" t="n">
        <f aca="false">SUMIFS(시군구_병원급!$E$5:$E$3668,시군구_병원급!$A$5:$A$3668,$A1532,시군구_병원급!$D$5:$D$3668,$D1532)</f>
        <v>4</v>
      </c>
      <c r="AZ1532" s="14" t="n">
        <f aca="false">SUMIFS(시군구_병원급!$F$5:$F$3668,시군구_병원급!$A$5:$A$3668,$A1532,시군구_병원급!$D$5:$D$3668,$D1532)</f>
        <v>1</v>
      </c>
      <c r="BA1532" s="14" t="n">
        <f aca="false">SUMIFS(시군구_병원급!$G$5:$G$3668,시군구_병원급!$A$5:$A$3668,$A1532,시군구_병원급!$D$5:$D$3668,$D1532)</f>
        <v>11</v>
      </c>
      <c r="BB1532" s="14" t="n">
        <f aca="false">SUMIFS(시군구_병원급!$H$5:$H$3668,시군구_병원급!$A$5:$A$3668,$A1532,시군구_병원급!$D$5:$D$3668,$D1532)</f>
        <v>26</v>
      </c>
      <c r="BC1532" s="16" t="n">
        <f aca="false">K1532+AY1532</f>
        <v>8</v>
      </c>
      <c r="BD1532" s="17" t="n">
        <f aca="false">IF(E1532=0,"",(K1532+AY1532)/E1532*1000)</f>
        <v>1.10041265474553</v>
      </c>
      <c r="BE1532" s="16" t="n">
        <f aca="false">AY1532-SUMIFS(시군구_병원급!$E$5:$E$3668,시군구_병원급!$A$5:$A$3668,$A1532,시군구_병원급!$D$5:$D$3668,$D1532-3)</f>
        <v>0</v>
      </c>
      <c r="BF1532" s="16" t="n">
        <f aca="false">IF(AY1532=0,1,0)</f>
        <v>0</v>
      </c>
      <c r="BG1532" s="16" t="n">
        <f aca="false">IF(K1532+AY1532=0,1,0)</f>
        <v>0</v>
      </c>
      <c r="BH1532" s="16" t="n">
        <f aca="false">AF1532+AG1532+AH1532</f>
        <v>15</v>
      </c>
      <c r="BI1532" s="18" t="n">
        <f aca="false">IF(H1532=0,"",BH1532/H1532)</f>
        <v>0.12396694214876</v>
      </c>
      <c r="BJ1532" s="16" t="n">
        <f aca="false">IF(AP1532="","",AP1532+AN1532)</f>
        <v>19</v>
      </c>
    </row>
    <row r="1533" customFormat="false" ht="15" hidden="false" customHeight="true" outlineLevel="0" collapsed="false">
      <c r="A1533" s="9" t="s">
        <v>368</v>
      </c>
      <c r="B1533" s="10" t="s">
        <v>364</v>
      </c>
      <c r="C1533" s="10" t="s">
        <v>369</v>
      </c>
      <c r="D1533" s="9" t="n">
        <v>2022</v>
      </c>
      <c r="E1533" s="11" t="n">
        <v>4944</v>
      </c>
      <c r="F1533" s="11" t="n">
        <v>714</v>
      </c>
      <c r="G1533" s="11" t="n">
        <v>754</v>
      </c>
      <c r="H1533" s="11" t="n">
        <v>79</v>
      </c>
      <c r="I1533" s="11" t="n">
        <v>3651</v>
      </c>
      <c r="J1533" s="11" t="n">
        <v>2566</v>
      </c>
      <c r="K1533" s="11" t="n">
        <v>4</v>
      </c>
      <c r="L1533" s="12" t="n">
        <v>15.9789644012945</v>
      </c>
      <c r="M1533" s="12" t="n">
        <v>0.809061488673139</v>
      </c>
      <c r="N1533" s="13" t="n">
        <v>0.702821144891811</v>
      </c>
      <c r="O1533" s="13" t="n">
        <v>0.738470873786408</v>
      </c>
      <c r="P1533" s="13" t="n">
        <v>0.152508090614887</v>
      </c>
      <c r="Q1533" s="13" t="n">
        <v>-0.211231652839821</v>
      </c>
      <c r="R1533" s="13" t="n">
        <v>-0.14123006833713</v>
      </c>
      <c r="S1533" s="11" t="n">
        <v>0</v>
      </c>
      <c r="T1533" s="13" t="n">
        <v>-0.0813953488372093</v>
      </c>
      <c r="U1533" s="13" t="n">
        <v>-0.0412289915966386</v>
      </c>
      <c r="V1533" s="11" t="n">
        <v>0</v>
      </c>
      <c r="W1533" s="13" t="n">
        <v>-0.20253164556962</v>
      </c>
      <c r="X1533" s="11" t="n">
        <v>0</v>
      </c>
      <c r="Y1533" s="11" t="n">
        <v>0</v>
      </c>
      <c r="Z1533" s="11" t="n">
        <v>0</v>
      </c>
      <c r="AA1533" s="11" t="n">
        <v>0</v>
      </c>
      <c r="AB1533" s="10" t="s">
        <v>515</v>
      </c>
      <c r="AC1533" s="11" t="n">
        <v>8</v>
      </c>
      <c r="AD1533" s="11" t="n">
        <v>25</v>
      </c>
      <c r="AE1533" s="11" t="n">
        <v>31</v>
      </c>
      <c r="AF1533" s="11" t="n">
        <v>7</v>
      </c>
      <c r="AG1533" s="11" t="n">
        <v>8</v>
      </c>
      <c r="AH1533" s="11" t="n">
        <v>0</v>
      </c>
      <c r="AI1533" s="13" t="n">
        <v>0.10126582278481</v>
      </c>
      <c r="AJ1533" s="13" t="n">
        <v>0.316455696202532</v>
      </c>
      <c r="AK1533" s="13" t="n">
        <v>0.392405063291139</v>
      </c>
      <c r="AL1533" s="13" t="n">
        <v>0.0886075949367089</v>
      </c>
      <c r="AM1533" s="13" t="n">
        <v>0.10126582278481</v>
      </c>
      <c r="AN1533" s="11" t="n">
        <v>1</v>
      </c>
      <c r="AO1533" s="13" t="n">
        <v>0.0125</v>
      </c>
      <c r="AP1533" s="11" t="n">
        <v>15</v>
      </c>
      <c r="AQ1533" s="11" t="n">
        <v>4</v>
      </c>
      <c r="AR1533" s="13" t="n">
        <v>0.164835164835165</v>
      </c>
      <c r="AS1533" s="13" t="n">
        <v>0.043956043956044</v>
      </c>
      <c r="AT1533" s="14" t="n">
        <f aca="false">SUMIFS(시도_소아과개폐업!$C$5:$C$293,시도_소아과개폐업!$A$5:$A$293,$D1533,시도_소아과개폐업!$B$5:$B$293,$B1533)</f>
        <v>16</v>
      </c>
      <c r="AU1533" s="14" t="n">
        <f aca="false">SUMIFS(시도_소아과개폐업!$D$5:$D$293,시도_소아과개폐업!$A$5:$A$293,$D1533,시도_소아과개폐업!$B$5:$B$293,$B1533)</f>
        <v>13</v>
      </c>
      <c r="AV1533" s="14" t="n">
        <f aca="false">SUMIFS(시도_소아과개폐업!$F$5:$F$293,시도_소아과개폐업!$A$5:$A$293,$D1533,시도_소아과개폐업!$B$5:$B$293,$B1533)</f>
        <v>3</v>
      </c>
      <c r="AW1533" s="15" t="n">
        <f aca="false">SUMIFS(시도_소아과개폐업!$G$5:$G$293,시도_소아과개폐업!$A$5:$A$293,$D1533,시도_소아과개폐업!$B$5:$B$293,$B1533)</f>
        <v>0.183098591549296</v>
      </c>
      <c r="AX1533" s="14" t="n">
        <f aca="false">SUMIFS(시도_소아과개폐업!$H$5:$H$293,시도_소아과개폐업!$A$5:$A$293,$D1533,시도_소아과개폐업!$B$5:$B$293,$B1533)</f>
        <v>62</v>
      </c>
      <c r="AY1533" s="14" t="n">
        <f aca="false">SUMIFS(시군구_병원급!$E$5:$E$3668,시군구_병원급!$A$5:$A$3668,$A1533,시군구_병원급!$D$5:$D$3668,$D1533)</f>
        <v>2</v>
      </c>
      <c r="AZ1533" s="14" t="n">
        <f aca="false">SUMIFS(시군구_병원급!$F$5:$F$3668,시군구_병원급!$A$5:$A$3668,$A1533,시군구_병원급!$D$5:$D$3668,$D1533)</f>
        <v>2</v>
      </c>
      <c r="BA1533" s="14" t="n">
        <f aca="false">SUMIFS(시군구_병원급!$G$5:$G$3668,시군구_병원급!$A$5:$A$3668,$A1533,시군구_병원급!$D$5:$D$3668,$D1533)</f>
        <v>2</v>
      </c>
      <c r="BB1533" s="14" t="n">
        <f aca="false">SUMIFS(시군구_병원급!$H$5:$H$3668,시군구_병원급!$A$5:$A$3668,$A1533,시군구_병원급!$D$5:$D$3668,$D1533)</f>
        <v>7</v>
      </c>
      <c r="BC1533" s="16" t="n">
        <f aca="false">K1533+AY1533</f>
        <v>6</v>
      </c>
      <c r="BD1533" s="17" t="n">
        <f aca="false">IF(E1533=0,"",(K1533+AY1533)/E1533*1000)</f>
        <v>1.21359223300971</v>
      </c>
      <c r="BE1533" s="16" t="n">
        <f aca="false">AY1533-SUMIFS(시군구_병원급!$E$5:$E$3668,시군구_병원급!$A$5:$A$3668,$A1533,시군구_병원급!$D$5:$D$3668,$D1533-3)</f>
        <v>0</v>
      </c>
      <c r="BF1533" s="16" t="n">
        <f aca="false">IF(AY1533=0,1,0)</f>
        <v>0</v>
      </c>
      <c r="BG1533" s="16" t="n">
        <f aca="false">IF(K1533+AY1533=0,1,0)</f>
        <v>0</v>
      </c>
      <c r="BH1533" s="16" t="n">
        <f aca="false">AF1533+AG1533+AH1533</f>
        <v>15</v>
      </c>
      <c r="BI1533" s="18" t="n">
        <f aca="false">IF(H1533=0,"",BH1533/H1533)</f>
        <v>0.189873417721519</v>
      </c>
      <c r="BJ1533" s="16" t="n">
        <f aca="false">IF(AP1533="","",AP1533+AN1533)</f>
        <v>16</v>
      </c>
    </row>
    <row r="1534" customFormat="false" ht="15" hidden="false" customHeight="true" outlineLevel="0" collapsed="false">
      <c r="A1534" s="9" t="s">
        <v>370</v>
      </c>
      <c r="B1534" s="10" t="s">
        <v>364</v>
      </c>
      <c r="C1534" s="10" t="s">
        <v>371</v>
      </c>
      <c r="D1534" s="9" t="n">
        <v>2022</v>
      </c>
      <c r="E1534" s="11" t="n">
        <v>4625</v>
      </c>
      <c r="F1534" s="11" t="n">
        <v>640</v>
      </c>
      <c r="G1534" s="11" t="n">
        <v>661</v>
      </c>
      <c r="H1534" s="11" t="n">
        <v>86</v>
      </c>
      <c r="I1534" s="11" t="n">
        <v>3967</v>
      </c>
      <c r="J1534" s="11" t="n">
        <v>2823</v>
      </c>
      <c r="K1534" s="11" t="n">
        <v>2</v>
      </c>
      <c r="L1534" s="12" t="n">
        <v>18.5945945945946</v>
      </c>
      <c r="M1534" s="12" t="n">
        <v>0.432432432432432</v>
      </c>
      <c r="N1534" s="13" t="n">
        <v>0.711620872195614</v>
      </c>
      <c r="O1534" s="13" t="n">
        <v>0.85772972972973</v>
      </c>
      <c r="P1534" s="13" t="n">
        <v>0.142918918918919</v>
      </c>
      <c r="Q1534" s="13" t="n">
        <v>-0.243415671519712</v>
      </c>
      <c r="R1534" s="13" t="n">
        <v>-0.238479262672811</v>
      </c>
      <c r="S1534" s="11" t="n">
        <v>0</v>
      </c>
      <c r="T1534" s="13" t="n">
        <v>-0.0851063829787234</v>
      </c>
      <c r="U1534" s="13" t="n">
        <v>-0.0882555734313951</v>
      </c>
      <c r="V1534" s="11" t="n">
        <v>0</v>
      </c>
      <c r="W1534" s="13" t="n">
        <v>-0.151162790697675</v>
      </c>
      <c r="X1534" s="11" t="n">
        <v>0</v>
      </c>
      <c r="Y1534" s="11" t="n">
        <v>0</v>
      </c>
      <c r="Z1534" s="11" t="n">
        <v>0</v>
      </c>
      <c r="AA1534" s="11" t="n">
        <v>0</v>
      </c>
      <c r="AB1534" s="10" t="s">
        <v>515</v>
      </c>
      <c r="AC1534" s="11" t="n">
        <v>15</v>
      </c>
      <c r="AD1534" s="11" t="n">
        <v>33</v>
      </c>
      <c r="AE1534" s="11" t="n">
        <v>23</v>
      </c>
      <c r="AF1534" s="11" t="n">
        <v>6</v>
      </c>
      <c r="AG1534" s="11" t="n">
        <v>9</v>
      </c>
      <c r="AH1534" s="11" t="n">
        <v>0</v>
      </c>
      <c r="AI1534" s="13" t="n">
        <v>0.174418604651163</v>
      </c>
      <c r="AJ1534" s="13" t="n">
        <v>0.383720930232558</v>
      </c>
      <c r="AK1534" s="13" t="n">
        <v>0.267441860465116</v>
      </c>
      <c r="AL1534" s="13" t="n">
        <v>0.0697674418604651</v>
      </c>
      <c r="AM1534" s="13" t="n">
        <v>0.104651162790698</v>
      </c>
      <c r="AN1534" s="11" t="n">
        <v>4</v>
      </c>
      <c r="AO1534" s="13" t="n">
        <v>0.0444444444444445</v>
      </c>
      <c r="AP1534" s="11" t="n">
        <v>6</v>
      </c>
      <c r="AQ1534" s="11" t="n">
        <v>0</v>
      </c>
      <c r="AR1534" s="13" t="n">
        <v>0.0625</v>
      </c>
      <c r="AS1534" s="13" t="n">
        <v>0</v>
      </c>
      <c r="AT1534" s="14" t="n">
        <f aca="false">SUMIFS(시도_소아과개폐업!$C$5:$C$293,시도_소아과개폐업!$A$5:$A$293,$D1534,시도_소아과개폐업!$B$5:$B$293,$B1534)</f>
        <v>16</v>
      </c>
      <c r="AU1534" s="14" t="n">
        <f aca="false">SUMIFS(시도_소아과개폐업!$D$5:$D$293,시도_소아과개폐업!$A$5:$A$293,$D1534,시도_소아과개폐업!$B$5:$B$293,$B1534)</f>
        <v>13</v>
      </c>
      <c r="AV1534" s="14" t="n">
        <f aca="false">SUMIFS(시도_소아과개폐업!$F$5:$F$293,시도_소아과개폐업!$A$5:$A$293,$D1534,시도_소아과개폐업!$B$5:$B$293,$B1534)</f>
        <v>3</v>
      </c>
      <c r="AW1534" s="15" t="n">
        <f aca="false">SUMIFS(시도_소아과개폐업!$G$5:$G$293,시도_소아과개폐업!$A$5:$A$293,$D1534,시도_소아과개폐업!$B$5:$B$293,$B1534)</f>
        <v>0.183098591549296</v>
      </c>
      <c r="AX1534" s="14" t="n">
        <f aca="false">SUMIFS(시도_소아과개폐업!$H$5:$H$293,시도_소아과개폐업!$A$5:$A$293,$D1534,시도_소아과개폐업!$B$5:$B$293,$B1534)</f>
        <v>62</v>
      </c>
      <c r="AY1534" s="14" t="n">
        <f aca="false">SUMIFS(시군구_병원급!$E$5:$E$3668,시군구_병원급!$A$5:$A$3668,$A1534,시군구_병원급!$D$5:$D$3668,$D1534)</f>
        <v>4</v>
      </c>
      <c r="AZ1534" s="14" t="n">
        <f aca="false">SUMIFS(시군구_병원급!$F$5:$F$3668,시군구_병원급!$A$5:$A$3668,$A1534,시군구_병원급!$D$5:$D$3668,$D1534)</f>
        <v>3</v>
      </c>
      <c r="BA1534" s="14" t="n">
        <f aca="false">SUMIFS(시군구_병원급!$G$5:$G$3668,시군구_병원급!$A$5:$A$3668,$A1534,시군구_병원급!$D$5:$D$3668,$D1534)</f>
        <v>6</v>
      </c>
      <c r="BB1534" s="14" t="n">
        <f aca="false">SUMIFS(시군구_병원급!$H$5:$H$3668,시군구_병원급!$A$5:$A$3668,$A1534,시군구_병원급!$D$5:$D$3668,$D1534)</f>
        <v>18</v>
      </c>
      <c r="BC1534" s="16" t="n">
        <f aca="false">K1534+AY1534</f>
        <v>6</v>
      </c>
      <c r="BD1534" s="17" t="n">
        <f aca="false">IF(E1534=0,"",(K1534+AY1534)/E1534*1000)</f>
        <v>1.2972972972973</v>
      </c>
      <c r="BE1534" s="16" t="n">
        <f aca="false">AY1534-SUMIFS(시군구_병원급!$E$5:$E$3668,시군구_병원급!$A$5:$A$3668,$A1534,시군구_병원급!$D$5:$D$3668,$D1534-3)</f>
        <v>0</v>
      </c>
      <c r="BF1534" s="16" t="n">
        <f aca="false">IF(AY1534=0,1,0)</f>
        <v>0</v>
      </c>
      <c r="BG1534" s="16" t="n">
        <f aca="false">IF(K1534+AY1534=0,1,0)</f>
        <v>0</v>
      </c>
      <c r="BH1534" s="16" t="n">
        <f aca="false">AF1534+AG1534+AH1534</f>
        <v>15</v>
      </c>
      <c r="BI1534" s="18" t="n">
        <f aca="false">IF(H1534=0,"",BH1534/H1534)</f>
        <v>0.174418604651163</v>
      </c>
      <c r="BJ1534" s="16" t="n">
        <f aca="false">IF(AP1534="","",AP1534+AN1534)</f>
        <v>10</v>
      </c>
    </row>
    <row r="1535" customFormat="false" ht="15" hidden="false" customHeight="true" outlineLevel="0" collapsed="false">
      <c r="A1535" s="9" t="s">
        <v>372</v>
      </c>
      <c r="B1535" s="10" t="s">
        <v>364</v>
      </c>
      <c r="C1535" s="10" t="s">
        <v>373</v>
      </c>
      <c r="D1535" s="9" t="n">
        <v>2022</v>
      </c>
      <c r="E1535" s="11" t="n">
        <v>17332</v>
      </c>
      <c r="F1535" s="11" t="n">
        <v>2142</v>
      </c>
      <c r="G1535" s="11" t="n">
        <v>2201</v>
      </c>
      <c r="H1535" s="11" t="n">
        <v>344</v>
      </c>
      <c r="I1535" s="11" t="n">
        <v>15653</v>
      </c>
      <c r="J1535" s="11" t="n">
        <v>9923</v>
      </c>
      <c r="K1535" s="11" t="n">
        <v>15</v>
      </c>
      <c r="L1535" s="12" t="n">
        <v>19.8476805908147</v>
      </c>
      <c r="M1535" s="12" t="n">
        <v>0.865451188552966</v>
      </c>
      <c r="N1535" s="13" t="n">
        <v>0.633935986711812</v>
      </c>
      <c r="O1535" s="13" t="n">
        <v>0.903127163627971</v>
      </c>
      <c r="P1535" s="13" t="n">
        <v>0.126990537733672</v>
      </c>
      <c r="Q1535" s="13" t="n">
        <v>-0.283416711456568</v>
      </c>
      <c r="R1535" s="13" t="n">
        <v>-0.238671739882394</v>
      </c>
      <c r="S1535" s="11" t="n">
        <v>-2</v>
      </c>
      <c r="T1535" s="13" t="n">
        <v>-0.11340206185567</v>
      </c>
      <c r="U1535" s="13" t="n">
        <v>-0.0749911357995509</v>
      </c>
      <c r="V1535" s="11" t="n">
        <v>0</v>
      </c>
      <c r="W1535" s="13" t="n">
        <v>-0.244186046511628</v>
      </c>
      <c r="X1535" s="11" t="n">
        <v>1</v>
      </c>
      <c r="Y1535" s="11" t="n">
        <v>0</v>
      </c>
      <c r="Z1535" s="11" t="n">
        <v>1</v>
      </c>
      <c r="AA1535" s="11" t="n">
        <v>0</v>
      </c>
      <c r="AB1535" s="10" t="s">
        <v>515</v>
      </c>
      <c r="AC1535" s="11" t="n">
        <v>18</v>
      </c>
      <c r="AD1535" s="11" t="n">
        <v>125</v>
      </c>
      <c r="AE1535" s="11" t="n">
        <v>170</v>
      </c>
      <c r="AF1535" s="11" t="n">
        <v>14</v>
      </c>
      <c r="AG1535" s="11" t="n">
        <v>16</v>
      </c>
      <c r="AH1535" s="11" t="n">
        <v>1</v>
      </c>
      <c r="AI1535" s="13" t="n">
        <v>0.0523255813953488</v>
      </c>
      <c r="AJ1535" s="13" t="n">
        <v>0.363372093023256</v>
      </c>
      <c r="AK1535" s="13" t="n">
        <v>0.494186046511628</v>
      </c>
      <c r="AL1535" s="13" t="n">
        <v>0.0406976744186047</v>
      </c>
      <c r="AM1535" s="13" t="n">
        <v>0.0465116279069767</v>
      </c>
      <c r="AN1535" s="11" t="n">
        <v>11</v>
      </c>
      <c r="AO1535" s="13" t="n">
        <v>0.0309859154929578</v>
      </c>
      <c r="AP1535" s="11" t="n">
        <v>52</v>
      </c>
      <c r="AQ1535" s="11" t="n">
        <v>7</v>
      </c>
      <c r="AR1535" s="13" t="n">
        <v>0.13</v>
      </c>
      <c r="AS1535" s="13" t="n">
        <v>0.0175</v>
      </c>
      <c r="AT1535" s="14" t="n">
        <f aca="false">SUMIFS(시도_소아과개폐업!$C$5:$C$293,시도_소아과개폐업!$A$5:$A$293,$D1535,시도_소아과개폐업!$B$5:$B$293,$B1535)</f>
        <v>16</v>
      </c>
      <c r="AU1535" s="14" t="n">
        <f aca="false">SUMIFS(시도_소아과개폐업!$D$5:$D$293,시도_소아과개폐업!$A$5:$A$293,$D1535,시도_소아과개폐업!$B$5:$B$293,$B1535)</f>
        <v>13</v>
      </c>
      <c r="AV1535" s="14" t="n">
        <f aca="false">SUMIFS(시도_소아과개폐업!$F$5:$F$293,시도_소아과개폐업!$A$5:$A$293,$D1535,시도_소아과개폐업!$B$5:$B$293,$B1535)</f>
        <v>3</v>
      </c>
      <c r="AW1535" s="15" t="n">
        <f aca="false">SUMIFS(시도_소아과개폐업!$G$5:$G$293,시도_소아과개폐업!$A$5:$A$293,$D1535,시도_소아과개폐업!$B$5:$B$293,$B1535)</f>
        <v>0.183098591549296</v>
      </c>
      <c r="AX1535" s="14" t="n">
        <f aca="false">SUMIFS(시도_소아과개폐업!$H$5:$H$293,시도_소아과개폐업!$A$5:$A$293,$D1535,시도_소아과개폐업!$B$5:$B$293,$B1535)</f>
        <v>62</v>
      </c>
      <c r="AY1535" s="14" t="n">
        <f aca="false">SUMIFS(시군구_병원급!$E$5:$E$3668,시군구_병원급!$A$5:$A$3668,$A1535,시군구_병원급!$D$5:$D$3668,$D1535)</f>
        <v>2</v>
      </c>
      <c r="AZ1535" s="14" t="n">
        <f aca="false">SUMIFS(시군구_병원급!$F$5:$F$3668,시군구_병원급!$A$5:$A$3668,$A1535,시군구_병원급!$D$5:$D$3668,$D1535)</f>
        <v>3</v>
      </c>
      <c r="BA1535" s="14" t="n">
        <f aca="false">SUMIFS(시군구_병원급!$G$5:$G$3668,시군구_병원급!$A$5:$A$3668,$A1535,시군구_병원급!$D$5:$D$3668,$D1535)</f>
        <v>7</v>
      </c>
      <c r="BB1535" s="14" t="n">
        <f aca="false">SUMIFS(시군구_병원급!$H$5:$H$3668,시군구_병원급!$A$5:$A$3668,$A1535,시군구_병원급!$D$5:$D$3668,$D1535)</f>
        <v>26</v>
      </c>
      <c r="BC1535" s="16" t="n">
        <f aca="false">K1535+AY1535</f>
        <v>17</v>
      </c>
      <c r="BD1535" s="17" t="n">
        <f aca="false">IF(E1535=0,"",(K1535+AY1535)/E1535*1000)</f>
        <v>0.980844680360028</v>
      </c>
      <c r="BE1535" s="16" t="n">
        <f aca="false">AY1535-SUMIFS(시군구_병원급!$E$5:$E$3668,시군구_병원급!$A$5:$A$3668,$A1535,시군구_병원급!$D$5:$D$3668,$D1535-3)</f>
        <v>-2</v>
      </c>
      <c r="BF1535" s="16" t="n">
        <f aca="false">IF(AY1535=0,1,0)</f>
        <v>0</v>
      </c>
      <c r="BG1535" s="16" t="n">
        <f aca="false">IF(K1535+AY1535=0,1,0)</f>
        <v>0</v>
      </c>
      <c r="BH1535" s="16" t="n">
        <f aca="false">AF1535+AG1535+AH1535</f>
        <v>31</v>
      </c>
      <c r="BI1535" s="18" t="n">
        <f aca="false">IF(H1535=0,"",BH1535/H1535)</f>
        <v>0.0901162790697674</v>
      </c>
      <c r="BJ1535" s="16" t="n">
        <f aca="false">IF(AP1535="","",AP1535+AN1535)</f>
        <v>63</v>
      </c>
    </row>
    <row r="1536" customFormat="false" ht="15" hidden="false" customHeight="true" outlineLevel="0" collapsed="false">
      <c r="A1536" s="9" t="s">
        <v>374</v>
      </c>
      <c r="B1536" s="10" t="s">
        <v>364</v>
      </c>
      <c r="C1536" s="10" t="s">
        <v>375</v>
      </c>
      <c r="D1536" s="9" t="n">
        <v>2022</v>
      </c>
      <c r="E1536" s="11" t="n">
        <v>2568</v>
      </c>
      <c r="F1536" s="11" t="n">
        <v>338</v>
      </c>
      <c r="G1536" s="11" t="n">
        <v>337</v>
      </c>
      <c r="H1536" s="11" t="n">
        <v>44</v>
      </c>
      <c r="I1536" s="11" t="n">
        <v>2406</v>
      </c>
      <c r="J1536" s="11" t="n">
        <v>1842</v>
      </c>
      <c r="K1536" s="11" t="n">
        <v>2</v>
      </c>
      <c r="L1536" s="12" t="n">
        <v>17.1339563862928</v>
      </c>
      <c r="M1536" s="12" t="n">
        <v>0.778816199376947</v>
      </c>
      <c r="N1536" s="13" t="n">
        <v>0.765586034912718</v>
      </c>
      <c r="O1536" s="13" t="n">
        <v>0.936915887850467</v>
      </c>
      <c r="P1536" s="13" t="n">
        <v>0.131230529595016</v>
      </c>
      <c r="Q1536" s="13" t="n">
        <v>-0.233661593554163</v>
      </c>
      <c r="R1536" s="13" t="n">
        <v>-0.146835443037975</v>
      </c>
      <c r="S1536" s="11" t="n">
        <v>-1</v>
      </c>
      <c r="T1536" s="13" t="n">
        <v>-0.0222222222222223</v>
      </c>
      <c r="U1536" s="13" t="n">
        <v>-0.00865265760197775</v>
      </c>
      <c r="V1536" s="11" t="n">
        <v>0</v>
      </c>
      <c r="W1536" s="13" t="n">
        <v>-0.204545454545455</v>
      </c>
      <c r="X1536" s="11" t="n">
        <v>0</v>
      </c>
      <c r="Y1536" s="11" t="n">
        <v>1</v>
      </c>
      <c r="Z1536" s="11" t="n">
        <v>1</v>
      </c>
      <c r="AA1536" s="11" t="n">
        <v>0</v>
      </c>
      <c r="AB1536" s="10" t="s">
        <v>515</v>
      </c>
      <c r="AC1536" s="11" t="n">
        <v>9</v>
      </c>
      <c r="AD1536" s="11" t="n">
        <v>14</v>
      </c>
      <c r="AE1536" s="11" t="n">
        <v>10</v>
      </c>
      <c r="AF1536" s="11" t="n">
        <v>1</v>
      </c>
      <c r="AG1536" s="11" t="n">
        <v>10</v>
      </c>
      <c r="AH1536" s="11" t="n">
        <v>0</v>
      </c>
      <c r="AI1536" s="13" t="n">
        <v>0.204545454545455</v>
      </c>
      <c r="AJ1536" s="13" t="n">
        <v>0.318181818181818</v>
      </c>
      <c r="AK1536" s="13" t="n">
        <v>0.227272727272727</v>
      </c>
      <c r="AL1536" s="13" t="n">
        <v>0.0227272727272727</v>
      </c>
      <c r="AM1536" s="13" t="n">
        <v>0.227272727272727</v>
      </c>
      <c r="AN1536" s="11" t="n">
        <v>1</v>
      </c>
      <c r="AO1536" s="13" t="n">
        <v>0.0222222222222222</v>
      </c>
      <c r="AP1536" s="11" t="n">
        <v>2</v>
      </c>
      <c r="AQ1536" s="11" t="n">
        <v>1</v>
      </c>
      <c r="AR1536" s="13" t="n">
        <v>0.0434782608695652</v>
      </c>
      <c r="AS1536" s="13" t="n">
        <v>0.0217391304347826</v>
      </c>
      <c r="AT1536" s="14" t="n">
        <f aca="false">SUMIFS(시도_소아과개폐업!$C$5:$C$293,시도_소아과개폐업!$A$5:$A$293,$D1536,시도_소아과개폐업!$B$5:$B$293,$B1536)</f>
        <v>16</v>
      </c>
      <c r="AU1536" s="14" t="n">
        <f aca="false">SUMIFS(시도_소아과개폐업!$D$5:$D$293,시도_소아과개폐업!$A$5:$A$293,$D1536,시도_소아과개폐업!$B$5:$B$293,$B1536)</f>
        <v>13</v>
      </c>
      <c r="AV1536" s="14" t="n">
        <f aca="false">SUMIFS(시도_소아과개폐업!$F$5:$F$293,시도_소아과개폐업!$A$5:$A$293,$D1536,시도_소아과개폐업!$B$5:$B$293,$B1536)</f>
        <v>3</v>
      </c>
      <c r="AW1536" s="15" t="n">
        <f aca="false">SUMIFS(시도_소아과개폐업!$G$5:$G$293,시도_소아과개폐업!$A$5:$A$293,$D1536,시도_소아과개폐업!$B$5:$B$293,$B1536)</f>
        <v>0.183098591549296</v>
      </c>
      <c r="AX1536" s="14" t="n">
        <f aca="false">SUMIFS(시도_소아과개폐업!$H$5:$H$293,시도_소아과개폐업!$A$5:$A$293,$D1536,시도_소아과개폐업!$B$5:$B$293,$B1536)</f>
        <v>62</v>
      </c>
      <c r="AY1536" s="14" t="n">
        <f aca="false">SUMIFS(시군구_병원급!$E$5:$E$3668,시군구_병원급!$A$5:$A$3668,$A1536,시군구_병원급!$D$5:$D$3668,$D1536)</f>
        <v>1</v>
      </c>
      <c r="AZ1536" s="14" t="n">
        <f aca="false">SUMIFS(시군구_병원급!$F$5:$F$3668,시군구_병원급!$A$5:$A$3668,$A1536,시군구_병원급!$D$5:$D$3668,$D1536)</f>
        <v>1</v>
      </c>
      <c r="BA1536" s="14" t="n">
        <f aca="false">SUMIFS(시군구_병원급!$G$5:$G$3668,시군구_병원급!$A$5:$A$3668,$A1536,시군구_병원급!$D$5:$D$3668,$D1536)</f>
        <v>5</v>
      </c>
      <c r="BB1536" s="14" t="n">
        <f aca="false">SUMIFS(시군구_병원급!$H$5:$H$3668,시군구_병원급!$A$5:$A$3668,$A1536,시군구_병원급!$D$5:$D$3668,$D1536)</f>
        <v>13</v>
      </c>
      <c r="BC1536" s="16" t="n">
        <f aca="false">K1536+AY1536</f>
        <v>3</v>
      </c>
      <c r="BD1536" s="17" t="n">
        <f aca="false">IF(E1536=0,"",(K1536+AY1536)/E1536*1000)</f>
        <v>1.16822429906542</v>
      </c>
      <c r="BE1536" s="16" t="n">
        <f aca="false">AY1536-SUMIFS(시군구_병원급!$E$5:$E$3668,시군구_병원급!$A$5:$A$3668,$A1536,시군구_병원급!$D$5:$D$3668,$D1536-3)</f>
        <v>0</v>
      </c>
      <c r="BF1536" s="16" t="n">
        <f aca="false">IF(AY1536=0,1,0)</f>
        <v>0</v>
      </c>
      <c r="BG1536" s="16" t="n">
        <f aca="false">IF(K1536+AY1536=0,1,0)</f>
        <v>0</v>
      </c>
      <c r="BH1536" s="16" t="n">
        <f aca="false">AF1536+AG1536+AH1536</f>
        <v>11</v>
      </c>
      <c r="BI1536" s="18" t="n">
        <f aca="false">IF(H1536=0,"",BH1536/H1536)</f>
        <v>0.25</v>
      </c>
      <c r="BJ1536" s="16" t="n">
        <f aca="false">IF(AP1536="","",AP1536+AN1536)</f>
        <v>3</v>
      </c>
    </row>
    <row r="1537" customFormat="false" ht="15" hidden="false" customHeight="true" outlineLevel="0" collapsed="false">
      <c r="A1537" s="9" t="s">
        <v>376</v>
      </c>
      <c r="B1537" s="10" t="s">
        <v>364</v>
      </c>
      <c r="C1537" s="10" t="s">
        <v>377</v>
      </c>
      <c r="D1537" s="9" t="n">
        <v>2022</v>
      </c>
      <c r="E1537" s="11" t="n">
        <v>3088</v>
      </c>
      <c r="F1537" s="11" t="n">
        <v>517</v>
      </c>
      <c r="G1537" s="11" t="n">
        <v>532</v>
      </c>
      <c r="H1537" s="11" t="n">
        <v>46</v>
      </c>
      <c r="I1537" s="11" t="n">
        <v>2139</v>
      </c>
      <c r="J1537" s="11" t="n">
        <v>1735</v>
      </c>
      <c r="K1537" s="11" t="n">
        <v>2</v>
      </c>
      <c r="L1537" s="12" t="n">
        <v>14.8963730569948</v>
      </c>
      <c r="M1537" s="12" t="n">
        <v>0.647668393782383</v>
      </c>
      <c r="N1537" s="13" t="n">
        <v>0.811126694717158</v>
      </c>
      <c r="O1537" s="13" t="n">
        <v>0.692681347150259</v>
      </c>
      <c r="P1537" s="13" t="n">
        <v>0.172279792746114</v>
      </c>
      <c r="Q1537" s="13" t="n">
        <v>-0.11213341000575</v>
      </c>
      <c r="R1537" s="13" t="n">
        <v>-0.186544342507645</v>
      </c>
      <c r="S1537" s="11" t="n">
        <v>0</v>
      </c>
      <c r="T1537" s="13" t="n">
        <v>-0.08</v>
      </c>
      <c r="U1537" s="13" t="n">
        <v>-0.0659388646288209</v>
      </c>
      <c r="V1537" s="11" t="n">
        <v>0</v>
      </c>
      <c r="W1537" s="13" t="n">
        <v>-0.108695652173913</v>
      </c>
      <c r="X1537" s="11" t="n">
        <v>0</v>
      </c>
      <c r="Y1537" s="11" t="n">
        <v>0</v>
      </c>
      <c r="Z1537" s="11" t="n">
        <v>0</v>
      </c>
      <c r="AA1537" s="11" t="n">
        <v>0</v>
      </c>
      <c r="AB1537" s="10" t="s">
        <v>515</v>
      </c>
      <c r="AC1537" s="11" t="n">
        <v>13</v>
      </c>
      <c r="AD1537" s="11" t="n">
        <v>17</v>
      </c>
      <c r="AE1537" s="11" t="n">
        <v>9</v>
      </c>
      <c r="AF1537" s="11" t="n">
        <v>2</v>
      </c>
      <c r="AG1537" s="11" t="n">
        <v>5</v>
      </c>
      <c r="AH1537" s="11" t="n">
        <v>0</v>
      </c>
      <c r="AI1537" s="13" t="n">
        <v>0.282608695652174</v>
      </c>
      <c r="AJ1537" s="13" t="n">
        <v>0.369565217391304</v>
      </c>
      <c r="AK1537" s="13" t="n">
        <v>0.195652173913044</v>
      </c>
      <c r="AL1537" s="13" t="n">
        <v>0.0434782608695652</v>
      </c>
      <c r="AM1537" s="13" t="n">
        <v>0.108695652173913</v>
      </c>
      <c r="AN1537" s="11" t="n">
        <v>1</v>
      </c>
      <c r="AO1537" s="13" t="n">
        <v>0.0212765957446809</v>
      </c>
      <c r="AP1537" s="11" t="n">
        <v>4</v>
      </c>
      <c r="AQ1537" s="11" t="n">
        <v>1</v>
      </c>
      <c r="AR1537" s="13" t="n">
        <v>0.08</v>
      </c>
      <c r="AS1537" s="13" t="n">
        <v>0.02</v>
      </c>
      <c r="AT1537" s="14" t="n">
        <f aca="false">SUMIFS(시도_소아과개폐업!$C$5:$C$293,시도_소아과개폐업!$A$5:$A$293,$D1537,시도_소아과개폐업!$B$5:$B$293,$B1537)</f>
        <v>16</v>
      </c>
      <c r="AU1537" s="14" t="n">
        <f aca="false">SUMIFS(시도_소아과개폐업!$D$5:$D$293,시도_소아과개폐업!$A$5:$A$293,$D1537,시도_소아과개폐업!$B$5:$B$293,$B1537)</f>
        <v>13</v>
      </c>
      <c r="AV1537" s="14" t="n">
        <f aca="false">SUMIFS(시도_소아과개폐업!$F$5:$F$293,시도_소아과개폐업!$A$5:$A$293,$D1537,시도_소아과개폐업!$B$5:$B$293,$B1537)</f>
        <v>3</v>
      </c>
      <c r="AW1537" s="15" t="n">
        <f aca="false">SUMIFS(시도_소아과개폐업!$G$5:$G$293,시도_소아과개폐업!$A$5:$A$293,$D1537,시도_소아과개폐업!$B$5:$B$293,$B1537)</f>
        <v>0.183098591549296</v>
      </c>
      <c r="AX1537" s="14" t="n">
        <f aca="false">SUMIFS(시도_소아과개폐업!$H$5:$H$293,시도_소아과개폐업!$A$5:$A$293,$D1537,시도_소아과개폐업!$B$5:$B$293,$B1537)</f>
        <v>62</v>
      </c>
      <c r="AY1537" s="14" t="n">
        <f aca="false">SUMIFS(시군구_병원급!$E$5:$E$3668,시군구_병원급!$A$5:$A$3668,$A1537,시군구_병원급!$D$5:$D$3668,$D1537)</f>
        <v>1</v>
      </c>
      <c r="AZ1537" s="14" t="n">
        <f aca="false">SUMIFS(시군구_병원급!$F$5:$F$3668,시군구_병원급!$A$5:$A$3668,$A1537,시군구_병원급!$D$5:$D$3668,$D1537)</f>
        <v>1</v>
      </c>
      <c r="BA1537" s="14" t="n">
        <f aca="false">SUMIFS(시군구_병원급!$G$5:$G$3668,시군구_병원급!$A$5:$A$3668,$A1537,시군구_병원급!$D$5:$D$3668,$D1537)</f>
        <v>2</v>
      </c>
      <c r="BB1537" s="14" t="n">
        <f aca="false">SUMIFS(시군구_병원급!$H$5:$H$3668,시군구_병원급!$A$5:$A$3668,$A1537,시군구_병원급!$D$5:$D$3668,$D1537)</f>
        <v>10</v>
      </c>
      <c r="BC1537" s="16" t="n">
        <f aca="false">K1537+AY1537</f>
        <v>3</v>
      </c>
      <c r="BD1537" s="17" t="n">
        <f aca="false">IF(E1537=0,"",(K1537+AY1537)/E1537*1000)</f>
        <v>0.971502590673575</v>
      </c>
      <c r="BE1537" s="16" t="n">
        <f aca="false">AY1537-SUMIFS(시군구_병원급!$E$5:$E$3668,시군구_병원급!$A$5:$A$3668,$A1537,시군구_병원급!$D$5:$D$3668,$D1537-3)</f>
        <v>0</v>
      </c>
      <c r="BF1537" s="16" t="n">
        <f aca="false">IF(AY1537=0,1,0)</f>
        <v>0</v>
      </c>
      <c r="BG1537" s="16" t="n">
        <f aca="false">IF(K1537+AY1537=0,1,0)</f>
        <v>0</v>
      </c>
      <c r="BH1537" s="16" t="n">
        <f aca="false">AF1537+AG1537+AH1537</f>
        <v>7</v>
      </c>
      <c r="BI1537" s="18" t="n">
        <f aca="false">IF(H1537=0,"",BH1537/H1537)</f>
        <v>0.152173913043478</v>
      </c>
      <c r="BJ1537" s="16" t="n">
        <f aca="false">IF(AP1537="","",AP1537+AN1537)</f>
        <v>5</v>
      </c>
    </row>
    <row r="1538" customFormat="false" ht="15" hidden="false" customHeight="true" outlineLevel="0" collapsed="false">
      <c r="A1538" s="9" t="s">
        <v>378</v>
      </c>
      <c r="B1538" s="10" t="s">
        <v>364</v>
      </c>
      <c r="C1538" s="10" t="s">
        <v>379</v>
      </c>
      <c r="D1538" s="9" t="n">
        <v>2022</v>
      </c>
      <c r="E1538" s="11" t="n">
        <v>2307</v>
      </c>
      <c r="F1538" s="11" t="n">
        <v>326</v>
      </c>
      <c r="G1538" s="11" t="n">
        <v>323</v>
      </c>
      <c r="H1538" s="11" t="n">
        <v>32</v>
      </c>
      <c r="I1538" s="11" t="n">
        <v>1300</v>
      </c>
      <c r="J1538" s="11" t="n">
        <v>940</v>
      </c>
      <c r="K1538" s="11" t="n">
        <v>3</v>
      </c>
      <c r="L1538" s="12" t="n">
        <v>13.8708279150412</v>
      </c>
      <c r="M1538" s="12" t="n">
        <v>1.30039011703511</v>
      </c>
      <c r="N1538" s="13" t="n">
        <v>0.723076923076923</v>
      </c>
      <c r="O1538" s="13" t="n">
        <v>0.563502384048548</v>
      </c>
      <c r="P1538" s="13" t="n">
        <v>0.140008669267447</v>
      </c>
      <c r="Q1538" s="13" t="n">
        <v>-0.208576329331046</v>
      </c>
      <c r="R1538" s="13" t="n">
        <v>-0.260869565217391</v>
      </c>
      <c r="S1538" s="11" t="n">
        <v>0</v>
      </c>
      <c r="T1538" s="13" t="n">
        <v>-0.0588235294117647</v>
      </c>
      <c r="U1538" s="13" t="n">
        <v>-0.0412979351032449</v>
      </c>
      <c r="V1538" s="11" t="n">
        <v>0</v>
      </c>
      <c r="W1538" s="13" t="n">
        <v>-0.28125</v>
      </c>
      <c r="X1538" s="11" t="n">
        <v>1</v>
      </c>
      <c r="Y1538" s="11" t="n">
        <v>0</v>
      </c>
      <c r="Z1538" s="11" t="n">
        <v>1</v>
      </c>
      <c r="AA1538" s="11" t="n">
        <v>0</v>
      </c>
      <c r="AB1538" s="10" t="s">
        <v>515</v>
      </c>
      <c r="AC1538" s="11" t="n">
        <v>10</v>
      </c>
      <c r="AD1538" s="11" t="n">
        <v>11</v>
      </c>
      <c r="AE1538" s="11" t="n">
        <v>7</v>
      </c>
      <c r="AF1538" s="11" t="n">
        <v>1</v>
      </c>
      <c r="AG1538" s="11" t="n">
        <v>3</v>
      </c>
      <c r="AH1538" s="11" t="n">
        <v>0</v>
      </c>
      <c r="AI1538" s="13" t="n">
        <v>0.3125</v>
      </c>
      <c r="AJ1538" s="13" t="n">
        <v>0.34375</v>
      </c>
      <c r="AK1538" s="13" t="n">
        <v>0.21875</v>
      </c>
      <c r="AL1538" s="13" t="n">
        <v>0.03125</v>
      </c>
      <c r="AM1538" s="13" t="n">
        <v>0.09375</v>
      </c>
      <c r="AN1538" s="11" t="n">
        <v>1</v>
      </c>
      <c r="AO1538" s="13" t="n">
        <v>0.0303030303030303</v>
      </c>
      <c r="AP1538" s="11" t="n">
        <v>2</v>
      </c>
      <c r="AQ1538" s="11" t="n">
        <v>0</v>
      </c>
      <c r="AR1538" s="13" t="n">
        <v>0.0571428571428571</v>
      </c>
      <c r="AS1538" s="13" t="n">
        <v>0</v>
      </c>
      <c r="AT1538" s="14" t="n">
        <f aca="false">SUMIFS(시도_소아과개폐업!$C$5:$C$293,시도_소아과개폐업!$A$5:$A$293,$D1538,시도_소아과개폐업!$B$5:$B$293,$B1538)</f>
        <v>16</v>
      </c>
      <c r="AU1538" s="14" t="n">
        <f aca="false">SUMIFS(시도_소아과개폐업!$D$5:$D$293,시도_소아과개폐업!$A$5:$A$293,$D1538,시도_소아과개폐업!$B$5:$B$293,$B1538)</f>
        <v>13</v>
      </c>
      <c r="AV1538" s="14" t="n">
        <f aca="false">SUMIFS(시도_소아과개폐업!$F$5:$F$293,시도_소아과개폐업!$A$5:$A$293,$D1538,시도_소아과개폐업!$B$5:$B$293,$B1538)</f>
        <v>3</v>
      </c>
      <c r="AW1538" s="15" t="n">
        <f aca="false">SUMIFS(시도_소아과개폐업!$G$5:$G$293,시도_소아과개폐업!$A$5:$A$293,$D1538,시도_소아과개폐업!$B$5:$B$293,$B1538)</f>
        <v>0.183098591549296</v>
      </c>
      <c r="AX1538" s="14" t="n">
        <f aca="false">SUMIFS(시도_소아과개폐업!$H$5:$H$293,시도_소아과개폐업!$A$5:$A$293,$D1538,시도_소아과개폐업!$B$5:$B$293,$B1538)</f>
        <v>62</v>
      </c>
      <c r="AY1538" s="14" t="n">
        <f aca="false">SUMIFS(시군구_병원급!$E$5:$E$3668,시군구_병원급!$A$5:$A$3668,$A1538,시군구_병원급!$D$5:$D$3668,$D1538)</f>
        <v>2</v>
      </c>
      <c r="AZ1538" s="14" t="n">
        <f aca="false">SUMIFS(시군구_병원급!$F$5:$F$3668,시군구_병원급!$A$5:$A$3668,$A1538,시군구_병원급!$D$5:$D$3668,$D1538)</f>
        <v>2</v>
      </c>
      <c r="BA1538" s="14" t="n">
        <f aca="false">SUMIFS(시군구_병원급!$G$5:$G$3668,시군구_병원급!$A$5:$A$3668,$A1538,시군구_병원급!$D$5:$D$3668,$D1538)</f>
        <v>3</v>
      </c>
      <c r="BB1538" s="14" t="n">
        <f aca="false">SUMIFS(시군구_병원급!$H$5:$H$3668,시군구_병원급!$A$5:$A$3668,$A1538,시군구_병원급!$D$5:$D$3668,$D1538)</f>
        <v>7</v>
      </c>
      <c r="BC1538" s="16" t="n">
        <f aca="false">K1538+AY1538</f>
        <v>5</v>
      </c>
      <c r="BD1538" s="17" t="n">
        <f aca="false">IF(E1538=0,"",(K1538+AY1538)/E1538*1000)</f>
        <v>2.16731686172518</v>
      </c>
      <c r="BE1538" s="16" t="n">
        <f aca="false">AY1538-SUMIFS(시군구_병원급!$E$5:$E$3668,시군구_병원급!$A$5:$A$3668,$A1538,시군구_병원급!$D$5:$D$3668,$D1538-3)</f>
        <v>0</v>
      </c>
      <c r="BF1538" s="16" t="n">
        <f aca="false">IF(AY1538=0,1,0)</f>
        <v>0</v>
      </c>
      <c r="BG1538" s="16" t="n">
        <f aca="false">IF(K1538+AY1538=0,1,0)</f>
        <v>0</v>
      </c>
      <c r="BH1538" s="16" t="n">
        <f aca="false">AF1538+AG1538+AH1538</f>
        <v>4</v>
      </c>
      <c r="BI1538" s="18" t="n">
        <f aca="false">IF(H1538=0,"",BH1538/H1538)</f>
        <v>0.125</v>
      </c>
      <c r="BJ1538" s="16" t="n">
        <f aca="false">IF(AP1538="","",AP1538+AN1538)</f>
        <v>3</v>
      </c>
    </row>
    <row r="1539" customFormat="false" ht="15" hidden="false" customHeight="true" outlineLevel="0" collapsed="false">
      <c r="A1539" s="9" t="s">
        <v>380</v>
      </c>
      <c r="B1539" s="10" t="s">
        <v>364</v>
      </c>
      <c r="C1539" s="10" t="s">
        <v>381</v>
      </c>
      <c r="D1539" s="9" t="n">
        <v>2022</v>
      </c>
      <c r="E1539" s="11" t="n">
        <v>1896</v>
      </c>
      <c r="F1539" s="11" t="n">
        <v>265</v>
      </c>
      <c r="G1539" s="11" t="n">
        <v>266</v>
      </c>
      <c r="H1539" s="11" t="n">
        <v>34</v>
      </c>
      <c r="I1539" s="11" t="n">
        <v>1281</v>
      </c>
      <c r="J1539" s="11" t="n">
        <v>1019</v>
      </c>
      <c r="K1539" s="11" t="n">
        <v>1</v>
      </c>
      <c r="L1539" s="12" t="n">
        <v>17.9324894514768</v>
      </c>
      <c r="M1539" s="12" t="n">
        <v>0.527426160337553</v>
      </c>
      <c r="N1539" s="13" t="n">
        <v>0.795472287275566</v>
      </c>
      <c r="O1539" s="13" t="n">
        <v>0.675632911392405</v>
      </c>
      <c r="P1539" s="13" t="n">
        <v>0.140295358649789</v>
      </c>
      <c r="Q1539" s="13" t="n">
        <v>-0.146330481764971</v>
      </c>
      <c r="R1539" s="13" t="n">
        <v>-0.150159744408946</v>
      </c>
      <c r="S1539" s="11" t="n">
        <v>0</v>
      </c>
      <c r="T1539" s="13" t="n">
        <v>-0.0555555555555556</v>
      </c>
      <c r="U1539" s="13" t="n">
        <v>-0.036117381489842</v>
      </c>
      <c r="V1539" s="11" t="n">
        <v>0</v>
      </c>
      <c r="W1539" s="13" t="n">
        <v>-0.117647058823529</v>
      </c>
      <c r="X1539" s="11" t="n">
        <v>0</v>
      </c>
      <c r="Y1539" s="11" t="n">
        <v>0</v>
      </c>
      <c r="Z1539" s="11" t="n">
        <v>0</v>
      </c>
      <c r="AA1539" s="11" t="n">
        <v>0</v>
      </c>
      <c r="AB1539" s="10" t="s">
        <v>515</v>
      </c>
      <c r="AC1539" s="11" t="n">
        <v>5</v>
      </c>
      <c r="AD1539" s="11" t="n">
        <v>12</v>
      </c>
      <c r="AE1539" s="11" t="n">
        <v>11</v>
      </c>
      <c r="AF1539" s="11" t="n">
        <v>1</v>
      </c>
      <c r="AG1539" s="11" t="n">
        <v>5</v>
      </c>
      <c r="AH1539" s="11" t="n">
        <v>0</v>
      </c>
      <c r="AI1539" s="13" t="n">
        <v>0.147058823529412</v>
      </c>
      <c r="AJ1539" s="13" t="n">
        <v>0.352941176470588</v>
      </c>
      <c r="AK1539" s="13" t="n">
        <v>0.323529411764706</v>
      </c>
      <c r="AL1539" s="13" t="n">
        <v>0.0294117647058824</v>
      </c>
      <c r="AM1539" s="13" t="n">
        <v>0.147058823529412</v>
      </c>
      <c r="AN1539" s="11" t="n">
        <v>0</v>
      </c>
      <c r="AO1539" s="13" t="n">
        <v>0</v>
      </c>
      <c r="AP1539" s="11" t="n">
        <v>2</v>
      </c>
      <c r="AQ1539" s="11" t="n">
        <v>0</v>
      </c>
      <c r="AR1539" s="13" t="n">
        <v>0.0555555555555556</v>
      </c>
      <c r="AS1539" s="13" t="n">
        <v>0</v>
      </c>
      <c r="AT1539" s="14" t="n">
        <f aca="false">SUMIFS(시도_소아과개폐업!$C$5:$C$293,시도_소아과개폐업!$A$5:$A$293,$D1539,시도_소아과개폐업!$B$5:$B$293,$B1539)</f>
        <v>16</v>
      </c>
      <c r="AU1539" s="14" t="n">
        <f aca="false">SUMIFS(시도_소아과개폐업!$D$5:$D$293,시도_소아과개폐업!$A$5:$A$293,$D1539,시도_소아과개폐업!$B$5:$B$293,$B1539)</f>
        <v>13</v>
      </c>
      <c r="AV1539" s="14" t="n">
        <f aca="false">SUMIFS(시도_소아과개폐업!$F$5:$F$293,시도_소아과개폐업!$A$5:$A$293,$D1539,시도_소아과개폐업!$B$5:$B$293,$B1539)</f>
        <v>3</v>
      </c>
      <c r="AW1539" s="15" t="n">
        <f aca="false">SUMIFS(시도_소아과개폐업!$G$5:$G$293,시도_소아과개폐업!$A$5:$A$293,$D1539,시도_소아과개폐업!$B$5:$B$293,$B1539)</f>
        <v>0.183098591549296</v>
      </c>
      <c r="AX1539" s="14" t="n">
        <f aca="false">SUMIFS(시도_소아과개폐업!$H$5:$H$293,시도_소아과개폐업!$A$5:$A$293,$D1539,시도_소아과개폐업!$B$5:$B$293,$B1539)</f>
        <v>62</v>
      </c>
      <c r="AY1539" s="14" t="n">
        <f aca="false">SUMIFS(시군구_병원급!$E$5:$E$3668,시군구_병원급!$A$5:$A$3668,$A1539,시군구_병원급!$D$5:$D$3668,$D1539)</f>
        <v>1</v>
      </c>
      <c r="AZ1539" s="14" t="n">
        <f aca="false">SUMIFS(시군구_병원급!$F$5:$F$3668,시군구_병원급!$A$5:$A$3668,$A1539,시군구_병원급!$D$5:$D$3668,$D1539)</f>
        <v>1</v>
      </c>
      <c r="BA1539" s="14" t="n">
        <f aca="false">SUMIFS(시군구_병원급!$G$5:$G$3668,시군구_병원급!$A$5:$A$3668,$A1539,시군구_병원급!$D$5:$D$3668,$D1539)</f>
        <v>2</v>
      </c>
      <c r="BB1539" s="14" t="n">
        <f aca="false">SUMIFS(시군구_병원급!$H$5:$H$3668,시군구_병원급!$A$5:$A$3668,$A1539,시군구_병원급!$D$5:$D$3668,$D1539)</f>
        <v>3</v>
      </c>
      <c r="BC1539" s="16" t="n">
        <f aca="false">K1539+AY1539</f>
        <v>2</v>
      </c>
      <c r="BD1539" s="17" t="n">
        <f aca="false">IF(E1539=0,"",(K1539+AY1539)/E1539*1000)</f>
        <v>1.05485232067511</v>
      </c>
      <c r="BE1539" s="16" t="n">
        <f aca="false">AY1539-SUMIFS(시군구_병원급!$E$5:$E$3668,시군구_병원급!$A$5:$A$3668,$A1539,시군구_병원급!$D$5:$D$3668,$D1539-3)</f>
        <v>0</v>
      </c>
      <c r="BF1539" s="16" t="n">
        <f aca="false">IF(AY1539=0,1,0)</f>
        <v>0</v>
      </c>
      <c r="BG1539" s="16" t="n">
        <f aca="false">IF(K1539+AY1539=0,1,0)</f>
        <v>0</v>
      </c>
      <c r="BH1539" s="16" t="n">
        <f aca="false">AF1539+AG1539+AH1539</f>
        <v>6</v>
      </c>
      <c r="BI1539" s="18" t="n">
        <f aca="false">IF(H1539=0,"",BH1539/H1539)</f>
        <v>0.176470588235294</v>
      </c>
      <c r="BJ1539" s="16" t="n">
        <f aca="false">IF(AP1539="","",AP1539+AN1539)</f>
        <v>2</v>
      </c>
    </row>
    <row r="1540" customFormat="false" ht="15" hidden="false" customHeight="true" outlineLevel="0" collapsed="false">
      <c r="A1540" s="9" t="s">
        <v>382</v>
      </c>
      <c r="B1540" s="10" t="s">
        <v>364</v>
      </c>
      <c r="C1540" s="10" t="s">
        <v>383</v>
      </c>
      <c r="D1540" s="9" t="n">
        <v>2022</v>
      </c>
      <c r="E1540" s="11" t="n">
        <v>9255</v>
      </c>
      <c r="F1540" s="11" t="n">
        <v>1256</v>
      </c>
      <c r="G1540" s="11" t="n">
        <v>1300</v>
      </c>
      <c r="H1540" s="11" t="n">
        <v>145</v>
      </c>
      <c r="I1540" s="11" t="n">
        <v>8512</v>
      </c>
      <c r="J1540" s="11" t="n">
        <v>5772</v>
      </c>
      <c r="K1540" s="11" t="n">
        <v>12</v>
      </c>
      <c r="L1540" s="12" t="n">
        <v>15.667206915181</v>
      </c>
      <c r="M1540" s="12" t="n">
        <v>1.29659643435981</v>
      </c>
      <c r="N1540" s="13" t="n">
        <v>0.678101503759399</v>
      </c>
      <c r="O1540" s="13" t="n">
        <v>0.919719070772555</v>
      </c>
      <c r="P1540" s="13" t="n">
        <v>0.140464613722312</v>
      </c>
      <c r="Q1540" s="13" t="n">
        <v>-0.245659792974163</v>
      </c>
      <c r="R1540" s="13" t="n">
        <v>-0.206833435021355</v>
      </c>
      <c r="S1540" s="11" t="n">
        <v>1</v>
      </c>
      <c r="T1540" s="13" t="n">
        <v>-0.09375</v>
      </c>
      <c r="U1540" s="13" t="n">
        <v>-0.0503179738926699</v>
      </c>
      <c r="V1540" s="11" t="n">
        <v>0</v>
      </c>
      <c r="W1540" s="13" t="n">
        <v>-0.137931034482759</v>
      </c>
      <c r="X1540" s="11" t="n">
        <v>0</v>
      </c>
      <c r="Y1540" s="11" t="n">
        <v>0</v>
      </c>
      <c r="Z1540" s="11" t="n">
        <v>0</v>
      </c>
      <c r="AA1540" s="11" t="n">
        <v>0</v>
      </c>
      <c r="AB1540" s="10" t="s">
        <v>515</v>
      </c>
      <c r="AC1540" s="11" t="n">
        <v>20</v>
      </c>
      <c r="AD1540" s="11" t="n">
        <v>78</v>
      </c>
      <c r="AE1540" s="11" t="n">
        <v>31</v>
      </c>
      <c r="AF1540" s="11" t="n">
        <v>4</v>
      </c>
      <c r="AG1540" s="11" t="n">
        <v>12</v>
      </c>
      <c r="AH1540" s="11" t="n">
        <v>0</v>
      </c>
      <c r="AI1540" s="13" t="n">
        <v>0.137931034482759</v>
      </c>
      <c r="AJ1540" s="13" t="n">
        <v>0.537931034482759</v>
      </c>
      <c r="AK1540" s="13" t="n">
        <v>0.213793103448276</v>
      </c>
      <c r="AL1540" s="13" t="n">
        <v>0.0275862068965517</v>
      </c>
      <c r="AM1540" s="13" t="n">
        <v>0.0827586206896552</v>
      </c>
      <c r="AN1540" s="11" t="n">
        <v>6</v>
      </c>
      <c r="AO1540" s="13" t="n">
        <v>0.0397350993377484</v>
      </c>
      <c r="AP1540" s="11" t="n">
        <v>17</v>
      </c>
      <c r="AQ1540" s="11" t="n">
        <v>4</v>
      </c>
      <c r="AR1540" s="13" t="n">
        <v>0.103030303030303</v>
      </c>
      <c r="AS1540" s="13" t="n">
        <v>0.0242424242424242</v>
      </c>
      <c r="AT1540" s="14" t="n">
        <f aca="false">SUMIFS(시도_소아과개폐업!$C$5:$C$293,시도_소아과개폐업!$A$5:$A$293,$D1540,시도_소아과개폐업!$B$5:$B$293,$B1540)</f>
        <v>16</v>
      </c>
      <c r="AU1540" s="14" t="n">
        <f aca="false">SUMIFS(시도_소아과개폐업!$D$5:$D$293,시도_소아과개폐업!$A$5:$A$293,$D1540,시도_소아과개폐업!$B$5:$B$293,$B1540)</f>
        <v>13</v>
      </c>
      <c r="AV1540" s="14" t="n">
        <f aca="false">SUMIFS(시도_소아과개폐업!$F$5:$F$293,시도_소아과개폐업!$A$5:$A$293,$D1540,시도_소아과개폐업!$B$5:$B$293,$B1540)</f>
        <v>3</v>
      </c>
      <c r="AW1540" s="15" t="n">
        <f aca="false">SUMIFS(시도_소아과개폐업!$G$5:$G$293,시도_소아과개폐업!$A$5:$A$293,$D1540,시도_소아과개폐업!$B$5:$B$293,$B1540)</f>
        <v>0.183098591549296</v>
      </c>
      <c r="AX1540" s="14" t="n">
        <f aca="false">SUMIFS(시도_소아과개폐업!$H$5:$H$293,시도_소아과개폐업!$A$5:$A$293,$D1540,시도_소아과개폐업!$B$5:$B$293,$B1540)</f>
        <v>62</v>
      </c>
      <c r="AY1540" s="14" t="n">
        <f aca="false">SUMIFS(시군구_병원급!$E$5:$E$3668,시군구_병원급!$A$5:$A$3668,$A1540,시군구_병원급!$D$5:$D$3668,$D1540)</f>
        <v>3</v>
      </c>
      <c r="AZ1540" s="14" t="n">
        <f aca="false">SUMIFS(시군구_병원급!$F$5:$F$3668,시군구_병원급!$A$5:$A$3668,$A1540,시군구_병원급!$D$5:$D$3668,$D1540)</f>
        <v>2</v>
      </c>
      <c r="BA1540" s="14" t="n">
        <f aca="false">SUMIFS(시군구_병원급!$G$5:$G$3668,시군구_병원급!$A$5:$A$3668,$A1540,시군구_병원급!$D$5:$D$3668,$D1540)</f>
        <v>7</v>
      </c>
      <c r="BB1540" s="14" t="n">
        <f aca="false">SUMIFS(시군구_병원급!$H$5:$H$3668,시군구_병원급!$A$5:$A$3668,$A1540,시군구_병원급!$D$5:$D$3668,$D1540)</f>
        <v>20</v>
      </c>
      <c r="BC1540" s="16" t="n">
        <f aca="false">K1540+AY1540</f>
        <v>15</v>
      </c>
      <c r="BD1540" s="17" t="n">
        <f aca="false">IF(E1540=0,"",(K1540+AY1540)/E1540*1000)</f>
        <v>1.62074554294976</v>
      </c>
      <c r="BE1540" s="16" t="n">
        <f aca="false">AY1540-SUMIFS(시군구_병원급!$E$5:$E$3668,시군구_병원급!$A$5:$A$3668,$A1540,시군구_병원급!$D$5:$D$3668,$D1540-3)</f>
        <v>-1</v>
      </c>
      <c r="BF1540" s="16" t="n">
        <f aca="false">IF(AY1540=0,1,0)</f>
        <v>0</v>
      </c>
      <c r="BG1540" s="16" t="n">
        <f aca="false">IF(K1540+AY1540=0,1,0)</f>
        <v>0</v>
      </c>
      <c r="BH1540" s="16" t="n">
        <f aca="false">AF1540+AG1540+AH1540</f>
        <v>16</v>
      </c>
      <c r="BI1540" s="18" t="n">
        <f aca="false">IF(H1540=0,"",BH1540/H1540)</f>
        <v>0.110344827586207</v>
      </c>
      <c r="BJ1540" s="16" t="n">
        <f aca="false">IF(AP1540="","",AP1540+AN1540)</f>
        <v>23</v>
      </c>
    </row>
    <row r="1541" customFormat="false" ht="15" hidden="false" customHeight="true" outlineLevel="0" collapsed="false">
      <c r="A1541" s="9" t="s">
        <v>384</v>
      </c>
      <c r="B1541" s="10" t="s">
        <v>364</v>
      </c>
      <c r="C1541" s="10" t="s">
        <v>385</v>
      </c>
      <c r="D1541" s="9" t="n">
        <v>2022</v>
      </c>
      <c r="E1541" s="11" t="n">
        <v>1049</v>
      </c>
      <c r="F1541" s="11" t="n">
        <v>176</v>
      </c>
      <c r="G1541" s="11" t="n">
        <v>185</v>
      </c>
      <c r="H1541" s="11" t="n">
        <v>14</v>
      </c>
      <c r="I1541" s="11" t="n">
        <v>896</v>
      </c>
      <c r="J1541" s="11" t="n">
        <v>508</v>
      </c>
      <c r="K1541" s="11" t="n">
        <v>0</v>
      </c>
      <c r="L1541" s="12" t="n">
        <v>13.3460438512869</v>
      </c>
      <c r="M1541" s="12" t="n">
        <v>0</v>
      </c>
      <c r="N1541" s="13" t="n">
        <v>0.566964285714286</v>
      </c>
      <c r="O1541" s="13" t="n">
        <v>0.854146806482364</v>
      </c>
      <c r="P1541" s="13" t="n">
        <v>0.176358436606292</v>
      </c>
      <c r="Q1541" s="13" t="n">
        <v>-0.178543461237275</v>
      </c>
      <c r="R1541" s="13" t="n">
        <v>-0.274509803921569</v>
      </c>
      <c r="S1541" s="11" t="n">
        <v>0</v>
      </c>
      <c r="T1541" s="13" t="n">
        <v>0</v>
      </c>
      <c r="U1541" s="13" t="n">
        <v>0</v>
      </c>
      <c r="V1541" s="11" t="n">
        <v>1</v>
      </c>
      <c r="W1541" s="13" t="n">
        <v>-0.142857142857143</v>
      </c>
      <c r="X1541" s="11" t="n">
        <v>0</v>
      </c>
      <c r="Y1541" s="11" t="n">
        <v>0</v>
      </c>
      <c r="Z1541" s="11" t="n">
        <v>0</v>
      </c>
      <c r="AA1541" s="11" t="n">
        <v>0</v>
      </c>
      <c r="AB1541" s="10" t="s">
        <v>515</v>
      </c>
      <c r="AC1541" s="11" t="n">
        <v>6</v>
      </c>
      <c r="AD1541" s="11" t="n">
        <v>0</v>
      </c>
      <c r="AE1541" s="11" t="n">
        <v>1</v>
      </c>
      <c r="AF1541" s="11" t="n">
        <v>0</v>
      </c>
      <c r="AG1541" s="11" t="n">
        <v>7</v>
      </c>
      <c r="AH1541" s="11" t="n">
        <v>0</v>
      </c>
      <c r="AI1541" s="13" t="n">
        <v>0.428571428571429</v>
      </c>
      <c r="AJ1541" s="13" t="n">
        <v>0</v>
      </c>
      <c r="AK1541" s="13" t="n">
        <v>0.0714285714285714</v>
      </c>
      <c r="AL1541" s="13" t="n">
        <v>0</v>
      </c>
      <c r="AM1541" s="13" t="n">
        <v>0.5</v>
      </c>
      <c r="AN1541" s="11" t="n">
        <v>0</v>
      </c>
      <c r="AO1541" s="13" t="n">
        <v>0</v>
      </c>
      <c r="AP1541" s="11" t="n">
        <v>0</v>
      </c>
      <c r="AQ1541" s="11" t="n">
        <v>0</v>
      </c>
      <c r="AR1541" s="13" t="n">
        <v>0</v>
      </c>
      <c r="AS1541" s="13" t="n">
        <v>0</v>
      </c>
      <c r="AT1541" s="14" t="n">
        <f aca="false">SUMIFS(시도_소아과개폐업!$C$5:$C$293,시도_소아과개폐업!$A$5:$A$293,$D1541,시도_소아과개폐업!$B$5:$B$293,$B1541)</f>
        <v>16</v>
      </c>
      <c r="AU1541" s="14" t="n">
        <f aca="false">SUMIFS(시도_소아과개폐업!$D$5:$D$293,시도_소아과개폐업!$A$5:$A$293,$D1541,시도_소아과개폐업!$B$5:$B$293,$B1541)</f>
        <v>13</v>
      </c>
      <c r="AV1541" s="14" t="n">
        <f aca="false">SUMIFS(시도_소아과개폐업!$F$5:$F$293,시도_소아과개폐업!$A$5:$A$293,$D1541,시도_소아과개폐업!$B$5:$B$293,$B1541)</f>
        <v>3</v>
      </c>
      <c r="AW1541" s="15" t="n">
        <f aca="false">SUMIFS(시도_소아과개폐업!$G$5:$G$293,시도_소아과개폐업!$A$5:$A$293,$D1541,시도_소아과개폐업!$B$5:$B$293,$B1541)</f>
        <v>0.183098591549296</v>
      </c>
      <c r="AX1541" s="14" t="n">
        <f aca="false">SUMIFS(시도_소아과개폐업!$H$5:$H$293,시도_소아과개폐업!$A$5:$A$293,$D1541,시도_소아과개폐업!$B$5:$B$293,$B1541)</f>
        <v>62</v>
      </c>
      <c r="AY1541" s="14" t="n">
        <f aca="false">SUMIFS(시군구_병원급!$E$5:$E$3668,시군구_병원급!$A$5:$A$3668,$A1541,시군구_병원급!$D$5:$D$3668,$D1541)</f>
        <v>2</v>
      </c>
      <c r="AZ1541" s="14" t="n">
        <f aca="false">SUMIFS(시군구_병원급!$F$5:$F$3668,시군구_병원급!$A$5:$A$3668,$A1541,시군구_병원급!$D$5:$D$3668,$D1541)</f>
        <v>0</v>
      </c>
      <c r="BA1541" s="14" t="n">
        <f aca="false">SUMIFS(시군구_병원급!$G$5:$G$3668,시군구_병원급!$A$5:$A$3668,$A1541,시군구_병원급!$D$5:$D$3668,$D1541)</f>
        <v>2</v>
      </c>
      <c r="BB1541" s="14" t="n">
        <f aca="false">SUMIFS(시군구_병원급!$H$5:$H$3668,시군구_병원급!$A$5:$A$3668,$A1541,시군구_병원급!$D$5:$D$3668,$D1541)</f>
        <v>8</v>
      </c>
      <c r="BC1541" s="16" t="n">
        <f aca="false">K1541+AY1541</f>
        <v>2</v>
      </c>
      <c r="BD1541" s="17" t="n">
        <f aca="false">IF(E1541=0,"",(K1541+AY1541)/E1541*1000)</f>
        <v>1.90657769304099</v>
      </c>
      <c r="BE1541" s="16" t="n">
        <f aca="false">AY1541-SUMIFS(시군구_병원급!$E$5:$E$3668,시군구_병원급!$A$5:$A$3668,$A1541,시군구_병원급!$D$5:$D$3668,$D1541-3)</f>
        <v>0</v>
      </c>
      <c r="BF1541" s="16" t="n">
        <f aca="false">IF(AY1541=0,1,0)</f>
        <v>0</v>
      </c>
      <c r="BG1541" s="16" t="n">
        <f aca="false">IF(K1541+AY1541=0,1,0)</f>
        <v>0</v>
      </c>
      <c r="BH1541" s="16" t="n">
        <f aca="false">AF1541+AG1541+AH1541</f>
        <v>7</v>
      </c>
      <c r="BI1541" s="18" t="n">
        <f aca="false">IF(H1541=0,"",BH1541/H1541)</f>
        <v>0.5</v>
      </c>
      <c r="BJ1541" s="16" t="n">
        <f aca="false">IF(AP1541="","",AP1541+AN1541)</f>
        <v>0</v>
      </c>
    </row>
    <row r="1542" customFormat="false" ht="15" hidden="false" customHeight="true" outlineLevel="0" collapsed="false">
      <c r="A1542" s="9" t="s">
        <v>386</v>
      </c>
      <c r="B1542" s="10" t="s">
        <v>364</v>
      </c>
      <c r="C1542" s="10" t="s">
        <v>387</v>
      </c>
      <c r="D1542" s="9" t="n">
        <v>2022</v>
      </c>
      <c r="E1542" s="11" t="n">
        <v>471</v>
      </c>
      <c r="F1542" s="11" t="n">
        <v>74</v>
      </c>
      <c r="G1542" s="11" t="n">
        <v>74</v>
      </c>
      <c r="H1542" s="11" t="n">
        <v>9</v>
      </c>
      <c r="I1542" s="11" t="n">
        <v>350</v>
      </c>
      <c r="J1542" s="11" t="n">
        <v>207</v>
      </c>
      <c r="K1542" s="11" t="n">
        <v>0</v>
      </c>
      <c r="L1542" s="12" t="n">
        <v>19.1082802547771</v>
      </c>
      <c r="M1542" s="12" t="n">
        <v>0</v>
      </c>
      <c r="N1542" s="13" t="n">
        <v>0.591428571428571</v>
      </c>
      <c r="O1542" s="13" t="n">
        <v>0.743099787685775</v>
      </c>
      <c r="P1542" s="13" t="n">
        <v>0.157112526539278</v>
      </c>
      <c r="Q1542" s="13" t="n">
        <v>-0.208403361344538</v>
      </c>
      <c r="R1542" s="13" t="n">
        <v>-0.362068965517241</v>
      </c>
      <c r="S1542" s="11" t="n">
        <v>0</v>
      </c>
      <c r="T1542" s="13" t="n">
        <v>0</v>
      </c>
      <c r="U1542" s="13" t="n">
        <v>-0.0277777777777778</v>
      </c>
      <c r="V1542" s="11" t="n">
        <v>1</v>
      </c>
      <c r="W1542" s="13" t="n">
        <v>-0.111111111111111</v>
      </c>
      <c r="X1542" s="11" t="n">
        <v>0</v>
      </c>
      <c r="Y1542" s="11" t="n">
        <v>0</v>
      </c>
      <c r="Z1542" s="11" t="n">
        <v>0</v>
      </c>
      <c r="AA1542" s="11" t="n">
        <v>0</v>
      </c>
      <c r="AB1542" s="10" t="s">
        <v>515</v>
      </c>
      <c r="AC1542" s="11" t="n">
        <v>4</v>
      </c>
      <c r="AD1542" s="11" t="n">
        <v>0</v>
      </c>
      <c r="AE1542" s="11" t="n">
        <v>1</v>
      </c>
      <c r="AF1542" s="11" t="n">
        <v>1</v>
      </c>
      <c r="AG1542" s="11" t="n">
        <v>3</v>
      </c>
      <c r="AH1542" s="11" t="n">
        <v>0</v>
      </c>
      <c r="AI1542" s="13" t="n">
        <v>0.444444444444444</v>
      </c>
      <c r="AJ1542" s="13" t="n">
        <v>0</v>
      </c>
      <c r="AK1542" s="13" t="n">
        <v>0.111111111111111</v>
      </c>
      <c r="AL1542" s="13" t="n">
        <v>0.111111111111111</v>
      </c>
      <c r="AM1542" s="13" t="n">
        <v>0.333333333333333</v>
      </c>
      <c r="AN1542" s="11" t="n">
        <v>0</v>
      </c>
      <c r="AO1542" s="13" t="n">
        <v>0</v>
      </c>
      <c r="AP1542" s="11" t="n">
        <v>0</v>
      </c>
      <c r="AQ1542" s="11" t="n">
        <v>0</v>
      </c>
      <c r="AR1542" s="13" t="n">
        <v>0</v>
      </c>
      <c r="AS1542" s="13" t="n">
        <v>0</v>
      </c>
      <c r="AT1542" s="14" t="n">
        <f aca="false">SUMIFS(시도_소아과개폐업!$C$5:$C$293,시도_소아과개폐업!$A$5:$A$293,$D1542,시도_소아과개폐업!$B$5:$B$293,$B1542)</f>
        <v>16</v>
      </c>
      <c r="AU1542" s="14" t="n">
        <f aca="false">SUMIFS(시도_소아과개폐업!$D$5:$D$293,시도_소아과개폐업!$A$5:$A$293,$D1542,시도_소아과개폐업!$B$5:$B$293,$B1542)</f>
        <v>13</v>
      </c>
      <c r="AV1542" s="14" t="n">
        <f aca="false">SUMIFS(시도_소아과개폐업!$F$5:$F$293,시도_소아과개폐업!$A$5:$A$293,$D1542,시도_소아과개폐업!$B$5:$B$293,$B1542)</f>
        <v>3</v>
      </c>
      <c r="AW1542" s="15" t="n">
        <f aca="false">SUMIFS(시도_소아과개폐업!$G$5:$G$293,시도_소아과개폐업!$A$5:$A$293,$D1542,시도_소아과개폐업!$B$5:$B$293,$B1542)</f>
        <v>0.183098591549296</v>
      </c>
      <c r="AX1542" s="14" t="n">
        <f aca="false">SUMIFS(시도_소아과개폐업!$H$5:$H$293,시도_소아과개폐업!$A$5:$A$293,$D1542,시도_소아과개폐업!$B$5:$B$293,$B1542)</f>
        <v>62</v>
      </c>
      <c r="AY1542" s="14" t="n">
        <f aca="false">SUMIFS(시군구_병원급!$E$5:$E$3668,시군구_병원급!$A$5:$A$3668,$A1542,시군구_병원급!$D$5:$D$3668,$D1542)</f>
        <v>0</v>
      </c>
      <c r="AZ1542" s="14" t="n">
        <f aca="false">SUMIFS(시군구_병원급!$F$5:$F$3668,시군구_병원급!$A$5:$A$3668,$A1542,시군구_병원급!$D$5:$D$3668,$D1542)</f>
        <v>0</v>
      </c>
      <c r="BA1542" s="14" t="n">
        <f aca="false">SUMIFS(시군구_병원급!$G$5:$G$3668,시군구_병원급!$A$5:$A$3668,$A1542,시군구_병원급!$D$5:$D$3668,$D1542)</f>
        <v>0</v>
      </c>
      <c r="BB1542" s="14" t="n">
        <f aca="false">SUMIFS(시군구_병원급!$H$5:$H$3668,시군구_병원급!$A$5:$A$3668,$A1542,시군구_병원급!$D$5:$D$3668,$D1542)</f>
        <v>1</v>
      </c>
      <c r="BC1542" s="16" t="n">
        <f aca="false">K1542+AY1542</f>
        <v>0</v>
      </c>
      <c r="BD1542" s="17" t="n">
        <f aca="false">IF(E1542=0,"",(K1542+AY1542)/E1542*1000)</f>
        <v>0</v>
      </c>
      <c r="BE1542" s="16" t="n">
        <f aca="false">AY1542-SUMIFS(시군구_병원급!$E$5:$E$3668,시군구_병원급!$A$5:$A$3668,$A1542,시군구_병원급!$D$5:$D$3668,$D1542-3)</f>
        <v>0</v>
      </c>
      <c r="BF1542" s="16" t="n">
        <f aca="false">IF(AY1542=0,1,0)</f>
        <v>1</v>
      </c>
      <c r="BG1542" s="16" t="n">
        <f aca="false">IF(K1542+AY1542=0,1,0)</f>
        <v>1</v>
      </c>
      <c r="BH1542" s="16" t="n">
        <f aca="false">AF1542+AG1542+AH1542</f>
        <v>4</v>
      </c>
      <c r="BI1542" s="18" t="n">
        <f aca="false">IF(H1542=0,"",BH1542/H1542)</f>
        <v>0.444444444444444</v>
      </c>
      <c r="BJ1542" s="16" t="n">
        <f aca="false">IF(AP1542="","",AP1542+AN1542)</f>
        <v>0</v>
      </c>
    </row>
    <row r="1543" customFormat="false" ht="15" hidden="false" customHeight="true" outlineLevel="0" collapsed="false">
      <c r="A1543" s="9" t="s">
        <v>388</v>
      </c>
      <c r="B1543" s="10" t="s">
        <v>364</v>
      </c>
      <c r="C1543" s="10" t="s">
        <v>389</v>
      </c>
      <c r="D1543" s="9" t="n">
        <v>2022</v>
      </c>
      <c r="E1543" s="11" t="n">
        <v>305</v>
      </c>
      <c r="F1543" s="11" t="n">
        <v>31</v>
      </c>
      <c r="G1543" s="11" t="n">
        <v>31</v>
      </c>
      <c r="H1543" s="11" t="n">
        <v>5</v>
      </c>
      <c r="I1543" s="11" t="n">
        <v>220</v>
      </c>
      <c r="J1543" s="11" t="n">
        <v>153</v>
      </c>
      <c r="K1543" s="11" t="n">
        <v>0</v>
      </c>
      <c r="L1543" s="12" t="n">
        <v>16.3934426229508</v>
      </c>
      <c r="M1543" s="12" t="n">
        <v>0</v>
      </c>
      <c r="N1543" s="13" t="n">
        <v>0.695454545454545</v>
      </c>
      <c r="O1543" s="13" t="n">
        <v>0.721311475409836</v>
      </c>
      <c r="P1543" s="13" t="n">
        <v>0.101639344262295</v>
      </c>
      <c r="Q1543" s="13" t="n">
        <v>-0.349680170575693</v>
      </c>
      <c r="R1543" s="13" t="n">
        <v>-0.581081081081081</v>
      </c>
      <c r="S1543" s="11" t="n">
        <v>0</v>
      </c>
      <c r="T1543" s="13" t="n">
        <v>0</v>
      </c>
      <c r="U1543" s="13" t="n">
        <v>-0.0434782608695652</v>
      </c>
      <c r="V1543" s="11" t="n">
        <v>1</v>
      </c>
      <c r="W1543" s="13" t="n">
        <v>0</v>
      </c>
      <c r="X1543" s="11" t="n">
        <v>0</v>
      </c>
      <c r="Y1543" s="11" t="n">
        <v>0</v>
      </c>
      <c r="Z1543" s="11" t="n">
        <v>0</v>
      </c>
      <c r="AA1543" s="11" t="n">
        <v>0</v>
      </c>
      <c r="AB1543" s="10" t="s">
        <v>515</v>
      </c>
      <c r="AC1543" s="11" t="n">
        <v>4</v>
      </c>
      <c r="AD1543" s="11" t="n">
        <v>0</v>
      </c>
      <c r="AE1543" s="11" t="n">
        <v>0</v>
      </c>
      <c r="AF1543" s="11" t="n">
        <v>0</v>
      </c>
      <c r="AG1543" s="11" t="n">
        <v>1</v>
      </c>
      <c r="AH1543" s="11" t="n">
        <v>0</v>
      </c>
      <c r="AI1543" s="13" t="n">
        <v>0.8</v>
      </c>
      <c r="AJ1543" s="13" t="n">
        <v>0</v>
      </c>
      <c r="AK1543" s="13" t="n">
        <v>0</v>
      </c>
      <c r="AL1543" s="13" t="n">
        <v>0</v>
      </c>
      <c r="AM1543" s="13" t="n">
        <v>0.2</v>
      </c>
      <c r="AN1543" s="11" t="n">
        <v>1</v>
      </c>
      <c r="AO1543" s="13" t="n">
        <v>0.166666666666667</v>
      </c>
      <c r="AP1543" s="11" t="n">
        <v>0</v>
      </c>
      <c r="AQ1543" s="11" t="n">
        <v>0</v>
      </c>
      <c r="AR1543" s="13" t="n">
        <v>0</v>
      </c>
      <c r="AS1543" s="13" t="n">
        <v>0</v>
      </c>
      <c r="AT1543" s="14" t="n">
        <f aca="false">SUMIFS(시도_소아과개폐업!$C$5:$C$293,시도_소아과개폐업!$A$5:$A$293,$D1543,시도_소아과개폐업!$B$5:$B$293,$B1543)</f>
        <v>16</v>
      </c>
      <c r="AU1543" s="14" t="n">
        <f aca="false">SUMIFS(시도_소아과개폐업!$D$5:$D$293,시도_소아과개폐업!$A$5:$A$293,$D1543,시도_소아과개폐업!$B$5:$B$293,$B1543)</f>
        <v>13</v>
      </c>
      <c r="AV1543" s="14" t="n">
        <f aca="false">SUMIFS(시도_소아과개폐업!$F$5:$F$293,시도_소아과개폐업!$A$5:$A$293,$D1543,시도_소아과개폐업!$B$5:$B$293,$B1543)</f>
        <v>3</v>
      </c>
      <c r="AW1543" s="15" t="n">
        <f aca="false">SUMIFS(시도_소아과개폐업!$G$5:$G$293,시도_소아과개폐업!$A$5:$A$293,$D1543,시도_소아과개폐업!$B$5:$B$293,$B1543)</f>
        <v>0.183098591549296</v>
      </c>
      <c r="AX1543" s="14" t="n">
        <f aca="false">SUMIFS(시도_소아과개폐업!$H$5:$H$293,시도_소아과개폐업!$A$5:$A$293,$D1543,시도_소아과개폐업!$B$5:$B$293,$B1543)</f>
        <v>62</v>
      </c>
      <c r="AY1543" s="14" t="n">
        <f aca="false">SUMIFS(시군구_병원급!$E$5:$E$3668,시군구_병원급!$A$5:$A$3668,$A1543,시군구_병원급!$D$5:$D$3668,$D1543)</f>
        <v>0</v>
      </c>
      <c r="AZ1543" s="14" t="n">
        <f aca="false">SUMIFS(시군구_병원급!$F$5:$F$3668,시군구_병원급!$A$5:$A$3668,$A1543,시군구_병원급!$D$5:$D$3668,$D1543)</f>
        <v>0</v>
      </c>
      <c r="BA1543" s="14" t="n">
        <f aca="false">SUMIFS(시군구_병원급!$G$5:$G$3668,시군구_병원급!$A$5:$A$3668,$A1543,시군구_병원급!$D$5:$D$3668,$D1543)</f>
        <v>1</v>
      </c>
      <c r="BB1543" s="14" t="n">
        <f aca="false">SUMIFS(시군구_병원급!$H$5:$H$3668,시군구_병원급!$A$5:$A$3668,$A1543,시군구_병원급!$D$5:$D$3668,$D1543)</f>
        <v>1</v>
      </c>
      <c r="BC1543" s="16" t="n">
        <f aca="false">K1543+AY1543</f>
        <v>0</v>
      </c>
      <c r="BD1543" s="17" t="n">
        <f aca="false">IF(E1543=0,"",(K1543+AY1543)/E1543*1000)</f>
        <v>0</v>
      </c>
      <c r="BE1543" s="16" t="n">
        <f aca="false">AY1543-SUMIFS(시군구_병원급!$E$5:$E$3668,시군구_병원급!$A$5:$A$3668,$A1543,시군구_병원급!$D$5:$D$3668,$D1543-3)</f>
        <v>0</v>
      </c>
      <c r="BF1543" s="16" t="n">
        <f aca="false">IF(AY1543=0,1,0)</f>
        <v>1</v>
      </c>
      <c r="BG1543" s="16" t="n">
        <f aca="false">IF(K1543+AY1543=0,1,0)</f>
        <v>1</v>
      </c>
      <c r="BH1543" s="16" t="n">
        <f aca="false">AF1543+AG1543+AH1543</f>
        <v>1</v>
      </c>
      <c r="BI1543" s="18" t="n">
        <f aca="false">IF(H1543=0,"",BH1543/H1543)</f>
        <v>0.2</v>
      </c>
      <c r="BJ1543" s="16" t="n">
        <f aca="false">IF(AP1543="","",AP1543+AN1543)</f>
        <v>1</v>
      </c>
    </row>
    <row r="1544" customFormat="false" ht="15" hidden="false" customHeight="true" outlineLevel="0" collapsed="false">
      <c r="A1544" s="9" t="s">
        <v>390</v>
      </c>
      <c r="B1544" s="10" t="s">
        <v>364</v>
      </c>
      <c r="C1544" s="10" t="s">
        <v>391</v>
      </c>
      <c r="D1544" s="9" t="n">
        <v>2022</v>
      </c>
      <c r="E1544" s="11" t="n">
        <v>728</v>
      </c>
      <c r="F1544" s="11" t="n">
        <v>110</v>
      </c>
      <c r="G1544" s="11" t="n">
        <v>108</v>
      </c>
      <c r="H1544" s="11" t="n">
        <v>11</v>
      </c>
      <c r="I1544" s="11" t="n">
        <v>779</v>
      </c>
      <c r="J1544" s="11" t="n">
        <v>455</v>
      </c>
      <c r="K1544" s="11" t="n">
        <v>0</v>
      </c>
      <c r="L1544" s="12" t="n">
        <v>15.1098901098901</v>
      </c>
      <c r="M1544" s="12" t="n">
        <v>0</v>
      </c>
      <c r="N1544" s="13" t="n">
        <v>0.58408215661104</v>
      </c>
      <c r="O1544" s="13" t="n">
        <v>1.07005494505495</v>
      </c>
      <c r="P1544" s="13" t="n">
        <v>0.148351648351648</v>
      </c>
      <c r="Q1544" s="13" t="n">
        <v>-0.332110091743119</v>
      </c>
      <c r="R1544" s="13" t="n">
        <v>-0.4</v>
      </c>
      <c r="S1544" s="11" t="n">
        <v>0</v>
      </c>
      <c r="T1544" s="13" t="n">
        <v>0</v>
      </c>
      <c r="U1544" s="13" t="n">
        <v>0</v>
      </c>
      <c r="V1544" s="11" t="n">
        <v>1</v>
      </c>
      <c r="W1544" s="13" t="n">
        <v>-0.272727272727273</v>
      </c>
      <c r="X1544" s="11" t="n">
        <v>1</v>
      </c>
      <c r="Y1544" s="11" t="n">
        <v>0</v>
      </c>
      <c r="Z1544" s="11" t="n">
        <v>1</v>
      </c>
      <c r="AA1544" s="11" t="n">
        <v>0</v>
      </c>
      <c r="AB1544" s="10" t="s">
        <v>515</v>
      </c>
      <c r="AC1544" s="11" t="n">
        <v>5</v>
      </c>
      <c r="AD1544" s="11" t="n">
        <v>6</v>
      </c>
      <c r="AE1544" s="11" t="n">
        <v>0</v>
      </c>
      <c r="AF1544" s="11" t="n">
        <v>0</v>
      </c>
      <c r="AG1544" s="11" t="n">
        <v>0</v>
      </c>
      <c r="AH1544" s="11" t="n">
        <v>0</v>
      </c>
      <c r="AI1544" s="13" t="n">
        <v>0.454545454545455</v>
      </c>
      <c r="AJ1544" s="13" t="n">
        <v>0.545454545454545</v>
      </c>
      <c r="AK1544" s="13" t="n">
        <v>0</v>
      </c>
      <c r="AL1544" s="13" t="n">
        <v>0</v>
      </c>
      <c r="AM1544" s="13" t="n">
        <v>0</v>
      </c>
      <c r="AN1544" s="11" t="n">
        <v>0</v>
      </c>
      <c r="AO1544" s="13" t="n">
        <v>0</v>
      </c>
      <c r="AP1544" s="11" t="n">
        <v>0</v>
      </c>
      <c r="AQ1544" s="11" t="n">
        <v>0</v>
      </c>
      <c r="AR1544" s="13" t="n">
        <v>0</v>
      </c>
      <c r="AS1544" s="13" t="n">
        <v>0</v>
      </c>
      <c r="AT1544" s="14" t="n">
        <f aca="false">SUMIFS(시도_소아과개폐업!$C$5:$C$293,시도_소아과개폐업!$A$5:$A$293,$D1544,시도_소아과개폐업!$B$5:$B$293,$B1544)</f>
        <v>16</v>
      </c>
      <c r="AU1544" s="14" t="n">
        <f aca="false">SUMIFS(시도_소아과개폐업!$D$5:$D$293,시도_소아과개폐업!$A$5:$A$293,$D1544,시도_소아과개폐업!$B$5:$B$293,$B1544)</f>
        <v>13</v>
      </c>
      <c r="AV1544" s="14" t="n">
        <f aca="false">SUMIFS(시도_소아과개폐업!$F$5:$F$293,시도_소아과개폐업!$A$5:$A$293,$D1544,시도_소아과개폐업!$B$5:$B$293,$B1544)</f>
        <v>3</v>
      </c>
      <c r="AW1544" s="15" t="n">
        <f aca="false">SUMIFS(시도_소아과개폐업!$G$5:$G$293,시도_소아과개폐업!$A$5:$A$293,$D1544,시도_소아과개폐업!$B$5:$B$293,$B1544)</f>
        <v>0.183098591549296</v>
      </c>
      <c r="AX1544" s="14" t="n">
        <f aca="false">SUMIFS(시도_소아과개폐업!$H$5:$H$293,시도_소아과개폐업!$A$5:$A$293,$D1544,시도_소아과개폐업!$B$5:$B$293,$B1544)</f>
        <v>62</v>
      </c>
      <c r="AY1544" s="14" t="n">
        <f aca="false">SUMIFS(시군구_병원급!$E$5:$E$3668,시군구_병원급!$A$5:$A$3668,$A1544,시군구_병원급!$D$5:$D$3668,$D1544)</f>
        <v>0</v>
      </c>
      <c r="AZ1544" s="14" t="n">
        <f aca="false">SUMIFS(시군구_병원급!$F$5:$F$3668,시군구_병원급!$A$5:$A$3668,$A1544,시군구_병원급!$D$5:$D$3668,$D1544)</f>
        <v>0</v>
      </c>
      <c r="BA1544" s="14" t="n">
        <f aca="false">SUMIFS(시군구_병원급!$G$5:$G$3668,시군구_병원급!$A$5:$A$3668,$A1544,시군구_병원급!$D$5:$D$3668,$D1544)</f>
        <v>1</v>
      </c>
      <c r="BB1544" s="14" t="n">
        <f aca="false">SUMIFS(시군구_병원급!$H$5:$H$3668,시군구_병원급!$A$5:$A$3668,$A1544,시군구_병원급!$D$5:$D$3668,$D1544)</f>
        <v>3</v>
      </c>
      <c r="BC1544" s="16" t="n">
        <f aca="false">K1544+AY1544</f>
        <v>0</v>
      </c>
      <c r="BD1544" s="17" t="n">
        <f aca="false">IF(E1544=0,"",(K1544+AY1544)/E1544*1000)</f>
        <v>0</v>
      </c>
      <c r="BE1544" s="16" t="n">
        <f aca="false">AY1544-SUMIFS(시군구_병원급!$E$5:$E$3668,시군구_병원급!$A$5:$A$3668,$A1544,시군구_병원급!$D$5:$D$3668,$D1544-3)</f>
        <v>0</v>
      </c>
      <c r="BF1544" s="16" t="n">
        <f aca="false">IF(AY1544=0,1,0)</f>
        <v>1</v>
      </c>
      <c r="BG1544" s="16" t="n">
        <f aca="false">IF(K1544+AY1544=0,1,0)</f>
        <v>1</v>
      </c>
      <c r="BH1544" s="16" t="n">
        <f aca="false">AF1544+AG1544+AH1544</f>
        <v>0</v>
      </c>
      <c r="BI1544" s="18" t="n">
        <f aca="false">IF(H1544=0,"",BH1544/H1544)</f>
        <v>0</v>
      </c>
      <c r="BJ1544" s="16" t="n">
        <f aca="false">IF(AP1544="","",AP1544+AN1544)</f>
        <v>0</v>
      </c>
    </row>
    <row r="1545" customFormat="false" ht="15" hidden="false" customHeight="true" outlineLevel="0" collapsed="false">
      <c r="A1545" s="9" t="s">
        <v>392</v>
      </c>
      <c r="B1545" s="10" t="s">
        <v>364</v>
      </c>
      <c r="C1545" s="10" t="s">
        <v>393</v>
      </c>
      <c r="D1545" s="9" t="n">
        <v>2022</v>
      </c>
      <c r="E1545" s="11" t="n">
        <v>682</v>
      </c>
      <c r="F1545" s="11" t="n">
        <v>111</v>
      </c>
      <c r="G1545" s="11" t="n">
        <v>109</v>
      </c>
      <c r="H1545" s="11" t="n">
        <v>10</v>
      </c>
      <c r="I1545" s="11" t="n">
        <v>449</v>
      </c>
      <c r="J1545" s="11" t="n">
        <v>274</v>
      </c>
      <c r="K1545" s="11" t="n">
        <v>0</v>
      </c>
      <c r="L1545" s="12" t="n">
        <v>14.6627565982405</v>
      </c>
      <c r="M1545" s="12" t="n">
        <v>0</v>
      </c>
      <c r="N1545" s="13" t="n">
        <v>0.610244988864143</v>
      </c>
      <c r="O1545" s="13" t="n">
        <v>0.658357771260997</v>
      </c>
      <c r="P1545" s="13" t="n">
        <v>0.159824046920821</v>
      </c>
      <c r="Q1545" s="13" t="n">
        <v>-0.219679633867277</v>
      </c>
      <c r="R1545" s="13" t="n">
        <v>-0.186567164179105</v>
      </c>
      <c r="S1545" s="11" t="n">
        <v>0</v>
      </c>
      <c r="T1545" s="13" t="n">
        <v>-0.0909090909090909</v>
      </c>
      <c r="U1545" s="13" t="n">
        <v>-0.180656934306569</v>
      </c>
      <c r="V1545" s="11" t="n">
        <v>1</v>
      </c>
      <c r="W1545" s="13" t="n">
        <v>-0.1</v>
      </c>
      <c r="X1545" s="11" t="n">
        <v>0</v>
      </c>
      <c r="Y1545" s="11" t="n">
        <v>0</v>
      </c>
      <c r="Z1545" s="11" t="n">
        <v>0</v>
      </c>
      <c r="AA1545" s="11" t="n">
        <v>0</v>
      </c>
      <c r="AB1545" s="10" t="s">
        <v>515</v>
      </c>
      <c r="AC1545" s="11" t="n">
        <v>5</v>
      </c>
      <c r="AD1545" s="11" t="n">
        <v>3</v>
      </c>
      <c r="AE1545" s="11" t="n">
        <v>1</v>
      </c>
      <c r="AF1545" s="11" t="n">
        <v>0</v>
      </c>
      <c r="AG1545" s="11" t="n">
        <v>1</v>
      </c>
      <c r="AH1545" s="11" t="n">
        <v>0</v>
      </c>
      <c r="AI1545" s="13" t="n">
        <v>0.5</v>
      </c>
      <c r="AJ1545" s="13" t="n">
        <v>0.3</v>
      </c>
      <c r="AK1545" s="13" t="n">
        <v>0.1</v>
      </c>
      <c r="AL1545" s="13" t="n">
        <v>0</v>
      </c>
      <c r="AM1545" s="13" t="n">
        <v>0.1</v>
      </c>
      <c r="AN1545" s="11" t="n">
        <v>1</v>
      </c>
      <c r="AO1545" s="13" t="n">
        <v>0.0909090909090909</v>
      </c>
      <c r="AP1545" s="11" t="n">
        <v>0</v>
      </c>
      <c r="AQ1545" s="11" t="n">
        <v>0</v>
      </c>
      <c r="AR1545" s="13" t="n">
        <v>0</v>
      </c>
      <c r="AS1545" s="13" t="n">
        <v>0</v>
      </c>
      <c r="AT1545" s="14" t="n">
        <f aca="false">SUMIFS(시도_소아과개폐업!$C$5:$C$293,시도_소아과개폐업!$A$5:$A$293,$D1545,시도_소아과개폐업!$B$5:$B$293,$B1545)</f>
        <v>16</v>
      </c>
      <c r="AU1545" s="14" t="n">
        <f aca="false">SUMIFS(시도_소아과개폐업!$D$5:$D$293,시도_소아과개폐업!$A$5:$A$293,$D1545,시도_소아과개폐업!$B$5:$B$293,$B1545)</f>
        <v>13</v>
      </c>
      <c r="AV1545" s="14" t="n">
        <f aca="false">SUMIFS(시도_소아과개폐업!$F$5:$F$293,시도_소아과개폐업!$A$5:$A$293,$D1545,시도_소아과개폐업!$B$5:$B$293,$B1545)</f>
        <v>3</v>
      </c>
      <c r="AW1545" s="15" t="n">
        <f aca="false">SUMIFS(시도_소아과개폐업!$G$5:$G$293,시도_소아과개폐업!$A$5:$A$293,$D1545,시도_소아과개폐업!$B$5:$B$293,$B1545)</f>
        <v>0.183098591549296</v>
      </c>
      <c r="AX1545" s="14" t="n">
        <f aca="false">SUMIFS(시도_소아과개폐업!$H$5:$H$293,시도_소아과개폐업!$A$5:$A$293,$D1545,시도_소아과개폐업!$B$5:$B$293,$B1545)</f>
        <v>62</v>
      </c>
      <c r="AY1545" s="14" t="n">
        <f aca="false">SUMIFS(시군구_병원급!$E$5:$E$3668,시군구_병원급!$A$5:$A$3668,$A1545,시군구_병원급!$D$5:$D$3668,$D1545)</f>
        <v>0</v>
      </c>
      <c r="AZ1545" s="14" t="n">
        <f aca="false">SUMIFS(시군구_병원급!$F$5:$F$3668,시군구_병원급!$A$5:$A$3668,$A1545,시군구_병원급!$D$5:$D$3668,$D1545)</f>
        <v>0</v>
      </c>
      <c r="BA1545" s="14" t="n">
        <f aca="false">SUMIFS(시군구_병원급!$G$5:$G$3668,시군구_병원급!$A$5:$A$3668,$A1545,시군구_병원급!$D$5:$D$3668,$D1545)</f>
        <v>2</v>
      </c>
      <c r="BB1545" s="14" t="n">
        <f aca="false">SUMIFS(시군구_병원급!$H$5:$H$3668,시군구_병원급!$A$5:$A$3668,$A1545,시군구_병원급!$D$5:$D$3668,$D1545)</f>
        <v>9</v>
      </c>
      <c r="BC1545" s="16" t="n">
        <f aca="false">K1545+AY1545</f>
        <v>0</v>
      </c>
      <c r="BD1545" s="17" t="n">
        <f aca="false">IF(E1545=0,"",(K1545+AY1545)/E1545*1000)</f>
        <v>0</v>
      </c>
      <c r="BE1545" s="16" t="n">
        <f aca="false">AY1545-SUMIFS(시군구_병원급!$E$5:$E$3668,시군구_병원급!$A$5:$A$3668,$A1545,시군구_병원급!$D$5:$D$3668,$D1545-3)</f>
        <v>0</v>
      </c>
      <c r="BF1545" s="16" t="n">
        <f aca="false">IF(AY1545=0,1,0)</f>
        <v>1</v>
      </c>
      <c r="BG1545" s="16" t="n">
        <f aca="false">IF(K1545+AY1545=0,1,0)</f>
        <v>1</v>
      </c>
      <c r="BH1545" s="16" t="n">
        <f aca="false">AF1545+AG1545+AH1545</f>
        <v>1</v>
      </c>
      <c r="BI1545" s="18" t="n">
        <f aca="false">IF(H1545=0,"",BH1545/H1545)</f>
        <v>0.1</v>
      </c>
      <c r="BJ1545" s="16" t="n">
        <f aca="false">IF(AP1545="","",AP1545+AN1545)</f>
        <v>1</v>
      </c>
    </row>
    <row r="1546" customFormat="false" ht="15" hidden="false" customHeight="true" outlineLevel="0" collapsed="false">
      <c r="A1546" s="9" t="s">
        <v>394</v>
      </c>
      <c r="B1546" s="10" t="s">
        <v>364</v>
      </c>
      <c r="C1546" s="10" t="s">
        <v>395</v>
      </c>
      <c r="D1546" s="9" t="n">
        <v>2022</v>
      </c>
      <c r="E1546" s="11" t="n">
        <v>611</v>
      </c>
      <c r="F1546" s="11" t="n">
        <v>87</v>
      </c>
      <c r="G1546" s="11" t="n">
        <v>88</v>
      </c>
      <c r="H1546" s="11" t="n">
        <v>13</v>
      </c>
      <c r="I1546" s="11" t="n">
        <v>682</v>
      </c>
      <c r="J1546" s="11" t="n">
        <v>406</v>
      </c>
      <c r="K1546" s="11" t="n">
        <v>0</v>
      </c>
      <c r="L1546" s="12" t="n">
        <v>21.2765957446809</v>
      </c>
      <c r="M1546" s="12" t="n">
        <v>0</v>
      </c>
      <c r="N1546" s="13" t="n">
        <v>0.595307917888563</v>
      </c>
      <c r="O1546" s="13" t="n">
        <v>1.11620294599018</v>
      </c>
      <c r="P1546" s="13" t="n">
        <v>0.144026186579378</v>
      </c>
      <c r="Q1546" s="13" t="n">
        <v>-0.352067868504772</v>
      </c>
      <c r="R1546" s="13" t="n">
        <v>-0.241379310344828</v>
      </c>
      <c r="S1546" s="11" t="n">
        <v>0</v>
      </c>
      <c r="T1546" s="13" t="n">
        <v>-0.0714285714285714</v>
      </c>
      <c r="U1546" s="13" t="n">
        <v>-0.115434500648509</v>
      </c>
      <c r="V1546" s="11" t="n">
        <v>1</v>
      </c>
      <c r="W1546" s="13" t="n">
        <v>-0.384615384615385</v>
      </c>
      <c r="X1546" s="11" t="n">
        <v>1</v>
      </c>
      <c r="Y1546" s="11" t="n">
        <v>0</v>
      </c>
      <c r="Z1546" s="11" t="n">
        <v>1</v>
      </c>
      <c r="AA1546" s="11" t="n">
        <v>0</v>
      </c>
      <c r="AB1546" s="10" t="s">
        <v>515</v>
      </c>
      <c r="AC1546" s="11" t="n">
        <v>5</v>
      </c>
      <c r="AD1546" s="11" t="n">
        <v>6</v>
      </c>
      <c r="AE1546" s="11" t="n">
        <v>0</v>
      </c>
      <c r="AF1546" s="11" t="n">
        <v>0</v>
      </c>
      <c r="AG1546" s="11" t="n">
        <v>2</v>
      </c>
      <c r="AH1546" s="11" t="n">
        <v>0</v>
      </c>
      <c r="AI1546" s="13" t="n">
        <v>0.384615384615385</v>
      </c>
      <c r="AJ1546" s="13" t="n">
        <v>0.461538461538462</v>
      </c>
      <c r="AK1546" s="13" t="n">
        <v>0</v>
      </c>
      <c r="AL1546" s="13" t="n">
        <v>0</v>
      </c>
      <c r="AM1546" s="13" t="n">
        <v>0.153846153846154</v>
      </c>
      <c r="AN1546" s="11" t="n">
        <v>2</v>
      </c>
      <c r="AO1546" s="13" t="n">
        <v>0.133333333333333</v>
      </c>
      <c r="AP1546" s="11" t="n">
        <v>1</v>
      </c>
      <c r="AQ1546" s="11" t="n">
        <v>0</v>
      </c>
      <c r="AR1546" s="13" t="n">
        <v>0.0625</v>
      </c>
      <c r="AS1546" s="13" t="n">
        <v>0</v>
      </c>
      <c r="AT1546" s="14" t="n">
        <f aca="false">SUMIFS(시도_소아과개폐업!$C$5:$C$293,시도_소아과개폐업!$A$5:$A$293,$D1546,시도_소아과개폐업!$B$5:$B$293,$B1546)</f>
        <v>16</v>
      </c>
      <c r="AU1546" s="14" t="n">
        <f aca="false">SUMIFS(시도_소아과개폐업!$D$5:$D$293,시도_소아과개폐업!$A$5:$A$293,$D1546,시도_소아과개폐업!$B$5:$B$293,$B1546)</f>
        <v>13</v>
      </c>
      <c r="AV1546" s="14" t="n">
        <f aca="false">SUMIFS(시도_소아과개폐업!$F$5:$F$293,시도_소아과개폐업!$A$5:$A$293,$D1546,시도_소아과개폐업!$B$5:$B$293,$B1546)</f>
        <v>3</v>
      </c>
      <c r="AW1546" s="15" t="n">
        <f aca="false">SUMIFS(시도_소아과개폐업!$G$5:$G$293,시도_소아과개폐업!$A$5:$A$293,$D1546,시도_소아과개폐업!$B$5:$B$293,$B1546)</f>
        <v>0.183098591549296</v>
      </c>
      <c r="AX1546" s="14" t="n">
        <f aca="false">SUMIFS(시도_소아과개폐업!$H$5:$H$293,시도_소아과개폐업!$A$5:$A$293,$D1546,시도_소아과개폐업!$B$5:$B$293,$B1546)</f>
        <v>62</v>
      </c>
      <c r="AY1546" s="14" t="n">
        <f aca="false">SUMIFS(시군구_병원급!$E$5:$E$3668,시군구_병원급!$A$5:$A$3668,$A1546,시군구_병원급!$D$5:$D$3668,$D1546)</f>
        <v>1</v>
      </c>
      <c r="AZ1546" s="14" t="n">
        <f aca="false">SUMIFS(시군구_병원급!$F$5:$F$3668,시군구_병원급!$A$5:$A$3668,$A1546,시군구_병원급!$D$5:$D$3668,$D1546)</f>
        <v>0</v>
      </c>
      <c r="BA1546" s="14" t="n">
        <f aca="false">SUMIFS(시군구_병원급!$G$5:$G$3668,시군구_병원급!$A$5:$A$3668,$A1546,시군구_병원급!$D$5:$D$3668,$D1546)</f>
        <v>1</v>
      </c>
      <c r="BB1546" s="14" t="n">
        <f aca="false">SUMIFS(시군구_병원급!$H$5:$H$3668,시군구_병원급!$A$5:$A$3668,$A1546,시군구_병원급!$D$5:$D$3668,$D1546)</f>
        <v>2</v>
      </c>
      <c r="BC1546" s="16" t="n">
        <f aca="false">K1546+AY1546</f>
        <v>1</v>
      </c>
      <c r="BD1546" s="17" t="n">
        <f aca="false">IF(E1546=0,"",(K1546+AY1546)/E1546*1000)</f>
        <v>1.6366612111293</v>
      </c>
      <c r="BE1546" s="16" t="n">
        <f aca="false">AY1546-SUMIFS(시군구_병원급!$E$5:$E$3668,시군구_병원급!$A$5:$A$3668,$A1546,시군구_병원급!$D$5:$D$3668,$D1546-3)</f>
        <v>0</v>
      </c>
      <c r="BF1546" s="16" t="n">
        <f aca="false">IF(AY1546=0,1,0)</f>
        <v>0</v>
      </c>
      <c r="BG1546" s="16" t="n">
        <f aca="false">IF(K1546+AY1546=0,1,0)</f>
        <v>0</v>
      </c>
      <c r="BH1546" s="16" t="n">
        <f aca="false">AF1546+AG1546+AH1546</f>
        <v>2</v>
      </c>
      <c r="BI1546" s="18" t="n">
        <f aca="false">IF(H1546=0,"",BH1546/H1546)</f>
        <v>0.153846153846154</v>
      </c>
      <c r="BJ1546" s="16" t="n">
        <f aca="false">IF(AP1546="","",AP1546+AN1546)</f>
        <v>3</v>
      </c>
    </row>
    <row r="1547" customFormat="false" ht="15" hidden="false" customHeight="true" outlineLevel="0" collapsed="false">
      <c r="A1547" s="9" t="s">
        <v>396</v>
      </c>
      <c r="B1547" s="10" t="s">
        <v>364</v>
      </c>
      <c r="C1547" s="10" t="s">
        <v>397</v>
      </c>
      <c r="D1547" s="9" t="n">
        <v>2022</v>
      </c>
      <c r="E1547" s="11" t="n">
        <v>1041</v>
      </c>
      <c r="F1547" s="11" t="n">
        <v>153</v>
      </c>
      <c r="G1547" s="11" t="n">
        <v>156</v>
      </c>
      <c r="H1547" s="11" t="n">
        <v>12</v>
      </c>
      <c r="I1547" s="11" t="n">
        <v>566</v>
      </c>
      <c r="J1547" s="11" t="n">
        <v>428</v>
      </c>
      <c r="K1547" s="11" t="n">
        <v>0</v>
      </c>
      <c r="L1547" s="12" t="n">
        <v>11.5273775216138</v>
      </c>
      <c r="M1547" s="12" t="n">
        <v>0</v>
      </c>
      <c r="N1547" s="13" t="n">
        <v>0.756183745583039</v>
      </c>
      <c r="O1547" s="13" t="n">
        <v>0.543707973102786</v>
      </c>
      <c r="P1547" s="13" t="n">
        <v>0.14985590778098</v>
      </c>
      <c r="Q1547" s="13" t="n">
        <v>-0.16116035455278</v>
      </c>
      <c r="R1547" s="13" t="n">
        <v>-0.260663507109005</v>
      </c>
      <c r="S1547" s="11" t="n">
        <v>0</v>
      </c>
      <c r="T1547" s="13" t="n">
        <v>0</v>
      </c>
      <c r="U1547" s="13" t="n">
        <v>0</v>
      </c>
      <c r="V1547" s="11" t="n">
        <v>1</v>
      </c>
      <c r="W1547" s="13" t="n">
        <v>-0.0833333333333334</v>
      </c>
      <c r="X1547" s="11" t="n">
        <v>0</v>
      </c>
      <c r="Y1547" s="11" t="n">
        <v>0</v>
      </c>
      <c r="Z1547" s="11" t="n">
        <v>0</v>
      </c>
      <c r="AA1547" s="11" t="n">
        <v>0</v>
      </c>
      <c r="AB1547" s="10" t="s">
        <v>515</v>
      </c>
      <c r="AC1547" s="11" t="n">
        <v>5</v>
      </c>
      <c r="AD1547" s="11" t="n">
        <v>4</v>
      </c>
      <c r="AE1547" s="11" t="n">
        <v>3</v>
      </c>
      <c r="AF1547" s="11" t="n">
        <v>0</v>
      </c>
      <c r="AG1547" s="11" t="n">
        <v>0</v>
      </c>
      <c r="AH1547" s="11" t="n">
        <v>0</v>
      </c>
      <c r="AI1547" s="13" t="n">
        <v>0.416666666666667</v>
      </c>
      <c r="AJ1547" s="13" t="n">
        <v>0.333333333333333</v>
      </c>
      <c r="AK1547" s="13" t="n">
        <v>0.25</v>
      </c>
      <c r="AL1547" s="13" t="n">
        <v>0</v>
      </c>
      <c r="AM1547" s="13" t="n">
        <v>0</v>
      </c>
      <c r="AN1547" s="11" t="n">
        <v>0</v>
      </c>
      <c r="AO1547" s="13" t="n">
        <v>0</v>
      </c>
      <c r="AP1547" s="11" t="n">
        <v>0</v>
      </c>
      <c r="AQ1547" s="11" t="n">
        <v>0</v>
      </c>
      <c r="AR1547" s="13" t="n">
        <v>0</v>
      </c>
      <c r="AS1547" s="13" t="n">
        <v>0</v>
      </c>
      <c r="AT1547" s="14" t="n">
        <f aca="false">SUMIFS(시도_소아과개폐업!$C$5:$C$293,시도_소아과개폐업!$A$5:$A$293,$D1547,시도_소아과개폐업!$B$5:$B$293,$B1547)</f>
        <v>16</v>
      </c>
      <c r="AU1547" s="14" t="n">
        <f aca="false">SUMIFS(시도_소아과개폐업!$D$5:$D$293,시도_소아과개폐업!$A$5:$A$293,$D1547,시도_소아과개폐업!$B$5:$B$293,$B1547)</f>
        <v>13</v>
      </c>
      <c r="AV1547" s="14" t="n">
        <f aca="false">SUMIFS(시도_소아과개폐업!$F$5:$F$293,시도_소아과개폐업!$A$5:$A$293,$D1547,시도_소아과개폐업!$B$5:$B$293,$B1547)</f>
        <v>3</v>
      </c>
      <c r="AW1547" s="15" t="n">
        <f aca="false">SUMIFS(시도_소아과개폐업!$G$5:$G$293,시도_소아과개폐업!$A$5:$A$293,$D1547,시도_소아과개폐업!$B$5:$B$293,$B1547)</f>
        <v>0.183098591549296</v>
      </c>
      <c r="AX1547" s="14" t="n">
        <f aca="false">SUMIFS(시도_소아과개폐업!$H$5:$H$293,시도_소아과개폐업!$A$5:$A$293,$D1547,시도_소아과개폐업!$B$5:$B$293,$B1547)</f>
        <v>62</v>
      </c>
      <c r="AY1547" s="14" t="n">
        <f aca="false">SUMIFS(시군구_병원급!$E$5:$E$3668,시군구_병원급!$A$5:$A$3668,$A1547,시군구_병원급!$D$5:$D$3668,$D1547)</f>
        <v>2</v>
      </c>
      <c r="AZ1547" s="14" t="n">
        <f aca="false">SUMIFS(시군구_병원급!$F$5:$F$3668,시군구_병원급!$A$5:$A$3668,$A1547,시군구_병원급!$D$5:$D$3668,$D1547)</f>
        <v>0</v>
      </c>
      <c r="BA1547" s="14" t="n">
        <f aca="false">SUMIFS(시군구_병원급!$G$5:$G$3668,시군구_병원급!$A$5:$A$3668,$A1547,시군구_병원급!$D$5:$D$3668,$D1547)</f>
        <v>1</v>
      </c>
      <c r="BB1547" s="14" t="n">
        <f aca="false">SUMIFS(시군구_병원급!$H$5:$H$3668,시군구_병원급!$A$5:$A$3668,$A1547,시군구_병원급!$D$5:$D$3668,$D1547)</f>
        <v>6</v>
      </c>
      <c r="BC1547" s="16" t="n">
        <f aca="false">K1547+AY1547</f>
        <v>2</v>
      </c>
      <c r="BD1547" s="17" t="n">
        <f aca="false">IF(E1547=0,"",(K1547+AY1547)/E1547*1000)</f>
        <v>1.92122958693564</v>
      </c>
      <c r="BE1547" s="16" t="n">
        <f aca="false">AY1547-SUMIFS(시군구_병원급!$E$5:$E$3668,시군구_병원급!$A$5:$A$3668,$A1547,시군구_병원급!$D$5:$D$3668,$D1547-3)</f>
        <v>0</v>
      </c>
      <c r="BF1547" s="16" t="n">
        <f aca="false">IF(AY1547=0,1,0)</f>
        <v>0</v>
      </c>
      <c r="BG1547" s="16" t="n">
        <f aca="false">IF(K1547+AY1547=0,1,0)</f>
        <v>0</v>
      </c>
      <c r="BH1547" s="16" t="n">
        <f aca="false">AF1547+AG1547+AH1547</f>
        <v>0</v>
      </c>
      <c r="BI1547" s="18" t="n">
        <f aca="false">IF(H1547=0,"",BH1547/H1547)</f>
        <v>0</v>
      </c>
      <c r="BJ1547" s="16" t="n">
        <f aca="false">IF(AP1547="","",AP1547+AN1547)</f>
        <v>0</v>
      </c>
    </row>
    <row r="1548" customFormat="false" ht="15" hidden="false" customHeight="true" outlineLevel="0" collapsed="false">
      <c r="A1548" s="9" t="s">
        <v>398</v>
      </c>
      <c r="B1548" s="10" t="s">
        <v>364</v>
      </c>
      <c r="C1548" s="10" t="s">
        <v>399</v>
      </c>
      <c r="D1548" s="9" t="n">
        <v>2022</v>
      </c>
      <c r="E1548" s="11" t="n">
        <v>3529</v>
      </c>
      <c r="F1548" s="11" t="n">
        <v>414</v>
      </c>
      <c r="G1548" s="11" t="n">
        <v>407</v>
      </c>
      <c r="H1548" s="11" t="n">
        <v>86</v>
      </c>
      <c r="I1548" s="11" t="n">
        <v>4438</v>
      </c>
      <c r="J1548" s="11" t="n">
        <v>2725</v>
      </c>
      <c r="K1548" s="11" t="n">
        <v>6</v>
      </c>
      <c r="L1548" s="12" t="n">
        <v>24.3695097761406</v>
      </c>
      <c r="M1548" s="12" t="n">
        <v>1.70019835647492</v>
      </c>
      <c r="N1548" s="13" t="n">
        <v>0.614015322217215</v>
      </c>
      <c r="O1548" s="13" t="n">
        <v>1.25758005100595</v>
      </c>
      <c r="P1548" s="13" t="n">
        <v>0.115330121847549</v>
      </c>
      <c r="Q1548" s="13" t="n">
        <v>-0.376611906023671</v>
      </c>
      <c r="R1548" s="13" t="n">
        <v>-0.385196374622357</v>
      </c>
      <c r="S1548" s="11" t="n">
        <v>0</v>
      </c>
      <c r="T1548" s="13" t="n">
        <v>-0.0851063829787234</v>
      </c>
      <c r="U1548" s="13" t="n">
        <v>-0.0955777460770328</v>
      </c>
      <c r="V1548" s="11" t="n">
        <v>0</v>
      </c>
      <c r="W1548" s="13" t="n">
        <v>-0.372093023255814</v>
      </c>
      <c r="X1548" s="11" t="n">
        <v>1</v>
      </c>
      <c r="Y1548" s="11" t="n">
        <v>0</v>
      </c>
      <c r="Z1548" s="11" t="n">
        <v>1</v>
      </c>
      <c r="AA1548" s="11" t="n">
        <v>0</v>
      </c>
      <c r="AB1548" s="10" t="s">
        <v>515</v>
      </c>
      <c r="AC1548" s="11" t="n">
        <v>9</v>
      </c>
      <c r="AD1548" s="11" t="n">
        <v>45</v>
      </c>
      <c r="AE1548" s="11" t="n">
        <v>25</v>
      </c>
      <c r="AF1548" s="11" t="n">
        <v>1</v>
      </c>
      <c r="AG1548" s="11" t="n">
        <v>6</v>
      </c>
      <c r="AH1548" s="11" t="n">
        <v>0</v>
      </c>
      <c r="AI1548" s="13" t="n">
        <v>0.104651162790698</v>
      </c>
      <c r="AJ1548" s="13" t="n">
        <v>0.523255813953488</v>
      </c>
      <c r="AK1548" s="13" t="n">
        <v>0.290697674418605</v>
      </c>
      <c r="AL1548" s="13" t="n">
        <v>0.0116279069767442</v>
      </c>
      <c r="AM1548" s="13" t="n">
        <v>0.0697674418604651</v>
      </c>
      <c r="AN1548" s="11" t="n">
        <v>4</v>
      </c>
      <c r="AO1548" s="13" t="n">
        <v>0.0444444444444445</v>
      </c>
      <c r="AP1548" s="11" t="n">
        <v>7</v>
      </c>
      <c r="AQ1548" s="11" t="n">
        <v>0</v>
      </c>
      <c r="AR1548" s="13" t="n">
        <v>0.0721649484536082</v>
      </c>
      <c r="AS1548" s="13" t="n">
        <v>0</v>
      </c>
      <c r="AT1548" s="14" t="n">
        <f aca="false">SUMIFS(시도_소아과개폐업!$C$5:$C$293,시도_소아과개폐업!$A$5:$A$293,$D1548,시도_소아과개폐업!$B$5:$B$293,$B1548)</f>
        <v>16</v>
      </c>
      <c r="AU1548" s="14" t="n">
        <f aca="false">SUMIFS(시도_소아과개폐업!$D$5:$D$293,시도_소아과개폐업!$A$5:$A$293,$D1548,시도_소아과개폐업!$B$5:$B$293,$B1548)</f>
        <v>13</v>
      </c>
      <c r="AV1548" s="14" t="n">
        <f aca="false">SUMIFS(시도_소아과개폐업!$F$5:$F$293,시도_소아과개폐업!$A$5:$A$293,$D1548,시도_소아과개폐업!$B$5:$B$293,$B1548)</f>
        <v>3</v>
      </c>
      <c r="AW1548" s="15" t="n">
        <f aca="false">SUMIFS(시도_소아과개폐업!$G$5:$G$293,시도_소아과개폐업!$A$5:$A$293,$D1548,시도_소아과개폐업!$B$5:$B$293,$B1548)</f>
        <v>0.183098591549296</v>
      </c>
      <c r="AX1548" s="14" t="n">
        <f aca="false">SUMIFS(시도_소아과개폐업!$H$5:$H$293,시도_소아과개폐업!$A$5:$A$293,$D1548,시도_소아과개폐업!$B$5:$B$293,$B1548)</f>
        <v>62</v>
      </c>
      <c r="AY1548" s="14" t="n">
        <f aca="false">SUMIFS(시군구_병원급!$E$5:$E$3668,시군구_병원급!$A$5:$A$3668,$A1548,시군구_병원급!$D$5:$D$3668,$D1548)</f>
        <v>0</v>
      </c>
      <c r="AZ1548" s="14" t="n">
        <f aca="false">SUMIFS(시군구_병원급!$F$5:$F$3668,시군구_병원급!$A$5:$A$3668,$A1548,시군구_병원급!$D$5:$D$3668,$D1548)</f>
        <v>0</v>
      </c>
      <c r="BA1548" s="14" t="n">
        <f aca="false">SUMIFS(시군구_병원급!$G$5:$G$3668,시군구_병원급!$A$5:$A$3668,$A1548,시군구_병원급!$D$5:$D$3668,$D1548)</f>
        <v>1</v>
      </c>
      <c r="BB1548" s="14" t="n">
        <f aca="false">SUMIFS(시군구_병원급!$H$5:$H$3668,시군구_병원급!$A$5:$A$3668,$A1548,시군구_병원급!$D$5:$D$3668,$D1548)</f>
        <v>8</v>
      </c>
      <c r="BC1548" s="16" t="n">
        <f aca="false">K1548+AY1548</f>
        <v>6</v>
      </c>
      <c r="BD1548" s="17" t="n">
        <f aca="false">IF(E1548=0,"",(K1548+AY1548)/E1548*1000)</f>
        <v>1.70019835647492</v>
      </c>
      <c r="BE1548" s="16" t="n">
        <f aca="false">AY1548-SUMIFS(시군구_병원급!$E$5:$E$3668,시군구_병원급!$A$5:$A$3668,$A1548,시군구_병원급!$D$5:$D$3668,$D1548-3)</f>
        <v>0</v>
      </c>
      <c r="BF1548" s="16" t="n">
        <f aca="false">IF(AY1548=0,1,0)</f>
        <v>1</v>
      </c>
      <c r="BG1548" s="16" t="n">
        <f aca="false">IF(K1548+AY1548=0,1,0)</f>
        <v>0</v>
      </c>
      <c r="BH1548" s="16" t="n">
        <f aca="false">AF1548+AG1548+AH1548</f>
        <v>7</v>
      </c>
      <c r="BI1548" s="18" t="n">
        <f aca="false">IF(H1548=0,"",BH1548/H1548)</f>
        <v>0.0813953488372093</v>
      </c>
      <c r="BJ1548" s="16" t="n">
        <f aca="false">IF(AP1548="","",AP1548+AN1548)</f>
        <v>11</v>
      </c>
    </row>
    <row r="1549" customFormat="false" ht="15" hidden="false" customHeight="true" outlineLevel="0" collapsed="false">
      <c r="A1549" s="9" t="s">
        <v>400</v>
      </c>
      <c r="B1549" s="10" t="s">
        <v>364</v>
      </c>
      <c r="C1549" s="10" t="s">
        <v>401</v>
      </c>
      <c r="D1549" s="9" t="n">
        <v>2022</v>
      </c>
      <c r="E1549" s="11" t="n">
        <v>2166</v>
      </c>
      <c r="F1549" s="11" t="n">
        <v>272</v>
      </c>
      <c r="G1549" s="11" t="n">
        <v>262</v>
      </c>
      <c r="H1549" s="11" t="n">
        <v>38</v>
      </c>
      <c r="I1549" s="11" t="n">
        <v>1618</v>
      </c>
      <c r="J1549" s="11" t="n">
        <v>1231</v>
      </c>
      <c r="K1549" s="11" t="n">
        <v>1</v>
      </c>
      <c r="L1549" s="12" t="n">
        <v>17.5438596491228</v>
      </c>
      <c r="M1549" s="12" t="n">
        <v>0.461680517082179</v>
      </c>
      <c r="N1549" s="13" t="n">
        <v>0.760815822002472</v>
      </c>
      <c r="O1549" s="13" t="n">
        <v>0.746999076638966</v>
      </c>
      <c r="P1549" s="13" t="n">
        <v>0.120960295475531</v>
      </c>
      <c r="Q1549" s="13" t="n">
        <v>-0.162412993039443</v>
      </c>
      <c r="R1549" s="13" t="n">
        <v>-0.222551928783383</v>
      </c>
      <c r="S1549" s="11" t="n">
        <v>-1</v>
      </c>
      <c r="T1549" s="13" t="n">
        <v>-0.0256410256410257</v>
      </c>
      <c r="U1549" s="13" t="n">
        <v>-0.0241254523522316</v>
      </c>
      <c r="V1549" s="11" t="n">
        <v>0</v>
      </c>
      <c r="W1549" s="13" t="n">
        <v>-0.131578947368421</v>
      </c>
      <c r="X1549" s="11" t="n">
        <v>0</v>
      </c>
      <c r="Y1549" s="11" t="n">
        <v>0</v>
      </c>
      <c r="Z1549" s="11" t="n">
        <v>0</v>
      </c>
      <c r="AA1549" s="11" t="n">
        <v>0</v>
      </c>
      <c r="AB1549" s="10" t="s">
        <v>515</v>
      </c>
      <c r="AC1549" s="11" t="n">
        <v>10</v>
      </c>
      <c r="AD1549" s="11" t="n">
        <v>9</v>
      </c>
      <c r="AE1549" s="11" t="n">
        <v>15</v>
      </c>
      <c r="AF1549" s="11" t="n">
        <v>2</v>
      </c>
      <c r="AG1549" s="11" t="n">
        <v>2</v>
      </c>
      <c r="AH1549" s="11" t="n">
        <v>0</v>
      </c>
      <c r="AI1549" s="13" t="n">
        <v>0.263157894736842</v>
      </c>
      <c r="AJ1549" s="13" t="n">
        <v>0.236842105263158</v>
      </c>
      <c r="AK1549" s="13" t="n">
        <v>0.394736842105263</v>
      </c>
      <c r="AL1549" s="13" t="n">
        <v>0.0526315789473684</v>
      </c>
      <c r="AM1549" s="13" t="n">
        <v>0.0526315789473684</v>
      </c>
      <c r="AN1549" s="11" t="n">
        <v>2</v>
      </c>
      <c r="AO1549" s="13" t="n">
        <v>0.05</v>
      </c>
      <c r="AP1549" s="11" t="n">
        <v>1</v>
      </c>
      <c r="AQ1549" s="11" t="n">
        <v>0</v>
      </c>
      <c r="AR1549" s="13" t="n">
        <v>0.024390243902439</v>
      </c>
      <c r="AS1549" s="13" t="n">
        <v>0</v>
      </c>
      <c r="AT1549" s="14" t="n">
        <f aca="false">SUMIFS(시도_소아과개폐업!$C$5:$C$293,시도_소아과개폐업!$A$5:$A$293,$D1549,시도_소아과개폐업!$B$5:$B$293,$B1549)</f>
        <v>16</v>
      </c>
      <c r="AU1549" s="14" t="n">
        <f aca="false">SUMIFS(시도_소아과개폐업!$D$5:$D$293,시도_소아과개폐업!$A$5:$A$293,$D1549,시도_소아과개폐업!$B$5:$B$293,$B1549)</f>
        <v>13</v>
      </c>
      <c r="AV1549" s="14" t="n">
        <f aca="false">SUMIFS(시도_소아과개폐업!$F$5:$F$293,시도_소아과개폐업!$A$5:$A$293,$D1549,시도_소아과개폐업!$B$5:$B$293,$B1549)</f>
        <v>3</v>
      </c>
      <c r="AW1549" s="15" t="n">
        <f aca="false">SUMIFS(시도_소아과개폐업!$G$5:$G$293,시도_소아과개폐업!$A$5:$A$293,$D1549,시도_소아과개폐업!$B$5:$B$293,$B1549)</f>
        <v>0.183098591549296</v>
      </c>
      <c r="AX1549" s="14" t="n">
        <f aca="false">SUMIFS(시도_소아과개폐업!$H$5:$H$293,시도_소아과개폐업!$A$5:$A$293,$D1549,시도_소아과개폐업!$B$5:$B$293,$B1549)</f>
        <v>62</v>
      </c>
      <c r="AY1549" s="14" t="n">
        <f aca="false">SUMIFS(시군구_병원급!$E$5:$E$3668,시군구_병원급!$A$5:$A$3668,$A1549,시군구_병원급!$D$5:$D$3668,$D1549)</f>
        <v>2</v>
      </c>
      <c r="AZ1549" s="14" t="n">
        <f aca="false">SUMIFS(시군구_병원급!$F$5:$F$3668,시군구_병원급!$A$5:$A$3668,$A1549,시군구_병원급!$D$5:$D$3668,$D1549)</f>
        <v>0</v>
      </c>
      <c r="BA1549" s="14" t="n">
        <f aca="false">SUMIFS(시군구_병원급!$G$5:$G$3668,시군구_병원급!$A$5:$A$3668,$A1549,시군구_병원급!$D$5:$D$3668,$D1549)</f>
        <v>1</v>
      </c>
      <c r="BB1549" s="14" t="n">
        <f aca="false">SUMIFS(시군구_병원급!$H$5:$H$3668,시군구_병원급!$A$5:$A$3668,$A1549,시군구_병원급!$D$5:$D$3668,$D1549)</f>
        <v>3</v>
      </c>
      <c r="BC1549" s="16" t="n">
        <f aca="false">K1549+AY1549</f>
        <v>3</v>
      </c>
      <c r="BD1549" s="17" t="n">
        <f aca="false">IF(E1549=0,"",(K1549+AY1549)/E1549*1000)</f>
        <v>1.38504155124654</v>
      </c>
      <c r="BE1549" s="16" t="n">
        <f aca="false">AY1549-SUMIFS(시군구_병원급!$E$5:$E$3668,시군구_병원급!$A$5:$A$3668,$A1549,시군구_병원급!$D$5:$D$3668,$D1549-3)</f>
        <v>0</v>
      </c>
      <c r="BF1549" s="16" t="n">
        <f aca="false">IF(AY1549=0,1,0)</f>
        <v>0</v>
      </c>
      <c r="BG1549" s="16" t="n">
        <f aca="false">IF(K1549+AY1549=0,1,0)</f>
        <v>0</v>
      </c>
      <c r="BH1549" s="16" t="n">
        <f aca="false">AF1549+AG1549+AH1549</f>
        <v>4</v>
      </c>
      <c r="BI1549" s="18" t="n">
        <f aca="false">IF(H1549=0,"",BH1549/H1549)</f>
        <v>0.105263157894737</v>
      </c>
      <c r="BJ1549" s="16" t="n">
        <f aca="false">IF(AP1549="","",AP1549+AN1549)</f>
        <v>3</v>
      </c>
    </row>
    <row r="1550" customFormat="false" ht="15" hidden="false" customHeight="true" outlineLevel="0" collapsed="false">
      <c r="A1550" s="9" t="s">
        <v>402</v>
      </c>
      <c r="B1550" s="10" t="s">
        <v>364</v>
      </c>
      <c r="C1550" s="10" t="s">
        <v>403</v>
      </c>
      <c r="D1550" s="9" t="n">
        <v>2022</v>
      </c>
      <c r="E1550" s="11" t="n">
        <v>561</v>
      </c>
      <c r="F1550" s="11" t="n">
        <v>66</v>
      </c>
      <c r="G1550" s="11" t="n">
        <v>70</v>
      </c>
      <c r="H1550" s="11" t="n">
        <v>10</v>
      </c>
      <c r="I1550" s="11" t="n">
        <v>452</v>
      </c>
      <c r="J1550" s="11" t="n">
        <v>241</v>
      </c>
      <c r="K1550" s="11" t="n">
        <v>0</v>
      </c>
      <c r="L1550" s="12" t="n">
        <v>17.825311942959</v>
      </c>
      <c r="M1550" s="12" t="n">
        <v>0</v>
      </c>
      <c r="N1550" s="13" t="n">
        <v>0.533185840707965</v>
      </c>
      <c r="O1550" s="13" t="n">
        <v>0.805704099821747</v>
      </c>
      <c r="P1550" s="13" t="n">
        <v>0.124777183600713</v>
      </c>
      <c r="Q1550" s="13" t="n">
        <v>-0.371780515117581</v>
      </c>
      <c r="R1550" s="13" t="n">
        <v>-0.50354609929078</v>
      </c>
      <c r="S1550" s="11" t="n">
        <v>0</v>
      </c>
      <c r="T1550" s="13" t="n">
        <v>0</v>
      </c>
      <c r="U1550" s="13" t="n">
        <v>-0.0216450216450217</v>
      </c>
      <c r="V1550" s="11" t="n">
        <v>1</v>
      </c>
      <c r="W1550" s="13" t="n">
        <v>-0.1</v>
      </c>
      <c r="X1550" s="11" t="n">
        <v>0</v>
      </c>
      <c r="Y1550" s="11" t="n">
        <v>0</v>
      </c>
      <c r="Z1550" s="11" t="n">
        <v>0</v>
      </c>
      <c r="AA1550" s="11" t="n">
        <v>0</v>
      </c>
      <c r="AB1550" s="10" t="s">
        <v>515</v>
      </c>
      <c r="AC1550" s="11" t="n">
        <v>4</v>
      </c>
      <c r="AD1550" s="11" t="n">
        <v>2</v>
      </c>
      <c r="AE1550" s="11" t="n">
        <v>2</v>
      </c>
      <c r="AF1550" s="11" t="n">
        <v>0</v>
      </c>
      <c r="AG1550" s="11" t="n">
        <v>2</v>
      </c>
      <c r="AH1550" s="11" t="n">
        <v>0</v>
      </c>
      <c r="AI1550" s="13" t="n">
        <v>0.4</v>
      </c>
      <c r="AJ1550" s="13" t="n">
        <v>0.2</v>
      </c>
      <c r="AK1550" s="13" t="n">
        <v>0.2</v>
      </c>
      <c r="AL1550" s="13" t="n">
        <v>0</v>
      </c>
      <c r="AM1550" s="13" t="n">
        <v>0.2</v>
      </c>
      <c r="AN1550" s="11" t="n">
        <v>1</v>
      </c>
      <c r="AO1550" s="13" t="n">
        <v>0.0909090909090909</v>
      </c>
      <c r="AP1550" s="11" t="n">
        <v>0</v>
      </c>
      <c r="AQ1550" s="11" t="n">
        <v>0</v>
      </c>
      <c r="AR1550" s="13" t="n">
        <v>0</v>
      </c>
      <c r="AS1550" s="13" t="n">
        <v>0</v>
      </c>
      <c r="AT1550" s="14" t="n">
        <f aca="false">SUMIFS(시도_소아과개폐업!$C$5:$C$293,시도_소아과개폐업!$A$5:$A$293,$D1550,시도_소아과개폐업!$B$5:$B$293,$B1550)</f>
        <v>16</v>
      </c>
      <c r="AU1550" s="14" t="n">
        <f aca="false">SUMIFS(시도_소아과개폐업!$D$5:$D$293,시도_소아과개폐업!$A$5:$A$293,$D1550,시도_소아과개폐업!$B$5:$B$293,$B1550)</f>
        <v>13</v>
      </c>
      <c r="AV1550" s="14" t="n">
        <f aca="false">SUMIFS(시도_소아과개폐업!$F$5:$F$293,시도_소아과개폐업!$A$5:$A$293,$D1550,시도_소아과개폐업!$B$5:$B$293,$B1550)</f>
        <v>3</v>
      </c>
      <c r="AW1550" s="15" t="n">
        <f aca="false">SUMIFS(시도_소아과개폐업!$G$5:$G$293,시도_소아과개폐업!$A$5:$A$293,$D1550,시도_소아과개폐업!$B$5:$B$293,$B1550)</f>
        <v>0.183098591549296</v>
      </c>
      <c r="AX1550" s="14" t="n">
        <f aca="false">SUMIFS(시도_소아과개폐업!$H$5:$H$293,시도_소아과개폐업!$A$5:$A$293,$D1550,시도_소아과개폐업!$B$5:$B$293,$B1550)</f>
        <v>62</v>
      </c>
      <c r="AY1550" s="14" t="n">
        <f aca="false">SUMIFS(시군구_병원급!$E$5:$E$3668,시군구_병원급!$A$5:$A$3668,$A1550,시군구_병원급!$D$5:$D$3668,$D1550)</f>
        <v>0</v>
      </c>
      <c r="AZ1550" s="14" t="n">
        <f aca="false">SUMIFS(시군구_병원급!$F$5:$F$3668,시군구_병원급!$A$5:$A$3668,$A1550,시군구_병원급!$D$5:$D$3668,$D1550)</f>
        <v>0</v>
      </c>
      <c r="BA1550" s="14" t="n">
        <f aca="false">SUMIFS(시군구_병원급!$G$5:$G$3668,시군구_병원급!$A$5:$A$3668,$A1550,시군구_병원급!$D$5:$D$3668,$D1550)</f>
        <v>1</v>
      </c>
      <c r="BB1550" s="14" t="n">
        <f aca="false">SUMIFS(시군구_병원급!$H$5:$H$3668,시군구_병원급!$A$5:$A$3668,$A1550,시군구_병원급!$D$5:$D$3668,$D1550)</f>
        <v>2</v>
      </c>
      <c r="BC1550" s="16" t="n">
        <f aca="false">K1550+AY1550</f>
        <v>0</v>
      </c>
      <c r="BD1550" s="17" t="n">
        <f aca="false">IF(E1550=0,"",(K1550+AY1550)/E1550*1000)</f>
        <v>0</v>
      </c>
      <c r="BE1550" s="16" t="n">
        <f aca="false">AY1550-SUMIFS(시군구_병원급!$E$5:$E$3668,시군구_병원급!$A$5:$A$3668,$A1550,시군구_병원급!$D$5:$D$3668,$D1550-3)</f>
        <v>0</v>
      </c>
      <c r="BF1550" s="16" t="n">
        <f aca="false">IF(AY1550=0,1,0)</f>
        <v>1</v>
      </c>
      <c r="BG1550" s="16" t="n">
        <f aca="false">IF(K1550+AY1550=0,1,0)</f>
        <v>1</v>
      </c>
      <c r="BH1550" s="16" t="n">
        <f aca="false">AF1550+AG1550+AH1550</f>
        <v>2</v>
      </c>
      <c r="BI1550" s="18" t="n">
        <f aca="false">IF(H1550=0,"",BH1550/H1550)</f>
        <v>0.2</v>
      </c>
      <c r="BJ1550" s="16" t="n">
        <f aca="false">IF(AP1550="","",AP1550+AN1550)</f>
        <v>1</v>
      </c>
    </row>
    <row r="1551" customFormat="false" ht="15" hidden="false" customHeight="true" outlineLevel="0" collapsed="false">
      <c r="A1551" s="9" t="s">
        <v>404</v>
      </c>
      <c r="B1551" s="10" t="s">
        <v>364</v>
      </c>
      <c r="C1551" s="10" t="s">
        <v>405</v>
      </c>
      <c r="D1551" s="9" t="n">
        <v>2022</v>
      </c>
      <c r="E1551" s="11" t="n">
        <v>1340</v>
      </c>
      <c r="F1551" s="11" t="n">
        <v>193</v>
      </c>
      <c r="G1551" s="11" t="n">
        <v>184</v>
      </c>
      <c r="H1551" s="11" t="n">
        <v>18</v>
      </c>
      <c r="I1551" s="11" t="n">
        <v>1366</v>
      </c>
      <c r="J1551" s="11" t="n">
        <v>1001</v>
      </c>
      <c r="K1551" s="11" t="n">
        <v>0</v>
      </c>
      <c r="L1551" s="12" t="n">
        <v>13.4328358208955</v>
      </c>
      <c r="M1551" s="12" t="n">
        <v>0</v>
      </c>
      <c r="N1551" s="13" t="n">
        <v>0.732796486090776</v>
      </c>
      <c r="O1551" s="13" t="n">
        <v>1.01940298507463</v>
      </c>
      <c r="P1551" s="13" t="n">
        <v>0.137313432835821</v>
      </c>
      <c r="Q1551" s="13" t="n">
        <v>-0.225880993645292</v>
      </c>
      <c r="R1551" s="13" t="n">
        <v>-0.217021276595745</v>
      </c>
      <c r="S1551" s="11" t="n">
        <v>0</v>
      </c>
      <c r="T1551" s="13" t="n">
        <v>-0.1</v>
      </c>
      <c r="U1551" s="13" t="n">
        <v>-0.0598761183757742</v>
      </c>
      <c r="V1551" s="11" t="n">
        <v>1</v>
      </c>
      <c r="W1551" s="13" t="n">
        <v>0</v>
      </c>
      <c r="X1551" s="11" t="n">
        <v>0</v>
      </c>
      <c r="Y1551" s="11" t="n">
        <v>0</v>
      </c>
      <c r="Z1551" s="11" t="n">
        <v>0</v>
      </c>
      <c r="AA1551" s="11" t="n">
        <v>0</v>
      </c>
      <c r="AB1551" s="10" t="s">
        <v>515</v>
      </c>
      <c r="AC1551" s="11" t="n">
        <v>9</v>
      </c>
      <c r="AD1551" s="11" t="n">
        <v>5</v>
      </c>
      <c r="AE1551" s="11" t="n">
        <v>1</v>
      </c>
      <c r="AF1551" s="11" t="n">
        <v>2</v>
      </c>
      <c r="AG1551" s="11" t="n">
        <v>1</v>
      </c>
      <c r="AH1551" s="11" t="n">
        <v>0</v>
      </c>
      <c r="AI1551" s="13" t="n">
        <v>0.5</v>
      </c>
      <c r="AJ1551" s="13" t="n">
        <v>0.277777777777778</v>
      </c>
      <c r="AK1551" s="13" t="n">
        <v>0.0555555555555556</v>
      </c>
      <c r="AL1551" s="13" t="n">
        <v>0.111111111111111</v>
      </c>
      <c r="AM1551" s="13" t="n">
        <v>0.0555555555555556</v>
      </c>
      <c r="AN1551" s="11" t="n">
        <v>1</v>
      </c>
      <c r="AO1551" s="13" t="n">
        <v>0.0526315789473684</v>
      </c>
      <c r="AP1551" s="11" t="n">
        <v>1</v>
      </c>
      <c r="AQ1551" s="11" t="n">
        <v>0</v>
      </c>
      <c r="AR1551" s="13" t="n">
        <v>0.05</v>
      </c>
      <c r="AS1551" s="13" t="n">
        <v>0</v>
      </c>
      <c r="AT1551" s="14" t="n">
        <f aca="false">SUMIFS(시도_소아과개폐업!$C$5:$C$293,시도_소아과개폐업!$A$5:$A$293,$D1551,시도_소아과개폐업!$B$5:$B$293,$B1551)</f>
        <v>16</v>
      </c>
      <c r="AU1551" s="14" t="n">
        <f aca="false">SUMIFS(시도_소아과개폐업!$D$5:$D$293,시도_소아과개폐업!$A$5:$A$293,$D1551,시도_소아과개폐업!$B$5:$B$293,$B1551)</f>
        <v>13</v>
      </c>
      <c r="AV1551" s="14" t="n">
        <f aca="false">SUMIFS(시도_소아과개폐업!$F$5:$F$293,시도_소아과개폐업!$A$5:$A$293,$D1551,시도_소아과개폐업!$B$5:$B$293,$B1551)</f>
        <v>3</v>
      </c>
      <c r="AW1551" s="15" t="n">
        <f aca="false">SUMIFS(시도_소아과개폐업!$G$5:$G$293,시도_소아과개폐업!$A$5:$A$293,$D1551,시도_소아과개폐업!$B$5:$B$293,$B1551)</f>
        <v>0.183098591549296</v>
      </c>
      <c r="AX1551" s="14" t="n">
        <f aca="false">SUMIFS(시도_소아과개폐업!$H$5:$H$293,시도_소아과개폐업!$A$5:$A$293,$D1551,시도_소아과개폐업!$B$5:$B$293,$B1551)</f>
        <v>62</v>
      </c>
      <c r="AY1551" s="14" t="n">
        <f aca="false">SUMIFS(시군구_병원급!$E$5:$E$3668,시군구_병원급!$A$5:$A$3668,$A1551,시군구_병원급!$D$5:$D$3668,$D1551)</f>
        <v>1</v>
      </c>
      <c r="AZ1551" s="14" t="n">
        <f aca="false">SUMIFS(시군구_병원급!$F$5:$F$3668,시군구_병원급!$A$5:$A$3668,$A1551,시군구_병원급!$D$5:$D$3668,$D1551)</f>
        <v>0</v>
      </c>
      <c r="BA1551" s="14" t="n">
        <f aca="false">SUMIFS(시군구_병원급!$G$5:$G$3668,시군구_병원급!$A$5:$A$3668,$A1551,시군구_병원급!$D$5:$D$3668,$D1551)</f>
        <v>1</v>
      </c>
      <c r="BB1551" s="14" t="n">
        <f aca="false">SUMIFS(시군구_병원급!$H$5:$H$3668,시군구_병원급!$A$5:$A$3668,$A1551,시군구_병원급!$D$5:$D$3668,$D1551)</f>
        <v>3</v>
      </c>
      <c r="BC1551" s="16" t="n">
        <f aca="false">K1551+AY1551</f>
        <v>1</v>
      </c>
      <c r="BD1551" s="17" t="n">
        <f aca="false">IF(E1551=0,"",(K1551+AY1551)/E1551*1000)</f>
        <v>0.746268656716418</v>
      </c>
      <c r="BE1551" s="16" t="n">
        <f aca="false">AY1551-SUMIFS(시군구_병원급!$E$5:$E$3668,시군구_병원급!$A$5:$A$3668,$A1551,시군구_병원급!$D$5:$D$3668,$D1551-3)</f>
        <v>0</v>
      </c>
      <c r="BF1551" s="16" t="n">
        <f aca="false">IF(AY1551=0,1,0)</f>
        <v>0</v>
      </c>
      <c r="BG1551" s="16" t="n">
        <f aca="false">IF(K1551+AY1551=0,1,0)</f>
        <v>0</v>
      </c>
      <c r="BH1551" s="16" t="n">
        <f aca="false">AF1551+AG1551+AH1551</f>
        <v>3</v>
      </c>
      <c r="BI1551" s="18" t="n">
        <f aca="false">IF(H1551=0,"",BH1551/H1551)</f>
        <v>0.166666666666667</v>
      </c>
      <c r="BJ1551" s="16" t="n">
        <f aca="false">IF(AP1551="","",AP1551+AN1551)</f>
        <v>2</v>
      </c>
    </row>
    <row r="1552" customFormat="false" ht="15" hidden="false" customHeight="true" outlineLevel="0" collapsed="false">
      <c r="A1552" s="9" t="s">
        <v>406</v>
      </c>
      <c r="B1552" s="10" t="s">
        <v>364</v>
      </c>
      <c r="C1552" s="10" t="s">
        <v>407</v>
      </c>
      <c r="D1552" s="9" t="n">
        <v>2022</v>
      </c>
      <c r="E1552" s="11" t="n">
        <v>171</v>
      </c>
      <c r="F1552" s="11" t="n">
        <v>18</v>
      </c>
      <c r="G1552" s="11" t="n">
        <v>20</v>
      </c>
      <c r="H1552" s="11" t="n">
        <v>1</v>
      </c>
      <c r="I1552" s="11" t="n">
        <v>90</v>
      </c>
      <c r="J1552" s="11" t="n">
        <v>54</v>
      </c>
      <c r="K1552" s="11" t="n">
        <v>0</v>
      </c>
      <c r="L1552" s="12" t="n">
        <v>5.84795321637427</v>
      </c>
      <c r="M1552" s="12" t="n">
        <v>0</v>
      </c>
      <c r="N1552" s="13" t="n">
        <v>0.6</v>
      </c>
      <c r="O1552" s="13" t="n">
        <v>0.526315789473684</v>
      </c>
      <c r="P1552" s="13" t="n">
        <v>0.116959064327485</v>
      </c>
      <c r="Q1552" s="13" t="n">
        <v>-0.302040816326531</v>
      </c>
      <c r="R1552" s="13" t="n">
        <v>-0.545454545454545</v>
      </c>
      <c r="S1552" s="11" t="n">
        <v>0</v>
      </c>
      <c r="T1552" s="13" t="n">
        <v>0</v>
      </c>
      <c r="U1552" s="13" t="n">
        <v>0</v>
      </c>
      <c r="V1552" s="11" t="n">
        <v>1</v>
      </c>
      <c r="W1552" s="13" t="n">
        <v>0</v>
      </c>
      <c r="X1552" s="11" t="n">
        <v>0</v>
      </c>
      <c r="Y1552" s="11" t="n">
        <v>0</v>
      </c>
      <c r="Z1552" s="11" t="n">
        <v>0</v>
      </c>
      <c r="AA1552" s="11" t="n">
        <v>0</v>
      </c>
      <c r="AB1552" s="10" t="s">
        <v>515</v>
      </c>
      <c r="AC1552" s="11" t="n">
        <v>1</v>
      </c>
      <c r="AD1552" s="11" t="n">
        <v>0</v>
      </c>
      <c r="AE1552" s="11" t="n">
        <v>0</v>
      </c>
      <c r="AF1552" s="11" t="n">
        <v>0</v>
      </c>
      <c r="AG1552" s="11" t="n">
        <v>0</v>
      </c>
      <c r="AH1552" s="11" t="n">
        <v>0</v>
      </c>
      <c r="AI1552" s="13" t="n">
        <v>1</v>
      </c>
      <c r="AJ1552" s="13" t="n">
        <v>0</v>
      </c>
      <c r="AK1552" s="13" t="n">
        <v>0</v>
      </c>
      <c r="AL1552" s="13" t="n">
        <v>0</v>
      </c>
      <c r="AM1552" s="13" t="n">
        <v>0</v>
      </c>
      <c r="AN1552" s="11" t="n">
        <v>0</v>
      </c>
      <c r="AO1552" s="13" t="n">
        <v>0</v>
      </c>
      <c r="AP1552" s="11" t="n">
        <v>0</v>
      </c>
      <c r="AQ1552" s="11" t="n">
        <v>0</v>
      </c>
      <c r="AR1552" s="13" t="n">
        <v>0</v>
      </c>
      <c r="AS1552" s="13" t="n">
        <v>0</v>
      </c>
      <c r="AT1552" s="14" t="n">
        <f aca="false">SUMIFS(시도_소아과개폐업!$C$5:$C$293,시도_소아과개폐업!$A$5:$A$293,$D1552,시도_소아과개폐업!$B$5:$B$293,$B1552)</f>
        <v>16</v>
      </c>
      <c r="AU1552" s="14" t="n">
        <f aca="false">SUMIFS(시도_소아과개폐업!$D$5:$D$293,시도_소아과개폐업!$A$5:$A$293,$D1552,시도_소아과개폐업!$B$5:$B$293,$B1552)</f>
        <v>13</v>
      </c>
      <c r="AV1552" s="14" t="n">
        <f aca="false">SUMIFS(시도_소아과개폐업!$F$5:$F$293,시도_소아과개폐업!$A$5:$A$293,$D1552,시도_소아과개폐업!$B$5:$B$293,$B1552)</f>
        <v>3</v>
      </c>
      <c r="AW1552" s="15" t="n">
        <f aca="false">SUMIFS(시도_소아과개폐업!$G$5:$G$293,시도_소아과개폐업!$A$5:$A$293,$D1552,시도_소아과개폐업!$B$5:$B$293,$B1552)</f>
        <v>0.183098591549296</v>
      </c>
      <c r="AX1552" s="14" t="n">
        <f aca="false">SUMIFS(시도_소아과개폐업!$H$5:$H$293,시도_소아과개폐업!$A$5:$A$293,$D1552,시도_소아과개폐업!$B$5:$B$293,$B1552)</f>
        <v>62</v>
      </c>
      <c r="AY1552" s="14" t="n">
        <f aca="false">SUMIFS(시군구_병원급!$E$5:$E$3668,시군구_병원급!$A$5:$A$3668,$A1552,시군구_병원급!$D$5:$D$3668,$D1552)</f>
        <v>0</v>
      </c>
      <c r="AZ1552" s="14" t="n">
        <f aca="false">SUMIFS(시군구_병원급!$F$5:$F$3668,시군구_병원급!$A$5:$A$3668,$A1552,시군구_병원급!$D$5:$D$3668,$D1552)</f>
        <v>0</v>
      </c>
      <c r="BA1552" s="14" t="n">
        <f aca="false">SUMIFS(시군구_병원급!$G$5:$G$3668,시군구_병원급!$A$5:$A$3668,$A1552,시군구_병원급!$D$5:$D$3668,$D1552)</f>
        <v>0</v>
      </c>
      <c r="BB1552" s="14" t="n">
        <f aca="false">SUMIFS(시군구_병원급!$H$5:$H$3668,시군구_병원급!$A$5:$A$3668,$A1552,시군구_병원급!$D$5:$D$3668,$D1552)</f>
        <v>1</v>
      </c>
      <c r="BC1552" s="16" t="n">
        <f aca="false">K1552+AY1552</f>
        <v>0</v>
      </c>
      <c r="BD1552" s="17" t="n">
        <f aca="false">IF(E1552=0,"",(K1552+AY1552)/E1552*1000)</f>
        <v>0</v>
      </c>
      <c r="BE1552" s="16" t="n">
        <f aca="false">AY1552-SUMIFS(시군구_병원급!$E$5:$E$3668,시군구_병원급!$A$5:$A$3668,$A1552,시군구_병원급!$D$5:$D$3668,$D1552-3)</f>
        <v>0</v>
      </c>
      <c r="BF1552" s="16" t="n">
        <f aca="false">IF(AY1552=0,1,0)</f>
        <v>1</v>
      </c>
      <c r="BG1552" s="16" t="n">
        <f aca="false">IF(K1552+AY1552=0,1,0)</f>
        <v>1</v>
      </c>
      <c r="BH1552" s="16" t="n">
        <f aca="false">AF1552+AG1552+AH1552</f>
        <v>0</v>
      </c>
      <c r="BI1552" s="18" t="n">
        <f aca="false">IF(H1552=0,"",BH1552/H1552)</f>
        <v>0</v>
      </c>
      <c r="BJ1552" s="16" t="n">
        <f aca="false">IF(AP1552="","",AP1552+AN1552)</f>
        <v>0</v>
      </c>
    </row>
    <row r="1553" customFormat="false" ht="15" hidden="false" customHeight="true" outlineLevel="0" collapsed="false">
      <c r="A1553" s="9" t="s">
        <v>408</v>
      </c>
      <c r="B1553" s="10" t="s">
        <v>409</v>
      </c>
      <c r="C1553" s="10" t="s">
        <v>410</v>
      </c>
      <c r="D1553" s="9" t="n">
        <v>2022</v>
      </c>
      <c r="E1553" s="11" t="n">
        <v>35803</v>
      </c>
      <c r="F1553" s="11" t="n">
        <v>4594</v>
      </c>
      <c r="G1553" s="11" t="n">
        <v>4747</v>
      </c>
      <c r="H1553" s="11" t="n">
        <v>691</v>
      </c>
      <c r="I1553" s="11" t="n">
        <v>30355</v>
      </c>
      <c r="J1553" s="11" t="n">
        <v>21411</v>
      </c>
      <c r="K1553" s="11" t="n">
        <v>25</v>
      </c>
      <c r="L1553" s="12" t="n">
        <v>19.3000586543027</v>
      </c>
      <c r="M1553" s="12" t="n">
        <v>0.698265508476943</v>
      </c>
      <c r="N1553" s="13" t="n">
        <v>0.705353319057816</v>
      </c>
      <c r="O1553" s="13" t="n">
        <v>0.847833980392705</v>
      </c>
      <c r="P1553" s="13" t="n">
        <v>0.132586654749602</v>
      </c>
      <c r="Q1553" s="13" t="n">
        <v>-0.248483449129951</v>
      </c>
      <c r="R1553" s="13" t="n">
        <v>-0.240358457353177</v>
      </c>
      <c r="S1553" s="11" t="n">
        <v>-4</v>
      </c>
      <c r="T1553" s="13" t="n">
        <v>-0.0895915678524374</v>
      </c>
      <c r="U1553" s="13" t="n">
        <v>-0.0715989723513579</v>
      </c>
      <c r="V1553" s="11" t="n">
        <v>0</v>
      </c>
      <c r="W1553" s="13" t="n">
        <v>-0.240231548480463</v>
      </c>
      <c r="X1553" s="11" t="n">
        <v>1</v>
      </c>
      <c r="Y1553" s="11" t="n">
        <v>1</v>
      </c>
      <c r="Z1553" s="11" t="n">
        <v>1</v>
      </c>
      <c r="AA1553" s="11" t="n">
        <v>1</v>
      </c>
      <c r="AB1553" s="10" t="s">
        <v>515</v>
      </c>
      <c r="AC1553" s="11" t="n">
        <v>78</v>
      </c>
      <c r="AD1553" s="11" t="n">
        <v>226</v>
      </c>
      <c r="AE1553" s="11" t="n">
        <v>322</v>
      </c>
      <c r="AF1553" s="11" t="n">
        <v>31</v>
      </c>
      <c r="AG1553" s="11" t="n">
        <v>34</v>
      </c>
      <c r="AH1553" s="11" t="n">
        <v>0</v>
      </c>
      <c r="AI1553" s="13" t="n">
        <v>0.11287988422576</v>
      </c>
      <c r="AJ1553" s="13" t="n">
        <v>0.327062228654124</v>
      </c>
      <c r="AK1553" s="13" t="n">
        <v>0.465991316931983</v>
      </c>
      <c r="AL1553" s="13" t="n">
        <v>0.044862518089725</v>
      </c>
      <c r="AM1553" s="13" t="n">
        <v>0.0492040520984081</v>
      </c>
      <c r="AN1553" s="11" t="n">
        <v>25</v>
      </c>
      <c r="AO1553" s="13" t="n">
        <v>0.0349162011173184</v>
      </c>
      <c r="AP1553" s="11" t="n">
        <v>80</v>
      </c>
      <c r="AQ1553" s="11" t="n">
        <v>12</v>
      </c>
      <c r="AR1553" s="13" t="n">
        <v>0.101910828025478</v>
      </c>
      <c r="AS1553" s="13" t="n">
        <v>0.0152866242038217</v>
      </c>
      <c r="AT1553" s="14" t="n">
        <f aca="false">SUMIFS(시도_소아과개폐업!$C$5:$C$293,시도_소아과개폐업!$A$5:$A$293,$D1553,시도_소아과개폐업!$B$5:$B$293,$B1553)</f>
        <v>18</v>
      </c>
      <c r="AU1553" s="14" t="n">
        <f aca="false">SUMIFS(시도_소아과개폐업!$D$5:$D$293,시도_소아과개폐업!$A$5:$A$293,$D1553,시도_소아과개폐업!$B$5:$B$293,$B1553)</f>
        <v>24</v>
      </c>
      <c r="AV1553" s="14" t="n">
        <f aca="false">SUMIFS(시도_소아과개폐업!$F$5:$F$293,시도_소아과개폐업!$A$5:$A$293,$D1553,시도_소아과개폐업!$B$5:$B$293,$B1553)</f>
        <v>-6</v>
      </c>
      <c r="AW1553" s="15" t="n">
        <f aca="false">SUMIFS(시도_소아과개폐업!$G$5:$G$293,시도_소아과개폐업!$A$5:$A$293,$D1553,시도_소아과개폐업!$B$5:$B$293,$B1553)</f>
        <v>0.263736263736264</v>
      </c>
      <c r="AX1553" s="14" t="n">
        <f aca="false">SUMIFS(시도_소아과개폐업!$H$5:$H$293,시도_소아과개폐업!$A$5:$A$293,$D1553,시도_소아과개폐업!$B$5:$B$293,$B1553)</f>
        <v>77</v>
      </c>
      <c r="AY1553" s="14" t="n">
        <f aca="false">SUMIFS(시군구_병원급!$E$5:$E$3668,시군구_병원급!$A$5:$A$3668,$A1553,시군구_병원급!$D$5:$D$3668,$D1553)</f>
        <v>42</v>
      </c>
      <c r="AZ1553" s="14" t="n">
        <f aca="false">SUMIFS(시군구_병원급!$F$5:$F$3668,시군구_병원급!$A$5:$A$3668,$A1553,시군구_병원급!$D$5:$D$3668,$D1553)</f>
        <v>10</v>
      </c>
      <c r="BA1553" s="14" t="n">
        <f aca="false">SUMIFS(시군구_병원급!$G$5:$G$3668,시군구_병원급!$A$5:$A$3668,$A1553,시군구_병원급!$D$5:$D$3668,$D1553)</f>
        <v>55</v>
      </c>
      <c r="BB1553" s="14" t="n">
        <f aca="false">SUMIFS(시군구_병원급!$H$5:$H$3668,시군구_병원급!$A$5:$A$3668,$A1553,시군구_병원급!$D$5:$D$3668,$D1553)</f>
        <v>111</v>
      </c>
      <c r="BC1553" s="16" t="n">
        <f aca="false">K1553+AY1553</f>
        <v>67</v>
      </c>
      <c r="BD1553" s="17" t="n">
        <f aca="false">IF(E1553=0,"",(K1553+AY1553)/E1553*1000)</f>
        <v>1.87135156271821</v>
      </c>
      <c r="BE1553" s="16" t="n">
        <f aca="false">AY1553-SUMIFS(시군구_병원급!$E$5:$E$3668,시군구_병원급!$A$5:$A$3668,$A1553,시군구_병원급!$D$5:$D$3668,$D1553-3)</f>
        <v>2</v>
      </c>
      <c r="BF1553" s="16" t="n">
        <f aca="false">IF(AY1553=0,1,0)</f>
        <v>0</v>
      </c>
      <c r="BG1553" s="16" t="n">
        <f aca="false">IF(K1553+AY1553=0,1,0)</f>
        <v>0</v>
      </c>
      <c r="BH1553" s="16" t="n">
        <f aca="false">AF1553+AG1553+AH1553</f>
        <v>65</v>
      </c>
      <c r="BI1553" s="18" t="n">
        <f aca="false">IF(H1553=0,"",BH1553/H1553)</f>
        <v>0.0940665701881331</v>
      </c>
      <c r="BJ1553" s="16" t="n">
        <f aca="false">IF(AP1553="","",AP1553+AN1553)</f>
        <v>105</v>
      </c>
    </row>
    <row r="1554" customFormat="false" ht="15" hidden="false" customHeight="true" outlineLevel="0" collapsed="false">
      <c r="A1554" s="9" t="s">
        <v>411</v>
      </c>
      <c r="B1554" s="10" t="s">
        <v>409</v>
      </c>
      <c r="C1554" s="10" t="s">
        <v>412</v>
      </c>
      <c r="D1554" s="9" t="n">
        <v>2022</v>
      </c>
      <c r="E1554" s="11" t="n">
        <v>12325</v>
      </c>
      <c r="F1554" s="11" t="n">
        <v>1698</v>
      </c>
      <c r="G1554" s="11" t="n">
        <v>1790</v>
      </c>
      <c r="H1554" s="11" t="n">
        <v>217</v>
      </c>
      <c r="I1554" s="11" t="n">
        <v>11737</v>
      </c>
      <c r="J1554" s="11" t="n">
        <v>8516</v>
      </c>
      <c r="K1554" s="11" t="n">
        <v>17</v>
      </c>
      <c r="L1554" s="12" t="n">
        <v>17.606490872211</v>
      </c>
      <c r="M1554" s="12" t="n">
        <v>1.37931034482759</v>
      </c>
      <c r="N1554" s="13" t="n">
        <v>0.725568714322229</v>
      </c>
      <c r="O1554" s="13" t="n">
        <v>0.952292089249493</v>
      </c>
      <c r="P1554" s="13" t="n">
        <v>0.145233265720081</v>
      </c>
      <c r="Q1554" s="13" t="n">
        <v>-0.223817620756975</v>
      </c>
      <c r="R1554" s="13" t="n">
        <v>-0.092292089249493</v>
      </c>
      <c r="S1554" s="11" t="n">
        <v>0</v>
      </c>
      <c r="T1554" s="13" t="n">
        <v>-0.0995850622406639</v>
      </c>
      <c r="U1554" s="13" t="n">
        <v>-0.0859034267912773</v>
      </c>
      <c r="V1554" s="11" t="n">
        <v>0</v>
      </c>
      <c r="W1554" s="13" t="n">
        <v>-0.225806451612903</v>
      </c>
      <c r="X1554" s="11" t="n">
        <v>1</v>
      </c>
      <c r="Y1554" s="11" t="n">
        <v>0</v>
      </c>
      <c r="Z1554" s="11" t="n">
        <v>1</v>
      </c>
      <c r="AA1554" s="11" t="n">
        <v>0</v>
      </c>
      <c r="AB1554" s="10" t="s">
        <v>515</v>
      </c>
      <c r="AC1554" s="11" t="n">
        <v>26</v>
      </c>
      <c r="AD1554" s="11" t="n">
        <v>101</v>
      </c>
      <c r="AE1554" s="11" t="n">
        <v>74</v>
      </c>
      <c r="AF1554" s="11" t="n">
        <v>7</v>
      </c>
      <c r="AG1554" s="11" t="n">
        <v>9</v>
      </c>
      <c r="AH1554" s="11" t="n">
        <v>0</v>
      </c>
      <c r="AI1554" s="13" t="n">
        <v>0.119815668202765</v>
      </c>
      <c r="AJ1554" s="13" t="n">
        <v>0.465437788018433</v>
      </c>
      <c r="AK1554" s="13" t="n">
        <v>0.341013824884793</v>
      </c>
      <c r="AL1554" s="13" t="n">
        <v>0.032258064516129</v>
      </c>
      <c r="AM1554" s="13" t="n">
        <v>0.0414746543778802</v>
      </c>
      <c r="AN1554" s="11" t="n">
        <v>4</v>
      </c>
      <c r="AO1554" s="13" t="n">
        <v>0.0180995475113122</v>
      </c>
      <c r="AP1554" s="11" t="n">
        <v>28</v>
      </c>
      <c r="AQ1554" s="11" t="n">
        <v>5</v>
      </c>
      <c r="AR1554" s="13" t="n">
        <v>0.114754098360656</v>
      </c>
      <c r="AS1554" s="13" t="n">
        <v>0.0204918032786885</v>
      </c>
      <c r="AT1554" s="14" t="n">
        <f aca="false">SUMIFS(시도_소아과개폐업!$C$5:$C$293,시도_소아과개폐업!$A$5:$A$293,$D1554,시도_소아과개폐업!$B$5:$B$293,$B1554)</f>
        <v>18</v>
      </c>
      <c r="AU1554" s="14" t="n">
        <f aca="false">SUMIFS(시도_소아과개폐업!$D$5:$D$293,시도_소아과개폐업!$A$5:$A$293,$D1554,시도_소아과개폐업!$B$5:$B$293,$B1554)</f>
        <v>24</v>
      </c>
      <c r="AV1554" s="14" t="n">
        <f aca="false">SUMIFS(시도_소아과개폐업!$F$5:$F$293,시도_소아과개폐업!$A$5:$A$293,$D1554,시도_소아과개폐업!$B$5:$B$293,$B1554)</f>
        <v>-6</v>
      </c>
      <c r="AW1554" s="15" t="n">
        <f aca="false">SUMIFS(시도_소아과개폐업!$G$5:$G$293,시도_소아과개폐업!$A$5:$A$293,$D1554,시도_소아과개폐업!$B$5:$B$293,$B1554)</f>
        <v>0.263736263736264</v>
      </c>
      <c r="AX1554" s="14" t="n">
        <f aca="false">SUMIFS(시도_소아과개폐업!$H$5:$H$293,시도_소아과개폐업!$A$5:$A$293,$D1554,시도_소아과개폐업!$B$5:$B$293,$B1554)</f>
        <v>77</v>
      </c>
      <c r="AY1554" s="14" t="n">
        <f aca="false">SUMIFS(시군구_병원급!$E$5:$E$3668,시군구_병원급!$A$5:$A$3668,$A1554,시군구_병원급!$D$5:$D$3668,$D1554)</f>
        <v>11</v>
      </c>
      <c r="AZ1554" s="14" t="n">
        <f aca="false">SUMIFS(시군구_병원급!$F$5:$F$3668,시군구_병원급!$A$5:$A$3668,$A1554,시군구_병원급!$D$5:$D$3668,$D1554)</f>
        <v>4</v>
      </c>
      <c r="BA1554" s="14" t="n">
        <f aca="false">SUMIFS(시군구_병원급!$G$5:$G$3668,시군구_병원급!$A$5:$A$3668,$A1554,시군구_병원급!$D$5:$D$3668,$D1554)</f>
        <v>18</v>
      </c>
      <c r="BB1554" s="14" t="n">
        <f aca="false">SUMIFS(시군구_병원급!$H$5:$H$3668,시군구_병원급!$A$5:$A$3668,$A1554,시군구_병원급!$D$5:$D$3668,$D1554)</f>
        <v>32</v>
      </c>
      <c r="BC1554" s="16" t="n">
        <f aca="false">K1554+AY1554</f>
        <v>28</v>
      </c>
      <c r="BD1554" s="17" t="n">
        <f aca="false">IF(E1554=0,"",(K1554+AY1554)/E1554*1000)</f>
        <v>2.27180527383367</v>
      </c>
      <c r="BE1554" s="16" t="n">
        <f aca="false">AY1554-SUMIFS(시군구_병원급!$E$5:$E$3668,시군구_병원급!$A$5:$A$3668,$A1554,시군구_병원급!$D$5:$D$3668,$D1554-3)</f>
        <v>-1</v>
      </c>
      <c r="BF1554" s="16" t="n">
        <f aca="false">IF(AY1554=0,1,0)</f>
        <v>0</v>
      </c>
      <c r="BG1554" s="16" t="n">
        <f aca="false">IF(K1554+AY1554=0,1,0)</f>
        <v>0</v>
      </c>
      <c r="BH1554" s="16" t="n">
        <f aca="false">AF1554+AG1554+AH1554</f>
        <v>16</v>
      </c>
      <c r="BI1554" s="18" t="n">
        <f aca="false">IF(H1554=0,"",BH1554/H1554)</f>
        <v>0.0737327188940092</v>
      </c>
      <c r="BJ1554" s="16" t="n">
        <f aca="false">IF(AP1554="","",AP1554+AN1554)</f>
        <v>32</v>
      </c>
    </row>
    <row r="1555" customFormat="false" ht="15" hidden="false" customHeight="true" outlineLevel="0" collapsed="false">
      <c r="A1555" s="9" t="s">
        <v>413</v>
      </c>
      <c r="B1555" s="10" t="s">
        <v>409</v>
      </c>
      <c r="C1555" s="10" t="s">
        <v>414</v>
      </c>
      <c r="D1555" s="9" t="n">
        <v>2022</v>
      </c>
      <c r="E1555" s="11" t="n">
        <v>3218</v>
      </c>
      <c r="F1555" s="11" t="n">
        <v>380</v>
      </c>
      <c r="G1555" s="11" t="n">
        <v>392</v>
      </c>
      <c r="H1555" s="11" t="n">
        <v>59</v>
      </c>
      <c r="I1555" s="11" t="n">
        <v>3324</v>
      </c>
      <c r="J1555" s="11" t="n">
        <v>2307</v>
      </c>
      <c r="K1555" s="11" t="n">
        <v>5</v>
      </c>
      <c r="L1555" s="12" t="n">
        <v>18.3343691733996</v>
      </c>
      <c r="M1555" s="12" t="n">
        <v>1.55376009944065</v>
      </c>
      <c r="N1555" s="13" t="n">
        <v>0.694043321299639</v>
      </c>
      <c r="O1555" s="13" t="n">
        <v>1.03293971410814</v>
      </c>
      <c r="P1555" s="13" t="n">
        <v>0.121814791796147</v>
      </c>
      <c r="Q1555" s="13" t="n">
        <v>-0.396813495782568</v>
      </c>
      <c r="R1555" s="13" t="n">
        <v>-0.26865671641791</v>
      </c>
      <c r="S1555" s="11" t="n">
        <v>0</v>
      </c>
      <c r="T1555" s="13" t="n">
        <v>-0.144927536231884</v>
      </c>
      <c r="U1555" s="13" t="n">
        <v>-0.0999187652315191</v>
      </c>
      <c r="V1555" s="11" t="n">
        <v>0</v>
      </c>
      <c r="W1555" s="13" t="n">
        <v>-0.23728813559322</v>
      </c>
      <c r="X1555" s="11" t="n">
        <v>1</v>
      </c>
      <c r="Y1555" s="11" t="n">
        <v>0</v>
      </c>
      <c r="Z1555" s="11" t="n">
        <v>1</v>
      </c>
      <c r="AA1555" s="11" t="n">
        <v>0</v>
      </c>
      <c r="AB1555" s="10" t="s">
        <v>515</v>
      </c>
      <c r="AC1555" s="11" t="n">
        <v>15</v>
      </c>
      <c r="AD1555" s="11" t="n">
        <v>27</v>
      </c>
      <c r="AE1555" s="11" t="n">
        <v>11</v>
      </c>
      <c r="AF1555" s="11" t="n">
        <v>3</v>
      </c>
      <c r="AG1555" s="11" t="n">
        <v>3</v>
      </c>
      <c r="AH1555" s="11" t="n">
        <v>0</v>
      </c>
      <c r="AI1555" s="13" t="n">
        <v>0.254237288135593</v>
      </c>
      <c r="AJ1555" s="13" t="n">
        <v>0.457627118644068</v>
      </c>
      <c r="AK1555" s="13" t="n">
        <v>0.186440677966102</v>
      </c>
      <c r="AL1555" s="13" t="n">
        <v>0.0508474576271187</v>
      </c>
      <c r="AM1555" s="13" t="n">
        <v>0.0508474576271187</v>
      </c>
      <c r="AN1555" s="11" t="n">
        <v>3</v>
      </c>
      <c r="AO1555" s="13" t="n">
        <v>0.0483870967741936</v>
      </c>
      <c r="AP1555" s="11" t="n">
        <v>11</v>
      </c>
      <c r="AQ1555" s="11" t="n">
        <v>1</v>
      </c>
      <c r="AR1555" s="13" t="n">
        <v>0.152777777777778</v>
      </c>
      <c r="AS1555" s="13" t="n">
        <v>0.0138888888888889</v>
      </c>
      <c r="AT1555" s="14" t="n">
        <f aca="false">SUMIFS(시도_소아과개폐업!$C$5:$C$293,시도_소아과개폐업!$A$5:$A$293,$D1555,시도_소아과개폐업!$B$5:$B$293,$B1555)</f>
        <v>18</v>
      </c>
      <c r="AU1555" s="14" t="n">
        <f aca="false">SUMIFS(시도_소아과개폐업!$D$5:$D$293,시도_소아과개폐업!$A$5:$A$293,$D1555,시도_소아과개폐업!$B$5:$B$293,$B1555)</f>
        <v>24</v>
      </c>
      <c r="AV1555" s="14" t="n">
        <f aca="false">SUMIFS(시도_소아과개폐업!$F$5:$F$293,시도_소아과개폐업!$A$5:$A$293,$D1555,시도_소아과개폐업!$B$5:$B$293,$B1555)</f>
        <v>-6</v>
      </c>
      <c r="AW1555" s="15" t="n">
        <f aca="false">SUMIFS(시도_소아과개폐업!$G$5:$G$293,시도_소아과개폐업!$A$5:$A$293,$D1555,시도_소아과개폐업!$B$5:$B$293,$B1555)</f>
        <v>0.263736263736264</v>
      </c>
      <c r="AX1555" s="14" t="n">
        <f aca="false">SUMIFS(시도_소아과개폐업!$H$5:$H$293,시도_소아과개폐업!$A$5:$A$293,$D1555,시도_소아과개폐업!$B$5:$B$293,$B1555)</f>
        <v>77</v>
      </c>
      <c r="AY1555" s="14" t="n">
        <f aca="false">SUMIFS(시군구_병원급!$E$5:$E$3668,시군구_병원급!$A$5:$A$3668,$A1555,시군구_병원급!$D$5:$D$3668,$D1555)</f>
        <v>1</v>
      </c>
      <c r="AZ1555" s="14" t="n">
        <f aca="false">SUMIFS(시군구_병원급!$F$5:$F$3668,시군구_병원급!$A$5:$A$3668,$A1555,시군구_병원급!$D$5:$D$3668,$D1555)</f>
        <v>1</v>
      </c>
      <c r="BA1555" s="14" t="n">
        <f aca="false">SUMIFS(시군구_병원급!$G$5:$G$3668,시군구_병원급!$A$5:$A$3668,$A1555,시군구_병원급!$D$5:$D$3668,$D1555)</f>
        <v>6</v>
      </c>
      <c r="BB1555" s="14" t="n">
        <f aca="false">SUMIFS(시군구_병원급!$H$5:$H$3668,시군구_병원급!$A$5:$A$3668,$A1555,시군구_병원급!$D$5:$D$3668,$D1555)</f>
        <v>11</v>
      </c>
      <c r="BC1555" s="16" t="n">
        <f aca="false">K1555+AY1555</f>
        <v>6</v>
      </c>
      <c r="BD1555" s="17" t="n">
        <f aca="false">IF(E1555=0,"",(K1555+AY1555)/E1555*1000)</f>
        <v>1.86451211932878</v>
      </c>
      <c r="BE1555" s="16" t="n">
        <f aca="false">AY1555-SUMIFS(시군구_병원급!$E$5:$E$3668,시군구_병원급!$A$5:$A$3668,$A1555,시군구_병원급!$D$5:$D$3668,$D1555-3)</f>
        <v>-1</v>
      </c>
      <c r="BF1555" s="16" t="n">
        <f aca="false">IF(AY1555=0,1,0)</f>
        <v>0</v>
      </c>
      <c r="BG1555" s="16" t="n">
        <f aca="false">IF(K1555+AY1555=0,1,0)</f>
        <v>0</v>
      </c>
      <c r="BH1555" s="16" t="n">
        <f aca="false">AF1555+AG1555+AH1555</f>
        <v>6</v>
      </c>
      <c r="BI1555" s="18" t="n">
        <f aca="false">IF(H1555=0,"",BH1555/H1555)</f>
        <v>0.101694915254237</v>
      </c>
      <c r="BJ1555" s="16" t="n">
        <f aca="false">IF(AP1555="","",AP1555+AN1555)</f>
        <v>14</v>
      </c>
    </row>
    <row r="1556" customFormat="false" ht="15" hidden="false" customHeight="true" outlineLevel="0" collapsed="false">
      <c r="A1556" s="9" t="s">
        <v>415</v>
      </c>
      <c r="B1556" s="10" t="s">
        <v>409</v>
      </c>
      <c r="C1556" s="10" t="s">
        <v>416</v>
      </c>
      <c r="D1556" s="9" t="n">
        <v>2022</v>
      </c>
      <c r="E1556" s="11" t="n">
        <v>3335</v>
      </c>
      <c r="F1556" s="11" t="n">
        <v>441</v>
      </c>
      <c r="G1556" s="11" t="n">
        <v>458</v>
      </c>
      <c r="H1556" s="11" t="n">
        <v>73</v>
      </c>
      <c r="I1556" s="11" t="n">
        <v>4342</v>
      </c>
      <c r="J1556" s="11" t="n">
        <v>2957</v>
      </c>
      <c r="K1556" s="11" t="n">
        <v>3</v>
      </c>
      <c r="L1556" s="12" t="n">
        <v>21.8890554722639</v>
      </c>
      <c r="M1556" s="12" t="n">
        <v>0.899550224887556</v>
      </c>
      <c r="N1556" s="13" t="n">
        <v>0.681022570244127</v>
      </c>
      <c r="O1556" s="13" t="n">
        <v>1.30194902548726</v>
      </c>
      <c r="P1556" s="13" t="n">
        <v>0.137331334332834</v>
      </c>
      <c r="Q1556" s="13" t="n">
        <v>-0.274526865346966</v>
      </c>
      <c r="R1556" s="13" t="n">
        <v>-0.0784708249496982</v>
      </c>
      <c r="S1556" s="11" t="n">
        <v>0</v>
      </c>
      <c r="T1556" s="13" t="n">
        <v>-0.0987654320987654</v>
      </c>
      <c r="U1556" s="13" t="n">
        <v>-0.103077876471803</v>
      </c>
      <c r="V1556" s="11" t="n">
        <v>0</v>
      </c>
      <c r="W1556" s="13" t="n">
        <v>-0.178082191780822</v>
      </c>
      <c r="X1556" s="11" t="n">
        <v>0</v>
      </c>
      <c r="Y1556" s="11" t="n">
        <v>1</v>
      </c>
      <c r="Z1556" s="11" t="n">
        <v>1</v>
      </c>
      <c r="AA1556" s="11" t="n">
        <v>0</v>
      </c>
      <c r="AB1556" s="10" t="s">
        <v>515</v>
      </c>
      <c r="AC1556" s="11" t="n">
        <v>16</v>
      </c>
      <c r="AD1556" s="11" t="n">
        <v>28</v>
      </c>
      <c r="AE1556" s="11" t="n">
        <v>15</v>
      </c>
      <c r="AF1556" s="11" t="n">
        <v>5</v>
      </c>
      <c r="AG1556" s="11" t="n">
        <v>9</v>
      </c>
      <c r="AH1556" s="11" t="n">
        <v>0</v>
      </c>
      <c r="AI1556" s="13" t="n">
        <v>0.219178082191781</v>
      </c>
      <c r="AJ1556" s="13" t="n">
        <v>0.383561643835616</v>
      </c>
      <c r="AK1556" s="13" t="n">
        <v>0.205479452054795</v>
      </c>
      <c r="AL1556" s="13" t="n">
        <v>0.0684931506849315</v>
      </c>
      <c r="AM1556" s="13" t="n">
        <v>0.123287671232877</v>
      </c>
      <c r="AN1556" s="11" t="n">
        <v>0</v>
      </c>
      <c r="AO1556" s="13" t="n">
        <v>0</v>
      </c>
      <c r="AP1556" s="11" t="n">
        <v>8</v>
      </c>
      <c r="AQ1556" s="11" t="n">
        <v>0</v>
      </c>
      <c r="AR1556" s="13" t="n">
        <v>0.0987654320987654</v>
      </c>
      <c r="AS1556" s="13" t="n">
        <v>0</v>
      </c>
      <c r="AT1556" s="14" t="n">
        <f aca="false">SUMIFS(시도_소아과개폐업!$C$5:$C$293,시도_소아과개폐업!$A$5:$A$293,$D1556,시도_소아과개폐업!$B$5:$B$293,$B1556)</f>
        <v>18</v>
      </c>
      <c r="AU1556" s="14" t="n">
        <f aca="false">SUMIFS(시도_소아과개폐업!$D$5:$D$293,시도_소아과개폐업!$A$5:$A$293,$D1556,시도_소아과개폐업!$B$5:$B$293,$B1556)</f>
        <v>24</v>
      </c>
      <c r="AV1556" s="14" t="n">
        <f aca="false">SUMIFS(시도_소아과개폐업!$F$5:$F$293,시도_소아과개폐업!$A$5:$A$293,$D1556,시도_소아과개폐업!$B$5:$B$293,$B1556)</f>
        <v>-6</v>
      </c>
      <c r="AW1556" s="15" t="n">
        <f aca="false">SUMIFS(시도_소아과개폐업!$G$5:$G$293,시도_소아과개폐업!$A$5:$A$293,$D1556,시도_소아과개폐업!$B$5:$B$293,$B1556)</f>
        <v>0.263736263736264</v>
      </c>
      <c r="AX1556" s="14" t="n">
        <f aca="false">SUMIFS(시도_소아과개폐업!$H$5:$H$293,시도_소아과개폐업!$A$5:$A$293,$D1556,시도_소아과개폐업!$B$5:$B$293,$B1556)</f>
        <v>77</v>
      </c>
      <c r="AY1556" s="14" t="n">
        <f aca="false">SUMIFS(시군구_병원급!$E$5:$E$3668,시군구_병원급!$A$5:$A$3668,$A1556,시군구_병원급!$D$5:$D$3668,$D1556)</f>
        <v>3</v>
      </c>
      <c r="AZ1556" s="14" t="n">
        <f aca="false">SUMIFS(시군구_병원급!$F$5:$F$3668,시군구_병원급!$A$5:$A$3668,$A1556,시군구_병원급!$D$5:$D$3668,$D1556)</f>
        <v>0</v>
      </c>
      <c r="BA1556" s="14" t="n">
        <f aca="false">SUMIFS(시군구_병원급!$G$5:$G$3668,시군구_병원급!$A$5:$A$3668,$A1556,시군구_병원급!$D$5:$D$3668,$D1556)</f>
        <v>4</v>
      </c>
      <c r="BB1556" s="14" t="n">
        <f aca="false">SUMIFS(시군구_병원급!$H$5:$H$3668,시군구_병원급!$A$5:$A$3668,$A1556,시군구_병원급!$D$5:$D$3668,$D1556)</f>
        <v>12</v>
      </c>
      <c r="BC1556" s="16" t="n">
        <f aca="false">K1556+AY1556</f>
        <v>6</v>
      </c>
      <c r="BD1556" s="17" t="n">
        <f aca="false">IF(E1556=0,"",(K1556+AY1556)/E1556*1000)</f>
        <v>1.79910044977511</v>
      </c>
      <c r="BE1556" s="16" t="n">
        <f aca="false">AY1556-SUMIFS(시군구_병원급!$E$5:$E$3668,시군구_병원급!$A$5:$A$3668,$A1556,시군구_병원급!$D$5:$D$3668,$D1556-3)</f>
        <v>0</v>
      </c>
      <c r="BF1556" s="16" t="n">
        <f aca="false">IF(AY1556=0,1,0)</f>
        <v>0</v>
      </c>
      <c r="BG1556" s="16" t="n">
        <f aca="false">IF(K1556+AY1556=0,1,0)</f>
        <v>0</v>
      </c>
      <c r="BH1556" s="16" t="n">
        <f aca="false">AF1556+AG1556+AH1556</f>
        <v>14</v>
      </c>
      <c r="BI1556" s="18" t="n">
        <f aca="false">IF(H1556=0,"",BH1556/H1556)</f>
        <v>0.191780821917808</v>
      </c>
      <c r="BJ1556" s="16" t="n">
        <f aca="false">IF(AP1556="","",AP1556+AN1556)</f>
        <v>8</v>
      </c>
    </row>
    <row r="1557" customFormat="false" ht="15" hidden="false" customHeight="true" outlineLevel="0" collapsed="false">
      <c r="A1557" s="9" t="s">
        <v>417</v>
      </c>
      <c r="B1557" s="10" t="s">
        <v>409</v>
      </c>
      <c r="C1557" s="10" t="s">
        <v>418</v>
      </c>
      <c r="D1557" s="9" t="n">
        <v>2022</v>
      </c>
      <c r="E1557" s="11" t="n">
        <v>20455</v>
      </c>
      <c r="F1557" s="11" t="n">
        <v>2512</v>
      </c>
      <c r="G1557" s="11" t="n">
        <v>2537</v>
      </c>
      <c r="H1557" s="11" t="n">
        <v>406</v>
      </c>
      <c r="I1557" s="11" t="n">
        <v>17144</v>
      </c>
      <c r="J1557" s="11" t="n">
        <v>12621</v>
      </c>
      <c r="K1557" s="11" t="n">
        <v>17</v>
      </c>
      <c r="L1557" s="12" t="n">
        <v>19.8484478122708</v>
      </c>
      <c r="M1557" s="12" t="n">
        <v>0.831092642385725</v>
      </c>
      <c r="N1557" s="13" t="n">
        <v>0.736175921605226</v>
      </c>
      <c r="O1557" s="13" t="n">
        <v>0.838132485944757</v>
      </c>
      <c r="P1557" s="13" t="n">
        <v>0.124028354925446</v>
      </c>
      <c r="Q1557" s="13" t="n">
        <v>-0.272633525353816</v>
      </c>
      <c r="R1557" s="13" t="n">
        <v>-0.26056543281842</v>
      </c>
      <c r="S1557" s="11" t="n">
        <v>1</v>
      </c>
      <c r="T1557" s="13" t="n">
        <v>-0.105726872246696</v>
      </c>
      <c r="U1557" s="13" t="n">
        <v>-0.0565705480959718</v>
      </c>
      <c r="V1557" s="11" t="n">
        <v>0</v>
      </c>
      <c r="W1557" s="13" t="n">
        <v>-0.236453201970443</v>
      </c>
      <c r="X1557" s="11" t="n">
        <v>1</v>
      </c>
      <c r="Y1557" s="11" t="n">
        <v>0</v>
      </c>
      <c r="Z1557" s="11" t="n">
        <v>1</v>
      </c>
      <c r="AA1557" s="11" t="n">
        <v>0</v>
      </c>
      <c r="AB1557" s="10" t="s">
        <v>515</v>
      </c>
      <c r="AC1557" s="11" t="n">
        <v>55</v>
      </c>
      <c r="AD1557" s="11" t="n">
        <v>136</v>
      </c>
      <c r="AE1557" s="11" t="n">
        <v>199</v>
      </c>
      <c r="AF1557" s="11" t="n">
        <v>2</v>
      </c>
      <c r="AG1557" s="11" t="n">
        <v>14</v>
      </c>
      <c r="AH1557" s="11" t="n">
        <v>0</v>
      </c>
      <c r="AI1557" s="13" t="n">
        <v>0.135467980295567</v>
      </c>
      <c r="AJ1557" s="13" t="n">
        <v>0.334975369458128</v>
      </c>
      <c r="AK1557" s="13" t="n">
        <v>0.490147783251232</v>
      </c>
      <c r="AL1557" s="13" t="n">
        <v>0.00492610837438424</v>
      </c>
      <c r="AM1557" s="13" t="n">
        <v>0.0344827586206897</v>
      </c>
      <c r="AN1557" s="11" t="n">
        <v>10</v>
      </c>
      <c r="AO1557" s="13" t="n">
        <v>0.0240384615384615</v>
      </c>
      <c r="AP1557" s="11" t="n">
        <v>58</v>
      </c>
      <c r="AQ1557" s="11" t="n">
        <v>12</v>
      </c>
      <c r="AR1557" s="13" t="n">
        <v>0.125541125541126</v>
      </c>
      <c r="AS1557" s="13" t="n">
        <v>0.025974025974026</v>
      </c>
      <c r="AT1557" s="14" t="n">
        <f aca="false">SUMIFS(시도_소아과개폐업!$C$5:$C$293,시도_소아과개폐업!$A$5:$A$293,$D1557,시도_소아과개폐업!$B$5:$B$293,$B1557)</f>
        <v>18</v>
      </c>
      <c r="AU1557" s="14" t="n">
        <f aca="false">SUMIFS(시도_소아과개폐업!$D$5:$D$293,시도_소아과개폐업!$A$5:$A$293,$D1557,시도_소아과개폐업!$B$5:$B$293,$B1557)</f>
        <v>24</v>
      </c>
      <c r="AV1557" s="14" t="n">
        <f aca="false">SUMIFS(시도_소아과개폐업!$F$5:$F$293,시도_소아과개폐업!$A$5:$A$293,$D1557,시도_소아과개폐업!$B$5:$B$293,$B1557)</f>
        <v>-6</v>
      </c>
      <c r="AW1557" s="15" t="n">
        <f aca="false">SUMIFS(시도_소아과개폐업!$G$5:$G$293,시도_소아과개폐업!$A$5:$A$293,$D1557,시도_소아과개폐업!$B$5:$B$293,$B1557)</f>
        <v>0.263736263736264</v>
      </c>
      <c r="AX1557" s="14" t="n">
        <f aca="false">SUMIFS(시도_소아과개폐업!$H$5:$H$293,시도_소아과개폐업!$A$5:$A$293,$D1557,시도_소아과개폐업!$B$5:$B$293,$B1557)</f>
        <v>77</v>
      </c>
      <c r="AY1557" s="14" t="n">
        <f aca="false">SUMIFS(시군구_병원급!$E$5:$E$3668,시군구_병원급!$A$5:$A$3668,$A1557,시군구_병원급!$D$5:$D$3668,$D1557)</f>
        <v>30</v>
      </c>
      <c r="AZ1557" s="14" t="n">
        <f aca="false">SUMIFS(시군구_병원급!$F$5:$F$3668,시군구_병원급!$A$5:$A$3668,$A1557,시군구_병원급!$D$5:$D$3668,$D1557)</f>
        <v>5</v>
      </c>
      <c r="BA1557" s="14" t="n">
        <f aca="false">SUMIFS(시군구_병원급!$G$5:$G$3668,시군구_병원급!$A$5:$A$3668,$A1557,시군구_병원급!$D$5:$D$3668,$D1557)</f>
        <v>28</v>
      </c>
      <c r="BB1557" s="14" t="n">
        <f aca="false">SUMIFS(시군구_병원급!$H$5:$H$3668,시군구_병원급!$A$5:$A$3668,$A1557,시군구_병원급!$D$5:$D$3668,$D1557)</f>
        <v>72</v>
      </c>
      <c r="BC1557" s="16" t="n">
        <f aca="false">K1557+AY1557</f>
        <v>47</v>
      </c>
      <c r="BD1557" s="17" t="n">
        <f aca="false">IF(E1557=0,"",(K1557+AY1557)/E1557*1000)</f>
        <v>2.29772671718406</v>
      </c>
      <c r="BE1557" s="16" t="n">
        <f aca="false">AY1557-SUMIFS(시군구_병원급!$E$5:$E$3668,시군구_병원급!$A$5:$A$3668,$A1557,시군구_병원급!$D$5:$D$3668,$D1557-3)</f>
        <v>-2</v>
      </c>
      <c r="BF1557" s="16" t="n">
        <f aca="false">IF(AY1557=0,1,0)</f>
        <v>0</v>
      </c>
      <c r="BG1557" s="16" t="n">
        <f aca="false">IF(K1557+AY1557=0,1,0)</f>
        <v>0</v>
      </c>
      <c r="BH1557" s="16" t="n">
        <f aca="false">AF1557+AG1557+AH1557</f>
        <v>16</v>
      </c>
      <c r="BI1557" s="18" t="n">
        <f aca="false">IF(H1557=0,"",BH1557/H1557)</f>
        <v>0.0394088669950739</v>
      </c>
      <c r="BJ1557" s="16" t="n">
        <f aca="false">IF(AP1557="","",AP1557+AN1557)</f>
        <v>68</v>
      </c>
    </row>
    <row r="1558" customFormat="false" ht="15" hidden="false" customHeight="true" outlineLevel="0" collapsed="false">
      <c r="A1558" s="9" t="s">
        <v>419</v>
      </c>
      <c r="B1558" s="10" t="s">
        <v>409</v>
      </c>
      <c r="C1558" s="10" t="s">
        <v>420</v>
      </c>
      <c r="D1558" s="9" t="n">
        <v>2022</v>
      </c>
      <c r="E1558" s="11" t="n">
        <v>2397</v>
      </c>
      <c r="F1558" s="11" t="n">
        <v>312</v>
      </c>
      <c r="G1558" s="11" t="n">
        <v>320</v>
      </c>
      <c r="H1558" s="11" t="n">
        <v>47</v>
      </c>
      <c r="I1558" s="11" t="n">
        <v>2327</v>
      </c>
      <c r="J1558" s="11" t="n">
        <v>1575</v>
      </c>
      <c r="K1558" s="11" t="n">
        <v>2</v>
      </c>
      <c r="L1558" s="12" t="n">
        <v>19.6078431372549</v>
      </c>
      <c r="M1558" s="12" t="n">
        <v>0.834376303712975</v>
      </c>
      <c r="N1558" s="13" t="n">
        <v>0.676837129351096</v>
      </c>
      <c r="O1558" s="13" t="n">
        <v>0.970796829370046</v>
      </c>
      <c r="P1558" s="13" t="n">
        <v>0.133500208594076</v>
      </c>
      <c r="Q1558" s="13" t="n">
        <v>-0.257434944237918</v>
      </c>
      <c r="R1558" s="13" t="n">
        <v>-0.299781181619256</v>
      </c>
      <c r="S1558" s="11" t="n">
        <v>0</v>
      </c>
      <c r="T1558" s="13" t="n">
        <v>-0.0408163265306123</v>
      </c>
      <c r="U1558" s="13" t="n">
        <v>-0.06282722513089</v>
      </c>
      <c r="V1558" s="11" t="n">
        <v>0</v>
      </c>
      <c r="W1558" s="13" t="n">
        <v>-0.170212765957447</v>
      </c>
      <c r="X1558" s="11" t="n">
        <v>0</v>
      </c>
      <c r="Y1558" s="11" t="n">
        <v>1</v>
      </c>
      <c r="Z1558" s="11" t="n">
        <v>1</v>
      </c>
      <c r="AA1558" s="11" t="n">
        <v>0</v>
      </c>
      <c r="AB1558" s="10" t="s">
        <v>515</v>
      </c>
      <c r="AC1558" s="11" t="n">
        <v>9</v>
      </c>
      <c r="AD1558" s="11" t="n">
        <v>13</v>
      </c>
      <c r="AE1558" s="11" t="n">
        <v>14</v>
      </c>
      <c r="AF1558" s="11" t="n">
        <v>1</v>
      </c>
      <c r="AG1558" s="11" t="n">
        <v>10</v>
      </c>
      <c r="AH1558" s="11" t="n">
        <v>0</v>
      </c>
      <c r="AI1558" s="13" t="n">
        <v>0.191489361702128</v>
      </c>
      <c r="AJ1558" s="13" t="n">
        <v>0.276595744680851</v>
      </c>
      <c r="AK1558" s="13" t="n">
        <v>0.297872340425532</v>
      </c>
      <c r="AL1558" s="13" t="n">
        <v>0.0212765957446809</v>
      </c>
      <c r="AM1558" s="13" t="n">
        <v>0.212765957446809</v>
      </c>
      <c r="AN1558" s="11" t="n">
        <v>1</v>
      </c>
      <c r="AO1558" s="13" t="n">
        <v>0.0208333333333333</v>
      </c>
      <c r="AP1558" s="11" t="n">
        <v>2</v>
      </c>
      <c r="AQ1558" s="11" t="n">
        <v>0</v>
      </c>
      <c r="AR1558" s="13" t="n">
        <v>0.04</v>
      </c>
      <c r="AS1558" s="13" t="n">
        <v>0</v>
      </c>
      <c r="AT1558" s="14" t="n">
        <f aca="false">SUMIFS(시도_소아과개폐업!$C$5:$C$293,시도_소아과개폐업!$A$5:$A$293,$D1558,시도_소아과개폐업!$B$5:$B$293,$B1558)</f>
        <v>18</v>
      </c>
      <c r="AU1558" s="14" t="n">
        <f aca="false">SUMIFS(시도_소아과개폐업!$D$5:$D$293,시도_소아과개폐업!$A$5:$A$293,$D1558,시도_소아과개폐업!$B$5:$B$293,$B1558)</f>
        <v>24</v>
      </c>
      <c r="AV1558" s="14" t="n">
        <f aca="false">SUMIFS(시도_소아과개폐업!$F$5:$F$293,시도_소아과개폐업!$A$5:$A$293,$D1558,시도_소아과개폐업!$B$5:$B$293,$B1558)</f>
        <v>-6</v>
      </c>
      <c r="AW1558" s="15" t="n">
        <f aca="false">SUMIFS(시도_소아과개폐업!$G$5:$G$293,시도_소아과개폐업!$A$5:$A$293,$D1558,시도_소아과개폐업!$B$5:$B$293,$B1558)</f>
        <v>0.263736263736264</v>
      </c>
      <c r="AX1558" s="14" t="n">
        <f aca="false">SUMIFS(시도_소아과개폐업!$H$5:$H$293,시도_소아과개폐업!$A$5:$A$293,$D1558,시도_소아과개폐업!$B$5:$B$293,$B1558)</f>
        <v>77</v>
      </c>
      <c r="AY1558" s="14" t="n">
        <f aca="false">SUMIFS(시군구_병원급!$E$5:$E$3668,시군구_병원급!$A$5:$A$3668,$A1558,시군구_병원급!$D$5:$D$3668,$D1558)</f>
        <v>5</v>
      </c>
      <c r="AZ1558" s="14" t="n">
        <f aca="false">SUMIFS(시군구_병원급!$F$5:$F$3668,시군구_병원급!$A$5:$A$3668,$A1558,시군구_병원급!$D$5:$D$3668,$D1558)</f>
        <v>0</v>
      </c>
      <c r="BA1558" s="14" t="n">
        <f aca="false">SUMIFS(시군구_병원급!$G$5:$G$3668,시군구_병원급!$A$5:$A$3668,$A1558,시군구_병원급!$D$5:$D$3668,$D1558)</f>
        <v>7</v>
      </c>
      <c r="BB1558" s="14" t="n">
        <f aca="false">SUMIFS(시군구_병원급!$H$5:$H$3668,시군구_병원급!$A$5:$A$3668,$A1558,시군구_병원급!$D$5:$D$3668,$D1558)</f>
        <v>13</v>
      </c>
      <c r="BC1558" s="16" t="n">
        <f aca="false">K1558+AY1558</f>
        <v>7</v>
      </c>
      <c r="BD1558" s="17" t="n">
        <f aca="false">IF(E1558=0,"",(K1558+AY1558)/E1558*1000)</f>
        <v>2.92031706299541</v>
      </c>
      <c r="BE1558" s="16" t="n">
        <f aca="false">AY1558-SUMIFS(시군구_병원급!$E$5:$E$3668,시군구_병원급!$A$5:$A$3668,$A1558,시군구_병원급!$D$5:$D$3668,$D1558-3)</f>
        <v>0</v>
      </c>
      <c r="BF1558" s="16" t="n">
        <f aca="false">IF(AY1558=0,1,0)</f>
        <v>0</v>
      </c>
      <c r="BG1558" s="16" t="n">
        <f aca="false">IF(K1558+AY1558=0,1,0)</f>
        <v>0</v>
      </c>
      <c r="BH1558" s="16" t="n">
        <f aca="false">AF1558+AG1558+AH1558</f>
        <v>11</v>
      </c>
      <c r="BI1558" s="18" t="n">
        <f aca="false">IF(H1558=0,"",BH1558/H1558)</f>
        <v>0.234042553191489</v>
      </c>
      <c r="BJ1558" s="16" t="n">
        <f aca="false">IF(AP1558="","",AP1558+AN1558)</f>
        <v>3</v>
      </c>
    </row>
    <row r="1559" customFormat="false" ht="15" hidden="false" customHeight="true" outlineLevel="0" collapsed="false">
      <c r="A1559" s="9" t="s">
        <v>421</v>
      </c>
      <c r="B1559" s="10" t="s">
        <v>409</v>
      </c>
      <c r="C1559" s="10" t="s">
        <v>422</v>
      </c>
      <c r="D1559" s="9" t="n">
        <v>2022</v>
      </c>
      <c r="E1559" s="11" t="n">
        <v>9425</v>
      </c>
      <c r="F1559" s="11" t="n">
        <v>951</v>
      </c>
      <c r="G1559" s="11" t="n">
        <v>959</v>
      </c>
      <c r="H1559" s="11" t="n">
        <v>176</v>
      </c>
      <c r="I1559" s="11" t="n">
        <v>7437</v>
      </c>
      <c r="J1559" s="11" t="n">
        <v>5518</v>
      </c>
      <c r="K1559" s="11" t="n">
        <v>4</v>
      </c>
      <c r="L1559" s="12" t="n">
        <v>18.6737400530504</v>
      </c>
      <c r="M1559" s="12" t="n">
        <v>0.424403183023873</v>
      </c>
      <c r="N1559" s="13" t="n">
        <v>0.741965846443458</v>
      </c>
      <c r="O1559" s="13" t="n">
        <v>0.789071618037135</v>
      </c>
      <c r="P1559" s="13" t="n">
        <v>0.101750663129974</v>
      </c>
      <c r="Q1559" s="13" t="n">
        <v>-0.398647355324443</v>
      </c>
      <c r="R1559" s="13" t="n">
        <v>-0.407292954264524</v>
      </c>
      <c r="S1559" s="11" t="n">
        <v>-1</v>
      </c>
      <c r="T1559" s="13" t="n">
        <v>-0.14975845410628</v>
      </c>
      <c r="U1559" s="13" t="n">
        <v>-0.188454823221301</v>
      </c>
      <c r="V1559" s="11" t="n">
        <v>0</v>
      </c>
      <c r="W1559" s="13" t="n">
        <v>-0.346590909090909</v>
      </c>
      <c r="X1559" s="11" t="n">
        <v>1</v>
      </c>
      <c r="Y1559" s="11" t="n">
        <v>0</v>
      </c>
      <c r="Z1559" s="11" t="n">
        <v>1</v>
      </c>
      <c r="AA1559" s="11" t="n">
        <v>0</v>
      </c>
      <c r="AB1559" s="10" t="s">
        <v>515</v>
      </c>
      <c r="AC1559" s="11" t="n">
        <v>25</v>
      </c>
      <c r="AD1559" s="11" t="n">
        <v>63</v>
      </c>
      <c r="AE1559" s="11" t="n">
        <v>77</v>
      </c>
      <c r="AF1559" s="11" t="n">
        <v>5</v>
      </c>
      <c r="AG1559" s="11" t="n">
        <v>5</v>
      </c>
      <c r="AH1559" s="11" t="n">
        <v>1</v>
      </c>
      <c r="AI1559" s="13" t="n">
        <v>0.142045454545455</v>
      </c>
      <c r="AJ1559" s="13" t="n">
        <v>0.357954545454546</v>
      </c>
      <c r="AK1559" s="13" t="n">
        <v>0.4375</v>
      </c>
      <c r="AL1559" s="13" t="n">
        <v>0.0284090909090909</v>
      </c>
      <c r="AM1559" s="13" t="n">
        <v>0.0284090909090909</v>
      </c>
      <c r="AN1559" s="11" t="n">
        <v>5</v>
      </c>
      <c r="AO1559" s="13" t="n">
        <v>0.0276243093922652</v>
      </c>
      <c r="AP1559" s="11" t="n">
        <v>32</v>
      </c>
      <c r="AQ1559" s="11" t="n">
        <v>4</v>
      </c>
      <c r="AR1559" s="13" t="n">
        <v>0.15311004784689</v>
      </c>
      <c r="AS1559" s="13" t="n">
        <v>0.0191387559808612</v>
      </c>
      <c r="AT1559" s="14" t="n">
        <f aca="false">SUMIFS(시도_소아과개폐업!$C$5:$C$293,시도_소아과개폐업!$A$5:$A$293,$D1559,시도_소아과개폐업!$B$5:$B$293,$B1559)</f>
        <v>18</v>
      </c>
      <c r="AU1559" s="14" t="n">
        <f aca="false">SUMIFS(시도_소아과개폐업!$D$5:$D$293,시도_소아과개폐업!$A$5:$A$293,$D1559,시도_소아과개폐업!$B$5:$B$293,$B1559)</f>
        <v>24</v>
      </c>
      <c r="AV1559" s="14" t="n">
        <f aca="false">SUMIFS(시도_소아과개폐업!$F$5:$F$293,시도_소아과개폐업!$A$5:$A$293,$D1559,시도_소아과개폐업!$B$5:$B$293,$B1559)</f>
        <v>-6</v>
      </c>
      <c r="AW1559" s="15" t="n">
        <f aca="false">SUMIFS(시도_소아과개폐업!$G$5:$G$293,시도_소아과개폐업!$A$5:$A$293,$D1559,시도_소아과개폐업!$B$5:$B$293,$B1559)</f>
        <v>0.263736263736264</v>
      </c>
      <c r="AX1559" s="14" t="n">
        <f aca="false">SUMIFS(시도_소아과개폐업!$H$5:$H$293,시도_소아과개폐업!$A$5:$A$293,$D1559,시도_소아과개폐업!$B$5:$B$293,$B1559)</f>
        <v>77</v>
      </c>
      <c r="AY1559" s="14" t="n">
        <f aca="false">SUMIFS(시군구_병원급!$E$5:$E$3668,시군구_병원급!$A$5:$A$3668,$A1559,시군구_병원급!$D$5:$D$3668,$D1559)</f>
        <v>7</v>
      </c>
      <c r="AZ1559" s="14" t="n">
        <f aca="false">SUMIFS(시군구_병원급!$F$5:$F$3668,시군구_병원급!$A$5:$A$3668,$A1559,시군구_병원급!$D$5:$D$3668,$D1559)</f>
        <v>3</v>
      </c>
      <c r="BA1559" s="14" t="n">
        <f aca="false">SUMIFS(시군구_병원급!$G$5:$G$3668,시군구_병원급!$A$5:$A$3668,$A1559,시군구_병원급!$D$5:$D$3668,$D1559)</f>
        <v>9</v>
      </c>
      <c r="BB1559" s="14" t="n">
        <f aca="false">SUMIFS(시군구_병원급!$H$5:$H$3668,시군구_병원급!$A$5:$A$3668,$A1559,시군구_병원급!$D$5:$D$3668,$D1559)</f>
        <v>15</v>
      </c>
      <c r="BC1559" s="16" t="n">
        <f aca="false">K1559+AY1559</f>
        <v>11</v>
      </c>
      <c r="BD1559" s="17" t="n">
        <f aca="false">IF(E1559=0,"",(K1559+AY1559)/E1559*1000)</f>
        <v>1.16710875331565</v>
      </c>
      <c r="BE1559" s="16" t="n">
        <f aca="false">AY1559-SUMIFS(시군구_병원급!$E$5:$E$3668,시군구_병원급!$A$5:$A$3668,$A1559,시군구_병원급!$D$5:$D$3668,$D1559-3)</f>
        <v>0</v>
      </c>
      <c r="BF1559" s="16" t="n">
        <f aca="false">IF(AY1559=0,1,0)</f>
        <v>0</v>
      </c>
      <c r="BG1559" s="16" t="n">
        <f aca="false">IF(K1559+AY1559=0,1,0)</f>
        <v>0</v>
      </c>
      <c r="BH1559" s="16" t="n">
        <f aca="false">AF1559+AG1559+AH1559</f>
        <v>11</v>
      </c>
      <c r="BI1559" s="18" t="n">
        <f aca="false">IF(H1559=0,"",BH1559/H1559)</f>
        <v>0.0625</v>
      </c>
      <c r="BJ1559" s="16" t="n">
        <f aca="false">IF(AP1559="","",AP1559+AN1559)</f>
        <v>37</v>
      </c>
    </row>
    <row r="1560" customFormat="false" ht="15" hidden="false" customHeight="true" outlineLevel="0" collapsed="false">
      <c r="A1560" s="9" t="s">
        <v>423</v>
      </c>
      <c r="B1560" s="10" t="s">
        <v>409</v>
      </c>
      <c r="C1560" s="10" t="s">
        <v>424</v>
      </c>
      <c r="D1560" s="9" t="n">
        <v>2022</v>
      </c>
      <c r="E1560" s="11" t="n">
        <v>15168</v>
      </c>
      <c r="F1560" s="11" t="n">
        <v>1769</v>
      </c>
      <c r="G1560" s="11" t="n">
        <v>1742</v>
      </c>
      <c r="H1560" s="11" t="n">
        <v>299</v>
      </c>
      <c r="I1560" s="11" t="n">
        <v>12128</v>
      </c>
      <c r="J1560" s="11" t="n">
        <v>8254</v>
      </c>
      <c r="K1560" s="11" t="n">
        <v>15</v>
      </c>
      <c r="L1560" s="12" t="n">
        <v>19.712552742616</v>
      </c>
      <c r="M1560" s="12" t="n">
        <v>0.988924050632911</v>
      </c>
      <c r="N1560" s="13" t="n">
        <v>0.680573878627968</v>
      </c>
      <c r="O1560" s="13" t="n">
        <v>0.79957805907173</v>
      </c>
      <c r="P1560" s="13" t="n">
        <v>0.114847046413502</v>
      </c>
      <c r="Q1560" s="13" t="n">
        <v>-0.267670915411356</v>
      </c>
      <c r="R1560" s="13" t="n">
        <v>-0.349514563106796</v>
      </c>
      <c r="S1560" s="11" t="n">
        <v>-3</v>
      </c>
      <c r="T1560" s="13" t="n">
        <v>-0.0884146341463414</v>
      </c>
      <c r="U1560" s="13" t="n">
        <v>-0.0722863917998929</v>
      </c>
      <c r="V1560" s="11" t="n">
        <v>0</v>
      </c>
      <c r="W1560" s="13" t="n">
        <v>-0.260869565217391</v>
      </c>
      <c r="X1560" s="11" t="n">
        <v>1</v>
      </c>
      <c r="Y1560" s="11" t="n">
        <v>0</v>
      </c>
      <c r="Z1560" s="11" t="n">
        <v>1</v>
      </c>
      <c r="AA1560" s="11" t="n">
        <v>0</v>
      </c>
      <c r="AB1560" s="10" t="s">
        <v>515</v>
      </c>
      <c r="AC1560" s="11" t="n">
        <v>30</v>
      </c>
      <c r="AD1560" s="11" t="n">
        <v>105</v>
      </c>
      <c r="AE1560" s="11" t="n">
        <v>144</v>
      </c>
      <c r="AF1560" s="11" t="n">
        <v>5</v>
      </c>
      <c r="AG1560" s="11" t="n">
        <v>13</v>
      </c>
      <c r="AH1560" s="11" t="n">
        <v>2</v>
      </c>
      <c r="AI1560" s="13" t="n">
        <v>0.100334448160535</v>
      </c>
      <c r="AJ1560" s="13" t="n">
        <v>0.351170568561873</v>
      </c>
      <c r="AK1560" s="13" t="n">
        <v>0.481605351170569</v>
      </c>
      <c r="AL1560" s="13" t="n">
        <v>0.0167224080267559</v>
      </c>
      <c r="AM1560" s="13" t="n">
        <v>0.0434782608695652</v>
      </c>
      <c r="AN1560" s="11" t="n">
        <v>4</v>
      </c>
      <c r="AO1560" s="13" t="n">
        <v>0.0132013201320132</v>
      </c>
      <c r="AP1560" s="11" t="n">
        <v>38</v>
      </c>
      <c r="AQ1560" s="11" t="n">
        <v>4</v>
      </c>
      <c r="AR1560" s="13" t="n">
        <v>0.112426035502959</v>
      </c>
      <c r="AS1560" s="13" t="n">
        <v>0.0118343195266272</v>
      </c>
      <c r="AT1560" s="14" t="n">
        <f aca="false">SUMIFS(시도_소아과개폐업!$C$5:$C$293,시도_소아과개폐업!$A$5:$A$293,$D1560,시도_소아과개폐업!$B$5:$B$293,$B1560)</f>
        <v>18</v>
      </c>
      <c r="AU1560" s="14" t="n">
        <f aca="false">SUMIFS(시도_소아과개폐업!$D$5:$D$293,시도_소아과개폐업!$A$5:$A$293,$D1560,시도_소아과개폐업!$B$5:$B$293,$B1560)</f>
        <v>24</v>
      </c>
      <c r="AV1560" s="14" t="n">
        <f aca="false">SUMIFS(시도_소아과개폐업!$F$5:$F$293,시도_소아과개폐업!$A$5:$A$293,$D1560,시도_소아과개폐업!$B$5:$B$293,$B1560)</f>
        <v>-6</v>
      </c>
      <c r="AW1560" s="15" t="n">
        <f aca="false">SUMIFS(시도_소아과개폐업!$G$5:$G$293,시도_소아과개폐업!$A$5:$A$293,$D1560,시도_소아과개폐업!$B$5:$B$293,$B1560)</f>
        <v>0.263736263736264</v>
      </c>
      <c r="AX1560" s="14" t="n">
        <f aca="false">SUMIFS(시도_소아과개폐업!$H$5:$H$293,시도_소아과개폐업!$A$5:$A$293,$D1560,시도_소아과개폐업!$B$5:$B$293,$B1560)</f>
        <v>77</v>
      </c>
      <c r="AY1560" s="14" t="n">
        <f aca="false">SUMIFS(시군구_병원급!$E$5:$E$3668,시군구_병원급!$A$5:$A$3668,$A1560,시군구_병원급!$D$5:$D$3668,$D1560)</f>
        <v>13</v>
      </c>
      <c r="AZ1560" s="14" t="n">
        <f aca="false">SUMIFS(시군구_병원급!$F$5:$F$3668,시군구_병원급!$A$5:$A$3668,$A1560,시군구_병원급!$D$5:$D$3668,$D1560)</f>
        <v>3</v>
      </c>
      <c r="BA1560" s="14" t="n">
        <f aca="false">SUMIFS(시군구_병원급!$G$5:$G$3668,시군구_병원급!$A$5:$A$3668,$A1560,시군구_병원급!$D$5:$D$3668,$D1560)</f>
        <v>13</v>
      </c>
      <c r="BB1560" s="14" t="n">
        <f aca="false">SUMIFS(시군구_병원급!$H$5:$H$3668,시군구_병원급!$A$5:$A$3668,$A1560,시군구_병원급!$D$5:$D$3668,$D1560)</f>
        <v>37</v>
      </c>
      <c r="BC1560" s="16" t="n">
        <f aca="false">K1560+AY1560</f>
        <v>28</v>
      </c>
      <c r="BD1560" s="17" t="n">
        <f aca="false">IF(E1560=0,"",(K1560+AY1560)/E1560*1000)</f>
        <v>1.84599156118143</v>
      </c>
      <c r="BE1560" s="16" t="n">
        <f aca="false">AY1560-SUMIFS(시군구_병원급!$E$5:$E$3668,시군구_병원급!$A$5:$A$3668,$A1560,시군구_병원급!$D$5:$D$3668,$D1560-3)</f>
        <v>0</v>
      </c>
      <c r="BF1560" s="16" t="n">
        <f aca="false">IF(AY1560=0,1,0)</f>
        <v>0</v>
      </c>
      <c r="BG1560" s="16" t="n">
        <f aca="false">IF(K1560+AY1560=0,1,0)</f>
        <v>0</v>
      </c>
      <c r="BH1560" s="16" t="n">
        <f aca="false">AF1560+AG1560+AH1560</f>
        <v>20</v>
      </c>
      <c r="BI1560" s="18" t="n">
        <f aca="false">IF(H1560=0,"",BH1560/H1560)</f>
        <v>0.0668896321070234</v>
      </c>
      <c r="BJ1560" s="16" t="n">
        <f aca="false">IF(AP1560="","",AP1560+AN1560)</f>
        <v>42</v>
      </c>
    </row>
    <row r="1561" customFormat="false" ht="15" hidden="false" customHeight="true" outlineLevel="0" collapsed="false">
      <c r="A1561" s="9" t="s">
        <v>425</v>
      </c>
      <c r="B1561" s="10" t="s">
        <v>409</v>
      </c>
      <c r="C1561" s="10" t="s">
        <v>426</v>
      </c>
      <c r="D1561" s="9" t="n">
        <v>2022</v>
      </c>
      <c r="E1561" s="11" t="n">
        <v>505</v>
      </c>
      <c r="F1561" s="11" t="n">
        <v>74</v>
      </c>
      <c r="G1561" s="11" t="n">
        <v>74</v>
      </c>
      <c r="H1561" s="11" t="n">
        <v>6</v>
      </c>
      <c r="I1561" s="11" t="n">
        <v>323</v>
      </c>
      <c r="J1561" s="11" t="n">
        <v>185</v>
      </c>
      <c r="K1561" s="11" t="n">
        <v>0</v>
      </c>
      <c r="L1561" s="12" t="n">
        <v>11.8811881188119</v>
      </c>
      <c r="M1561" s="12" t="n">
        <v>0</v>
      </c>
      <c r="N1561" s="13" t="n">
        <v>0.572755417956656</v>
      </c>
      <c r="O1561" s="13" t="n">
        <v>0.63960396039604</v>
      </c>
      <c r="P1561" s="13" t="n">
        <v>0.146534653465347</v>
      </c>
      <c r="Q1561" s="13" t="n">
        <v>-0.220679012345679</v>
      </c>
      <c r="R1561" s="13" t="n">
        <v>-0.159090909090909</v>
      </c>
      <c r="S1561" s="11" t="n">
        <v>0</v>
      </c>
      <c r="T1561" s="13" t="n">
        <v>-0.142857142857143</v>
      </c>
      <c r="U1561" s="13" t="n">
        <v>-0.138666666666667</v>
      </c>
      <c r="V1561" s="11" t="n">
        <v>1</v>
      </c>
      <c r="W1561" s="13" t="n">
        <v>0</v>
      </c>
      <c r="X1561" s="11" t="n">
        <v>0</v>
      </c>
      <c r="Y1561" s="11" t="n">
        <v>0</v>
      </c>
      <c r="Z1561" s="11" t="n">
        <v>0</v>
      </c>
      <c r="AA1561" s="11" t="n">
        <v>0</v>
      </c>
      <c r="AB1561" s="10" t="s">
        <v>515</v>
      </c>
      <c r="AC1561" s="11" t="n">
        <v>3</v>
      </c>
      <c r="AD1561" s="11" t="n">
        <v>1</v>
      </c>
      <c r="AE1561" s="11" t="n">
        <v>0</v>
      </c>
      <c r="AF1561" s="11" t="n">
        <v>0</v>
      </c>
      <c r="AG1561" s="11" t="n">
        <v>2</v>
      </c>
      <c r="AH1561" s="11" t="n">
        <v>0</v>
      </c>
      <c r="AI1561" s="13" t="n">
        <v>0.5</v>
      </c>
      <c r="AJ1561" s="13" t="n">
        <v>0.166666666666667</v>
      </c>
      <c r="AK1561" s="13" t="n">
        <v>0</v>
      </c>
      <c r="AL1561" s="13" t="n">
        <v>0</v>
      </c>
      <c r="AM1561" s="13" t="n">
        <v>0.333333333333333</v>
      </c>
      <c r="AN1561" s="11" t="n">
        <v>1</v>
      </c>
      <c r="AO1561" s="13" t="n">
        <v>0.142857142857143</v>
      </c>
      <c r="AP1561" s="11" t="n">
        <v>0</v>
      </c>
      <c r="AQ1561" s="11" t="n">
        <v>0</v>
      </c>
      <c r="AR1561" s="13" t="n">
        <v>0</v>
      </c>
      <c r="AS1561" s="13" t="n">
        <v>0</v>
      </c>
      <c r="AT1561" s="14" t="n">
        <f aca="false">SUMIFS(시도_소아과개폐업!$C$5:$C$293,시도_소아과개폐업!$A$5:$A$293,$D1561,시도_소아과개폐업!$B$5:$B$293,$B1561)</f>
        <v>18</v>
      </c>
      <c r="AU1561" s="14" t="n">
        <f aca="false">SUMIFS(시도_소아과개폐업!$D$5:$D$293,시도_소아과개폐업!$A$5:$A$293,$D1561,시도_소아과개폐업!$B$5:$B$293,$B1561)</f>
        <v>24</v>
      </c>
      <c r="AV1561" s="14" t="n">
        <f aca="false">SUMIFS(시도_소아과개폐업!$F$5:$F$293,시도_소아과개폐업!$A$5:$A$293,$D1561,시도_소아과개폐업!$B$5:$B$293,$B1561)</f>
        <v>-6</v>
      </c>
      <c r="AW1561" s="15" t="n">
        <f aca="false">SUMIFS(시도_소아과개폐업!$G$5:$G$293,시도_소아과개폐업!$A$5:$A$293,$D1561,시도_소아과개폐업!$B$5:$B$293,$B1561)</f>
        <v>0.263736263736264</v>
      </c>
      <c r="AX1561" s="14" t="n">
        <f aca="false">SUMIFS(시도_소아과개폐업!$H$5:$H$293,시도_소아과개폐업!$A$5:$A$293,$D1561,시도_소아과개폐업!$B$5:$B$293,$B1561)</f>
        <v>77</v>
      </c>
      <c r="AY1561" s="14" t="n">
        <f aca="false">SUMIFS(시군구_병원급!$E$5:$E$3668,시군구_병원급!$A$5:$A$3668,$A1561,시군구_병원급!$D$5:$D$3668,$D1561)</f>
        <v>1</v>
      </c>
      <c r="AZ1561" s="14" t="n">
        <f aca="false">SUMIFS(시군구_병원급!$F$5:$F$3668,시군구_병원급!$A$5:$A$3668,$A1561,시군구_병원급!$D$5:$D$3668,$D1561)</f>
        <v>0</v>
      </c>
      <c r="BA1561" s="14" t="n">
        <f aca="false">SUMIFS(시군구_병원급!$G$5:$G$3668,시군구_병원급!$A$5:$A$3668,$A1561,시군구_병원급!$D$5:$D$3668,$D1561)</f>
        <v>1</v>
      </c>
      <c r="BB1561" s="14" t="n">
        <f aca="false">SUMIFS(시군구_병원급!$H$5:$H$3668,시군구_병원급!$A$5:$A$3668,$A1561,시군구_병원급!$D$5:$D$3668,$D1561)</f>
        <v>3</v>
      </c>
      <c r="BC1561" s="16" t="n">
        <f aca="false">K1561+AY1561</f>
        <v>1</v>
      </c>
      <c r="BD1561" s="17" t="n">
        <f aca="false">IF(E1561=0,"",(K1561+AY1561)/E1561*1000)</f>
        <v>1.98019801980198</v>
      </c>
      <c r="BE1561" s="16" t="n">
        <f aca="false">AY1561-SUMIFS(시군구_병원급!$E$5:$E$3668,시군구_병원급!$A$5:$A$3668,$A1561,시군구_병원급!$D$5:$D$3668,$D1561-3)</f>
        <v>0</v>
      </c>
      <c r="BF1561" s="16" t="n">
        <f aca="false">IF(AY1561=0,1,0)</f>
        <v>0</v>
      </c>
      <c r="BG1561" s="16" t="n">
        <f aca="false">IF(K1561+AY1561=0,1,0)</f>
        <v>0</v>
      </c>
      <c r="BH1561" s="16" t="n">
        <f aca="false">AF1561+AG1561+AH1561</f>
        <v>2</v>
      </c>
      <c r="BI1561" s="18" t="n">
        <f aca="false">IF(H1561=0,"",BH1561/H1561)</f>
        <v>0.333333333333333</v>
      </c>
      <c r="BJ1561" s="16" t="n">
        <f aca="false">IF(AP1561="","",AP1561+AN1561)</f>
        <v>1</v>
      </c>
    </row>
    <row r="1562" customFormat="false" ht="15" hidden="false" customHeight="true" outlineLevel="0" collapsed="false">
      <c r="A1562" s="9" t="s">
        <v>427</v>
      </c>
      <c r="B1562" s="10" t="s">
        <v>409</v>
      </c>
      <c r="C1562" s="10" t="s">
        <v>428</v>
      </c>
      <c r="D1562" s="9" t="n">
        <v>2022</v>
      </c>
      <c r="E1562" s="11" t="n">
        <v>1405</v>
      </c>
      <c r="F1562" s="11" t="n">
        <v>153</v>
      </c>
      <c r="G1562" s="11" t="n">
        <v>154</v>
      </c>
      <c r="H1562" s="11" t="n">
        <v>37</v>
      </c>
      <c r="I1562" s="11" t="n">
        <v>1374</v>
      </c>
      <c r="J1562" s="11" t="n">
        <v>948</v>
      </c>
      <c r="K1562" s="11" t="n">
        <v>0</v>
      </c>
      <c r="L1562" s="12" t="n">
        <v>26.3345195729537</v>
      </c>
      <c r="M1562" s="12" t="n">
        <v>0</v>
      </c>
      <c r="N1562" s="13" t="n">
        <v>0.689956331877729</v>
      </c>
      <c r="O1562" s="13" t="n">
        <v>0.977935943060498</v>
      </c>
      <c r="P1562" s="13" t="n">
        <v>0.109608540925267</v>
      </c>
      <c r="Q1562" s="13" t="n">
        <v>-0.397254397254397</v>
      </c>
      <c r="R1562" s="13" t="n">
        <v>-0.470790378006873</v>
      </c>
      <c r="S1562" s="11" t="n">
        <v>0</v>
      </c>
      <c r="T1562" s="13" t="n">
        <v>-0.0975609756097561</v>
      </c>
      <c r="U1562" s="13" t="n">
        <v>-0.13801756587202</v>
      </c>
      <c r="V1562" s="11" t="n">
        <v>1</v>
      </c>
      <c r="W1562" s="13" t="n">
        <v>-0.27027027027027</v>
      </c>
      <c r="X1562" s="11" t="n">
        <v>1</v>
      </c>
      <c r="Y1562" s="11" t="n">
        <v>0</v>
      </c>
      <c r="Z1562" s="11" t="n">
        <v>1</v>
      </c>
      <c r="AA1562" s="11" t="n">
        <v>0</v>
      </c>
      <c r="AB1562" s="10" t="s">
        <v>515</v>
      </c>
      <c r="AC1562" s="11" t="n">
        <v>8</v>
      </c>
      <c r="AD1562" s="11" t="n">
        <v>12</v>
      </c>
      <c r="AE1562" s="11" t="n">
        <v>12</v>
      </c>
      <c r="AF1562" s="11" t="n">
        <v>1</v>
      </c>
      <c r="AG1562" s="11" t="n">
        <v>4</v>
      </c>
      <c r="AH1562" s="11" t="n">
        <v>0</v>
      </c>
      <c r="AI1562" s="13" t="n">
        <v>0.216216216216216</v>
      </c>
      <c r="AJ1562" s="13" t="n">
        <v>0.324324324324324</v>
      </c>
      <c r="AK1562" s="13" t="n">
        <v>0.324324324324324</v>
      </c>
      <c r="AL1562" s="13" t="n">
        <v>0.027027027027027</v>
      </c>
      <c r="AM1562" s="13" t="n">
        <v>0.108108108108108</v>
      </c>
      <c r="AN1562" s="11" t="n">
        <v>3</v>
      </c>
      <c r="AO1562" s="13" t="n">
        <v>0.075</v>
      </c>
      <c r="AP1562" s="11" t="n">
        <v>4</v>
      </c>
      <c r="AQ1562" s="11" t="n">
        <v>0</v>
      </c>
      <c r="AR1562" s="13" t="n">
        <v>0.0909090909090909</v>
      </c>
      <c r="AS1562" s="13" t="n">
        <v>0</v>
      </c>
      <c r="AT1562" s="14" t="n">
        <f aca="false">SUMIFS(시도_소아과개폐업!$C$5:$C$293,시도_소아과개폐업!$A$5:$A$293,$D1562,시도_소아과개폐업!$B$5:$B$293,$B1562)</f>
        <v>18</v>
      </c>
      <c r="AU1562" s="14" t="n">
        <f aca="false">SUMIFS(시도_소아과개폐업!$D$5:$D$293,시도_소아과개폐업!$A$5:$A$293,$D1562,시도_소아과개폐업!$B$5:$B$293,$B1562)</f>
        <v>24</v>
      </c>
      <c r="AV1562" s="14" t="n">
        <f aca="false">SUMIFS(시도_소아과개폐업!$F$5:$F$293,시도_소아과개폐업!$A$5:$A$293,$D1562,시도_소아과개폐업!$B$5:$B$293,$B1562)</f>
        <v>-6</v>
      </c>
      <c r="AW1562" s="15" t="n">
        <f aca="false">SUMIFS(시도_소아과개폐업!$G$5:$G$293,시도_소아과개폐업!$A$5:$A$293,$D1562,시도_소아과개폐업!$B$5:$B$293,$B1562)</f>
        <v>0.263736263736264</v>
      </c>
      <c r="AX1562" s="14" t="n">
        <f aca="false">SUMIFS(시도_소아과개폐업!$H$5:$H$293,시도_소아과개폐업!$A$5:$A$293,$D1562,시도_소아과개폐업!$B$5:$B$293,$B1562)</f>
        <v>77</v>
      </c>
      <c r="AY1562" s="14" t="n">
        <f aca="false">SUMIFS(시군구_병원급!$E$5:$E$3668,시군구_병원급!$A$5:$A$3668,$A1562,시군구_병원급!$D$5:$D$3668,$D1562)</f>
        <v>4</v>
      </c>
      <c r="AZ1562" s="14" t="n">
        <f aca="false">SUMIFS(시군구_병원급!$F$5:$F$3668,시군구_병원급!$A$5:$A$3668,$A1562,시군구_병원급!$D$5:$D$3668,$D1562)</f>
        <v>0</v>
      </c>
      <c r="BA1562" s="14" t="n">
        <f aca="false">SUMIFS(시군구_병원급!$G$5:$G$3668,시군구_병원급!$A$5:$A$3668,$A1562,시군구_병원급!$D$5:$D$3668,$D1562)</f>
        <v>3</v>
      </c>
      <c r="BB1562" s="14" t="n">
        <f aca="false">SUMIFS(시군구_병원급!$H$5:$H$3668,시군구_병원급!$A$5:$A$3668,$A1562,시군구_병원급!$D$5:$D$3668,$D1562)</f>
        <v>7</v>
      </c>
      <c r="BC1562" s="16" t="n">
        <f aca="false">K1562+AY1562</f>
        <v>4</v>
      </c>
      <c r="BD1562" s="17" t="n">
        <f aca="false">IF(E1562=0,"",(K1562+AY1562)/E1562*1000)</f>
        <v>2.84697508896797</v>
      </c>
      <c r="BE1562" s="16" t="n">
        <f aca="false">AY1562-SUMIFS(시군구_병원급!$E$5:$E$3668,시군구_병원급!$A$5:$A$3668,$A1562,시군구_병원급!$D$5:$D$3668,$D1562-3)</f>
        <v>0</v>
      </c>
      <c r="BF1562" s="16" t="n">
        <f aca="false">IF(AY1562=0,1,0)</f>
        <v>0</v>
      </c>
      <c r="BG1562" s="16" t="n">
        <f aca="false">IF(K1562+AY1562=0,1,0)</f>
        <v>0</v>
      </c>
      <c r="BH1562" s="16" t="n">
        <f aca="false">AF1562+AG1562+AH1562</f>
        <v>5</v>
      </c>
      <c r="BI1562" s="18" t="n">
        <f aca="false">IF(H1562=0,"",BH1562/H1562)</f>
        <v>0.135135135135135</v>
      </c>
      <c r="BJ1562" s="16" t="n">
        <f aca="false">IF(AP1562="","",AP1562+AN1562)</f>
        <v>7</v>
      </c>
    </row>
    <row r="1563" customFormat="false" ht="15" hidden="false" customHeight="true" outlineLevel="0" collapsed="false">
      <c r="A1563" s="9" t="s">
        <v>429</v>
      </c>
      <c r="B1563" s="10" t="s">
        <v>409</v>
      </c>
      <c r="C1563" s="10" t="s">
        <v>430</v>
      </c>
      <c r="D1563" s="9" t="n">
        <v>2022</v>
      </c>
      <c r="E1563" s="11" t="n">
        <v>1270</v>
      </c>
      <c r="F1563" s="11" t="n">
        <v>142</v>
      </c>
      <c r="G1563" s="11" t="n">
        <v>150</v>
      </c>
      <c r="H1563" s="11" t="n">
        <v>19</v>
      </c>
      <c r="I1563" s="11" t="n">
        <v>1099</v>
      </c>
      <c r="J1563" s="11" t="n">
        <v>907</v>
      </c>
      <c r="K1563" s="11" t="n">
        <v>1</v>
      </c>
      <c r="L1563" s="12" t="n">
        <v>14.9606299212598</v>
      </c>
      <c r="M1563" s="12" t="n">
        <v>0.78740157480315</v>
      </c>
      <c r="N1563" s="13" t="n">
        <v>0.825295723384895</v>
      </c>
      <c r="O1563" s="13" t="n">
        <v>0.865354330708661</v>
      </c>
      <c r="P1563" s="13" t="n">
        <v>0.118110236220472</v>
      </c>
      <c r="Q1563" s="13" t="n">
        <v>-0.369100844510681</v>
      </c>
      <c r="R1563" s="13" t="n">
        <v>-0.525316455696203</v>
      </c>
      <c r="S1563" s="11" t="n">
        <v>0</v>
      </c>
      <c r="T1563" s="13" t="n">
        <v>-0.0952380952380952</v>
      </c>
      <c r="U1563" s="13" t="n">
        <v>-0.0582690659811482</v>
      </c>
      <c r="V1563" s="11" t="n">
        <v>0</v>
      </c>
      <c r="W1563" s="13" t="n">
        <v>0</v>
      </c>
      <c r="X1563" s="11" t="n">
        <v>0</v>
      </c>
      <c r="Y1563" s="11" t="n">
        <v>1</v>
      </c>
      <c r="Z1563" s="11" t="n">
        <v>1</v>
      </c>
      <c r="AA1563" s="11" t="n">
        <v>0</v>
      </c>
      <c r="AB1563" s="10" t="s">
        <v>515</v>
      </c>
      <c r="AC1563" s="11" t="n">
        <v>6</v>
      </c>
      <c r="AD1563" s="11" t="n">
        <v>7</v>
      </c>
      <c r="AE1563" s="11" t="n">
        <v>0</v>
      </c>
      <c r="AF1563" s="11" t="n">
        <v>1</v>
      </c>
      <c r="AG1563" s="11" t="n">
        <v>5</v>
      </c>
      <c r="AH1563" s="11" t="n">
        <v>0</v>
      </c>
      <c r="AI1563" s="13" t="n">
        <v>0.315789473684211</v>
      </c>
      <c r="AJ1563" s="13" t="n">
        <v>0.368421052631579</v>
      </c>
      <c r="AK1563" s="13" t="n">
        <v>0</v>
      </c>
      <c r="AL1563" s="13" t="n">
        <v>0.0526315789473684</v>
      </c>
      <c r="AM1563" s="13" t="n">
        <v>0.263157894736842</v>
      </c>
      <c r="AN1563" s="11" t="n">
        <v>1</v>
      </c>
      <c r="AO1563" s="13" t="n">
        <v>0.05</v>
      </c>
      <c r="AP1563" s="11" t="n">
        <v>2</v>
      </c>
      <c r="AQ1563" s="11" t="n">
        <v>0</v>
      </c>
      <c r="AR1563" s="13" t="n">
        <v>0.0909090909090909</v>
      </c>
      <c r="AS1563" s="13" t="n">
        <v>0</v>
      </c>
      <c r="AT1563" s="14" t="n">
        <f aca="false">SUMIFS(시도_소아과개폐업!$C$5:$C$293,시도_소아과개폐업!$A$5:$A$293,$D1563,시도_소아과개폐업!$B$5:$B$293,$B1563)</f>
        <v>18</v>
      </c>
      <c r="AU1563" s="14" t="n">
        <f aca="false">SUMIFS(시도_소아과개폐업!$D$5:$D$293,시도_소아과개폐업!$A$5:$A$293,$D1563,시도_소아과개폐업!$B$5:$B$293,$B1563)</f>
        <v>24</v>
      </c>
      <c r="AV1563" s="14" t="n">
        <f aca="false">SUMIFS(시도_소아과개폐업!$F$5:$F$293,시도_소아과개폐업!$A$5:$A$293,$D1563,시도_소아과개폐업!$B$5:$B$293,$B1563)</f>
        <v>-6</v>
      </c>
      <c r="AW1563" s="15" t="n">
        <f aca="false">SUMIFS(시도_소아과개폐업!$G$5:$G$293,시도_소아과개폐업!$A$5:$A$293,$D1563,시도_소아과개폐업!$B$5:$B$293,$B1563)</f>
        <v>0.263736263736264</v>
      </c>
      <c r="AX1563" s="14" t="n">
        <f aca="false">SUMIFS(시도_소아과개폐업!$H$5:$H$293,시도_소아과개폐업!$A$5:$A$293,$D1563,시도_소아과개폐업!$B$5:$B$293,$B1563)</f>
        <v>77</v>
      </c>
      <c r="AY1563" s="14" t="n">
        <f aca="false">SUMIFS(시군구_병원급!$E$5:$E$3668,시군구_병원급!$A$5:$A$3668,$A1563,시군구_병원급!$D$5:$D$3668,$D1563)</f>
        <v>1</v>
      </c>
      <c r="AZ1563" s="14" t="n">
        <f aca="false">SUMIFS(시군구_병원급!$F$5:$F$3668,시군구_병원급!$A$5:$A$3668,$A1563,시군구_병원급!$D$5:$D$3668,$D1563)</f>
        <v>0</v>
      </c>
      <c r="BA1563" s="14" t="n">
        <f aca="false">SUMIFS(시군구_병원급!$G$5:$G$3668,시군구_병원급!$A$5:$A$3668,$A1563,시군구_병원급!$D$5:$D$3668,$D1563)</f>
        <v>2</v>
      </c>
      <c r="BB1563" s="14" t="n">
        <f aca="false">SUMIFS(시군구_병원급!$H$5:$H$3668,시군구_병원급!$A$5:$A$3668,$A1563,시군구_병원급!$D$5:$D$3668,$D1563)</f>
        <v>11</v>
      </c>
      <c r="BC1563" s="16" t="n">
        <f aca="false">K1563+AY1563</f>
        <v>2</v>
      </c>
      <c r="BD1563" s="17" t="n">
        <f aca="false">IF(E1563=0,"",(K1563+AY1563)/E1563*1000)</f>
        <v>1.5748031496063</v>
      </c>
      <c r="BE1563" s="16" t="n">
        <f aca="false">AY1563-SUMIFS(시군구_병원급!$E$5:$E$3668,시군구_병원급!$A$5:$A$3668,$A1563,시군구_병원급!$D$5:$D$3668,$D1563-3)</f>
        <v>0</v>
      </c>
      <c r="BF1563" s="16" t="n">
        <f aca="false">IF(AY1563=0,1,0)</f>
        <v>0</v>
      </c>
      <c r="BG1563" s="16" t="n">
        <f aca="false">IF(K1563+AY1563=0,1,0)</f>
        <v>0</v>
      </c>
      <c r="BH1563" s="16" t="n">
        <f aca="false">AF1563+AG1563+AH1563</f>
        <v>6</v>
      </c>
      <c r="BI1563" s="18" t="n">
        <f aca="false">IF(H1563=0,"",BH1563/H1563)</f>
        <v>0.315789473684211</v>
      </c>
      <c r="BJ1563" s="16" t="n">
        <f aca="false">IF(AP1563="","",AP1563+AN1563)</f>
        <v>3</v>
      </c>
    </row>
    <row r="1564" customFormat="false" ht="15" hidden="false" customHeight="true" outlineLevel="0" collapsed="false">
      <c r="A1564" s="9" t="s">
        <v>431</v>
      </c>
      <c r="B1564" s="10" t="s">
        <v>409</v>
      </c>
      <c r="C1564" s="10" t="s">
        <v>432</v>
      </c>
      <c r="D1564" s="9" t="n">
        <v>2022</v>
      </c>
      <c r="E1564" s="11" t="n">
        <v>847</v>
      </c>
      <c r="F1564" s="11" t="n">
        <v>90</v>
      </c>
      <c r="G1564" s="11" t="n">
        <v>92</v>
      </c>
      <c r="H1564" s="11" t="n">
        <v>16</v>
      </c>
      <c r="I1564" s="11" t="n">
        <v>1137</v>
      </c>
      <c r="J1564" s="11" t="n">
        <v>685</v>
      </c>
      <c r="K1564" s="11" t="n">
        <v>0</v>
      </c>
      <c r="L1564" s="12" t="n">
        <v>18.8902007083825</v>
      </c>
      <c r="M1564" s="12" t="n">
        <v>0</v>
      </c>
      <c r="N1564" s="13" t="n">
        <v>0.602462620932278</v>
      </c>
      <c r="O1564" s="13" t="n">
        <v>1.34238488783943</v>
      </c>
      <c r="P1564" s="13" t="n">
        <v>0.1086186540732</v>
      </c>
      <c r="Q1564" s="13" t="n">
        <v>-0.394134477825465</v>
      </c>
      <c r="R1564" s="13" t="n">
        <v>-0.417721518987342</v>
      </c>
      <c r="S1564" s="11" t="n">
        <v>-1</v>
      </c>
      <c r="T1564" s="13" t="n">
        <v>-0.0588235294117647</v>
      </c>
      <c r="U1564" s="13" t="n">
        <v>-0.0874799357945425</v>
      </c>
      <c r="V1564" s="11" t="n">
        <v>1</v>
      </c>
      <c r="W1564" s="13" t="n">
        <v>-0.3125</v>
      </c>
      <c r="X1564" s="11" t="n">
        <v>1</v>
      </c>
      <c r="Y1564" s="11" t="n">
        <v>0</v>
      </c>
      <c r="Z1564" s="11" t="n">
        <v>1</v>
      </c>
      <c r="AA1564" s="11" t="n">
        <v>0</v>
      </c>
      <c r="AB1564" s="10" t="s">
        <v>515</v>
      </c>
      <c r="AC1564" s="11" t="n">
        <v>3</v>
      </c>
      <c r="AD1564" s="11" t="n">
        <v>8</v>
      </c>
      <c r="AE1564" s="11" t="n">
        <v>1</v>
      </c>
      <c r="AF1564" s="11" t="n">
        <v>0</v>
      </c>
      <c r="AG1564" s="11" t="n">
        <v>4</v>
      </c>
      <c r="AH1564" s="11" t="n">
        <v>0</v>
      </c>
      <c r="AI1564" s="13" t="n">
        <v>0.1875</v>
      </c>
      <c r="AJ1564" s="13" t="n">
        <v>0.5</v>
      </c>
      <c r="AK1564" s="13" t="n">
        <v>0.0625</v>
      </c>
      <c r="AL1564" s="13" t="n">
        <v>0</v>
      </c>
      <c r="AM1564" s="13" t="n">
        <v>0.25</v>
      </c>
      <c r="AN1564" s="11" t="n">
        <v>1</v>
      </c>
      <c r="AO1564" s="13" t="n">
        <v>0.0588235294117647</v>
      </c>
      <c r="AP1564" s="11" t="n">
        <v>0</v>
      </c>
      <c r="AQ1564" s="11" t="n">
        <v>0</v>
      </c>
      <c r="AR1564" s="13" t="n">
        <v>0</v>
      </c>
      <c r="AS1564" s="13" t="n">
        <v>0</v>
      </c>
      <c r="AT1564" s="14" t="n">
        <f aca="false">SUMIFS(시도_소아과개폐업!$C$5:$C$293,시도_소아과개폐업!$A$5:$A$293,$D1564,시도_소아과개폐업!$B$5:$B$293,$B1564)</f>
        <v>18</v>
      </c>
      <c r="AU1564" s="14" t="n">
        <f aca="false">SUMIFS(시도_소아과개폐업!$D$5:$D$293,시도_소아과개폐업!$A$5:$A$293,$D1564,시도_소아과개폐업!$B$5:$B$293,$B1564)</f>
        <v>24</v>
      </c>
      <c r="AV1564" s="14" t="n">
        <f aca="false">SUMIFS(시도_소아과개폐업!$F$5:$F$293,시도_소아과개폐업!$A$5:$A$293,$D1564,시도_소아과개폐업!$B$5:$B$293,$B1564)</f>
        <v>-6</v>
      </c>
      <c r="AW1564" s="15" t="n">
        <f aca="false">SUMIFS(시도_소아과개폐업!$G$5:$G$293,시도_소아과개폐업!$A$5:$A$293,$D1564,시도_소아과개폐업!$B$5:$B$293,$B1564)</f>
        <v>0.263736263736264</v>
      </c>
      <c r="AX1564" s="14" t="n">
        <f aca="false">SUMIFS(시도_소아과개폐업!$H$5:$H$293,시도_소아과개폐업!$A$5:$A$293,$D1564,시도_소아과개폐업!$B$5:$B$293,$B1564)</f>
        <v>77</v>
      </c>
      <c r="AY1564" s="14" t="n">
        <f aca="false">SUMIFS(시군구_병원급!$E$5:$E$3668,시군구_병원급!$A$5:$A$3668,$A1564,시군구_병원급!$D$5:$D$3668,$D1564)</f>
        <v>1</v>
      </c>
      <c r="AZ1564" s="14" t="n">
        <f aca="false">SUMIFS(시군구_병원급!$F$5:$F$3668,시군구_병원급!$A$5:$A$3668,$A1564,시군구_병원급!$D$5:$D$3668,$D1564)</f>
        <v>0</v>
      </c>
      <c r="BA1564" s="14" t="n">
        <f aca="false">SUMIFS(시군구_병원급!$G$5:$G$3668,시군구_병원급!$A$5:$A$3668,$A1564,시군구_병원급!$D$5:$D$3668,$D1564)</f>
        <v>2</v>
      </c>
      <c r="BB1564" s="14" t="n">
        <f aca="false">SUMIFS(시군구_병원급!$H$5:$H$3668,시군구_병원급!$A$5:$A$3668,$A1564,시군구_병원급!$D$5:$D$3668,$D1564)</f>
        <v>5</v>
      </c>
      <c r="BC1564" s="16" t="n">
        <f aca="false">K1564+AY1564</f>
        <v>1</v>
      </c>
      <c r="BD1564" s="17" t="n">
        <f aca="false">IF(E1564=0,"",(K1564+AY1564)/E1564*1000)</f>
        <v>1.18063754427391</v>
      </c>
      <c r="BE1564" s="16" t="n">
        <f aca="false">AY1564-SUMIFS(시군구_병원급!$E$5:$E$3668,시군구_병원급!$A$5:$A$3668,$A1564,시군구_병원급!$D$5:$D$3668,$D1564-3)</f>
        <v>0</v>
      </c>
      <c r="BF1564" s="16" t="n">
        <f aca="false">IF(AY1564=0,1,0)</f>
        <v>0</v>
      </c>
      <c r="BG1564" s="16" t="n">
        <f aca="false">IF(K1564+AY1564=0,1,0)</f>
        <v>0</v>
      </c>
      <c r="BH1564" s="16" t="n">
        <f aca="false">AF1564+AG1564+AH1564</f>
        <v>4</v>
      </c>
      <c r="BI1564" s="18" t="n">
        <f aca="false">IF(H1564=0,"",BH1564/H1564)</f>
        <v>0.25</v>
      </c>
      <c r="BJ1564" s="16" t="n">
        <f aca="false">IF(AP1564="","",AP1564+AN1564)</f>
        <v>1</v>
      </c>
    </row>
    <row r="1565" customFormat="false" ht="15" hidden="false" customHeight="true" outlineLevel="0" collapsed="false">
      <c r="A1565" s="9" t="s">
        <v>433</v>
      </c>
      <c r="B1565" s="10" t="s">
        <v>409</v>
      </c>
      <c r="C1565" s="10" t="s">
        <v>434</v>
      </c>
      <c r="D1565" s="9" t="n">
        <v>2022</v>
      </c>
      <c r="E1565" s="11" t="n">
        <v>681</v>
      </c>
      <c r="F1565" s="11" t="n">
        <v>101</v>
      </c>
      <c r="G1565" s="11" t="n">
        <v>102</v>
      </c>
      <c r="H1565" s="11" t="n">
        <v>10</v>
      </c>
      <c r="I1565" s="11" t="n">
        <v>519</v>
      </c>
      <c r="J1565" s="11" t="n">
        <v>441</v>
      </c>
      <c r="K1565" s="11" t="n">
        <v>0</v>
      </c>
      <c r="L1565" s="12" t="n">
        <v>14.6842878120411</v>
      </c>
      <c r="M1565" s="12" t="n">
        <v>0</v>
      </c>
      <c r="N1565" s="13" t="n">
        <v>0.84971098265896</v>
      </c>
      <c r="O1565" s="13" t="n">
        <v>0.762114537444934</v>
      </c>
      <c r="P1565" s="13" t="n">
        <v>0.149779735682819</v>
      </c>
      <c r="Q1565" s="13" t="n">
        <v>-0.210892236384705</v>
      </c>
      <c r="R1565" s="13" t="n">
        <v>-0.135593220338983</v>
      </c>
      <c r="S1565" s="11" t="n">
        <v>0</v>
      </c>
      <c r="T1565" s="13" t="n">
        <v>0</v>
      </c>
      <c r="U1565" s="13" t="n">
        <v>-0.0926573426573427</v>
      </c>
      <c r="V1565" s="11" t="n">
        <v>1</v>
      </c>
      <c r="W1565" s="13" t="n">
        <v>-0.1</v>
      </c>
      <c r="X1565" s="11" t="n">
        <v>0</v>
      </c>
      <c r="Y1565" s="11" t="n">
        <v>0</v>
      </c>
      <c r="Z1565" s="11" t="n">
        <v>0</v>
      </c>
      <c r="AA1565" s="11" t="n">
        <v>0</v>
      </c>
      <c r="AB1565" s="10" t="s">
        <v>515</v>
      </c>
      <c r="AC1565" s="11" t="n">
        <v>3</v>
      </c>
      <c r="AD1565" s="11" t="n">
        <v>3</v>
      </c>
      <c r="AE1565" s="11" t="n">
        <v>0</v>
      </c>
      <c r="AF1565" s="11" t="n">
        <v>0</v>
      </c>
      <c r="AG1565" s="11" t="n">
        <v>4</v>
      </c>
      <c r="AH1565" s="11" t="n">
        <v>0</v>
      </c>
      <c r="AI1565" s="13" t="n">
        <v>0.3</v>
      </c>
      <c r="AJ1565" s="13" t="n">
        <v>0.3</v>
      </c>
      <c r="AK1565" s="13" t="n">
        <v>0</v>
      </c>
      <c r="AL1565" s="13" t="n">
        <v>0</v>
      </c>
      <c r="AM1565" s="13" t="n">
        <v>0.4</v>
      </c>
      <c r="AN1565" s="11" t="n">
        <v>0</v>
      </c>
      <c r="AO1565" s="13" t="n">
        <v>0</v>
      </c>
      <c r="AP1565" s="11" t="n">
        <v>0</v>
      </c>
      <c r="AQ1565" s="11" t="n">
        <v>0</v>
      </c>
      <c r="AR1565" s="13" t="n">
        <v>0</v>
      </c>
      <c r="AS1565" s="13" t="n">
        <v>0</v>
      </c>
      <c r="AT1565" s="14" t="n">
        <f aca="false">SUMIFS(시도_소아과개폐업!$C$5:$C$293,시도_소아과개폐업!$A$5:$A$293,$D1565,시도_소아과개폐업!$B$5:$B$293,$B1565)</f>
        <v>18</v>
      </c>
      <c r="AU1565" s="14" t="n">
        <f aca="false">SUMIFS(시도_소아과개폐업!$D$5:$D$293,시도_소아과개폐업!$A$5:$A$293,$D1565,시도_소아과개폐업!$B$5:$B$293,$B1565)</f>
        <v>24</v>
      </c>
      <c r="AV1565" s="14" t="n">
        <f aca="false">SUMIFS(시도_소아과개폐업!$F$5:$F$293,시도_소아과개폐업!$A$5:$A$293,$D1565,시도_소아과개폐업!$B$5:$B$293,$B1565)</f>
        <v>-6</v>
      </c>
      <c r="AW1565" s="15" t="n">
        <f aca="false">SUMIFS(시도_소아과개폐업!$G$5:$G$293,시도_소아과개폐업!$A$5:$A$293,$D1565,시도_소아과개폐업!$B$5:$B$293,$B1565)</f>
        <v>0.263736263736264</v>
      </c>
      <c r="AX1565" s="14" t="n">
        <f aca="false">SUMIFS(시도_소아과개폐업!$H$5:$H$293,시도_소아과개폐업!$A$5:$A$293,$D1565,시도_소아과개폐업!$B$5:$B$293,$B1565)</f>
        <v>77</v>
      </c>
      <c r="AY1565" s="14" t="n">
        <f aca="false">SUMIFS(시군구_병원급!$E$5:$E$3668,시군구_병원급!$A$5:$A$3668,$A1565,시군구_병원급!$D$5:$D$3668,$D1565)</f>
        <v>1</v>
      </c>
      <c r="AZ1565" s="14" t="n">
        <f aca="false">SUMIFS(시군구_병원급!$F$5:$F$3668,시군구_병원급!$A$5:$A$3668,$A1565,시군구_병원급!$D$5:$D$3668,$D1565)</f>
        <v>0</v>
      </c>
      <c r="BA1565" s="14" t="n">
        <f aca="false">SUMIFS(시군구_병원급!$G$5:$G$3668,시군구_병원급!$A$5:$A$3668,$A1565,시군구_병원급!$D$5:$D$3668,$D1565)</f>
        <v>1</v>
      </c>
      <c r="BB1565" s="14" t="n">
        <f aca="false">SUMIFS(시군구_병원급!$H$5:$H$3668,시군구_병원급!$A$5:$A$3668,$A1565,시군구_병원급!$D$5:$D$3668,$D1565)</f>
        <v>2</v>
      </c>
      <c r="BC1565" s="16" t="n">
        <f aca="false">K1565+AY1565</f>
        <v>1</v>
      </c>
      <c r="BD1565" s="17" t="n">
        <f aca="false">IF(E1565=0,"",(K1565+AY1565)/E1565*1000)</f>
        <v>1.46842878120411</v>
      </c>
      <c r="BE1565" s="16" t="n">
        <f aca="false">AY1565-SUMIFS(시군구_병원급!$E$5:$E$3668,시군구_병원급!$A$5:$A$3668,$A1565,시군구_병원급!$D$5:$D$3668,$D1565-3)</f>
        <v>0</v>
      </c>
      <c r="BF1565" s="16" t="n">
        <f aca="false">IF(AY1565=0,1,0)</f>
        <v>0</v>
      </c>
      <c r="BG1565" s="16" t="n">
        <f aca="false">IF(K1565+AY1565=0,1,0)</f>
        <v>0</v>
      </c>
      <c r="BH1565" s="16" t="n">
        <f aca="false">AF1565+AG1565+AH1565</f>
        <v>4</v>
      </c>
      <c r="BI1565" s="18" t="n">
        <f aca="false">IF(H1565=0,"",BH1565/H1565)</f>
        <v>0.4</v>
      </c>
      <c r="BJ1565" s="16" t="n">
        <f aca="false">IF(AP1565="","",AP1565+AN1565)</f>
        <v>0</v>
      </c>
    </row>
    <row r="1566" customFormat="false" ht="15" hidden="false" customHeight="true" outlineLevel="0" collapsed="false">
      <c r="A1566" s="9" t="s">
        <v>435</v>
      </c>
      <c r="B1566" s="10" t="s">
        <v>409</v>
      </c>
      <c r="C1566" s="10" t="s">
        <v>436</v>
      </c>
      <c r="D1566" s="9" t="n">
        <v>2022</v>
      </c>
      <c r="E1566" s="11" t="n">
        <v>751</v>
      </c>
      <c r="F1566" s="11" t="n">
        <v>89</v>
      </c>
      <c r="G1566" s="11" t="n">
        <v>93</v>
      </c>
      <c r="H1566" s="11" t="n">
        <v>12</v>
      </c>
      <c r="I1566" s="11" t="n">
        <v>652</v>
      </c>
      <c r="J1566" s="11" t="n">
        <v>440</v>
      </c>
      <c r="K1566" s="11" t="n">
        <v>0</v>
      </c>
      <c r="L1566" s="12" t="n">
        <v>15.9786950732357</v>
      </c>
      <c r="M1566" s="12" t="n">
        <v>0</v>
      </c>
      <c r="N1566" s="13" t="n">
        <v>0.674846625766871</v>
      </c>
      <c r="O1566" s="13" t="n">
        <v>0.868175765645806</v>
      </c>
      <c r="P1566" s="13" t="n">
        <v>0.123834886817577</v>
      </c>
      <c r="Q1566" s="13" t="n">
        <v>-0.342381786339755</v>
      </c>
      <c r="R1566" s="13" t="n">
        <v>-0.497297297297297</v>
      </c>
      <c r="S1566" s="11" t="n">
        <v>0</v>
      </c>
      <c r="T1566" s="13" t="n">
        <v>-0.0769230769230769</v>
      </c>
      <c r="U1566" s="13" t="n">
        <v>-0.139841688654354</v>
      </c>
      <c r="V1566" s="11" t="n">
        <v>1</v>
      </c>
      <c r="W1566" s="13" t="n">
        <v>0</v>
      </c>
      <c r="X1566" s="11" t="n">
        <v>0</v>
      </c>
      <c r="Y1566" s="11" t="n">
        <v>0</v>
      </c>
      <c r="Z1566" s="11" t="n">
        <v>0</v>
      </c>
      <c r="AA1566" s="11" t="n">
        <v>0</v>
      </c>
      <c r="AB1566" s="10" t="s">
        <v>515</v>
      </c>
      <c r="AC1566" s="11" t="n">
        <v>5</v>
      </c>
      <c r="AD1566" s="11" t="n">
        <v>4</v>
      </c>
      <c r="AE1566" s="11" t="n">
        <v>0</v>
      </c>
      <c r="AF1566" s="11" t="n">
        <v>1</v>
      </c>
      <c r="AG1566" s="11" t="n">
        <v>2</v>
      </c>
      <c r="AH1566" s="11" t="n">
        <v>0</v>
      </c>
      <c r="AI1566" s="13" t="n">
        <v>0.416666666666667</v>
      </c>
      <c r="AJ1566" s="13" t="n">
        <v>0.333333333333333</v>
      </c>
      <c r="AK1566" s="13" t="n">
        <v>0</v>
      </c>
      <c r="AL1566" s="13" t="n">
        <v>0.0833333333333333</v>
      </c>
      <c r="AM1566" s="13" t="n">
        <v>0.166666666666667</v>
      </c>
      <c r="AN1566" s="11" t="n">
        <v>0</v>
      </c>
      <c r="AO1566" s="13" t="n">
        <v>0</v>
      </c>
      <c r="AP1566" s="11" t="n">
        <v>1</v>
      </c>
      <c r="AQ1566" s="11" t="n">
        <v>0</v>
      </c>
      <c r="AR1566" s="13" t="n">
        <v>0.0769230769230769</v>
      </c>
      <c r="AS1566" s="13" t="n">
        <v>0</v>
      </c>
      <c r="AT1566" s="14" t="n">
        <f aca="false">SUMIFS(시도_소아과개폐업!$C$5:$C$293,시도_소아과개폐업!$A$5:$A$293,$D1566,시도_소아과개폐업!$B$5:$B$293,$B1566)</f>
        <v>18</v>
      </c>
      <c r="AU1566" s="14" t="n">
        <f aca="false">SUMIFS(시도_소아과개폐업!$D$5:$D$293,시도_소아과개폐업!$A$5:$A$293,$D1566,시도_소아과개폐업!$B$5:$B$293,$B1566)</f>
        <v>24</v>
      </c>
      <c r="AV1566" s="14" t="n">
        <f aca="false">SUMIFS(시도_소아과개폐업!$F$5:$F$293,시도_소아과개폐업!$A$5:$A$293,$D1566,시도_소아과개폐업!$B$5:$B$293,$B1566)</f>
        <v>-6</v>
      </c>
      <c r="AW1566" s="15" t="n">
        <f aca="false">SUMIFS(시도_소아과개폐업!$G$5:$G$293,시도_소아과개폐업!$A$5:$A$293,$D1566,시도_소아과개폐업!$B$5:$B$293,$B1566)</f>
        <v>0.263736263736264</v>
      </c>
      <c r="AX1566" s="14" t="n">
        <f aca="false">SUMIFS(시도_소아과개폐업!$H$5:$H$293,시도_소아과개폐업!$A$5:$A$293,$D1566,시도_소아과개폐업!$B$5:$B$293,$B1566)</f>
        <v>77</v>
      </c>
      <c r="AY1566" s="14" t="n">
        <f aca="false">SUMIFS(시군구_병원급!$E$5:$E$3668,시군구_병원급!$A$5:$A$3668,$A1566,시군구_병원급!$D$5:$D$3668,$D1566)</f>
        <v>0</v>
      </c>
      <c r="AZ1566" s="14" t="n">
        <f aca="false">SUMIFS(시군구_병원급!$F$5:$F$3668,시군구_병원급!$A$5:$A$3668,$A1566,시군구_병원급!$D$5:$D$3668,$D1566)</f>
        <v>0</v>
      </c>
      <c r="BA1566" s="14" t="n">
        <f aca="false">SUMIFS(시군구_병원급!$G$5:$G$3668,시군구_병원급!$A$5:$A$3668,$A1566,시군구_병원급!$D$5:$D$3668,$D1566)</f>
        <v>0</v>
      </c>
      <c r="BB1566" s="14" t="n">
        <f aca="false">SUMIFS(시군구_병원급!$H$5:$H$3668,시군구_병원급!$A$5:$A$3668,$A1566,시군구_병원급!$D$5:$D$3668,$D1566)</f>
        <v>3</v>
      </c>
      <c r="BC1566" s="16" t="n">
        <f aca="false">K1566+AY1566</f>
        <v>0</v>
      </c>
      <c r="BD1566" s="17" t="n">
        <f aca="false">IF(E1566=0,"",(K1566+AY1566)/E1566*1000)</f>
        <v>0</v>
      </c>
      <c r="BE1566" s="16" t="n">
        <f aca="false">AY1566-SUMIFS(시군구_병원급!$E$5:$E$3668,시군구_병원급!$A$5:$A$3668,$A1566,시군구_병원급!$D$5:$D$3668,$D1566-3)</f>
        <v>-2</v>
      </c>
      <c r="BF1566" s="16" t="n">
        <f aca="false">IF(AY1566=0,1,0)</f>
        <v>1</v>
      </c>
      <c r="BG1566" s="16" t="n">
        <f aca="false">IF(K1566+AY1566=0,1,0)</f>
        <v>1</v>
      </c>
      <c r="BH1566" s="16" t="n">
        <f aca="false">AF1566+AG1566+AH1566</f>
        <v>3</v>
      </c>
      <c r="BI1566" s="18" t="n">
        <f aca="false">IF(H1566=0,"",BH1566/H1566)</f>
        <v>0.25</v>
      </c>
      <c r="BJ1566" s="16" t="n">
        <f aca="false">IF(AP1566="","",AP1566+AN1566)</f>
        <v>1</v>
      </c>
    </row>
    <row r="1567" customFormat="false" ht="15" hidden="false" customHeight="true" outlineLevel="0" collapsed="false">
      <c r="A1567" s="9" t="s">
        <v>437</v>
      </c>
      <c r="B1567" s="10" t="s">
        <v>409</v>
      </c>
      <c r="C1567" s="10" t="s">
        <v>438</v>
      </c>
      <c r="D1567" s="9" t="n">
        <v>2022</v>
      </c>
      <c r="E1567" s="11" t="n">
        <v>565</v>
      </c>
      <c r="F1567" s="11" t="n">
        <v>58</v>
      </c>
      <c r="G1567" s="11" t="n">
        <v>59</v>
      </c>
      <c r="H1567" s="11" t="n">
        <v>9</v>
      </c>
      <c r="I1567" s="11" t="n">
        <v>422</v>
      </c>
      <c r="J1567" s="11" t="n">
        <v>277</v>
      </c>
      <c r="K1567" s="11" t="n">
        <v>0</v>
      </c>
      <c r="L1567" s="12" t="n">
        <v>15.929203539823</v>
      </c>
      <c r="M1567" s="12" t="n">
        <v>0</v>
      </c>
      <c r="N1567" s="13" t="n">
        <v>0.656398104265403</v>
      </c>
      <c r="O1567" s="13" t="n">
        <v>0.746902654867257</v>
      </c>
      <c r="P1567" s="13" t="n">
        <v>0.104424778761062</v>
      </c>
      <c r="Q1567" s="13" t="n">
        <v>-0.32657926102503</v>
      </c>
      <c r="R1567" s="13" t="n">
        <v>-0.593103448275862</v>
      </c>
      <c r="S1567" s="11" t="n">
        <v>0</v>
      </c>
      <c r="T1567" s="13" t="n">
        <v>-0.25</v>
      </c>
      <c r="U1567" s="13" t="n">
        <v>-0.190019193857965</v>
      </c>
      <c r="V1567" s="11" t="n">
        <v>1</v>
      </c>
      <c r="W1567" s="13" t="n">
        <v>-0.333333333333333</v>
      </c>
      <c r="X1567" s="11" t="n">
        <v>1</v>
      </c>
      <c r="Y1567" s="11" t="n">
        <v>0</v>
      </c>
      <c r="Z1567" s="11" t="n">
        <v>1</v>
      </c>
      <c r="AA1567" s="11" t="n">
        <v>0</v>
      </c>
      <c r="AB1567" s="10" t="s">
        <v>515</v>
      </c>
      <c r="AC1567" s="11" t="n">
        <v>7</v>
      </c>
      <c r="AD1567" s="11" t="n">
        <v>0</v>
      </c>
      <c r="AE1567" s="11" t="n">
        <v>0</v>
      </c>
      <c r="AF1567" s="11" t="n">
        <v>0</v>
      </c>
      <c r="AG1567" s="11" t="n">
        <v>2</v>
      </c>
      <c r="AH1567" s="11" t="n">
        <v>0</v>
      </c>
      <c r="AI1567" s="13" t="n">
        <v>0.777777777777778</v>
      </c>
      <c r="AJ1567" s="13" t="n">
        <v>0</v>
      </c>
      <c r="AK1567" s="13" t="n">
        <v>0</v>
      </c>
      <c r="AL1567" s="13" t="n">
        <v>0</v>
      </c>
      <c r="AM1567" s="13" t="n">
        <v>0.222222222222222</v>
      </c>
      <c r="AN1567" s="11" t="n">
        <v>2</v>
      </c>
      <c r="AO1567" s="13" t="n">
        <v>0.181818181818182</v>
      </c>
      <c r="AP1567" s="11" t="n">
        <v>1</v>
      </c>
      <c r="AQ1567" s="11" t="n">
        <v>0</v>
      </c>
      <c r="AR1567" s="13" t="n">
        <v>0.0833333333333333</v>
      </c>
      <c r="AS1567" s="13" t="n">
        <v>0</v>
      </c>
      <c r="AT1567" s="14" t="n">
        <f aca="false">SUMIFS(시도_소아과개폐업!$C$5:$C$293,시도_소아과개폐업!$A$5:$A$293,$D1567,시도_소아과개폐업!$B$5:$B$293,$B1567)</f>
        <v>18</v>
      </c>
      <c r="AU1567" s="14" t="n">
        <f aca="false">SUMIFS(시도_소아과개폐업!$D$5:$D$293,시도_소아과개폐업!$A$5:$A$293,$D1567,시도_소아과개폐업!$B$5:$B$293,$B1567)</f>
        <v>24</v>
      </c>
      <c r="AV1567" s="14" t="n">
        <f aca="false">SUMIFS(시도_소아과개폐업!$F$5:$F$293,시도_소아과개폐업!$A$5:$A$293,$D1567,시도_소아과개폐업!$B$5:$B$293,$B1567)</f>
        <v>-6</v>
      </c>
      <c r="AW1567" s="15" t="n">
        <f aca="false">SUMIFS(시도_소아과개폐업!$G$5:$G$293,시도_소아과개폐업!$A$5:$A$293,$D1567,시도_소아과개폐업!$B$5:$B$293,$B1567)</f>
        <v>0.263736263736264</v>
      </c>
      <c r="AX1567" s="14" t="n">
        <f aca="false">SUMIFS(시도_소아과개폐업!$H$5:$H$293,시도_소아과개폐업!$A$5:$A$293,$D1567,시도_소아과개폐업!$B$5:$B$293,$B1567)</f>
        <v>77</v>
      </c>
      <c r="AY1567" s="14" t="n">
        <f aca="false">SUMIFS(시군구_병원급!$E$5:$E$3668,시군구_병원급!$A$5:$A$3668,$A1567,시군구_병원급!$D$5:$D$3668,$D1567)</f>
        <v>0</v>
      </c>
      <c r="AZ1567" s="14" t="n">
        <f aca="false">SUMIFS(시군구_병원급!$F$5:$F$3668,시군구_병원급!$A$5:$A$3668,$A1567,시군구_병원급!$D$5:$D$3668,$D1567)</f>
        <v>0</v>
      </c>
      <c r="BA1567" s="14" t="n">
        <f aca="false">SUMIFS(시군구_병원급!$G$5:$G$3668,시군구_병원급!$A$5:$A$3668,$A1567,시군구_병원급!$D$5:$D$3668,$D1567)</f>
        <v>0</v>
      </c>
      <c r="BB1567" s="14" t="n">
        <f aca="false">SUMIFS(시군구_병원급!$H$5:$H$3668,시군구_병원급!$A$5:$A$3668,$A1567,시군구_병원급!$D$5:$D$3668,$D1567)</f>
        <v>1</v>
      </c>
      <c r="BC1567" s="16" t="n">
        <f aca="false">K1567+AY1567</f>
        <v>0</v>
      </c>
      <c r="BD1567" s="17" t="n">
        <f aca="false">IF(E1567=0,"",(K1567+AY1567)/E1567*1000)</f>
        <v>0</v>
      </c>
      <c r="BE1567" s="16" t="n">
        <f aca="false">AY1567-SUMIFS(시군구_병원급!$E$5:$E$3668,시군구_병원급!$A$5:$A$3668,$A1567,시군구_병원급!$D$5:$D$3668,$D1567-3)</f>
        <v>0</v>
      </c>
      <c r="BF1567" s="16" t="n">
        <f aca="false">IF(AY1567=0,1,0)</f>
        <v>1</v>
      </c>
      <c r="BG1567" s="16" t="n">
        <f aca="false">IF(K1567+AY1567=0,1,0)</f>
        <v>1</v>
      </c>
      <c r="BH1567" s="16" t="n">
        <f aca="false">AF1567+AG1567+AH1567</f>
        <v>2</v>
      </c>
      <c r="BI1567" s="18" t="n">
        <f aca="false">IF(H1567=0,"",BH1567/H1567)</f>
        <v>0.222222222222222</v>
      </c>
      <c r="BJ1567" s="16" t="n">
        <f aca="false">IF(AP1567="","",AP1567+AN1567)</f>
        <v>3</v>
      </c>
    </row>
    <row r="1568" customFormat="false" ht="15" hidden="false" customHeight="true" outlineLevel="0" collapsed="false">
      <c r="A1568" s="9" t="s">
        <v>439</v>
      </c>
      <c r="B1568" s="10" t="s">
        <v>409</v>
      </c>
      <c r="C1568" s="10" t="s">
        <v>440</v>
      </c>
      <c r="D1568" s="9" t="n">
        <v>2022</v>
      </c>
      <c r="E1568" s="11" t="n">
        <v>716</v>
      </c>
      <c r="F1568" s="11" t="n">
        <v>72</v>
      </c>
      <c r="G1568" s="11" t="n">
        <v>76</v>
      </c>
      <c r="H1568" s="11" t="n">
        <v>10</v>
      </c>
      <c r="I1568" s="11" t="n">
        <v>567</v>
      </c>
      <c r="J1568" s="11" t="n">
        <v>394</v>
      </c>
      <c r="K1568" s="11" t="n">
        <v>1</v>
      </c>
      <c r="L1568" s="12" t="n">
        <v>13.9664804469274</v>
      </c>
      <c r="M1568" s="12" t="n">
        <v>1.39664804469274</v>
      </c>
      <c r="N1568" s="13" t="n">
        <v>0.694885361552028</v>
      </c>
      <c r="O1568" s="13" t="n">
        <v>0.791899441340782</v>
      </c>
      <c r="P1568" s="13" t="n">
        <v>0.106145251396648</v>
      </c>
      <c r="Q1568" s="13" t="n">
        <v>-0.288977159880834</v>
      </c>
      <c r="R1568" s="13" t="n">
        <v>-0.441176470588235</v>
      </c>
      <c r="S1568" s="11" t="n">
        <v>0</v>
      </c>
      <c r="T1568" s="13" t="n">
        <v>-0.0909090909090909</v>
      </c>
      <c r="U1568" s="13" t="n">
        <v>-0.0704918032786885</v>
      </c>
      <c r="V1568" s="11" t="n">
        <v>0</v>
      </c>
      <c r="W1568" s="13" t="n">
        <v>-0.2</v>
      </c>
      <c r="X1568" s="11" t="n">
        <v>0</v>
      </c>
      <c r="Y1568" s="11" t="n">
        <v>0</v>
      </c>
      <c r="Z1568" s="11" t="n">
        <v>0</v>
      </c>
      <c r="AA1568" s="11" t="n">
        <v>0</v>
      </c>
      <c r="AB1568" s="10" t="s">
        <v>515</v>
      </c>
      <c r="AC1568" s="11" t="n">
        <v>7</v>
      </c>
      <c r="AD1568" s="11" t="n">
        <v>0</v>
      </c>
      <c r="AE1568" s="11" t="n">
        <v>1</v>
      </c>
      <c r="AF1568" s="11" t="n">
        <v>0</v>
      </c>
      <c r="AG1568" s="11" t="n">
        <v>2</v>
      </c>
      <c r="AH1568" s="11" t="n">
        <v>0</v>
      </c>
      <c r="AI1568" s="13" t="n">
        <v>0.7</v>
      </c>
      <c r="AJ1568" s="13" t="n">
        <v>0</v>
      </c>
      <c r="AK1568" s="13" t="n">
        <v>0.1</v>
      </c>
      <c r="AL1568" s="13" t="n">
        <v>0</v>
      </c>
      <c r="AM1568" s="13" t="n">
        <v>0.2</v>
      </c>
      <c r="AN1568" s="11" t="n">
        <v>0</v>
      </c>
      <c r="AO1568" s="13" t="n">
        <v>0</v>
      </c>
      <c r="AP1568" s="11" t="n">
        <v>3</v>
      </c>
      <c r="AQ1568" s="11" t="n">
        <v>1</v>
      </c>
      <c r="AR1568" s="13" t="n">
        <v>0.25</v>
      </c>
      <c r="AS1568" s="13" t="n">
        <v>0.0833333333333333</v>
      </c>
      <c r="AT1568" s="14" t="n">
        <f aca="false">SUMIFS(시도_소아과개폐업!$C$5:$C$293,시도_소아과개폐업!$A$5:$A$293,$D1568,시도_소아과개폐업!$B$5:$B$293,$B1568)</f>
        <v>18</v>
      </c>
      <c r="AU1568" s="14" t="n">
        <f aca="false">SUMIFS(시도_소아과개폐업!$D$5:$D$293,시도_소아과개폐업!$A$5:$A$293,$D1568,시도_소아과개폐업!$B$5:$B$293,$B1568)</f>
        <v>24</v>
      </c>
      <c r="AV1568" s="14" t="n">
        <f aca="false">SUMIFS(시도_소아과개폐업!$F$5:$F$293,시도_소아과개폐업!$A$5:$A$293,$D1568,시도_소아과개폐업!$B$5:$B$293,$B1568)</f>
        <v>-6</v>
      </c>
      <c r="AW1568" s="15" t="n">
        <f aca="false">SUMIFS(시도_소아과개폐업!$G$5:$G$293,시도_소아과개폐업!$A$5:$A$293,$D1568,시도_소아과개폐업!$B$5:$B$293,$B1568)</f>
        <v>0.263736263736264</v>
      </c>
      <c r="AX1568" s="14" t="n">
        <f aca="false">SUMIFS(시도_소아과개폐업!$H$5:$H$293,시도_소아과개폐업!$A$5:$A$293,$D1568,시도_소아과개폐업!$B$5:$B$293,$B1568)</f>
        <v>77</v>
      </c>
      <c r="AY1568" s="14" t="n">
        <f aca="false">SUMIFS(시군구_병원급!$E$5:$E$3668,시군구_병원급!$A$5:$A$3668,$A1568,시군구_병원급!$D$5:$D$3668,$D1568)</f>
        <v>1</v>
      </c>
      <c r="AZ1568" s="14" t="n">
        <f aca="false">SUMIFS(시군구_병원급!$F$5:$F$3668,시군구_병원급!$A$5:$A$3668,$A1568,시군구_병원급!$D$5:$D$3668,$D1568)</f>
        <v>0</v>
      </c>
      <c r="BA1568" s="14" t="n">
        <f aca="false">SUMIFS(시군구_병원급!$G$5:$G$3668,시군구_병원급!$A$5:$A$3668,$A1568,시군구_병원급!$D$5:$D$3668,$D1568)</f>
        <v>1</v>
      </c>
      <c r="BB1568" s="14" t="n">
        <f aca="false">SUMIFS(시군구_병원급!$H$5:$H$3668,시군구_병원급!$A$5:$A$3668,$A1568,시군구_병원급!$D$5:$D$3668,$D1568)</f>
        <v>1</v>
      </c>
      <c r="BC1568" s="16" t="n">
        <f aca="false">K1568+AY1568</f>
        <v>2</v>
      </c>
      <c r="BD1568" s="17" t="n">
        <f aca="false">IF(E1568=0,"",(K1568+AY1568)/E1568*1000)</f>
        <v>2.79329608938548</v>
      </c>
      <c r="BE1568" s="16" t="n">
        <f aca="false">AY1568-SUMIFS(시군구_병원급!$E$5:$E$3668,시군구_병원급!$A$5:$A$3668,$A1568,시군구_병원급!$D$5:$D$3668,$D1568-3)</f>
        <v>0</v>
      </c>
      <c r="BF1568" s="16" t="n">
        <f aca="false">IF(AY1568=0,1,0)</f>
        <v>0</v>
      </c>
      <c r="BG1568" s="16" t="n">
        <f aca="false">IF(K1568+AY1568=0,1,0)</f>
        <v>0</v>
      </c>
      <c r="BH1568" s="16" t="n">
        <f aca="false">AF1568+AG1568+AH1568</f>
        <v>2</v>
      </c>
      <c r="BI1568" s="18" t="n">
        <f aca="false">IF(H1568=0,"",BH1568/H1568)</f>
        <v>0.2</v>
      </c>
      <c r="BJ1568" s="16" t="n">
        <f aca="false">IF(AP1568="","",AP1568+AN1568)</f>
        <v>3</v>
      </c>
    </row>
    <row r="1569" customFormat="false" ht="15" hidden="false" customHeight="true" outlineLevel="0" collapsed="false">
      <c r="A1569" s="9" t="s">
        <v>441</v>
      </c>
      <c r="B1569" s="10" t="s">
        <v>409</v>
      </c>
      <c r="C1569" s="10" t="s">
        <v>442</v>
      </c>
      <c r="D1569" s="9" t="n">
        <v>2022</v>
      </c>
      <c r="E1569" s="11" t="n">
        <v>1505</v>
      </c>
      <c r="F1569" s="11" t="n">
        <v>171</v>
      </c>
      <c r="G1569" s="11" t="n">
        <v>175</v>
      </c>
      <c r="H1569" s="11" t="n">
        <v>26</v>
      </c>
      <c r="I1569" s="11" t="n">
        <v>1371</v>
      </c>
      <c r="J1569" s="11" t="n">
        <v>1057</v>
      </c>
      <c r="K1569" s="11" t="n">
        <v>2</v>
      </c>
      <c r="L1569" s="12" t="n">
        <v>17.2757475083057</v>
      </c>
      <c r="M1569" s="12" t="n">
        <v>1.32890365448505</v>
      </c>
      <c r="N1569" s="13" t="n">
        <v>0.770970094821298</v>
      </c>
      <c r="O1569" s="13" t="n">
        <v>0.910963455149502</v>
      </c>
      <c r="P1569" s="13" t="n">
        <v>0.116279069767442</v>
      </c>
      <c r="Q1569" s="13" t="n">
        <v>-0.257523433645782</v>
      </c>
      <c r="R1569" s="13" t="n">
        <v>-0.264705882352941</v>
      </c>
      <c r="S1569" s="11" t="n">
        <v>0</v>
      </c>
      <c r="T1569" s="13" t="n">
        <v>-0.0370370370370371</v>
      </c>
      <c r="U1569" s="13" t="n">
        <v>-0.0255863539445629</v>
      </c>
      <c r="V1569" s="11" t="n">
        <v>0</v>
      </c>
      <c r="W1569" s="13" t="n">
        <v>-0.115384615384615</v>
      </c>
      <c r="X1569" s="11" t="n">
        <v>0</v>
      </c>
      <c r="Y1569" s="11" t="n">
        <v>0</v>
      </c>
      <c r="Z1569" s="11" t="n">
        <v>0</v>
      </c>
      <c r="AA1569" s="11" t="n">
        <v>0</v>
      </c>
      <c r="AB1569" s="10" t="s">
        <v>515</v>
      </c>
      <c r="AC1569" s="11" t="n">
        <v>7</v>
      </c>
      <c r="AD1569" s="11" t="n">
        <v>13</v>
      </c>
      <c r="AE1569" s="11" t="n">
        <v>5</v>
      </c>
      <c r="AF1569" s="11" t="n">
        <v>0</v>
      </c>
      <c r="AG1569" s="11" t="n">
        <v>1</v>
      </c>
      <c r="AH1569" s="11" t="n">
        <v>0</v>
      </c>
      <c r="AI1569" s="13" t="n">
        <v>0.269230769230769</v>
      </c>
      <c r="AJ1569" s="13" t="n">
        <v>0.5</v>
      </c>
      <c r="AK1569" s="13" t="n">
        <v>0.192307692307692</v>
      </c>
      <c r="AL1569" s="13" t="n">
        <v>0</v>
      </c>
      <c r="AM1569" s="13" t="n">
        <v>0.0384615384615385</v>
      </c>
      <c r="AN1569" s="11" t="n">
        <v>1</v>
      </c>
      <c r="AO1569" s="13" t="n">
        <v>0.037037037037037</v>
      </c>
      <c r="AP1569" s="11" t="n">
        <v>0</v>
      </c>
      <c r="AQ1569" s="11" t="n">
        <v>0</v>
      </c>
      <c r="AR1569" s="13" t="n">
        <v>0</v>
      </c>
      <c r="AS1569" s="13" t="n">
        <v>0</v>
      </c>
      <c r="AT1569" s="14" t="n">
        <f aca="false">SUMIFS(시도_소아과개폐업!$C$5:$C$293,시도_소아과개폐업!$A$5:$A$293,$D1569,시도_소아과개폐업!$B$5:$B$293,$B1569)</f>
        <v>18</v>
      </c>
      <c r="AU1569" s="14" t="n">
        <f aca="false">SUMIFS(시도_소아과개폐업!$D$5:$D$293,시도_소아과개폐업!$A$5:$A$293,$D1569,시도_소아과개폐업!$B$5:$B$293,$B1569)</f>
        <v>24</v>
      </c>
      <c r="AV1569" s="14" t="n">
        <f aca="false">SUMIFS(시도_소아과개폐업!$F$5:$F$293,시도_소아과개폐업!$A$5:$A$293,$D1569,시도_소아과개폐업!$B$5:$B$293,$B1569)</f>
        <v>-6</v>
      </c>
      <c r="AW1569" s="15" t="n">
        <f aca="false">SUMIFS(시도_소아과개폐업!$G$5:$G$293,시도_소아과개폐업!$A$5:$A$293,$D1569,시도_소아과개폐업!$B$5:$B$293,$B1569)</f>
        <v>0.263736263736264</v>
      </c>
      <c r="AX1569" s="14" t="n">
        <f aca="false">SUMIFS(시도_소아과개폐업!$H$5:$H$293,시도_소아과개폐업!$A$5:$A$293,$D1569,시도_소아과개폐업!$B$5:$B$293,$B1569)</f>
        <v>77</v>
      </c>
      <c r="AY1569" s="14" t="n">
        <f aca="false">SUMIFS(시군구_병원급!$E$5:$E$3668,시군구_병원급!$A$5:$A$3668,$A1569,시군구_병원급!$D$5:$D$3668,$D1569)</f>
        <v>3</v>
      </c>
      <c r="AZ1569" s="14" t="n">
        <f aca="false">SUMIFS(시군구_병원급!$F$5:$F$3668,시군구_병원급!$A$5:$A$3668,$A1569,시군구_병원급!$D$5:$D$3668,$D1569)</f>
        <v>0</v>
      </c>
      <c r="BA1569" s="14" t="n">
        <f aca="false">SUMIFS(시군구_병원급!$G$5:$G$3668,시군구_병원급!$A$5:$A$3668,$A1569,시군구_병원급!$D$5:$D$3668,$D1569)</f>
        <v>3</v>
      </c>
      <c r="BB1569" s="14" t="n">
        <f aca="false">SUMIFS(시군구_병원급!$H$5:$H$3668,시군구_병원급!$A$5:$A$3668,$A1569,시군구_병원급!$D$5:$D$3668,$D1569)</f>
        <v>6</v>
      </c>
      <c r="BC1569" s="16" t="n">
        <f aca="false">K1569+AY1569</f>
        <v>5</v>
      </c>
      <c r="BD1569" s="17" t="n">
        <f aca="false">IF(E1569=0,"",(K1569+AY1569)/E1569*1000)</f>
        <v>3.32225913621262</v>
      </c>
      <c r="BE1569" s="16" t="n">
        <f aca="false">AY1569-SUMIFS(시군구_병원급!$E$5:$E$3668,시군구_병원급!$A$5:$A$3668,$A1569,시군구_병원급!$D$5:$D$3668,$D1569-3)</f>
        <v>1</v>
      </c>
      <c r="BF1569" s="16" t="n">
        <f aca="false">IF(AY1569=0,1,0)</f>
        <v>0</v>
      </c>
      <c r="BG1569" s="16" t="n">
        <f aca="false">IF(K1569+AY1569=0,1,0)</f>
        <v>0</v>
      </c>
      <c r="BH1569" s="16" t="n">
        <f aca="false">AF1569+AG1569+AH1569</f>
        <v>1</v>
      </c>
      <c r="BI1569" s="18" t="n">
        <f aca="false">IF(H1569=0,"",BH1569/H1569)</f>
        <v>0.0384615384615385</v>
      </c>
      <c r="BJ1569" s="16" t="n">
        <f aca="false">IF(AP1569="","",AP1569+AN1569)</f>
        <v>1</v>
      </c>
    </row>
    <row r="1570" customFormat="false" ht="15" hidden="false" customHeight="true" outlineLevel="0" collapsed="false">
      <c r="A1570" s="9" t="s">
        <v>443</v>
      </c>
      <c r="B1570" s="10" t="s">
        <v>409</v>
      </c>
      <c r="C1570" s="10" t="s">
        <v>444</v>
      </c>
      <c r="D1570" s="9" t="n">
        <v>2022</v>
      </c>
      <c r="E1570" s="11" t="n">
        <v>664</v>
      </c>
      <c r="F1570" s="11" t="n">
        <v>97</v>
      </c>
      <c r="G1570" s="11" t="n">
        <v>97</v>
      </c>
      <c r="H1570" s="11" t="n">
        <v>10</v>
      </c>
      <c r="I1570" s="11" t="n">
        <v>515</v>
      </c>
      <c r="J1570" s="11" t="n">
        <v>348</v>
      </c>
      <c r="K1570" s="11" t="n">
        <v>0</v>
      </c>
      <c r="L1570" s="12" t="n">
        <v>15.0602409638554</v>
      </c>
      <c r="M1570" s="12" t="n">
        <v>0</v>
      </c>
      <c r="N1570" s="13" t="n">
        <v>0.675728155339806</v>
      </c>
      <c r="O1570" s="13" t="n">
        <v>0.775602409638554</v>
      </c>
      <c r="P1570" s="13" t="n">
        <v>0.146084337349398</v>
      </c>
      <c r="Q1570" s="13" t="n">
        <v>-0.256438969764838</v>
      </c>
      <c r="R1570" s="13" t="n">
        <v>-0.291970802919708</v>
      </c>
      <c r="S1570" s="11" t="n">
        <v>0</v>
      </c>
      <c r="T1570" s="13" t="n">
        <v>0</v>
      </c>
      <c r="U1570" s="13" t="n">
        <v>-0.102787456445993</v>
      </c>
      <c r="V1570" s="11" t="n">
        <v>1</v>
      </c>
      <c r="W1570" s="13" t="n">
        <v>-0.1</v>
      </c>
      <c r="X1570" s="11" t="n">
        <v>0</v>
      </c>
      <c r="Y1570" s="11" t="n">
        <v>0</v>
      </c>
      <c r="Z1570" s="11" t="n">
        <v>0</v>
      </c>
      <c r="AA1570" s="11" t="n">
        <v>0</v>
      </c>
      <c r="AB1570" s="10" t="s">
        <v>515</v>
      </c>
      <c r="AC1570" s="11" t="n">
        <v>4</v>
      </c>
      <c r="AD1570" s="11" t="n">
        <v>1</v>
      </c>
      <c r="AE1570" s="11" t="n">
        <v>2</v>
      </c>
      <c r="AF1570" s="11" t="n">
        <v>0</v>
      </c>
      <c r="AG1570" s="11" t="n">
        <v>3</v>
      </c>
      <c r="AH1570" s="11" t="n">
        <v>0</v>
      </c>
      <c r="AI1570" s="13" t="n">
        <v>0.4</v>
      </c>
      <c r="AJ1570" s="13" t="n">
        <v>0.1</v>
      </c>
      <c r="AK1570" s="13" t="n">
        <v>0.2</v>
      </c>
      <c r="AL1570" s="13" t="n">
        <v>0</v>
      </c>
      <c r="AM1570" s="13" t="n">
        <v>0.3</v>
      </c>
      <c r="AN1570" s="11" t="n">
        <v>0</v>
      </c>
      <c r="AO1570" s="13" t="n">
        <v>0</v>
      </c>
      <c r="AP1570" s="11" t="n">
        <v>0</v>
      </c>
      <c r="AQ1570" s="11" t="n">
        <v>0</v>
      </c>
      <c r="AR1570" s="13" t="n">
        <v>0</v>
      </c>
      <c r="AS1570" s="13" t="n">
        <v>0</v>
      </c>
      <c r="AT1570" s="14" t="n">
        <f aca="false">SUMIFS(시도_소아과개폐업!$C$5:$C$293,시도_소아과개폐업!$A$5:$A$293,$D1570,시도_소아과개폐업!$B$5:$B$293,$B1570)</f>
        <v>18</v>
      </c>
      <c r="AU1570" s="14" t="n">
        <f aca="false">SUMIFS(시도_소아과개폐업!$D$5:$D$293,시도_소아과개폐업!$A$5:$A$293,$D1570,시도_소아과개폐업!$B$5:$B$293,$B1570)</f>
        <v>24</v>
      </c>
      <c r="AV1570" s="14" t="n">
        <f aca="false">SUMIFS(시도_소아과개폐업!$F$5:$F$293,시도_소아과개폐업!$A$5:$A$293,$D1570,시도_소아과개폐업!$B$5:$B$293,$B1570)</f>
        <v>-6</v>
      </c>
      <c r="AW1570" s="15" t="n">
        <f aca="false">SUMIFS(시도_소아과개폐업!$G$5:$G$293,시도_소아과개폐업!$A$5:$A$293,$D1570,시도_소아과개폐업!$B$5:$B$293,$B1570)</f>
        <v>0.263736263736264</v>
      </c>
      <c r="AX1570" s="14" t="n">
        <f aca="false">SUMIFS(시도_소아과개폐업!$H$5:$H$293,시도_소아과개폐업!$A$5:$A$293,$D1570,시도_소아과개폐업!$B$5:$B$293,$B1570)</f>
        <v>77</v>
      </c>
      <c r="AY1570" s="14" t="n">
        <f aca="false">SUMIFS(시군구_병원급!$E$5:$E$3668,시군구_병원급!$A$5:$A$3668,$A1570,시군구_병원급!$D$5:$D$3668,$D1570)</f>
        <v>3</v>
      </c>
      <c r="AZ1570" s="14" t="n">
        <f aca="false">SUMIFS(시군구_병원급!$F$5:$F$3668,시군구_병원급!$A$5:$A$3668,$A1570,시군구_병원급!$D$5:$D$3668,$D1570)</f>
        <v>0</v>
      </c>
      <c r="BA1570" s="14" t="n">
        <f aca="false">SUMIFS(시군구_병원급!$G$5:$G$3668,시군구_병원급!$A$5:$A$3668,$A1570,시군구_병원급!$D$5:$D$3668,$D1570)</f>
        <v>2</v>
      </c>
      <c r="BB1570" s="14" t="n">
        <f aca="false">SUMIFS(시군구_병원급!$H$5:$H$3668,시군구_병원급!$A$5:$A$3668,$A1570,시군구_병원급!$D$5:$D$3668,$D1570)</f>
        <v>5</v>
      </c>
      <c r="BC1570" s="16" t="n">
        <f aca="false">K1570+AY1570</f>
        <v>3</v>
      </c>
      <c r="BD1570" s="17" t="n">
        <f aca="false">IF(E1570=0,"",(K1570+AY1570)/E1570*1000)</f>
        <v>4.51807228915663</v>
      </c>
      <c r="BE1570" s="16" t="n">
        <f aca="false">AY1570-SUMIFS(시군구_병원급!$E$5:$E$3668,시군구_병원급!$A$5:$A$3668,$A1570,시군구_병원급!$D$5:$D$3668,$D1570-3)</f>
        <v>0</v>
      </c>
      <c r="BF1570" s="16" t="n">
        <f aca="false">IF(AY1570=0,1,0)</f>
        <v>0</v>
      </c>
      <c r="BG1570" s="16" t="n">
        <f aca="false">IF(K1570+AY1570=0,1,0)</f>
        <v>0</v>
      </c>
      <c r="BH1570" s="16" t="n">
        <f aca="false">AF1570+AG1570+AH1570</f>
        <v>3</v>
      </c>
      <c r="BI1570" s="18" t="n">
        <f aca="false">IF(H1570=0,"",BH1570/H1570)</f>
        <v>0.3</v>
      </c>
      <c r="BJ1570" s="16" t="n">
        <f aca="false">IF(AP1570="","",AP1570+AN1570)</f>
        <v>0</v>
      </c>
    </row>
    <row r="1571" customFormat="false" ht="15" hidden="false" customHeight="true" outlineLevel="0" collapsed="false">
      <c r="A1571" s="9" t="s">
        <v>445</v>
      </c>
      <c r="B1571" s="10" t="s">
        <v>446</v>
      </c>
      <c r="C1571" s="10" t="s">
        <v>447</v>
      </c>
      <c r="D1571" s="9" t="n">
        <v>2022</v>
      </c>
      <c r="E1571" s="11" t="n">
        <v>20608</v>
      </c>
      <c r="F1571" s="11" t="n">
        <v>2704</v>
      </c>
      <c r="G1571" s="11" t="n">
        <v>2766</v>
      </c>
      <c r="H1571" s="11" t="n">
        <v>333</v>
      </c>
      <c r="I1571" s="11" t="n">
        <v>19465</v>
      </c>
      <c r="J1571" s="11" t="n">
        <v>15748</v>
      </c>
      <c r="K1571" s="11" t="n">
        <v>30</v>
      </c>
      <c r="L1571" s="12" t="n">
        <v>16.1587732919255</v>
      </c>
      <c r="M1571" s="12" t="n">
        <v>1.45574534161491</v>
      </c>
      <c r="N1571" s="13" t="n">
        <v>0.809041870023118</v>
      </c>
      <c r="O1571" s="13" t="n">
        <v>0.944536102484472</v>
      </c>
      <c r="P1571" s="13" t="n">
        <v>0.134219720496894</v>
      </c>
      <c r="Q1571" s="13" t="n">
        <v>-0.196913604302249</v>
      </c>
      <c r="R1571" s="13" t="n">
        <v>-0.190991517987716</v>
      </c>
      <c r="S1571" s="11" t="n">
        <v>3</v>
      </c>
      <c r="T1571" s="13" t="n">
        <v>-0.059322033898305</v>
      </c>
      <c r="U1571" s="13" t="n">
        <v>-0.0497461433313806</v>
      </c>
      <c r="V1571" s="11" t="n">
        <v>0</v>
      </c>
      <c r="W1571" s="13" t="n">
        <v>-0.165165165165165</v>
      </c>
      <c r="X1571" s="11" t="n">
        <v>0</v>
      </c>
      <c r="Y1571" s="11" t="n">
        <v>0</v>
      </c>
      <c r="Z1571" s="11" t="n">
        <v>0</v>
      </c>
      <c r="AA1571" s="11" t="n">
        <v>0</v>
      </c>
      <c r="AB1571" s="10" t="s">
        <v>515</v>
      </c>
      <c r="AC1571" s="11" t="n">
        <v>24</v>
      </c>
      <c r="AD1571" s="11" t="n">
        <v>149</v>
      </c>
      <c r="AE1571" s="11" t="n">
        <v>78</v>
      </c>
      <c r="AF1571" s="11" t="n">
        <v>16</v>
      </c>
      <c r="AG1571" s="11" t="n">
        <v>66</v>
      </c>
      <c r="AH1571" s="11" t="n">
        <v>0</v>
      </c>
      <c r="AI1571" s="13" t="n">
        <v>0.0720720720720721</v>
      </c>
      <c r="AJ1571" s="13" t="n">
        <v>0.447447447447448</v>
      </c>
      <c r="AK1571" s="13" t="n">
        <v>0.234234234234234</v>
      </c>
      <c r="AL1571" s="13" t="n">
        <v>0.0480480480480481</v>
      </c>
      <c r="AM1571" s="13" t="n">
        <v>0.198198198198198</v>
      </c>
      <c r="AN1571" s="11" t="n">
        <v>6</v>
      </c>
      <c r="AO1571" s="13" t="n">
        <v>0.0176991150442478</v>
      </c>
      <c r="AP1571" s="11" t="n">
        <v>24</v>
      </c>
      <c r="AQ1571" s="11" t="n">
        <v>6</v>
      </c>
      <c r="AR1571" s="13" t="n">
        <v>0.0672268907563025</v>
      </c>
      <c r="AS1571" s="13" t="n">
        <v>0.0168067226890756</v>
      </c>
      <c r="AT1571" s="14" t="n">
        <f aca="false">SUMIFS(시도_소아과개폐업!$C$5:$C$293,시도_소아과개폐업!$A$5:$A$293,$D1571,시도_소아과개폐업!$B$5:$B$293,$B1571)</f>
        <v>6</v>
      </c>
      <c r="AU1571" s="14" t="n">
        <f aca="false">SUMIFS(시도_소아과개폐업!$D$5:$D$293,시도_소아과개폐업!$A$5:$A$293,$D1571,시도_소아과개폐업!$B$5:$B$293,$B1571)</f>
        <v>1</v>
      </c>
      <c r="AV1571" s="14" t="n">
        <f aca="false">SUMIFS(시도_소아과개폐업!$F$5:$F$293,시도_소아과개폐업!$A$5:$A$293,$D1571,시도_소아과개폐업!$B$5:$B$293,$B1571)</f>
        <v>5</v>
      </c>
      <c r="AW1571" s="15" t="n">
        <f aca="false">SUMIFS(시도_소아과개폐업!$G$5:$G$293,시도_소아과개폐업!$A$5:$A$293,$D1571,시도_소아과개폐업!$B$5:$B$293,$B1571)</f>
        <v>0.0294117647058824</v>
      </c>
      <c r="AX1571" s="14" t="n">
        <f aca="false">SUMIFS(시도_소아과개폐업!$H$5:$H$293,시도_소아과개폐업!$A$5:$A$293,$D1571,시도_소아과개폐업!$B$5:$B$293,$B1571)</f>
        <v>3</v>
      </c>
      <c r="AY1571" s="14" t="n">
        <f aca="false">SUMIFS(시군구_병원급!$E$5:$E$3668,시군구_병원급!$A$5:$A$3668,$A1571,시군구_병원급!$D$5:$D$3668,$D1571)</f>
        <v>3</v>
      </c>
      <c r="AZ1571" s="14" t="n">
        <f aca="false">SUMIFS(시군구_병원급!$F$5:$F$3668,시군구_병원급!$A$5:$A$3668,$A1571,시군구_병원급!$D$5:$D$3668,$D1571)</f>
        <v>5</v>
      </c>
      <c r="BA1571" s="14" t="n">
        <f aca="false">SUMIFS(시군구_병원급!$G$5:$G$3668,시군구_병원급!$A$5:$A$3668,$A1571,시군구_병원급!$D$5:$D$3668,$D1571)</f>
        <v>10</v>
      </c>
      <c r="BB1571" s="14" t="n">
        <f aca="false">SUMIFS(시군구_병원급!$H$5:$H$3668,시군구_병원급!$A$5:$A$3668,$A1571,시군구_병원급!$D$5:$D$3668,$D1571)</f>
        <v>31</v>
      </c>
      <c r="BC1571" s="16" t="n">
        <f aca="false">K1571+AY1571</f>
        <v>33</v>
      </c>
      <c r="BD1571" s="17" t="n">
        <f aca="false">IF(E1571=0,"",(K1571+AY1571)/E1571*1000)</f>
        <v>1.6013198757764</v>
      </c>
      <c r="BE1571" s="16" t="n">
        <f aca="false">AY1571-SUMIFS(시군구_병원급!$E$5:$E$3668,시군구_병원급!$A$5:$A$3668,$A1571,시군구_병원급!$D$5:$D$3668,$D1571-3)</f>
        <v>0</v>
      </c>
      <c r="BF1571" s="16" t="n">
        <f aca="false">IF(AY1571=0,1,0)</f>
        <v>0</v>
      </c>
      <c r="BG1571" s="16" t="n">
        <f aca="false">IF(K1571+AY1571=0,1,0)</f>
        <v>0</v>
      </c>
      <c r="BH1571" s="16" t="n">
        <f aca="false">AF1571+AG1571+AH1571</f>
        <v>82</v>
      </c>
      <c r="BI1571" s="18" t="n">
        <f aca="false">IF(H1571=0,"",BH1571/H1571)</f>
        <v>0.246246246246246</v>
      </c>
      <c r="BJ1571" s="16" t="n">
        <f aca="false">IF(AP1571="","",AP1571+AN1571)</f>
        <v>30</v>
      </c>
    </row>
    <row r="1572" customFormat="false" ht="15" hidden="false" customHeight="true" outlineLevel="0" collapsed="false">
      <c r="A1572" s="9" t="s">
        <v>448</v>
      </c>
      <c r="B1572" s="10" t="s">
        <v>446</v>
      </c>
      <c r="C1572" s="10" t="s">
        <v>449</v>
      </c>
      <c r="D1572" s="9" t="n">
        <v>2022</v>
      </c>
      <c r="E1572" s="11" t="n">
        <v>6588</v>
      </c>
      <c r="F1572" s="11" t="n">
        <v>819</v>
      </c>
      <c r="G1572" s="11" t="n">
        <v>833</v>
      </c>
      <c r="H1572" s="11" t="n">
        <v>118</v>
      </c>
      <c r="I1572" s="11" t="n">
        <v>7103</v>
      </c>
      <c r="J1572" s="11" t="n">
        <v>5222</v>
      </c>
      <c r="K1572" s="11" t="n">
        <v>6</v>
      </c>
      <c r="L1572" s="12" t="n">
        <v>17.9113539769278</v>
      </c>
      <c r="M1572" s="12" t="n">
        <v>0.910746812386157</v>
      </c>
      <c r="N1572" s="13" t="n">
        <v>0.735182317330705</v>
      </c>
      <c r="O1572" s="13" t="n">
        <v>1.07817243472981</v>
      </c>
      <c r="P1572" s="13" t="n">
        <v>0.126442015786278</v>
      </c>
      <c r="Q1572" s="13" t="n">
        <v>-0.181513231457324</v>
      </c>
      <c r="R1572" s="13" t="n">
        <v>-0.229417206290472</v>
      </c>
      <c r="S1572" s="11" t="n">
        <v>1</v>
      </c>
      <c r="T1572" s="13" t="n">
        <v>-0.0327868852459017</v>
      </c>
      <c r="U1572" s="13" t="n">
        <v>-0.0189226519337017</v>
      </c>
      <c r="V1572" s="11" t="n">
        <v>0</v>
      </c>
      <c r="W1572" s="13" t="n">
        <v>-0.152542372881356</v>
      </c>
      <c r="X1572" s="11" t="n">
        <v>0</v>
      </c>
      <c r="Y1572" s="11" t="n">
        <v>0</v>
      </c>
      <c r="Z1572" s="11" t="n">
        <v>0</v>
      </c>
      <c r="AA1572" s="11" t="n">
        <v>0</v>
      </c>
      <c r="AB1572" s="10" t="s">
        <v>515</v>
      </c>
      <c r="AC1572" s="11" t="n">
        <v>20</v>
      </c>
      <c r="AD1572" s="11" t="n">
        <v>33</v>
      </c>
      <c r="AE1572" s="11" t="n">
        <v>15</v>
      </c>
      <c r="AF1572" s="11" t="n">
        <v>6</v>
      </c>
      <c r="AG1572" s="11" t="n">
        <v>44</v>
      </c>
      <c r="AH1572" s="11" t="n">
        <v>0</v>
      </c>
      <c r="AI1572" s="13" t="n">
        <v>0.169491525423729</v>
      </c>
      <c r="AJ1572" s="13" t="n">
        <v>0.279661016949153</v>
      </c>
      <c r="AK1572" s="13" t="n">
        <v>0.127118644067797</v>
      </c>
      <c r="AL1572" s="13" t="n">
        <v>0.0508474576271187</v>
      </c>
      <c r="AM1572" s="13" t="n">
        <v>0.372881355932203</v>
      </c>
      <c r="AN1572" s="11" t="n">
        <v>2</v>
      </c>
      <c r="AO1572" s="13" t="n">
        <v>0.0166666666666667</v>
      </c>
      <c r="AP1572" s="11" t="n">
        <v>5</v>
      </c>
      <c r="AQ1572" s="11" t="n">
        <v>2</v>
      </c>
      <c r="AR1572" s="13" t="n">
        <v>0.040650406504065</v>
      </c>
      <c r="AS1572" s="13" t="n">
        <v>0.016260162601626</v>
      </c>
      <c r="AT1572" s="14" t="n">
        <f aca="false">SUMIFS(시도_소아과개폐업!$C$5:$C$293,시도_소아과개폐업!$A$5:$A$293,$D1572,시도_소아과개폐업!$B$5:$B$293,$B1572)</f>
        <v>6</v>
      </c>
      <c r="AU1572" s="14" t="n">
        <f aca="false">SUMIFS(시도_소아과개폐업!$D$5:$D$293,시도_소아과개폐업!$A$5:$A$293,$D1572,시도_소아과개폐업!$B$5:$B$293,$B1572)</f>
        <v>1</v>
      </c>
      <c r="AV1572" s="14" t="n">
        <f aca="false">SUMIFS(시도_소아과개폐업!$F$5:$F$293,시도_소아과개폐업!$A$5:$A$293,$D1572,시도_소아과개폐업!$B$5:$B$293,$B1572)</f>
        <v>5</v>
      </c>
      <c r="AW1572" s="15" t="n">
        <f aca="false">SUMIFS(시도_소아과개폐업!$G$5:$G$293,시도_소아과개폐업!$A$5:$A$293,$D1572,시도_소아과개폐업!$B$5:$B$293,$B1572)</f>
        <v>0.0294117647058824</v>
      </c>
      <c r="AX1572" s="14" t="n">
        <f aca="false">SUMIFS(시도_소아과개폐업!$H$5:$H$293,시도_소아과개폐업!$A$5:$A$293,$D1572,시도_소아과개폐업!$B$5:$B$293,$B1572)</f>
        <v>3</v>
      </c>
      <c r="AY1572" s="14" t="n">
        <f aca="false">SUMIFS(시군구_병원급!$E$5:$E$3668,시군구_병원급!$A$5:$A$3668,$A1572,시군구_병원급!$D$5:$D$3668,$D1572)</f>
        <v>1</v>
      </c>
      <c r="AZ1572" s="14" t="n">
        <f aca="false">SUMIFS(시군구_병원급!$F$5:$F$3668,시군구_병원급!$A$5:$A$3668,$A1572,시군구_병원급!$D$5:$D$3668,$D1572)</f>
        <v>1</v>
      </c>
      <c r="BA1572" s="14" t="n">
        <f aca="false">SUMIFS(시군구_병원급!$G$5:$G$3668,시군구_병원급!$A$5:$A$3668,$A1572,시군구_병원급!$D$5:$D$3668,$D1572)</f>
        <v>4</v>
      </c>
      <c r="BB1572" s="14" t="n">
        <f aca="false">SUMIFS(시군구_병원급!$H$5:$H$3668,시군구_병원급!$A$5:$A$3668,$A1572,시군구_병원급!$D$5:$D$3668,$D1572)</f>
        <v>5</v>
      </c>
      <c r="BC1572" s="16" t="n">
        <f aca="false">K1572+AY1572</f>
        <v>7</v>
      </c>
      <c r="BD1572" s="17" t="n">
        <f aca="false">IF(E1572=0,"",(K1572+AY1572)/E1572*1000)</f>
        <v>1.06253794778385</v>
      </c>
      <c r="BE1572" s="16" t="n">
        <f aca="false">AY1572-SUMIFS(시군구_병원급!$E$5:$E$3668,시군구_병원급!$A$5:$A$3668,$A1572,시군구_병원급!$D$5:$D$3668,$D1572-3)</f>
        <v>0</v>
      </c>
      <c r="BF1572" s="16" t="n">
        <f aca="false">IF(AY1572=0,1,0)</f>
        <v>0</v>
      </c>
      <c r="BG1572" s="16" t="n">
        <f aca="false">IF(K1572+AY1572=0,1,0)</f>
        <v>0</v>
      </c>
      <c r="BH1572" s="16" t="n">
        <f aca="false">AF1572+AG1572+AH1572</f>
        <v>50</v>
      </c>
      <c r="BI1572" s="18" t="n">
        <f aca="false">IF(H1572=0,"",BH1572/H1572)</f>
        <v>0.423728813559322</v>
      </c>
      <c r="BJ1572" s="16" t="n">
        <f aca="false">IF(AP1572="","",AP1572+AN1572)</f>
        <v>7</v>
      </c>
    </row>
    <row r="1573" customFormat="false" ht="15" hidden="false" customHeight="true" outlineLevel="0" collapsed="false">
      <c r="A1573" s="9" t="s">
        <v>450</v>
      </c>
      <c r="B1573" s="10" t="s">
        <v>451</v>
      </c>
      <c r="C1573" s="10" t="s">
        <v>452</v>
      </c>
      <c r="D1573" s="9" t="n">
        <v>2022</v>
      </c>
      <c r="E1573" s="11" t="n">
        <v>10400</v>
      </c>
      <c r="F1573" s="11" t="n">
        <v>1515</v>
      </c>
      <c r="G1573" s="11" t="n">
        <v>1509</v>
      </c>
      <c r="H1573" s="11" t="n">
        <v>198</v>
      </c>
      <c r="I1573" s="11" t="n">
        <v>9103</v>
      </c>
      <c r="J1573" s="11" t="n">
        <v>6788</v>
      </c>
      <c r="K1573" s="11" t="n">
        <v>11</v>
      </c>
      <c r="L1573" s="12" t="n">
        <v>19.0384615384615</v>
      </c>
      <c r="M1573" s="12" t="n">
        <v>1.05769230769231</v>
      </c>
      <c r="N1573" s="13" t="n">
        <v>0.745688234647918</v>
      </c>
      <c r="O1573" s="13" t="n">
        <v>0.875288461538462</v>
      </c>
      <c r="P1573" s="13" t="n">
        <v>0.145096153846154</v>
      </c>
      <c r="Q1573" s="13" t="n">
        <v>-0.133261105092091</v>
      </c>
      <c r="R1573" s="13" t="n">
        <v>-0.0991044776119403</v>
      </c>
      <c r="S1573" s="11" t="n">
        <v>2</v>
      </c>
      <c r="T1573" s="13" t="n">
        <v>-0.0434782608695652</v>
      </c>
      <c r="U1573" s="13" t="n">
        <v>-0.0335492090455463</v>
      </c>
      <c r="V1573" s="11" t="n">
        <v>0</v>
      </c>
      <c r="W1573" s="13" t="n">
        <v>-0.176767676767677</v>
      </c>
      <c r="X1573" s="11" t="n">
        <v>0</v>
      </c>
      <c r="Y1573" s="11" t="n">
        <v>0</v>
      </c>
      <c r="Z1573" s="11" t="n">
        <v>0</v>
      </c>
      <c r="AA1573" s="11" t="n">
        <v>0</v>
      </c>
      <c r="AB1573" s="10" t="s">
        <v>515</v>
      </c>
      <c r="AC1573" s="11" t="n">
        <v>24</v>
      </c>
      <c r="AD1573" s="11" t="n">
        <v>59</v>
      </c>
      <c r="AE1573" s="11" t="n">
        <v>86</v>
      </c>
      <c r="AF1573" s="11" t="n">
        <v>8</v>
      </c>
      <c r="AG1573" s="11" t="n">
        <v>20</v>
      </c>
      <c r="AH1573" s="11" t="n">
        <v>1</v>
      </c>
      <c r="AI1573" s="13" t="n">
        <v>0.121212121212121</v>
      </c>
      <c r="AJ1573" s="13" t="n">
        <v>0.297979797979798</v>
      </c>
      <c r="AK1573" s="13" t="n">
        <v>0.434343434343434</v>
      </c>
      <c r="AL1573" s="13" t="n">
        <v>0.0404040404040404</v>
      </c>
      <c r="AM1573" s="13" t="n">
        <v>0.101010101010101</v>
      </c>
      <c r="AN1573" s="11" t="n">
        <v>5</v>
      </c>
      <c r="AO1573" s="13" t="n">
        <v>0.0246305418719212</v>
      </c>
      <c r="AP1573" s="11" t="n">
        <v>15</v>
      </c>
      <c r="AQ1573" s="11" t="n">
        <v>5</v>
      </c>
      <c r="AR1573" s="13" t="n">
        <v>0.0704225352112676</v>
      </c>
      <c r="AS1573" s="13" t="n">
        <v>0.0234741784037559</v>
      </c>
      <c r="AT1573" s="14" t="n">
        <f aca="false">SUMIFS(시도_소아과개폐업!$C$5:$C$293,시도_소아과개폐업!$A$5:$A$293,$D1573,시도_소아과개폐업!$B$5:$B$293,$B1573)</f>
        <v>13</v>
      </c>
      <c r="AU1573" s="14" t="n">
        <f aca="false">SUMIFS(시도_소아과개폐업!$D$5:$D$293,시도_소아과개폐업!$A$5:$A$293,$D1573,시도_소아과개폐업!$B$5:$B$293,$B1573)</f>
        <v>9</v>
      </c>
      <c r="AV1573" s="14" t="n">
        <f aca="false">SUMIFS(시도_소아과개폐업!$F$5:$F$293,시도_소아과개폐업!$A$5:$A$293,$D1573,시도_소아과개폐업!$B$5:$B$293,$B1573)</f>
        <v>4</v>
      </c>
      <c r="AW1573" s="15" t="n">
        <f aca="false">SUMIFS(시도_소아과개폐업!$G$5:$G$293,시도_소아과개폐업!$A$5:$A$293,$D1573,시도_소아과개폐업!$B$5:$B$293,$B1573)</f>
        <v>0.160714285714286</v>
      </c>
      <c r="AX1573" s="14" t="n">
        <f aca="false">SUMIFS(시도_소아과개폐업!$H$5:$H$293,시도_소아과개폐업!$A$5:$A$293,$D1573,시도_소아과개폐업!$B$5:$B$293,$B1573)</f>
        <v>31</v>
      </c>
      <c r="AY1573" s="14" t="n">
        <f aca="false">SUMIFS(시군구_병원급!$E$5:$E$3668,시군구_병원급!$A$5:$A$3668,$A1573,시군구_병원급!$D$5:$D$3668,$D1573)</f>
        <v>1</v>
      </c>
      <c r="AZ1573" s="14" t="n">
        <f aca="false">SUMIFS(시군구_병원급!$F$5:$F$3668,시군구_병원급!$A$5:$A$3668,$A1573,시군구_병원급!$D$5:$D$3668,$D1573)</f>
        <v>2</v>
      </c>
      <c r="BA1573" s="14" t="n">
        <f aca="false">SUMIFS(시군구_병원급!$G$5:$G$3668,시군구_병원급!$A$5:$A$3668,$A1573,시군구_병원급!$D$5:$D$3668,$D1573)</f>
        <v>5</v>
      </c>
      <c r="BB1573" s="14" t="n">
        <f aca="false">SUMIFS(시군구_병원급!$H$5:$H$3668,시군구_병원급!$A$5:$A$3668,$A1573,시군구_병원급!$D$5:$D$3668,$D1573)</f>
        <v>19</v>
      </c>
      <c r="BC1573" s="16" t="n">
        <f aca="false">K1573+AY1573</f>
        <v>12</v>
      </c>
      <c r="BD1573" s="17" t="n">
        <f aca="false">IF(E1573=0,"",(K1573+AY1573)/E1573*1000)</f>
        <v>1.15384615384615</v>
      </c>
      <c r="BE1573" s="16" t="n">
        <f aca="false">AY1573-SUMIFS(시군구_병원급!$E$5:$E$3668,시군구_병원급!$A$5:$A$3668,$A1573,시군구_병원급!$D$5:$D$3668,$D1573-3)</f>
        <v>0</v>
      </c>
      <c r="BF1573" s="16" t="n">
        <f aca="false">IF(AY1573=0,1,0)</f>
        <v>0</v>
      </c>
      <c r="BG1573" s="16" t="n">
        <f aca="false">IF(K1573+AY1573=0,1,0)</f>
        <v>0</v>
      </c>
      <c r="BH1573" s="16" t="n">
        <f aca="false">AF1573+AG1573+AH1573</f>
        <v>29</v>
      </c>
      <c r="BI1573" s="18" t="n">
        <f aca="false">IF(H1573=0,"",BH1573/H1573)</f>
        <v>0.146464646464646</v>
      </c>
      <c r="BJ1573" s="16" t="n">
        <f aca="false">IF(AP1573="","",AP1573+AN1573)</f>
        <v>20</v>
      </c>
    </row>
    <row r="1574" customFormat="false" ht="15" hidden="false" customHeight="true" outlineLevel="0" collapsed="false">
      <c r="A1574" s="9" t="s">
        <v>453</v>
      </c>
      <c r="B1574" s="10" t="s">
        <v>451</v>
      </c>
      <c r="C1574" s="10" t="s">
        <v>454</v>
      </c>
      <c r="D1574" s="9" t="n">
        <v>2022</v>
      </c>
      <c r="E1574" s="11" t="n">
        <v>14039</v>
      </c>
      <c r="F1574" s="11" t="n">
        <v>2061</v>
      </c>
      <c r="G1574" s="11" t="n">
        <v>2071</v>
      </c>
      <c r="H1574" s="11" t="n">
        <v>237</v>
      </c>
      <c r="I1574" s="11" t="n">
        <v>11436</v>
      </c>
      <c r="J1574" s="11" t="n">
        <v>8355</v>
      </c>
      <c r="K1574" s="11" t="n">
        <v>20</v>
      </c>
      <c r="L1574" s="12" t="n">
        <v>16.8815442695349</v>
      </c>
      <c r="M1574" s="12" t="n">
        <v>1.42460289194387</v>
      </c>
      <c r="N1574" s="13" t="n">
        <v>0.730587618048269</v>
      </c>
      <c r="O1574" s="13" t="n">
        <v>0.814587933613505</v>
      </c>
      <c r="P1574" s="13" t="n">
        <v>0.147517629460788</v>
      </c>
      <c r="Q1574" s="13" t="n">
        <v>-0.0936733376371853</v>
      </c>
      <c r="R1574" s="13" t="n">
        <v>-0.0349487418452936</v>
      </c>
      <c r="S1574" s="11" t="n">
        <v>3</v>
      </c>
      <c r="T1574" s="13" t="n">
        <v>-0.07421875</v>
      </c>
      <c r="U1574" s="13" t="n">
        <v>-0.0369684210526315</v>
      </c>
      <c r="V1574" s="11" t="n">
        <v>0</v>
      </c>
      <c r="W1574" s="13" t="n">
        <v>-0.118143459915612</v>
      </c>
      <c r="X1574" s="11" t="n">
        <v>0</v>
      </c>
      <c r="Y1574" s="11" t="n">
        <v>0</v>
      </c>
      <c r="Z1574" s="11" t="n">
        <v>0</v>
      </c>
      <c r="AA1574" s="11" t="n">
        <v>0</v>
      </c>
      <c r="AB1574" s="10" t="s">
        <v>515</v>
      </c>
      <c r="AC1574" s="11" t="n">
        <v>28</v>
      </c>
      <c r="AD1574" s="11" t="n">
        <v>80</v>
      </c>
      <c r="AE1574" s="11" t="n">
        <v>95</v>
      </c>
      <c r="AF1574" s="11" t="n">
        <v>13</v>
      </c>
      <c r="AG1574" s="11" t="n">
        <v>19</v>
      </c>
      <c r="AH1574" s="11" t="n">
        <v>2</v>
      </c>
      <c r="AI1574" s="13" t="n">
        <v>0.118143459915612</v>
      </c>
      <c r="AJ1574" s="13" t="n">
        <v>0.337552742616034</v>
      </c>
      <c r="AK1574" s="13" t="n">
        <v>0.40084388185654</v>
      </c>
      <c r="AL1574" s="13" t="n">
        <v>0.0548523206751055</v>
      </c>
      <c r="AM1574" s="13" t="n">
        <v>0.080168776371308</v>
      </c>
      <c r="AN1574" s="11" t="n">
        <v>3</v>
      </c>
      <c r="AO1574" s="13" t="n">
        <v>0.0125</v>
      </c>
      <c r="AP1574" s="11" t="n">
        <v>35</v>
      </c>
      <c r="AQ1574" s="11" t="n">
        <v>14</v>
      </c>
      <c r="AR1574" s="13" t="n">
        <v>0.134099616858238</v>
      </c>
      <c r="AS1574" s="13" t="n">
        <v>0.053639846743295</v>
      </c>
      <c r="AT1574" s="14" t="n">
        <f aca="false">SUMIFS(시도_소아과개폐업!$C$5:$C$293,시도_소아과개폐업!$A$5:$A$293,$D1574,시도_소아과개폐업!$B$5:$B$293,$B1574)</f>
        <v>13</v>
      </c>
      <c r="AU1574" s="14" t="n">
        <f aca="false">SUMIFS(시도_소아과개폐업!$D$5:$D$293,시도_소아과개폐업!$A$5:$A$293,$D1574,시도_소아과개폐업!$B$5:$B$293,$B1574)</f>
        <v>9</v>
      </c>
      <c r="AV1574" s="14" t="n">
        <f aca="false">SUMIFS(시도_소아과개폐업!$F$5:$F$293,시도_소아과개폐업!$A$5:$A$293,$D1574,시도_소아과개폐업!$B$5:$B$293,$B1574)</f>
        <v>4</v>
      </c>
      <c r="AW1574" s="15" t="n">
        <f aca="false">SUMIFS(시도_소아과개폐업!$G$5:$G$293,시도_소아과개폐업!$A$5:$A$293,$D1574,시도_소아과개폐업!$B$5:$B$293,$B1574)</f>
        <v>0.160714285714286</v>
      </c>
      <c r="AX1574" s="14" t="n">
        <f aca="false">SUMIFS(시도_소아과개폐업!$H$5:$H$293,시도_소아과개폐업!$A$5:$A$293,$D1574,시도_소아과개폐업!$B$5:$B$293,$B1574)</f>
        <v>31</v>
      </c>
      <c r="AY1574" s="14" t="n">
        <f aca="false">SUMIFS(시군구_병원급!$E$5:$E$3668,시군구_병원급!$A$5:$A$3668,$A1574,시군구_병원급!$D$5:$D$3668,$D1574)</f>
        <v>0</v>
      </c>
      <c r="AZ1574" s="14" t="n">
        <f aca="false">SUMIFS(시군구_병원급!$F$5:$F$3668,시군구_병원급!$A$5:$A$3668,$A1574,시군구_병원급!$D$5:$D$3668,$D1574)</f>
        <v>2</v>
      </c>
      <c r="BA1574" s="14" t="n">
        <f aca="false">SUMIFS(시군구_병원급!$G$5:$G$3668,시군구_병원급!$A$5:$A$3668,$A1574,시군구_병원급!$D$5:$D$3668,$D1574)</f>
        <v>21</v>
      </c>
      <c r="BB1574" s="14" t="n">
        <f aca="false">SUMIFS(시군구_병원급!$H$5:$H$3668,시군구_병원급!$A$5:$A$3668,$A1574,시군구_병원급!$D$5:$D$3668,$D1574)</f>
        <v>33</v>
      </c>
      <c r="BC1574" s="16" t="n">
        <f aca="false">K1574+AY1574</f>
        <v>20</v>
      </c>
      <c r="BD1574" s="17" t="n">
        <f aca="false">IF(E1574=0,"",(K1574+AY1574)/E1574*1000)</f>
        <v>1.42460289194387</v>
      </c>
      <c r="BE1574" s="16" t="n">
        <f aca="false">AY1574-SUMIFS(시군구_병원급!$E$5:$E$3668,시군구_병원급!$A$5:$A$3668,$A1574,시군구_병원급!$D$5:$D$3668,$D1574-3)</f>
        <v>0</v>
      </c>
      <c r="BF1574" s="16" t="n">
        <f aca="false">IF(AY1574=0,1,0)</f>
        <v>1</v>
      </c>
      <c r="BG1574" s="16" t="n">
        <f aca="false">IF(K1574+AY1574=0,1,0)</f>
        <v>0</v>
      </c>
      <c r="BH1574" s="16" t="n">
        <f aca="false">AF1574+AG1574+AH1574</f>
        <v>34</v>
      </c>
      <c r="BI1574" s="18" t="n">
        <f aca="false">IF(H1574=0,"",BH1574/H1574)</f>
        <v>0.143459915611814</v>
      </c>
      <c r="BJ1574" s="16" t="n">
        <f aca="false">IF(AP1574="","",AP1574+AN1574)</f>
        <v>38</v>
      </c>
    </row>
    <row r="1575" customFormat="false" ht="15" hidden="false" customHeight="true" outlineLevel="0" collapsed="false">
      <c r="A1575" s="9" t="s">
        <v>455</v>
      </c>
      <c r="B1575" s="10" t="s">
        <v>451</v>
      </c>
      <c r="C1575" s="10" t="s">
        <v>456</v>
      </c>
      <c r="D1575" s="9" t="n">
        <v>2022</v>
      </c>
      <c r="E1575" s="11" t="n">
        <v>6239</v>
      </c>
      <c r="F1575" s="11" t="n">
        <v>890</v>
      </c>
      <c r="G1575" s="11" t="n">
        <v>893</v>
      </c>
      <c r="H1575" s="11" t="n">
        <v>109</v>
      </c>
      <c r="I1575" s="11" t="n">
        <v>5848</v>
      </c>
      <c r="J1575" s="11" t="n">
        <v>4380</v>
      </c>
      <c r="K1575" s="11" t="n">
        <v>10</v>
      </c>
      <c r="L1575" s="12" t="n">
        <v>17.4707485173906</v>
      </c>
      <c r="M1575" s="12" t="n">
        <v>1.60282096489822</v>
      </c>
      <c r="N1575" s="13" t="n">
        <v>0.748974008207934</v>
      </c>
      <c r="O1575" s="13" t="n">
        <v>0.93732970027248</v>
      </c>
      <c r="P1575" s="13" t="n">
        <v>0.143131912165411</v>
      </c>
      <c r="Q1575" s="13" t="n">
        <v>-0.156663963233306</v>
      </c>
      <c r="R1575" s="13" t="n">
        <v>-0.0736514522821576</v>
      </c>
      <c r="S1575" s="11" t="n">
        <v>-1</v>
      </c>
      <c r="T1575" s="13" t="n">
        <v>-0.0521739130434783</v>
      </c>
      <c r="U1575" s="13" t="n">
        <v>-0.0325889164598842</v>
      </c>
      <c r="V1575" s="11" t="n">
        <v>0</v>
      </c>
      <c r="W1575" s="13" t="n">
        <v>-0.119266055045872</v>
      </c>
      <c r="X1575" s="11" t="n">
        <v>0</v>
      </c>
      <c r="Y1575" s="11" t="n">
        <v>0</v>
      </c>
      <c r="Z1575" s="11" t="n">
        <v>0</v>
      </c>
      <c r="AA1575" s="11" t="n">
        <v>0</v>
      </c>
      <c r="AB1575" s="10" t="s">
        <v>515</v>
      </c>
      <c r="AC1575" s="11" t="n">
        <v>17</v>
      </c>
      <c r="AD1575" s="11" t="n">
        <v>42</v>
      </c>
      <c r="AE1575" s="11" t="n">
        <v>24</v>
      </c>
      <c r="AF1575" s="11" t="n">
        <v>6</v>
      </c>
      <c r="AG1575" s="11" t="n">
        <v>19</v>
      </c>
      <c r="AH1575" s="11" t="n">
        <v>1</v>
      </c>
      <c r="AI1575" s="13" t="n">
        <v>0.155963302752294</v>
      </c>
      <c r="AJ1575" s="13" t="n">
        <v>0.385321100917431</v>
      </c>
      <c r="AK1575" s="13" t="n">
        <v>0.220183486238532</v>
      </c>
      <c r="AL1575" s="13" t="n">
        <v>0.055045871559633</v>
      </c>
      <c r="AM1575" s="13" t="n">
        <v>0.174311926605505</v>
      </c>
      <c r="AN1575" s="11" t="n">
        <v>3</v>
      </c>
      <c r="AO1575" s="13" t="n">
        <v>0.0267857142857143</v>
      </c>
      <c r="AP1575" s="11" t="n">
        <v>12</v>
      </c>
      <c r="AQ1575" s="11" t="n">
        <v>5</v>
      </c>
      <c r="AR1575" s="13" t="n">
        <v>0.100840336134454</v>
      </c>
      <c r="AS1575" s="13" t="n">
        <v>0.0420168067226891</v>
      </c>
      <c r="AT1575" s="14" t="n">
        <f aca="false">SUMIFS(시도_소아과개폐업!$C$5:$C$293,시도_소아과개폐업!$A$5:$A$293,$D1575,시도_소아과개폐업!$B$5:$B$293,$B1575)</f>
        <v>13</v>
      </c>
      <c r="AU1575" s="14" t="n">
        <f aca="false">SUMIFS(시도_소아과개폐업!$D$5:$D$293,시도_소아과개폐업!$A$5:$A$293,$D1575,시도_소아과개폐업!$B$5:$B$293,$B1575)</f>
        <v>9</v>
      </c>
      <c r="AV1575" s="14" t="n">
        <f aca="false">SUMIFS(시도_소아과개폐업!$F$5:$F$293,시도_소아과개폐업!$A$5:$A$293,$D1575,시도_소아과개폐업!$B$5:$B$293,$B1575)</f>
        <v>4</v>
      </c>
      <c r="AW1575" s="15" t="n">
        <f aca="false">SUMIFS(시도_소아과개폐업!$G$5:$G$293,시도_소아과개폐업!$A$5:$A$293,$D1575,시도_소아과개폐업!$B$5:$B$293,$B1575)</f>
        <v>0.160714285714286</v>
      </c>
      <c r="AX1575" s="14" t="n">
        <f aca="false">SUMIFS(시도_소아과개폐업!$H$5:$H$293,시도_소아과개폐업!$A$5:$A$293,$D1575,시도_소아과개폐업!$B$5:$B$293,$B1575)</f>
        <v>31</v>
      </c>
      <c r="AY1575" s="14" t="n">
        <f aca="false">SUMIFS(시군구_병원급!$E$5:$E$3668,시군구_병원급!$A$5:$A$3668,$A1575,시군구_병원급!$D$5:$D$3668,$D1575)</f>
        <v>1</v>
      </c>
      <c r="AZ1575" s="14" t="n">
        <f aca="false">SUMIFS(시군구_병원급!$F$5:$F$3668,시군구_병원급!$A$5:$A$3668,$A1575,시군구_병원급!$D$5:$D$3668,$D1575)</f>
        <v>4</v>
      </c>
      <c r="BA1575" s="14" t="n">
        <f aca="false">SUMIFS(시군구_병원급!$G$5:$G$3668,시군구_병원급!$A$5:$A$3668,$A1575,시군구_병원급!$D$5:$D$3668,$D1575)</f>
        <v>5</v>
      </c>
      <c r="BB1575" s="14" t="n">
        <f aca="false">SUMIFS(시군구_병원급!$H$5:$H$3668,시군구_병원급!$A$5:$A$3668,$A1575,시군구_병원급!$D$5:$D$3668,$D1575)</f>
        <v>11</v>
      </c>
      <c r="BC1575" s="16" t="n">
        <f aca="false">K1575+AY1575</f>
        <v>11</v>
      </c>
      <c r="BD1575" s="17" t="n">
        <f aca="false">IF(E1575=0,"",(K1575+AY1575)/E1575*1000)</f>
        <v>1.76310306138804</v>
      </c>
      <c r="BE1575" s="16" t="n">
        <f aca="false">AY1575-SUMIFS(시군구_병원급!$E$5:$E$3668,시군구_병원급!$A$5:$A$3668,$A1575,시군구_병원급!$D$5:$D$3668,$D1575-3)</f>
        <v>0</v>
      </c>
      <c r="BF1575" s="16" t="n">
        <f aca="false">IF(AY1575=0,1,0)</f>
        <v>0</v>
      </c>
      <c r="BG1575" s="16" t="n">
        <f aca="false">IF(K1575+AY1575=0,1,0)</f>
        <v>0</v>
      </c>
      <c r="BH1575" s="16" t="n">
        <f aca="false">AF1575+AG1575+AH1575</f>
        <v>26</v>
      </c>
      <c r="BI1575" s="18" t="n">
        <f aca="false">IF(H1575=0,"",BH1575/H1575)</f>
        <v>0.238532110091743</v>
      </c>
      <c r="BJ1575" s="16" t="n">
        <f aca="false">IF(AP1575="","",AP1575+AN1575)</f>
        <v>15</v>
      </c>
    </row>
    <row r="1576" customFormat="false" ht="15" hidden="false" customHeight="true" outlineLevel="0" collapsed="false">
      <c r="A1576" s="9" t="s">
        <v>457</v>
      </c>
      <c r="B1576" s="10" t="s">
        <v>451</v>
      </c>
      <c r="C1576" s="10" t="s">
        <v>458</v>
      </c>
      <c r="D1576" s="9" t="n">
        <v>2022</v>
      </c>
      <c r="E1576" s="11" t="n">
        <v>2845</v>
      </c>
      <c r="F1576" s="11" t="n">
        <v>379</v>
      </c>
      <c r="G1576" s="11" t="n">
        <v>374</v>
      </c>
      <c r="H1576" s="11" t="n">
        <v>61</v>
      </c>
      <c r="I1576" s="11" t="n">
        <v>2922</v>
      </c>
      <c r="J1576" s="11" t="n">
        <v>1976</v>
      </c>
      <c r="K1576" s="11" t="n">
        <v>3</v>
      </c>
      <c r="L1576" s="12" t="n">
        <v>21.4411247803163</v>
      </c>
      <c r="M1576" s="12" t="n">
        <v>1.05448154657294</v>
      </c>
      <c r="N1576" s="13" t="n">
        <v>0.676249144421629</v>
      </c>
      <c r="O1576" s="13" t="n">
        <v>1.02706502636204</v>
      </c>
      <c r="P1576" s="13" t="n">
        <v>0.131458699472759</v>
      </c>
      <c r="Q1576" s="13" t="n">
        <v>-0.198139797068771</v>
      </c>
      <c r="R1576" s="13" t="n">
        <v>-0.113744075829384</v>
      </c>
      <c r="S1576" s="11" t="n">
        <v>0</v>
      </c>
      <c r="T1576" s="13" t="n">
        <v>0</v>
      </c>
      <c r="U1576" s="13" t="n">
        <v>0.00481430536451177</v>
      </c>
      <c r="V1576" s="11" t="n">
        <v>0</v>
      </c>
      <c r="W1576" s="13" t="n">
        <v>-0.19672131147541</v>
      </c>
      <c r="X1576" s="11" t="n">
        <v>0</v>
      </c>
      <c r="Y1576" s="11" t="n">
        <v>0</v>
      </c>
      <c r="Z1576" s="11" t="n">
        <v>0</v>
      </c>
      <c r="AA1576" s="11" t="n">
        <v>0</v>
      </c>
      <c r="AB1576" s="10" t="s">
        <v>515</v>
      </c>
      <c r="AC1576" s="11" t="n">
        <v>6</v>
      </c>
      <c r="AD1576" s="11" t="n">
        <v>15</v>
      </c>
      <c r="AE1576" s="11" t="n">
        <v>28</v>
      </c>
      <c r="AF1576" s="11" t="n">
        <v>3</v>
      </c>
      <c r="AG1576" s="11" t="n">
        <v>9</v>
      </c>
      <c r="AH1576" s="11" t="n">
        <v>0</v>
      </c>
      <c r="AI1576" s="13" t="n">
        <v>0.0983606557377049</v>
      </c>
      <c r="AJ1576" s="13" t="n">
        <v>0.245901639344262</v>
      </c>
      <c r="AK1576" s="13" t="n">
        <v>0.459016393442623</v>
      </c>
      <c r="AL1576" s="13" t="n">
        <v>0.0491803278688525</v>
      </c>
      <c r="AM1576" s="13" t="n">
        <v>0.147540983606557</v>
      </c>
      <c r="AN1576" s="11" t="n">
        <v>1</v>
      </c>
      <c r="AO1576" s="13" t="n">
        <v>0.0161290322580645</v>
      </c>
      <c r="AP1576" s="11" t="n">
        <v>3</v>
      </c>
      <c r="AQ1576" s="11" t="n">
        <v>3</v>
      </c>
      <c r="AR1576" s="13" t="n">
        <v>0.0483870967741936</v>
      </c>
      <c r="AS1576" s="13" t="n">
        <v>0.0483870967741936</v>
      </c>
      <c r="AT1576" s="14" t="n">
        <f aca="false">SUMIFS(시도_소아과개폐업!$C$5:$C$293,시도_소아과개폐업!$A$5:$A$293,$D1576,시도_소아과개폐업!$B$5:$B$293,$B1576)</f>
        <v>13</v>
      </c>
      <c r="AU1576" s="14" t="n">
        <f aca="false">SUMIFS(시도_소아과개폐업!$D$5:$D$293,시도_소아과개폐업!$A$5:$A$293,$D1576,시도_소아과개폐업!$B$5:$B$293,$B1576)</f>
        <v>9</v>
      </c>
      <c r="AV1576" s="14" t="n">
        <f aca="false">SUMIFS(시도_소아과개폐업!$F$5:$F$293,시도_소아과개폐업!$A$5:$A$293,$D1576,시도_소아과개폐업!$B$5:$B$293,$B1576)</f>
        <v>4</v>
      </c>
      <c r="AW1576" s="15" t="n">
        <f aca="false">SUMIFS(시도_소아과개폐업!$G$5:$G$293,시도_소아과개폐업!$A$5:$A$293,$D1576,시도_소아과개폐업!$B$5:$B$293,$B1576)</f>
        <v>0.160714285714286</v>
      </c>
      <c r="AX1576" s="14" t="n">
        <f aca="false">SUMIFS(시도_소아과개폐업!$H$5:$H$293,시도_소아과개폐업!$A$5:$A$293,$D1576,시도_소아과개폐업!$B$5:$B$293,$B1576)</f>
        <v>31</v>
      </c>
      <c r="AY1576" s="14" t="n">
        <f aca="false">SUMIFS(시군구_병원급!$E$5:$E$3668,시군구_병원급!$A$5:$A$3668,$A1576,시군구_병원급!$D$5:$D$3668,$D1576)</f>
        <v>0</v>
      </c>
      <c r="AZ1576" s="14" t="n">
        <f aca="false">SUMIFS(시군구_병원급!$F$5:$F$3668,시군구_병원급!$A$5:$A$3668,$A1576,시군구_병원급!$D$5:$D$3668,$D1576)</f>
        <v>2</v>
      </c>
      <c r="BA1576" s="14" t="n">
        <f aca="false">SUMIFS(시군구_병원급!$G$5:$G$3668,시군구_병원급!$A$5:$A$3668,$A1576,시군구_병원급!$D$5:$D$3668,$D1576)</f>
        <v>3</v>
      </c>
      <c r="BB1576" s="14" t="n">
        <f aca="false">SUMIFS(시군구_병원급!$H$5:$H$3668,시군구_병원급!$A$5:$A$3668,$A1576,시군구_병원급!$D$5:$D$3668,$D1576)</f>
        <v>6</v>
      </c>
      <c r="BC1576" s="16" t="n">
        <f aca="false">K1576+AY1576</f>
        <v>3</v>
      </c>
      <c r="BD1576" s="17" t="n">
        <f aca="false">IF(E1576=0,"",(K1576+AY1576)/E1576*1000)</f>
        <v>1.05448154657294</v>
      </c>
      <c r="BE1576" s="16" t="n">
        <f aca="false">AY1576-SUMIFS(시군구_병원급!$E$5:$E$3668,시군구_병원급!$A$5:$A$3668,$A1576,시군구_병원급!$D$5:$D$3668,$D1576-3)</f>
        <v>0</v>
      </c>
      <c r="BF1576" s="16" t="n">
        <f aca="false">IF(AY1576=0,1,0)</f>
        <v>1</v>
      </c>
      <c r="BG1576" s="16" t="n">
        <f aca="false">IF(K1576+AY1576=0,1,0)</f>
        <v>0</v>
      </c>
      <c r="BH1576" s="16" t="n">
        <f aca="false">AF1576+AG1576+AH1576</f>
        <v>12</v>
      </c>
      <c r="BI1576" s="18" t="n">
        <f aca="false">IF(H1576=0,"",BH1576/H1576)</f>
        <v>0.19672131147541</v>
      </c>
      <c r="BJ1576" s="16" t="n">
        <f aca="false">IF(AP1576="","",AP1576+AN1576)</f>
        <v>4</v>
      </c>
    </row>
    <row r="1577" customFormat="false" ht="15" hidden="false" customHeight="true" outlineLevel="0" collapsed="false">
      <c r="A1577" s="9" t="s">
        <v>459</v>
      </c>
      <c r="B1577" s="10" t="s">
        <v>451</v>
      </c>
      <c r="C1577" s="10" t="s">
        <v>460</v>
      </c>
      <c r="D1577" s="9" t="n">
        <v>2022</v>
      </c>
      <c r="E1577" s="11" t="n">
        <v>960</v>
      </c>
      <c r="F1577" s="11" t="n">
        <v>119</v>
      </c>
      <c r="G1577" s="11" t="n">
        <v>129</v>
      </c>
      <c r="H1577" s="11" t="n">
        <v>20</v>
      </c>
      <c r="I1577" s="11" t="n">
        <v>1276</v>
      </c>
      <c r="J1577" s="11" t="n">
        <v>826</v>
      </c>
      <c r="K1577" s="11" t="n">
        <v>3</v>
      </c>
      <c r="L1577" s="12" t="n">
        <v>20.8333333333333</v>
      </c>
      <c r="M1577" s="12" t="n">
        <v>3.125</v>
      </c>
      <c r="N1577" s="13" t="n">
        <v>0.647335423197492</v>
      </c>
      <c r="O1577" s="13" t="n">
        <v>1.32916666666667</v>
      </c>
      <c r="P1577" s="13" t="n">
        <v>0.134375</v>
      </c>
      <c r="Q1577" s="13" t="n">
        <v>-0.328671328671329</v>
      </c>
      <c r="R1577" s="13" t="n">
        <v>-0.267045454545455</v>
      </c>
      <c r="S1577" s="11" t="n">
        <v>0</v>
      </c>
      <c r="T1577" s="13" t="n">
        <v>0</v>
      </c>
      <c r="U1577" s="13" t="n">
        <v>-0.00468018720748831</v>
      </c>
      <c r="V1577" s="11" t="n">
        <v>0</v>
      </c>
      <c r="W1577" s="13" t="n">
        <v>-0.1</v>
      </c>
      <c r="X1577" s="11" t="n">
        <v>0</v>
      </c>
      <c r="Y1577" s="11" t="n">
        <v>0</v>
      </c>
      <c r="Z1577" s="11" t="n">
        <v>0</v>
      </c>
      <c r="AA1577" s="11" t="n">
        <v>0</v>
      </c>
      <c r="AB1577" s="10" t="s">
        <v>515</v>
      </c>
      <c r="AC1577" s="11" t="n">
        <v>10</v>
      </c>
      <c r="AD1577" s="11" t="n">
        <v>1</v>
      </c>
      <c r="AE1577" s="11" t="n">
        <v>5</v>
      </c>
      <c r="AF1577" s="11" t="n">
        <v>1</v>
      </c>
      <c r="AG1577" s="11" t="n">
        <v>3</v>
      </c>
      <c r="AH1577" s="11" t="n">
        <v>0</v>
      </c>
      <c r="AI1577" s="13" t="n">
        <v>0.5</v>
      </c>
      <c r="AJ1577" s="13" t="n">
        <v>0.05</v>
      </c>
      <c r="AK1577" s="13" t="n">
        <v>0.25</v>
      </c>
      <c r="AL1577" s="13" t="n">
        <v>0.05</v>
      </c>
      <c r="AM1577" s="13" t="n">
        <v>0.15</v>
      </c>
      <c r="AN1577" s="11" t="n">
        <v>0</v>
      </c>
      <c r="AO1577" s="13" t="n">
        <v>0</v>
      </c>
      <c r="AP1577" s="11" t="n">
        <v>0</v>
      </c>
      <c r="AQ1577" s="11" t="n">
        <v>0</v>
      </c>
      <c r="AR1577" s="13" t="n">
        <v>0</v>
      </c>
      <c r="AS1577" s="13" t="n">
        <v>0</v>
      </c>
      <c r="AT1577" s="14" t="n">
        <f aca="false">SUMIFS(시도_소아과개폐업!$C$5:$C$293,시도_소아과개폐업!$A$5:$A$293,$D1577,시도_소아과개폐업!$B$5:$B$293,$B1577)</f>
        <v>13</v>
      </c>
      <c r="AU1577" s="14" t="n">
        <f aca="false">SUMIFS(시도_소아과개폐업!$D$5:$D$293,시도_소아과개폐업!$A$5:$A$293,$D1577,시도_소아과개폐업!$B$5:$B$293,$B1577)</f>
        <v>9</v>
      </c>
      <c r="AV1577" s="14" t="n">
        <f aca="false">SUMIFS(시도_소아과개폐업!$F$5:$F$293,시도_소아과개폐업!$A$5:$A$293,$D1577,시도_소아과개폐업!$B$5:$B$293,$B1577)</f>
        <v>4</v>
      </c>
      <c r="AW1577" s="15" t="n">
        <f aca="false">SUMIFS(시도_소아과개폐업!$G$5:$G$293,시도_소아과개폐업!$A$5:$A$293,$D1577,시도_소아과개폐업!$B$5:$B$293,$B1577)</f>
        <v>0.160714285714286</v>
      </c>
      <c r="AX1577" s="14" t="n">
        <f aca="false">SUMIFS(시도_소아과개폐업!$H$5:$H$293,시도_소아과개폐업!$A$5:$A$293,$D1577,시도_소아과개폐업!$B$5:$B$293,$B1577)</f>
        <v>31</v>
      </c>
      <c r="AY1577" s="14" t="n">
        <f aca="false">SUMIFS(시군구_병원급!$E$5:$E$3668,시군구_병원급!$A$5:$A$3668,$A1577,시군구_병원급!$D$5:$D$3668,$D1577)</f>
        <v>1</v>
      </c>
      <c r="AZ1577" s="14" t="n">
        <f aca="false">SUMIFS(시군구_병원급!$F$5:$F$3668,시군구_병원급!$A$5:$A$3668,$A1577,시군구_병원급!$D$5:$D$3668,$D1577)</f>
        <v>1</v>
      </c>
      <c r="BA1577" s="14" t="n">
        <f aca="false">SUMIFS(시군구_병원급!$G$5:$G$3668,시군구_병원급!$A$5:$A$3668,$A1577,시군구_병원급!$D$5:$D$3668,$D1577)</f>
        <v>2</v>
      </c>
      <c r="BB1577" s="14" t="n">
        <f aca="false">SUMIFS(시군구_병원급!$H$5:$H$3668,시군구_병원급!$A$5:$A$3668,$A1577,시군구_병원급!$D$5:$D$3668,$D1577)</f>
        <v>2</v>
      </c>
      <c r="BC1577" s="16" t="n">
        <f aca="false">K1577+AY1577</f>
        <v>4</v>
      </c>
      <c r="BD1577" s="17" t="n">
        <f aca="false">IF(E1577=0,"",(K1577+AY1577)/E1577*1000)</f>
        <v>4.16666666666667</v>
      </c>
      <c r="BE1577" s="16" t="n">
        <f aca="false">AY1577-SUMIFS(시군구_병원급!$E$5:$E$3668,시군구_병원급!$A$5:$A$3668,$A1577,시군구_병원급!$D$5:$D$3668,$D1577-3)</f>
        <v>0</v>
      </c>
      <c r="BF1577" s="16" t="n">
        <f aca="false">IF(AY1577=0,1,0)</f>
        <v>0</v>
      </c>
      <c r="BG1577" s="16" t="n">
        <f aca="false">IF(K1577+AY1577=0,1,0)</f>
        <v>0</v>
      </c>
      <c r="BH1577" s="16" t="n">
        <f aca="false">AF1577+AG1577+AH1577</f>
        <v>4</v>
      </c>
      <c r="BI1577" s="18" t="n">
        <f aca="false">IF(H1577=0,"",BH1577/H1577)</f>
        <v>0.2</v>
      </c>
      <c r="BJ1577" s="16" t="n">
        <f aca="false">IF(AP1577="","",AP1577+AN1577)</f>
        <v>0</v>
      </c>
    </row>
    <row r="1578" customFormat="false" ht="15" hidden="false" customHeight="true" outlineLevel="0" collapsed="false">
      <c r="A1578" s="9" t="s">
        <v>461</v>
      </c>
      <c r="B1578" s="10" t="s">
        <v>451</v>
      </c>
      <c r="C1578" s="10" t="s">
        <v>462</v>
      </c>
      <c r="D1578" s="9" t="n">
        <v>2022</v>
      </c>
      <c r="E1578" s="11" t="n">
        <v>2735</v>
      </c>
      <c r="F1578" s="11" t="n">
        <v>375</v>
      </c>
      <c r="G1578" s="11" t="n">
        <v>369</v>
      </c>
      <c r="H1578" s="11" t="n">
        <v>51</v>
      </c>
      <c r="I1578" s="11" t="n">
        <v>2825</v>
      </c>
      <c r="J1578" s="11" t="n">
        <v>2156</v>
      </c>
      <c r="K1578" s="11" t="n">
        <v>5</v>
      </c>
      <c r="L1578" s="12" t="n">
        <v>18.6471663619744</v>
      </c>
      <c r="M1578" s="12" t="n">
        <v>1.82815356489945</v>
      </c>
      <c r="N1578" s="13" t="n">
        <v>0.763185840707965</v>
      </c>
      <c r="O1578" s="13" t="n">
        <v>1.03290676416819</v>
      </c>
      <c r="P1578" s="13" t="n">
        <v>0.13491773308958</v>
      </c>
      <c r="Q1578" s="13" t="n">
        <v>-0.164375190956309</v>
      </c>
      <c r="R1578" s="13" t="n">
        <v>-0.108695652173913</v>
      </c>
      <c r="S1578" s="11" t="n">
        <v>0</v>
      </c>
      <c r="T1578" s="13" t="n">
        <v>-0.0192307692307693</v>
      </c>
      <c r="U1578" s="13" t="n">
        <v>0.0121820136151918</v>
      </c>
      <c r="V1578" s="11" t="n">
        <v>0</v>
      </c>
      <c r="W1578" s="13" t="n">
        <v>-0.235294117647059</v>
      </c>
      <c r="X1578" s="11" t="n">
        <v>1</v>
      </c>
      <c r="Y1578" s="11" t="n">
        <v>0</v>
      </c>
      <c r="Z1578" s="11" t="n">
        <v>1</v>
      </c>
      <c r="AA1578" s="11" t="n">
        <v>0</v>
      </c>
      <c r="AB1578" s="10" t="s">
        <v>515</v>
      </c>
      <c r="AC1578" s="11" t="n">
        <v>14</v>
      </c>
      <c r="AD1578" s="11" t="n">
        <v>16</v>
      </c>
      <c r="AE1578" s="11" t="n">
        <v>12</v>
      </c>
      <c r="AF1578" s="11" t="n">
        <v>2</v>
      </c>
      <c r="AG1578" s="11" t="n">
        <v>7</v>
      </c>
      <c r="AH1578" s="11" t="n">
        <v>0</v>
      </c>
      <c r="AI1578" s="13" t="n">
        <v>0.274509803921569</v>
      </c>
      <c r="AJ1578" s="13" t="n">
        <v>0.313725490196078</v>
      </c>
      <c r="AK1578" s="13" t="n">
        <v>0.235294117647059</v>
      </c>
      <c r="AL1578" s="13" t="n">
        <v>0.0392156862745098</v>
      </c>
      <c r="AM1578" s="13" t="n">
        <v>0.137254901960784</v>
      </c>
      <c r="AN1578" s="11" t="n">
        <v>1</v>
      </c>
      <c r="AO1578" s="13" t="n">
        <v>0.0192307692307692</v>
      </c>
      <c r="AP1578" s="11" t="n">
        <v>6</v>
      </c>
      <c r="AQ1578" s="11" t="n">
        <v>5</v>
      </c>
      <c r="AR1578" s="13" t="n">
        <v>0.113207547169811</v>
      </c>
      <c r="AS1578" s="13" t="n">
        <v>0.0943396226415094</v>
      </c>
      <c r="AT1578" s="14" t="n">
        <f aca="false">SUMIFS(시도_소아과개폐업!$C$5:$C$293,시도_소아과개폐업!$A$5:$A$293,$D1578,시도_소아과개폐업!$B$5:$B$293,$B1578)</f>
        <v>13</v>
      </c>
      <c r="AU1578" s="14" t="n">
        <f aca="false">SUMIFS(시도_소아과개폐업!$D$5:$D$293,시도_소아과개폐업!$A$5:$A$293,$D1578,시도_소아과개폐업!$B$5:$B$293,$B1578)</f>
        <v>9</v>
      </c>
      <c r="AV1578" s="14" t="n">
        <f aca="false">SUMIFS(시도_소아과개폐업!$F$5:$F$293,시도_소아과개폐업!$A$5:$A$293,$D1578,시도_소아과개폐업!$B$5:$B$293,$B1578)</f>
        <v>4</v>
      </c>
      <c r="AW1578" s="15" t="n">
        <f aca="false">SUMIFS(시도_소아과개폐업!$G$5:$G$293,시도_소아과개폐업!$A$5:$A$293,$D1578,시도_소아과개폐업!$B$5:$B$293,$B1578)</f>
        <v>0.160714285714286</v>
      </c>
      <c r="AX1578" s="14" t="n">
        <f aca="false">SUMIFS(시도_소아과개폐업!$H$5:$H$293,시도_소아과개폐업!$A$5:$A$293,$D1578,시도_소아과개폐업!$B$5:$B$293,$B1578)</f>
        <v>31</v>
      </c>
      <c r="AY1578" s="14" t="n">
        <f aca="false">SUMIFS(시군구_병원급!$E$5:$E$3668,시군구_병원급!$A$5:$A$3668,$A1578,시군구_병원급!$D$5:$D$3668,$D1578)</f>
        <v>1</v>
      </c>
      <c r="AZ1578" s="14" t="n">
        <f aca="false">SUMIFS(시군구_병원급!$F$5:$F$3668,시군구_병원급!$A$5:$A$3668,$A1578,시군구_병원급!$D$5:$D$3668,$D1578)</f>
        <v>2</v>
      </c>
      <c r="BA1578" s="14" t="n">
        <f aca="false">SUMIFS(시군구_병원급!$G$5:$G$3668,시군구_병원급!$A$5:$A$3668,$A1578,시군구_병원급!$D$5:$D$3668,$D1578)</f>
        <v>2</v>
      </c>
      <c r="BB1578" s="14" t="n">
        <f aca="false">SUMIFS(시군구_병원급!$H$5:$H$3668,시군구_병원급!$A$5:$A$3668,$A1578,시군구_병원급!$D$5:$D$3668,$D1578)</f>
        <v>5</v>
      </c>
      <c r="BC1578" s="16" t="n">
        <f aca="false">K1578+AY1578</f>
        <v>6</v>
      </c>
      <c r="BD1578" s="17" t="n">
        <f aca="false">IF(E1578=0,"",(K1578+AY1578)/E1578*1000)</f>
        <v>2.19378427787934</v>
      </c>
      <c r="BE1578" s="16" t="n">
        <f aca="false">AY1578-SUMIFS(시군구_병원급!$E$5:$E$3668,시군구_병원급!$A$5:$A$3668,$A1578,시군구_병원급!$D$5:$D$3668,$D1578-3)</f>
        <v>0</v>
      </c>
      <c r="BF1578" s="16" t="n">
        <f aca="false">IF(AY1578=0,1,0)</f>
        <v>0</v>
      </c>
      <c r="BG1578" s="16" t="n">
        <f aca="false">IF(K1578+AY1578=0,1,0)</f>
        <v>0</v>
      </c>
      <c r="BH1578" s="16" t="n">
        <f aca="false">AF1578+AG1578+AH1578</f>
        <v>9</v>
      </c>
      <c r="BI1578" s="18" t="n">
        <f aca="false">IF(H1578=0,"",BH1578/H1578)</f>
        <v>0.176470588235294</v>
      </c>
      <c r="BJ1578" s="16" t="n">
        <f aca="false">IF(AP1578="","",AP1578+AN1578)</f>
        <v>7</v>
      </c>
    </row>
    <row r="1579" customFormat="false" ht="15" hidden="false" customHeight="true" outlineLevel="0" collapsed="false">
      <c r="A1579" s="9" t="s">
        <v>463</v>
      </c>
      <c r="B1579" s="10" t="s">
        <v>451</v>
      </c>
      <c r="C1579" s="10" t="s">
        <v>464</v>
      </c>
      <c r="D1579" s="9" t="n">
        <v>2022</v>
      </c>
      <c r="E1579" s="11" t="n">
        <v>1869</v>
      </c>
      <c r="F1579" s="11" t="n">
        <v>290</v>
      </c>
      <c r="G1579" s="11" t="n">
        <v>295</v>
      </c>
      <c r="H1579" s="11" t="n">
        <v>39</v>
      </c>
      <c r="I1579" s="11" t="n">
        <v>1368</v>
      </c>
      <c r="J1579" s="11" t="n">
        <v>953</v>
      </c>
      <c r="K1579" s="11" t="n">
        <v>3</v>
      </c>
      <c r="L1579" s="12" t="n">
        <v>20.8667736757624</v>
      </c>
      <c r="M1579" s="12" t="n">
        <v>1.60513643659711</v>
      </c>
      <c r="N1579" s="13" t="n">
        <v>0.696637426900585</v>
      </c>
      <c r="O1579" s="13" t="n">
        <v>0.731942215088283</v>
      </c>
      <c r="P1579" s="13" t="n">
        <v>0.157838416265383</v>
      </c>
      <c r="Q1579" s="13" t="n">
        <v>-0.171909614532565</v>
      </c>
      <c r="R1579" s="13" t="n">
        <v>-0.193989071038251</v>
      </c>
      <c r="S1579" s="11" t="n">
        <v>0</v>
      </c>
      <c r="T1579" s="13" t="n">
        <v>-0.113636363636364</v>
      </c>
      <c r="U1579" s="13" t="n">
        <v>-0.161250766400981</v>
      </c>
      <c r="V1579" s="11" t="n">
        <v>0</v>
      </c>
      <c r="W1579" s="13" t="n">
        <v>-0.153846153846154</v>
      </c>
      <c r="X1579" s="11" t="n">
        <v>0</v>
      </c>
      <c r="Y1579" s="11" t="n">
        <v>0</v>
      </c>
      <c r="Z1579" s="11" t="n">
        <v>0</v>
      </c>
      <c r="AA1579" s="11" t="n">
        <v>0</v>
      </c>
      <c r="AB1579" s="10" t="s">
        <v>515</v>
      </c>
      <c r="AC1579" s="11" t="n">
        <v>10</v>
      </c>
      <c r="AD1579" s="11" t="n">
        <v>10</v>
      </c>
      <c r="AE1579" s="11" t="n">
        <v>14</v>
      </c>
      <c r="AF1579" s="11" t="n">
        <v>3</v>
      </c>
      <c r="AG1579" s="11" t="n">
        <v>2</v>
      </c>
      <c r="AH1579" s="11" t="n">
        <v>0</v>
      </c>
      <c r="AI1579" s="13" t="n">
        <v>0.256410256410256</v>
      </c>
      <c r="AJ1579" s="13" t="n">
        <v>0.256410256410256</v>
      </c>
      <c r="AK1579" s="13" t="n">
        <v>0.358974358974359</v>
      </c>
      <c r="AL1579" s="13" t="n">
        <v>0.0769230769230769</v>
      </c>
      <c r="AM1579" s="13" t="n">
        <v>0.0512820512820513</v>
      </c>
      <c r="AN1579" s="11" t="n">
        <v>5</v>
      </c>
      <c r="AO1579" s="13" t="n">
        <v>0.113636363636364</v>
      </c>
      <c r="AP1579" s="11" t="n">
        <v>3</v>
      </c>
      <c r="AQ1579" s="11" t="n">
        <v>2</v>
      </c>
      <c r="AR1579" s="13" t="n">
        <v>0.0666666666666667</v>
      </c>
      <c r="AS1579" s="13" t="n">
        <v>0.0444444444444445</v>
      </c>
      <c r="AT1579" s="14" t="n">
        <f aca="false">SUMIFS(시도_소아과개폐업!$C$5:$C$293,시도_소아과개폐업!$A$5:$A$293,$D1579,시도_소아과개폐업!$B$5:$B$293,$B1579)</f>
        <v>13</v>
      </c>
      <c r="AU1579" s="14" t="n">
        <f aca="false">SUMIFS(시도_소아과개폐업!$D$5:$D$293,시도_소아과개폐업!$A$5:$A$293,$D1579,시도_소아과개폐업!$B$5:$B$293,$B1579)</f>
        <v>9</v>
      </c>
      <c r="AV1579" s="14" t="n">
        <f aca="false">SUMIFS(시도_소아과개폐업!$F$5:$F$293,시도_소아과개폐업!$A$5:$A$293,$D1579,시도_소아과개폐업!$B$5:$B$293,$B1579)</f>
        <v>4</v>
      </c>
      <c r="AW1579" s="15" t="n">
        <f aca="false">SUMIFS(시도_소아과개폐업!$G$5:$G$293,시도_소아과개폐업!$A$5:$A$293,$D1579,시도_소아과개폐업!$B$5:$B$293,$B1579)</f>
        <v>0.160714285714286</v>
      </c>
      <c r="AX1579" s="14" t="n">
        <f aca="false">SUMIFS(시도_소아과개폐업!$H$5:$H$293,시도_소아과개폐업!$A$5:$A$293,$D1579,시도_소아과개폐업!$B$5:$B$293,$B1579)</f>
        <v>31</v>
      </c>
      <c r="AY1579" s="14" t="n">
        <f aca="false">SUMIFS(시군구_병원급!$E$5:$E$3668,시군구_병원급!$A$5:$A$3668,$A1579,시군구_병원급!$D$5:$D$3668,$D1579)</f>
        <v>1</v>
      </c>
      <c r="AZ1579" s="14" t="n">
        <f aca="false">SUMIFS(시군구_병원급!$F$5:$F$3668,시군구_병원급!$A$5:$A$3668,$A1579,시군구_병원급!$D$5:$D$3668,$D1579)</f>
        <v>1</v>
      </c>
      <c r="BA1579" s="14" t="n">
        <f aca="false">SUMIFS(시군구_병원급!$G$5:$G$3668,시군구_병원급!$A$5:$A$3668,$A1579,시군구_병원급!$D$5:$D$3668,$D1579)</f>
        <v>2</v>
      </c>
      <c r="BB1579" s="14" t="n">
        <f aca="false">SUMIFS(시군구_병원급!$H$5:$H$3668,시군구_병원급!$A$5:$A$3668,$A1579,시군구_병원급!$D$5:$D$3668,$D1579)</f>
        <v>3</v>
      </c>
      <c r="BC1579" s="16" t="n">
        <f aca="false">K1579+AY1579</f>
        <v>4</v>
      </c>
      <c r="BD1579" s="17" t="n">
        <f aca="false">IF(E1579=0,"",(K1579+AY1579)/E1579*1000)</f>
        <v>2.14018191546281</v>
      </c>
      <c r="BE1579" s="16" t="n">
        <f aca="false">AY1579-SUMIFS(시군구_병원급!$E$5:$E$3668,시군구_병원급!$A$5:$A$3668,$A1579,시군구_병원급!$D$5:$D$3668,$D1579-3)</f>
        <v>0</v>
      </c>
      <c r="BF1579" s="16" t="n">
        <f aca="false">IF(AY1579=0,1,0)</f>
        <v>0</v>
      </c>
      <c r="BG1579" s="16" t="n">
        <f aca="false">IF(K1579+AY1579=0,1,0)</f>
        <v>0</v>
      </c>
      <c r="BH1579" s="16" t="n">
        <f aca="false">AF1579+AG1579+AH1579</f>
        <v>5</v>
      </c>
      <c r="BI1579" s="18" t="n">
        <f aca="false">IF(H1579=0,"",BH1579/H1579)</f>
        <v>0.128205128205128</v>
      </c>
      <c r="BJ1579" s="16" t="n">
        <f aca="false">IF(AP1579="","",AP1579+AN1579)</f>
        <v>8</v>
      </c>
    </row>
    <row r="1580" customFormat="false" ht="15" hidden="false" customHeight="true" outlineLevel="0" collapsed="false">
      <c r="A1580" s="9" t="s">
        <v>465</v>
      </c>
      <c r="B1580" s="10" t="s">
        <v>451</v>
      </c>
      <c r="C1580" s="10" t="s">
        <v>466</v>
      </c>
      <c r="D1580" s="9" t="n">
        <v>2022</v>
      </c>
      <c r="E1580" s="11" t="n">
        <v>1790</v>
      </c>
      <c r="F1580" s="11" t="n">
        <v>259</v>
      </c>
      <c r="G1580" s="11" t="n">
        <v>257</v>
      </c>
      <c r="H1580" s="11" t="n">
        <v>38</v>
      </c>
      <c r="I1580" s="11" t="n">
        <v>1776</v>
      </c>
      <c r="J1580" s="11" t="n">
        <v>1145</v>
      </c>
      <c r="K1580" s="11" t="n">
        <v>1</v>
      </c>
      <c r="L1580" s="12" t="n">
        <v>21.2290502793296</v>
      </c>
      <c r="M1580" s="12" t="n">
        <v>0.558659217877095</v>
      </c>
      <c r="N1580" s="13" t="n">
        <v>0.644707207207207</v>
      </c>
      <c r="O1580" s="13" t="n">
        <v>0.992178770949721</v>
      </c>
      <c r="P1580" s="13" t="n">
        <v>0.143575418994413</v>
      </c>
      <c r="Q1580" s="13" t="n">
        <v>-0.188944268237426</v>
      </c>
      <c r="R1580" s="13" t="n">
        <v>-0.165584415584416</v>
      </c>
      <c r="S1580" s="11" t="n">
        <v>-1</v>
      </c>
      <c r="T1580" s="13" t="n">
        <v>-0.0256410256410257</v>
      </c>
      <c r="U1580" s="13" t="n">
        <v>-0.0598200105876126</v>
      </c>
      <c r="V1580" s="11" t="n">
        <v>0</v>
      </c>
      <c r="W1580" s="13" t="n">
        <v>-0.105263157894737</v>
      </c>
      <c r="X1580" s="11" t="n">
        <v>0</v>
      </c>
      <c r="Y1580" s="11" t="n">
        <v>0</v>
      </c>
      <c r="Z1580" s="11" t="n">
        <v>0</v>
      </c>
      <c r="AA1580" s="11" t="n">
        <v>0</v>
      </c>
      <c r="AB1580" s="10" t="s">
        <v>515</v>
      </c>
      <c r="AC1580" s="11" t="n">
        <v>5</v>
      </c>
      <c r="AD1580" s="11" t="n">
        <v>15</v>
      </c>
      <c r="AE1580" s="11" t="n">
        <v>6</v>
      </c>
      <c r="AF1580" s="11" t="n">
        <v>4</v>
      </c>
      <c r="AG1580" s="11" t="n">
        <v>8</v>
      </c>
      <c r="AH1580" s="11" t="n">
        <v>0</v>
      </c>
      <c r="AI1580" s="13" t="n">
        <v>0.131578947368421</v>
      </c>
      <c r="AJ1580" s="13" t="n">
        <v>0.394736842105263</v>
      </c>
      <c r="AK1580" s="13" t="n">
        <v>0.157894736842105</v>
      </c>
      <c r="AL1580" s="13" t="n">
        <v>0.105263157894737</v>
      </c>
      <c r="AM1580" s="13" t="n">
        <v>0.210526315789474</v>
      </c>
      <c r="AN1580" s="11" t="n">
        <v>1</v>
      </c>
      <c r="AO1580" s="13" t="n">
        <v>0.0256410256410256</v>
      </c>
      <c r="AP1580" s="11" t="n">
        <v>5</v>
      </c>
      <c r="AQ1580" s="11" t="n">
        <v>3</v>
      </c>
      <c r="AR1580" s="13" t="n">
        <v>0.121951219512195</v>
      </c>
      <c r="AS1580" s="13" t="n">
        <v>0.0731707317073171</v>
      </c>
      <c r="AT1580" s="14" t="n">
        <f aca="false">SUMIFS(시도_소아과개폐업!$C$5:$C$293,시도_소아과개폐업!$A$5:$A$293,$D1580,시도_소아과개폐업!$B$5:$B$293,$B1580)</f>
        <v>13</v>
      </c>
      <c r="AU1580" s="14" t="n">
        <f aca="false">SUMIFS(시도_소아과개폐업!$D$5:$D$293,시도_소아과개폐업!$A$5:$A$293,$D1580,시도_소아과개폐업!$B$5:$B$293,$B1580)</f>
        <v>9</v>
      </c>
      <c r="AV1580" s="14" t="n">
        <f aca="false">SUMIFS(시도_소아과개폐업!$F$5:$F$293,시도_소아과개폐업!$A$5:$A$293,$D1580,시도_소아과개폐업!$B$5:$B$293,$B1580)</f>
        <v>4</v>
      </c>
      <c r="AW1580" s="15" t="n">
        <f aca="false">SUMIFS(시도_소아과개폐업!$G$5:$G$293,시도_소아과개폐업!$A$5:$A$293,$D1580,시도_소아과개폐업!$B$5:$B$293,$B1580)</f>
        <v>0.160714285714286</v>
      </c>
      <c r="AX1580" s="14" t="n">
        <f aca="false">SUMIFS(시도_소아과개폐업!$H$5:$H$293,시도_소아과개폐업!$A$5:$A$293,$D1580,시도_소아과개폐업!$B$5:$B$293,$B1580)</f>
        <v>31</v>
      </c>
      <c r="AY1580" s="14" t="n">
        <f aca="false">SUMIFS(시군구_병원급!$E$5:$E$3668,시군구_병원급!$A$5:$A$3668,$A1580,시군구_병원급!$D$5:$D$3668,$D1580)</f>
        <v>0</v>
      </c>
      <c r="AZ1580" s="14" t="n">
        <f aca="false">SUMIFS(시군구_병원급!$F$5:$F$3668,시군구_병원급!$A$5:$A$3668,$A1580,시군구_병원급!$D$5:$D$3668,$D1580)</f>
        <v>1</v>
      </c>
      <c r="BA1580" s="14" t="n">
        <f aca="false">SUMIFS(시군구_병원급!$G$5:$G$3668,시군구_병원급!$A$5:$A$3668,$A1580,시군구_병원급!$D$5:$D$3668,$D1580)</f>
        <v>3</v>
      </c>
      <c r="BB1580" s="14" t="n">
        <f aca="false">SUMIFS(시군구_병원급!$H$5:$H$3668,시군구_병원급!$A$5:$A$3668,$A1580,시군구_병원급!$D$5:$D$3668,$D1580)</f>
        <v>6</v>
      </c>
      <c r="BC1580" s="16" t="n">
        <f aca="false">K1580+AY1580</f>
        <v>1</v>
      </c>
      <c r="BD1580" s="17" t="n">
        <f aca="false">IF(E1580=0,"",(K1580+AY1580)/E1580*1000)</f>
        <v>0.558659217877095</v>
      </c>
      <c r="BE1580" s="16" t="n">
        <f aca="false">AY1580-SUMIFS(시군구_병원급!$E$5:$E$3668,시군구_병원급!$A$5:$A$3668,$A1580,시군구_병원급!$D$5:$D$3668,$D1580-3)</f>
        <v>0</v>
      </c>
      <c r="BF1580" s="16" t="n">
        <f aca="false">IF(AY1580=0,1,0)</f>
        <v>1</v>
      </c>
      <c r="BG1580" s="16" t="n">
        <f aca="false">IF(K1580+AY1580=0,1,0)</f>
        <v>0</v>
      </c>
      <c r="BH1580" s="16" t="n">
        <f aca="false">AF1580+AG1580+AH1580</f>
        <v>12</v>
      </c>
      <c r="BI1580" s="18" t="n">
        <f aca="false">IF(H1580=0,"",BH1580/H1580)</f>
        <v>0.315789473684211</v>
      </c>
      <c r="BJ1580" s="16" t="n">
        <f aca="false">IF(AP1580="","",AP1580+AN1580)</f>
        <v>6</v>
      </c>
    </row>
    <row r="1581" customFormat="false" ht="15" hidden="false" customHeight="true" outlineLevel="0" collapsed="false">
      <c r="A1581" s="9" t="s">
        <v>467</v>
      </c>
      <c r="B1581" s="10" t="s">
        <v>451</v>
      </c>
      <c r="C1581" s="10" t="s">
        <v>468</v>
      </c>
      <c r="D1581" s="9" t="n">
        <v>2022</v>
      </c>
      <c r="E1581" s="11" t="n">
        <v>1058</v>
      </c>
      <c r="F1581" s="11" t="n">
        <v>126</v>
      </c>
      <c r="G1581" s="11" t="n">
        <v>125</v>
      </c>
      <c r="H1581" s="11" t="n">
        <v>21</v>
      </c>
      <c r="I1581" s="11" t="n">
        <v>1232</v>
      </c>
      <c r="J1581" s="11" t="n">
        <v>709</v>
      </c>
      <c r="K1581" s="11" t="n">
        <v>1</v>
      </c>
      <c r="L1581" s="12" t="n">
        <v>19.8487712665406</v>
      </c>
      <c r="M1581" s="12" t="n">
        <v>0.945179584120983</v>
      </c>
      <c r="N1581" s="13" t="n">
        <v>0.575487012987013</v>
      </c>
      <c r="O1581" s="13" t="n">
        <v>1.16446124763705</v>
      </c>
      <c r="P1581" s="13" t="n">
        <v>0.118147448015123</v>
      </c>
      <c r="Q1581" s="13" t="n">
        <v>-0.139137510170871</v>
      </c>
      <c r="R1581" s="13" t="n">
        <v>-0.301675977653631</v>
      </c>
      <c r="S1581" s="11" t="n">
        <v>0</v>
      </c>
      <c r="T1581" s="13" t="n">
        <v>-0.0454545454545454</v>
      </c>
      <c r="U1581" s="13" t="n">
        <v>-0.0167597765363129</v>
      </c>
      <c r="V1581" s="11" t="n">
        <v>0</v>
      </c>
      <c r="W1581" s="13" t="n">
        <v>-0.142857142857143</v>
      </c>
      <c r="X1581" s="11" t="n">
        <v>0</v>
      </c>
      <c r="Y1581" s="11" t="n">
        <v>0</v>
      </c>
      <c r="Z1581" s="11" t="n">
        <v>0</v>
      </c>
      <c r="AA1581" s="11" t="n">
        <v>0</v>
      </c>
      <c r="AB1581" s="10" t="s">
        <v>515</v>
      </c>
      <c r="AC1581" s="11" t="n">
        <v>1</v>
      </c>
      <c r="AD1581" s="11" t="n">
        <v>7</v>
      </c>
      <c r="AE1581" s="11" t="n">
        <v>1</v>
      </c>
      <c r="AF1581" s="11" t="n">
        <v>1</v>
      </c>
      <c r="AG1581" s="11" t="n">
        <v>11</v>
      </c>
      <c r="AH1581" s="11" t="n">
        <v>0</v>
      </c>
      <c r="AI1581" s="13" t="n">
        <v>0.0476190476190476</v>
      </c>
      <c r="AJ1581" s="13" t="n">
        <v>0.333333333333333</v>
      </c>
      <c r="AK1581" s="13" t="n">
        <v>0.0476190476190476</v>
      </c>
      <c r="AL1581" s="13" t="n">
        <v>0.0476190476190476</v>
      </c>
      <c r="AM1581" s="13" t="n">
        <v>0.523809523809524</v>
      </c>
      <c r="AN1581" s="11" t="n">
        <v>0</v>
      </c>
      <c r="AO1581" s="13" t="n">
        <v>0</v>
      </c>
      <c r="AP1581" s="11" t="n">
        <v>2</v>
      </c>
      <c r="AQ1581" s="11" t="n">
        <v>1</v>
      </c>
      <c r="AR1581" s="13" t="n">
        <v>0.0909090909090909</v>
      </c>
      <c r="AS1581" s="13" t="n">
        <v>0.0454545454545455</v>
      </c>
      <c r="AT1581" s="14" t="n">
        <f aca="false">SUMIFS(시도_소아과개폐업!$C$5:$C$293,시도_소아과개폐업!$A$5:$A$293,$D1581,시도_소아과개폐업!$B$5:$B$293,$B1581)</f>
        <v>13</v>
      </c>
      <c r="AU1581" s="14" t="n">
        <f aca="false">SUMIFS(시도_소아과개폐업!$D$5:$D$293,시도_소아과개폐업!$A$5:$A$293,$D1581,시도_소아과개폐업!$B$5:$B$293,$B1581)</f>
        <v>9</v>
      </c>
      <c r="AV1581" s="14" t="n">
        <f aca="false">SUMIFS(시도_소아과개폐업!$F$5:$F$293,시도_소아과개폐업!$A$5:$A$293,$D1581,시도_소아과개폐업!$B$5:$B$293,$B1581)</f>
        <v>4</v>
      </c>
      <c r="AW1581" s="15" t="n">
        <f aca="false">SUMIFS(시도_소아과개폐업!$G$5:$G$293,시도_소아과개폐업!$A$5:$A$293,$D1581,시도_소아과개폐업!$B$5:$B$293,$B1581)</f>
        <v>0.160714285714286</v>
      </c>
      <c r="AX1581" s="14" t="n">
        <f aca="false">SUMIFS(시도_소아과개폐업!$H$5:$H$293,시도_소아과개폐업!$A$5:$A$293,$D1581,시도_소아과개폐업!$B$5:$B$293,$B1581)</f>
        <v>31</v>
      </c>
      <c r="AY1581" s="14" t="n">
        <f aca="false">SUMIFS(시군구_병원급!$E$5:$E$3668,시군구_병원급!$A$5:$A$3668,$A1581,시군구_병원급!$D$5:$D$3668,$D1581)</f>
        <v>0</v>
      </c>
      <c r="AZ1581" s="14" t="n">
        <f aca="false">SUMIFS(시군구_병원급!$F$5:$F$3668,시군구_병원급!$A$5:$A$3668,$A1581,시군구_병원급!$D$5:$D$3668,$D1581)</f>
        <v>0</v>
      </c>
      <c r="BA1581" s="14" t="n">
        <f aca="false">SUMIFS(시군구_병원급!$G$5:$G$3668,시군구_병원급!$A$5:$A$3668,$A1581,시군구_병원급!$D$5:$D$3668,$D1581)</f>
        <v>1</v>
      </c>
      <c r="BB1581" s="14" t="n">
        <f aca="false">SUMIFS(시군구_병원급!$H$5:$H$3668,시군구_병원급!$A$5:$A$3668,$A1581,시군구_병원급!$D$5:$D$3668,$D1581)</f>
        <v>2</v>
      </c>
      <c r="BC1581" s="16" t="n">
        <f aca="false">K1581+AY1581</f>
        <v>1</v>
      </c>
      <c r="BD1581" s="17" t="n">
        <f aca="false">IF(E1581=0,"",(K1581+AY1581)/E1581*1000)</f>
        <v>0.945179584120983</v>
      </c>
      <c r="BE1581" s="16" t="n">
        <f aca="false">AY1581-SUMIFS(시군구_병원급!$E$5:$E$3668,시군구_병원급!$A$5:$A$3668,$A1581,시군구_병원급!$D$5:$D$3668,$D1581-3)</f>
        <v>0</v>
      </c>
      <c r="BF1581" s="16" t="n">
        <f aca="false">IF(AY1581=0,1,0)</f>
        <v>1</v>
      </c>
      <c r="BG1581" s="16" t="n">
        <f aca="false">IF(K1581+AY1581=0,1,0)</f>
        <v>0</v>
      </c>
      <c r="BH1581" s="16" t="n">
        <f aca="false">AF1581+AG1581+AH1581</f>
        <v>12</v>
      </c>
      <c r="BI1581" s="18" t="n">
        <f aca="false">IF(H1581=0,"",BH1581/H1581)</f>
        <v>0.571428571428571</v>
      </c>
      <c r="BJ1581" s="16" t="n">
        <f aca="false">IF(AP1581="","",AP1581+AN1581)</f>
        <v>2</v>
      </c>
    </row>
    <row r="1582" customFormat="false" ht="15" hidden="false" customHeight="true" outlineLevel="0" collapsed="false">
      <c r="A1582" s="9" t="s">
        <v>469</v>
      </c>
      <c r="B1582" s="10" t="s">
        <v>451</v>
      </c>
      <c r="C1582" s="10" t="s">
        <v>470</v>
      </c>
      <c r="D1582" s="9" t="n">
        <v>2022</v>
      </c>
      <c r="E1582" s="11" t="n">
        <v>747</v>
      </c>
      <c r="F1582" s="11" t="n">
        <v>92</v>
      </c>
      <c r="G1582" s="11" t="n">
        <v>95</v>
      </c>
      <c r="H1582" s="11" t="n">
        <v>12</v>
      </c>
      <c r="I1582" s="11" t="n">
        <v>654</v>
      </c>
      <c r="J1582" s="11" t="n">
        <v>427</v>
      </c>
      <c r="K1582" s="11" t="n">
        <v>0</v>
      </c>
      <c r="L1582" s="12" t="n">
        <v>16.0642570281125</v>
      </c>
      <c r="M1582" s="12" t="n">
        <v>0</v>
      </c>
      <c r="N1582" s="13" t="n">
        <v>0.652905198776759</v>
      </c>
      <c r="O1582" s="13" t="n">
        <v>0.875502008032129</v>
      </c>
      <c r="P1582" s="13" t="n">
        <v>0.127175368139224</v>
      </c>
      <c r="Q1582" s="13" t="n">
        <v>-0.184497816593886</v>
      </c>
      <c r="R1582" s="13" t="n">
        <v>-0.214876033057851</v>
      </c>
      <c r="S1582" s="11" t="n">
        <v>0</v>
      </c>
      <c r="T1582" s="13" t="n">
        <v>-0.0769230769230769</v>
      </c>
      <c r="U1582" s="13" t="n">
        <v>-0.0827489481065918</v>
      </c>
      <c r="V1582" s="11" t="n">
        <v>1</v>
      </c>
      <c r="W1582" s="13" t="n">
        <v>0.0833333333333333</v>
      </c>
      <c r="X1582" s="11" t="n">
        <v>0</v>
      </c>
      <c r="Y1582" s="11" t="n">
        <v>0</v>
      </c>
      <c r="Z1582" s="11" t="n">
        <v>0</v>
      </c>
      <c r="AA1582" s="11" t="n">
        <v>0</v>
      </c>
      <c r="AB1582" s="10" t="s">
        <v>515</v>
      </c>
      <c r="AC1582" s="11" t="n">
        <v>1</v>
      </c>
      <c r="AD1582" s="11" t="n">
        <v>3</v>
      </c>
      <c r="AE1582" s="11" t="n">
        <v>2</v>
      </c>
      <c r="AF1582" s="11" t="n">
        <v>0</v>
      </c>
      <c r="AG1582" s="11" t="n">
        <v>6</v>
      </c>
      <c r="AH1582" s="11" t="n">
        <v>0</v>
      </c>
      <c r="AI1582" s="13" t="n">
        <v>0.0833333333333333</v>
      </c>
      <c r="AJ1582" s="13" t="n">
        <v>0.25</v>
      </c>
      <c r="AK1582" s="13" t="n">
        <v>0.166666666666667</v>
      </c>
      <c r="AL1582" s="13" t="n">
        <v>0</v>
      </c>
      <c r="AM1582" s="13" t="n">
        <v>0.5</v>
      </c>
      <c r="AN1582" s="11" t="n">
        <v>1</v>
      </c>
      <c r="AO1582" s="13" t="n">
        <v>0.0769230769230769</v>
      </c>
      <c r="AP1582" s="11" t="n">
        <v>2</v>
      </c>
      <c r="AQ1582" s="11" t="n">
        <v>1</v>
      </c>
      <c r="AR1582" s="13" t="n">
        <v>0.142857142857143</v>
      </c>
      <c r="AS1582" s="13" t="n">
        <v>0.0714285714285714</v>
      </c>
      <c r="AT1582" s="14" t="n">
        <f aca="false">SUMIFS(시도_소아과개폐업!$C$5:$C$293,시도_소아과개폐업!$A$5:$A$293,$D1582,시도_소아과개폐업!$B$5:$B$293,$B1582)</f>
        <v>13</v>
      </c>
      <c r="AU1582" s="14" t="n">
        <f aca="false">SUMIFS(시도_소아과개폐업!$D$5:$D$293,시도_소아과개폐업!$A$5:$A$293,$D1582,시도_소아과개폐업!$B$5:$B$293,$B1582)</f>
        <v>9</v>
      </c>
      <c r="AV1582" s="14" t="n">
        <f aca="false">SUMIFS(시도_소아과개폐업!$F$5:$F$293,시도_소아과개폐업!$A$5:$A$293,$D1582,시도_소아과개폐업!$B$5:$B$293,$B1582)</f>
        <v>4</v>
      </c>
      <c r="AW1582" s="15" t="n">
        <f aca="false">SUMIFS(시도_소아과개폐업!$G$5:$G$293,시도_소아과개폐업!$A$5:$A$293,$D1582,시도_소아과개폐업!$B$5:$B$293,$B1582)</f>
        <v>0.160714285714286</v>
      </c>
      <c r="AX1582" s="14" t="n">
        <f aca="false">SUMIFS(시도_소아과개폐업!$H$5:$H$293,시도_소아과개폐업!$A$5:$A$293,$D1582,시도_소아과개폐업!$B$5:$B$293,$B1582)</f>
        <v>31</v>
      </c>
      <c r="AY1582" s="14" t="n">
        <f aca="false">SUMIFS(시군구_병원급!$E$5:$E$3668,시군구_병원급!$A$5:$A$3668,$A1582,시군구_병원급!$D$5:$D$3668,$D1582)</f>
        <v>0</v>
      </c>
      <c r="AZ1582" s="14" t="n">
        <f aca="false">SUMIFS(시군구_병원급!$F$5:$F$3668,시군구_병원급!$A$5:$A$3668,$A1582,시군구_병원급!$D$5:$D$3668,$D1582)</f>
        <v>1</v>
      </c>
      <c r="BA1582" s="14" t="n">
        <f aca="false">SUMIFS(시군구_병원급!$G$5:$G$3668,시군구_병원급!$A$5:$A$3668,$A1582,시군구_병원급!$D$5:$D$3668,$D1582)</f>
        <v>2</v>
      </c>
      <c r="BB1582" s="14" t="n">
        <f aca="false">SUMIFS(시군구_병원급!$H$5:$H$3668,시군구_병원급!$A$5:$A$3668,$A1582,시군구_병원급!$D$5:$D$3668,$D1582)</f>
        <v>3</v>
      </c>
      <c r="BC1582" s="16" t="n">
        <f aca="false">K1582+AY1582</f>
        <v>0</v>
      </c>
      <c r="BD1582" s="17" t="n">
        <f aca="false">IF(E1582=0,"",(K1582+AY1582)/E1582*1000)</f>
        <v>0</v>
      </c>
      <c r="BE1582" s="16" t="n">
        <f aca="false">AY1582-SUMIFS(시군구_병원급!$E$5:$E$3668,시군구_병원급!$A$5:$A$3668,$A1582,시군구_병원급!$D$5:$D$3668,$D1582-3)</f>
        <v>0</v>
      </c>
      <c r="BF1582" s="16" t="n">
        <f aca="false">IF(AY1582=0,1,0)</f>
        <v>1</v>
      </c>
      <c r="BG1582" s="16" t="n">
        <f aca="false">IF(K1582+AY1582=0,1,0)</f>
        <v>1</v>
      </c>
      <c r="BH1582" s="16" t="n">
        <f aca="false">AF1582+AG1582+AH1582</f>
        <v>6</v>
      </c>
      <c r="BI1582" s="18" t="n">
        <f aca="false">IF(H1582=0,"",BH1582/H1582)</f>
        <v>0.5</v>
      </c>
      <c r="BJ1582" s="16" t="n">
        <f aca="false">IF(AP1582="","",AP1582+AN1582)</f>
        <v>3</v>
      </c>
    </row>
    <row r="1583" customFormat="false" ht="15" hidden="false" customHeight="true" outlineLevel="0" collapsed="false">
      <c r="A1583" s="9" t="s">
        <v>471</v>
      </c>
      <c r="B1583" s="10" t="s">
        <v>451</v>
      </c>
      <c r="C1583" s="10" t="s">
        <v>472</v>
      </c>
      <c r="D1583" s="9" t="n">
        <v>2022</v>
      </c>
      <c r="E1583" s="11" t="n">
        <v>783</v>
      </c>
      <c r="F1583" s="11" t="n">
        <v>101</v>
      </c>
      <c r="G1583" s="11" t="n">
        <v>96</v>
      </c>
      <c r="H1583" s="11" t="n">
        <v>13</v>
      </c>
      <c r="I1583" s="11" t="n">
        <v>722</v>
      </c>
      <c r="J1583" s="11" t="n">
        <v>499</v>
      </c>
      <c r="K1583" s="11" t="n">
        <v>0</v>
      </c>
      <c r="L1583" s="12" t="n">
        <v>16.602809706258</v>
      </c>
      <c r="M1583" s="12" t="n">
        <v>0</v>
      </c>
      <c r="N1583" s="13" t="n">
        <v>0.691135734072022</v>
      </c>
      <c r="O1583" s="13" t="n">
        <v>0.922094508301405</v>
      </c>
      <c r="P1583" s="13" t="n">
        <v>0.122605363984674</v>
      </c>
      <c r="Q1583" s="13" t="n">
        <v>-0.244937319189971</v>
      </c>
      <c r="R1583" s="13" t="n">
        <v>-0.333333333333333</v>
      </c>
      <c r="S1583" s="11" t="n">
        <v>0</v>
      </c>
      <c r="T1583" s="13" t="n">
        <v>-0.0714285714285714</v>
      </c>
      <c r="U1583" s="13" t="n">
        <v>-0.05249343832021</v>
      </c>
      <c r="V1583" s="11" t="n">
        <v>1</v>
      </c>
      <c r="W1583" s="13" t="n">
        <v>-0.153846153846154</v>
      </c>
      <c r="X1583" s="11" t="n">
        <v>0</v>
      </c>
      <c r="Y1583" s="11" t="n">
        <v>0</v>
      </c>
      <c r="Z1583" s="11" t="n">
        <v>0</v>
      </c>
      <c r="AA1583" s="11" t="n">
        <v>0</v>
      </c>
      <c r="AB1583" s="10" t="s">
        <v>515</v>
      </c>
      <c r="AC1583" s="11" t="n">
        <v>7</v>
      </c>
      <c r="AD1583" s="11" t="n">
        <v>3</v>
      </c>
      <c r="AE1583" s="11" t="n">
        <v>0</v>
      </c>
      <c r="AF1583" s="11" t="n">
        <v>0</v>
      </c>
      <c r="AG1583" s="11" t="n">
        <v>3</v>
      </c>
      <c r="AH1583" s="11" t="n">
        <v>0</v>
      </c>
      <c r="AI1583" s="13" t="n">
        <v>0.538461538461538</v>
      </c>
      <c r="AJ1583" s="13" t="n">
        <v>0.230769230769231</v>
      </c>
      <c r="AK1583" s="13" t="n">
        <v>0</v>
      </c>
      <c r="AL1583" s="13" t="n">
        <v>0</v>
      </c>
      <c r="AM1583" s="13" t="n">
        <v>0.230769230769231</v>
      </c>
      <c r="AN1583" s="11" t="n">
        <v>0</v>
      </c>
      <c r="AO1583" s="13" t="n">
        <v>0</v>
      </c>
      <c r="AP1583" s="11" t="n">
        <v>2</v>
      </c>
      <c r="AQ1583" s="11" t="n">
        <v>0</v>
      </c>
      <c r="AR1583" s="13" t="n">
        <v>0.133333333333333</v>
      </c>
      <c r="AS1583" s="13" t="n">
        <v>0</v>
      </c>
      <c r="AT1583" s="14" t="n">
        <f aca="false">SUMIFS(시도_소아과개폐업!$C$5:$C$293,시도_소아과개폐업!$A$5:$A$293,$D1583,시도_소아과개폐업!$B$5:$B$293,$B1583)</f>
        <v>13</v>
      </c>
      <c r="AU1583" s="14" t="n">
        <f aca="false">SUMIFS(시도_소아과개폐업!$D$5:$D$293,시도_소아과개폐업!$A$5:$A$293,$D1583,시도_소아과개폐업!$B$5:$B$293,$B1583)</f>
        <v>9</v>
      </c>
      <c r="AV1583" s="14" t="n">
        <f aca="false">SUMIFS(시도_소아과개폐업!$F$5:$F$293,시도_소아과개폐업!$A$5:$A$293,$D1583,시도_소아과개폐업!$B$5:$B$293,$B1583)</f>
        <v>4</v>
      </c>
      <c r="AW1583" s="15" t="n">
        <f aca="false">SUMIFS(시도_소아과개폐업!$G$5:$G$293,시도_소아과개폐업!$A$5:$A$293,$D1583,시도_소아과개폐업!$B$5:$B$293,$B1583)</f>
        <v>0.160714285714286</v>
      </c>
      <c r="AX1583" s="14" t="n">
        <f aca="false">SUMIFS(시도_소아과개폐업!$H$5:$H$293,시도_소아과개폐업!$A$5:$A$293,$D1583,시도_소아과개폐업!$B$5:$B$293,$B1583)</f>
        <v>31</v>
      </c>
      <c r="AY1583" s="14" t="n">
        <f aca="false">SUMIFS(시군구_병원급!$E$5:$E$3668,시군구_병원급!$A$5:$A$3668,$A1583,시군구_병원급!$D$5:$D$3668,$D1583)</f>
        <v>0</v>
      </c>
      <c r="AZ1583" s="14" t="n">
        <f aca="false">SUMIFS(시군구_병원급!$F$5:$F$3668,시군구_병원급!$A$5:$A$3668,$A1583,시군구_병원급!$D$5:$D$3668,$D1583)</f>
        <v>0</v>
      </c>
      <c r="BA1583" s="14" t="n">
        <f aca="false">SUMIFS(시군구_병원급!$G$5:$G$3668,시군구_병원급!$A$5:$A$3668,$A1583,시군구_병원급!$D$5:$D$3668,$D1583)</f>
        <v>0</v>
      </c>
      <c r="BB1583" s="14" t="n">
        <f aca="false">SUMIFS(시군구_병원급!$H$5:$H$3668,시군구_병원급!$A$5:$A$3668,$A1583,시군구_병원급!$D$5:$D$3668,$D1583)</f>
        <v>2</v>
      </c>
      <c r="BC1583" s="16" t="n">
        <f aca="false">K1583+AY1583</f>
        <v>0</v>
      </c>
      <c r="BD1583" s="17" t="n">
        <f aca="false">IF(E1583=0,"",(K1583+AY1583)/E1583*1000)</f>
        <v>0</v>
      </c>
      <c r="BE1583" s="16" t="n">
        <f aca="false">AY1583-SUMIFS(시군구_병원급!$E$5:$E$3668,시군구_병원급!$A$5:$A$3668,$A1583,시군구_병원급!$D$5:$D$3668,$D1583-3)</f>
        <v>0</v>
      </c>
      <c r="BF1583" s="16" t="n">
        <f aca="false">IF(AY1583=0,1,0)</f>
        <v>1</v>
      </c>
      <c r="BG1583" s="16" t="n">
        <f aca="false">IF(K1583+AY1583=0,1,0)</f>
        <v>1</v>
      </c>
      <c r="BH1583" s="16" t="n">
        <f aca="false">AF1583+AG1583+AH1583</f>
        <v>3</v>
      </c>
      <c r="BI1583" s="18" t="n">
        <f aca="false">IF(H1583=0,"",BH1583/H1583)</f>
        <v>0.230769230769231</v>
      </c>
      <c r="BJ1583" s="16" t="n">
        <f aca="false">IF(AP1583="","",AP1583+AN1583)</f>
        <v>2</v>
      </c>
    </row>
    <row r="1584" customFormat="false" ht="15" hidden="false" customHeight="true" outlineLevel="0" collapsed="false">
      <c r="A1584" s="9" t="s">
        <v>473</v>
      </c>
      <c r="B1584" s="10" t="s">
        <v>451</v>
      </c>
      <c r="C1584" s="10" t="s">
        <v>474</v>
      </c>
      <c r="D1584" s="9" t="n">
        <v>2022</v>
      </c>
      <c r="E1584" s="11" t="n">
        <v>747</v>
      </c>
      <c r="F1584" s="11" t="n">
        <v>90</v>
      </c>
      <c r="G1584" s="11" t="n">
        <v>90</v>
      </c>
      <c r="H1584" s="11" t="n">
        <v>13</v>
      </c>
      <c r="I1584" s="11" t="n">
        <v>1041</v>
      </c>
      <c r="J1584" s="11" t="n">
        <v>488</v>
      </c>
      <c r="K1584" s="11" t="n">
        <v>0</v>
      </c>
      <c r="L1584" s="12" t="n">
        <v>17.4029451137885</v>
      </c>
      <c r="M1584" s="12" t="n">
        <v>0</v>
      </c>
      <c r="N1584" s="13" t="n">
        <v>0.468780019212296</v>
      </c>
      <c r="O1584" s="13" t="n">
        <v>1.39357429718876</v>
      </c>
      <c r="P1584" s="13" t="n">
        <v>0.120481927710843</v>
      </c>
      <c r="Q1584" s="13" t="n">
        <v>-0.227507755946225</v>
      </c>
      <c r="R1584" s="13" t="n">
        <v>-0.415584415584416</v>
      </c>
      <c r="S1584" s="11" t="n">
        <v>0</v>
      </c>
      <c r="T1584" s="13" t="n">
        <v>-0.0714285714285714</v>
      </c>
      <c r="U1584" s="13" t="n">
        <v>-0.00857142857142856</v>
      </c>
      <c r="V1584" s="11" t="n">
        <v>1</v>
      </c>
      <c r="W1584" s="13" t="n">
        <v>0</v>
      </c>
      <c r="X1584" s="11" t="n">
        <v>0</v>
      </c>
      <c r="Y1584" s="11" t="n">
        <v>0</v>
      </c>
      <c r="Z1584" s="11" t="n">
        <v>0</v>
      </c>
      <c r="AA1584" s="11" t="n">
        <v>0</v>
      </c>
      <c r="AB1584" s="10" t="s">
        <v>515</v>
      </c>
      <c r="AC1584" s="11" t="n">
        <v>4</v>
      </c>
      <c r="AD1584" s="11" t="n">
        <v>0</v>
      </c>
      <c r="AE1584" s="11" t="n">
        <v>0</v>
      </c>
      <c r="AF1584" s="11" t="n">
        <v>1</v>
      </c>
      <c r="AG1584" s="11" t="n">
        <v>8</v>
      </c>
      <c r="AH1584" s="11" t="n">
        <v>0</v>
      </c>
      <c r="AI1584" s="13" t="n">
        <v>0.307692307692308</v>
      </c>
      <c r="AJ1584" s="13" t="n">
        <v>0</v>
      </c>
      <c r="AK1584" s="13" t="n">
        <v>0</v>
      </c>
      <c r="AL1584" s="13" t="n">
        <v>0.0769230769230769</v>
      </c>
      <c r="AM1584" s="13" t="n">
        <v>0.615384615384615</v>
      </c>
      <c r="AN1584" s="11" t="n">
        <v>0</v>
      </c>
      <c r="AO1584" s="13" t="n">
        <v>0</v>
      </c>
      <c r="AP1584" s="11" t="n">
        <v>1</v>
      </c>
      <c r="AQ1584" s="11" t="n">
        <v>0</v>
      </c>
      <c r="AR1584" s="13" t="n">
        <v>0.0714285714285714</v>
      </c>
      <c r="AS1584" s="13" t="n">
        <v>0</v>
      </c>
      <c r="AT1584" s="14" t="n">
        <f aca="false">SUMIFS(시도_소아과개폐업!$C$5:$C$293,시도_소아과개폐업!$A$5:$A$293,$D1584,시도_소아과개폐업!$B$5:$B$293,$B1584)</f>
        <v>13</v>
      </c>
      <c r="AU1584" s="14" t="n">
        <f aca="false">SUMIFS(시도_소아과개폐업!$D$5:$D$293,시도_소아과개폐업!$A$5:$A$293,$D1584,시도_소아과개폐업!$B$5:$B$293,$B1584)</f>
        <v>9</v>
      </c>
      <c r="AV1584" s="14" t="n">
        <f aca="false">SUMIFS(시도_소아과개폐업!$F$5:$F$293,시도_소아과개폐업!$A$5:$A$293,$D1584,시도_소아과개폐업!$B$5:$B$293,$B1584)</f>
        <v>4</v>
      </c>
      <c r="AW1584" s="15" t="n">
        <f aca="false">SUMIFS(시도_소아과개폐업!$G$5:$G$293,시도_소아과개폐업!$A$5:$A$293,$D1584,시도_소아과개폐업!$B$5:$B$293,$B1584)</f>
        <v>0.160714285714286</v>
      </c>
      <c r="AX1584" s="14" t="n">
        <f aca="false">SUMIFS(시도_소아과개폐업!$H$5:$H$293,시도_소아과개폐업!$A$5:$A$293,$D1584,시도_소아과개폐업!$B$5:$B$293,$B1584)</f>
        <v>31</v>
      </c>
      <c r="AY1584" s="14" t="n">
        <f aca="false">SUMIFS(시군구_병원급!$E$5:$E$3668,시군구_병원급!$A$5:$A$3668,$A1584,시군구_병원급!$D$5:$D$3668,$D1584)</f>
        <v>0</v>
      </c>
      <c r="AZ1584" s="14" t="n">
        <f aca="false">SUMIFS(시군구_병원급!$F$5:$F$3668,시군구_병원급!$A$5:$A$3668,$A1584,시군구_병원급!$D$5:$D$3668,$D1584)</f>
        <v>0</v>
      </c>
      <c r="BA1584" s="14" t="n">
        <f aca="false">SUMIFS(시군구_병원급!$G$5:$G$3668,시군구_병원급!$A$5:$A$3668,$A1584,시군구_병원급!$D$5:$D$3668,$D1584)</f>
        <v>2</v>
      </c>
      <c r="BB1584" s="14" t="n">
        <f aca="false">SUMIFS(시군구_병원급!$H$5:$H$3668,시군구_병원급!$A$5:$A$3668,$A1584,시군구_병원급!$D$5:$D$3668,$D1584)</f>
        <v>2</v>
      </c>
      <c r="BC1584" s="16" t="n">
        <f aca="false">K1584+AY1584</f>
        <v>0</v>
      </c>
      <c r="BD1584" s="17" t="n">
        <f aca="false">IF(E1584=0,"",(K1584+AY1584)/E1584*1000)</f>
        <v>0</v>
      </c>
      <c r="BE1584" s="16" t="n">
        <f aca="false">AY1584-SUMIFS(시군구_병원급!$E$5:$E$3668,시군구_병원급!$A$5:$A$3668,$A1584,시군구_병원급!$D$5:$D$3668,$D1584-3)</f>
        <v>0</v>
      </c>
      <c r="BF1584" s="16" t="n">
        <f aca="false">IF(AY1584=0,1,0)</f>
        <v>1</v>
      </c>
      <c r="BG1584" s="16" t="n">
        <f aca="false">IF(K1584+AY1584=0,1,0)</f>
        <v>1</v>
      </c>
      <c r="BH1584" s="16" t="n">
        <f aca="false">AF1584+AG1584+AH1584</f>
        <v>9</v>
      </c>
      <c r="BI1584" s="18" t="n">
        <f aca="false">IF(H1584=0,"",BH1584/H1584)</f>
        <v>0.692307692307692</v>
      </c>
      <c r="BJ1584" s="16" t="n">
        <f aca="false">IF(AP1584="","",AP1584+AN1584)</f>
        <v>1</v>
      </c>
    </row>
    <row r="1585" customFormat="false" ht="15" hidden="false" customHeight="true" outlineLevel="0" collapsed="false">
      <c r="A1585" s="9" t="s">
        <v>475</v>
      </c>
      <c r="B1585" s="10" t="s">
        <v>451</v>
      </c>
      <c r="C1585" s="10" t="s">
        <v>476</v>
      </c>
      <c r="D1585" s="9" t="n">
        <v>2022</v>
      </c>
      <c r="E1585" s="11" t="n">
        <v>1725</v>
      </c>
      <c r="F1585" s="11" t="n">
        <v>259</v>
      </c>
      <c r="G1585" s="11" t="n">
        <v>268</v>
      </c>
      <c r="H1585" s="11" t="n">
        <v>24</v>
      </c>
      <c r="I1585" s="11" t="n">
        <v>1553</v>
      </c>
      <c r="J1585" s="11" t="n">
        <v>1149</v>
      </c>
      <c r="K1585" s="11" t="n">
        <v>0</v>
      </c>
      <c r="L1585" s="12" t="n">
        <v>13.9130434782609</v>
      </c>
      <c r="M1585" s="12" t="n">
        <v>0</v>
      </c>
      <c r="N1585" s="13" t="n">
        <v>0.739858338699292</v>
      </c>
      <c r="O1585" s="13" t="n">
        <v>0.900289855072464</v>
      </c>
      <c r="P1585" s="13" t="n">
        <v>0.15536231884058</v>
      </c>
      <c r="Q1585" s="13" t="n">
        <v>-0.165053242981607</v>
      </c>
      <c r="R1585" s="13" t="n">
        <v>-0.232091690544413</v>
      </c>
      <c r="S1585" s="11" t="n">
        <v>0</v>
      </c>
      <c r="T1585" s="13" t="n">
        <v>0</v>
      </c>
      <c r="U1585" s="13" t="n">
        <v>0</v>
      </c>
      <c r="V1585" s="11" t="n">
        <v>1</v>
      </c>
      <c r="W1585" s="13" t="n">
        <v>-0.0833333333333334</v>
      </c>
      <c r="X1585" s="11" t="n">
        <v>0</v>
      </c>
      <c r="Y1585" s="11" t="n">
        <v>0</v>
      </c>
      <c r="Z1585" s="11" t="n">
        <v>0</v>
      </c>
      <c r="AA1585" s="11" t="n">
        <v>0</v>
      </c>
      <c r="AB1585" s="10" t="s">
        <v>515</v>
      </c>
      <c r="AC1585" s="11" t="n">
        <v>2</v>
      </c>
      <c r="AD1585" s="11" t="n">
        <v>12</v>
      </c>
      <c r="AE1585" s="11" t="n">
        <v>2</v>
      </c>
      <c r="AF1585" s="11" t="n">
        <v>4</v>
      </c>
      <c r="AG1585" s="11" t="n">
        <v>4</v>
      </c>
      <c r="AH1585" s="11" t="n">
        <v>0</v>
      </c>
      <c r="AI1585" s="13" t="n">
        <v>0.0833333333333333</v>
      </c>
      <c r="AJ1585" s="13" t="n">
        <v>0.5</v>
      </c>
      <c r="AK1585" s="13" t="n">
        <v>0.0833333333333333</v>
      </c>
      <c r="AL1585" s="13" t="n">
        <v>0.166666666666667</v>
      </c>
      <c r="AM1585" s="13" t="n">
        <v>0.166666666666667</v>
      </c>
      <c r="AN1585" s="11" t="n">
        <v>2</v>
      </c>
      <c r="AO1585" s="13" t="n">
        <v>0.0769230769230769</v>
      </c>
      <c r="AP1585" s="11" t="n">
        <v>2</v>
      </c>
      <c r="AQ1585" s="11" t="n">
        <v>0</v>
      </c>
      <c r="AR1585" s="13" t="n">
        <v>0.0714285714285714</v>
      </c>
      <c r="AS1585" s="13" t="n">
        <v>0</v>
      </c>
      <c r="AT1585" s="14" t="n">
        <f aca="false">SUMIFS(시도_소아과개폐업!$C$5:$C$293,시도_소아과개폐업!$A$5:$A$293,$D1585,시도_소아과개폐업!$B$5:$B$293,$B1585)</f>
        <v>13</v>
      </c>
      <c r="AU1585" s="14" t="n">
        <f aca="false">SUMIFS(시도_소아과개폐업!$D$5:$D$293,시도_소아과개폐업!$A$5:$A$293,$D1585,시도_소아과개폐업!$B$5:$B$293,$B1585)</f>
        <v>9</v>
      </c>
      <c r="AV1585" s="14" t="n">
        <f aca="false">SUMIFS(시도_소아과개폐업!$F$5:$F$293,시도_소아과개폐업!$A$5:$A$293,$D1585,시도_소아과개폐업!$B$5:$B$293,$B1585)</f>
        <v>4</v>
      </c>
      <c r="AW1585" s="15" t="n">
        <f aca="false">SUMIFS(시도_소아과개폐업!$G$5:$G$293,시도_소아과개폐업!$A$5:$A$293,$D1585,시도_소아과개폐업!$B$5:$B$293,$B1585)</f>
        <v>0.160714285714286</v>
      </c>
      <c r="AX1585" s="14" t="n">
        <f aca="false">SUMIFS(시도_소아과개폐업!$H$5:$H$293,시도_소아과개폐업!$A$5:$A$293,$D1585,시도_소아과개폐업!$B$5:$B$293,$B1585)</f>
        <v>31</v>
      </c>
      <c r="AY1585" s="14" t="n">
        <f aca="false">SUMIFS(시군구_병원급!$E$5:$E$3668,시군구_병원급!$A$5:$A$3668,$A1585,시군구_병원급!$D$5:$D$3668,$D1585)</f>
        <v>0</v>
      </c>
      <c r="AZ1585" s="14" t="n">
        <f aca="false">SUMIFS(시군구_병원급!$F$5:$F$3668,시군구_병원급!$A$5:$A$3668,$A1585,시군구_병원급!$D$5:$D$3668,$D1585)</f>
        <v>0</v>
      </c>
      <c r="BA1585" s="14" t="n">
        <f aca="false">SUMIFS(시군구_병원급!$G$5:$G$3668,시군구_병원급!$A$5:$A$3668,$A1585,시군구_병원급!$D$5:$D$3668,$D1585)</f>
        <v>1</v>
      </c>
      <c r="BB1585" s="14" t="n">
        <f aca="false">SUMIFS(시군구_병원급!$H$5:$H$3668,시군구_병원급!$A$5:$A$3668,$A1585,시군구_병원급!$D$5:$D$3668,$D1585)</f>
        <v>2</v>
      </c>
      <c r="BC1585" s="16" t="n">
        <f aca="false">K1585+AY1585</f>
        <v>0</v>
      </c>
      <c r="BD1585" s="17" t="n">
        <f aca="false">IF(E1585=0,"",(K1585+AY1585)/E1585*1000)</f>
        <v>0</v>
      </c>
      <c r="BE1585" s="16" t="n">
        <f aca="false">AY1585-SUMIFS(시군구_병원급!$E$5:$E$3668,시군구_병원급!$A$5:$A$3668,$A1585,시군구_병원급!$D$5:$D$3668,$D1585-3)</f>
        <v>0</v>
      </c>
      <c r="BF1585" s="16" t="n">
        <f aca="false">IF(AY1585=0,1,0)</f>
        <v>1</v>
      </c>
      <c r="BG1585" s="16" t="n">
        <f aca="false">IF(K1585+AY1585=0,1,0)</f>
        <v>1</v>
      </c>
      <c r="BH1585" s="16" t="n">
        <f aca="false">AF1585+AG1585+AH1585</f>
        <v>8</v>
      </c>
      <c r="BI1585" s="18" t="n">
        <f aca="false">IF(H1585=0,"",BH1585/H1585)</f>
        <v>0.333333333333333</v>
      </c>
      <c r="BJ1585" s="16" t="n">
        <f aca="false">IF(AP1585="","",AP1585+AN1585)</f>
        <v>4</v>
      </c>
    </row>
    <row r="1586" customFormat="false" ht="15" hidden="false" customHeight="true" outlineLevel="0" collapsed="false">
      <c r="A1586" s="9" t="s">
        <v>477</v>
      </c>
      <c r="B1586" s="10" t="s">
        <v>451</v>
      </c>
      <c r="C1586" s="10" t="s">
        <v>478</v>
      </c>
      <c r="D1586" s="9" t="n">
        <v>2022</v>
      </c>
      <c r="E1586" s="11" t="n">
        <v>859</v>
      </c>
      <c r="F1586" s="11" t="n">
        <v>145</v>
      </c>
      <c r="G1586" s="11" t="n">
        <v>155</v>
      </c>
      <c r="H1586" s="11" t="n">
        <v>19</v>
      </c>
      <c r="I1586" s="11" t="n">
        <v>856</v>
      </c>
      <c r="J1586" s="11" t="n">
        <v>616</v>
      </c>
      <c r="K1586" s="11" t="n">
        <v>0</v>
      </c>
      <c r="L1586" s="12" t="n">
        <v>22.1187427240978</v>
      </c>
      <c r="M1586" s="12" t="n">
        <v>0</v>
      </c>
      <c r="N1586" s="13" t="n">
        <v>0.719626168224299</v>
      </c>
      <c r="O1586" s="13" t="n">
        <v>0.9965075669383</v>
      </c>
      <c r="P1586" s="13" t="n">
        <v>0.180442374854482</v>
      </c>
      <c r="Q1586" s="13" t="n">
        <v>-0.258203799654577</v>
      </c>
      <c r="R1586" s="13" t="n">
        <v>-0.205128205128205</v>
      </c>
      <c r="S1586" s="11" t="n">
        <v>0</v>
      </c>
      <c r="T1586" s="13" t="n">
        <v>0.0555555555555556</v>
      </c>
      <c r="U1586" s="13" t="n">
        <v>0.0214797136038185</v>
      </c>
      <c r="V1586" s="11" t="n">
        <v>1</v>
      </c>
      <c r="W1586" s="13" t="n">
        <v>-0.263157894736842</v>
      </c>
      <c r="X1586" s="11" t="n">
        <v>1</v>
      </c>
      <c r="Y1586" s="11" t="n">
        <v>0</v>
      </c>
      <c r="Z1586" s="11" t="n">
        <v>1</v>
      </c>
      <c r="AA1586" s="11" t="n">
        <v>0</v>
      </c>
      <c r="AB1586" s="10" t="s">
        <v>515</v>
      </c>
      <c r="AC1586" s="11" t="n">
        <v>7</v>
      </c>
      <c r="AD1586" s="11" t="n">
        <v>4</v>
      </c>
      <c r="AE1586" s="11" t="n">
        <v>3</v>
      </c>
      <c r="AF1586" s="11" t="n">
        <v>3</v>
      </c>
      <c r="AG1586" s="11" t="n">
        <v>2</v>
      </c>
      <c r="AH1586" s="11" t="n">
        <v>0</v>
      </c>
      <c r="AI1586" s="13" t="n">
        <v>0.368421052631579</v>
      </c>
      <c r="AJ1586" s="13" t="n">
        <v>0.210526315789474</v>
      </c>
      <c r="AK1586" s="13" t="n">
        <v>0.157894736842105</v>
      </c>
      <c r="AL1586" s="13" t="n">
        <v>0.157894736842105</v>
      </c>
      <c r="AM1586" s="13" t="n">
        <v>0.105263157894737</v>
      </c>
      <c r="AN1586" s="11" t="n">
        <v>0</v>
      </c>
      <c r="AO1586" s="13" t="n">
        <v>0</v>
      </c>
      <c r="AP1586" s="11" t="n">
        <v>0</v>
      </c>
      <c r="AQ1586" s="11" t="n">
        <v>1</v>
      </c>
      <c r="AR1586" s="13" t="n">
        <v>0</v>
      </c>
      <c r="AS1586" s="13" t="n">
        <v>0.0555555555555556</v>
      </c>
      <c r="AT1586" s="14" t="n">
        <f aca="false">SUMIFS(시도_소아과개폐업!$C$5:$C$293,시도_소아과개폐업!$A$5:$A$293,$D1586,시도_소아과개폐업!$B$5:$B$293,$B1586)</f>
        <v>13</v>
      </c>
      <c r="AU1586" s="14" t="n">
        <f aca="false">SUMIFS(시도_소아과개폐업!$D$5:$D$293,시도_소아과개폐업!$A$5:$A$293,$D1586,시도_소아과개폐업!$B$5:$B$293,$B1586)</f>
        <v>9</v>
      </c>
      <c r="AV1586" s="14" t="n">
        <f aca="false">SUMIFS(시도_소아과개폐업!$F$5:$F$293,시도_소아과개폐업!$A$5:$A$293,$D1586,시도_소아과개폐업!$B$5:$B$293,$B1586)</f>
        <v>4</v>
      </c>
      <c r="AW1586" s="15" t="n">
        <f aca="false">SUMIFS(시도_소아과개폐업!$G$5:$G$293,시도_소아과개폐업!$A$5:$A$293,$D1586,시도_소아과개폐업!$B$5:$B$293,$B1586)</f>
        <v>0.160714285714286</v>
      </c>
      <c r="AX1586" s="14" t="n">
        <f aca="false">SUMIFS(시도_소아과개폐업!$H$5:$H$293,시도_소아과개폐업!$A$5:$A$293,$D1586,시도_소아과개폐업!$B$5:$B$293,$B1586)</f>
        <v>31</v>
      </c>
      <c r="AY1586" s="14" t="n">
        <f aca="false">SUMIFS(시군구_병원급!$E$5:$E$3668,시군구_병원급!$A$5:$A$3668,$A1586,시군구_병원급!$D$5:$D$3668,$D1586)</f>
        <v>0</v>
      </c>
      <c r="AZ1586" s="14" t="n">
        <f aca="false">SUMIFS(시군구_병원급!$F$5:$F$3668,시군구_병원급!$A$5:$A$3668,$A1586,시군구_병원급!$D$5:$D$3668,$D1586)</f>
        <v>0</v>
      </c>
      <c r="BA1586" s="14" t="n">
        <f aca="false">SUMIFS(시군구_병원급!$G$5:$G$3668,시군구_병원급!$A$5:$A$3668,$A1586,시군구_병원급!$D$5:$D$3668,$D1586)</f>
        <v>0</v>
      </c>
      <c r="BB1586" s="14" t="n">
        <f aca="false">SUMIFS(시군구_병원급!$H$5:$H$3668,시군구_병원급!$A$5:$A$3668,$A1586,시군구_병원급!$D$5:$D$3668,$D1586)</f>
        <v>0</v>
      </c>
      <c r="BC1586" s="16" t="n">
        <f aca="false">K1586+AY1586</f>
        <v>0</v>
      </c>
      <c r="BD1586" s="17" t="n">
        <f aca="false">IF(E1586=0,"",(K1586+AY1586)/E1586*1000)</f>
        <v>0</v>
      </c>
      <c r="BE1586" s="16" t="n">
        <f aca="false">AY1586-SUMIFS(시군구_병원급!$E$5:$E$3668,시군구_병원급!$A$5:$A$3668,$A1586,시군구_병원급!$D$5:$D$3668,$D1586-3)</f>
        <v>0</v>
      </c>
      <c r="BF1586" s="16" t="n">
        <f aca="false">IF(AY1586=0,1,0)</f>
        <v>1</v>
      </c>
      <c r="BG1586" s="16" t="n">
        <f aca="false">IF(K1586+AY1586=0,1,0)</f>
        <v>1</v>
      </c>
      <c r="BH1586" s="16" t="n">
        <f aca="false">AF1586+AG1586+AH1586</f>
        <v>5</v>
      </c>
      <c r="BI1586" s="18" t="n">
        <f aca="false">IF(H1586=0,"",BH1586/H1586)</f>
        <v>0.263157894736842</v>
      </c>
      <c r="BJ1586" s="16" t="n">
        <f aca="false">IF(AP1586="","",AP1586+AN1586)</f>
        <v>0</v>
      </c>
    </row>
    <row r="1587" customFormat="false" ht="15" hidden="false" customHeight="true" outlineLevel="0" collapsed="false">
      <c r="A1587" s="9" t="s">
        <v>479</v>
      </c>
      <c r="B1587" s="10" t="s">
        <v>451</v>
      </c>
      <c r="C1587" s="10" t="s">
        <v>480</v>
      </c>
      <c r="D1587" s="9" t="n">
        <v>2022</v>
      </c>
      <c r="E1587" s="11" t="n">
        <v>900</v>
      </c>
      <c r="F1587" s="11" t="n">
        <v>138</v>
      </c>
      <c r="G1587" s="11" t="n">
        <v>148</v>
      </c>
      <c r="H1587" s="11" t="n">
        <v>13</v>
      </c>
      <c r="I1587" s="11" t="n">
        <v>746</v>
      </c>
      <c r="J1587" s="11" t="n">
        <v>568</v>
      </c>
      <c r="K1587" s="11" t="n">
        <v>0</v>
      </c>
      <c r="L1587" s="12" t="n">
        <v>14.4444444444444</v>
      </c>
      <c r="M1587" s="12" t="n">
        <v>0</v>
      </c>
      <c r="N1587" s="13" t="n">
        <v>0.761394101876676</v>
      </c>
      <c r="O1587" s="13" t="n">
        <v>0.828888888888889</v>
      </c>
      <c r="P1587" s="13" t="n">
        <v>0.164444444444444</v>
      </c>
      <c r="Q1587" s="13" t="n">
        <v>-0.189189189189189</v>
      </c>
      <c r="R1587" s="13" t="n">
        <v>-0.134502923976608</v>
      </c>
      <c r="S1587" s="11" t="n">
        <v>0</v>
      </c>
      <c r="T1587" s="13" t="n">
        <v>-0.0714285714285714</v>
      </c>
      <c r="U1587" s="13" t="n">
        <v>-0.0286458333333334</v>
      </c>
      <c r="V1587" s="11" t="n">
        <v>1</v>
      </c>
      <c r="W1587" s="13" t="n">
        <v>-0.153846153846154</v>
      </c>
      <c r="X1587" s="11" t="n">
        <v>0</v>
      </c>
      <c r="Y1587" s="11" t="n">
        <v>0</v>
      </c>
      <c r="Z1587" s="11" t="n">
        <v>0</v>
      </c>
      <c r="AA1587" s="11" t="n">
        <v>0</v>
      </c>
      <c r="AB1587" s="10" t="s">
        <v>515</v>
      </c>
      <c r="AC1587" s="11" t="n">
        <v>3</v>
      </c>
      <c r="AD1587" s="11" t="n">
        <v>1</v>
      </c>
      <c r="AE1587" s="11" t="n">
        <v>1</v>
      </c>
      <c r="AF1587" s="11" t="n">
        <v>2</v>
      </c>
      <c r="AG1587" s="11" t="n">
        <v>6</v>
      </c>
      <c r="AH1587" s="11" t="n">
        <v>0</v>
      </c>
      <c r="AI1587" s="13" t="n">
        <v>0.230769230769231</v>
      </c>
      <c r="AJ1587" s="13" t="n">
        <v>0.0769230769230769</v>
      </c>
      <c r="AK1587" s="13" t="n">
        <v>0.0769230769230769</v>
      </c>
      <c r="AL1587" s="13" t="n">
        <v>0.153846153846154</v>
      </c>
      <c r="AM1587" s="13" t="n">
        <v>0.461538461538462</v>
      </c>
      <c r="AN1587" s="11" t="n">
        <v>1</v>
      </c>
      <c r="AO1587" s="13" t="n">
        <v>0.0714285714285714</v>
      </c>
      <c r="AP1587" s="11" t="n">
        <v>0</v>
      </c>
      <c r="AQ1587" s="11" t="n">
        <v>0</v>
      </c>
      <c r="AR1587" s="13" t="n">
        <v>0</v>
      </c>
      <c r="AS1587" s="13" t="n">
        <v>0</v>
      </c>
      <c r="AT1587" s="14" t="n">
        <f aca="false">SUMIFS(시도_소아과개폐업!$C$5:$C$293,시도_소아과개폐업!$A$5:$A$293,$D1587,시도_소아과개폐업!$B$5:$B$293,$B1587)</f>
        <v>13</v>
      </c>
      <c r="AU1587" s="14" t="n">
        <f aca="false">SUMIFS(시도_소아과개폐업!$D$5:$D$293,시도_소아과개폐업!$A$5:$A$293,$D1587,시도_소아과개폐업!$B$5:$B$293,$B1587)</f>
        <v>9</v>
      </c>
      <c r="AV1587" s="14" t="n">
        <f aca="false">SUMIFS(시도_소아과개폐업!$F$5:$F$293,시도_소아과개폐업!$A$5:$A$293,$D1587,시도_소아과개폐업!$B$5:$B$293,$B1587)</f>
        <v>4</v>
      </c>
      <c r="AW1587" s="15" t="n">
        <f aca="false">SUMIFS(시도_소아과개폐업!$G$5:$G$293,시도_소아과개폐업!$A$5:$A$293,$D1587,시도_소아과개폐업!$B$5:$B$293,$B1587)</f>
        <v>0.160714285714286</v>
      </c>
      <c r="AX1587" s="14" t="n">
        <f aca="false">SUMIFS(시도_소아과개폐업!$H$5:$H$293,시도_소아과개폐업!$A$5:$A$293,$D1587,시도_소아과개폐업!$B$5:$B$293,$B1587)</f>
        <v>31</v>
      </c>
      <c r="AY1587" s="14" t="n">
        <f aca="false">SUMIFS(시군구_병원급!$E$5:$E$3668,시군구_병원급!$A$5:$A$3668,$A1587,시군구_병원급!$D$5:$D$3668,$D1587)</f>
        <v>0</v>
      </c>
      <c r="AZ1587" s="14" t="n">
        <f aca="false">SUMIFS(시군구_병원급!$F$5:$F$3668,시군구_병원급!$A$5:$A$3668,$A1587,시군구_병원급!$D$5:$D$3668,$D1587)</f>
        <v>0</v>
      </c>
      <c r="BA1587" s="14" t="n">
        <f aca="false">SUMIFS(시군구_병원급!$G$5:$G$3668,시군구_병원급!$A$5:$A$3668,$A1587,시군구_병원급!$D$5:$D$3668,$D1587)</f>
        <v>3</v>
      </c>
      <c r="BB1587" s="14" t="n">
        <f aca="false">SUMIFS(시군구_병원급!$H$5:$H$3668,시군구_병원급!$A$5:$A$3668,$A1587,시군구_병원급!$D$5:$D$3668,$D1587)</f>
        <v>3</v>
      </c>
      <c r="BC1587" s="16" t="n">
        <f aca="false">K1587+AY1587</f>
        <v>0</v>
      </c>
      <c r="BD1587" s="17" t="n">
        <f aca="false">IF(E1587=0,"",(K1587+AY1587)/E1587*1000)</f>
        <v>0</v>
      </c>
      <c r="BE1587" s="16" t="n">
        <f aca="false">AY1587-SUMIFS(시군구_병원급!$E$5:$E$3668,시군구_병원급!$A$5:$A$3668,$A1587,시군구_병원급!$D$5:$D$3668,$D1587-3)</f>
        <v>0</v>
      </c>
      <c r="BF1587" s="16" t="n">
        <f aca="false">IF(AY1587=0,1,0)</f>
        <v>1</v>
      </c>
      <c r="BG1587" s="16" t="n">
        <f aca="false">IF(K1587+AY1587=0,1,0)</f>
        <v>1</v>
      </c>
      <c r="BH1587" s="16" t="n">
        <f aca="false">AF1587+AG1587+AH1587</f>
        <v>8</v>
      </c>
      <c r="BI1587" s="18" t="n">
        <f aca="false">IF(H1587=0,"",BH1587/H1587)</f>
        <v>0.615384615384615</v>
      </c>
      <c r="BJ1587" s="16" t="n">
        <f aca="false">IF(AP1587="","",AP1587+AN1587)</f>
        <v>1</v>
      </c>
    </row>
    <row r="1588" customFormat="false" ht="15" hidden="false" customHeight="true" outlineLevel="0" collapsed="false">
      <c r="A1588" s="9" t="s">
        <v>481</v>
      </c>
      <c r="B1588" s="10" t="s">
        <v>451</v>
      </c>
      <c r="C1588" s="10" t="s">
        <v>482</v>
      </c>
      <c r="D1588" s="9" t="n">
        <v>2022</v>
      </c>
      <c r="E1588" s="11" t="n">
        <v>1420</v>
      </c>
      <c r="F1588" s="11" t="n">
        <v>209</v>
      </c>
      <c r="G1588" s="11" t="n">
        <v>211</v>
      </c>
      <c r="H1588" s="11" t="n">
        <v>22</v>
      </c>
      <c r="I1588" s="11" t="n">
        <v>1116</v>
      </c>
      <c r="J1588" s="11" t="n">
        <v>873</v>
      </c>
      <c r="K1588" s="11" t="n">
        <v>0</v>
      </c>
      <c r="L1588" s="12" t="n">
        <v>15.4929577464789</v>
      </c>
      <c r="M1588" s="12" t="n">
        <v>0</v>
      </c>
      <c r="N1588" s="13" t="n">
        <v>0.782258064516129</v>
      </c>
      <c r="O1588" s="13" t="n">
        <v>0.785915492957746</v>
      </c>
      <c r="P1588" s="13" t="n">
        <v>0.148591549295775</v>
      </c>
      <c r="Q1588" s="13" t="n">
        <v>-0.0706806282722513</v>
      </c>
      <c r="R1588" s="13" t="n">
        <v>-0.172549019607843</v>
      </c>
      <c r="S1588" s="11" t="n">
        <v>0</v>
      </c>
      <c r="T1588" s="13" t="n">
        <v>-0.0434782608695652</v>
      </c>
      <c r="U1588" s="13" t="n">
        <v>-0.0227670753064798</v>
      </c>
      <c r="V1588" s="11" t="n">
        <v>1</v>
      </c>
      <c r="W1588" s="13" t="n">
        <v>0</v>
      </c>
      <c r="X1588" s="11" t="n">
        <v>0</v>
      </c>
      <c r="Y1588" s="11" t="n">
        <v>0</v>
      </c>
      <c r="Z1588" s="11" t="n">
        <v>0</v>
      </c>
      <c r="AA1588" s="11" t="n">
        <v>0</v>
      </c>
      <c r="AB1588" s="10" t="s">
        <v>515</v>
      </c>
      <c r="AC1588" s="11" t="n">
        <v>5</v>
      </c>
      <c r="AD1588" s="11" t="n">
        <v>4</v>
      </c>
      <c r="AE1588" s="11" t="n">
        <v>2</v>
      </c>
      <c r="AF1588" s="11" t="n">
        <v>6</v>
      </c>
      <c r="AG1588" s="11" t="n">
        <v>5</v>
      </c>
      <c r="AH1588" s="11" t="n">
        <v>0</v>
      </c>
      <c r="AI1588" s="13" t="n">
        <v>0.227272727272727</v>
      </c>
      <c r="AJ1588" s="13" t="n">
        <v>0.181818181818182</v>
      </c>
      <c r="AK1588" s="13" t="n">
        <v>0.0909090909090909</v>
      </c>
      <c r="AL1588" s="13" t="n">
        <v>0.272727272727273</v>
      </c>
      <c r="AM1588" s="13" t="n">
        <v>0.227272727272727</v>
      </c>
      <c r="AN1588" s="11" t="n">
        <v>0</v>
      </c>
      <c r="AO1588" s="13" t="n">
        <v>0</v>
      </c>
      <c r="AP1588" s="11" t="n">
        <v>1</v>
      </c>
      <c r="AQ1588" s="11" t="n">
        <v>0</v>
      </c>
      <c r="AR1588" s="13" t="n">
        <v>0.0434782608695652</v>
      </c>
      <c r="AS1588" s="13" t="n">
        <v>0</v>
      </c>
      <c r="AT1588" s="14" t="n">
        <f aca="false">SUMIFS(시도_소아과개폐업!$C$5:$C$293,시도_소아과개폐업!$A$5:$A$293,$D1588,시도_소아과개폐업!$B$5:$B$293,$B1588)</f>
        <v>13</v>
      </c>
      <c r="AU1588" s="14" t="n">
        <f aca="false">SUMIFS(시도_소아과개폐업!$D$5:$D$293,시도_소아과개폐업!$A$5:$A$293,$D1588,시도_소아과개폐업!$B$5:$B$293,$B1588)</f>
        <v>9</v>
      </c>
      <c r="AV1588" s="14" t="n">
        <f aca="false">SUMIFS(시도_소아과개폐업!$F$5:$F$293,시도_소아과개폐업!$A$5:$A$293,$D1588,시도_소아과개폐업!$B$5:$B$293,$B1588)</f>
        <v>4</v>
      </c>
      <c r="AW1588" s="15" t="n">
        <f aca="false">SUMIFS(시도_소아과개폐업!$G$5:$G$293,시도_소아과개폐업!$A$5:$A$293,$D1588,시도_소아과개폐업!$B$5:$B$293,$B1588)</f>
        <v>0.160714285714286</v>
      </c>
      <c r="AX1588" s="14" t="n">
        <f aca="false">SUMIFS(시도_소아과개폐업!$H$5:$H$293,시도_소아과개폐업!$A$5:$A$293,$D1588,시도_소아과개폐업!$B$5:$B$293,$B1588)</f>
        <v>31</v>
      </c>
      <c r="AY1588" s="14" t="n">
        <f aca="false">SUMIFS(시군구_병원급!$E$5:$E$3668,시군구_병원급!$A$5:$A$3668,$A1588,시군구_병원급!$D$5:$D$3668,$D1588)</f>
        <v>0</v>
      </c>
      <c r="AZ1588" s="14" t="n">
        <f aca="false">SUMIFS(시군구_병원급!$F$5:$F$3668,시군구_병원급!$A$5:$A$3668,$A1588,시군구_병원급!$D$5:$D$3668,$D1588)</f>
        <v>0</v>
      </c>
      <c r="BA1588" s="14" t="n">
        <f aca="false">SUMIFS(시군구_병원급!$G$5:$G$3668,시군구_병원급!$A$5:$A$3668,$A1588,시군구_병원급!$D$5:$D$3668,$D1588)</f>
        <v>1</v>
      </c>
      <c r="BB1588" s="14" t="n">
        <f aca="false">SUMIFS(시군구_병원급!$H$5:$H$3668,시군구_병원급!$A$5:$A$3668,$A1588,시군구_병원급!$D$5:$D$3668,$D1588)</f>
        <v>2</v>
      </c>
      <c r="BC1588" s="16" t="n">
        <f aca="false">K1588+AY1588</f>
        <v>0</v>
      </c>
      <c r="BD1588" s="17" t="n">
        <f aca="false">IF(E1588=0,"",(K1588+AY1588)/E1588*1000)</f>
        <v>0</v>
      </c>
      <c r="BE1588" s="16" t="n">
        <f aca="false">AY1588-SUMIFS(시군구_병원급!$E$5:$E$3668,시군구_병원급!$A$5:$A$3668,$A1588,시군구_병원급!$D$5:$D$3668,$D1588-3)</f>
        <v>0</v>
      </c>
      <c r="BF1588" s="16" t="n">
        <f aca="false">IF(AY1588=0,1,0)</f>
        <v>1</v>
      </c>
      <c r="BG1588" s="16" t="n">
        <f aca="false">IF(K1588+AY1588=0,1,0)</f>
        <v>1</v>
      </c>
      <c r="BH1588" s="16" t="n">
        <f aca="false">AF1588+AG1588+AH1588</f>
        <v>11</v>
      </c>
      <c r="BI1588" s="18" t="n">
        <f aca="false">IF(H1588=0,"",BH1588/H1588)</f>
        <v>0.5</v>
      </c>
      <c r="BJ1588" s="16" t="n">
        <f aca="false">IF(AP1588="","",AP1588+AN1588)</f>
        <v>1</v>
      </c>
    </row>
    <row r="1589" customFormat="false" ht="15" hidden="false" customHeight="true" outlineLevel="0" collapsed="false">
      <c r="A1589" s="9" t="s">
        <v>483</v>
      </c>
      <c r="B1589" s="10" t="s">
        <v>451</v>
      </c>
      <c r="C1589" s="10" t="s">
        <v>432</v>
      </c>
      <c r="D1589" s="9" t="n">
        <v>2022</v>
      </c>
      <c r="E1589" s="11" t="n">
        <v>676</v>
      </c>
      <c r="F1589" s="11" t="n">
        <v>109</v>
      </c>
      <c r="G1589" s="11" t="n">
        <v>109</v>
      </c>
      <c r="H1589" s="11" t="n">
        <v>9</v>
      </c>
      <c r="I1589" s="11" t="n">
        <v>563</v>
      </c>
      <c r="J1589" s="11" t="n">
        <v>454</v>
      </c>
      <c r="K1589" s="11" t="n">
        <v>0</v>
      </c>
      <c r="L1589" s="12" t="n">
        <v>13.3136094674556</v>
      </c>
      <c r="M1589" s="12" t="n">
        <v>0</v>
      </c>
      <c r="N1589" s="13" t="n">
        <v>0.80639431616341</v>
      </c>
      <c r="O1589" s="13" t="n">
        <v>0.832840236686391</v>
      </c>
      <c r="P1589" s="13" t="n">
        <v>0.161242603550296</v>
      </c>
      <c r="Q1589" s="13" t="n">
        <v>-0.0986666666666667</v>
      </c>
      <c r="R1589" s="13" t="n">
        <v>-0.141732283464567</v>
      </c>
      <c r="S1589" s="11" t="n">
        <v>0</v>
      </c>
      <c r="T1589" s="13" t="n">
        <v>0</v>
      </c>
      <c r="U1589" s="13" t="n">
        <v>-0.0601001669449082</v>
      </c>
      <c r="V1589" s="11" t="n">
        <v>1</v>
      </c>
      <c r="W1589" s="13" t="n">
        <v>0</v>
      </c>
      <c r="X1589" s="11" t="n">
        <v>0</v>
      </c>
      <c r="Y1589" s="11" t="n">
        <v>0</v>
      </c>
      <c r="Z1589" s="11" t="n">
        <v>0</v>
      </c>
      <c r="AA1589" s="11" t="n">
        <v>0</v>
      </c>
      <c r="AB1589" s="10" t="s">
        <v>515</v>
      </c>
      <c r="AC1589" s="11" t="n">
        <v>6</v>
      </c>
      <c r="AD1589" s="11" t="n">
        <v>3</v>
      </c>
      <c r="AE1589" s="11" t="n">
        <v>0</v>
      </c>
      <c r="AF1589" s="11" t="n">
        <v>0</v>
      </c>
      <c r="AG1589" s="11" t="n">
        <v>0</v>
      </c>
      <c r="AH1589" s="11" t="n">
        <v>0</v>
      </c>
      <c r="AI1589" s="13" t="n">
        <v>0.666666666666667</v>
      </c>
      <c r="AJ1589" s="13" t="n">
        <v>0.333333333333333</v>
      </c>
      <c r="AK1589" s="13" t="n">
        <v>0</v>
      </c>
      <c r="AL1589" s="13" t="n">
        <v>0</v>
      </c>
      <c r="AM1589" s="13" t="n">
        <v>0</v>
      </c>
      <c r="AN1589" s="11" t="n">
        <v>0</v>
      </c>
      <c r="AO1589" s="13" t="n">
        <v>0</v>
      </c>
      <c r="AP1589" s="11" t="n">
        <v>1</v>
      </c>
      <c r="AQ1589" s="11" t="n">
        <v>1</v>
      </c>
      <c r="AR1589" s="13" t="n">
        <v>0.111111111111111</v>
      </c>
      <c r="AS1589" s="13" t="n">
        <v>0.111111111111111</v>
      </c>
      <c r="AT1589" s="14" t="n">
        <f aca="false">SUMIFS(시도_소아과개폐업!$C$5:$C$293,시도_소아과개폐업!$A$5:$A$293,$D1589,시도_소아과개폐업!$B$5:$B$293,$B1589)</f>
        <v>13</v>
      </c>
      <c r="AU1589" s="14" t="n">
        <f aca="false">SUMIFS(시도_소아과개폐업!$D$5:$D$293,시도_소아과개폐업!$A$5:$A$293,$D1589,시도_소아과개폐업!$B$5:$B$293,$B1589)</f>
        <v>9</v>
      </c>
      <c r="AV1589" s="14" t="n">
        <f aca="false">SUMIFS(시도_소아과개폐업!$F$5:$F$293,시도_소아과개폐업!$A$5:$A$293,$D1589,시도_소아과개폐업!$B$5:$B$293,$B1589)</f>
        <v>4</v>
      </c>
      <c r="AW1589" s="15" t="n">
        <f aca="false">SUMIFS(시도_소아과개폐업!$G$5:$G$293,시도_소아과개폐업!$A$5:$A$293,$D1589,시도_소아과개폐업!$B$5:$B$293,$B1589)</f>
        <v>0.160714285714286</v>
      </c>
      <c r="AX1589" s="14" t="n">
        <f aca="false">SUMIFS(시도_소아과개폐업!$H$5:$H$293,시도_소아과개폐업!$A$5:$A$293,$D1589,시도_소아과개폐업!$B$5:$B$293,$B1589)</f>
        <v>31</v>
      </c>
      <c r="AY1589" s="14" t="n">
        <f aca="false">SUMIFS(시군구_병원급!$E$5:$E$3668,시군구_병원급!$A$5:$A$3668,$A1589,시군구_병원급!$D$5:$D$3668,$D1589)</f>
        <v>0</v>
      </c>
      <c r="AZ1589" s="14" t="n">
        <f aca="false">SUMIFS(시군구_병원급!$F$5:$F$3668,시군구_병원급!$A$5:$A$3668,$A1589,시군구_병원급!$D$5:$D$3668,$D1589)</f>
        <v>0</v>
      </c>
      <c r="BA1589" s="14" t="n">
        <f aca="false">SUMIFS(시군구_병원급!$G$5:$G$3668,시군구_병원급!$A$5:$A$3668,$A1589,시군구_병원급!$D$5:$D$3668,$D1589)</f>
        <v>0</v>
      </c>
      <c r="BB1589" s="14" t="n">
        <f aca="false">SUMIFS(시군구_병원급!$H$5:$H$3668,시군구_병원급!$A$5:$A$3668,$A1589,시군구_병원급!$D$5:$D$3668,$D1589)</f>
        <v>0</v>
      </c>
      <c r="BC1589" s="16" t="n">
        <f aca="false">K1589+AY1589</f>
        <v>0</v>
      </c>
      <c r="BD1589" s="17" t="n">
        <f aca="false">IF(E1589=0,"",(K1589+AY1589)/E1589*1000)</f>
        <v>0</v>
      </c>
      <c r="BE1589" s="16" t="n">
        <f aca="false">AY1589-SUMIFS(시군구_병원급!$E$5:$E$3668,시군구_병원급!$A$5:$A$3668,$A1589,시군구_병원급!$D$5:$D$3668,$D1589-3)</f>
        <v>0</v>
      </c>
      <c r="BF1589" s="16" t="n">
        <f aca="false">IF(AY1589=0,1,0)</f>
        <v>1</v>
      </c>
      <c r="BG1589" s="16" t="n">
        <f aca="false">IF(K1589+AY1589=0,1,0)</f>
        <v>1</v>
      </c>
      <c r="BH1589" s="16" t="n">
        <f aca="false">AF1589+AG1589+AH1589</f>
        <v>0</v>
      </c>
      <c r="BI1589" s="18" t="n">
        <f aca="false">IF(H1589=0,"",BH1589/H1589)</f>
        <v>0</v>
      </c>
      <c r="BJ1589" s="16" t="n">
        <f aca="false">IF(AP1589="","",AP1589+AN1589)</f>
        <v>1</v>
      </c>
    </row>
    <row r="1590" customFormat="false" ht="15" hidden="false" customHeight="true" outlineLevel="0" collapsed="false">
      <c r="A1590" s="9" t="s">
        <v>484</v>
      </c>
      <c r="B1590" s="10" t="s">
        <v>451</v>
      </c>
      <c r="C1590" s="10" t="s">
        <v>485</v>
      </c>
      <c r="D1590" s="9" t="n">
        <v>2022</v>
      </c>
      <c r="E1590" s="11" t="n">
        <v>579</v>
      </c>
      <c r="F1590" s="11" t="n">
        <v>83</v>
      </c>
      <c r="G1590" s="11" t="n">
        <v>84</v>
      </c>
      <c r="H1590" s="11" t="n">
        <v>7</v>
      </c>
      <c r="I1590" s="11" t="n">
        <v>438</v>
      </c>
      <c r="J1590" s="11" t="n">
        <v>318</v>
      </c>
      <c r="K1590" s="11" t="n">
        <v>0</v>
      </c>
      <c r="L1590" s="12" t="n">
        <v>12.0898100172712</v>
      </c>
      <c r="M1590" s="12" t="n">
        <v>0</v>
      </c>
      <c r="N1590" s="13" t="n">
        <v>0.726027397260274</v>
      </c>
      <c r="O1590" s="13" t="n">
        <v>0.756476683937824</v>
      </c>
      <c r="P1590" s="13" t="n">
        <v>0.145077720207254</v>
      </c>
      <c r="Q1590" s="13" t="n">
        <v>-0.210095497953615</v>
      </c>
      <c r="R1590" s="13" t="n">
        <v>-0.282051282051282</v>
      </c>
      <c r="S1590" s="11" t="n">
        <v>0</v>
      </c>
      <c r="T1590" s="13" t="n">
        <v>-0.222222222222222</v>
      </c>
      <c r="U1590" s="13" t="n">
        <v>-0.129224652087475</v>
      </c>
      <c r="V1590" s="11" t="n">
        <v>1</v>
      </c>
      <c r="W1590" s="13" t="n">
        <v>-0.285714285714286</v>
      </c>
      <c r="X1590" s="11" t="n">
        <v>1</v>
      </c>
      <c r="Y1590" s="11" t="n">
        <v>0</v>
      </c>
      <c r="Z1590" s="11" t="n">
        <v>1</v>
      </c>
      <c r="AA1590" s="11" t="n">
        <v>0</v>
      </c>
      <c r="AB1590" s="10" t="s">
        <v>515</v>
      </c>
      <c r="AC1590" s="11" t="n">
        <v>3</v>
      </c>
      <c r="AD1590" s="11" t="n">
        <v>1</v>
      </c>
      <c r="AE1590" s="11" t="n">
        <v>0</v>
      </c>
      <c r="AF1590" s="11" t="n">
        <v>0</v>
      </c>
      <c r="AG1590" s="11" t="n">
        <v>3</v>
      </c>
      <c r="AH1590" s="11" t="n">
        <v>0</v>
      </c>
      <c r="AI1590" s="13" t="n">
        <v>0.428571428571429</v>
      </c>
      <c r="AJ1590" s="13" t="n">
        <v>0.142857142857143</v>
      </c>
      <c r="AK1590" s="13" t="n">
        <v>0</v>
      </c>
      <c r="AL1590" s="13" t="n">
        <v>0</v>
      </c>
      <c r="AM1590" s="13" t="n">
        <v>0.428571428571429</v>
      </c>
      <c r="AN1590" s="11" t="n">
        <v>1</v>
      </c>
      <c r="AO1590" s="13" t="n">
        <v>0.125</v>
      </c>
      <c r="AP1590" s="11" t="n">
        <v>1</v>
      </c>
      <c r="AQ1590" s="11" t="n">
        <v>0</v>
      </c>
      <c r="AR1590" s="13" t="n">
        <v>0.111111111111111</v>
      </c>
      <c r="AS1590" s="13" t="n">
        <v>0</v>
      </c>
      <c r="AT1590" s="14" t="n">
        <f aca="false">SUMIFS(시도_소아과개폐업!$C$5:$C$293,시도_소아과개폐업!$A$5:$A$293,$D1590,시도_소아과개폐업!$B$5:$B$293,$B1590)</f>
        <v>13</v>
      </c>
      <c r="AU1590" s="14" t="n">
        <f aca="false">SUMIFS(시도_소아과개폐업!$D$5:$D$293,시도_소아과개폐업!$A$5:$A$293,$D1590,시도_소아과개폐업!$B$5:$B$293,$B1590)</f>
        <v>9</v>
      </c>
      <c r="AV1590" s="14" t="n">
        <f aca="false">SUMIFS(시도_소아과개폐업!$F$5:$F$293,시도_소아과개폐업!$A$5:$A$293,$D1590,시도_소아과개폐업!$B$5:$B$293,$B1590)</f>
        <v>4</v>
      </c>
      <c r="AW1590" s="15" t="n">
        <f aca="false">SUMIFS(시도_소아과개폐업!$G$5:$G$293,시도_소아과개폐업!$A$5:$A$293,$D1590,시도_소아과개폐업!$B$5:$B$293,$B1590)</f>
        <v>0.160714285714286</v>
      </c>
      <c r="AX1590" s="14" t="n">
        <f aca="false">SUMIFS(시도_소아과개폐업!$H$5:$H$293,시도_소아과개폐업!$A$5:$A$293,$D1590,시도_소아과개폐업!$B$5:$B$293,$B1590)</f>
        <v>31</v>
      </c>
      <c r="AY1590" s="14" t="n">
        <f aca="false">SUMIFS(시군구_병원급!$E$5:$E$3668,시군구_병원급!$A$5:$A$3668,$A1590,시군구_병원급!$D$5:$D$3668,$D1590)</f>
        <v>0</v>
      </c>
      <c r="AZ1590" s="14" t="n">
        <f aca="false">SUMIFS(시군구_병원급!$F$5:$F$3668,시군구_병원급!$A$5:$A$3668,$A1590,시군구_병원급!$D$5:$D$3668,$D1590)</f>
        <v>0</v>
      </c>
      <c r="BA1590" s="14" t="n">
        <f aca="false">SUMIFS(시군구_병원급!$G$5:$G$3668,시군구_병원급!$A$5:$A$3668,$A1590,시군구_병원급!$D$5:$D$3668,$D1590)</f>
        <v>0</v>
      </c>
      <c r="BB1590" s="14" t="n">
        <f aca="false">SUMIFS(시군구_병원급!$H$5:$H$3668,시군구_병원급!$A$5:$A$3668,$A1590,시군구_병원급!$D$5:$D$3668,$D1590)</f>
        <v>0</v>
      </c>
      <c r="BC1590" s="16" t="n">
        <f aca="false">K1590+AY1590</f>
        <v>0</v>
      </c>
      <c r="BD1590" s="17" t="n">
        <f aca="false">IF(E1590=0,"",(K1590+AY1590)/E1590*1000)</f>
        <v>0</v>
      </c>
      <c r="BE1590" s="16" t="n">
        <f aca="false">AY1590-SUMIFS(시군구_병원급!$E$5:$E$3668,시군구_병원급!$A$5:$A$3668,$A1590,시군구_병원급!$D$5:$D$3668,$D1590-3)</f>
        <v>0</v>
      </c>
      <c r="BF1590" s="16" t="n">
        <f aca="false">IF(AY1590=0,1,0)</f>
        <v>1</v>
      </c>
      <c r="BG1590" s="16" t="n">
        <f aca="false">IF(K1590+AY1590=0,1,0)</f>
        <v>1</v>
      </c>
      <c r="BH1590" s="16" t="n">
        <f aca="false">AF1590+AG1590+AH1590</f>
        <v>3</v>
      </c>
      <c r="BI1590" s="18" t="n">
        <f aca="false">IF(H1590=0,"",BH1590/H1590)</f>
        <v>0.428571428571429</v>
      </c>
      <c r="BJ1590" s="16" t="n">
        <f aca="false">IF(AP1590="","",AP1590+AN1590)</f>
        <v>2</v>
      </c>
    </row>
    <row r="1591" customFormat="false" ht="15" hidden="false" customHeight="true" outlineLevel="0" collapsed="false">
      <c r="A1591" s="9" t="s">
        <v>486</v>
      </c>
      <c r="B1591" s="10" t="s">
        <v>487</v>
      </c>
      <c r="C1591" s="10" t="s">
        <v>488</v>
      </c>
      <c r="D1591" s="9" t="n">
        <v>2022</v>
      </c>
      <c r="E1591" s="11" t="n">
        <v>23097</v>
      </c>
      <c r="F1591" s="11" t="n">
        <v>2815</v>
      </c>
      <c r="G1591" s="11" t="n">
        <v>2878</v>
      </c>
      <c r="H1591" s="11" t="n">
        <v>425</v>
      </c>
      <c r="I1591" s="11" t="n">
        <v>21288</v>
      </c>
      <c r="J1591" s="11" t="n">
        <v>15363</v>
      </c>
      <c r="K1591" s="11" t="n">
        <v>32</v>
      </c>
      <c r="L1591" s="12" t="n">
        <v>18.4006580941248</v>
      </c>
      <c r="M1591" s="12" t="n">
        <v>1.38546131532234</v>
      </c>
      <c r="N1591" s="13" t="n">
        <v>0.721674182638106</v>
      </c>
      <c r="O1591" s="13" t="n">
        <v>0.921678140018184</v>
      </c>
      <c r="P1591" s="13" t="n">
        <v>0.124604927046803</v>
      </c>
      <c r="Q1591" s="13" t="n">
        <v>-0.221248187733909</v>
      </c>
      <c r="R1591" s="13" t="n">
        <v>-0.17818389491719</v>
      </c>
      <c r="S1591" s="11" t="n">
        <v>-4</v>
      </c>
      <c r="T1591" s="13" t="n">
        <v>-0.0957446808510638</v>
      </c>
      <c r="U1591" s="13" t="n">
        <v>-0.0626155878467636</v>
      </c>
      <c r="V1591" s="11" t="n">
        <v>0</v>
      </c>
      <c r="W1591" s="13" t="n">
        <v>-0.192941176470588</v>
      </c>
      <c r="X1591" s="11" t="n">
        <v>0</v>
      </c>
      <c r="Y1591" s="11" t="n">
        <v>0</v>
      </c>
      <c r="Z1591" s="11" t="n">
        <v>0</v>
      </c>
      <c r="AA1591" s="11" t="n">
        <v>0</v>
      </c>
      <c r="AB1591" s="10" t="s">
        <v>515</v>
      </c>
      <c r="AC1591" s="11" t="n">
        <v>38</v>
      </c>
      <c r="AD1591" s="11" t="n">
        <v>156</v>
      </c>
      <c r="AE1591" s="11" t="n">
        <v>168</v>
      </c>
      <c r="AF1591" s="11" t="n">
        <v>13</v>
      </c>
      <c r="AG1591" s="11" t="n">
        <v>49</v>
      </c>
      <c r="AH1591" s="11" t="n">
        <v>1</v>
      </c>
      <c r="AI1591" s="13" t="n">
        <v>0.0894117647058824</v>
      </c>
      <c r="AJ1591" s="13" t="n">
        <v>0.367058823529412</v>
      </c>
      <c r="AK1591" s="13" t="n">
        <v>0.395294117647059</v>
      </c>
      <c r="AL1591" s="13" t="n">
        <v>0.0305882352941177</v>
      </c>
      <c r="AM1591" s="13" t="n">
        <v>0.115294117647059</v>
      </c>
      <c r="AN1591" s="11" t="n">
        <v>5</v>
      </c>
      <c r="AO1591" s="13" t="n">
        <v>0.0116279069767442</v>
      </c>
      <c r="AP1591" s="11" t="n">
        <v>58</v>
      </c>
      <c r="AQ1591" s="11" t="n">
        <v>8</v>
      </c>
      <c r="AR1591" s="13" t="n">
        <v>0.120833333333333</v>
      </c>
      <c r="AS1591" s="13" t="n">
        <v>0.0166666666666667</v>
      </c>
      <c r="AT1591" s="14" t="n">
        <f aca="false">SUMIFS(시도_소아과개폐업!$C$5:$C$293,시도_소아과개폐업!$A$5:$A$293,$D1591,시도_소아과개폐업!$B$5:$B$293,$B1591)</f>
        <v>15</v>
      </c>
      <c r="AU1591" s="14" t="n">
        <f aca="false">SUMIFS(시도_소아과개폐업!$D$5:$D$293,시도_소아과개폐업!$A$5:$A$293,$D1591,시도_소아과개폐업!$B$5:$B$293,$B1591)</f>
        <v>10</v>
      </c>
      <c r="AV1591" s="14" t="n">
        <f aca="false">SUMIFS(시도_소아과개폐업!$F$5:$F$293,시도_소아과개폐업!$A$5:$A$293,$D1591,시도_소아과개폐업!$B$5:$B$293,$B1591)</f>
        <v>5</v>
      </c>
      <c r="AW1591" s="15" t="n">
        <f aca="false">SUMIFS(시도_소아과개폐업!$G$5:$G$293,시도_소아과개폐업!$A$5:$A$293,$D1591,시도_소아과개폐업!$B$5:$B$293,$B1591)</f>
        <v>0.153846153846154</v>
      </c>
      <c r="AX1591" s="14" t="n">
        <f aca="false">SUMIFS(시도_소아과개폐업!$H$5:$H$293,시도_소아과개폐업!$A$5:$A$293,$D1591,시도_소아과개폐업!$B$5:$B$293,$B1591)</f>
        <v>38</v>
      </c>
      <c r="AY1591" s="14" t="n">
        <f aca="false">SUMIFS(시군구_병원급!$E$5:$E$3668,시군구_병원급!$A$5:$A$3668,$A1591,시군구_병원급!$D$5:$D$3668,$D1591)</f>
        <v>10</v>
      </c>
      <c r="AZ1591" s="14" t="n">
        <f aca="false">SUMIFS(시군구_병원급!$F$5:$F$3668,시군구_병원급!$A$5:$A$3668,$A1591,시군구_병원급!$D$5:$D$3668,$D1591)</f>
        <v>5</v>
      </c>
      <c r="BA1591" s="14" t="n">
        <f aca="false">SUMIFS(시군구_병원급!$G$5:$G$3668,시군구_병원급!$A$5:$A$3668,$A1591,시군구_병원급!$D$5:$D$3668,$D1591)</f>
        <v>32</v>
      </c>
      <c r="BB1591" s="14" t="n">
        <f aca="false">SUMIFS(시군구_병원급!$H$5:$H$3668,시군구_병원급!$A$5:$A$3668,$A1591,시군구_병원급!$D$5:$D$3668,$D1591)</f>
        <v>91</v>
      </c>
      <c r="BC1591" s="16" t="n">
        <f aca="false">K1591+AY1591</f>
        <v>42</v>
      </c>
      <c r="BD1591" s="17" t="n">
        <f aca="false">IF(E1591=0,"",(K1591+AY1591)/E1591*1000)</f>
        <v>1.81841797636057</v>
      </c>
      <c r="BE1591" s="16" t="n">
        <f aca="false">AY1591-SUMIFS(시군구_병원급!$E$5:$E$3668,시군구_병원급!$A$5:$A$3668,$A1591,시군구_병원급!$D$5:$D$3668,$D1591-3)</f>
        <v>-1</v>
      </c>
      <c r="BF1591" s="16" t="n">
        <f aca="false">IF(AY1591=0,1,0)</f>
        <v>0</v>
      </c>
      <c r="BG1591" s="16" t="n">
        <f aca="false">IF(K1591+AY1591=0,1,0)</f>
        <v>0</v>
      </c>
      <c r="BH1591" s="16" t="n">
        <f aca="false">AF1591+AG1591+AH1591</f>
        <v>63</v>
      </c>
      <c r="BI1591" s="18" t="n">
        <f aca="false">IF(H1591=0,"",BH1591/H1591)</f>
        <v>0.148235294117647</v>
      </c>
      <c r="BJ1591" s="16" t="n">
        <f aca="false">IF(AP1591="","",AP1591+AN1591)</f>
        <v>63</v>
      </c>
    </row>
    <row r="1592" customFormat="false" ht="15" hidden="false" customHeight="true" outlineLevel="0" collapsed="false">
      <c r="A1592" s="9" t="s">
        <v>489</v>
      </c>
      <c r="B1592" s="10" t="s">
        <v>487</v>
      </c>
      <c r="C1592" s="10" t="s">
        <v>490</v>
      </c>
      <c r="D1592" s="9" t="n">
        <v>2022</v>
      </c>
      <c r="E1592" s="11" t="n">
        <v>8450</v>
      </c>
      <c r="F1592" s="11" t="n">
        <v>1113</v>
      </c>
      <c r="G1592" s="11" t="n">
        <v>1120</v>
      </c>
      <c r="H1592" s="11" t="n">
        <v>159</v>
      </c>
      <c r="I1592" s="11" t="n">
        <v>8211</v>
      </c>
      <c r="J1592" s="11" t="n">
        <v>5323</v>
      </c>
      <c r="K1592" s="11" t="n">
        <v>13</v>
      </c>
      <c r="L1592" s="12" t="n">
        <v>18.8165680473373</v>
      </c>
      <c r="M1592" s="12" t="n">
        <v>1.53846153846154</v>
      </c>
      <c r="N1592" s="13" t="n">
        <v>0.648276701985142</v>
      </c>
      <c r="O1592" s="13" t="n">
        <v>0.971715976331361</v>
      </c>
      <c r="P1592" s="13" t="n">
        <v>0.132544378698225</v>
      </c>
      <c r="Q1592" s="13" t="n">
        <v>-0.28109579717543</v>
      </c>
      <c r="R1592" s="13" t="n">
        <v>-0.174649963154016</v>
      </c>
      <c r="S1592" s="11" t="n">
        <v>1</v>
      </c>
      <c r="T1592" s="13" t="n">
        <v>-0.106741573033708</v>
      </c>
      <c r="U1592" s="13" t="n">
        <v>-0.122568924983971</v>
      </c>
      <c r="V1592" s="11" t="n">
        <v>0</v>
      </c>
      <c r="W1592" s="13" t="n">
        <v>-0.188679245283019</v>
      </c>
      <c r="X1592" s="11" t="n">
        <v>0</v>
      </c>
      <c r="Y1592" s="11" t="n">
        <v>0</v>
      </c>
      <c r="Z1592" s="11" t="n">
        <v>0</v>
      </c>
      <c r="AA1592" s="11" t="n">
        <v>0</v>
      </c>
      <c r="AB1592" s="10" t="s">
        <v>515</v>
      </c>
      <c r="AC1592" s="11" t="n">
        <v>23</v>
      </c>
      <c r="AD1592" s="11" t="n">
        <v>54</v>
      </c>
      <c r="AE1592" s="11" t="n">
        <v>48</v>
      </c>
      <c r="AF1592" s="11" t="n">
        <v>6</v>
      </c>
      <c r="AG1592" s="11" t="n">
        <v>28</v>
      </c>
      <c r="AH1592" s="11" t="n">
        <v>0</v>
      </c>
      <c r="AI1592" s="13" t="n">
        <v>0.144654088050315</v>
      </c>
      <c r="AJ1592" s="13" t="n">
        <v>0.339622641509434</v>
      </c>
      <c r="AK1592" s="13" t="n">
        <v>0.30188679245283</v>
      </c>
      <c r="AL1592" s="13" t="n">
        <v>0.0377358490566038</v>
      </c>
      <c r="AM1592" s="13" t="n">
        <v>0.176100628930818</v>
      </c>
      <c r="AN1592" s="11" t="n">
        <v>5</v>
      </c>
      <c r="AO1592" s="13" t="n">
        <v>0.0304878048780488</v>
      </c>
      <c r="AP1592" s="11" t="n">
        <v>18</v>
      </c>
      <c r="AQ1592" s="11" t="n">
        <v>2</v>
      </c>
      <c r="AR1592" s="13" t="n">
        <v>0.1</v>
      </c>
      <c r="AS1592" s="13" t="n">
        <v>0.0111111111111111</v>
      </c>
      <c r="AT1592" s="14" t="n">
        <f aca="false">SUMIFS(시도_소아과개폐업!$C$5:$C$293,시도_소아과개폐업!$A$5:$A$293,$D1592,시도_소아과개폐업!$B$5:$B$293,$B1592)</f>
        <v>15</v>
      </c>
      <c r="AU1592" s="14" t="n">
        <f aca="false">SUMIFS(시도_소아과개폐업!$D$5:$D$293,시도_소아과개폐업!$A$5:$A$293,$D1592,시도_소아과개폐업!$B$5:$B$293,$B1592)</f>
        <v>10</v>
      </c>
      <c r="AV1592" s="14" t="n">
        <f aca="false">SUMIFS(시도_소아과개폐업!$F$5:$F$293,시도_소아과개폐업!$A$5:$A$293,$D1592,시도_소아과개폐업!$B$5:$B$293,$B1592)</f>
        <v>5</v>
      </c>
      <c r="AW1592" s="15" t="n">
        <f aca="false">SUMIFS(시도_소아과개폐업!$G$5:$G$293,시도_소아과개폐업!$A$5:$A$293,$D1592,시도_소아과개폐업!$B$5:$B$293,$B1592)</f>
        <v>0.153846153846154</v>
      </c>
      <c r="AX1592" s="14" t="n">
        <f aca="false">SUMIFS(시도_소아과개폐업!$H$5:$H$293,시도_소아과개폐업!$A$5:$A$293,$D1592,시도_소아과개폐업!$B$5:$B$293,$B1592)</f>
        <v>38</v>
      </c>
      <c r="AY1592" s="14" t="n">
        <f aca="false">SUMIFS(시군구_병원급!$E$5:$E$3668,시군구_병원급!$A$5:$A$3668,$A1592,시군구_병원급!$D$5:$D$3668,$D1592)</f>
        <v>0</v>
      </c>
      <c r="AZ1592" s="14" t="n">
        <f aca="false">SUMIFS(시군구_병원급!$F$5:$F$3668,시군구_병원급!$A$5:$A$3668,$A1592,시군구_병원급!$D$5:$D$3668,$D1592)</f>
        <v>2</v>
      </c>
      <c r="BA1592" s="14" t="n">
        <f aca="false">SUMIFS(시군구_병원급!$G$5:$G$3668,시군구_병원급!$A$5:$A$3668,$A1592,시군구_병원급!$D$5:$D$3668,$D1592)</f>
        <v>9</v>
      </c>
      <c r="BB1592" s="14" t="n">
        <f aca="false">SUMIFS(시군구_병원급!$H$5:$H$3668,시군구_병원급!$A$5:$A$3668,$A1592,시군구_병원급!$D$5:$D$3668,$D1592)</f>
        <v>20</v>
      </c>
      <c r="BC1592" s="16" t="n">
        <f aca="false">K1592+AY1592</f>
        <v>13</v>
      </c>
      <c r="BD1592" s="17" t="n">
        <f aca="false">IF(E1592=0,"",(K1592+AY1592)/E1592*1000)</f>
        <v>1.53846153846154</v>
      </c>
      <c r="BE1592" s="16" t="n">
        <f aca="false">AY1592-SUMIFS(시군구_병원급!$E$5:$E$3668,시군구_병원급!$A$5:$A$3668,$A1592,시군구_병원급!$D$5:$D$3668,$D1592-3)</f>
        <v>0</v>
      </c>
      <c r="BF1592" s="16" t="n">
        <f aca="false">IF(AY1592=0,1,0)</f>
        <v>1</v>
      </c>
      <c r="BG1592" s="16" t="n">
        <f aca="false">IF(K1592+AY1592=0,1,0)</f>
        <v>0</v>
      </c>
      <c r="BH1592" s="16" t="n">
        <f aca="false">AF1592+AG1592+AH1592</f>
        <v>34</v>
      </c>
      <c r="BI1592" s="18" t="n">
        <f aca="false">IF(H1592=0,"",BH1592/H1592)</f>
        <v>0.213836477987421</v>
      </c>
      <c r="BJ1592" s="16" t="n">
        <f aca="false">IF(AP1592="","",AP1592+AN1592)</f>
        <v>23</v>
      </c>
    </row>
    <row r="1593" customFormat="false" ht="15" hidden="false" customHeight="true" outlineLevel="0" collapsed="false">
      <c r="A1593" s="9" t="s">
        <v>491</v>
      </c>
      <c r="B1593" s="10" t="s">
        <v>487</v>
      </c>
      <c r="C1593" s="10" t="s">
        <v>492</v>
      </c>
      <c r="D1593" s="9" t="n">
        <v>2022</v>
      </c>
      <c r="E1593" s="11" t="n">
        <v>7661</v>
      </c>
      <c r="F1593" s="11" t="n">
        <v>971</v>
      </c>
      <c r="G1593" s="11" t="n">
        <v>1010</v>
      </c>
      <c r="H1593" s="11" t="n">
        <v>163</v>
      </c>
      <c r="I1593" s="11" t="n">
        <v>7581</v>
      </c>
      <c r="J1593" s="11" t="n">
        <v>4859</v>
      </c>
      <c r="K1593" s="11" t="n">
        <v>9</v>
      </c>
      <c r="L1593" s="12" t="n">
        <v>21.2765957446809</v>
      </c>
      <c r="M1593" s="12" t="n">
        <v>1.17478136013575</v>
      </c>
      <c r="N1593" s="13" t="n">
        <v>0.640944466429231</v>
      </c>
      <c r="O1593" s="13" t="n">
        <v>0.989557499021016</v>
      </c>
      <c r="P1593" s="13" t="n">
        <v>0.131836574859679</v>
      </c>
      <c r="Q1593" s="13" t="n">
        <v>-0.299981725146199</v>
      </c>
      <c r="R1593" s="13" t="n">
        <v>-0.246830723340791</v>
      </c>
      <c r="S1593" s="11" t="n">
        <v>-1</v>
      </c>
      <c r="T1593" s="13" t="n">
        <v>-0.0738636363636364</v>
      </c>
      <c r="U1593" s="13" t="n">
        <v>-0.0582608695652174</v>
      </c>
      <c r="V1593" s="11" t="n">
        <v>0</v>
      </c>
      <c r="W1593" s="13" t="n">
        <v>-0.184049079754601</v>
      </c>
      <c r="X1593" s="11" t="n">
        <v>0</v>
      </c>
      <c r="Y1593" s="11" t="n">
        <v>0</v>
      </c>
      <c r="Z1593" s="11" t="n">
        <v>0</v>
      </c>
      <c r="AA1593" s="11" t="n">
        <v>0</v>
      </c>
      <c r="AB1593" s="10" t="s">
        <v>515</v>
      </c>
      <c r="AC1593" s="11" t="n">
        <v>17</v>
      </c>
      <c r="AD1593" s="11" t="n">
        <v>47</v>
      </c>
      <c r="AE1593" s="11" t="n">
        <v>60</v>
      </c>
      <c r="AF1593" s="11" t="n">
        <v>6</v>
      </c>
      <c r="AG1593" s="11" t="n">
        <v>33</v>
      </c>
      <c r="AH1593" s="11" t="n">
        <v>0</v>
      </c>
      <c r="AI1593" s="13" t="n">
        <v>0.104294478527607</v>
      </c>
      <c r="AJ1593" s="13" t="n">
        <v>0.288343558282209</v>
      </c>
      <c r="AK1593" s="13" t="n">
        <v>0.368098159509202</v>
      </c>
      <c r="AL1593" s="13" t="n">
        <v>0.0368098159509203</v>
      </c>
      <c r="AM1593" s="13" t="n">
        <v>0.202453987730061</v>
      </c>
      <c r="AN1593" s="11" t="n">
        <v>4</v>
      </c>
      <c r="AO1593" s="13" t="n">
        <v>0.0239520958083832</v>
      </c>
      <c r="AP1593" s="11" t="n">
        <v>13</v>
      </c>
      <c r="AQ1593" s="11" t="n">
        <v>1</v>
      </c>
      <c r="AR1593" s="13" t="n">
        <v>0.0726256983240224</v>
      </c>
      <c r="AS1593" s="13" t="n">
        <v>0.00558659217877095</v>
      </c>
      <c r="AT1593" s="14" t="n">
        <f aca="false">SUMIFS(시도_소아과개폐업!$C$5:$C$293,시도_소아과개폐업!$A$5:$A$293,$D1593,시도_소아과개폐업!$B$5:$B$293,$B1593)</f>
        <v>15</v>
      </c>
      <c r="AU1593" s="14" t="n">
        <f aca="false">SUMIFS(시도_소아과개폐업!$D$5:$D$293,시도_소아과개폐업!$A$5:$A$293,$D1593,시도_소아과개폐업!$B$5:$B$293,$B1593)</f>
        <v>10</v>
      </c>
      <c r="AV1593" s="14" t="n">
        <f aca="false">SUMIFS(시도_소아과개폐업!$F$5:$F$293,시도_소아과개폐업!$A$5:$A$293,$D1593,시도_소아과개폐업!$B$5:$B$293,$B1593)</f>
        <v>5</v>
      </c>
      <c r="AW1593" s="15" t="n">
        <f aca="false">SUMIFS(시도_소아과개폐업!$G$5:$G$293,시도_소아과개폐업!$A$5:$A$293,$D1593,시도_소아과개폐업!$B$5:$B$293,$B1593)</f>
        <v>0.153846153846154</v>
      </c>
      <c r="AX1593" s="14" t="n">
        <f aca="false">SUMIFS(시도_소아과개폐업!$H$5:$H$293,시도_소아과개폐업!$A$5:$A$293,$D1593,시도_소아과개폐업!$B$5:$B$293,$B1593)</f>
        <v>38</v>
      </c>
      <c r="AY1593" s="14" t="n">
        <f aca="false">SUMIFS(시군구_병원급!$E$5:$E$3668,시군구_병원급!$A$5:$A$3668,$A1593,시군구_병원급!$D$5:$D$3668,$D1593)</f>
        <v>4</v>
      </c>
      <c r="AZ1593" s="14" t="n">
        <f aca="false">SUMIFS(시군구_병원급!$F$5:$F$3668,시군구_병원급!$A$5:$A$3668,$A1593,시군구_병원급!$D$5:$D$3668,$D1593)</f>
        <v>2</v>
      </c>
      <c r="BA1593" s="14" t="n">
        <f aca="false">SUMIFS(시군구_병원급!$G$5:$G$3668,시군구_병원급!$A$5:$A$3668,$A1593,시군구_병원급!$D$5:$D$3668,$D1593)</f>
        <v>9</v>
      </c>
      <c r="BB1593" s="14" t="n">
        <f aca="false">SUMIFS(시군구_병원급!$H$5:$H$3668,시군구_병원급!$A$5:$A$3668,$A1593,시군구_병원급!$D$5:$D$3668,$D1593)</f>
        <v>28</v>
      </c>
      <c r="BC1593" s="16" t="n">
        <f aca="false">K1593+AY1593</f>
        <v>13</v>
      </c>
      <c r="BD1593" s="17" t="n">
        <f aca="false">IF(E1593=0,"",(K1593+AY1593)/E1593*1000)</f>
        <v>1.69690640908498</v>
      </c>
      <c r="BE1593" s="16" t="n">
        <f aca="false">AY1593-SUMIFS(시군구_병원급!$E$5:$E$3668,시군구_병원급!$A$5:$A$3668,$A1593,시군구_병원급!$D$5:$D$3668,$D1593-3)</f>
        <v>-1</v>
      </c>
      <c r="BF1593" s="16" t="n">
        <f aca="false">IF(AY1593=0,1,0)</f>
        <v>0</v>
      </c>
      <c r="BG1593" s="16" t="n">
        <f aca="false">IF(K1593+AY1593=0,1,0)</f>
        <v>0</v>
      </c>
      <c r="BH1593" s="16" t="n">
        <f aca="false">AF1593+AG1593+AH1593</f>
        <v>39</v>
      </c>
      <c r="BI1593" s="18" t="n">
        <f aca="false">IF(H1593=0,"",BH1593/H1593)</f>
        <v>0.239263803680982</v>
      </c>
      <c r="BJ1593" s="16" t="n">
        <f aca="false">IF(AP1593="","",AP1593+AN1593)</f>
        <v>17</v>
      </c>
    </row>
    <row r="1594" customFormat="false" ht="15" hidden="false" customHeight="true" outlineLevel="0" collapsed="false">
      <c r="A1594" s="9" t="s">
        <v>493</v>
      </c>
      <c r="B1594" s="10" t="s">
        <v>487</v>
      </c>
      <c r="C1594" s="10" t="s">
        <v>494</v>
      </c>
      <c r="D1594" s="9" t="n">
        <v>2022</v>
      </c>
      <c r="E1594" s="11" t="n">
        <v>2584</v>
      </c>
      <c r="F1594" s="11" t="n">
        <v>344</v>
      </c>
      <c r="G1594" s="11" t="n">
        <v>354</v>
      </c>
      <c r="H1594" s="11" t="n">
        <v>53</v>
      </c>
      <c r="I1594" s="11" t="n">
        <v>2540</v>
      </c>
      <c r="J1594" s="11" t="n">
        <v>1796</v>
      </c>
      <c r="K1594" s="11" t="n">
        <v>2</v>
      </c>
      <c r="L1594" s="12" t="n">
        <v>20.5108359133127</v>
      </c>
      <c r="M1594" s="12" t="n">
        <v>0.773993808049536</v>
      </c>
      <c r="N1594" s="13" t="n">
        <v>0.707086614173228</v>
      </c>
      <c r="O1594" s="13" t="n">
        <v>0.98297213622291</v>
      </c>
      <c r="P1594" s="13" t="n">
        <v>0.136996904024768</v>
      </c>
      <c r="Q1594" s="13" t="n">
        <v>-0.275378575434661</v>
      </c>
      <c r="R1594" s="13" t="n">
        <v>-0.235421166306696</v>
      </c>
      <c r="S1594" s="11" t="n">
        <v>-2</v>
      </c>
      <c r="T1594" s="13" t="n">
        <v>-0.0862068965517241</v>
      </c>
      <c r="U1594" s="13" t="n">
        <v>-0.0648011782032401</v>
      </c>
      <c r="V1594" s="11" t="n">
        <v>0</v>
      </c>
      <c r="W1594" s="13" t="n">
        <v>-0.150943396226415</v>
      </c>
      <c r="X1594" s="11" t="n">
        <v>0</v>
      </c>
      <c r="Y1594" s="11" t="n">
        <v>0</v>
      </c>
      <c r="Z1594" s="11" t="n">
        <v>0</v>
      </c>
      <c r="AA1594" s="11" t="n">
        <v>0</v>
      </c>
      <c r="AB1594" s="10" t="s">
        <v>515</v>
      </c>
      <c r="AC1594" s="11" t="n">
        <v>7</v>
      </c>
      <c r="AD1594" s="11" t="n">
        <v>13</v>
      </c>
      <c r="AE1594" s="11" t="n">
        <v>18</v>
      </c>
      <c r="AF1594" s="11" t="n">
        <v>1</v>
      </c>
      <c r="AG1594" s="11" t="n">
        <v>14</v>
      </c>
      <c r="AH1594" s="11" t="n">
        <v>0</v>
      </c>
      <c r="AI1594" s="13" t="n">
        <v>0.132075471698113</v>
      </c>
      <c r="AJ1594" s="13" t="n">
        <v>0.245283018867925</v>
      </c>
      <c r="AK1594" s="13" t="n">
        <v>0.339622641509434</v>
      </c>
      <c r="AL1594" s="13" t="n">
        <v>0.0188679245283019</v>
      </c>
      <c r="AM1594" s="13" t="n">
        <v>0.264150943396226</v>
      </c>
      <c r="AN1594" s="11" t="n">
        <v>0</v>
      </c>
      <c r="AO1594" s="13" t="n">
        <v>0</v>
      </c>
      <c r="AP1594" s="11" t="n">
        <v>6</v>
      </c>
      <c r="AQ1594" s="11" t="n">
        <v>0</v>
      </c>
      <c r="AR1594" s="13" t="n">
        <v>0.101694915254237</v>
      </c>
      <c r="AS1594" s="13" t="n">
        <v>0</v>
      </c>
      <c r="AT1594" s="14" t="n">
        <f aca="false">SUMIFS(시도_소아과개폐업!$C$5:$C$293,시도_소아과개폐업!$A$5:$A$293,$D1594,시도_소아과개폐업!$B$5:$B$293,$B1594)</f>
        <v>15</v>
      </c>
      <c r="AU1594" s="14" t="n">
        <f aca="false">SUMIFS(시도_소아과개폐업!$D$5:$D$293,시도_소아과개폐업!$A$5:$A$293,$D1594,시도_소아과개폐업!$B$5:$B$293,$B1594)</f>
        <v>10</v>
      </c>
      <c r="AV1594" s="14" t="n">
        <f aca="false">SUMIFS(시도_소아과개폐업!$F$5:$F$293,시도_소아과개폐업!$A$5:$A$293,$D1594,시도_소아과개폐업!$B$5:$B$293,$B1594)</f>
        <v>5</v>
      </c>
      <c r="AW1594" s="15" t="n">
        <f aca="false">SUMIFS(시도_소아과개폐업!$G$5:$G$293,시도_소아과개폐업!$A$5:$A$293,$D1594,시도_소아과개폐업!$B$5:$B$293,$B1594)</f>
        <v>0.153846153846154</v>
      </c>
      <c r="AX1594" s="14" t="n">
        <f aca="false">SUMIFS(시도_소아과개폐업!$H$5:$H$293,시도_소아과개폐업!$A$5:$A$293,$D1594,시도_소아과개폐업!$B$5:$B$293,$B1594)</f>
        <v>38</v>
      </c>
      <c r="AY1594" s="14" t="n">
        <f aca="false">SUMIFS(시군구_병원급!$E$5:$E$3668,시군구_병원급!$A$5:$A$3668,$A1594,시군구_병원급!$D$5:$D$3668,$D1594)</f>
        <v>3</v>
      </c>
      <c r="AZ1594" s="14" t="n">
        <f aca="false">SUMIFS(시군구_병원급!$F$5:$F$3668,시군구_병원급!$A$5:$A$3668,$A1594,시군구_병원급!$D$5:$D$3668,$D1594)</f>
        <v>2</v>
      </c>
      <c r="BA1594" s="14" t="n">
        <f aca="false">SUMIFS(시군구_병원급!$G$5:$G$3668,시군구_병원급!$A$5:$A$3668,$A1594,시군구_병원급!$D$5:$D$3668,$D1594)</f>
        <v>5</v>
      </c>
      <c r="BB1594" s="14" t="n">
        <f aca="false">SUMIFS(시군구_병원급!$H$5:$H$3668,시군구_병원급!$A$5:$A$3668,$A1594,시군구_병원급!$D$5:$D$3668,$D1594)</f>
        <v>12</v>
      </c>
      <c r="BC1594" s="16" t="n">
        <f aca="false">K1594+AY1594</f>
        <v>5</v>
      </c>
      <c r="BD1594" s="17" t="n">
        <f aca="false">IF(E1594=0,"",(K1594+AY1594)/E1594*1000)</f>
        <v>1.93498452012384</v>
      </c>
      <c r="BE1594" s="16" t="n">
        <f aca="false">AY1594-SUMIFS(시군구_병원급!$E$5:$E$3668,시군구_병원급!$A$5:$A$3668,$A1594,시군구_병원급!$D$5:$D$3668,$D1594-3)</f>
        <v>0</v>
      </c>
      <c r="BF1594" s="16" t="n">
        <f aca="false">IF(AY1594=0,1,0)</f>
        <v>0</v>
      </c>
      <c r="BG1594" s="16" t="n">
        <f aca="false">IF(K1594+AY1594=0,1,0)</f>
        <v>0</v>
      </c>
      <c r="BH1594" s="16" t="n">
        <f aca="false">AF1594+AG1594+AH1594</f>
        <v>15</v>
      </c>
      <c r="BI1594" s="18" t="n">
        <f aca="false">IF(H1594=0,"",BH1594/H1594)</f>
        <v>0.283018867924528</v>
      </c>
      <c r="BJ1594" s="16" t="n">
        <f aca="false">IF(AP1594="","",AP1594+AN1594)</f>
        <v>6</v>
      </c>
    </row>
    <row r="1595" customFormat="false" ht="15" hidden="false" customHeight="true" outlineLevel="0" collapsed="false">
      <c r="A1595" s="9" t="s">
        <v>495</v>
      </c>
      <c r="B1595" s="10" t="s">
        <v>487</v>
      </c>
      <c r="C1595" s="10" t="s">
        <v>496</v>
      </c>
      <c r="D1595" s="9" t="n">
        <v>2022</v>
      </c>
      <c r="E1595" s="11" t="n">
        <v>2123</v>
      </c>
      <c r="F1595" s="11" t="n">
        <v>271</v>
      </c>
      <c r="G1595" s="11" t="n">
        <v>275</v>
      </c>
      <c r="H1595" s="11" t="n">
        <v>49</v>
      </c>
      <c r="I1595" s="11" t="n">
        <v>2775</v>
      </c>
      <c r="J1595" s="11" t="n">
        <v>1728</v>
      </c>
      <c r="K1595" s="11" t="n">
        <v>2</v>
      </c>
      <c r="L1595" s="12" t="n">
        <v>23.0805463966086</v>
      </c>
      <c r="M1595" s="12" t="n">
        <v>0.942063118228921</v>
      </c>
      <c r="N1595" s="13" t="n">
        <v>0.622702702702703</v>
      </c>
      <c r="O1595" s="13" t="n">
        <v>1.30711257654263</v>
      </c>
      <c r="P1595" s="13" t="n">
        <v>0.129533678756477</v>
      </c>
      <c r="Q1595" s="13" t="n">
        <v>-0.244483985765125</v>
      </c>
      <c r="R1595" s="13" t="n">
        <v>-0.355971896955504</v>
      </c>
      <c r="S1595" s="11" t="n">
        <v>-1</v>
      </c>
      <c r="T1595" s="13" t="n">
        <v>-0.0392156862745098</v>
      </c>
      <c r="U1595" s="13" t="n">
        <v>-0.0404564315352697</v>
      </c>
      <c r="V1595" s="11" t="n">
        <v>0</v>
      </c>
      <c r="W1595" s="13" t="n">
        <v>-0.0816326530612245</v>
      </c>
      <c r="X1595" s="11" t="n">
        <v>0</v>
      </c>
      <c r="Y1595" s="11" t="n">
        <v>0</v>
      </c>
      <c r="Z1595" s="11" t="n">
        <v>0</v>
      </c>
      <c r="AA1595" s="11" t="n">
        <v>0</v>
      </c>
      <c r="AB1595" s="10" t="s">
        <v>515</v>
      </c>
      <c r="AC1595" s="11" t="n">
        <v>5</v>
      </c>
      <c r="AD1595" s="11" t="n">
        <v>17</v>
      </c>
      <c r="AE1595" s="11" t="n">
        <v>13</v>
      </c>
      <c r="AF1595" s="11" t="n">
        <v>0</v>
      </c>
      <c r="AG1595" s="11" t="n">
        <v>14</v>
      </c>
      <c r="AH1595" s="11" t="n">
        <v>0</v>
      </c>
      <c r="AI1595" s="13" t="n">
        <v>0.102040816326531</v>
      </c>
      <c r="AJ1595" s="13" t="n">
        <v>0.346938775510204</v>
      </c>
      <c r="AK1595" s="13" t="n">
        <v>0.26530612244898</v>
      </c>
      <c r="AL1595" s="13" t="n">
        <v>0</v>
      </c>
      <c r="AM1595" s="13" t="n">
        <v>0.285714285714286</v>
      </c>
      <c r="AN1595" s="11" t="n">
        <v>3</v>
      </c>
      <c r="AO1595" s="13" t="n">
        <v>0.0576923076923077</v>
      </c>
      <c r="AP1595" s="11" t="n">
        <v>4</v>
      </c>
      <c r="AQ1595" s="11" t="n">
        <v>0</v>
      </c>
      <c r="AR1595" s="13" t="n">
        <v>0.0714285714285714</v>
      </c>
      <c r="AS1595" s="13" t="n">
        <v>0</v>
      </c>
      <c r="AT1595" s="14" t="n">
        <f aca="false">SUMIFS(시도_소아과개폐업!$C$5:$C$293,시도_소아과개폐업!$A$5:$A$293,$D1595,시도_소아과개폐업!$B$5:$B$293,$B1595)</f>
        <v>15</v>
      </c>
      <c r="AU1595" s="14" t="n">
        <f aca="false">SUMIFS(시도_소아과개폐업!$D$5:$D$293,시도_소아과개폐업!$A$5:$A$293,$D1595,시도_소아과개폐업!$B$5:$B$293,$B1595)</f>
        <v>10</v>
      </c>
      <c r="AV1595" s="14" t="n">
        <f aca="false">SUMIFS(시도_소아과개폐업!$F$5:$F$293,시도_소아과개폐업!$A$5:$A$293,$D1595,시도_소아과개폐업!$B$5:$B$293,$B1595)</f>
        <v>5</v>
      </c>
      <c r="AW1595" s="15" t="n">
        <f aca="false">SUMIFS(시도_소아과개폐업!$G$5:$G$293,시도_소아과개폐업!$A$5:$A$293,$D1595,시도_소아과개폐업!$B$5:$B$293,$B1595)</f>
        <v>0.153846153846154</v>
      </c>
      <c r="AX1595" s="14" t="n">
        <f aca="false">SUMIFS(시도_소아과개폐업!$H$5:$H$293,시도_소아과개폐업!$A$5:$A$293,$D1595,시도_소아과개폐업!$B$5:$B$293,$B1595)</f>
        <v>38</v>
      </c>
      <c r="AY1595" s="14" t="n">
        <f aca="false">SUMIFS(시군구_병원급!$E$5:$E$3668,시군구_병원급!$A$5:$A$3668,$A1595,시군구_병원급!$D$5:$D$3668,$D1595)</f>
        <v>1</v>
      </c>
      <c r="AZ1595" s="14" t="n">
        <f aca="false">SUMIFS(시군구_병원급!$F$5:$F$3668,시군구_병원급!$A$5:$A$3668,$A1595,시군구_병원급!$D$5:$D$3668,$D1595)</f>
        <v>1</v>
      </c>
      <c r="BA1595" s="14" t="n">
        <f aca="false">SUMIFS(시군구_병원급!$G$5:$G$3668,시군구_병원급!$A$5:$A$3668,$A1595,시군구_병원급!$D$5:$D$3668,$D1595)</f>
        <v>2</v>
      </c>
      <c r="BB1595" s="14" t="n">
        <f aca="false">SUMIFS(시군구_병원급!$H$5:$H$3668,시군구_병원급!$A$5:$A$3668,$A1595,시군구_병원급!$D$5:$D$3668,$D1595)</f>
        <v>7</v>
      </c>
      <c r="BC1595" s="16" t="n">
        <f aca="false">K1595+AY1595</f>
        <v>3</v>
      </c>
      <c r="BD1595" s="17" t="n">
        <f aca="false">IF(E1595=0,"",(K1595+AY1595)/E1595*1000)</f>
        <v>1.41309467734338</v>
      </c>
      <c r="BE1595" s="16" t="n">
        <f aca="false">AY1595-SUMIFS(시군구_병원급!$E$5:$E$3668,시군구_병원급!$A$5:$A$3668,$A1595,시군구_병원급!$D$5:$D$3668,$D1595-3)</f>
        <v>0</v>
      </c>
      <c r="BF1595" s="16" t="n">
        <f aca="false">IF(AY1595=0,1,0)</f>
        <v>0</v>
      </c>
      <c r="BG1595" s="16" t="n">
        <f aca="false">IF(K1595+AY1595=0,1,0)</f>
        <v>0</v>
      </c>
      <c r="BH1595" s="16" t="n">
        <f aca="false">AF1595+AG1595+AH1595</f>
        <v>14</v>
      </c>
      <c r="BI1595" s="18" t="n">
        <f aca="false">IF(H1595=0,"",BH1595/H1595)</f>
        <v>0.285714285714286</v>
      </c>
      <c r="BJ1595" s="16" t="n">
        <f aca="false">IF(AP1595="","",AP1595+AN1595)</f>
        <v>7</v>
      </c>
    </row>
    <row r="1596" customFormat="false" ht="15" hidden="false" customHeight="true" outlineLevel="0" collapsed="false">
      <c r="A1596" s="9" t="s">
        <v>497</v>
      </c>
      <c r="B1596" s="10" t="s">
        <v>487</v>
      </c>
      <c r="C1596" s="10" t="s">
        <v>498</v>
      </c>
      <c r="D1596" s="9" t="n">
        <v>2022</v>
      </c>
      <c r="E1596" s="11" t="n">
        <v>1862</v>
      </c>
      <c r="F1596" s="11" t="n">
        <v>347</v>
      </c>
      <c r="G1596" s="11" t="n">
        <v>350</v>
      </c>
      <c r="H1596" s="11" t="n">
        <v>35</v>
      </c>
      <c r="I1596" s="11" t="n">
        <v>1708</v>
      </c>
      <c r="J1596" s="11" t="n">
        <v>1011</v>
      </c>
      <c r="K1596" s="11" t="n">
        <v>3</v>
      </c>
      <c r="L1596" s="12" t="n">
        <v>18.796992481203</v>
      </c>
      <c r="M1596" s="12" t="n">
        <v>1.61117078410312</v>
      </c>
      <c r="N1596" s="13" t="n">
        <v>0.59192037470726</v>
      </c>
      <c r="O1596" s="13" t="n">
        <v>0.917293233082707</v>
      </c>
      <c r="P1596" s="13" t="n">
        <v>0.18796992481203</v>
      </c>
      <c r="Q1596" s="13" t="n">
        <v>-0.224166666666667</v>
      </c>
      <c r="R1596" s="13" t="n">
        <v>0.178451178451178</v>
      </c>
      <c r="S1596" s="11" t="n">
        <v>0</v>
      </c>
      <c r="T1596" s="13" t="n">
        <v>-0.0277777777777778</v>
      </c>
      <c r="U1596" s="13" t="n">
        <v>-0.0641095890410959</v>
      </c>
      <c r="V1596" s="11" t="n">
        <v>0</v>
      </c>
      <c r="W1596" s="13" t="n">
        <v>-0.114285714285714</v>
      </c>
      <c r="X1596" s="11" t="n">
        <v>0</v>
      </c>
      <c r="Y1596" s="11" t="n">
        <v>0</v>
      </c>
      <c r="Z1596" s="11" t="n">
        <v>0</v>
      </c>
      <c r="AA1596" s="11" t="n">
        <v>0</v>
      </c>
      <c r="AB1596" s="10" t="s">
        <v>515</v>
      </c>
      <c r="AC1596" s="11" t="n">
        <v>5</v>
      </c>
      <c r="AD1596" s="11" t="n">
        <v>7</v>
      </c>
      <c r="AE1596" s="11" t="n">
        <v>8</v>
      </c>
      <c r="AF1596" s="11" t="n">
        <v>1</v>
      </c>
      <c r="AG1596" s="11" t="n">
        <v>14</v>
      </c>
      <c r="AH1596" s="11" t="n">
        <v>0</v>
      </c>
      <c r="AI1596" s="13" t="n">
        <v>0.142857142857143</v>
      </c>
      <c r="AJ1596" s="13" t="n">
        <v>0.2</v>
      </c>
      <c r="AK1596" s="13" t="n">
        <v>0.228571428571429</v>
      </c>
      <c r="AL1596" s="13" t="n">
        <v>0.0285714285714286</v>
      </c>
      <c r="AM1596" s="13" t="n">
        <v>0.4</v>
      </c>
      <c r="AN1596" s="11" t="n">
        <v>1</v>
      </c>
      <c r="AO1596" s="13" t="n">
        <v>0.0277777777777778</v>
      </c>
      <c r="AP1596" s="11" t="n">
        <v>4</v>
      </c>
      <c r="AQ1596" s="11" t="n">
        <v>2</v>
      </c>
      <c r="AR1596" s="13" t="n">
        <v>0.105263157894737</v>
      </c>
      <c r="AS1596" s="13" t="n">
        <v>0.0526315789473684</v>
      </c>
      <c r="AT1596" s="14" t="n">
        <f aca="false">SUMIFS(시도_소아과개폐업!$C$5:$C$293,시도_소아과개폐업!$A$5:$A$293,$D1596,시도_소아과개폐업!$B$5:$B$293,$B1596)</f>
        <v>15</v>
      </c>
      <c r="AU1596" s="14" t="n">
        <f aca="false">SUMIFS(시도_소아과개폐업!$D$5:$D$293,시도_소아과개폐업!$A$5:$A$293,$D1596,시도_소아과개폐업!$B$5:$B$293,$B1596)</f>
        <v>10</v>
      </c>
      <c r="AV1596" s="14" t="n">
        <f aca="false">SUMIFS(시도_소아과개폐업!$F$5:$F$293,시도_소아과개폐업!$A$5:$A$293,$D1596,시도_소아과개폐업!$B$5:$B$293,$B1596)</f>
        <v>5</v>
      </c>
      <c r="AW1596" s="15" t="n">
        <f aca="false">SUMIFS(시도_소아과개폐업!$G$5:$G$293,시도_소아과개폐업!$A$5:$A$293,$D1596,시도_소아과개폐업!$B$5:$B$293,$B1596)</f>
        <v>0.153846153846154</v>
      </c>
      <c r="AX1596" s="14" t="n">
        <f aca="false">SUMIFS(시도_소아과개폐업!$H$5:$H$293,시도_소아과개폐업!$A$5:$A$293,$D1596,시도_소아과개폐업!$B$5:$B$293,$B1596)</f>
        <v>38</v>
      </c>
      <c r="AY1596" s="14" t="n">
        <f aca="false">SUMIFS(시군구_병원급!$E$5:$E$3668,시군구_병원급!$A$5:$A$3668,$A1596,시군구_병원급!$D$5:$D$3668,$D1596)</f>
        <v>1</v>
      </c>
      <c r="AZ1596" s="14" t="n">
        <f aca="false">SUMIFS(시군구_병원급!$F$5:$F$3668,시군구_병원급!$A$5:$A$3668,$A1596,시군구_병원급!$D$5:$D$3668,$D1596)</f>
        <v>0</v>
      </c>
      <c r="BA1596" s="14" t="n">
        <f aca="false">SUMIFS(시군구_병원급!$G$5:$G$3668,시군구_병원급!$A$5:$A$3668,$A1596,시군구_병원급!$D$5:$D$3668,$D1596)</f>
        <v>4</v>
      </c>
      <c r="BB1596" s="14" t="n">
        <f aca="false">SUMIFS(시군구_병원급!$H$5:$H$3668,시군구_병원급!$A$5:$A$3668,$A1596,시군구_병원급!$D$5:$D$3668,$D1596)</f>
        <v>15</v>
      </c>
      <c r="BC1596" s="16" t="n">
        <f aca="false">K1596+AY1596</f>
        <v>4</v>
      </c>
      <c r="BD1596" s="17" t="n">
        <f aca="false">IF(E1596=0,"",(K1596+AY1596)/E1596*1000)</f>
        <v>2.14822771213749</v>
      </c>
      <c r="BE1596" s="16" t="n">
        <f aca="false">AY1596-SUMIFS(시군구_병원급!$E$5:$E$3668,시군구_병원급!$A$5:$A$3668,$A1596,시군구_병원급!$D$5:$D$3668,$D1596-3)</f>
        <v>0</v>
      </c>
      <c r="BF1596" s="16" t="n">
        <f aca="false">IF(AY1596=0,1,0)</f>
        <v>0</v>
      </c>
      <c r="BG1596" s="16" t="n">
        <f aca="false">IF(K1596+AY1596=0,1,0)</f>
        <v>0</v>
      </c>
      <c r="BH1596" s="16" t="n">
        <f aca="false">AF1596+AG1596+AH1596</f>
        <v>15</v>
      </c>
      <c r="BI1596" s="18" t="n">
        <f aca="false">IF(H1596=0,"",BH1596/H1596)</f>
        <v>0.428571428571429</v>
      </c>
      <c r="BJ1596" s="16" t="n">
        <f aca="false">IF(AP1596="","",AP1596+AN1596)</f>
        <v>5</v>
      </c>
    </row>
    <row r="1597" customFormat="false" ht="15" hidden="false" customHeight="true" outlineLevel="0" collapsed="false">
      <c r="A1597" s="9" t="s">
        <v>499</v>
      </c>
      <c r="B1597" s="10" t="s">
        <v>487</v>
      </c>
      <c r="C1597" s="10" t="s">
        <v>500</v>
      </c>
      <c r="D1597" s="9" t="n">
        <v>2022</v>
      </c>
      <c r="E1597" s="11" t="n">
        <v>2933</v>
      </c>
      <c r="F1597" s="11" t="n">
        <v>384</v>
      </c>
      <c r="G1597" s="11" t="n">
        <v>355</v>
      </c>
      <c r="H1597" s="11" t="n">
        <v>66</v>
      </c>
      <c r="I1597" s="11" t="n">
        <v>3286</v>
      </c>
      <c r="J1597" s="11" t="n">
        <v>1867</v>
      </c>
      <c r="K1597" s="11" t="n">
        <v>4</v>
      </c>
      <c r="L1597" s="12" t="n">
        <v>22.5025571087624</v>
      </c>
      <c r="M1597" s="12" t="n">
        <v>1.36379133992499</v>
      </c>
      <c r="N1597" s="13" t="n">
        <v>0.568167985392575</v>
      </c>
      <c r="O1597" s="13" t="n">
        <v>1.12035458574838</v>
      </c>
      <c r="P1597" s="13" t="n">
        <v>0.121036481418343</v>
      </c>
      <c r="Q1597" s="13" t="n">
        <v>-0.26675</v>
      </c>
      <c r="R1597" s="13" t="n">
        <v>-0.251054852320675</v>
      </c>
      <c r="S1597" s="11" t="n">
        <v>-3</v>
      </c>
      <c r="T1597" s="13" t="n">
        <v>-0.0294117647058824</v>
      </c>
      <c r="U1597" s="13" t="n">
        <v>0.0126348228043143</v>
      </c>
      <c r="V1597" s="11" t="n">
        <v>0</v>
      </c>
      <c r="W1597" s="13" t="n">
        <v>-0.121212121212121</v>
      </c>
      <c r="X1597" s="11" t="n">
        <v>0</v>
      </c>
      <c r="Y1597" s="11" t="n">
        <v>0</v>
      </c>
      <c r="Z1597" s="11" t="n">
        <v>0</v>
      </c>
      <c r="AA1597" s="11" t="n">
        <v>0</v>
      </c>
      <c r="AB1597" s="10" t="s">
        <v>515</v>
      </c>
      <c r="AC1597" s="11" t="n">
        <v>10</v>
      </c>
      <c r="AD1597" s="11" t="n">
        <v>21</v>
      </c>
      <c r="AE1597" s="11" t="n">
        <v>13</v>
      </c>
      <c r="AF1597" s="11" t="n">
        <v>3</v>
      </c>
      <c r="AG1597" s="11" t="n">
        <v>19</v>
      </c>
      <c r="AH1597" s="11" t="n">
        <v>0</v>
      </c>
      <c r="AI1597" s="13" t="n">
        <v>0.151515151515152</v>
      </c>
      <c r="AJ1597" s="13" t="n">
        <v>0.318181818181818</v>
      </c>
      <c r="AK1597" s="13" t="n">
        <v>0.196969696969697</v>
      </c>
      <c r="AL1597" s="13" t="n">
        <v>0.0454545454545455</v>
      </c>
      <c r="AM1597" s="13" t="n">
        <v>0.287878787878788</v>
      </c>
      <c r="AN1597" s="11" t="n">
        <v>3</v>
      </c>
      <c r="AO1597" s="13" t="n">
        <v>0.0434782608695652</v>
      </c>
      <c r="AP1597" s="11" t="n">
        <v>3</v>
      </c>
      <c r="AQ1597" s="11" t="n">
        <v>2</v>
      </c>
      <c r="AR1597" s="13" t="n">
        <v>0.0428571428571429</v>
      </c>
      <c r="AS1597" s="13" t="n">
        <v>0.0285714285714286</v>
      </c>
      <c r="AT1597" s="14" t="n">
        <f aca="false">SUMIFS(시도_소아과개폐업!$C$5:$C$293,시도_소아과개폐업!$A$5:$A$293,$D1597,시도_소아과개폐업!$B$5:$B$293,$B1597)</f>
        <v>15</v>
      </c>
      <c r="AU1597" s="14" t="n">
        <f aca="false">SUMIFS(시도_소아과개폐업!$D$5:$D$293,시도_소아과개폐업!$A$5:$A$293,$D1597,시도_소아과개폐업!$B$5:$B$293,$B1597)</f>
        <v>10</v>
      </c>
      <c r="AV1597" s="14" t="n">
        <f aca="false">SUMIFS(시도_소아과개폐업!$F$5:$F$293,시도_소아과개폐업!$A$5:$A$293,$D1597,시도_소아과개폐업!$B$5:$B$293,$B1597)</f>
        <v>5</v>
      </c>
      <c r="AW1597" s="15" t="n">
        <f aca="false">SUMIFS(시도_소아과개폐업!$G$5:$G$293,시도_소아과개폐업!$A$5:$A$293,$D1597,시도_소아과개폐업!$B$5:$B$293,$B1597)</f>
        <v>0.153846153846154</v>
      </c>
      <c r="AX1597" s="14" t="n">
        <f aca="false">SUMIFS(시도_소아과개폐업!$H$5:$H$293,시도_소아과개폐업!$A$5:$A$293,$D1597,시도_소아과개폐업!$B$5:$B$293,$B1597)</f>
        <v>38</v>
      </c>
      <c r="AY1597" s="14" t="n">
        <f aca="false">SUMIFS(시군구_병원급!$E$5:$E$3668,시군구_병원급!$A$5:$A$3668,$A1597,시군구_병원급!$D$5:$D$3668,$D1597)</f>
        <v>2</v>
      </c>
      <c r="AZ1597" s="14" t="n">
        <f aca="false">SUMIFS(시군구_병원급!$F$5:$F$3668,시군구_병원급!$A$5:$A$3668,$A1597,시군구_병원급!$D$5:$D$3668,$D1597)</f>
        <v>0</v>
      </c>
      <c r="BA1597" s="14" t="n">
        <f aca="false">SUMIFS(시군구_병원급!$G$5:$G$3668,시군구_병원급!$A$5:$A$3668,$A1597,시군구_병원급!$D$5:$D$3668,$D1597)</f>
        <v>2</v>
      </c>
      <c r="BB1597" s="14" t="n">
        <f aca="false">SUMIFS(시군구_병원급!$H$5:$H$3668,시군구_병원급!$A$5:$A$3668,$A1597,시군구_병원급!$D$5:$D$3668,$D1597)</f>
        <v>10</v>
      </c>
      <c r="BC1597" s="16" t="n">
        <f aca="false">K1597+AY1597</f>
        <v>6</v>
      </c>
      <c r="BD1597" s="17" t="n">
        <f aca="false">IF(E1597=0,"",(K1597+AY1597)/E1597*1000)</f>
        <v>2.04568700988749</v>
      </c>
      <c r="BE1597" s="16" t="n">
        <f aca="false">AY1597-SUMIFS(시군구_병원급!$E$5:$E$3668,시군구_병원급!$A$5:$A$3668,$A1597,시군구_병원급!$D$5:$D$3668,$D1597-3)</f>
        <v>0</v>
      </c>
      <c r="BF1597" s="16" t="n">
        <f aca="false">IF(AY1597=0,1,0)</f>
        <v>0</v>
      </c>
      <c r="BG1597" s="16" t="n">
        <f aca="false">IF(K1597+AY1597=0,1,0)</f>
        <v>0</v>
      </c>
      <c r="BH1597" s="16" t="n">
        <f aca="false">AF1597+AG1597+AH1597</f>
        <v>22</v>
      </c>
      <c r="BI1597" s="18" t="n">
        <f aca="false">IF(H1597=0,"",BH1597/H1597)</f>
        <v>0.333333333333333</v>
      </c>
      <c r="BJ1597" s="16" t="n">
        <f aca="false">IF(AP1597="","",AP1597+AN1597)</f>
        <v>6</v>
      </c>
    </row>
    <row r="1598" customFormat="false" ht="15" hidden="false" customHeight="true" outlineLevel="0" collapsed="false">
      <c r="A1598" s="9" t="s">
        <v>501</v>
      </c>
      <c r="B1598" s="10" t="s">
        <v>487</v>
      </c>
      <c r="C1598" s="10" t="s">
        <v>502</v>
      </c>
      <c r="D1598" s="9" t="n">
        <v>2022</v>
      </c>
      <c r="E1598" s="11" t="n">
        <v>574</v>
      </c>
      <c r="F1598" s="11" t="n">
        <v>78</v>
      </c>
      <c r="G1598" s="11" t="n">
        <v>85</v>
      </c>
      <c r="H1598" s="11" t="n">
        <v>6</v>
      </c>
      <c r="I1598" s="11" t="n">
        <v>396</v>
      </c>
      <c r="J1598" s="11" t="n">
        <v>206</v>
      </c>
      <c r="K1598" s="11" t="n">
        <v>0</v>
      </c>
      <c r="L1598" s="12" t="n">
        <v>10.4529616724739</v>
      </c>
      <c r="M1598" s="12" t="n">
        <v>0</v>
      </c>
      <c r="N1598" s="13" t="n">
        <v>0.52020202020202</v>
      </c>
      <c r="O1598" s="13" t="n">
        <v>0.689895470383275</v>
      </c>
      <c r="P1598" s="13" t="n">
        <v>0.14808362369338</v>
      </c>
      <c r="Q1598" s="13" t="n">
        <v>-0.283395755305868</v>
      </c>
      <c r="R1598" s="13" t="n">
        <v>-0.437086092715232</v>
      </c>
      <c r="S1598" s="11" t="n">
        <v>0</v>
      </c>
      <c r="T1598" s="13" t="n">
        <v>0</v>
      </c>
      <c r="U1598" s="13" t="n">
        <v>0</v>
      </c>
      <c r="V1598" s="11" t="n">
        <v>1</v>
      </c>
      <c r="W1598" s="13" t="n">
        <v>0</v>
      </c>
      <c r="X1598" s="11" t="n">
        <v>0</v>
      </c>
      <c r="Y1598" s="11" t="n">
        <v>0</v>
      </c>
      <c r="Z1598" s="11" t="n">
        <v>0</v>
      </c>
      <c r="AA1598" s="11" t="n">
        <v>0</v>
      </c>
      <c r="AB1598" s="10" t="s">
        <v>515</v>
      </c>
      <c r="AC1598" s="11" t="n">
        <v>2</v>
      </c>
      <c r="AD1598" s="11" t="n">
        <v>0</v>
      </c>
      <c r="AE1598" s="11" t="n">
        <v>0</v>
      </c>
      <c r="AF1598" s="11" t="n">
        <v>0</v>
      </c>
      <c r="AG1598" s="11" t="n">
        <v>4</v>
      </c>
      <c r="AH1598" s="11" t="n">
        <v>0</v>
      </c>
      <c r="AI1598" s="13" t="n">
        <v>0.333333333333333</v>
      </c>
      <c r="AJ1598" s="13" t="n">
        <v>0</v>
      </c>
      <c r="AK1598" s="13" t="n">
        <v>0</v>
      </c>
      <c r="AL1598" s="13" t="n">
        <v>0</v>
      </c>
      <c r="AM1598" s="13" t="n">
        <v>0.666666666666667</v>
      </c>
      <c r="AN1598" s="11" t="n">
        <v>0</v>
      </c>
      <c r="AO1598" s="13" t="n">
        <v>0</v>
      </c>
      <c r="AP1598" s="11" t="n">
        <v>0</v>
      </c>
      <c r="AQ1598" s="11" t="n">
        <v>0</v>
      </c>
      <c r="AR1598" s="13" t="n">
        <v>0</v>
      </c>
      <c r="AS1598" s="13" t="n">
        <v>0</v>
      </c>
      <c r="AT1598" s="14" t="n">
        <f aca="false">SUMIFS(시도_소아과개폐업!$C$5:$C$293,시도_소아과개폐업!$A$5:$A$293,$D1598,시도_소아과개폐업!$B$5:$B$293,$B1598)</f>
        <v>15</v>
      </c>
      <c r="AU1598" s="14" t="n">
        <f aca="false">SUMIFS(시도_소아과개폐업!$D$5:$D$293,시도_소아과개폐업!$A$5:$A$293,$D1598,시도_소아과개폐업!$B$5:$B$293,$B1598)</f>
        <v>10</v>
      </c>
      <c r="AV1598" s="14" t="n">
        <f aca="false">SUMIFS(시도_소아과개폐업!$F$5:$F$293,시도_소아과개폐업!$A$5:$A$293,$D1598,시도_소아과개폐업!$B$5:$B$293,$B1598)</f>
        <v>5</v>
      </c>
      <c r="AW1598" s="15" t="n">
        <f aca="false">SUMIFS(시도_소아과개폐업!$G$5:$G$293,시도_소아과개폐업!$A$5:$A$293,$D1598,시도_소아과개폐업!$B$5:$B$293,$B1598)</f>
        <v>0.153846153846154</v>
      </c>
      <c r="AX1598" s="14" t="n">
        <f aca="false">SUMIFS(시도_소아과개폐업!$H$5:$H$293,시도_소아과개폐업!$A$5:$A$293,$D1598,시도_소아과개폐업!$B$5:$B$293,$B1598)</f>
        <v>38</v>
      </c>
      <c r="AY1598" s="14" t="n">
        <f aca="false">SUMIFS(시군구_병원급!$E$5:$E$3668,시군구_병원급!$A$5:$A$3668,$A1598,시군구_병원급!$D$5:$D$3668,$D1598)</f>
        <v>0</v>
      </c>
      <c r="AZ1598" s="14" t="n">
        <f aca="false">SUMIFS(시군구_병원급!$F$5:$F$3668,시군구_병원급!$A$5:$A$3668,$A1598,시군구_병원급!$D$5:$D$3668,$D1598)</f>
        <v>0</v>
      </c>
      <c r="BA1598" s="14" t="n">
        <f aca="false">SUMIFS(시군구_병원급!$G$5:$G$3668,시군구_병원급!$A$5:$A$3668,$A1598,시군구_병원급!$D$5:$D$3668,$D1598)</f>
        <v>2</v>
      </c>
      <c r="BB1598" s="14" t="n">
        <f aca="false">SUMIFS(시군구_병원급!$H$5:$H$3668,시군구_병원급!$A$5:$A$3668,$A1598,시군구_병원급!$D$5:$D$3668,$D1598)</f>
        <v>2</v>
      </c>
      <c r="BC1598" s="16" t="n">
        <f aca="false">K1598+AY1598</f>
        <v>0</v>
      </c>
      <c r="BD1598" s="17" t="n">
        <f aca="false">IF(E1598=0,"",(K1598+AY1598)/E1598*1000)</f>
        <v>0</v>
      </c>
      <c r="BE1598" s="16" t="n">
        <f aca="false">AY1598-SUMIFS(시군구_병원급!$E$5:$E$3668,시군구_병원급!$A$5:$A$3668,$A1598,시군구_병원급!$D$5:$D$3668,$D1598-3)</f>
        <v>0</v>
      </c>
      <c r="BF1598" s="16" t="n">
        <f aca="false">IF(AY1598=0,1,0)</f>
        <v>1</v>
      </c>
      <c r="BG1598" s="16" t="n">
        <f aca="false">IF(K1598+AY1598=0,1,0)</f>
        <v>1</v>
      </c>
      <c r="BH1598" s="16" t="n">
        <f aca="false">AF1598+AG1598+AH1598</f>
        <v>4</v>
      </c>
      <c r="BI1598" s="18" t="n">
        <f aca="false">IF(H1598=0,"",BH1598/H1598)</f>
        <v>0.666666666666667</v>
      </c>
      <c r="BJ1598" s="16" t="n">
        <f aca="false">IF(AP1598="","",AP1598+AN1598)</f>
        <v>0</v>
      </c>
    </row>
    <row r="1599" customFormat="false" ht="15" hidden="false" customHeight="true" outlineLevel="0" collapsed="false">
      <c r="A1599" s="9" t="s">
        <v>503</v>
      </c>
      <c r="B1599" s="10" t="s">
        <v>487</v>
      </c>
      <c r="C1599" s="10" t="s">
        <v>504</v>
      </c>
      <c r="D1599" s="9" t="n">
        <v>2022</v>
      </c>
      <c r="E1599" s="11" t="n">
        <v>432</v>
      </c>
      <c r="F1599" s="11" t="n">
        <v>58</v>
      </c>
      <c r="G1599" s="11" t="n">
        <v>59</v>
      </c>
      <c r="H1599" s="11" t="n">
        <v>6</v>
      </c>
      <c r="I1599" s="11" t="n">
        <v>415</v>
      </c>
      <c r="J1599" s="11" t="n">
        <v>262</v>
      </c>
      <c r="K1599" s="11" t="n">
        <v>0</v>
      </c>
      <c r="L1599" s="12" t="n">
        <v>13.8888888888889</v>
      </c>
      <c r="M1599" s="12" t="n">
        <v>0</v>
      </c>
      <c r="N1599" s="13" t="n">
        <v>0.631325301204819</v>
      </c>
      <c r="O1599" s="13" t="n">
        <v>0.960648148148148</v>
      </c>
      <c r="P1599" s="13" t="n">
        <v>0.136574074074074</v>
      </c>
      <c r="Q1599" s="13" t="n">
        <v>-0.326053042121685</v>
      </c>
      <c r="R1599" s="13" t="n">
        <v>-0.191780821917808</v>
      </c>
      <c r="S1599" s="11" t="n">
        <v>0</v>
      </c>
      <c r="T1599" s="13" t="n">
        <v>0</v>
      </c>
      <c r="U1599" s="13" t="n">
        <v>0</v>
      </c>
      <c r="V1599" s="11" t="n">
        <v>1</v>
      </c>
      <c r="W1599" s="13" t="n">
        <v>0</v>
      </c>
      <c r="X1599" s="11" t="n">
        <v>0</v>
      </c>
      <c r="Y1599" s="11" t="n">
        <v>0</v>
      </c>
      <c r="Z1599" s="11" t="n">
        <v>0</v>
      </c>
      <c r="AA1599" s="11" t="n">
        <v>0</v>
      </c>
      <c r="AB1599" s="10" t="s">
        <v>515</v>
      </c>
      <c r="AC1599" s="11" t="n">
        <v>4</v>
      </c>
      <c r="AD1599" s="11" t="n">
        <v>1</v>
      </c>
      <c r="AE1599" s="11" t="n">
        <v>0</v>
      </c>
      <c r="AF1599" s="11" t="n">
        <v>0</v>
      </c>
      <c r="AG1599" s="11" t="n">
        <v>1</v>
      </c>
      <c r="AH1599" s="11" t="n">
        <v>0</v>
      </c>
      <c r="AI1599" s="13" t="n">
        <v>0.666666666666667</v>
      </c>
      <c r="AJ1599" s="13" t="n">
        <v>0.166666666666667</v>
      </c>
      <c r="AK1599" s="13" t="n">
        <v>0</v>
      </c>
      <c r="AL1599" s="13" t="n">
        <v>0</v>
      </c>
      <c r="AM1599" s="13" t="n">
        <v>0.166666666666667</v>
      </c>
      <c r="AN1599" s="11" t="n">
        <v>0</v>
      </c>
      <c r="AO1599" s="13" t="n">
        <v>0</v>
      </c>
      <c r="AP1599" s="11" t="n">
        <v>1</v>
      </c>
      <c r="AQ1599" s="11" t="n">
        <v>0</v>
      </c>
      <c r="AR1599" s="13" t="n">
        <v>0.142857142857143</v>
      </c>
      <c r="AS1599" s="13" t="n">
        <v>0</v>
      </c>
      <c r="AT1599" s="14" t="n">
        <f aca="false">SUMIFS(시도_소아과개폐업!$C$5:$C$293,시도_소아과개폐업!$A$5:$A$293,$D1599,시도_소아과개폐업!$B$5:$B$293,$B1599)</f>
        <v>15</v>
      </c>
      <c r="AU1599" s="14" t="n">
        <f aca="false">SUMIFS(시도_소아과개폐업!$D$5:$D$293,시도_소아과개폐업!$A$5:$A$293,$D1599,시도_소아과개폐업!$B$5:$B$293,$B1599)</f>
        <v>10</v>
      </c>
      <c r="AV1599" s="14" t="n">
        <f aca="false">SUMIFS(시도_소아과개폐업!$F$5:$F$293,시도_소아과개폐업!$A$5:$A$293,$D1599,시도_소아과개폐업!$B$5:$B$293,$B1599)</f>
        <v>5</v>
      </c>
      <c r="AW1599" s="15" t="n">
        <f aca="false">SUMIFS(시도_소아과개폐업!$G$5:$G$293,시도_소아과개폐업!$A$5:$A$293,$D1599,시도_소아과개폐업!$B$5:$B$293,$B1599)</f>
        <v>0.153846153846154</v>
      </c>
      <c r="AX1599" s="14" t="n">
        <f aca="false">SUMIFS(시도_소아과개폐업!$H$5:$H$293,시도_소아과개폐업!$A$5:$A$293,$D1599,시도_소아과개폐업!$B$5:$B$293,$B1599)</f>
        <v>38</v>
      </c>
      <c r="AY1599" s="14" t="n">
        <f aca="false">SUMIFS(시군구_병원급!$E$5:$E$3668,시군구_병원급!$A$5:$A$3668,$A1599,시군구_병원급!$D$5:$D$3668,$D1599)</f>
        <v>0</v>
      </c>
      <c r="AZ1599" s="14" t="n">
        <f aca="false">SUMIFS(시군구_병원급!$F$5:$F$3668,시군구_병원급!$A$5:$A$3668,$A1599,시군구_병원급!$D$5:$D$3668,$D1599)</f>
        <v>0</v>
      </c>
      <c r="BA1599" s="14" t="n">
        <f aca="false">SUMIFS(시군구_병원급!$G$5:$G$3668,시군구_병원급!$A$5:$A$3668,$A1599,시군구_병원급!$D$5:$D$3668,$D1599)</f>
        <v>0</v>
      </c>
      <c r="BB1599" s="14" t="n">
        <f aca="false">SUMIFS(시군구_병원급!$H$5:$H$3668,시군구_병원급!$A$5:$A$3668,$A1599,시군구_병원급!$D$5:$D$3668,$D1599)</f>
        <v>0</v>
      </c>
      <c r="BC1599" s="16" t="n">
        <f aca="false">K1599+AY1599</f>
        <v>0</v>
      </c>
      <c r="BD1599" s="17" t="n">
        <f aca="false">IF(E1599=0,"",(K1599+AY1599)/E1599*1000)</f>
        <v>0</v>
      </c>
      <c r="BE1599" s="16" t="n">
        <f aca="false">AY1599-SUMIFS(시군구_병원급!$E$5:$E$3668,시군구_병원급!$A$5:$A$3668,$A1599,시군구_병원급!$D$5:$D$3668,$D1599-3)</f>
        <v>0</v>
      </c>
      <c r="BF1599" s="16" t="n">
        <f aca="false">IF(AY1599=0,1,0)</f>
        <v>1</v>
      </c>
      <c r="BG1599" s="16" t="n">
        <f aca="false">IF(K1599+AY1599=0,1,0)</f>
        <v>1</v>
      </c>
      <c r="BH1599" s="16" t="n">
        <f aca="false">AF1599+AG1599+AH1599</f>
        <v>1</v>
      </c>
      <c r="BI1599" s="18" t="n">
        <f aca="false">IF(H1599=0,"",BH1599/H1599)</f>
        <v>0.166666666666667</v>
      </c>
      <c r="BJ1599" s="16" t="n">
        <f aca="false">IF(AP1599="","",AP1599+AN1599)</f>
        <v>1</v>
      </c>
    </row>
    <row r="1600" customFormat="false" ht="15" hidden="false" customHeight="true" outlineLevel="0" collapsed="false">
      <c r="A1600" s="9" t="s">
        <v>505</v>
      </c>
      <c r="B1600" s="10" t="s">
        <v>487</v>
      </c>
      <c r="C1600" s="10" t="s">
        <v>506</v>
      </c>
      <c r="D1600" s="9" t="n">
        <v>2022</v>
      </c>
      <c r="E1600" s="11" t="n">
        <v>462</v>
      </c>
      <c r="F1600" s="11" t="n">
        <v>65</v>
      </c>
      <c r="G1600" s="11" t="n">
        <v>65</v>
      </c>
      <c r="H1600" s="11" t="n">
        <v>7</v>
      </c>
      <c r="I1600" s="11" t="n">
        <v>444</v>
      </c>
      <c r="J1600" s="11" t="n">
        <v>267</v>
      </c>
      <c r="K1600" s="11" t="n">
        <v>0</v>
      </c>
      <c r="L1600" s="12" t="n">
        <v>15.1515151515152</v>
      </c>
      <c r="M1600" s="12" t="n">
        <v>0</v>
      </c>
      <c r="N1600" s="13" t="n">
        <v>0.601351351351351</v>
      </c>
      <c r="O1600" s="13" t="n">
        <v>0.961038961038961</v>
      </c>
      <c r="P1600" s="13" t="n">
        <v>0.140692640692641</v>
      </c>
      <c r="Q1600" s="13" t="n">
        <v>-0.238879736408567</v>
      </c>
      <c r="R1600" s="13" t="n">
        <v>-0.322916666666667</v>
      </c>
      <c r="S1600" s="11" t="n">
        <v>0</v>
      </c>
      <c r="T1600" s="13" t="n">
        <v>0</v>
      </c>
      <c r="U1600" s="13" t="n">
        <v>-0.0553191489361702</v>
      </c>
      <c r="V1600" s="11" t="n">
        <v>1</v>
      </c>
      <c r="W1600" s="13" t="n">
        <v>0</v>
      </c>
      <c r="X1600" s="11" t="n">
        <v>0</v>
      </c>
      <c r="Y1600" s="11" t="n">
        <v>0</v>
      </c>
      <c r="Z1600" s="11" t="n">
        <v>0</v>
      </c>
      <c r="AA1600" s="11" t="n">
        <v>0</v>
      </c>
      <c r="AB1600" s="10" t="s">
        <v>515</v>
      </c>
      <c r="AC1600" s="11" t="n">
        <v>2</v>
      </c>
      <c r="AD1600" s="11" t="n">
        <v>0</v>
      </c>
      <c r="AE1600" s="11" t="n">
        <v>1</v>
      </c>
      <c r="AF1600" s="11" t="n">
        <v>0</v>
      </c>
      <c r="AG1600" s="11" t="n">
        <v>4</v>
      </c>
      <c r="AH1600" s="11" t="n">
        <v>0</v>
      </c>
      <c r="AI1600" s="13" t="n">
        <v>0.285714285714286</v>
      </c>
      <c r="AJ1600" s="13" t="n">
        <v>0</v>
      </c>
      <c r="AK1600" s="13" t="n">
        <v>0.142857142857143</v>
      </c>
      <c r="AL1600" s="13" t="n">
        <v>0</v>
      </c>
      <c r="AM1600" s="13" t="n">
        <v>0.571428571428571</v>
      </c>
      <c r="AN1600" s="11" t="n">
        <v>0</v>
      </c>
      <c r="AO1600" s="13" t="n">
        <v>0</v>
      </c>
      <c r="AP1600" s="11" t="n">
        <v>0</v>
      </c>
      <c r="AQ1600" s="11" t="n">
        <v>0</v>
      </c>
      <c r="AR1600" s="13" t="n">
        <v>0</v>
      </c>
      <c r="AS1600" s="13" t="n">
        <v>0</v>
      </c>
      <c r="AT1600" s="14" t="n">
        <f aca="false">SUMIFS(시도_소아과개폐업!$C$5:$C$293,시도_소아과개폐업!$A$5:$A$293,$D1600,시도_소아과개폐업!$B$5:$B$293,$B1600)</f>
        <v>15</v>
      </c>
      <c r="AU1600" s="14" t="n">
        <f aca="false">SUMIFS(시도_소아과개폐업!$D$5:$D$293,시도_소아과개폐업!$A$5:$A$293,$D1600,시도_소아과개폐업!$B$5:$B$293,$B1600)</f>
        <v>10</v>
      </c>
      <c r="AV1600" s="14" t="n">
        <f aca="false">SUMIFS(시도_소아과개폐업!$F$5:$F$293,시도_소아과개폐업!$A$5:$A$293,$D1600,시도_소아과개폐업!$B$5:$B$293,$B1600)</f>
        <v>5</v>
      </c>
      <c r="AW1600" s="15" t="n">
        <f aca="false">SUMIFS(시도_소아과개폐업!$G$5:$G$293,시도_소아과개폐업!$A$5:$A$293,$D1600,시도_소아과개폐업!$B$5:$B$293,$B1600)</f>
        <v>0.153846153846154</v>
      </c>
      <c r="AX1600" s="14" t="n">
        <f aca="false">SUMIFS(시도_소아과개폐업!$H$5:$H$293,시도_소아과개폐업!$A$5:$A$293,$D1600,시도_소아과개폐업!$B$5:$B$293,$B1600)</f>
        <v>38</v>
      </c>
      <c r="AY1600" s="14" t="n">
        <f aca="false">SUMIFS(시군구_병원급!$E$5:$E$3668,시군구_병원급!$A$5:$A$3668,$A1600,시군구_병원급!$D$5:$D$3668,$D1600)</f>
        <v>0</v>
      </c>
      <c r="AZ1600" s="14" t="n">
        <f aca="false">SUMIFS(시군구_병원급!$F$5:$F$3668,시군구_병원급!$A$5:$A$3668,$A1600,시군구_병원급!$D$5:$D$3668,$D1600)</f>
        <v>0</v>
      </c>
      <c r="BA1600" s="14" t="n">
        <f aca="false">SUMIFS(시군구_병원급!$G$5:$G$3668,시군구_병원급!$A$5:$A$3668,$A1600,시군구_병원급!$D$5:$D$3668,$D1600)</f>
        <v>0</v>
      </c>
      <c r="BB1600" s="14" t="n">
        <f aca="false">SUMIFS(시군구_병원급!$H$5:$H$3668,시군구_병원급!$A$5:$A$3668,$A1600,시군구_병원급!$D$5:$D$3668,$D1600)</f>
        <v>0</v>
      </c>
      <c r="BC1600" s="16" t="n">
        <f aca="false">K1600+AY1600</f>
        <v>0</v>
      </c>
      <c r="BD1600" s="17" t="n">
        <f aca="false">IF(E1600=0,"",(K1600+AY1600)/E1600*1000)</f>
        <v>0</v>
      </c>
      <c r="BE1600" s="16" t="n">
        <f aca="false">AY1600-SUMIFS(시군구_병원급!$E$5:$E$3668,시군구_병원급!$A$5:$A$3668,$A1600,시군구_병원급!$D$5:$D$3668,$D1600-3)</f>
        <v>0</v>
      </c>
      <c r="BF1600" s="16" t="n">
        <f aca="false">IF(AY1600=0,1,0)</f>
        <v>1</v>
      </c>
      <c r="BG1600" s="16" t="n">
        <f aca="false">IF(K1600+AY1600=0,1,0)</f>
        <v>1</v>
      </c>
      <c r="BH1600" s="16" t="n">
        <f aca="false">AF1600+AG1600+AH1600</f>
        <v>4</v>
      </c>
      <c r="BI1600" s="18" t="n">
        <f aca="false">IF(H1600=0,"",BH1600/H1600)</f>
        <v>0.571428571428571</v>
      </c>
      <c r="BJ1600" s="16" t="n">
        <f aca="false">IF(AP1600="","",AP1600+AN1600)</f>
        <v>0</v>
      </c>
    </row>
    <row r="1601" customFormat="false" ht="15" hidden="false" customHeight="true" outlineLevel="0" collapsed="false">
      <c r="A1601" s="9" t="s">
        <v>507</v>
      </c>
      <c r="B1601" s="10" t="s">
        <v>487</v>
      </c>
      <c r="C1601" s="10" t="s">
        <v>508</v>
      </c>
      <c r="D1601" s="9" t="n">
        <v>2022</v>
      </c>
      <c r="E1601" s="11" t="n">
        <v>731</v>
      </c>
      <c r="F1601" s="11" t="n">
        <v>119</v>
      </c>
      <c r="G1601" s="11" t="n">
        <v>125</v>
      </c>
      <c r="H1601" s="11" t="n">
        <v>9</v>
      </c>
      <c r="I1601" s="11" t="n">
        <v>585</v>
      </c>
      <c r="J1601" s="11" t="n">
        <v>365</v>
      </c>
      <c r="K1601" s="11" t="n">
        <v>0</v>
      </c>
      <c r="L1601" s="12" t="n">
        <v>12.311901504788</v>
      </c>
      <c r="M1601" s="12" t="n">
        <v>0</v>
      </c>
      <c r="N1601" s="13" t="n">
        <v>0.623931623931624</v>
      </c>
      <c r="O1601" s="13" t="n">
        <v>0.800273597811218</v>
      </c>
      <c r="P1601" s="13" t="n">
        <v>0.170998632010944</v>
      </c>
      <c r="Q1601" s="13" t="n">
        <v>-0.172140430351076</v>
      </c>
      <c r="R1601" s="13" t="n">
        <v>-0.172185430463576</v>
      </c>
      <c r="S1601" s="11" t="n">
        <v>0</v>
      </c>
      <c r="T1601" s="13" t="n">
        <v>0</v>
      </c>
      <c r="U1601" s="13" t="n">
        <v>-0.0184563758389261</v>
      </c>
      <c r="V1601" s="11" t="n">
        <v>1</v>
      </c>
      <c r="W1601" s="13" t="n">
        <v>0</v>
      </c>
      <c r="X1601" s="11" t="n">
        <v>0</v>
      </c>
      <c r="Y1601" s="11" t="n">
        <v>0</v>
      </c>
      <c r="Z1601" s="11" t="n">
        <v>0</v>
      </c>
      <c r="AA1601" s="11" t="n">
        <v>0</v>
      </c>
      <c r="AB1601" s="10" t="s">
        <v>515</v>
      </c>
      <c r="AC1601" s="11" t="n">
        <v>0</v>
      </c>
      <c r="AD1601" s="11" t="n">
        <v>0</v>
      </c>
      <c r="AE1601" s="11" t="n">
        <v>0</v>
      </c>
      <c r="AF1601" s="11" t="n">
        <v>1</v>
      </c>
      <c r="AG1601" s="11" t="n">
        <v>8</v>
      </c>
      <c r="AH1601" s="11" t="n">
        <v>0</v>
      </c>
      <c r="AI1601" s="13" t="n">
        <v>0</v>
      </c>
      <c r="AJ1601" s="13" t="n">
        <v>0</v>
      </c>
      <c r="AK1601" s="13" t="n">
        <v>0</v>
      </c>
      <c r="AL1601" s="13" t="n">
        <v>0.111111111111111</v>
      </c>
      <c r="AM1601" s="13" t="n">
        <v>0.888888888888889</v>
      </c>
      <c r="AN1601" s="11" t="n">
        <v>0</v>
      </c>
      <c r="AO1601" s="13" t="n">
        <v>0</v>
      </c>
      <c r="AP1601" s="11" t="n">
        <v>0</v>
      </c>
      <c r="AQ1601" s="11" t="n">
        <v>0</v>
      </c>
      <c r="AR1601" s="13" t="n">
        <v>0</v>
      </c>
      <c r="AS1601" s="13" t="n">
        <v>0</v>
      </c>
      <c r="AT1601" s="14" t="n">
        <f aca="false">SUMIFS(시도_소아과개폐업!$C$5:$C$293,시도_소아과개폐업!$A$5:$A$293,$D1601,시도_소아과개폐업!$B$5:$B$293,$B1601)</f>
        <v>15</v>
      </c>
      <c r="AU1601" s="14" t="n">
        <f aca="false">SUMIFS(시도_소아과개폐업!$D$5:$D$293,시도_소아과개폐업!$A$5:$A$293,$D1601,시도_소아과개폐업!$B$5:$B$293,$B1601)</f>
        <v>10</v>
      </c>
      <c r="AV1601" s="14" t="n">
        <f aca="false">SUMIFS(시도_소아과개폐업!$F$5:$F$293,시도_소아과개폐업!$A$5:$A$293,$D1601,시도_소아과개폐업!$B$5:$B$293,$B1601)</f>
        <v>5</v>
      </c>
      <c r="AW1601" s="15" t="n">
        <f aca="false">SUMIFS(시도_소아과개폐업!$G$5:$G$293,시도_소아과개폐업!$A$5:$A$293,$D1601,시도_소아과개폐업!$B$5:$B$293,$B1601)</f>
        <v>0.153846153846154</v>
      </c>
      <c r="AX1601" s="14" t="n">
        <f aca="false">SUMIFS(시도_소아과개폐업!$H$5:$H$293,시도_소아과개폐업!$A$5:$A$293,$D1601,시도_소아과개폐업!$B$5:$B$293,$B1601)</f>
        <v>38</v>
      </c>
      <c r="AY1601" s="14" t="n">
        <f aca="false">SUMIFS(시군구_병원급!$E$5:$E$3668,시군구_병원급!$A$5:$A$3668,$A1601,시군구_병원급!$D$5:$D$3668,$D1601)</f>
        <v>0</v>
      </c>
      <c r="AZ1601" s="14" t="n">
        <f aca="false">SUMIFS(시군구_병원급!$F$5:$F$3668,시군구_병원급!$A$5:$A$3668,$A1601,시군구_병원급!$D$5:$D$3668,$D1601)</f>
        <v>0</v>
      </c>
      <c r="BA1601" s="14" t="n">
        <f aca="false">SUMIFS(시군구_병원급!$G$5:$G$3668,시군구_병원급!$A$5:$A$3668,$A1601,시군구_병원급!$D$5:$D$3668,$D1601)</f>
        <v>1</v>
      </c>
      <c r="BB1601" s="14" t="n">
        <f aca="false">SUMIFS(시군구_병원급!$H$5:$H$3668,시군구_병원급!$A$5:$A$3668,$A1601,시군구_병원급!$D$5:$D$3668,$D1601)</f>
        <v>3</v>
      </c>
      <c r="BC1601" s="16" t="n">
        <f aca="false">K1601+AY1601</f>
        <v>0</v>
      </c>
      <c r="BD1601" s="17" t="n">
        <f aca="false">IF(E1601=0,"",(K1601+AY1601)/E1601*1000)</f>
        <v>0</v>
      </c>
      <c r="BE1601" s="16" t="n">
        <f aca="false">AY1601-SUMIFS(시군구_병원급!$E$5:$E$3668,시군구_병원급!$A$5:$A$3668,$A1601,시군구_병원급!$D$5:$D$3668,$D1601-3)</f>
        <v>0</v>
      </c>
      <c r="BF1601" s="16" t="n">
        <f aca="false">IF(AY1601=0,1,0)</f>
        <v>1</v>
      </c>
      <c r="BG1601" s="16" t="n">
        <f aca="false">IF(K1601+AY1601=0,1,0)</f>
        <v>1</v>
      </c>
      <c r="BH1601" s="16" t="n">
        <f aca="false">AF1601+AG1601+AH1601</f>
        <v>9</v>
      </c>
      <c r="BI1601" s="18" t="n">
        <f aca="false">IF(H1601=0,"",BH1601/H1601)</f>
        <v>1</v>
      </c>
      <c r="BJ1601" s="16" t="n">
        <f aca="false">IF(AP1601="","",AP1601+AN1601)</f>
        <v>0</v>
      </c>
    </row>
    <row r="1602" customFormat="false" ht="15" hidden="false" customHeight="true" outlineLevel="0" collapsed="false">
      <c r="A1602" s="9" t="s">
        <v>509</v>
      </c>
      <c r="B1602" s="10" t="s">
        <v>487</v>
      </c>
      <c r="C1602" s="10" t="s">
        <v>510</v>
      </c>
      <c r="D1602" s="9" t="n">
        <v>2022</v>
      </c>
      <c r="E1602" s="11" t="n">
        <v>620</v>
      </c>
      <c r="F1602" s="11" t="n">
        <v>66</v>
      </c>
      <c r="G1602" s="11" t="n">
        <v>67</v>
      </c>
      <c r="H1602" s="11" t="n">
        <v>9</v>
      </c>
      <c r="I1602" s="11" t="n">
        <v>451</v>
      </c>
      <c r="J1602" s="11" t="n">
        <v>329</v>
      </c>
      <c r="K1602" s="11" t="n">
        <v>0</v>
      </c>
      <c r="L1602" s="12" t="n">
        <v>14.5161290322581</v>
      </c>
      <c r="M1602" s="12" t="n">
        <v>0</v>
      </c>
      <c r="N1602" s="13" t="n">
        <v>0.729490022172949</v>
      </c>
      <c r="O1602" s="13" t="n">
        <v>0.72741935483871</v>
      </c>
      <c r="P1602" s="13" t="n">
        <v>0.108064516129032</v>
      </c>
      <c r="Q1602" s="13" t="n">
        <v>-0.379379379379379</v>
      </c>
      <c r="R1602" s="13" t="n">
        <v>-0.629834254143646</v>
      </c>
      <c r="S1602" s="11" t="n">
        <v>0</v>
      </c>
      <c r="T1602" s="13" t="n">
        <v>-0.1</v>
      </c>
      <c r="U1602" s="13" t="n">
        <v>-0.0424628450106157</v>
      </c>
      <c r="V1602" s="11" t="n">
        <v>1</v>
      </c>
      <c r="W1602" s="13" t="n">
        <v>0</v>
      </c>
      <c r="X1602" s="11" t="n">
        <v>0</v>
      </c>
      <c r="Y1602" s="11" t="n">
        <v>0</v>
      </c>
      <c r="Z1602" s="11" t="n">
        <v>0</v>
      </c>
      <c r="AA1602" s="11" t="n">
        <v>0</v>
      </c>
      <c r="AB1602" s="10" t="s">
        <v>515</v>
      </c>
      <c r="AC1602" s="11" t="n">
        <v>6</v>
      </c>
      <c r="AD1602" s="11" t="n">
        <v>0</v>
      </c>
      <c r="AE1602" s="11" t="n">
        <v>0</v>
      </c>
      <c r="AF1602" s="11" t="n">
        <v>0</v>
      </c>
      <c r="AG1602" s="11" t="n">
        <v>3</v>
      </c>
      <c r="AH1602" s="11" t="n">
        <v>0</v>
      </c>
      <c r="AI1602" s="13" t="n">
        <v>0.666666666666667</v>
      </c>
      <c r="AJ1602" s="13" t="n">
        <v>0</v>
      </c>
      <c r="AK1602" s="13" t="n">
        <v>0</v>
      </c>
      <c r="AL1602" s="13" t="n">
        <v>0</v>
      </c>
      <c r="AM1602" s="13" t="n">
        <v>0.333333333333333</v>
      </c>
      <c r="AN1602" s="11" t="n">
        <v>1</v>
      </c>
      <c r="AO1602" s="13" t="n">
        <v>0.1</v>
      </c>
      <c r="AP1602" s="11" t="n">
        <v>1</v>
      </c>
      <c r="AQ1602" s="11" t="n">
        <v>0</v>
      </c>
      <c r="AR1602" s="13" t="n">
        <v>0.0909090909090909</v>
      </c>
      <c r="AS1602" s="13" t="n">
        <v>0</v>
      </c>
      <c r="AT1602" s="14" t="n">
        <f aca="false">SUMIFS(시도_소아과개폐업!$C$5:$C$293,시도_소아과개폐업!$A$5:$A$293,$D1602,시도_소아과개폐업!$B$5:$B$293,$B1602)</f>
        <v>15</v>
      </c>
      <c r="AU1602" s="14" t="n">
        <f aca="false">SUMIFS(시도_소아과개폐업!$D$5:$D$293,시도_소아과개폐업!$A$5:$A$293,$D1602,시도_소아과개폐업!$B$5:$B$293,$B1602)</f>
        <v>10</v>
      </c>
      <c r="AV1602" s="14" t="n">
        <f aca="false">SUMIFS(시도_소아과개폐업!$F$5:$F$293,시도_소아과개폐업!$A$5:$A$293,$D1602,시도_소아과개폐업!$B$5:$B$293,$B1602)</f>
        <v>5</v>
      </c>
      <c r="AW1602" s="15" t="n">
        <f aca="false">SUMIFS(시도_소아과개폐업!$G$5:$G$293,시도_소아과개폐업!$A$5:$A$293,$D1602,시도_소아과개폐업!$B$5:$B$293,$B1602)</f>
        <v>0.153846153846154</v>
      </c>
      <c r="AX1602" s="14" t="n">
        <f aca="false">SUMIFS(시도_소아과개폐업!$H$5:$H$293,시도_소아과개폐업!$A$5:$A$293,$D1602,시도_소아과개폐업!$B$5:$B$293,$B1602)</f>
        <v>38</v>
      </c>
      <c r="AY1602" s="14" t="n">
        <f aca="false">SUMIFS(시군구_병원급!$E$5:$E$3668,시군구_병원급!$A$5:$A$3668,$A1602,시군구_병원급!$D$5:$D$3668,$D1602)</f>
        <v>1</v>
      </c>
      <c r="AZ1602" s="14" t="n">
        <f aca="false">SUMIFS(시군구_병원급!$F$5:$F$3668,시군구_병원급!$A$5:$A$3668,$A1602,시군구_병원급!$D$5:$D$3668,$D1602)</f>
        <v>0</v>
      </c>
      <c r="BA1602" s="14" t="n">
        <f aca="false">SUMIFS(시군구_병원급!$G$5:$G$3668,시군구_병원급!$A$5:$A$3668,$A1602,시군구_병원급!$D$5:$D$3668,$D1602)</f>
        <v>1</v>
      </c>
      <c r="BB1602" s="14" t="n">
        <f aca="false">SUMIFS(시군구_병원급!$H$5:$H$3668,시군구_병원급!$A$5:$A$3668,$A1602,시군구_병원급!$D$5:$D$3668,$D1602)</f>
        <v>4</v>
      </c>
      <c r="BC1602" s="16" t="n">
        <f aca="false">K1602+AY1602</f>
        <v>1</v>
      </c>
      <c r="BD1602" s="17" t="n">
        <f aca="false">IF(E1602=0,"",(K1602+AY1602)/E1602*1000)</f>
        <v>1.61290322580645</v>
      </c>
      <c r="BE1602" s="16" t="n">
        <f aca="false">AY1602-SUMIFS(시군구_병원급!$E$5:$E$3668,시군구_병원급!$A$5:$A$3668,$A1602,시군구_병원급!$D$5:$D$3668,$D1602-3)</f>
        <v>0</v>
      </c>
      <c r="BF1602" s="16" t="n">
        <f aca="false">IF(AY1602=0,1,0)</f>
        <v>0</v>
      </c>
      <c r="BG1602" s="16" t="n">
        <f aca="false">IF(K1602+AY1602=0,1,0)</f>
        <v>0</v>
      </c>
      <c r="BH1602" s="16" t="n">
        <f aca="false">AF1602+AG1602+AH1602</f>
        <v>3</v>
      </c>
      <c r="BI1602" s="18" t="n">
        <f aca="false">IF(H1602=0,"",BH1602/H1602)</f>
        <v>0.333333333333333</v>
      </c>
      <c r="BJ1602" s="16" t="n">
        <f aca="false">IF(AP1602="","",AP1602+AN1602)</f>
        <v>2</v>
      </c>
    </row>
    <row r="1603" customFormat="false" ht="15" hidden="false" customHeight="true" outlineLevel="0" collapsed="false">
      <c r="A1603" s="9" t="s">
        <v>511</v>
      </c>
      <c r="B1603" s="10" t="s">
        <v>487</v>
      </c>
      <c r="C1603" s="10" t="s">
        <v>512</v>
      </c>
      <c r="D1603" s="9" t="n">
        <v>2022</v>
      </c>
      <c r="E1603" s="11" t="n">
        <v>1124</v>
      </c>
      <c r="F1603" s="11" t="n">
        <v>142</v>
      </c>
      <c r="G1603" s="11" t="n">
        <v>151</v>
      </c>
      <c r="H1603" s="11" t="n">
        <v>20</v>
      </c>
      <c r="I1603" s="11" t="n">
        <v>1157</v>
      </c>
      <c r="J1603" s="11" t="n">
        <v>791</v>
      </c>
      <c r="K1603" s="11" t="n">
        <v>0</v>
      </c>
      <c r="L1603" s="12" t="n">
        <v>17.7935943060498</v>
      </c>
      <c r="M1603" s="12" t="n">
        <v>0</v>
      </c>
      <c r="N1603" s="13" t="n">
        <v>0.683664649956785</v>
      </c>
      <c r="O1603" s="13" t="n">
        <v>1.02935943060498</v>
      </c>
      <c r="P1603" s="13" t="n">
        <v>0.134341637010676</v>
      </c>
      <c r="Q1603" s="13" t="n">
        <v>-0.258085808580858</v>
      </c>
      <c r="R1603" s="13" t="n">
        <v>-0.349137931034483</v>
      </c>
      <c r="S1603" s="11" t="n">
        <v>0</v>
      </c>
      <c r="T1603" s="13" t="n">
        <v>-0.0476190476190477</v>
      </c>
      <c r="U1603" s="13" t="n">
        <v>-0.0406301824212272</v>
      </c>
      <c r="V1603" s="11" t="n">
        <v>1</v>
      </c>
      <c r="W1603" s="13" t="n">
        <v>-0.1</v>
      </c>
      <c r="X1603" s="11" t="n">
        <v>0</v>
      </c>
      <c r="Y1603" s="11" t="n">
        <v>0</v>
      </c>
      <c r="Z1603" s="11" t="n">
        <v>0</v>
      </c>
      <c r="AA1603" s="11" t="n">
        <v>0</v>
      </c>
      <c r="AB1603" s="10" t="s">
        <v>515</v>
      </c>
      <c r="AC1603" s="11" t="n">
        <v>4</v>
      </c>
      <c r="AD1603" s="11" t="n">
        <v>2</v>
      </c>
      <c r="AE1603" s="11" t="n">
        <v>3</v>
      </c>
      <c r="AF1603" s="11" t="n">
        <v>1</v>
      </c>
      <c r="AG1603" s="11" t="n">
        <v>10</v>
      </c>
      <c r="AH1603" s="11" t="n">
        <v>0</v>
      </c>
      <c r="AI1603" s="13" t="n">
        <v>0.2</v>
      </c>
      <c r="AJ1603" s="13" t="n">
        <v>0.1</v>
      </c>
      <c r="AK1603" s="13" t="n">
        <v>0.15</v>
      </c>
      <c r="AL1603" s="13" t="n">
        <v>0.05</v>
      </c>
      <c r="AM1603" s="13" t="n">
        <v>0.5</v>
      </c>
      <c r="AN1603" s="11" t="n">
        <v>0</v>
      </c>
      <c r="AO1603" s="13" t="n">
        <v>0</v>
      </c>
      <c r="AP1603" s="11" t="n">
        <v>1</v>
      </c>
      <c r="AQ1603" s="11" t="n">
        <v>0</v>
      </c>
      <c r="AR1603" s="13" t="n">
        <v>0.0476190476190476</v>
      </c>
      <c r="AS1603" s="13" t="n">
        <v>0</v>
      </c>
      <c r="AT1603" s="14" t="n">
        <f aca="false">SUMIFS(시도_소아과개폐업!$C$5:$C$293,시도_소아과개폐업!$A$5:$A$293,$D1603,시도_소아과개폐업!$B$5:$B$293,$B1603)</f>
        <v>15</v>
      </c>
      <c r="AU1603" s="14" t="n">
        <f aca="false">SUMIFS(시도_소아과개폐업!$D$5:$D$293,시도_소아과개폐업!$A$5:$A$293,$D1603,시도_소아과개폐업!$B$5:$B$293,$B1603)</f>
        <v>10</v>
      </c>
      <c r="AV1603" s="14" t="n">
        <f aca="false">SUMIFS(시도_소아과개폐업!$F$5:$F$293,시도_소아과개폐업!$A$5:$A$293,$D1603,시도_소아과개폐업!$B$5:$B$293,$B1603)</f>
        <v>5</v>
      </c>
      <c r="AW1603" s="15" t="n">
        <f aca="false">SUMIFS(시도_소아과개폐업!$G$5:$G$293,시도_소아과개폐업!$A$5:$A$293,$D1603,시도_소아과개폐업!$B$5:$B$293,$B1603)</f>
        <v>0.153846153846154</v>
      </c>
      <c r="AX1603" s="14" t="n">
        <f aca="false">SUMIFS(시도_소아과개폐업!$H$5:$H$293,시도_소아과개폐업!$A$5:$A$293,$D1603,시도_소아과개폐업!$B$5:$B$293,$B1603)</f>
        <v>38</v>
      </c>
      <c r="AY1603" s="14" t="n">
        <f aca="false">SUMIFS(시군구_병원급!$E$5:$E$3668,시군구_병원급!$A$5:$A$3668,$A1603,시군구_병원급!$D$5:$D$3668,$D1603)</f>
        <v>1</v>
      </c>
      <c r="AZ1603" s="14" t="n">
        <f aca="false">SUMIFS(시군구_병원급!$F$5:$F$3668,시군구_병원급!$A$5:$A$3668,$A1603,시군구_병원급!$D$5:$D$3668,$D1603)</f>
        <v>1</v>
      </c>
      <c r="BA1603" s="14" t="n">
        <f aca="false">SUMIFS(시군구_병원급!$G$5:$G$3668,시군구_병원급!$A$5:$A$3668,$A1603,시군구_병원급!$D$5:$D$3668,$D1603)</f>
        <v>2</v>
      </c>
      <c r="BB1603" s="14" t="n">
        <f aca="false">SUMIFS(시군구_병원급!$H$5:$H$3668,시군구_병원급!$A$5:$A$3668,$A1603,시군구_병원급!$D$5:$D$3668,$D1603)</f>
        <v>6</v>
      </c>
      <c r="BC1603" s="16" t="n">
        <f aca="false">K1603+AY1603</f>
        <v>1</v>
      </c>
      <c r="BD1603" s="17" t="n">
        <f aca="false">IF(E1603=0,"",(K1603+AY1603)/E1603*1000)</f>
        <v>0.889679715302491</v>
      </c>
      <c r="BE1603" s="16" t="n">
        <f aca="false">AY1603-SUMIFS(시군구_병원급!$E$5:$E$3668,시군구_병원급!$A$5:$A$3668,$A1603,시군구_병원급!$D$5:$D$3668,$D1603-3)</f>
        <v>0</v>
      </c>
      <c r="BF1603" s="16" t="n">
        <f aca="false">IF(AY1603=0,1,0)</f>
        <v>0</v>
      </c>
      <c r="BG1603" s="16" t="n">
        <f aca="false">IF(K1603+AY1603=0,1,0)</f>
        <v>0</v>
      </c>
      <c r="BH1603" s="16" t="n">
        <f aca="false">AF1603+AG1603+AH1603</f>
        <v>11</v>
      </c>
      <c r="BI1603" s="18" t="n">
        <f aca="false">IF(H1603=0,"",BH1603/H1603)</f>
        <v>0.55</v>
      </c>
      <c r="BJ1603" s="16" t="n">
        <f aca="false">IF(AP1603="","",AP1603+AN1603)</f>
        <v>1</v>
      </c>
    </row>
    <row r="1604" customFormat="false" ht="15" hidden="false" customHeight="true" outlineLevel="0" collapsed="false">
      <c r="A1604" s="9" t="s">
        <v>513</v>
      </c>
      <c r="B1604" s="10" t="s">
        <v>487</v>
      </c>
      <c r="C1604" s="10" t="s">
        <v>514</v>
      </c>
      <c r="D1604" s="9" t="n">
        <v>2022</v>
      </c>
      <c r="E1604" s="11" t="n">
        <v>1046</v>
      </c>
      <c r="F1604" s="11" t="n">
        <v>139</v>
      </c>
      <c r="G1604" s="11" t="n">
        <v>138</v>
      </c>
      <c r="H1604" s="11" t="n">
        <v>17</v>
      </c>
      <c r="I1604" s="11" t="n">
        <v>911</v>
      </c>
      <c r="J1604" s="11" t="n">
        <v>622</v>
      </c>
      <c r="K1604" s="11" t="n">
        <v>1</v>
      </c>
      <c r="L1604" s="12" t="n">
        <v>16.2523900573614</v>
      </c>
      <c r="M1604" s="12" t="n">
        <v>0.956022944550669</v>
      </c>
      <c r="N1604" s="13" t="n">
        <v>0.682766190998902</v>
      </c>
      <c r="O1604" s="13" t="n">
        <v>0.87093690248566</v>
      </c>
      <c r="P1604" s="13" t="n">
        <v>0.131931166347992</v>
      </c>
      <c r="Q1604" s="13" t="n">
        <v>-0.289884589273591</v>
      </c>
      <c r="R1604" s="13" t="n">
        <v>-0.389380530973451</v>
      </c>
      <c r="S1604" s="11" t="n">
        <v>0</v>
      </c>
      <c r="T1604" s="13" t="n">
        <v>-0.105263157894737</v>
      </c>
      <c r="U1604" s="13" t="n">
        <v>-0.0989119683481702</v>
      </c>
      <c r="V1604" s="11" t="n">
        <v>0</v>
      </c>
      <c r="W1604" s="13" t="n">
        <v>0</v>
      </c>
      <c r="X1604" s="11" t="n">
        <v>0</v>
      </c>
      <c r="Y1604" s="11" t="n">
        <v>0</v>
      </c>
      <c r="Z1604" s="11" t="n">
        <v>0</v>
      </c>
      <c r="AA1604" s="11" t="n">
        <v>0</v>
      </c>
      <c r="AB1604" s="10" t="s">
        <v>515</v>
      </c>
      <c r="AC1604" s="11" t="n">
        <v>3</v>
      </c>
      <c r="AD1604" s="11" t="n">
        <v>8</v>
      </c>
      <c r="AE1604" s="11" t="n">
        <v>3</v>
      </c>
      <c r="AF1604" s="11" t="n">
        <v>1</v>
      </c>
      <c r="AG1604" s="11" t="n">
        <v>2</v>
      </c>
      <c r="AH1604" s="11" t="n">
        <v>0</v>
      </c>
      <c r="AI1604" s="13" t="n">
        <v>0.176470588235294</v>
      </c>
      <c r="AJ1604" s="13" t="n">
        <v>0.470588235294118</v>
      </c>
      <c r="AK1604" s="13" t="n">
        <v>0.176470588235294</v>
      </c>
      <c r="AL1604" s="13" t="n">
        <v>0.0588235294117647</v>
      </c>
      <c r="AM1604" s="13" t="n">
        <v>0.117647058823529</v>
      </c>
      <c r="AN1604" s="11" t="n">
        <v>4</v>
      </c>
      <c r="AO1604" s="13" t="n">
        <v>0.190476190476191</v>
      </c>
      <c r="AP1604" s="11" t="n">
        <v>1</v>
      </c>
      <c r="AQ1604" s="11" t="n">
        <v>0</v>
      </c>
      <c r="AR1604" s="13" t="n">
        <v>0.0454545454545455</v>
      </c>
      <c r="AS1604" s="13" t="n">
        <v>0</v>
      </c>
      <c r="AT1604" s="14" t="n">
        <f aca="false">SUMIFS(시도_소아과개폐업!$C$5:$C$293,시도_소아과개폐업!$A$5:$A$293,$D1604,시도_소아과개폐업!$B$5:$B$293,$B1604)</f>
        <v>15</v>
      </c>
      <c r="AU1604" s="14" t="n">
        <f aca="false">SUMIFS(시도_소아과개폐업!$D$5:$D$293,시도_소아과개폐업!$A$5:$A$293,$D1604,시도_소아과개폐업!$B$5:$B$293,$B1604)</f>
        <v>10</v>
      </c>
      <c r="AV1604" s="14" t="n">
        <f aca="false">SUMIFS(시도_소아과개폐업!$F$5:$F$293,시도_소아과개폐업!$A$5:$A$293,$D1604,시도_소아과개폐업!$B$5:$B$293,$B1604)</f>
        <v>5</v>
      </c>
      <c r="AW1604" s="15" t="n">
        <f aca="false">SUMIFS(시도_소아과개폐업!$G$5:$G$293,시도_소아과개폐업!$A$5:$A$293,$D1604,시도_소아과개폐업!$B$5:$B$293,$B1604)</f>
        <v>0.153846153846154</v>
      </c>
      <c r="AX1604" s="14" t="n">
        <f aca="false">SUMIFS(시도_소아과개폐업!$H$5:$H$293,시도_소아과개폐업!$A$5:$A$293,$D1604,시도_소아과개폐업!$B$5:$B$293,$B1604)</f>
        <v>38</v>
      </c>
      <c r="AY1604" s="14" t="n">
        <f aca="false">SUMIFS(시군구_병원급!$E$5:$E$3668,시군구_병원급!$A$5:$A$3668,$A1604,시군구_병원급!$D$5:$D$3668,$D1604)</f>
        <v>0</v>
      </c>
      <c r="AZ1604" s="14" t="n">
        <f aca="false">SUMIFS(시군구_병원급!$F$5:$F$3668,시군구_병원급!$A$5:$A$3668,$A1604,시군구_병원급!$D$5:$D$3668,$D1604)</f>
        <v>1</v>
      </c>
      <c r="BA1604" s="14" t="n">
        <f aca="false">SUMIFS(시군구_병원급!$G$5:$G$3668,시군구_병원급!$A$5:$A$3668,$A1604,시군구_병원급!$D$5:$D$3668,$D1604)</f>
        <v>5</v>
      </c>
      <c r="BB1604" s="14" t="n">
        <f aca="false">SUMIFS(시군구_병원급!$H$5:$H$3668,시군구_병원급!$A$5:$A$3668,$A1604,시군구_병원급!$D$5:$D$3668,$D1604)</f>
        <v>8</v>
      </c>
      <c r="BC1604" s="16" t="n">
        <f aca="false">K1604+AY1604</f>
        <v>1</v>
      </c>
      <c r="BD1604" s="17" t="n">
        <f aca="false">IF(E1604=0,"",(K1604+AY1604)/E1604*1000)</f>
        <v>0.956022944550669</v>
      </c>
      <c r="BE1604" s="16" t="n">
        <f aca="false">AY1604-SUMIFS(시군구_병원급!$E$5:$E$3668,시군구_병원급!$A$5:$A$3668,$A1604,시군구_병원급!$D$5:$D$3668,$D1604-3)</f>
        <v>0</v>
      </c>
      <c r="BF1604" s="16" t="n">
        <f aca="false">IF(AY1604=0,1,0)</f>
        <v>1</v>
      </c>
      <c r="BG1604" s="16" t="n">
        <f aca="false">IF(K1604+AY1604=0,1,0)</f>
        <v>0</v>
      </c>
      <c r="BH1604" s="16" t="n">
        <f aca="false">AF1604+AG1604+AH1604</f>
        <v>3</v>
      </c>
      <c r="BI1604" s="18" t="n">
        <f aca="false">IF(H1604=0,"",BH1604/H1604)</f>
        <v>0.176470588235294</v>
      </c>
      <c r="BJ1604" s="16" t="n">
        <f aca="false">IF(AP1604="","",AP1604+AN1604)</f>
        <v>5</v>
      </c>
    </row>
    <row r="1605" customFormat="false" ht="15" hidden="false" customHeight="true" outlineLevel="0" collapsed="false">
      <c r="A1605" s="9" t="s">
        <v>62</v>
      </c>
      <c r="B1605" s="10" t="s">
        <v>63</v>
      </c>
      <c r="C1605" s="10" t="s">
        <v>64</v>
      </c>
      <c r="D1605" s="9" t="n">
        <v>2023</v>
      </c>
      <c r="E1605" s="11" t="n">
        <v>2894</v>
      </c>
      <c r="F1605" s="11" t="n">
        <v>390</v>
      </c>
      <c r="G1605" s="11" t="n">
        <v>396</v>
      </c>
      <c r="H1605" s="11" t="n">
        <v>66</v>
      </c>
      <c r="I1605" s="11" t="n">
        <v>4183</v>
      </c>
      <c r="J1605" s="11" t="n">
        <v>2466</v>
      </c>
      <c r="K1605" s="11" t="n">
        <v>4</v>
      </c>
      <c r="L1605" s="12" t="n">
        <v>22.805805114029</v>
      </c>
      <c r="M1605" s="12" t="n">
        <v>1.38217000691085</v>
      </c>
      <c r="N1605" s="13" t="n">
        <v>0.589529046139135</v>
      </c>
      <c r="O1605" s="13" t="n">
        <v>1.44540428472702</v>
      </c>
      <c r="P1605" s="13" t="n">
        <v>0.136834830684174</v>
      </c>
      <c r="Q1605" s="13" t="n">
        <v>-0.262299260769819</v>
      </c>
      <c r="R1605" s="13" t="n">
        <v>-0.251417769376181</v>
      </c>
      <c r="S1605" s="11" t="n">
        <v>0</v>
      </c>
      <c r="T1605" s="13" t="n">
        <v>-0.0704225352112676</v>
      </c>
      <c r="U1605" s="13" t="n">
        <v>-0.051258788841007</v>
      </c>
      <c r="V1605" s="11" t="n">
        <v>0</v>
      </c>
      <c r="W1605" s="13"/>
      <c r="X1605" s="11"/>
      <c r="Y1605" s="11"/>
      <c r="Z1605" s="11"/>
      <c r="AA1605" s="11"/>
      <c r="AB1605" s="10" t="s">
        <v>516</v>
      </c>
      <c r="AC1605" s="11" t="n">
        <v>30</v>
      </c>
      <c r="AD1605" s="11" t="n">
        <v>4</v>
      </c>
      <c r="AE1605" s="11" t="n">
        <v>2</v>
      </c>
      <c r="AF1605" s="11" t="n">
        <v>28</v>
      </c>
      <c r="AG1605" s="11" t="n">
        <v>2</v>
      </c>
      <c r="AH1605" s="11" t="n">
        <v>0</v>
      </c>
      <c r="AI1605" s="13" t="n">
        <v>0.454545454545455</v>
      </c>
      <c r="AJ1605" s="13" t="n">
        <v>0.0606060606060606</v>
      </c>
      <c r="AK1605" s="13" t="n">
        <v>0.0303030303030303</v>
      </c>
      <c r="AL1605" s="13" t="n">
        <v>0.424242424242424</v>
      </c>
      <c r="AM1605" s="13" t="n">
        <v>0.0303030303030303</v>
      </c>
      <c r="AN1605" s="11" t="n">
        <v>0</v>
      </c>
      <c r="AO1605" s="13" t="n">
        <v>0</v>
      </c>
      <c r="AP1605" s="11" t="n">
        <v>5</v>
      </c>
      <c r="AQ1605" s="11" t="n">
        <v>0</v>
      </c>
      <c r="AR1605" s="13" t="n">
        <v>0.0704225352112676</v>
      </c>
      <c r="AS1605" s="13" t="n">
        <v>0</v>
      </c>
      <c r="AT1605" s="14" t="n">
        <f aca="false">SUMIFS(시도_소아과개폐업!$C$5:$C$293,시도_소아과개폐업!$A$5:$A$293,$D1605,시도_소아과개폐업!$B$5:$B$293,$B1605)</f>
        <v>88</v>
      </c>
      <c r="AU1605" s="14" t="n">
        <f aca="false">SUMIFS(시도_소아과개폐업!$D$5:$D$293,시도_소아과개폐업!$A$5:$A$293,$D1605,시도_소아과개폐업!$B$5:$B$293,$B1605)</f>
        <v>66</v>
      </c>
      <c r="AV1605" s="14" t="n">
        <f aca="false">SUMIFS(시도_소아과개폐업!$F$5:$F$293,시도_소아과개폐업!$A$5:$A$293,$D1605,시도_소아과개폐업!$B$5:$B$293,$B1605)</f>
        <v>22</v>
      </c>
      <c r="AW1605" s="15" t="n">
        <f aca="false">SUMIFS(시도_소아과개폐업!$G$5:$G$293,시도_소아과개폐업!$A$5:$A$293,$D1605,시도_소아과개폐업!$B$5:$B$293,$B1605)</f>
        <v>0.144736842105263</v>
      </c>
      <c r="AX1605" s="14" t="n">
        <f aca="false">SUMIFS(시도_소아과개폐업!$H$5:$H$293,시도_소아과개폐업!$A$5:$A$293,$D1605,시도_소아과개폐업!$B$5:$B$293,$B1605)</f>
        <v>239</v>
      </c>
      <c r="AY1605" s="14" t="n">
        <f aca="false">SUMIFS(시군구_병원급!$E$5:$E$3668,시군구_병원급!$A$5:$A$3668,$A1605,시군구_병원급!$D$5:$D$3668,$D1605)</f>
        <v>6</v>
      </c>
      <c r="AZ1605" s="14" t="n">
        <f aca="false">SUMIFS(시군구_병원급!$F$5:$F$3668,시군구_병원급!$A$5:$A$3668,$A1605,시군구_병원급!$D$5:$D$3668,$D1605)</f>
        <v>4</v>
      </c>
      <c r="BA1605" s="14" t="n">
        <f aca="false">SUMIFS(시군구_병원급!$G$5:$G$3668,시군구_병원급!$A$5:$A$3668,$A1605,시군구_병원급!$D$5:$D$3668,$D1605)</f>
        <v>7</v>
      </c>
      <c r="BB1605" s="14" t="n">
        <f aca="false">SUMIFS(시군구_병원급!$H$5:$H$3668,시군구_병원급!$A$5:$A$3668,$A1605,시군구_병원급!$D$5:$D$3668,$D1605)</f>
        <v>11</v>
      </c>
      <c r="BC1605" s="16" t="n">
        <f aca="false">K1605+AY1605</f>
        <v>10</v>
      </c>
      <c r="BD1605" s="17" t="n">
        <f aca="false">IF(E1605=0,"",(K1605+AY1605)/E1605*1000)</f>
        <v>3.45542501727713</v>
      </c>
      <c r="BE1605" s="16" t="n">
        <f aca="false">AY1605-SUMIFS(시군구_병원급!$E$5:$E$3668,시군구_병원급!$A$5:$A$3668,$A1605,시군구_병원급!$D$5:$D$3668,$D1605-3)</f>
        <v>0</v>
      </c>
      <c r="BF1605" s="16" t="n">
        <f aca="false">IF(AY1605=0,1,0)</f>
        <v>0</v>
      </c>
      <c r="BG1605" s="16" t="n">
        <f aca="false">IF(K1605+AY1605=0,1,0)</f>
        <v>0</v>
      </c>
      <c r="BH1605" s="16" t="n">
        <f aca="false">AF1605+AG1605+AH1605</f>
        <v>30</v>
      </c>
      <c r="BI1605" s="18" t="n">
        <f aca="false">IF(H1605=0,"",BH1605/H1605)</f>
        <v>0.454545454545455</v>
      </c>
      <c r="BJ1605" s="16" t="n">
        <f aca="false">IF(AP1605="","",AP1605+AN1605)</f>
        <v>5</v>
      </c>
    </row>
    <row r="1606" customFormat="false" ht="15" hidden="false" customHeight="true" outlineLevel="0" collapsed="false">
      <c r="A1606" s="9" t="s">
        <v>66</v>
      </c>
      <c r="B1606" s="10" t="s">
        <v>63</v>
      </c>
      <c r="C1606" s="10" t="s">
        <v>67</v>
      </c>
      <c r="D1606" s="9" t="n">
        <v>2023</v>
      </c>
      <c r="E1606" s="11" t="n">
        <v>3211</v>
      </c>
      <c r="F1606" s="11" t="n">
        <v>472</v>
      </c>
      <c r="G1606" s="11" t="n">
        <v>534</v>
      </c>
      <c r="H1606" s="11" t="n">
        <v>66</v>
      </c>
      <c r="I1606" s="11" t="n">
        <v>4158</v>
      </c>
      <c r="J1606" s="11" t="n">
        <v>2703</v>
      </c>
      <c r="K1606" s="11" t="n">
        <v>5</v>
      </c>
      <c r="L1606" s="12" t="n">
        <v>20.5543444409841</v>
      </c>
      <c r="M1606" s="12" t="n">
        <v>1.55714730613516</v>
      </c>
      <c r="N1606" s="13" t="n">
        <v>0.65007215007215</v>
      </c>
      <c r="O1606" s="13" t="n">
        <v>1.294923699782</v>
      </c>
      <c r="P1606" s="13" t="n">
        <v>0.166303332295235</v>
      </c>
      <c r="Q1606" s="13" t="n">
        <v>-0.19925187032419</v>
      </c>
      <c r="R1606" s="13" t="n">
        <v>-0.226086956521739</v>
      </c>
      <c r="S1606" s="11" t="n">
        <v>0</v>
      </c>
      <c r="T1606" s="13" t="n">
        <v>0.03125</v>
      </c>
      <c r="U1606" s="13" t="n">
        <v>0.00971345313258865</v>
      </c>
      <c r="V1606" s="11" t="n">
        <v>0</v>
      </c>
      <c r="W1606" s="13"/>
      <c r="X1606" s="11"/>
      <c r="Y1606" s="11"/>
      <c r="Z1606" s="11"/>
      <c r="AA1606" s="11"/>
      <c r="AB1606" s="10" t="s">
        <v>516</v>
      </c>
      <c r="AC1606" s="11" t="n">
        <v>24</v>
      </c>
      <c r="AD1606" s="11" t="n">
        <v>3</v>
      </c>
      <c r="AE1606" s="11" t="n">
        <v>9</v>
      </c>
      <c r="AF1606" s="11" t="n">
        <v>24</v>
      </c>
      <c r="AG1606" s="11" t="n">
        <v>6</v>
      </c>
      <c r="AH1606" s="11" t="n">
        <v>0</v>
      </c>
      <c r="AI1606" s="13" t="n">
        <v>0.363636363636364</v>
      </c>
      <c r="AJ1606" s="13" t="n">
        <v>0.0454545454545455</v>
      </c>
      <c r="AK1606" s="13" t="n">
        <v>0.136363636363636</v>
      </c>
      <c r="AL1606" s="13" t="n">
        <v>0.363636363636364</v>
      </c>
      <c r="AM1606" s="13" t="n">
        <v>0.0909090909090909</v>
      </c>
      <c r="AN1606" s="11" t="n">
        <v>2</v>
      </c>
      <c r="AO1606" s="13" t="n">
        <v>0.0294117647058824</v>
      </c>
      <c r="AP1606" s="11" t="n">
        <v>0</v>
      </c>
      <c r="AQ1606" s="11" t="n">
        <v>2</v>
      </c>
      <c r="AR1606" s="13" t="n">
        <v>0</v>
      </c>
      <c r="AS1606" s="13" t="n">
        <v>0.0303030303030303</v>
      </c>
      <c r="AT1606" s="14" t="n">
        <f aca="false">SUMIFS(시도_소아과개폐업!$C$5:$C$293,시도_소아과개폐업!$A$5:$A$293,$D1606,시도_소아과개폐업!$B$5:$B$293,$B1606)</f>
        <v>88</v>
      </c>
      <c r="AU1606" s="14" t="n">
        <f aca="false">SUMIFS(시도_소아과개폐업!$D$5:$D$293,시도_소아과개폐업!$A$5:$A$293,$D1606,시도_소아과개폐업!$B$5:$B$293,$B1606)</f>
        <v>66</v>
      </c>
      <c r="AV1606" s="14" t="n">
        <f aca="false">SUMIFS(시도_소아과개폐업!$F$5:$F$293,시도_소아과개폐업!$A$5:$A$293,$D1606,시도_소아과개폐업!$B$5:$B$293,$B1606)</f>
        <v>22</v>
      </c>
      <c r="AW1606" s="15" t="n">
        <f aca="false">SUMIFS(시도_소아과개폐업!$G$5:$G$293,시도_소아과개폐업!$A$5:$A$293,$D1606,시도_소아과개폐업!$B$5:$B$293,$B1606)</f>
        <v>0.144736842105263</v>
      </c>
      <c r="AX1606" s="14" t="n">
        <f aca="false">SUMIFS(시도_소아과개폐업!$H$5:$H$293,시도_소아과개폐업!$A$5:$A$293,$D1606,시도_소아과개폐업!$B$5:$B$293,$B1606)</f>
        <v>239</v>
      </c>
      <c r="AY1606" s="14" t="n">
        <f aca="false">SUMIFS(시군구_병원급!$E$5:$E$3668,시군구_병원급!$A$5:$A$3668,$A1606,시군구_병원급!$D$5:$D$3668,$D1606)</f>
        <v>2</v>
      </c>
      <c r="AZ1606" s="14" t="n">
        <f aca="false">SUMIFS(시군구_병원급!$F$5:$F$3668,시군구_병원급!$A$5:$A$3668,$A1606,시군구_병원급!$D$5:$D$3668,$D1606)</f>
        <v>1</v>
      </c>
      <c r="BA1606" s="14" t="n">
        <f aca="false">SUMIFS(시군구_병원급!$G$5:$G$3668,시군구_병원급!$A$5:$A$3668,$A1606,시군구_병원급!$D$5:$D$3668,$D1606)</f>
        <v>4</v>
      </c>
      <c r="BB1606" s="14" t="n">
        <f aca="false">SUMIFS(시군구_병원급!$H$5:$H$3668,시군구_병원급!$A$5:$A$3668,$A1606,시군구_병원급!$D$5:$D$3668,$D1606)</f>
        <v>10</v>
      </c>
      <c r="BC1606" s="16" t="n">
        <f aca="false">K1606+AY1606</f>
        <v>7</v>
      </c>
      <c r="BD1606" s="17" t="n">
        <f aca="false">IF(E1606=0,"",(K1606+AY1606)/E1606*1000)</f>
        <v>2.18000622858922</v>
      </c>
      <c r="BE1606" s="16" t="n">
        <f aca="false">AY1606-SUMIFS(시군구_병원급!$E$5:$E$3668,시군구_병원급!$A$5:$A$3668,$A1606,시군구_병원급!$D$5:$D$3668,$D1606-3)</f>
        <v>-2</v>
      </c>
      <c r="BF1606" s="16" t="n">
        <f aca="false">IF(AY1606=0,1,0)</f>
        <v>0</v>
      </c>
      <c r="BG1606" s="16" t="n">
        <f aca="false">IF(K1606+AY1606=0,1,0)</f>
        <v>0</v>
      </c>
      <c r="BH1606" s="16" t="n">
        <f aca="false">AF1606+AG1606+AH1606</f>
        <v>30</v>
      </c>
      <c r="BI1606" s="18" t="n">
        <f aca="false">IF(H1606=0,"",BH1606/H1606)</f>
        <v>0.454545454545455</v>
      </c>
      <c r="BJ1606" s="16" t="n">
        <f aca="false">IF(AP1606="","",AP1606+AN1606)</f>
        <v>2</v>
      </c>
    </row>
    <row r="1607" customFormat="false" ht="15" hidden="false" customHeight="true" outlineLevel="0" collapsed="false">
      <c r="A1607" s="9" t="s">
        <v>68</v>
      </c>
      <c r="B1607" s="10" t="s">
        <v>63</v>
      </c>
      <c r="C1607" s="10" t="s">
        <v>69</v>
      </c>
      <c r="D1607" s="9" t="n">
        <v>2023</v>
      </c>
      <c r="E1607" s="11" t="n">
        <v>6178</v>
      </c>
      <c r="F1607" s="11" t="n">
        <v>927</v>
      </c>
      <c r="G1607" s="11" t="n">
        <v>1012</v>
      </c>
      <c r="H1607" s="11" t="n">
        <v>100</v>
      </c>
      <c r="I1607" s="11" t="n">
        <v>4759</v>
      </c>
      <c r="J1607" s="11" t="n">
        <v>3472</v>
      </c>
      <c r="K1607" s="11" t="n">
        <v>9</v>
      </c>
      <c r="L1607" s="12" t="n">
        <v>16.1864681126578</v>
      </c>
      <c r="M1607" s="12" t="n">
        <v>1.4567821301392</v>
      </c>
      <c r="N1607" s="13" t="n">
        <v>0.729565034671149</v>
      </c>
      <c r="O1607" s="13" t="n">
        <v>0.770314017481386</v>
      </c>
      <c r="P1607" s="13" t="n">
        <v>0.163807057300097</v>
      </c>
      <c r="Q1607" s="13" t="n">
        <v>-0.204992922403809</v>
      </c>
      <c r="R1607" s="13" t="n">
        <v>-0.139455782312925</v>
      </c>
      <c r="S1607" s="11" t="n">
        <v>0</v>
      </c>
      <c r="T1607" s="13" t="n">
        <v>-0.0566037735849057</v>
      </c>
      <c r="U1607" s="13" t="n">
        <v>-0.0449528396548264</v>
      </c>
      <c r="V1607" s="11" t="n">
        <v>0</v>
      </c>
      <c r="W1607" s="13"/>
      <c r="X1607" s="11"/>
      <c r="Y1607" s="11"/>
      <c r="Z1607" s="11"/>
      <c r="AA1607" s="11"/>
      <c r="AB1607" s="10" t="s">
        <v>516</v>
      </c>
      <c r="AC1607" s="11" t="n">
        <v>36</v>
      </c>
      <c r="AD1607" s="11" t="n">
        <v>15</v>
      </c>
      <c r="AE1607" s="11" t="n">
        <v>28</v>
      </c>
      <c r="AF1607" s="11" t="n">
        <v>12</v>
      </c>
      <c r="AG1607" s="11" t="n">
        <v>9</v>
      </c>
      <c r="AH1607" s="11" t="n">
        <v>0</v>
      </c>
      <c r="AI1607" s="13" t="n">
        <v>0.36</v>
      </c>
      <c r="AJ1607" s="13" t="n">
        <v>0.15</v>
      </c>
      <c r="AK1607" s="13" t="n">
        <v>0.28</v>
      </c>
      <c r="AL1607" s="13" t="n">
        <v>0.12</v>
      </c>
      <c r="AM1607" s="13" t="n">
        <v>0.09</v>
      </c>
      <c r="AN1607" s="11" t="n">
        <v>0</v>
      </c>
      <c r="AO1607" s="13" t="n">
        <v>0</v>
      </c>
      <c r="AP1607" s="11" t="n">
        <v>7</v>
      </c>
      <c r="AQ1607" s="11" t="n">
        <v>1</v>
      </c>
      <c r="AR1607" s="13" t="n">
        <v>0.0660377358490566</v>
      </c>
      <c r="AS1607" s="13" t="n">
        <v>0.00943396226415094</v>
      </c>
      <c r="AT1607" s="14" t="n">
        <f aca="false">SUMIFS(시도_소아과개폐업!$C$5:$C$293,시도_소아과개폐업!$A$5:$A$293,$D1607,시도_소아과개폐업!$B$5:$B$293,$B1607)</f>
        <v>88</v>
      </c>
      <c r="AU1607" s="14" t="n">
        <f aca="false">SUMIFS(시도_소아과개폐업!$D$5:$D$293,시도_소아과개폐업!$A$5:$A$293,$D1607,시도_소아과개폐업!$B$5:$B$293,$B1607)</f>
        <v>66</v>
      </c>
      <c r="AV1607" s="14" t="n">
        <f aca="false">SUMIFS(시도_소아과개폐업!$F$5:$F$293,시도_소아과개폐업!$A$5:$A$293,$D1607,시도_소아과개폐업!$B$5:$B$293,$B1607)</f>
        <v>22</v>
      </c>
      <c r="AW1607" s="15" t="n">
        <f aca="false">SUMIFS(시도_소아과개폐업!$G$5:$G$293,시도_소아과개폐업!$A$5:$A$293,$D1607,시도_소아과개폐업!$B$5:$B$293,$B1607)</f>
        <v>0.144736842105263</v>
      </c>
      <c r="AX1607" s="14" t="n">
        <f aca="false">SUMIFS(시도_소아과개폐업!$H$5:$H$293,시도_소아과개폐업!$A$5:$A$293,$D1607,시도_소아과개폐업!$B$5:$B$293,$B1607)</f>
        <v>239</v>
      </c>
      <c r="AY1607" s="14" t="n">
        <f aca="false">SUMIFS(시군구_병원급!$E$5:$E$3668,시군구_병원급!$A$5:$A$3668,$A1607,시군구_병원급!$D$5:$D$3668,$D1607)</f>
        <v>1</v>
      </c>
      <c r="AZ1607" s="14" t="n">
        <f aca="false">SUMIFS(시군구_병원급!$F$5:$F$3668,시군구_병원급!$A$5:$A$3668,$A1607,시군구_병원급!$D$5:$D$3668,$D1607)</f>
        <v>1</v>
      </c>
      <c r="BA1607" s="14" t="n">
        <f aca="false">SUMIFS(시군구_병원급!$G$5:$G$3668,시군구_병원급!$A$5:$A$3668,$A1607,시군구_병원급!$D$5:$D$3668,$D1607)</f>
        <v>2</v>
      </c>
      <c r="BB1607" s="14" t="n">
        <f aca="false">SUMIFS(시군구_병원급!$H$5:$H$3668,시군구_병원급!$A$5:$A$3668,$A1607,시군구_병원급!$D$5:$D$3668,$D1607)</f>
        <v>2</v>
      </c>
      <c r="BC1607" s="16" t="n">
        <f aca="false">K1607+AY1607</f>
        <v>10</v>
      </c>
      <c r="BD1607" s="17" t="n">
        <f aca="false">IF(E1607=0,"",(K1607+AY1607)/E1607*1000)</f>
        <v>1.61864681126578</v>
      </c>
      <c r="BE1607" s="16" t="n">
        <f aca="false">AY1607-SUMIFS(시군구_병원급!$E$5:$E$3668,시군구_병원급!$A$5:$A$3668,$A1607,시군구_병원급!$D$5:$D$3668,$D1607-3)</f>
        <v>-1</v>
      </c>
      <c r="BF1607" s="16" t="n">
        <f aca="false">IF(AY1607=0,1,0)</f>
        <v>0</v>
      </c>
      <c r="BG1607" s="16" t="n">
        <f aca="false">IF(K1607+AY1607=0,1,0)</f>
        <v>0</v>
      </c>
      <c r="BH1607" s="16" t="n">
        <f aca="false">AF1607+AG1607+AH1607</f>
        <v>21</v>
      </c>
      <c r="BI1607" s="18" t="n">
        <f aca="false">IF(H1607=0,"",BH1607/H1607)</f>
        <v>0.21</v>
      </c>
      <c r="BJ1607" s="16" t="n">
        <f aca="false">IF(AP1607="","",AP1607+AN1607)</f>
        <v>7</v>
      </c>
    </row>
    <row r="1608" customFormat="false" ht="15" hidden="false" customHeight="true" outlineLevel="0" collapsed="false">
      <c r="A1608" s="9" t="s">
        <v>70</v>
      </c>
      <c r="B1608" s="10" t="s">
        <v>63</v>
      </c>
      <c r="C1608" s="10" t="s">
        <v>71</v>
      </c>
      <c r="D1608" s="9" t="n">
        <v>2023</v>
      </c>
      <c r="E1608" s="11" t="n">
        <v>9592</v>
      </c>
      <c r="F1608" s="11" t="n">
        <v>1409</v>
      </c>
      <c r="G1608" s="11" t="n">
        <v>1483</v>
      </c>
      <c r="H1608" s="11" t="n">
        <v>146</v>
      </c>
      <c r="I1608" s="11" t="n">
        <v>6952</v>
      </c>
      <c r="J1608" s="11" t="n">
        <v>4829</v>
      </c>
      <c r="K1608" s="11" t="n">
        <v>20</v>
      </c>
      <c r="L1608" s="12" t="n">
        <v>15.2210175145955</v>
      </c>
      <c r="M1608" s="12" t="n">
        <v>2.08507089241034</v>
      </c>
      <c r="N1608" s="13" t="n">
        <v>0.694620253164557</v>
      </c>
      <c r="O1608" s="13" t="n">
        <v>0.724770642201835</v>
      </c>
      <c r="P1608" s="13" t="n">
        <v>0.154608006672227</v>
      </c>
      <c r="Q1608" s="13" t="n">
        <v>-0.219337511190689</v>
      </c>
      <c r="R1608" s="13" t="n">
        <v>-0.237532133676093</v>
      </c>
      <c r="S1608" s="11" t="n">
        <v>-2</v>
      </c>
      <c r="T1608" s="13" t="n">
        <v>-0.0331125827814569</v>
      </c>
      <c r="U1608" s="13" t="n">
        <v>-0.0483230663928816</v>
      </c>
      <c r="V1608" s="11" t="n">
        <v>0</v>
      </c>
      <c r="W1608" s="13"/>
      <c r="X1608" s="11"/>
      <c r="Y1608" s="11"/>
      <c r="Z1608" s="11"/>
      <c r="AA1608" s="11"/>
      <c r="AB1608" s="10" t="s">
        <v>516</v>
      </c>
      <c r="AC1608" s="11" t="n">
        <v>81</v>
      </c>
      <c r="AD1608" s="11" t="n">
        <v>16</v>
      </c>
      <c r="AE1608" s="11" t="n">
        <v>40</v>
      </c>
      <c r="AF1608" s="11" t="n">
        <v>7</v>
      </c>
      <c r="AG1608" s="11" t="n">
        <v>2</v>
      </c>
      <c r="AH1608" s="11" t="n">
        <v>0</v>
      </c>
      <c r="AI1608" s="13" t="n">
        <v>0.554794520547945</v>
      </c>
      <c r="AJ1608" s="13" t="n">
        <v>0.10958904109589</v>
      </c>
      <c r="AK1608" s="13" t="n">
        <v>0.273972602739726</v>
      </c>
      <c r="AL1608" s="13" t="n">
        <v>0.0479452054794521</v>
      </c>
      <c r="AM1608" s="13" t="n">
        <v>0.0136986301369863</v>
      </c>
      <c r="AN1608" s="11" t="n">
        <v>3</v>
      </c>
      <c r="AO1608" s="13" t="n">
        <v>0.0201342281879195</v>
      </c>
      <c r="AP1608" s="11" t="n">
        <v>5</v>
      </c>
      <c r="AQ1608" s="11" t="n">
        <v>0</v>
      </c>
      <c r="AR1608" s="13" t="n">
        <v>0.0324675324675325</v>
      </c>
      <c r="AS1608" s="13" t="n">
        <v>0</v>
      </c>
      <c r="AT1608" s="14" t="n">
        <f aca="false">SUMIFS(시도_소아과개폐업!$C$5:$C$293,시도_소아과개폐업!$A$5:$A$293,$D1608,시도_소아과개폐업!$B$5:$B$293,$B1608)</f>
        <v>88</v>
      </c>
      <c r="AU1608" s="14" t="n">
        <f aca="false">SUMIFS(시도_소아과개폐업!$D$5:$D$293,시도_소아과개폐업!$A$5:$A$293,$D1608,시도_소아과개폐업!$B$5:$B$293,$B1608)</f>
        <v>66</v>
      </c>
      <c r="AV1608" s="14" t="n">
        <f aca="false">SUMIFS(시도_소아과개폐업!$F$5:$F$293,시도_소아과개폐업!$A$5:$A$293,$D1608,시도_소아과개폐업!$B$5:$B$293,$B1608)</f>
        <v>22</v>
      </c>
      <c r="AW1608" s="15" t="n">
        <f aca="false">SUMIFS(시도_소아과개폐업!$G$5:$G$293,시도_소아과개폐업!$A$5:$A$293,$D1608,시도_소아과개폐업!$B$5:$B$293,$B1608)</f>
        <v>0.144736842105263</v>
      </c>
      <c r="AX1608" s="14" t="n">
        <f aca="false">SUMIFS(시도_소아과개폐업!$H$5:$H$293,시도_소아과개폐업!$A$5:$A$293,$D1608,시도_소아과개폐업!$B$5:$B$293,$B1608)</f>
        <v>239</v>
      </c>
      <c r="AY1608" s="14" t="n">
        <f aca="false">SUMIFS(시군구_병원급!$E$5:$E$3668,시군구_병원급!$A$5:$A$3668,$A1608,시군구_병원급!$D$5:$D$3668,$D1608)</f>
        <v>3</v>
      </c>
      <c r="AZ1608" s="14" t="n">
        <f aca="false">SUMIFS(시군구_병원급!$F$5:$F$3668,시군구_병원급!$A$5:$A$3668,$A1608,시군구_병원급!$D$5:$D$3668,$D1608)</f>
        <v>2</v>
      </c>
      <c r="BA1608" s="14" t="n">
        <f aca="false">SUMIFS(시군구_병원급!$G$5:$G$3668,시군구_병원급!$A$5:$A$3668,$A1608,시군구_병원급!$D$5:$D$3668,$D1608)</f>
        <v>6</v>
      </c>
      <c r="BB1608" s="14" t="n">
        <f aca="false">SUMIFS(시군구_병원급!$H$5:$H$3668,시군구_병원급!$A$5:$A$3668,$A1608,시군구_병원급!$D$5:$D$3668,$D1608)</f>
        <v>10</v>
      </c>
      <c r="BC1608" s="16" t="n">
        <f aca="false">K1608+AY1608</f>
        <v>23</v>
      </c>
      <c r="BD1608" s="17" t="n">
        <f aca="false">IF(E1608=0,"",(K1608+AY1608)/E1608*1000)</f>
        <v>2.39783152627189</v>
      </c>
      <c r="BE1608" s="16" t="n">
        <f aca="false">AY1608-SUMIFS(시군구_병원급!$E$5:$E$3668,시군구_병원급!$A$5:$A$3668,$A1608,시군구_병원급!$D$5:$D$3668,$D1608-3)</f>
        <v>0</v>
      </c>
      <c r="BF1608" s="16" t="n">
        <f aca="false">IF(AY1608=0,1,0)</f>
        <v>0</v>
      </c>
      <c r="BG1608" s="16" t="n">
        <f aca="false">IF(K1608+AY1608=0,1,0)</f>
        <v>0</v>
      </c>
      <c r="BH1608" s="16" t="n">
        <f aca="false">AF1608+AG1608+AH1608</f>
        <v>9</v>
      </c>
      <c r="BI1608" s="18" t="n">
        <f aca="false">IF(H1608=0,"",BH1608/H1608)</f>
        <v>0.0616438356164384</v>
      </c>
      <c r="BJ1608" s="16" t="n">
        <f aca="false">IF(AP1608="","",AP1608+AN1608)</f>
        <v>8</v>
      </c>
    </row>
    <row r="1609" customFormat="false" ht="15" hidden="false" customHeight="true" outlineLevel="0" collapsed="false">
      <c r="A1609" s="9" t="s">
        <v>72</v>
      </c>
      <c r="B1609" s="10" t="s">
        <v>63</v>
      </c>
      <c r="C1609" s="10" t="s">
        <v>73</v>
      </c>
      <c r="D1609" s="9" t="n">
        <v>2023</v>
      </c>
      <c r="E1609" s="11" t="n">
        <v>7750</v>
      </c>
      <c r="F1609" s="11" t="n">
        <v>1120</v>
      </c>
      <c r="G1609" s="11" t="n">
        <v>1231</v>
      </c>
      <c r="H1609" s="11" t="n">
        <v>138</v>
      </c>
      <c r="I1609" s="11" t="n">
        <v>6083</v>
      </c>
      <c r="J1609" s="11" t="n">
        <v>4523</v>
      </c>
      <c r="K1609" s="11" t="n">
        <v>16</v>
      </c>
      <c r="L1609" s="12" t="n">
        <v>17.8064516129032</v>
      </c>
      <c r="M1609" s="12" t="n">
        <v>2.06451612903226</v>
      </c>
      <c r="N1609" s="13" t="n">
        <v>0.743547591648857</v>
      </c>
      <c r="O1609" s="13" t="n">
        <v>0.784903225806452</v>
      </c>
      <c r="P1609" s="13" t="n">
        <v>0.158838709677419</v>
      </c>
      <c r="Q1609" s="13" t="n">
        <v>-0.262887578466806</v>
      </c>
      <c r="R1609" s="13" t="n">
        <v>-0.196475195822454</v>
      </c>
      <c r="S1609" s="11" t="n">
        <v>-3</v>
      </c>
      <c r="T1609" s="13" t="n">
        <v>-0.0921052631578947</v>
      </c>
      <c r="U1609" s="13" t="n">
        <v>-0.0829187396351575</v>
      </c>
      <c r="V1609" s="11" t="n">
        <v>0</v>
      </c>
      <c r="W1609" s="13"/>
      <c r="X1609" s="11"/>
      <c r="Y1609" s="11"/>
      <c r="Z1609" s="11"/>
      <c r="AA1609" s="11"/>
      <c r="AB1609" s="10" t="s">
        <v>516</v>
      </c>
      <c r="AC1609" s="11" t="n">
        <v>56</v>
      </c>
      <c r="AD1609" s="11" t="n">
        <v>40</v>
      </c>
      <c r="AE1609" s="11" t="n">
        <v>37</v>
      </c>
      <c r="AF1609" s="11" t="n">
        <v>4</v>
      </c>
      <c r="AG1609" s="11" t="n">
        <v>0</v>
      </c>
      <c r="AH1609" s="11" t="n">
        <v>1</v>
      </c>
      <c r="AI1609" s="13" t="n">
        <v>0.405797101449275</v>
      </c>
      <c r="AJ1609" s="13" t="n">
        <v>0.289855072463768</v>
      </c>
      <c r="AK1609" s="13" t="n">
        <v>0.268115942028986</v>
      </c>
      <c r="AL1609" s="13" t="n">
        <v>0.0289855072463768</v>
      </c>
      <c r="AM1609" s="13" t="n">
        <v>0</v>
      </c>
      <c r="AN1609" s="11" t="n">
        <v>1</v>
      </c>
      <c r="AO1609" s="13" t="n">
        <v>0.00719424460431655</v>
      </c>
      <c r="AP1609" s="11" t="n">
        <v>16</v>
      </c>
      <c r="AQ1609" s="11" t="n">
        <v>2</v>
      </c>
      <c r="AR1609" s="13" t="n">
        <v>0.104575163398693</v>
      </c>
      <c r="AS1609" s="13" t="n">
        <v>0.0130718954248366</v>
      </c>
      <c r="AT1609" s="14" t="n">
        <f aca="false">SUMIFS(시도_소아과개폐업!$C$5:$C$293,시도_소아과개폐업!$A$5:$A$293,$D1609,시도_소아과개폐업!$B$5:$B$293,$B1609)</f>
        <v>88</v>
      </c>
      <c r="AU1609" s="14" t="n">
        <f aca="false">SUMIFS(시도_소아과개폐업!$D$5:$D$293,시도_소아과개폐업!$A$5:$A$293,$D1609,시도_소아과개폐업!$B$5:$B$293,$B1609)</f>
        <v>66</v>
      </c>
      <c r="AV1609" s="14" t="n">
        <f aca="false">SUMIFS(시도_소아과개폐업!$F$5:$F$293,시도_소아과개폐업!$A$5:$A$293,$D1609,시도_소아과개폐업!$B$5:$B$293,$B1609)</f>
        <v>22</v>
      </c>
      <c r="AW1609" s="15" t="n">
        <f aca="false">SUMIFS(시도_소아과개폐업!$G$5:$G$293,시도_소아과개폐업!$A$5:$A$293,$D1609,시도_소아과개폐업!$B$5:$B$293,$B1609)</f>
        <v>0.144736842105263</v>
      </c>
      <c r="AX1609" s="14" t="n">
        <f aca="false">SUMIFS(시도_소아과개폐업!$H$5:$H$293,시도_소아과개폐업!$A$5:$A$293,$D1609,시도_소아과개폐업!$B$5:$B$293,$B1609)</f>
        <v>239</v>
      </c>
      <c r="AY1609" s="14" t="n">
        <f aca="false">SUMIFS(시군구_병원급!$E$5:$E$3668,시군구_병원급!$A$5:$A$3668,$A1609,시군구_병원급!$D$5:$D$3668,$D1609)</f>
        <v>2</v>
      </c>
      <c r="AZ1609" s="14" t="n">
        <f aca="false">SUMIFS(시군구_병원급!$F$5:$F$3668,시군구_병원급!$A$5:$A$3668,$A1609,시군구_병원급!$D$5:$D$3668,$D1609)</f>
        <v>2</v>
      </c>
      <c r="BA1609" s="14" t="n">
        <f aca="false">SUMIFS(시군구_병원급!$G$5:$G$3668,시군구_병원급!$A$5:$A$3668,$A1609,시군구_병원급!$D$5:$D$3668,$D1609)</f>
        <v>6</v>
      </c>
      <c r="BB1609" s="14" t="n">
        <f aca="false">SUMIFS(시군구_병원급!$H$5:$H$3668,시군구_병원급!$A$5:$A$3668,$A1609,시군구_병원급!$D$5:$D$3668,$D1609)</f>
        <v>13</v>
      </c>
      <c r="BC1609" s="16" t="n">
        <f aca="false">K1609+AY1609</f>
        <v>18</v>
      </c>
      <c r="BD1609" s="17" t="n">
        <f aca="false">IF(E1609=0,"",(K1609+AY1609)/E1609*1000)</f>
        <v>2.32258064516129</v>
      </c>
      <c r="BE1609" s="16" t="n">
        <f aca="false">AY1609-SUMIFS(시군구_병원급!$E$5:$E$3668,시군구_병원급!$A$5:$A$3668,$A1609,시군구_병원급!$D$5:$D$3668,$D1609-3)</f>
        <v>0</v>
      </c>
      <c r="BF1609" s="16" t="n">
        <f aca="false">IF(AY1609=0,1,0)</f>
        <v>0</v>
      </c>
      <c r="BG1609" s="16" t="n">
        <f aca="false">IF(K1609+AY1609=0,1,0)</f>
        <v>0</v>
      </c>
      <c r="BH1609" s="16" t="n">
        <f aca="false">AF1609+AG1609+AH1609</f>
        <v>5</v>
      </c>
      <c r="BI1609" s="18" t="n">
        <f aca="false">IF(H1609=0,"",BH1609/H1609)</f>
        <v>0.036231884057971</v>
      </c>
      <c r="BJ1609" s="16" t="n">
        <f aca="false">IF(AP1609="","",AP1609+AN1609)</f>
        <v>17</v>
      </c>
    </row>
    <row r="1610" customFormat="false" ht="15" hidden="false" customHeight="true" outlineLevel="0" collapsed="false">
      <c r="A1610" s="9" t="s">
        <v>74</v>
      </c>
      <c r="B1610" s="10" t="s">
        <v>63</v>
      </c>
      <c r="C1610" s="10" t="s">
        <v>75</v>
      </c>
      <c r="D1610" s="9" t="n">
        <v>2023</v>
      </c>
      <c r="E1610" s="11" t="n">
        <v>9754</v>
      </c>
      <c r="F1610" s="11" t="n">
        <v>1390</v>
      </c>
      <c r="G1610" s="11" t="n">
        <v>1359</v>
      </c>
      <c r="H1610" s="11" t="n">
        <v>180</v>
      </c>
      <c r="I1610" s="11" t="n">
        <v>7817</v>
      </c>
      <c r="J1610" s="11" t="n">
        <v>5859</v>
      </c>
      <c r="K1610" s="11" t="n">
        <v>16</v>
      </c>
      <c r="L1610" s="12" t="n">
        <v>18.4539676030347</v>
      </c>
      <c r="M1610" s="12" t="n">
        <v>1.6403526758253</v>
      </c>
      <c r="N1610" s="13" t="n">
        <v>0.749520276320839</v>
      </c>
      <c r="O1610" s="13" t="n">
        <v>0.801414804182899</v>
      </c>
      <c r="P1610" s="13" t="n">
        <v>0.139327455402912</v>
      </c>
      <c r="Q1610" s="13" t="n">
        <v>-0.174997885477459</v>
      </c>
      <c r="R1610" s="13" t="n">
        <v>-0.201527614571093</v>
      </c>
      <c r="S1610" s="11" t="n">
        <v>1</v>
      </c>
      <c r="T1610" s="13" t="n">
        <v>-0.0217391304347826</v>
      </c>
      <c r="U1610" s="13" t="n">
        <v>-0.0203032961524</v>
      </c>
      <c r="V1610" s="11" t="n">
        <v>0</v>
      </c>
      <c r="W1610" s="13"/>
      <c r="X1610" s="11"/>
      <c r="Y1610" s="11"/>
      <c r="Z1610" s="11"/>
      <c r="AA1610" s="11"/>
      <c r="AB1610" s="10" t="s">
        <v>516</v>
      </c>
      <c r="AC1610" s="11" t="n">
        <v>77</v>
      </c>
      <c r="AD1610" s="11" t="n">
        <v>41</v>
      </c>
      <c r="AE1610" s="11" t="n">
        <v>52</v>
      </c>
      <c r="AF1610" s="11" t="n">
        <v>8</v>
      </c>
      <c r="AG1610" s="11" t="n">
        <v>2</v>
      </c>
      <c r="AH1610" s="11" t="n">
        <v>0</v>
      </c>
      <c r="AI1610" s="13" t="n">
        <v>0.427777777777778</v>
      </c>
      <c r="AJ1610" s="13" t="n">
        <v>0.227777777777778</v>
      </c>
      <c r="AK1610" s="13" t="n">
        <v>0.288888888888889</v>
      </c>
      <c r="AL1610" s="13" t="n">
        <v>0.0444444444444445</v>
      </c>
      <c r="AM1610" s="13" t="n">
        <v>0.0111111111111111</v>
      </c>
      <c r="AN1610" s="11" t="n">
        <v>1</v>
      </c>
      <c r="AO1610" s="13" t="n">
        <v>0.00552486187845304</v>
      </c>
      <c r="AP1610" s="11" t="n">
        <v>8</v>
      </c>
      <c r="AQ1610" s="11" t="n">
        <v>3</v>
      </c>
      <c r="AR1610" s="13" t="n">
        <v>0.0430107526881721</v>
      </c>
      <c r="AS1610" s="13" t="n">
        <v>0.0161290322580645</v>
      </c>
      <c r="AT1610" s="14" t="n">
        <f aca="false">SUMIFS(시도_소아과개폐업!$C$5:$C$293,시도_소아과개폐업!$A$5:$A$293,$D1610,시도_소아과개폐업!$B$5:$B$293,$B1610)</f>
        <v>88</v>
      </c>
      <c r="AU1610" s="14" t="n">
        <f aca="false">SUMIFS(시도_소아과개폐업!$D$5:$D$293,시도_소아과개폐업!$A$5:$A$293,$D1610,시도_소아과개폐업!$B$5:$B$293,$B1610)</f>
        <v>66</v>
      </c>
      <c r="AV1610" s="14" t="n">
        <f aca="false">SUMIFS(시도_소아과개폐업!$F$5:$F$293,시도_소아과개폐업!$A$5:$A$293,$D1610,시도_소아과개폐업!$B$5:$B$293,$B1610)</f>
        <v>22</v>
      </c>
      <c r="AW1610" s="15" t="n">
        <f aca="false">SUMIFS(시도_소아과개폐업!$G$5:$G$293,시도_소아과개폐업!$A$5:$A$293,$D1610,시도_소아과개폐업!$B$5:$B$293,$B1610)</f>
        <v>0.144736842105263</v>
      </c>
      <c r="AX1610" s="14" t="n">
        <f aca="false">SUMIFS(시도_소아과개폐업!$H$5:$H$293,시도_소아과개폐업!$A$5:$A$293,$D1610,시도_소아과개폐업!$B$5:$B$293,$B1610)</f>
        <v>239</v>
      </c>
      <c r="AY1610" s="14" t="n">
        <f aca="false">SUMIFS(시군구_병원급!$E$5:$E$3668,시군구_병원급!$A$5:$A$3668,$A1610,시군구_병원급!$D$5:$D$3668,$D1610)</f>
        <v>7</v>
      </c>
      <c r="AZ1610" s="14" t="n">
        <f aca="false">SUMIFS(시군구_병원급!$F$5:$F$3668,시군구_병원급!$A$5:$A$3668,$A1610,시군구_병원급!$D$5:$D$3668,$D1610)</f>
        <v>4</v>
      </c>
      <c r="BA1610" s="14" t="n">
        <f aca="false">SUMIFS(시군구_병원급!$G$5:$G$3668,시군구_병원급!$A$5:$A$3668,$A1610,시군구_병원급!$D$5:$D$3668,$D1610)</f>
        <v>17</v>
      </c>
      <c r="BB1610" s="14" t="n">
        <f aca="false">SUMIFS(시군구_병원급!$H$5:$H$3668,시군구_병원급!$A$5:$A$3668,$A1610,시군구_병원급!$D$5:$D$3668,$D1610)</f>
        <v>32</v>
      </c>
      <c r="BC1610" s="16" t="n">
        <f aca="false">K1610+AY1610</f>
        <v>23</v>
      </c>
      <c r="BD1610" s="17" t="n">
        <f aca="false">IF(E1610=0,"",(K1610+AY1610)/E1610*1000)</f>
        <v>2.35800697149887</v>
      </c>
      <c r="BE1610" s="16" t="n">
        <f aca="false">AY1610-SUMIFS(시군구_병원급!$E$5:$E$3668,시군구_병원급!$A$5:$A$3668,$A1610,시군구_병원급!$D$5:$D$3668,$D1610-3)</f>
        <v>0</v>
      </c>
      <c r="BF1610" s="16" t="n">
        <f aca="false">IF(AY1610=0,1,0)</f>
        <v>0</v>
      </c>
      <c r="BG1610" s="16" t="n">
        <f aca="false">IF(K1610+AY1610=0,1,0)</f>
        <v>0</v>
      </c>
      <c r="BH1610" s="16" t="n">
        <f aca="false">AF1610+AG1610+AH1610</f>
        <v>10</v>
      </c>
      <c r="BI1610" s="18" t="n">
        <f aca="false">IF(H1610=0,"",BH1610/H1610)</f>
        <v>0.0555555555555556</v>
      </c>
      <c r="BJ1610" s="16" t="n">
        <f aca="false">IF(AP1610="","",AP1610+AN1610)</f>
        <v>9</v>
      </c>
    </row>
    <row r="1611" customFormat="false" ht="15" hidden="false" customHeight="true" outlineLevel="0" collapsed="false">
      <c r="A1611" s="9" t="s">
        <v>76</v>
      </c>
      <c r="B1611" s="10" t="s">
        <v>63</v>
      </c>
      <c r="C1611" s="10" t="s">
        <v>77</v>
      </c>
      <c r="D1611" s="9" t="n">
        <v>2023</v>
      </c>
      <c r="E1611" s="11" t="n">
        <v>10429</v>
      </c>
      <c r="F1611" s="11" t="n">
        <v>1702</v>
      </c>
      <c r="G1611" s="11" t="n">
        <v>1762</v>
      </c>
      <c r="H1611" s="11" t="n">
        <v>176</v>
      </c>
      <c r="I1611" s="11" t="n">
        <v>9057</v>
      </c>
      <c r="J1611" s="11" t="n">
        <v>6782</v>
      </c>
      <c r="K1611" s="11" t="n">
        <v>16</v>
      </c>
      <c r="L1611" s="12" t="n">
        <v>16.8760187937482</v>
      </c>
      <c r="M1611" s="12" t="n">
        <v>1.53418352670438</v>
      </c>
      <c r="N1611" s="13" t="n">
        <v>0.7488130727614</v>
      </c>
      <c r="O1611" s="13" t="n">
        <v>0.868443762585099</v>
      </c>
      <c r="P1611" s="13" t="n">
        <v>0.16895196087832</v>
      </c>
      <c r="Q1611" s="13" t="n">
        <v>-0.203284950343774</v>
      </c>
      <c r="R1611" s="13" t="n">
        <v>-0.0592632140950347</v>
      </c>
      <c r="S1611" s="11" t="n">
        <v>-1</v>
      </c>
      <c r="T1611" s="13" t="n">
        <v>-0.0785340314136126</v>
      </c>
      <c r="U1611" s="13" t="n">
        <v>-0.0720286885245902</v>
      </c>
      <c r="V1611" s="11" t="n">
        <v>0</v>
      </c>
      <c r="W1611" s="13"/>
      <c r="X1611" s="11"/>
      <c r="Y1611" s="11"/>
      <c r="Z1611" s="11"/>
      <c r="AA1611" s="11"/>
      <c r="AB1611" s="10" t="s">
        <v>516</v>
      </c>
      <c r="AC1611" s="11" t="n">
        <v>66</v>
      </c>
      <c r="AD1611" s="11" t="n">
        <v>58</v>
      </c>
      <c r="AE1611" s="11" t="n">
        <v>44</v>
      </c>
      <c r="AF1611" s="11" t="n">
        <v>3</v>
      </c>
      <c r="AG1611" s="11" t="n">
        <v>4</v>
      </c>
      <c r="AH1611" s="11" t="n">
        <v>1</v>
      </c>
      <c r="AI1611" s="13" t="n">
        <v>0.375</v>
      </c>
      <c r="AJ1611" s="13" t="n">
        <v>0.329545454545455</v>
      </c>
      <c r="AK1611" s="13" t="n">
        <v>0.25</v>
      </c>
      <c r="AL1611" s="13" t="n">
        <v>0.0170454545454545</v>
      </c>
      <c r="AM1611" s="13" t="n">
        <v>0.0227272727272727</v>
      </c>
      <c r="AN1611" s="11" t="n">
        <v>2</v>
      </c>
      <c r="AO1611" s="13" t="n">
        <v>0.0112359550561798</v>
      </c>
      <c r="AP1611" s="11" t="n">
        <v>16</v>
      </c>
      <c r="AQ1611" s="11" t="n">
        <v>1</v>
      </c>
      <c r="AR1611" s="13" t="n">
        <v>0.0829015544041451</v>
      </c>
      <c r="AS1611" s="13" t="n">
        <v>0.00518134715025907</v>
      </c>
      <c r="AT1611" s="14" t="n">
        <f aca="false">SUMIFS(시도_소아과개폐업!$C$5:$C$293,시도_소아과개폐업!$A$5:$A$293,$D1611,시도_소아과개폐업!$B$5:$B$293,$B1611)</f>
        <v>88</v>
      </c>
      <c r="AU1611" s="14" t="n">
        <f aca="false">SUMIFS(시도_소아과개폐업!$D$5:$D$293,시도_소아과개폐업!$A$5:$A$293,$D1611,시도_소아과개폐업!$B$5:$B$293,$B1611)</f>
        <v>66</v>
      </c>
      <c r="AV1611" s="14" t="n">
        <f aca="false">SUMIFS(시도_소아과개폐업!$F$5:$F$293,시도_소아과개폐업!$A$5:$A$293,$D1611,시도_소아과개폐업!$B$5:$B$293,$B1611)</f>
        <v>22</v>
      </c>
      <c r="AW1611" s="15" t="n">
        <f aca="false">SUMIFS(시도_소아과개폐업!$G$5:$G$293,시도_소아과개폐업!$A$5:$A$293,$D1611,시도_소아과개폐업!$B$5:$B$293,$B1611)</f>
        <v>0.144736842105263</v>
      </c>
      <c r="AX1611" s="14" t="n">
        <f aca="false">SUMIFS(시도_소아과개폐업!$H$5:$H$293,시도_소아과개폐업!$A$5:$A$293,$D1611,시도_소아과개폐업!$B$5:$B$293,$B1611)</f>
        <v>239</v>
      </c>
      <c r="AY1611" s="14" t="n">
        <f aca="false">SUMIFS(시군구_병원급!$E$5:$E$3668,시군구_병원급!$A$5:$A$3668,$A1611,시군구_병원급!$D$5:$D$3668,$D1611)</f>
        <v>7</v>
      </c>
      <c r="AZ1611" s="14" t="n">
        <f aca="false">SUMIFS(시군구_병원급!$F$5:$F$3668,시군구_병원급!$A$5:$A$3668,$A1611,시군구_병원급!$D$5:$D$3668,$D1611)</f>
        <v>3</v>
      </c>
      <c r="BA1611" s="14" t="n">
        <f aca="false">SUMIFS(시군구_병원급!$G$5:$G$3668,시군구_병원급!$A$5:$A$3668,$A1611,시군구_병원급!$D$5:$D$3668,$D1611)</f>
        <v>16</v>
      </c>
      <c r="BB1611" s="14" t="n">
        <f aca="false">SUMIFS(시군구_병원급!$H$5:$H$3668,시군구_병원급!$A$5:$A$3668,$A1611,시군구_병원급!$D$5:$D$3668,$D1611)</f>
        <v>20</v>
      </c>
      <c r="BC1611" s="16" t="n">
        <f aca="false">K1611+AY1611</f>
        <v>23</v>
      </c>
      <c r="BD1611" s="17" t="n">
        <f aca="false">IF(E1611=0,"",(K1611+AY1611)/E1611*1000)</f>
        <v>2.20538881963755</v>
      </c>
      <c r="BE1611" s="16" t="n">
        <f aca="false">AY1611-SUMIFS(시군구_병원급!$E$5:$E$3668,시군구_병원급!$A$5:$A$3668,$A1611,시군구_병원급!$D$5:$D$3668,$D1611-3)</f>
        <v>1</v>
      </c>
      <c r="BF1611" s="16" t="n">
        <f aca="false">IF(AY1611=0,1,0)</f>
        <v>0</v>
      </c>
      <c r="BG1611" s="16" t="n">
        <f aca="false">IF(K1611+AY1611=0,1,0)</f>
        <v>0</v>
      </c>
      <c r="BH1611" s="16" t="n">
        <f aca="false">AF1611+AG1611+AH1611</f>
        <v>8</v>
      </c>
      <c r="BI1611" s="18" t="n">
        <f aca="false">IF(H1611=0,"",BH1611/H1611)</f>
        <v>0.0454545454545455</v>
      </c>
      <c r="BJ1611" s="16" t="n">
        <f aca="false">IF(AP1611="","",AP1611+AN1611)</f>
        <v>18</v>
      </c>
    </row>
    <row r="1612" customFormat="false" ht="15" hidden="false" customHeight="true" outlineLevel="0" collapsed="false">
      <c r="A1612" s="9" t="s">
        <v>78</v>
      </c>
      <c r="B1612" s="10" t="s">
        <v>63</v>
      </c>
      <c r="C1612" s="10" t="s">
        <v>79</v>
      </c>
      <c r="D1612" s="9" t="n">
        <v>2023</v>
      </c>
      <c r="E1612" s="11" t="n">
        <v>12186</v>
      </c>
      <c r="F1612" s="11" t="n">
        <v>1696</v>
      </c>
      <c r="G1612" s="11" t="n">
        <v>1695</v>
      </c>
      <c r="H1612" s="11" t="n">
        <v>191</v>
      </c>
      <c r="I1612" s="11" t="n">
        <v>7857</v>
      </c>
      <c r="J1612" s="11" t="n">
        <v>6203</v>
      </c>
      <c r="K1612" s="11" t="n">
        <v>18</v>
      </c>
      <c r="L1612" s="12" t="n">
        <v>15.6737239455112</v>
      </c>
      <c r="M1612" s="12" t="n">
        <v>1.47710487444609</v>
      </c>
      <c r="N1612" s="13" t="n">
        <v>0.789487081583302</v>
      </c>
      <c r="O1612" s="13" t="n">
        <v>0.644756277695716</v>
      </c>
      <c r="P1612" s="13" t="n">
        <v>0.139094042343673</v>
      </c>
      <c r="Q1612" s="13" t="n">
        <v>-0.21064904780412</v>
      </c>
      <c r="R1612" s="13" t="n">
        <v>-0.16952474277315</v>
      </c>
      <c r="S1612" s="11" t="n">
        <v>-2</v>
      </c>
      <c r="T1612" s="13" t="n">
        <v>-0.0904761904761905</v>
      </c>
      <c r="U1612" s="13" t="n">
        <v>-0.0938761388536501</v>
      </c>
      <c r="V1612" s="11" t="n">
        <v>0</v>
      </c>
      <c r="W1612" s="13"/>
      <c r="X1612" s="11"/>
      <c r="Y1612" s="11"/>
      <c r="Z1612" s="11"/>
      <c r="AA1612" s="11"/>
      <c r="AB1612" s="10" t="s">
        <v>516</v>
      </c>
      <c r="AC1612" s="11" t="n">
        <v>85</v>
      </c>
      <c r="AD1612" s="11" t="n">
        <v>36</v>
      </c>
      <c r="AE1612" s="11" t="n">
        <v>51</v>
      </c>
      <c r="AF1612" s="11" t="n">
        <v>6</v>
      </c>
      <c r="AG1612" s="11" t="n">
        <v>11</v>
      </c>
      <c r="AH1612" s="11" t="n">
        <v>2</v>
      </c>
      <c r="AI1612" s="13" t="n">
        <v>0.445026178010471</v>
      </c>
      <c r="AJ1612" s="13" t="n">
        <v>0.18848167539267</v>
      </c>
      <c r="AK1612" s="13" t="n">
        <v>0.267015706806283</v>
      </c>
      <c r="AL1612" s="13" t="n">
        <v>0.031413612565445</v>
      </c>
      <c r="AM1612" s="13" t="n">
        <v>0.0575916230366492</v>
      </c>
      <c r="AN1612" s="11" t="n">
        <v>4</v>
      </c>
      <c r="AO1612" s="13" t="n">
        <v>0.0205128205128205</v>
      </c>
      <c r="AP1612" s="11" t="n">
        <v>19</v>
      </c>
      <c r="AQ1612" s="11" t="n">
        <v>1</v>
      </c>
      <c r="AR1612" s="13" t="n">
        <v>0.0892018779342723</v>
      </c>
      <c r="AS1612" s="13" t="n">
        <v>0.00469483568075117</v>
      </c>
      <c r="AT1612" s="14" t="n">
        <f aca="false">SUMIFS(시도_소아과개폐업!$C$5:$C$293,시도_소아과개폐업!$A$5:$A$293,$D1612,시도_소아과개폐업!$B$5:$B$293,$B1612)</f>
        <v>88</v>
      </c>
      <c r="AU1612" s="14" t="n">
        <f aca="false">SUMIFS(시도_소아과개폐업!$D$5:$D$293,시도_소아과개폐업!$A$5:$A$293,$D1612,시도_소아과개폐업!$B$5:$B$293,$B1612)</f>
        <v>66</v>
      </c>
      <c r="AV1612" s="14" t="n">
        <f aca="false">SUMIFS(시도_소아과개폐업!$F$5:$F$293,시도_소아과개폐업!$A$5:$A$293,$D1612,시도_소아과개폐업!$B$5:$B$293,$B1612)</f>
        <v>22</v>
      </c>
      <c r="AW1612" s="15" t="n">
        <f aca="false">SUMIFS(시도_소아과개폐업!$G$5:$G$293,시도_소아과개폐업!$A$5:$A$293,$D1612,시도_소아과개폐업!$B$5:$B$293,$B1612)</f>
        <v>0.144736842105263</v>
      </c>
      <c r="AX1612" s="14" t="n">
        <f aca="false">SUMIFS(시도_소아과개폐업!$H$5:$H$293,시도_소아과개폐업!$A$5:$A$293,$D1612,시도_소아과개폐업!$B$5:$B$293,$B1612)</f>
        <v>239</v>
      </c>
      <c r="AY1612" s="14" t="n">
        <f aca="false">SUMIFS(시군구_병원급!$E$5:$E$3668,시군구_병원급!$A$5:$A$3668,$A1612,시군구_병원급!$D$5:$D$3668,$D1612)</f>
        <v>6</v>
      </c>
      <c r="AZ1612" s="14" t="n">
        <f aca="false">SUMIFS(시군구_병원급!$F$5:$F$3668,시군구_병원급!$A$5:$A$3668,$A1612,시군구_병원급!$D$5:$D$3668,$D1612)</f>
        <v>1</v>
      </c>
      <c r="BA1612" s="14" t="n">
        <f aca="false">SUMIFS(시군구_병원급!$G$5:$G$3668,시군구_병원급!$A$5:$A$3668,$A1612,시군구_병원급!$D$5:$D$3668,$D1612)</f>
        <v>7</v>
      </c>
      <c r="BB1612" s="14" t="n">
        <f aca="false">SUMIFS(시군구_병원급!$H$5:$H$3668,시군구_병원급!$A$5:$A$3668,$A1612,시군구_병원급!$D$5:$D$3668,$D1612)</f>
        <v>18</v>
      </c>
      <c r="BC1612" s="16" t="n">
        <f aca="false">K1612+AY1612</f>
        <v>24</v>
      </c>
      <c r="BD1612" s="17" t="n">
        <f aca="false">IF(E1612=0,"",(K1612+AY1612)/E1612*1000)</f>
        <v>1.96947316592811</v>
      </c>
      <c r="BE1612" s="16" t="n">
        <f aca="false">AY1612-SUMIFS(시군구_병원급!$E$5:$E$3668,시군구_병원급!$A$5:$A$3668,$A1612,시군구_병원급!$D$5:$D$3668,$D1612-3)</f>
        <v>1</v>
      </c>
      <c r="BF1612" s="16" t="n">
        <f aca="false">IF(AY1612=0,1,0)</f>
        <v>0</v>
      </c>
      <c r="BG1612" s="16" t="n">
        <f aca="false">IF(K1612+AY1612=0,1,0)</f>
        <v>0</v>
      </c>
      <c r="BH1612" s="16" t="n">
        <f aca="false">AF1612+AG1612+AH1612</f>
        <v>19</v>
      </c>
      <c r="BI1612" s="18" t="n">
        <f aca="false">IF(H1612=0,"",BH1612/H1612)</f>
        <v>0.0994764397905759</v>
      </c>
      <c r="BJ1612" s="16" t="n">
        <f aca="false">IF(AP1612="","",AP1612+AN1612)</f>
        <v>23</v>
      </c>
    </row>
    <row r="1613" customFormat="false" ht="15" hidden="false" customHeight="true" outlineLevel="0" collapsed="false">
      <c r="A1613" s="9" t="s">
        <v>80</v>
      </c>
      <c r="B1613" s="10" t="s">
        <v>63</v>
      </c>
      <c r="C1613" s="10" t="s">
        <v>81</v>
      </c>
      <c r="D1613" s="9" t="n">
        <v>2023</v>
      </c>
      <c r="E1613" s="11" t="n">
        <v>5724</v>
      </c>
      <c r="F1613" s="11" t="n">
        <v>791</v>
      </c>
      <c r="G1613" s="11" t="n">
        <v>826</v>
      </c>
      <c r="H1613" s="11" t="n">
        <v>115</v>
      </c>
      <c r="I1613" s="11" t="n">
        <v>5749</v>
      </c>
      <c r="J1613" s="11" t="n">
        <v>4317</v>
      </c>
      <c r="K1613" s="11" t="n">
        <v>8</v>
      </c>
      <c r="L1613" s="12" t="n">
        <v>20.0908455625437</v>
      </c>
      <c r="M1613" s="12" t="n">
        <v>1.39762403913347</v>
      </c>
      <c r="N1613" s="13" t="n">
        <v>0.750913202296052</v>
      </c>
      <c r="O1613" s="13" t="n">
        <v>1.00436757512229</v>
      </c>
      <c r="P1613" s="13" t="n">
        <v>0.144304682040531</v>
      </c>
      <c r="Q1613" s="13" t="n">
        <v>-0.311108436634974</v>
      </c>
      <c r="R1613" s="13" t="n">
        <v>-0.212583412774071</v>
      </c>
      <c r="S1613" s="11" t="n">
        <v>-2</v>
      </c>
      <c r="T1613" s="13" t="n">
        <v>-0.0573770491803278</v>
      </c>
      <c r="U1613" s="13" t="n">
        <v>-0.114039143165357</v>
      </c>
      <c r="V1613" s="11" t="n">
        <v>0</v>
      </c>
      <c r="W1613" s="13"/>
      <c r="X1613" s="11"/>
      <c r="Y1613" s="11"/>
      <c r="Z1613" s="11"/>
      <c r="AA1613" s="11"/>
      <c r="AB1613" s="10" t="s">
        <v>516</v>
      </c>
      <c r="AC1613" s="11" t="n">
        <v>61</v>
      </c>
      <c r="AD1613" s="11" t="n">
        <v>29</v>
      </c>
      <c r="AE1613" s="11" t="n">
        <v>19</v>
      </c>
      <c r="AF1613" s="11" t="n">
        <v>2</v>
      </c>
      <c r="AG1613" s="11" t="n">
        <v>2</v>
      </c>
      <c r="AH1613" s="11" t="n">
        <v>2</v>
      </c>
      <c r="AI1613" s="13" t="n">
        <v>0.530434782608696</v>
      </c>
      <c r="AJ1613" s="13" t="n">
        <v>0.252173913043478</v>
      </c>
      <c r="AK1613" s="13" t="n">
        <v>0.165217391304348</v>
      </c>
      <c r="AL1613" s="13" t="n">
        <v>0.0173913043478261</v>
      </c>
      <c r="AM1613" s="13" t="n">
        <v>0.0173913043478261</v>
      </c>
      <c r="AN1613" s="11" t="n">
        <v>1</v>
      </c>
      <c r="AO1613" s="13" t="n">
        <v>0.00862068965517241</v>
      </c>
      <c r="AP1613" s="11" t="n">
        <v>10</v>
      </c>
      <c r="AQ1613" s="11" t="n">
        <v>1</v>
      </c>
      <c r="AR1613" s="13" t="n">
        <v>0.08</v>
      </c>
      <c r="AS1613" s="13" t="n">
        <v>0.008</v>
      </c>
      <c r="AT1613" s="14" t="n">
        <f aca="false">SUMIFS(시도_소아과개폐업!$C$5:$C$293,시도_소아과개폐업!$A$5:$A$293,$D1613,시도_소아과개폐업!$B$5:$B$293,$B1613)</f>
        <v>88</v>
      </c>
      <c r="AU1613" s="14" t="n">
        <f aca="false">SUMIFS(시도_소아과개폐업!$D$5:$D$293,시도_소아과개폐업!$A$5:$A$293,$D1613,시도_소아과개폐업!$B$5:$B$293,$B1613)</f>
        <v>66</v>
      </c>
      <c r="AV1613" s="14" t="n">
        <f aca="false">SUMIFS(시도_소아과개폐업!$F$5:$F$293,시도_소아과개폐업!$A$5:$A$293,$D1613,시도_소아과개폐업!$B$5:$B$293,$B1613)</f>
        <v>22</v>
      </c>
      <c r="AW1613" s="15" t="n">
        <f aca="false">SUMIFS(시도_소아과개폐업!$G$5:$G$293,시도_소아과개폐업!$A$5:$A$293,$D1613,시도_소아과개폐업!$B$5:$B$293,$B1613)</f>
        <v>0.144736842105263</v>
      </c>
      <c r="AX1613" s="14" t="n">
        <f aca="false">SUMIFS(시도_소아과개폐업!$H$5:$H$293,시도_소아과개폐업!$A$5:$A$293,$D1613,시도_소아과개폐업!$B$5:$B$293,$B1613)</f>
        <v>239</v>
      </c>
      <c r="AY1613" s="14" t="n">
        <f aca="false">SUMIFS(시군구_병원급!$E$5:$E$3668,시군구_병원급!$A$5:$A$3668,$A1613,시군구_병원급!$D$5:$D$3668,$D1613)</f>
        <v>1</v>
      </c>
      <c r="AZ1613" s="14" t="n">
        <f aca="false">SUMIFS(시군구_병원급!$F$5:$F$3668,시군구_병원급!$A$5:$A$3668,$A1613,시군구_병원급!$D$5:$D$3668,$D1613)</f>
        <v>2</v>
      </c>
      <c r="BA1613" s="14" t="n">
        <f aca="false">SUMIFS(시군구_병원급!$G$5:$G$3668,시군구_병원급!$A$5:$A$3668,$A1613,시군구_병원급!$D$5:$D$3668,$D1613)</f>
        <v>10</v>
      </c>
      <c r="BB1613" s="14" t="n">
        <f aca="false">SUMIFS(시군구_병원급!$H$5:$H$3668,시군구_병원급!$A$5:$A$3668,$A1613,시군구_병원급!$D$5:$D$3668,$D1613)</f>
        <v>16</v>
      </c>
      <c r="BC1613" s="16" t="n">
        <f aca="false">K1613+AY1613</f>
        <v>9</v>
      </c>
      <c r="BD1613" s="17" t="n">
        <f aca="false">IF(E1613=0,"",(K1613+AY1613)/E1613*1000)</f>
        <v>1.57232704402516</v>
      </c>
      <c r="BE1613" s="16" t="n">
        <f aca="false">AY1613-SUMIFS(시군구_병원급!$E$5:$E$3668,시군구_병원급!$A$5:$A$3668,$A1613,시군구_병원급!$D$5:$D$3668,$D1613-3)</f>
        <v>-1</v>
      </c>
      <c r="BF1613" s="16" t="n">
        <f aca="false">IF(AY1613=0,1,0)</f>
        <v>0</v>
      </c>
      <c r="BG1613" s="16" t="n">
        <f aca="false">IF(K1613+AY1613=0,1,0)</f>
        <v>0</v>
      </c>
      <c r="BH1613" s="16" t="n">
        <f aca="false">AF1613+AG1613+AH1613</f>
        <v>6</v>
      </c>
      <c r="BI1613" s="18" t="n">
        <f aca="false">IF(H1613=0,"",BH1613/H1613)</f>
        <v>0.0521739130434783</v>
      </c>
      <c r="BJ1613" s="16" t="n">
        <f aca="false">IF(AP1613="","",AP1613+AN1613)</f>
        <v>11</v>
      </c>
    </row>
    <row r="1614" customFormat="false" ht="15" hidden="false" customHeight="true" outlineLevel="0" collapsed="false">
      <c r="A1614" s="9" t="s">
        <v>82</v>
      </c>
      <c r="B1614" s="10" t="s">
        <v>63</v>
      </c>
      <c r="C1614" s="10" t="s">
        <v>83</v>
      </c>
      <c r="D1614" s="9" t="n">
        <v>2023</v>
      </c>
      <c r="E1614" s="11" t="n">
        <v>6974</v>
      </c>
      <c r="F1614" s="11" t="n">
        <v>952</v>
      </c>
      <c r="G1614" s="11" t="n">
        <v>971</v>
      </c>
      <c r="H1614" s="11" t="n">
        <v>158</v>
      </c>
      <c r="I1614" s="11" t="n">
        <v>6776</v>
      </c>
      <c r="J1614" s="11" t="n">
        <v>4659</v>
      </c>
      <c r="K1614" s="11" t="n">
        <v>13</v>
      </c>
      <c r="L1614" s="12" t="n">
        <v>22.6555778606252</v>
      </c>
      <c r="M1614" s="12" t="n">
        <v>1.86406653283625</v>
      </c>
      <c r="N1614" s="13" t="n">
        <v>0.687573789846517</v>
      </c>
      <c r="O1614" s="13" t="n">
        <v>0.971608832807571</v>
      </c>
      <c r="P1614" s="13" t="n">
        <v>0.139231431029538</v>
      </c>
      <c r="Q1614" s="13" t="n">
        <v>-0.300080289040546</v>
      </c>
      <c r="R1614" s="13" t="n">
        <v>-0.202791461412151</v>
      </c>
      <c r="S1614" s="11" t="n">
        <v>-1</v>
      </c>
      <c r="T1614" s="13" t="n">
        <v>-0.0705882352941176</v>
      </c>
      <c r="U1614" s="13" t="n">
        <v>-0.0661521499448732</v>
      </c>
      <c r="V1614" s="11" t="n">
        <v>0</v>
      </c>
      <c r="W1614" s="13"/>
      <c r="X1614" s="11"/>
      <c r="Y1614" s="11"/>
      <c r="Z1614" s="11"/>
      <c r="AA1614" s="11"/>
      <c r="AB1614" s="10" t="s">
        <v>516</v>
      </c>
      <c r="AC1614" s="11" t="n">
        <v>65</v>
      </c>
      <c r="AD1614" s="11" t="n">
        <v>40</v>
      </c>
      <c r="AE1614" s="11" t="n">
        <v>47</v>
      </c>
      <c r="AF1614" s="11" t="n">
        <v>3</v>
      </c>
      <c r="AG1614" s="11" t="n">
        <v>2</v>
      </c>
      <c r="AH1614" s="11" t="n">
        <v>1</v>
      </c>
      <c r="AI1614" s="13" t="n">
        <v>0.411392405063291</v>
      </c>
      <c r="AJ1614" s="13" t="n">
        <v>0.253164556962025</v>
      </c>
      <c r="AK1614" s="13" t="n">
        <v>0.29746835443038</v>
      </c>
      <c r="AL1614" s="13" t="n">
        <v>0.0189873417721519</v>
      </c>
      <c r="AM1614" s="13" t="n">
        <v>0.0126582278481013</v>
      </c>
      <c r="AN1614" s="11" t="n">
        <v>6</v>
      </c>
      <c r="AO1614" s="13" t="n">
        <v>0.0365853658536585</v>
      </c>
      <c r="AP1614" s="11" t="n">
        <v>12</v>
      </c>
      <c r="AQ1614" s="11" t="n">
        <v>1</v>
      </c>
      <c r="AR1614" s="13" t="n">
        <v>0.0685714285714286</v>
      </c>
      <c r="AS1614" s="13" t="n">
        <v>0.00571428571428571</v>
      </c>
      <c r="AT1614" s="14" t="n">
        <f aca="false">SUMIFS(시도_소아과개폐업!$C$5:$C$293,시도_소아과개폐업!$A$5:$A$293,$D1614,시도_소아과개폐업!$B$5:$B$293,$B1614)</f>
        <v>88</v>
      </c>
      <c r="AU1614" s="14" t="n">
        <f aca="false">SUMIFS(시도_소아과개폐업!$D$5:$D$293,시도_소아과개폐업!$A$5:$A$293,$D1614,시도_소아과개폐업!$B$5:$B$293,$B1614)</f>
        <v>66</v>
      </c>
      <c r="AV1614" s="14" t="n">
        <f aca="false">SUMIFS(시도_소아과개폐업!$F$5:$F$293,시도_소아과개폐업!$A$5:$A$293,$D1614,시도_소아과개폐업!$B$5:$B$293,$B1614)</f>
        <v>22</v>
      </c>
      <c r="AW1614" s="15" t="n">
        <f aca="false">SUMIFS(시도_소아과개폐업!$G$5:$G$293,시도_소아과개폐업!$A$5:$A$293,$D1614,시도_소아과개폐업!$B$5:$B$293,$B1614)</f>
        <v>0.144736842105263</v>
      </c>
      <c r="AX1614" s="14" t="n">
        <f aca="false">SUMIFS(시도_소아과개폐업!$H$5:$H$293,시도_소아과개폐업!$A$5:$A$293,$D1614,시도_소아과개폐업!$B$5:$B$293,$B1614)</f>
        <v>239</v>
      </c>
      <c r="AY1614" s="14" t="n">
        <f aca="false">SUMIFS(시군구_병원급!$E$5:$E$3668,시군구_병원급!$A$5:$A$3668,$A1614,시군구_병원급!$D$5:$D$3668,$D1614)</f>
        <v>3</v>
      </c>
      <c r="AZ1614" s="14" t="n">
        <f aca="false">SUMIFS(시군구_병원급!$F$5:$F$3668,시군구_병원급!$A$5:$A$3668,$A1614,시군구_병원급!$D$5:$D$3668,$D1614)</f>
        <v>1</v>
      </c>
      <c r="BA1614" s="14" t="n">
        <f aca="false">SUMIFS(시군구_병원급!$G$5:$G$3668,시군구_병원급!$A$5:$A$3668,$A1614,시군구_병원급!$D$5:$D$3668,$D1614)</f>
        <v>5</v>
      </c>
      <c r="BB1614" s="14" t="n">
        <f aca="false">SUMIFS(시군구_병원급!$H$5:$H$3668,시군구_병원급!$A$5:$A$3668,$A1614,시군구_병원급!$D$5:$D$3668,$D1614)</f>
        <v>18</v>
      </c>
      <c r="BC1614" s="16" t="n">
        <f aca="false">K1614+AY1614</f>
        <v>16</v>
      </c>
      <c r="BD1614" s="17" t="n">
        <f aca="false">IF(E1614=0,"",(K1614+AY1614)/E1614*1000)</f>
        <v>2.29423573272154</v>
      </c>
      <c r="BE1614" s="16" t="n">
        <f aca="false">AY1614-SUMIFS(시군구_병원급!$E$5:$E$3668,시군구_병원급!$A$5:$A$3668,$A1614,시군구_병원급!$D$5:$D$3668,$D1614-3)</f>
        <v>0</v>
      </c>
      <c r="BF1614" s="16" t="n">
        <f aca="false">IF(AY1614=0,1,0)</f>
        <v>0</v>
      </c>
      <c r="BG1614" s="16" t="n">
        <f aca="false">IF(K1614+AY1614=0,1,0)</f>
        <v>0</v>
      </c>
      <c r="BH1614" s="16" t="n">
        <f aca="false">AF1614+AG1614+AH1614</f>
        <v>6</v>
      </c>
      <c r="BI1614" s="18" t="n">
        <f aca="false">IF(H1614=0,"",BH1614/H1614)</f>
        <v>0.0379746835443038</v>
      </c>
      <c r="BJ1614" s="16" t="n">
        <f aca="false">IF(AP1614="","",AP1614+AN1614)</f>
        <v>18</v>
      </c>
    </row>
    <row r="1615" customFormat="false" ht="15" hidden="false" customHeight="true" outlineLevel="0" collapsed="false">
      <c r="A1615" s="9" t="s">
        <v>84</v>
      </c>
      <c r="B1615" s="10" t="s">
        <v>63</v>
      </c>
      <c r="C1615" s="10" t="s">
        <v>85</v>
      </c>
      <c r="D1615" s="9" t="n">
        <v>2023</v>
      </c>
      <c r="E1615" s="11" t="n">
        <v>12993</v>
      </c>
      <c r="F1615" s="11" t="n">
        <v>2000</v>
      </c>
      <c r="G1615" s="11" t="n">
        <v>2091</v>
      </c>
      <c r="H1615" s="11" t="n">
        <v>282</v>
      </c>
      <c r="I1615" s="11" t="n">
        <v>9745</v>
      </c>
      <c r="J1615" s="11" t="n">
        <v>7013</v>
      </c>
      <c r="K1615" s="11" t="n">
        <v>25</v>
      </c>
      <c r="L1615" s="12" t="n">
        <v>21.7039944585546</v>
      </c>
      <c r="M1615" s="12" t="n">
        <v>1.92411298391442</v>
      </c>
      <c r="N1615" s="13" t="n">
        <v>0.71965110312981</v>
      </c>
      <c r="O1615" s="13" t="n">
        <v>0.750019241129839</v>
      </c>
      <c r="P1615" s="13" t="n">
        <v>0.160932809974602</v>
      </c>
      <c r="Q1615" s="13" t="n">
        <v>-0.244944211994421</v>
      </c>
      <c r="R1615" s="13" t="n">
        <v>-0.0714920071047958</v>
      </c>
      <c r="S1615" s="11" t="n">
        <v>-4</v>
      </c>
      <c r="T1615" s="13" t="n">
        <v>-0.0784313725490197</v>
      </c>
      <c r="U1615" s="13" t="n">
        <v>-0.0642404455540618</v>
      </c>
      <c r="V1615" s="11" t="n">
        <v>0</v>
      </c>
      <c r="W1615" s="13"/>
      <c r="X1615" s="11"/>
      <c r="Y1615" s="11"/>
      <c r="Z1615" s="11"/>
      <c r="AA1615" s="11"/>
      <c r="AB1615" s="10" t="s">
        <v>516</v>
      </c>
      <c r="AC1615" s="11" t="n">
        <v>91</v>
      </c>
      <c r="AD1615" s="11" t="n">
        <v>34</v>
      </c>
      <c r="AE1615" s="11" t="n">
        <v>146</v>
      </c>
      <c r="AF1615" s="11" t="n">
        <v>8</v>
      </c>
      <c r="AG1615" s="11" t="n">
        <v>3</v>
      </c>
      <c r="AH1615" s="11" t="n">
        <v>0</v>
      </c>
      <c r="AI1615" s="13" t="n">
        <v>0.322695035460993</v>
      </c>
      <c r="AJ1615" s="13" t="n">
        <v>0.120567375886525</v>
      </c>
      <c r="AK1615" s="13" t="n">
        <v>0.517730496453901</v>
      </c>
      <c r="AL1615" s="13" t="n">
        <v>0.0283687943262411</v>
      </c>
      <c r="AM1615" s="13" t="n">
        <v>0.0106382978723404</v>
      </c>
      <c r="AN1615" s="11" t="n">
        <v>20</v>
      </c>
      <c r="AO1615" s="13" t="n">
        <v>0.0662251655629139</v>
      </c>
      <c r="AP1615" s="11" t="n">
        <v>29</v>
      </c>
      <c r="AQ1615" s="11" t="n">
        <v>4</v>
      </c>
      <c r="AR1615" s="13" t="n">
        <v>0.0886850152905199</v>
      </c>
      <c r="AS1615" s="13" t="n">
        <v>0.0122324159021407</v>
      </c>
      <c r="AT1615" s="14" t="n">
        <f aca="false">SUMIFS(시도_소아과개폐업!$C$5:$C$293,시도_소아과개폐업!$A$5:$A$293,$D1615,시도_소아과개폐업!$B$5:$B$293,$B1615)</f>
        <v>88</v>
      </c>
      <c r="AU1615" s="14" t="n">
        <f aca="false">SUMIFS(시도_소아과개폐업!$D$5:$D$293,시도_소아과개폐업!$A$5:$A$293,$D1615,시도_소아과개폐업!$B$5:$B$293,$B1615)</f>
        <v>66</v>
      </c>
      <c r="AV1615" s="14" t="n">
        <f aca="false">SUMIFS(시도_소아과개폐업!$F$5:$F$293,시도_소아과개폐업!$A$5:$A$293,$D1615,시도_소아과개폐업!$B$5:$B$293,$B1615)</f>
        <v>22</v>
      </c>
      <c r="AW1615" s="15" t="n">
        <f aca="false">SUMIFS(시도_소아과개폐업!$G$5:$G$293,시도_소아과개폐업!$A$5:$A$293,$D1615,시도_소아과개폐업!$B$5:$B$293,$B1615)</f>
        <v>0.144736842105263</v>
      </c>
      <c r="AX1615" s="14" t="n">
        <f aca="false">SUMIFS(시도_소아과개폐업!$H$5:$H$293,시도_소아과개폐업!$A$5:$A$293,$D1615,시도_소아과개폐업!$B$5:$B$293,$B1615)</f>
        <v>239</v>
      </c>
      <c r="AY1615" s="14" t="n">
        <f aca="false">SUMIFS(시군구_병원급!$E$5:$E$3668,시군구_병원급!$A$5:$A$3668,$A1615,시군구_병원급!$D$5:$D$3668,$D1615)</f>
        <v>6</v>
      </c>
      <c r="AZ1615" s="14" t="n">
        <f aca="false">SUMIFS(시군구_병원급!$F$5:$F$3668,시군구_병원급!$A$5:$A$3668,$A1615,시군구_병원급!$D$5:$D$3668,$D1615)</f>
        <v>3</v>
      </c>
      <c r="BA1615" s="14" t="n">
        <f aca="false">SUMIFS(시군구_병원급!$G$5:$G$3668,시군구_병원급!$A$5:$A$3668,$A1615,시군구_병원급!$D$5:$D$3668,$D1615)</f>
        <v>8</v>
      </c>
      <c r="BB1615" s="14" t="n">
        <f aca="false">SUMIFS(시군구_병원급!$H$5:$H$3668,시군구_병원급!$A$5:$A$3668,$A1615,시군구_병원급!$D$5:$D$3668,$D1615)</f>
        <v>21</v>
      </c>
      <c r="BC1615" s="16" t="n">
        <f aca="false">K1615+AY1615</f>
        <v>31</v>
      </c>
      <c r="BD1615" s="17" t="n">
        <f aca="false">IF(E1615=0,"",(K1615+AY1615)/E1615*1000)</f>
        <v>2.38590010005388</v>
      </c>
      <c r="BE1615" s="16" t="n">
        <f aca="false">AY1615-SUMIFS(시군구_병원급!$E$5:$E$3668,시군구_병원급!$A$5:$A$3668,$A1615,시군구_병원급!$D$5:$D$3668,$D1615-3)</f>
        <v>0</v>
      </c>
      <c r="BF1615" s="16" t="n">
        <f aca="false">IF(AY1615=0,1,0)</f>
        <v>0</v>
      </c>
      <c r="BG1615" s="16" t="n">
        <f aca="false">IF(K1615+AY1615=0,1,0)</f>
        <v>0</v>
      </c>
      <c r="BH1615" s="16" t="n">
        <f aca="false">AF1615+AG1615+AH1615</f>
        <v>11</v>
      </c>
      <c r="BI1615" s="18" t="n">
        <f aca="false">IF(H1615=0,"",BH1615/H1615)</f>
        <v>0.0390070921985816</v>
      </c>
      <c r="BJ1615" s="16" t="n">
        <f aca="false">IF(AP1615="","",AP1615+AN1615)</f>
        <v>49</v>
      </c>
    </row>
    <row r="1616" customFormat="false" ht="15" hidden="false" customHeight="true" outlineLevel="0" collapsed="false">
      <c r="A1616" s="9" t="s">
        <v>86</v>
      </c>
      <c r="B1616" s="10" t="s">
        <v>63</v>
      </c>
      <c r="C1616" s="10" t="s">
        <v>87</v>
      </c>
      <c r="D1616" s="9" t="n">
        <v>2023</v>
      </c>
      <c r="E1616" s="11" t="n">
        <v>12534</v>
      </c>
      <c r="F1616" s="11" t="n">
        <v>1740</v>
      </c>
      <c r="G1616" s="11" t="n">
        <v>1748</v>
      </c>
      <c r="H1616" s="11" t="n">
        <v>200</v>
      </c>
      <c r="I1616" s="11" t="n">
        <v>10410</v>
      </c>
      <c r="J1616" s="11" t="n">
        <v>7973</v>
      </c>
      <c r="K1616" s="11" t="n">
        <v>22</v>
      </c>
      <c r="L1616" s="12" t="n">
        <v>15.956598053295</v>
      </c>
      <c r="M1616" s="12" t="n">
        <v>1.75522578586245</v>
      </c>
      <c r="N1616" s="13" t="n">
        <v>0.765898174831892</v>
      </c>
      <c r="O1616" s="13" t="n">
        <v>0.830540928674007</v>
      </c>
      <c r="P1616" s="13" t="n">
        <v>0.139460666985799</v>
      </c>
      <c r="Q1616" s="13" t="n">
        <v>-0.225914031620553</v>
      </c>
      <c r="R1616" s="13" t="n">
        <v>-0.184701492537313</v>
      </c>
      <c r="S1616" s="11" t="n">
        <v>0</v>
      </c>
      <c r="T1616" s="13" t="n">
        <v>-0.0783410138248848</v>
      </c>
      <c r="U1616" s="13" t="n">
        <v>-0.10972376635594</v>
      </c>
      <c r="V1616" s="11" t="n">
        <v>0</v>
      </c>
      <c r="W1616" s="13"/>
      <c r="X1616" s="11"/>
      <c r="Y1616" s="11"/>
      <c r="Z1616" s="11"/>
      <c r="AA1616" s="11"/>
      <c r="AB1616" s="10" t="s">
        <v>516</v>
      </c>
      <c r="AC1616" s="11" t="n">
        <v>94</v>
      </c>
      <c r="AD1616" s="11" t="n">
        <v>65</v>
      </c>
      <c r="AE1616" s="11" t="n">
        <v>30</v>
      </c>
      <c r="AF1616" s="11" t="n">
        <v>4</v>
      </c>
      <c r="AG1616" s="11" t="n">
        <v>6</v>
      </c>
      <c r="AH1616" s="11" t="n">
        <v>1</v>
      </c>
      <c r="AI1616" s="13" t="n">
        <v>0.47</v>
      </c>
      <c r="AJ1616" s="13" t="n">
        <v>0.325</v>
      </c>
      <c r="AK1616" s="13" t="n">
        <v>0.15</v>
      </c>
      <c r="AL1616" s="13" t="n">
        <v>0.02</v>
      </c>
      <c r="AM1616" s="13" t="n">
        <v>0.03</v>
      </c>
      <c r="AN1616" s="11" t="n">
        <v>5</v>
      </c>
      <c r="AO1616" s="13" t="n">
        <v>0.024390243902439</v>
      </c>
      <c r="AP1616" s="11" t="n">
        <v>20</v>
      </c>
      <c r="AQ1616" s="11" t="n">
        <v>7</v>
      </c>
      <c r="AR1616" s="13" t="n">
        <v>0.0917431192660551</v>
      </c>
      <c r="AS1616" s="13" t="n">
        <v>0.0321100917431193</v>
      </c>
      <c r="AT1616" s="14" t="n">
        <f aca="false">SUMIFS(시도_소아과개폐업!$C$5:$C$293,시도_소아과개폐업!$A$5:$A$293,$D1616,시도_소아과개폐업!$B$5:$B$293,$B1616)</f>
        <v>88</v>
      </c>
      <c r="AU1616" s="14" t="n">
        <f aca="false">SUMIFS(시도_소아과개폐업!$D$5:$D$293,시도_소아과개폐업!$A$5:$A$293,$D1616,시도_소아과개폐업!$B$5:$B$293,$B1616)</f>
        <v>66</v>
      </c>
      <c r="AV1616" s="14" t="n">
        <f aca="false">SUMIFS(시도_소아과개폐업!$F$5:$F$293,시도_소아과개폐업!$A$5:$A$293,$D1616,시도_소아과개폐업!$B$5:$B$293,$B1616)</f>
        <v>22</v>
      </c>
      <c r="AW1616" s="15" t="n">
        <f aca="false">SUMIFS(시도_소아과개폐업!$G$5:$G$293,시도_소아과개폐업!$A$5:$A$293,$D1616,시도_소아과개폐업!$B$5:$B$293,$B1616)</f>
        <v>0.144736842105263</v>
      </c>
      <c r="AX1616" s="14" t="n">
        <f aca="false">SUMIFS(시도_소아과개폐업!$H$5:$H$293,시도_소아과개폐업!$A$5:$A$293,$D1616,시도_소아과개폐업!$B$5:$B$293,$B1616)</f>
        <v>239</v>
      </c>
      <c r="AY1616" s="14" t="n">
        <f aca="false">SUMIFS(시군구_병원급!$E$5:$E$3668,시군구_병원급!$A$5:$A$3668,$A1616,시군구_병원급!$D$5:$D$3668,$D1616)</f>
        <v>7</v>
      </c>
      <c r="AZ1616" s="14" t="n">
        <f aca="false">SUMIFS(시군구_병원급!$F$5:$F$3668,시군구_병원급!$A$5:$A$3668,$A1616,시군구_병원급!$D$5:$D$3668,$D1616)</f>
        <v>2</v>
      </c>
      <c r="BA1616" s="14" t="n">
        <f aca="false">SUMIFS(시군구_병원급!$G$5:$G$3668,시군구_병원급!$A$5:$A$3668,$A1616,시군구_병원급!$D$5:$D$3668,$D1616)</f>
        <v>12</v>
      </c>
      <c r="BB1616" s="14" t="n">
        <f aca="false">SUMIFS(시군구_병원급!$H$5:$H$3668,시군구_병원급!$A$5:$A$3668,$A1616,시군구_병원급!$D$5:$D$3668,$D1616)</f>
        <v>21</v>
      </c>
      <c r="BC1616" s="16" t="n">
        <f aca="false">K1616+AY1616</f>
        <v>29</v>
      </c>
      <c r="BD1616" s="17" t="n">
        <f aca="false">IF(E1616=0,"",(K1616+AY1616)/E1616*1000)</f>
        <v>2.31370671772778</v>
      </c>
      <c r="BE1616" s="16" t="n">
        <f aca="false">AY1616-SUMIFS(시군구_병원급!$E$5:$E$3668,시군구_병원급!$A$5:$A$3668,$A1616,시군구_병원급!$D$5:$D$3668,$D1616-3)</f>
        <v>-1</v>
      </c>
      <c r="BF1616" s="16" t="n">
        <f aca="false">IF(AY1616=0,1,0)</f>
        <v>0</v>
      </c>
      <c r="BG1616" s="16" t="n">
        <f aca="false">IF(K1616+AY1616=0,1,0)</f>
        <v>0</v>
      </c>
      <c r="BH1616" s="16" t="n">
        <f aca="false">AF1616+AG1616+AH1616</f>
        <v>11</v>
      </c>
      <c r="BI1616" s="18" t="n">
        <f aca="false">IF(H1616=0,"",BH1616/H1616)</f>
        <v>0.055</v>
      </c>
      <c r="BJ1616" s="16" t="n">
        <f aca="false">IF(AP1616="","",AP1616+AN1616)</f>
        <v>25</v>
      </c>
    </row>
    <row r="1617" customFormat="false" ht="15" hidden="false" customHeight="true" outlineLevel="0" collapsed="false">
      <c r="A1617" s="9" t="s">
        <v>88</v>
      </c>
      <c r="B1617" s="10" t="s">
        <v>63</v>
      </c>
      <c r="C1617" s="10" t="s">
        <v>89</v>
      </c>
      <c r="D1617" s="9" t="n">
        <v>2023</v>
      </c>
      <c r="E1617" s="11" t="n">
        <v>9082</v>
      </c>
      <c r="F1617" s="11" t="n">
        <v>1298</v>
      </c>
      <c r="G1617" s="11" t="n">
        <v>1301</v>
      </c>
      <c r="H1617" s="11" t="n">
        <v>133</v>
      </c>
      <c r="I1617" s="11" t="n">
        <v>6428</v>
      </c>
      <c r="J1617" s="11" t="n">
        <v>4929</v>
      </c>
      <c r="K1617" s="11" t="n">
        <v>11</v>
      </c>
      <c r="L1617" s="12" t="n">
        <v>14.6443514644352</v>
      </c>
      <c r="M1617" s="12" t="n">
        <v>1.21118696322396</v>
      </c>
      <c r="N1617" s="13" t="n">
        <v>0.766801493466086</v>
      </c>
      <c r="O1617" s="13" t="n">
        <v>0.707773618145783</v>
      </c>
      <c r="P1617" s="13" t="n">
        <v>0.14325038537767</v>
      </c>
      <c r="Q1617" s="13" t="n">
        <v>-0.195642547161456</v>
      </c>
      <c r="R1617" s="13" t="n">
        <v>-0.151337247227658</v>
      </c>
      <c r="S1617" s="11" t="n">
        <v>0</v>
      </c>
      <c r="T1617" s="13" t="n">
        <v>-0.0220588235294118</v>
      </c>
      <c r="U1617" s="13" t="n">
        <v>-0.0245827010622155</v>
      </c>
      <c r="V1617" s="11" t="n">
        <v>0</v>
      </c>
      <c r="W1617" s="13"/>
      <c r="X1617" s="11"/>
      <c r="Y1617" s="11"/>
      <c r="Z1617" s="11"/>
      <c r="AA1617" s="11"/>
      <c r="AB1617" s="10" t="s">
        <v>516</v>
      </c>
      <c r="AC1617" s="11" t="n">
        <v>64</v>
      </c>
      <c r="AD1617" s="11" t="n">
        <v>30</v>
      </c>
      <c r="AE1617" s="11" t="n">
        <v>31</v>
      </c>
      <c r="AF1617" s="11" t="n">
        <v>5</v>
      </c>
      <c r="AG1617" s="11" t="n">
        <v>2</v>
      </c>
      <c r="AH1617" s="11" t="n">
        <v>1</v>
      </c>
      <c r="AI1617" s="13" t="n">
        <v>0.481203007518797</v>
      </c>
      <c r="AJ1617" s="13" t="n">
        <v>0.225563909774436</v>
      </c>
      <c r="AK1617" s="13" t="n">
        <v>0.233082706766917</v>
      </c>
      <c r="AL1617" s="13" t="n">
        <v>0.037593984962406</v>
      </c>
      <c r="AM1617" s="13" t="n">
        <v>0.0150375939849624</v>
      </c>
      <c r="AN1617" s="11" t="n">
        <v>0</v>
      </c>
      <c r="AO1617" s="13" t="n">
        <v>0</v>
      </c>
      <c r="AP1617" s="11" t="n">
        <v>5</v>
      </c>
      <c r="AQ1617" s="11" t="n">
        <v>1</v>
      </c>
      <c r="AR1617" s="13" t="n">
        <v>0.0364963503649635</v>
      </c>
      <c r="AS1617" s="13" t="n">
        <v>0.0072992700729927</v>
      </c>
      <c r="AT1617" s="14" t="n">
        <f aca="false">SUMIFS(시도_소아과개폐업!$C$5:$C$293,시도_소아과개폐업!$A$5:$A$293,$D1617,시도_소아과개폐업!$B$5:$B$293,$B1617)</f>
        <v>88</v>
      </c>
      <c r="AU1617" s="14" t="n">
        <f aca="false">SUMIFS(시도_소아과개폐업!$D$5:$D$293,시도_소아과개폐업!$A$5:$A$293,$D1617,시도_소아과개폐업!$B$5:$B$293,$B1617)</f>
        <v>66</v>
      </c>
      <c r="AV1617" s="14" t="n">
        <f aca="false">SUMIFS(시도_소아과개폐업!$F$5:$F$293,시도_소아과개폐업!$A$5:$A$293,$D1617,시도_소아과개폐업!$B$5:$B$293,$B1617)</f>
        <v>22</v>
      </c>
      <c r="AW1617" s="15" t="n">
        <f aca="false">SUMIFS(시도_소아과개폐업!$G$5:$G$293,시도_소아과개폐업!$A$5:$A$293,$D1617,시도_소아과개폐업!$B$5:$B$293,$B1617)</f>
        <v>0.144736842105263</v>
      </c>
      <c r="AX1617" s="14" t="n">
        <f aca="false">SUMIFS(시도_소아과개폐업!$H$5:$H$293,시도_소아과개폐업!$A$5:$A$293,$D1617,시도_소아과개폐업!$B$5:$B$293,$B1617)</f>
        <v>239</v>
      </c>
      <c r="AY1617" s="14" t="n">
        <f aca="false">SUMIFS(시군구_병원급!$E$5:$E$3668,시군구_병원급!$A$5:$A$3668,$A1617,시군구_병원급!$D$5:$D$3668,$D1617)</f>
        <v>4</v>
      </c>
      <c r="AZ1617" s="14" t="n">
        <f aca="false">SUMIFS(시군구_병원급!$F$5:$F$3668,시군구_병원급!$A$5:$A$3668,$A1617,시군구_병원급!$D$5:$D$3668,$D1617)</f>
        <v>2</v>
      </c>
      <c r="BA1617" s="14" t="n">
        <f aca="false">SUMIFS(시군구_병원급!$G$5:$G$3668,시군구_병원급!$A$5:$A$3668,$A1617,시군구_병원급!$D$5:$D$3668,$D1617)</f>
        <v>7</v>
      </c>
      <c r="BB1617" s="14" t="n">
        <f aca="false">SUMIFS(시군구_병원급!$H$5:$H$3668,시군구_병원급!$A$5:$A$3668,$A1617,시군구_병원급!$D$5:$D$3668,$D1617)</f>
        <v>16</v>
      </c>
      <c r="BC1617" s="16" t="n">
        <f aca="false">K1617+AY1617</f>
        <v>15</v>
      </c>
      <c r="BD1617" s="17" t="n">
        <f aca="false">IF(E1617=0,"",(K1617+AY1617)/E1617*1000)</f>
        <v>1.65161858621449</v>
      </c>
      <c r="BE1617" s="16" t="n">
        <f aca="false">AY1617-SUMIFS(시군구_병원급!$E$5:$E$3668,시군구_병원급!$A$5:$A$3668,$A1617,시군구_병원급!$D$5:$D$3668,$D1617-3)</f>
        <v>1</v>
      </c>
      <c r="BF1617" s="16" t="n">
        <f aca="false">IF(AY1617=0,1,0)</f>
        <v>0</v>
      </c>
      <c r="BG1617" s="16" t="n">
        <f aca="false">IF(K1617+AY1617=0,1,0)</f>
        <v>0</v>
      </c>
      <c r="BH1617" s="16" t="n">
        <f aca="false">AF1617+AG1617+AH1617</f>
        <v>8</v>
      </c>
      <c r="BI1617" s="18" t="n">
        <f aca="false">IF(H1617=0,"",BH1617/H1617)</f>
        <v>0.0601503759398496</v>
      </c>
      <c r="BJ1617" s="16" t="n">
        <f aca="false">IF(AP1617="","",AP1617+AN1617)</f>
        <v>5</v>
      </c>
    </row>
    <row r="1618" customFormat="false" ht="15" hidden="false" customHeight="true" outlineLevel="0" collapsed="false">
      <c r="A1618" s="9" t="s">
        <v>90</v>
      </c>
      <c r="B1618" s="10" t="s">
        <v>63</v>
      </c>
      <c r="C1618" s="10" t="s">
        <v>91</v>
      </c>
      <c r="D1618" s="9" t="n">
        <v>2023</v>
      </c>
      <c r="E1618" s="11" t="n">
        <v>10750</v>
      </c>
      <c r="F1618" s="11" t="n">
        <v>1523</v>
      </c>
      <c r="G1618" s="11" t="n">
        <v>1571</v>
      </c>
      <c r="H1618" s="11" t="n">
        <v>181</v>
      </c>
      <c r="I1618" s="11" t="n">
        <v>8016</v>
      </c>
      <c r="J1618" s="11" t="n">
        <v>6020</v>
      </c>
      <c r="K1618" s="11" t="n">
        <v>18</v>
      </c>
      <c r="L1618" s="12" t="n">
        <v>16.8372093023256</v>
      </c>
      <c r="M1618" s="12" t="n">
        <v>1.67441860465116</v>
      </c>
      <c r="N1618" s="13" t="n">
        <v>0.750998003992016</v>
      </c>
      <c r="O1618" s="13" t="n">
        <v>0.745674418604651</v>
      </c>
      <c r="P1618" s="13" t="n">
        <v>0.146139534883721</v>
      </c>
      <c r="Q1618" s="13" t="n">
        <v>-0.245137279685415</v>
      </c>
      <c r="R1618" s="13" t="n">
        <v>-0.220347394540943</v>
      </c>
      <c r="S1618" s="11" t="n">
        <v>-1</v>
      </c>
      <c r="T1618" s="13" t="n">
        <v>-0.0320855614973262</v>
      </c>
      <c r="U1618" s="13" t="n">
        <v>-0.0467356403853014</v>
      </c>
      <c r="V1618" s="11" t="n">
        <v>0</v>
      </c>
      <c r="W1618" s="13"/>
      <c r="X1618" s="11"/>
      <c r="Y1618" s="11"/>
      <c r="Z1618" s="11"/>
      <c r="AA1618" s="11"/>
      <c r="AB1618" s="10" t="s">
        <v>516</v>
      </c>
      <c r="AC1618" s="11" t="n">
        <v>85</v>
      </c>
      <c r="AD1618" s="11" t="n">
        <v>25</v>
      </c>
      <c r="AE1618" s="11" t="n">
        <v>45</v>
      </c>
      <c r="AF1618" s="11" t="n">
        <v>18</v>
      </c>
      <c r="AG1618" s="11" t="n">
        <v>4</v>
      </c>
      <c r="AH1618" s="11" t="n">
        <v>4</v>
      </c>
      <c r="AI1618" s="13" t="n">
        <v>0.469613259668508</v>
      </c>
      <c r="AJ1618" s="13" t="n">
        <v>0.138121546961326</v>
      </c>
      <c r="AK1618" s="13" t="n">
        <v>0.248618784530387</v>
      </c>
      <c r="AL1618" s="13" t="n">
        <v>0.0994475138121547</v>
      </c>
      <c r="AM1618" s="13" t="n">
        <v>0.0220994475138122</v>
      </c>
      <c r="AN1618" s="11" t="n">
        <v>0</v>
      </c>
      <c r="AO1618" s="13" t="n">
        <v>0</v>
      </c>
      <c r="AP1618" s="11" t="n">
        <v>6</v>
      </c>
      <c r="AQ1618" s="11" t="n">
        <v>0</v>
      </c>
      <c r="AR1618" s="13" t="n">
        <v>0.0320855614973262</v>
      </c>
      <c r="AS1618" s="13" t="n">
        <v>0</v>
      </c>
      <c r="AT1618" s="14" t="n">
        <f aca="false">SUMIFS(시도_소아과개폐업!$C$5:$C$293,시도_소아과개폐업!$A$5:$A$293,$D1618,시도_소아과개폐업!$B$5:$B$293,$B1618)</f>
        <v>88</v>
      </c>
      <c r="AU1618" s="14" t="n">
        <f aca="false">SUMIFS(시도_소아과개폐업!$D$5:$D$293,시도_소아과개폐업!$A$5:$A$293,$D1618,시도_소아과개폐업!$B$5:$B$293,$B1618)</f>
        <v>66</v>
      </c>
      <c r="AV1618" s="14" t="n">
        <f aca="false">SUMIFS(시도_소아과개폐업!$F$5:$F$293,시도_소아과개폐업!$A$5:$A$293,$D1618,시도_소아과개폐업!$B$5:$B$293,$B1618)</f>
        <v>22</v>
      </c>
      <c r="AW1618" s="15" t="n">
        <f aca="false">SUMIFS(시도_소아과개폐업!$G$5:$G$293,시도_소아과개폐업!$A$5:$A$293,$D1618,시도_소아과개폐업!$B$5:$B$293,$B1618)</f>
        <v>0.144736842105263</v>
      </c>
      <c r="AX1618" s="14" t="n">
        <f aca="false">SUMIFS(시도_소아과개폐업!$H$5:$H$293,시도_소아과개폐업!$A$5:$A$293,$D1618,시도_소아과개폐업!$B$5:$B$293,$B1618)</f>
        <v>239</v>
      </c>
      <c r="AY1618" s="14" t="n">
        <f aca="false">SUMIFS(시군구_병원급!$E$5:$E$3668,시군구_병원급!$A$5:$A$3668,$A1618,시군구_병원급!$D$5:$D$3668,$D1618)</f>
        <v>2</v>
      </c>
      <c r="AZ1618" s="14" t="n">
        <f aca="false">SUMIFS(시군구_병원급!$F$5:$F$3668,시군구_병원급!$A$5:$A$3668,$A1618,시군구_병원급!$D$5:$D$3668,$D1618)</f>
        <v>0</v>
      </c>
      <c r="BA1618" s="14" t="n">
        <f aca="false">SUMIFS(시군구_병원급!$G$5:$G$3668,시군구_병원급!$A$5:$A$3668,$A1618,시군구_병원급!$D$5:$D$3668,$D1618)</f>
        <v>5</v>
      </c>
      <c r="BB1618" s="14" t="n">
        <f aca="false">SUMIFS(시군구_병원급!$H$5:$H$3668,시군구_병원급!$A$5:$A$3668,$A1618,시군구_병원급!$D$5:$D$3668,$D1618)</f>
        <v>14</v>
      </c>
      <c r="BC1618" s="16" t="n">
        <f aca="false">K1618+AY1618</f>
        <v>20</v>
      </c>
      <c r="BD1618" s="17" t="n">
        <f aca="false">IF(E1618=0,"",(K1618+AY1618)/E1618*1000)</f>
        <v>1.86046511627907</v>
      </c>
      <c r="BE1618" s="16" t="n">
        <f aca="false">AY1618-SUMIFS(시군구_병원급!$E$5:$E$3668,시군구_병원급!$A$5:$A$3668,$A1618,시군구_병원급!$D$5:$D$3668,$D1618-3)</f>
        <v>0</v>
      </c>
      <c r="BF1618" s="16" t="n">
        <f aca="false">IF(AY1618=0,1,0)</f>
        <v>0</v>
      </c>
      <c r="BG1618" s="16" t="n">
        <f aca="false">IF(K1618+AY1618=0,1,0)</f>
        <v>0</v>
      </c>
      <c r="BH1618" s="16" t="n">
        <f aca="false">AF1618+AG1618+AH1618</f>
        <v>26</v>
      </c>
      <c r="BI1618" s="18" t="n">
        <f aca="false">IF(H1618=0,"",BH1618/H1618)</f>
        <v>0.143646408839779</v>
      </c>
      <c r="BJ1618" s="16" t="n">
        <f aca="false">IF(AP1618="","",AP1618+AN1618)</f>
        <v>6</v>
      </c>
    </row>
    <row r="1619" customFormat="false" ht="15" hidden="false" customHeight="true" outlineLevel="0" collapsed="false">
      <c r="A1619" s="9" t="s">
        <v>92</v>
      </c>
      <c r="B1619" s="10" t="s">
        <v>63</v>
      </c>
      <c r="C1619" s="10" t="s">
        <v>93</v>
      </c>
      <c r="D1619" s="9" t="n">
        <v>2023</v>
      </c>
      <c r="E1619" s="11" t="n">
        <v>11425</v>
      </c>
      <c r="F1619" s="11" t="n">
        <v>1425</v>
      </c>
      <c r="G1619" s="11" t="n">
        <v>1449</v>
      </c>
      <c r="H1619" s="11" t="n">
        <v>216</v>
      </c>
      <c r="I1619" s="11" t="n">
        <v>8857</v>
      </c>
      <c r="J1619" s="11" t="n">
        <v>6748</v>
      </c>
      <c r="K1619" s="11" t="n">
        <v>25</v>
      </c>
      <c r="L1619" s="12" t="n">
        <v>18.9059080962801</v>
      </c>
      <c r="M1619" s="12" t="n">
        <v>2.18818380743983</v>
      </c>
      <c r="N1619" s="13" t="n">
        <v>0.761883256181551</v>
      </c>
      <c r="O1619" s="13" t="n">
        <v>0.775229759299781</v>
      </c>
      <c r="P1619" s="13" t="n">
        <v>0.126827133479212</v>
      </c>
      <c r="Q1619" s="13" t="n">
        <v>-0.255312214835093</v>
      </c>
      <c r="R1619" s="13" t="n">
        <v>-0.2272</v>
      </c>
      <c r="S1619" s="11" t="n">
        <v>3</v>
      </c>
      <c r="T1619" s="13" t="n">
        <v>-0.0847457627118644</v>
      </c>
      <c r="U1619" s="13" t="n">
        <v>-0.0755662248199561</v>
      </c>
      <c r="V1619" s="11" t="n">
        <v>0</v>
      </c>
      <c r="W1619" s="13"/>
      <c r="X1619" s="11"/>
      <c r="Y1619" s="11"/>
      <c r="Z1619" s="11"/>
      <c r="AA1619" s="11"/>
      <c r="AB1619" s="10" t="s">
        <v>516</v>
      </c>
      <c r="AC1619" s="11" t="n">
        <v>87</v>
      </c>
      <c r="AD1619" s="11" t="n">
        <v>32</v>
      </c>
      <c r="AE1619" s="11" t="n">
        <v>87</v>
      </c>
      <c r="AF1619" s="11" t="n">
        <v>9</v>
      </c>
      <c r="AG1619" s="11" t="n">
        <v>1</v>
      </c>
      <c r="AH1619" s="11" t="n">
        <v>0</v>
      </c>
      <c r="AI1619" s="13" t="n">
        <v>0.402777777777778</v>
      </c>
      <c r="AJ1619" s="13" t="n">
        <v>0.148148148148148</v>
      </c>
      <c r="AK1619" s="13" t="n">
        <v>0.402777777777778</v>
      </c>
      <c r="AL1619" s="13" t="n">
        <v>0.0416666666666667</v>
      </c>
      <c r="AM1619" s="13" t="n">
        <v>0.00462962962962963</v>
      </c>
      <c r="AN1619" s="11" t="n">
        <v>6</v>
      </c>
      <c r="AO1619" s="13" t="n">
        <v>0.027027027027027</v>
      </c>
      <c r="AP1619" s="11" t="n">
        <v>22</v>
      </c>
      <c r="AQ1619" s="11" t="n">
        <v>3</v>
      </c>
      <c r="AR1619" s="13" t="n">
        <v>0.0912863070539419</v>
      </c>
      <c r="AS1619" s="13" t="n">
        <v>0.012448132780083</v>
      </c>
      <c r="AT1619" s="14" t="n">
        <f aca="false">SUMIFS(시도_소아과개폐업!$C$5:$C$293,시도_소아과개폐업!$A$5:$A$293,$D1619,시도_소아과개폐업!$B$5:$B$293,$B1619)</f>
        <v>88</v>
      </c>
      <c r="AU1619" s="14" t="n">
        <f aca="false">SUMIFS(시도_소아과개폐업!$D$5:$D$293,시도_소아과개폐업!$A$5:$A$293,$D1619,시도_소아과개폐업!$B$5:$B$293,$B1619)</f>
        <v>66</v>
      </c>
      <c r="AV1619" s="14" t="n">
        <f aca="false">SUMIFS(시도_소아과개폐업!$F$5:$F$293,시도_소아과개폐업!$A$5:$A$293,$D1619,시도_소아과개폐업!$B$5:$B$293,$B1619)</f>
        <v>22</v>
      </c>
      <c r="AW1619" s="15" t="n">
        <f aca="false">SUMIFS(시도_소아과개폐업!$G$5:$G$293,시도_소아과개폐업!$A$5:$A$293,$D1619,시도_소아과개폐업!$B$5:$B$293,$B1619)</f>
        <v>0.144736842105263</v>
      </c>
      <c r="AX1619" s="14" t="n">
        <f aca="false">SUMIFS(시도_소아과개폐업!$H$5:$H$293,시도_소아과개폐업!$A$5:$A$293,$D1619,시도_소아과개폐업!$B$5:$B$293,$B1619)</f>
        <v>239</v>
      </c>
      <c r="AY1619" s="14" t="n">
        <f aca="false">SUMIFS(시군구_병원급!$E$5:$E$3668,시군구_병원급!$A$5:$A$3668,$A1619,시군구_병원급!$D$5:$D$3668,$D1619)</f>
        <v>5</v>
      </c>
      <c r="AZ1619" s="14" t="n">
        <f aca="false">SUMIFS(시군구_병원급!$F$5:$F$3668,시군구_병원급!$A$5:$A$3668,$A1619,시군구_병원급!$D$5:$D$3668,$D1619)</f>
        <v>3</v>
      </c>
      <c r="BA1619" s="14" t="n">
        <f aca="false">SUMIFS(시군구_병원급!$G$5:$G$3668,시군구_병원급!$A$5:$A$3668,$A1619,시군구_병원급!$D$5:$D$3668,$D1619)</f>
        <v>8</v>
      </c>
      <c r="BB1619" s="14" t="n">
        <f aca="false">SUMIFS(시군구_병원급!$H$5:$H$3668,시군구_병원급!$A$5:$A$3668,$A1619,시군구_병원급!$D$5:$D$3668,$D1619)</f>
        <v>18</v>
      </c>
      <c r="BC1619" s="16" t="n">
        <f aca="false">K1619+AY1619</f>
        <v>30</v>
      </c>
      <c r="BD1619" s="17" t="n">
        <f aca="false">IF(E1619=0,"",(K1619+AY1619)/E1619*1000)</f>
        <v>2.62582056892779</v>
      </c>
      <c r="BE1619" s="16" t="n">
        <f aca="false">AY1619-SUMIFS(시군구_병원급!$E$5:$E$3668,시군구_병원급!$A$5:$A$3668,$A1619,시군구_병원급!$D$5:$D$3668,$D1619-3)</f>
        <v>0</v>
      </c>
      <c r="BF1619" s="16" t="n">
        <f aca="false">IF(AY1619=0,1,0)</f>
        <v>0</v>
      </c>
      <c r="BG1619" s="16" t="n">
        <f aca="false">IF(K1619+AY1619=0,1,0)</f>
        <v>0</v>
      </c>
      <c r="BH1619" s="16" t="n">
        <f aca="false">AF1619+AG1619+AH1619</f>
        <v>10</v>
      </c>
      <c r="BI1619" s="18" t="n">
        <f aca="false">IF(H1619=0,"",BH1619/H1619)</f>
        <v>0.0462962962962963</v>
      </c>
      <c r="BJ1619" s="16" t="n">
        <f aca="false">IF(AP1619="","",AP1619+AN1619)</f>
        <v>28</v>
      </c>
    </row>
    <row r="1620" customFormat="false" ht="15" hidden="false" customHeight="true" outlineLevel="0" collapsed="false">
      <c r="A1620" s="9" t="s">
        <v>94</v>
      </c>
      <c r="B1620" s="10" t="s">
        <v>63</v>
      </c>
      <c r="C1620" s="10" t="s">
        <v>95</v>
      </c>
      <c r="D1620" s="9" t="n">
        <v>2023</v>
      </c>
      <c r="E1620" s="11" t="n">
        <v>16343</v>
      </c>
      <c r="F1620" s="11" t="n">
        <v>2451</v>
      </c>
      <c r="G1620" s="11" t="n">
        <v>2635</v>
      </c>
      <c r="H1620" s="11" t="n">
        <v>296</v>
      </c>
      <c r="I1620" s="11" t="n">
        <v>13386</v>
      </c>
      <c r="J1620" s="11" t="n">
        <v>9836</v>
      </c>
      <c r="K1620" s="11" t="n">
        <v>27</v>
      </c>
      <c r="L1620" s="12" t="n">
        <v>18.1117297925717</v>
      </c>
      <c r="M1620" s="12" t="n">
        <v>1.65208346080891</v>
      </c>
      <c r="N1620" s="13" t="n">
        <v>0.734797549678769</v>
      </c>
      <c r="O1620" s="13" t="n">
        <v>0.819066266903261</v>
      </c>
      <c r="P1620" s="13" t="n">
        <v>0.161231108119684</v>
      </c>
      <c r="Q1620" s="13" t="n">
        <v>-0.250870920425376</v>
      </c>
      <c r="R1620" s="13" t="n">
        <v>-0.212257100149477</v>
      </c>
      <c r="S1620" s="11" t="n">
        <v>0</v>
      </c>
      <c r="T1620" s="13" t="n">
        <v>-0.0512820512820513</v>
      </c>
      <c r="U1620" s="13" t="n">
        <v>-0.0467848750267037</v>
      </c>
      <c r="V1620" s="11" t="n">
        <v>0</v>
      </c>
      <c r="W1620" s="13"/>
      <c r="X1620" s="11"/>
      <c r="Y1620" s="11"/>
      <c r="Z1620" s="11"/>
      <c r="AA1620" s="11"/>
      <c r="AB1620" s="10" t="s">
        <v>516</v>
      </c>
      <c r="AC1620" s="11" t="n">
        <v>97</v>
      </c>
      <c r="AD1620" s="11" t="n">
        <v>70</v>
      </c>
      <c r="AE1620" s="11" t="n">
        <v>102</v>
      </c>
      <c r="AF1620" s="11" t="n">
        <v>18</v>
      </c>
      <c r="AG1620" s="11" t="n">
        <v>6</v>
      </c>
      <c r="AH1620" s="11" t="n">
        <v>3</v>
      </c>
      <c r="AI1620" s="13" t="n">
        <v>0.327702702702703</v>
      </c>
      <c r="AJ1620" s="13" t="n">
        <v>0.236486486486487</v>
      </c>
      <c r="AK1620" s="13" t="n">
        <v>0.344594594594595</v>
      </c>
      <c r="AL1620" s="13" t="n">
        <v>0.0608108108108108</v>
      </c>
      <c r="AM1620" s="13" t="n">
        <v>0.0202702702702703</v>
      </c>
      <c r="AN1620" s="11" t="n">
        <v>13</v>
      </c>
      <c r="AO1620" s="13" t="n">
        <v>0.0420711974110032</v>
      </c>
      <c r="AP1620" s="11" t="n">
        <v>25</v>
      </c>
      <c r="AQ1620" s="11" t="n">
        <v>7</v>
      </c>
      <c r="AR1620" s="13" t="n">
        <v>0.0764525993883792</v>
      </c>
      <c r="AS1620" s="13" t="n">
        <v>0.0214067278287462</v>
      </c>
      <c r="AT1620" s="14" t="n">
        <f aca="false">SUMIFS(시도_소아과개폐업!$C$5:$C$293,시도_소아과개폐업!$A$5:$A$293,$D1620,시도_소아과개폐업!$B$5:$B$293,$B1620)</f>
        <v>88</v>
      </c>
      <c r="AU1620" s="14" t="n">
        <f aca="false">SUMIFS(시도_소아과개폐업!$D$5:$D$293,시도_소아과개폐업!$A$5:$A$293,$D1620,시도_소아과개폐업!$B$5:$B$293,$B1620)</f>
        <v>66</v>
      </c>
      <c r="AV1620" s="14" t="n">
        <f aca="false">SUMIFS(시도_소아과개폐업!$F$5:$F$293,시도_소아과개폐업!$A$5:$A$293,$D1620,시도_소아과개폐업!$B$5:$B$293,$B1620)</f>
        <v>22</v>
      </c>
      <c r="AW1620" s="15" t="n">
        <f aca="false">SUMIFS(시도_소아과개폐업!$G$5:$G$293,시도_소아과개폐업!$A$5:$A$293,$D1620,시도_소아과개폐업!$B$5:$B$293,$B1620)</f>
        <v>0.144736842105263</v>
      </c>
      <c r="AX1620" s="14" t="n">
        <f aca="false">SUMIFS(시도_소아과개폐업!$H$5:$H$293,시도_소아과개폐업!$A$5:$A$293,$D1620,시도_소아과개폐업!$B$5:$B$293,$B1620)</f>
        <v>239</v>
      </c>
      <c r="AY1620" s="14" t="n">
        <f aca="false">SUMIFS(시군구_병원급!$E$5:$E$3668,시군구_병원급!$A$5:$A$3668,$A1620,시군구_병원급!$D$5:$D$3668,$D1620)</f>
        <v>7</v>
      </c>
      <c r="AZ1620" s="14" t="n">
        <f aca="false">SUMIFS(시군구_병원급!$F$5:$F$3668,시군구_병원급!$A$5:$A$3668,$A1620,시군구_병원급!$D$5:$D$3668,$D1620)</f>
        <v>4</v>
      </c>
      <c r="BA1620" s="14" t="n">
        <f aca="false">SUMIFS(시군구_병원급!$G$5:$G$3668,시군구_병원급!$A$5:$A$3668,$A1620,시군구_병원급!$D$5:$D$3668,$D1620)</f>
        <v>22</v>
      </c>
      <c r="BB1620" s="14" t="n">
        <f aca="false">SUMIFS(시군구_병원급!$H$5:$H$3668,시군구_병원급!$A$5:$A$3668,$A1620,시군구_병원급!$D$5:$D$3668,$D1620)</f>
        <v>39</v>
      </c>
      <c r="BC1620" s="16" t="n">
        <f aca="false">K1620+AY1620</f>
        <v>34</v>
      </c>
      <c r="BD1620" s="17" t="n">
        <f aca="false">IF(E1620=0,"",(K1620+AY1620)/E1620*1000)</f>
        <v>2.0804013950927</v>
      </c>
      <c r="BE1620" s="16" t="n">
        <f aca="false">AY1620-SUMIFS(시군구_병원급!$E$5:$E$3668,시군구_병원급!$A$5:$A$3668,$A1620,시군구_병원급!$D$5:$D$3668,$D1620-3)</f>
        <v>1</v>
      </c>
      <c r="BF1620" s="16" t="n">
        <f aca="false">IF(AY1620=0,1,0)</f>
        <v>0</v>
      </c>
      <c r="BG1620" s="16" t="n">
        <f aca="false">IF(K1620+AY1620=0,1,0)</f>
        <v>0</v>
      </c>
      <c r="BH1620" s="16" t="n">
        <f aca="false">AF1620+AG1620+AH1620</f>
        <v>27</v>
      </c>
      <c r="BI1620" s="18" t="n">
        <f aca="false">IF(H1620=0,"",BH1620/H1620)</f>
        <v>0.0912162162162162</v>
      </c>
      <c r="BJ1620" s="16" t="n">
        <f aca="false">IF(AP1620="","",AP1620+AN1620)</f>
        <v>38</v>
      </c>
    </row>
    <row r="1621" customFormat="false" ht="15" hidden="false" customHeight="true" outlineLevel="0" collapsed="false">
      <c r="A1621" s="9" t="s">
        <v>96</v>
      </c>
      <c r="B1621" s="10" t="s">
        <v>63</v>
      </c>
      <c r="C1621" s="10" t="s">
        <v>97</v>
      </c>
      <c r="D1621" s="9" t="n">
        <v>2023</v>
      </c>
      <c r="E1621" s="11" t="n">
        <v>12291</v>
      </c>
      <c r="F1621" s="11" t="n">
        <v>1830</v>
      </c>
      <c r="G1621" s="11" t="n">
        <v>1937</v>
      </c>
      <c r="H1621" s="11" t="n">
        <v>247</v>
      </c>
      <c r="I1621" s="11" t="n">
        <v>10947</v>
      </c>
      <c r="J1621" s="11" t="n">
        <v>8273</v>
      </c>
      <c r="K1621" s="11" t="n">
        <v>17</v>
      </c>
      <c r="L1621" s="12" t="n">
        <v>20.0960052070621</v>
      </c>
      <c r="M1621" s="12" t="n">
        <v>1.38312586445367</v>
      </c>
      <c r="N1621" s="13" t="n">
        <v>0.755732164063214</v>
      </c>
      <c r="O1621" s="13" t="n">
        <v>0.890651696363193</v>
      </c>
      <c r="P1621" s="13" t="n">
        <v>0.15759498820275</v>
      </c>
      <c r="Q1621" s="13" t="n">
        <v>-0.230802928844108</v>
      </c>
      <c r="R1621" s="13" t="n">
        <v>-0.146319964742177</v>
      </c>
      <c r="S1621" s="11" t="n">
        <v>-1</v>
      </c>
      <c r="T1621" s="13" t="n">
        <v>-0.0714285714285714</v>
      </c>
      <c r="U1621" s="13" t="n">
        <v>-0.0558861578266494</v>
      </c>
      <c r="V1621" s="11" t="n">
        <v>0</v>
      </c>
      <c r="W1621" s="13"/>
      <c r="X1621" s="11"/>
      <c r="Y1621" s="11"/>
      <c r="Z1621" s="11"/>
      <c r="AA1621" s="11"/>
      <c r="AB1621" s="10" t="s">
        <v>516</v>
      </c>
      <c r="AC1621" s="11" t="n">
        <v>96</v>
      </c>
      <c r="AD1621" s="11" t="n">
        <v>54</v>
      </c>
      <c r="AE1621" s="11" t="n">
        <v>79</v>
      </c>
      <c r="AF1621" s="11" t="n">
        <v>8</v>
      </c>
      <c r="AG1621" s="11" t="n">
        <v>7</v>
      </c>
      <c r="AH1621" s="11" t="n">
        <v>3</v>
      </c>
      <c r="AI1621" s="13" t="n">
        <v>0.388663967611336</v>
      </c>
      <c r="AJ1621" s="13" t="n">
        <v>0.218623481781377</v>
      </c>
      <c r="AK1621" s="13" t="n">
        <v>0.319838056680162</v>
      </c>
      <c r="AL1621" s="13" t="n">
        <v>0.0323886639676113</v>
      </c>
      <c r="AM1621" s="13" t="n">
        <v>0.0283400809716599</v>
      </c>
      <c r="AN1621" s="11" t="n">
        <v>10</v>
      </c>
      <c r="AO1621" s="13" t="n">
        <v>0.0389105058365759</v>
      </c>
      <c r="AP1621" s="11" t="n">
        <v>18</v>
      </c>
      <c r="AQ1621" s="11" t="n">
        <v>0</v>
      </c>
      <c r="AR1621" s="13" t="n">
        <v>0.0654545454545455</v>
      </c>
      <c r="AS1621" s="13" t="n">
        <v>0</v>
      </c>
      <c r="AT1621" s="14" t="n">
        <f aca="false">SUMIFS(시도_소아과개폐업!$C$5:$C$293,시도_소아과개폐업!$A$5:$A$293,$D1621,시도_소아과개폐업!$B$5:$B$293,$B1621)</f>
        <v>88</v>
      </c>
      <c r="AU1621" s="14" t="n">
        <f aca="false">SUMIFS(시도_소아과개폐업!$D$5:$D$293,시도_소아과개폐업!$A$5:$A$293,$D1621,시도_소아과개폐업!$B$5:$B$293,$B1621)</f>
        <v>66</v>
      </c>
      <c r="AV1621" s="14" t="n">
        <f aca="false">SUMIFS(시도_소아과개폐업!$F$5:$F$293,시도_소아과개폐업!$A$5:$A$293,$D1621,시도_소아과개폐업!$B$5:$B$293,$B1621)</f>
        <v>22</v>
      </c>
      <c r="AW1621" s="15" t="n">
        <f aca="false">SUMIFS(시도_소아과개폐업!$G$5:$G$293,시도_소아과개폐업!$A$5:$A$293,$D1621,시도_소아과개폐업!$B$5:$B$293,$B1621)</f>
        <v>0.144736842105263</v>
      </c>
      <c r="AX1621" s="14" t="n">
        <f aca="false">SUMIFS(시도_소아과개폐업!$H$5:$H$293,시도_소아과개폐업!$A$5:$A$293,$D1621,시도_소아과개폐업!$B$5:$B$293,$B1621)</f>
        <v>239</v>
      </c>
      <c r="AY1621" s="14" t="n">
        <f aca="false">SUMIFS(시군구_병원급!$E$5:$E$3668,시군구_병원급!$A$5:$A$3668,$A1621,시군구_병원급!$D$5:$D$3668,$D1621)</f>
        <v>5</v>
      </c>
      <c r="AZ1621" s="14" t="n">
        <f aca="false">SUMIFS(시군구_병원급!$F$5:$F$3668,시군구_병원급!$A$5:$A$3668,$A1621,시군구_병원급!$D$5:$D$3668,$D1621)</f>
        <v>2</v>
      </c>
      <c r="BA1621" s="14" t="n">
        <f aca="false">SUMIFS(시군구_병원급!$G$5:$G$3668,시군구_병원급!$A$5:$A$3668,$A1621,시군구_병원급!$D$5:$D$3668,$D1621)</f>
        <v>11</v>
      </c>
      <c r="BB1621" s="14" t="n">
        <f aca="false">SUMIFS(시군구_병원급!$H$5:$H$3668,시군구_병원급!$A$5:$A$3668,$A1621,시군구_병원급!$D$5:$D$3668,$D1621)</f>
        <v>22</v>
      </c>
      <c r="BC1621" s="16" t="n">
        <f aca="false">K1621+AY1621</f>
        <v>22</v>
      </c>
      <c r="BD1621" s="17" t="n">
        <f aca="false">IF(E1621=0,"",(K1621+AY1621)/E1621*1000)</f>
        <v>1.78992758929298</v>
      </c>
      <c r="BE1621" s="16" t="n">
        <f aca="false">AY1621-SUMIFS(시군구_병원급!$E$5:$E$3668,시군구_병원급!$A$5:$A$3668,$A1621,시군구_병원급!$D$5:$D$3668,$D1621-3)</f>
        <v>0</v>
      </c>
      <c r="BF1621" s="16" t="n">
        <f aca="false">IF(AY1621=0,1,0)</f>
        <v>0</v>
      </c>
      <c r="BG1621" s="16" t="n">
        <f aca="false">IF(K1621+AY1621=0,1,0)</f>
        <v>0</v>
      </c>
      <c r="BH1621" s="16" t="n">
        <f aca="false">AF1621+AG1621+AH1621</f>
        <v>18</v>
      </c>
      <c r="BI1621" s="18" t="n">
        <f aca="false">IF(H1621=0,"",BH1621/H1621)</f>
        <v>0.0728744939271255</v>
      </c>
      <c r="BJ1621" s="16" t="n">
        <f aca="false">IF(AP1621="","",AP1621+AN1621)</f>
        <v>28</v>
      </c>
    </row>
    <row r="1622" customFormat="false" ht="15" hidden="false" customHeight="true" outlineLevel="0" collapsed="false">
      <c r="A1622" s="9" t="s">
        <v>98</v>
      </c>
      <c r="B1622" s="10" t="s">
        <v>63</v>
      </c>
      <c r="C1622" s="10" t="s">
        <v>99</v>
      </c>
      <c r="D1622" s="9" t="n">
        <v>2023</v>
      </c>
      <c r="E1622" s="11" t="n">
        <v>5422</v>
      </c>
      <c r="F1622" s="11" t="n">
        <v>897</v>
      </c>
      <c r="G1622" s="11" t="n">
        <v>963</v>
      </c>
      <c r="H1622" s="11" t="n">
        <v>116</v>
      </c>
      <c r="I1622" s="11" t="n">
        <v>6455</v>
      </c>
      <c r="J1622" s="11" t="n">
        <v>4267</v>
      </c>
      <c r="K1622" s="11" t="n">
        <v>11</v>
      </c>
      <c r="L1622" s="12" t="n">
        <v>21.3943194393213</v>
      </c>
      <c r="M1622" s="12" t="n">
        <v>2.02877167097012</v>
      </c>
      <c r="N1622" s="13" t="n">
        <v>0.661037955073586</v>
      </c>
      <c r="O1622" s="13" t="n">
        <v>1.19052010328292</v>
      </c>
      <c r="P1622" s="13" t="n">
        <v>0.177609738104021</v>
      </c>
      <c r="Q1622" s="13" t="n">
        <v>-0.249030470914127</v>
      </c>
      <c r="R1622" s="13" t="n">
        <v>-0.118131868131868</v>
      </c>
      <c r="S1622" s="11" t="n">
        <v>0</v>
      </c>
      <c r="T1622" s="13" t="n">
        <v>-0.09375</v>
      </c>
      <c r="U1622" s="13" t="n">
        <v>-0.0688113098672821</v>
      </c>
      <c r="V1622" s="11" t="n">
        <v>0</v>
      </c>
      <c r="W1622" s="13"/>
      <c r="X1622" s="11"/>
      <c r="Y1622" s="11"/>
      <c r="Z1622" s="11"/>
      <c r="AA1622" s="11"/>
      <c r="AB1622" s="10" t="s">
        <v>516</v>
      </c>
      <c r="AC1622" s="11" t="n">
        <v>53</v>
      </c>
      <c r="AD1622" s="11" t="n">
        <v>27</v>
      </c>
      <c r="AE1622" s="11" t="n">
        <v>20</v>
      </c>
      <c r="AF1622" s="11" t="n">
        <v>7</v>
      </c>
      <c r="AG1622" s="11" t="n">
        <v>9</v>
      </c>
      <c r="AH1622" s="11" t="n">
        <v>0</v>
      </c>
      <c r="AI1622" s="13" t="n">
        <v>0.456896551724138</v>
      </c>
      <c r="AJ1622" s="13" t="n">
        <v>0.232758620689655</v>
      </c>
      <c r="AK1622" s="13" t="n">
        <v>0.172413793103448</v>
      </c>
      <c r="AL1622" s="13" t="n">
        <v>0.0603448275862069</v>
      </c>
      <c r="AM1622" s="13" t="n">
        <v>0.0775862068965517</v>
      </c>
      <c r="AN1622" s="11" t="n">
        <v>0</v>
      </c>
      <c r="AO1622" s="13" t="n">
        <v>0</v>
      </c>
      <c r="AP1622" s="11" t="n">
        <v>13</v>
      </c>
      <c r="AQ1622" s="11" t="n">
        <v>0</v>
      </c>
      <c r="AR1622" s="13" t="n">
        <v>0.10077519379845</v>
      </c>
      <c r="AS1622" s="13" t="n">
        <v>0</v>
      </c>
      <c r="AT1622" s="14" t="n">
        <f aca="false">SUMIFS(시도_소아과개폐업!$C$5:$C$293,시도_소아과개폐업!$A$5:$A$293,$D1622,시도_소아과개폐업!$B$5:$B$293,$B1622)</f>
        <v>88</v>
      </c>
      <c r="AU1622" s="14" t="n">
        <f aca="false">SUMIFS(시도_소아과개폐업!$D$5:$D$293,시도_소아과개폐업!$A$5:$A$293,$D1622,시도_소아과개폐업!$B$5:$B$293,$B1622)</f>
        <v>66</v>
      </c>
      <c r="AV1622" s="14" t="n">
        <f aca="false">SUMIFS(시도_소아과개폐업!$F$5:$F$293,시도_소아과개폐업!$A$5:$A$293,$D1622,시도_소아과개폐업!$B$5:$B$293,$B1622)</f>
        <v>22</v>
      </c>
      <c r="AW1622" s="15" t="n">
        <f aca="false">SUMIFS(시도_소아과개폐업!$G$5:$G$293,시도_소아과개폐업!$A$5:$A$293,$D1622,시도_소아과개폐업!$B$5:$B$293,$B1622)</f>
        <v>0.144736842105263</v>
      </c>
      <c r="AX1622" s="14" t="n">
        <f aca="false">SUMIFS(시도_소아과개폐업!$H$5:$H$293,시도_소아과개폐업!$A$5:$A$293,$D1622,시도_소아과개폐업!$B$5:$B$293,$B1622)</f>
        <v>239</v>
      </c>
      <c r="AY1622" s="14" t="n">
        <f aca="false">SUMIFS(시군구_병원급!$E$5:$E$3668,시군구_병원급!$A$5:$A$3668,$A1622,시군구_병원급!$D$5:$D$3668,$D1622)</f>
        <v>0</v>
      </c>
      <c r="AZ1622" s="14" t="n">
        <f aca="false">SUMIFS(시군구_병원급!$F$5:$F$3668,시군구_병원급!$A$5:$A$3668,$A1622,시군구_병원급!$D$5:$D$3668,$D1622)</f>
        <v>1</v>
      </c>
      <c r="BA1622" s="14" t="n">
        <f aca="false">SUMIFS(시군구_병원급!$G$5:$G$3668,시군구_병원급!$A$5:$A$3668,$A1622,시군구_병원급!$D$5:$D$3668,$D1622)</f>
        <v>6</v>
      </c>
      <c r="BB1622" s="14" t="n">
        <f aca="false">SUMIFS(시군구_병원급!$H$5:$H$3668,시군구_병원급!$A$5:$A$3668,$A1622,시군구_병원급!$D$5:$D$3668,$D1622)</f>
        <v>14</v>
      </c>
      <c r="BC1622" s="16" t="n">
        <f aca="false">K1622+AY1622</f>
        <v>11</v>
      </c>
      <c r="BD1622" s="17" t="n">
        <f aca="false">IF(E1622=0,"",(K1622+AY1622)/E1622*1000)</f>
        <v>2.02877167097012</v>
      </c>
      <c r="BE1622" s="16" t="n">
        <f aca="false">AY1622-SUMIFS(시군구_병원급!$E$5:$E$3668,시군구_병원급!$A$5:$A$3668,$A1622,시군구_병원급!$D$5:$D$3668,$D1622-3)</f>
        <v>-1</v>
      </c>
      <c r="BF1622" s="16" t="n">
        <f aca="false">IF(AY1622=0,1,0)</f>
        <v>1</v>
      </c>
      <c r="BG1622" s="16" t="n">
        <f aca="false">IF(K1622+AY1622=0,1,0)</f>
        <v>0</v>
      </c>
      <c r="BH1622" s="16" t="n">
        <f aca="false">AF1622+AG1622+AH1622</f>
        <v>16</v>
      </c>
      <c r="BI1622" s="18" t="n">
        <f aca="false">IF(H1622=0,"",BH1622/H1622)</f>
        <v>0.137931034482759</v>
      </c>
      <c r="BJ1622" s="16" t="n">
        <f aca="false">IF(AP1622="","",AP1622+AN1622)</f>
        <v>13</v>
      </c>
    </row>
    <row r="1623" customFormat="false" ht="15" hidden="false" customHeight="true" outlineLevel="0" collapsed="false">
      <c r="A1623" s="9" t="s">
        <v>100</v>
      </c>
      <c r="B1623" s="10" t="s">
        <v>63</v>
      </c>
      <c r="C1623" s="10" t="s">
        <v>101</v>
      </c>
      <c r="D1623" s="9" t="n">
        <v>2023</v>
      </c>
      <c r="E1623" s="11" t="n">
        <v>12625</v>
      </c>
      <c r="F1623" s="11" t="n">
        <v>2034</v>
      </c>
      <c r="G1623" s="11" t="n">
        <v>2163</v>
      </c>
      <c r="H1623" s="11" t="n">
        <v>210</v>
      </c>
      <c r="I1623" s="11" t="n">
        <v>10668</v>
      </c>
      <c r="J1623" s="11" t="n">
        <v>8091</v>
      </c>
      <c r="K1623" s="11" t="n">
        <v>19</v>
      </c>
      <c r="L1623" s="12" t="n">
        <v>16.6336633663366</v>
      </c>
      <c r="M1623" s="12" t="n">
        <v>1.50495049504951</v>
      </c>
      <c r="N1623" s="13" t="n">
        <v>0.758436445444319</v>
      </c>
      <c r="O1623" s="13" t="n">
        <v>0.844990099009901</v>
      </c>
      <c r="P1623" s="13" t="n">
        <v>0.171326732673267</v>
      </c>
      <c r="Q1623" s="13" t="n">
        <v>-0.192878148574351</v>
      </c>
      <c r="R1623" s="13" t="n">
        <v>-0.0579268292682927</v>
      </c>
      <c r="S1623" s="11" t="n">
        <v>-1</v>
      </c>
      <c r="T1623" s="13" t="n">
        <v>-0.0625</v>
      </c>
      <c r="U1623" s="13" t="n">
        <v>-0.069191170054969</v>
      </c>
      <c r="V1623" s="11" t="n">
        <v>0</v>
      </c>
      <c r="W1623" s="13"/>
      <c r="X1623" s="11"/>
      <c r="Y1623" s="11"/>
      <c r="Z1623" s="11"/>
      <c r="AA1623" s="11"/>
      <c r="AB1623" s="10" t="s">
        <v>516</v>
      </c>
      <c r="AC1623" s="11" t="n">
        <v>84</v>
      </c>
      <c r="AD1623" s="11" t="n">
        <v>30</v>
      </c>
      <c r="AE1623" s="11" t="n">
        <v>58</v>
      </c>
      <c r="AF1623" s="11" t="n">
        <v>36</v>
      </c>
      <c r="AG1623" s="11" t="n">
        <v>2</v>
      </c>
      <c r="AH1623" s="11" t="n">
        <v>0</v>
      </c>
      <c r="AI1623" s="13" t="n">
        <v>0.4</v>
      </c>
      <c r="AJ1623" s="13" t="n">
        <v>0.142857142857143</v>
      </c>
      <c r="AK1623" s="13" t="n">
        <v>0.276190476190476</v>
      </c>
      <c r="AL1623" s="13" t="n">
        <v>0.171428571428571</v>
      </c>
      <c r="AM1623" s="13" t="n">
        <v>0.00952380952380953</v>
      </c>
      <c r="AN1623" s="11" t="n">
        <v>0</v>
      </c>
      <c r="AO1623" s="13" t="n">
        <v>0</v>
      </c>
      <c r="AP1623" s="11" t="n">
        <v>21</v>
      </c>
      <c r="AQ1623" s="11" t="n">
        <v>5</v>
      </c>
      <c r="AR1623" s="13" t="n">
        <v>0.0929203539823009</v>
      </c>
      <c r="AS1623" s="13" t="n">
        <v>0.0221238938053097</v>
      </c>
      <c r="AT1623" s="14" t="n">
        <f aca="false">SUMIFS(시도_소아과개폐업!$C$5:$C$293,시도_소아과개폐업!$A$5:$A$293,$D1623,시도_소아과개폐업!$B$5:$B$293,$B1623)</f>
        <v>88</v>
      </c>
      <c r="AU1623" s="14" t="n">
        <f aca="false">SUMIFS(시도_소아과개폐업!$D$5:$D$293,시도_소아과개폐업!$A$5:$A$293,$D1623,시도_소아과개폐업!$B$5:$B$293,$B1623)</f>
        <v>66</v>
      </c>
      <c r="AV1623" s="14" t="n">
        <f aca="false">SUMIFS(시도_소아과개폐업!$F$5:$F$293,시도_소아과개폐업!$A$5:$A$293,$D1623,시도_소아과개폐업!$B$5:$B$293,$B1623)</f>
        <v>22</v>
      </c>
      <c r="AW1623" s="15" t="n">
        <f aca="false">SUMIFS(시도_소아과개폐업!$G$5:$G$293,시도_소아과개폐업!$A$5:$A$293,$D1623,시도_소아과개폐업!$B$5:$B$293,$B1623)</f>
        <v>0.144736842105263</v>
      </c>
      <c r="AX1623" s="14" t="n">
        <f aca="false">SUMIFS(시도_소아과개폐업!$H$5:$H$293,시도_소아과개폐업!$A$5:$A$293,$D1623,시도_소아과개폐업!$B$5:$B$293,$B1623)</f>
        <v>239</v>
      </c>
      <c r="AY1623" s="14" t="n">
        <f aca="false">SUMIFS(시군구_병원급!$E$5:$E$3668,시군구_병원급!$A$5:$A$3668,$A1623,시군구_병원급!$D$5:$D$3668,$D1623)</f>
        <v>7</v>
      </c>
      <c r="AZ1623" s="14" t="n">
        <f aca="false">SUMIFS(시군구_병원급!$F$5:$F$3668,시군구_병원급!$A$5:$A$3668,$A1623,시군구_병원급!$D$5:$D$3668,$D1623)</f>
        <v>7</v>
      </c>
      <c r="BA1623" s="14" t="n">
        <f aca="false">SUMIFS(시군구_병원급!$G$5:$G$3668,시군구_병원급!$A$5:$A$3668,$A1623,시군구_병원급!$D$5:$D$3668,$D1623)</f>
        <v>16</v>
      </c>
      <c r="BB1623" s="14" t="n">
        <f aca="false">SUMIFS(시군구_병원급!$H$5:$H$3668,시군구_병원급!$A$5:$A$3668,$A1623,시군구_병원급!$D$5:$D$3668,$D1623)</f>
        <v>30</v>
      </c>
      <c r="BC1623" s="16" t="n">
        <f aca="false">K1623+AY1623</f>
        <v>26</v>
      </c>
      <c r="BD1623" s="17" t="n">
        <f aca="false">IF(E1623=0,"",(K1623+AY1623)/E1623*1000)</f>
        <v>2.05940594059406</v>
      </c>
      <c r="BE1623" s="16" t="n">
        <f aca="false">AY1623-SUMIFS(시군구_병원급!$E$5:$E$3668,시군구_병원급!$A$5:$A$3668,$A1623,시군구_병원급!$D$5:$D$3668,$D1623-3)</f>
        <v>-1</v>
      </c>
      <c r="BF1623" s="16" t="n">
        <f aca="false">IF(AY1623=0,1,0)</f>
        <v>0</v>
      </c>
      <c r="BG1623" s="16" t="n">
        <f aca="false">IF(K1623+AY1623=0,1,0)</f>
        <v>0</v>
      </c>
      <c r="BH1623" s="16" t="n">
        <f aca="false">AF1623+AG1623+AH1623</f>
        <v>38</v>
      </c>
      <c r="BI1623" s="18" t="n">
        <f aca="false">IF(H1623=0,"",BH1623/H1623)</f>
        <v>0.180952380952381</v>
      </c>
      <c r="BJ1623" s="16" t="n">
        <f aca="false">IF(AP1623="","",AP1623+AN1623)</f>
        <v>21</v>
      </c>
    </row>
    <row r="1624" customFormat="false" ht="15" hidden="false" customHeight="true" outlineLevel="0" collapsed="false">
      <c r="A1624" s="9" t="s">
        <v>102</v>
      </c>
      <c r="B1624" s="10" t="s">
        <v>63</v>
      </c>
      <c r="C1624" s="10" t="s">
        <v>103</v>
      </c>
      <c r="D1624" s="9" t="n">
        <v>2023</v>
      </c>
      <c r="E1624" s="11" t="n">
        <v>10441</v>
      </c>
      <c r="F1624" s="11" t="n">
        <v>1604</v>
      </c>
      <c r="G1624" s="11" t="n">
        <v>1695</v>
      </c>
      <c r="H1624" s="11" t="n">
        <v>160</v>
      </c>
      <c r="I1624" s="11" t="n">
        <v>7417</v>
      </c>
      <c r="J1624" s="11" t="n">
        <v>5601</v>
      </c>
      <c r="K1624" s="11" t="n">
        <v>14</v>
      </c>
      <c r="L1624" s="12" t="n">
        <v>15.3242026625802</v>
      </c>
      <c r="M1624" s="12" t="n">
        <v>1.34086773297577</v>
      </c>
      <c r="N1624" s="13" t="n">
        <v>0.755157071592288</v>
      </c>
      <c r="O1624" s="13" t="n">
        <v>0.710372569677234</v>
      </c>
      <c r="P1624" s="13" t="n">
        <v>0.162340771956709</v>
      </c>
      <c r="Q1624" s="13" t="n">
        <v>-0.24208768873403</v>
      </c>
      <c r="R1624" s="13" t="n">
        <v>-0.170743639921722</v>
      </c>
      <c r="S1624" s="11" t="n">
        <v>-1</v>
      </c>
      <c r="T1624" s="13" t="n">
        <v>-0.0476190476190477</v>
      </c>
      <c r="U1624" s="13" t="n">
        <v>-0.0190450998545166</v>
      </c>
      <c r="V1624" s="11" t="n">
        <v>0</v>
      </c>
      <c r="W1624" s="13"/>
      <c r="X1624" s="11"/>
      <c r="Y1624" s="11"/>
      <c r="Z1624" s="11"/>
      <c r="AA1624" s="11"/>
      <c r="AB1624" s="10" t="s">
        <v>516</v>
      </c>
      <c r="AC1624" s="11" t="n">
        <v>71</v>
      </c>
      <c r="AD1624" s="11" t="n">
        <v>34</v>
      </c>
      <c r="AE1624" s="11" t="n">
        <v>44</v>
      </c>
      <c r="AF1624" s="11" t="n">
        <v>8</v>
      </c>
      <c r="AG1624" s="11" t="n">
        <v>2</v>
      </c>
      <c r="AH1624" s="11" t="n">
        <v>1</v>
      </c>
      <c r="AI1624" s="13" t="n">
        <v>0.44375</v>
      </c>
      <c r="AJ1624" s="13" t="n">
        <v>0.2125</v>
      </c>
      <c r="AK1624" s="13" t="n">
        <v>0.275</v>
      </c>
      <c r="AL1624" s="13" t="n">
        <v>0.05</v>
      </c>
      <c r="AM1624" s="13" t="n">
        <v>0.0125</v>
      </c>
      <c r="AN1624" s="11" t="n">
        <v>7</v>
      </c>
      <c r="AO1624" s="13" t="n">
        <v>0.0419161676646707</v>
      </c>
      <c r="AP1624" s="11" t="n">
        <v>13</v>
      </c>
      <c r="AQ1624" s="11" t="n">
        <v>4</v>
      </c>
      <c r="AR1624" s="13" t="n">
        <v>0.0738636363636364</v>
      </c>
      <c r="AS1624" s="13" t="n">
        <v>0.0227272727272727</v>
      </c>
      <c r="AT1624" s="14" t="n">
        <f aca="false">SUMIFS(시도_소아과개폐업!$C$5:$C$293,시도_소아과개폐업!$A$5:$A$293,$D1624,시도_소아과개폐업!$B$5:$B$293,$B1624)</f>
        <v>88</v>
      </c>
      <c r="AU1624" s="14" t="n">
        <f aca="false">SUMIFS(시도_소아과개폐업!$D$5:$D$293,시도_소아과개폐업!$A$5:$A$293,$D1624,시도_소아과개폐업!$B$5:$B$293,$B1624)</f>
        <v>66</v>
      </c>
      <c r="AV1624" s="14" t="n">
        <f aca="false">SUMIFS(시도_소아과개폐업!$F$5:$F$293,시도_소아과개폐업!$A$5:$A$293,$D1624,시도_소아과개폐업!$B$5:$B$293,$B1624)</f>
        <v>22</v>
      </c>
      <c r="AW1624" s="15" t="n">
        <f aca="false">SUMIFS(시도_소아과개폐업!$G$5:$G$293,시도_소아과개폐업!$A$5:$A$293,$D1624,시도_소아과개폐업!$B$5:$B$293,$B1624)</f>
        <v>0.144736842105263</v>
      </c>
      <c r="AX1624" s="14" t="n">
        <f aca="false">SUMIFS(시도_소아과개폐업!$H$5:$H$293,시도_소아과개폐업!$A$5:$A$293,$D1624,시도_소아과개폐업!$B$5:$B$293,$B1624)</f>
        <v>239</v>
      </c>
      <c r="AY1624" s="14" t="n">
        <f aca="false">SUMIFS(시군구_병원급!$E$5:$E$3668,시군구_병원급!$A$5:$A$3668,$A1624,시군구_병원급!$D$5:$D$3668,$D1624)</f>
        <v>3</v>
      </c>
      <c r="AZ1624" s="14" t="n">
        <f aca="false">SUMIFS(시군구_병원급!$F$5:$F$3668,시군구_병원급!$A$5:$A$3668,$A1624,시군구_병원급!$D$5:$D$3668,$D1624)</f>
        <v>2</v>
      </c>
      <c r="BA1624" s="14" t="n">
        <f aca="false">SUMIFS(시군구_병원급!$G$5:$G$3668,시군구_병원급!$A$5:$A$3668,$A1624,시군구_병원급!$D$5:$D$3668,$D1624)</f>
        <v>7</v>
      </c>
      <c r="BB1624" s="14" t="n">
        <f aca="false">SUMIFS(시군구_병원급!$H$5:$H$3668,시군구_병원급!$A$5:$A$3668,$A1624,시군구_병원급!$D$5:$D$3668,$D1624)</f>
        <v>11</v>
      </c>
      <c r="BC1624" s="16" t="n">
        <f aca="false">K1624+AY1624</f>
        <v>17</v>
      </c>
      <c r="BD1624" s="17" t="n">
        <f aca="false">IF(E1624=0,"",(K1624+AY1624)/E1624*1000)</f>
        <v>1.62819653289915</v>
      </c>
      <c r="BE1624" s="16" t="n">
        <f aca="false">AY1624-SUMIFS(시군구_병원급!$E$5:$E$3668,시군구_병원급!$A$5:$A$3668,$A1624,시군구_병원급!$D$5:$D$3668,$D1624-3)</f>
        <v>-1</v>
      </c>
      <c r="BF1624" s="16" t="n">
        <f aca="false">IF(AY1624=0,1,0)</f>
        <v>0</v>
      </c>
      <c r="BG1624" s="16" t="n">
        <f aca="false">IF(K1624+AY1624=0,1,0)</f>
        <v>0</v>
      </c>
      <c r="BH1624" s="16" t="n">
        <f aca="false">AF1624+AG1624+AH1624</f>
        <v>11</v>
      </c>
      <c r="BI1624" s="18" t="n">
        <f aca="false">IF(H1624=0,"",BH1624/H1624)</f>
        <v>0.06875</v>
      </c>
      <c r="BJ1624" s="16" t="n">
        <f aca="false">IF(AP1624="","",AP1624+AN1624)</f>
        <v>20</v>
      </c>
    </row>
    <row r="1625" customFormat="false" ht="15" hidden="false" customHeight="true" outlineLevel="0" collapsed="false">
      <c r="A1625" s="9" t="s">
        <v>104</v>
      </c>
      <c r="B1625" s="10" t="s">
        <v>63</v>
      </c>
      <c r="C1625" s="10" t="s">
        <v>105</v>
      </c>
      <c r="D1625" s="9" t="n">
        <v>2023</v>
      </c>
      <c r="E1625" s="11" t="n">
        <v>8619</v>
      </c>
      <c r="F1625" s="11" t="n">
        <v>1324</v>
      </c>
      <c r="G1625" s="11" t="n">
        <v>1489</v>
      </c>
      <c r="H1625" s="11" t="n">
        <v>167</v>
      </c>
      <c r="I1625" s="11" t="n">
        <v>8185</v>
      </c>
      <c r="J1625" s="11" t="n">
        <v>5592</v>
      </c>
      <c r="K1625" s="11" t="n">
        <v>18</v>
      </c>
      <c r="L1625" s="12" t="n">
        <v>19.3757976563406</v>
      </c>
      <c r="M1625" s="12" t="n">
        <v>2.08840932822833</v>
      </c>
      <c r="N1625" s="13" t="n">
        <v>0.683200977397679</v>
      </c>
      <c r="O1625" s="13" t="n">
        <v>0.949646130641606</v>
      </c>
      <c r="P1625" s="13" t="n">
        <v>0.172757860540666</v>
      </c>
      <c r="Q1625" s="13" t="n">
        <v>-0.305647305244502</v>
      </c>
      <c r="R1625" s="13" t="n">
        <v>-0.218372703412074</v>
      </c>
      <c r="S1625" s="11" t="n">
        <v>-2</v>
      </c>
      <c r="T1625" s="13" t="n">
        <v>-0.0972972972972973</v>
      </c>
      <c r="U1625" s="13" t="n">
        <v>-0.0893413440142412</v>
      </c>
      <c r="V1625" s="11" t="n">
        <v>0</v>
      </c>
      <c r="W1625" s="13"/>
      <c r="X1625" s="11"/>
      <c r="Y1625" s="11"/>
      <c r="Z1625" s="11"/>
      <c r="AA1625" s="11"/>
      <c r="AB1625" s="10" t="s">
        <v>516</v>
      </c>
      <c r="AC1625" s="11" t="n">
        <v>79</v>
      </c>
      <c r="AD1625" s="11" t="n">
        <v>38</v>
      </c>
      <c r="AE1625" s="11" t="n">
        <v>41</v>
      </c>
      <c r="AF1625" s="11" t="n">
        <v>5</v>
      </c>
      <c r="AG1625" s="11" t="n">
        <v>4</v>
      </c>
      <c r="AH1625" s="11" t="n">
        <v>0</v>
      </c>
      <c r="AI1625" s="13" t="n">
        <v>0.473053892215569</v>
      </c>
      <c r="AJ1625" s="13" t="n">
        <v>0.227544910179641</v>
      </c>
      <c r="AK1625" s="13" t="n">
        <v>0.245508982035928</v>
      </c>
      <c r="AL1625" s="13" t="n">
        <v>0.029940119760479</v>
      </c>
      <c r="AM1625" s="13" t="n">
        <v>0.0239520958083832</v>
      </c>
      <c r="AN1625" s="11" t="n">
        <v>4</v>
      </c>
      <c r="AO1625" s="13" t="n">
        <v>0.0233918128654971</v>
      </c>
      <c r="AP1625" s="11" t="n">
        <v>19</v>
      </c>
      <c r="AQ1625" s="11" t="n">
        <v>1</v>
      </c>
      <c r="AR1625" s="13" t="n">
        <v>0.100529100529101</v>
      </c>
      <c r="AS1625" s="13" t="n">
        <v>0.00529100529100529</v>
      </c>
      <c r="AT1625" s="14" t="n">
        <f aca="false">SUMIFS(시도_소아과개폐업!$C$5:$C$293,시도_소아과개폐업!$A$5:$A$293,$D1625,시도_소아과개폐업!$B$5:$B$293,$B1625)</f>
        <v>88</v>
      </c>
      <c r="AU1625" s="14" t="n">
        <f aca="false">SUMIFS(시도_소아과개폐업!$D$5:$D$293,시도_소아과개폐업!$A$5:$A$293,$D1625,시도_소아과개폐업!$B$5:$B$293,$B1625)</f>
        <v>66</v>
      </c>
      <c r="AV1625" s="14" t="n">
        <f aca="false">SUMIFS(시도_소아과개폐업!$F$5:$F$293,시도_소아과개폐업!$A$5:$A$293,$D1625,시도_소아과개폐업!$B$5:$B$293,$B1625)</f>
        <v>22</v>
      </c>
      <c r="AW1625" s="15" t="n">
        <f aca="false">SUMIFS(시도_소아과개폐업!$G$5:$G$293,시도_소아과개폐업!$A$5:$A$293,$D1625,시도_소아과개폐업!$B$5:$B$293,$B1625)</f>
        <v>0.144736842105263</v>
      </c>
      <c r="AX1625" s="14" t="n">
        <f aca="false">SUMIFS(시도_소아과개폐업!$H$5:$H$293,시도_소아과개폐업!$A$5:$A$293,$D1625,시도_소아과개폐업!$B$5:$B$293,$B1625)</f>
        <v>239</v>
      </c>
      <c r="AY1625" s="14" t="n">
        <f aca="false">SUMIFS(시군구_병원급!$E$5:$E$3668,시군구_병원급!$A$5:$A$3668,$A1625,시군구_병원급!$D$5:$D$3668,$D1625)</f>
        <v>4</v>
      </c>
      <c r="AZ1625" s="14" t="n">
        <f aca="false">SUMIFS(시군구_병원급!$F$5:$F$3668,시군구_병원급!$A$5:$A$3668,$A1625,시군구_병원급!$D$5:$D$3668,$D1625)</f>
        <v>1</v>
      </c>
      <c r="BA1625" s="14" t="n">
        <f aca="false">SUMIFS(시군구_병원급!$G$5:$G$3668,시군구_병원급!$A$5:$A$3668,$A1625,시군구_병원급!$D$5:$D$3668,$D1625)</f>
        <v>13</v>
      </c>
      <c r="BB1625" s="14" t="n">
        <f aca="false">SUMIFS(시군구_병원급!$H$5:$H$3668,시군구_병원급!$A$5:$A$3668,$A1625,시군구_병원급!$D$5:$D$3668,$D1625)</f>
        <v>20</v>
      </c>
      <c r="BC1625" s="16" t="n">
        <f aca="false">K1625+AY1625</f>
        <v>22</v>
      </c>
      <c r="BD1625" s="17" t="n">
        <f aca="false">IF(E1625=0,"",(K1625+AY1625)/E1625*1000)</f>
        <v>2.55250029005685</v>
      </c>
      <c r="BE1625" s="16" t="n">
        <f aca="false">AY1625-SUMIFS(시군구_병원급!$E$5:$E$3668,시군구_병원급!$A$5:$A$3668,$A1625,시군구_병원급!$D$5:$D$3668,$D1625-3)</f>
        <v>0</v>
      </c>
      <c r="BF1625" s="16" t="n">
        <f aca="false">IF(AY1625=0,1,0)</f>
        <v>0</v>
      </c>
      <c r="BG1625" s="16" t="n">
        <f aca="false">IF(K1625+AY1625=0,1,0)</f>
        <v>0</v>
      </c>
      <c r="BH1625" s="16" t="n">
        <f aca="false">AF1625+AG1625+AH1625</f>
        <v>9</v>
      </c>
      <c r="BI1625" s="18" t="n">
        <f aca="false">IF(H1625=0,"",BH1625/H1625)</f>
        <v>0.0538922155688623</v>
      </c>
      <c r="BJ1625" s="16" t="n">
        <f aca="false">IF(AP1625="","",AP1625+AN1625)</f>
        <v>23</v>
      </c>
    </row>
    <row r="1626" customFormat="false" ht="15" hidden="false" customHeight="true" outlineLevel="0" collapsed="false">
      <c r="A1626" s="9" t="s">
        <v>106</v>
      </c>
      <c r="B1626" s="10" t="s">
        <v>63</v>
      </c>
      <c r="C1626" s="10" t="s">
        <v>107</v>
      </c>
      <c r="D1626" s="9" t="n">
        <v>2023</v>
      </c>
      <c r="E1626" s="11" t="n">
        <v>13186</v>
      </c>
      <c r="F1626" s="11" t="n">
        <v>1679</v>
      </c>
      <c r="G1626" s="11" t="n">
        <v>1687</v>
      </c>
      <c r="H1626" s="11" t="n">
        <v>166</v>
      </c>
      <c r="I1626" s="11" t="n">
        <v>10060</v>
      </c>
      <c r="J1626" s="11" t="n">
        <v>6909</v>
      </c>
      <c r="K1626" s="11" t="n">
        <v>24</v>
      </c>
      <c r="L1626" s="12" t="n">
        <v>12.5891096617625</v>
      </c>
      <c r="M1626" s="12" t="n">
        <v>1.82011224025482</v>
      </c>
      <c r="N1626" s="13" t="n">
        <v>0.686779324055666</v>
      </c>
      <c r="O1626" s="13" t="n">
        <v>0.76293038070681</v>
      </c>
      <c r="P1626" s="13" t="n">
        <v>0.127938722887911</v>
      </c>
      <c r="Q1626" s="13" t="n">
        <v>-0.214978865273561</v>
      </c>
      <c r="R1626" s="13" t="n">
        <v>-0.246201966041108</v>
      </c>
      <c r="S1626" s="11" t="n">
        <v>-4</v>
      </c>
      <c r="T1626" s="13" t="n">
        <v>-0.0235294117647059</v>
      </c>
      <c r="U1626" s="13" t="n">
        <v>0.00439297124600646</v>
      </c>
      <c r="V1626" s="11" t="n">
        <v>0</v>
      </c>
      <c r="W1626" s="13"/>
      <c r="X1626" s="11"/>
      <c r="Y1626" s="11"/>
      <c r="Z1626" s="11"/>
      <c r="AA1626" s="11"/>
      <c r="AB1626" s="10" t="s">
        <v>516</v>
      </c>
      <c r="AC1626" s="11" t="n">
        <v>94</v>
      </c>
      <c r="AD1626" s="11" t="n">
        <v>19</v>
      </c>
      <c r="AE1626" s="11" t="n">
        <v>29</v>
      </c>
      <c r="AF1626" s="11" t="n">
        <v>21</v>
      </c>
      <c r="AG1626" s="11" t="n">
        <v>1</v>
      </c>
      <c r="AH1626" s="11" t="n">
        <v>2</v>
      </c>
      <c r="AI1626" s="13" t="n">
        <v>0.566265060240964</v>
      </c>
      <c r="AJ1626" s="13" t="n">
        <v>0.114457831325301</v>
      </c>
      <c r="AK1626" s="13" t="n">
        <v>0.174698795180723</v>
      </c>
      <c r="AL1626" s="13" t="n">
        <v>0.126506024096386</v>
      </c>
      <c r="AM1626" s="13" t="n">
        <v>0.00602409638554217</v>
      </c>
      <c r="AN1626" s="11" t="n">
        <v>1</v>
      </c>
      <c r="AO1626" s="13" t="n">
        <v>0.00598802395209581</v>
      </c>
      <c r="AP1626" s="11" t="n">
        <v>11</v>
      </c>
      <c r="AQ1626" s="11" t="n">
        <v>8</v>
      </c>
      <c r="AR1626" s="13" t="n">
        <v>0.0647058823529412</v>
      </c>
      <c r="AS1626" s="13" t="n">
        <v>0.0470588235294118</v>
      </c>
      <c r="AT1626" s="14" t="n">
        <f aca="false">SUMIFS(시도_소아과개폐업!$C$5:$C$293,시도_소아과개폐업!$A$5:$A$293,$D1626,시도_소아과개폐업!$B$5:$B$293,$B1626)</f>
        <v>88</v>
      </c>
      <c r="AU1626" s="14" t="n">
        <f aca="false">SUMIFS(시도_소아과개폐업!$D$5:$D$293,시도_소아과개폐업!$A$5:$A$293,$D1626,시도_소아과개폐업!$B$5:$B$293,$B1626)</f>
        <v>66</v>
      </c>
      <c r="AV1626" s="14" t="n">
        <f aca="false">SUMIFS(시도_소아과개폐업!$F$5:$F$293,시도_소아과개폐업!$A$5:$A$293,$D1626,시도_소아과개폐업!$B$5:$B$293,$B1626)</f>
        <v>22</v>
      </c>
      <c r="AW1626" s="15" t="n">
        <f aca="false">SUMIFS(시도_소아과개폐업!$G$5:$G$293,시도_소아과개폐업!$A$5:$A$293,$D1626,시도_소아과개폐업!$B$5:$B$293,$B1626)</f>
        <v>0.144736842105263</v>
      </c>
      <c r="AX1626" s="14" t="n">
        <f aca="false">SUMIFS(시도_소아과개폐업!$H$5:$H$293,시도_소아과개폐업!$A$5:$A$293,$D1626,시도_소아과개폐업!$B$5:$B$293,$B1626)</f>
        <v>239</v>
      </c>
      <c r="AY1626" s="14" t="n">
        <f aca="false">SUMIFS(시군구_병원급!$E$5:$E$3668,시군구_병원급!$A$5:$A$3668,$A1626,시군구_병원급!$D$5:$D$3668,$D1626)</f>
        <v>5</v>
      </c>
      <c r="AZ1626" s="14" t="n">
        <f aca="false">SUMIFS(시군구_병원급!$F$5:$F$3668,시군구_병원급!$A$5:$A$3668,$A1626,시군구_병원급!$D$5:$D$3668,$D1626)</f>
        <v>2</v>
      </c>
      <c r="BA1626" s="14" t="n">
        <f aca="false">SUMIFS(시군구_병원급!$G$5:$G$3668,시군구_병원급!$A$5:$A$3668,$A1626,시군구_병원급!$D$5:$D$3668,$D1626)</f>
        <v>16</v>
      </c>
      <c r="BB1626" s="14" t="n">
        <f aca="false">SUMIFS(시군구_병원급!$H$5:$H$3668,시군구_병원급!$A$5:$A$3668,$A1626,시군구_병원급!$D$5:$D$3668,$D1626)</f>
        <v>31</v>
      </c>
      <c r="BC1626" s="16" t="n">
        <f aca="false">K1626+AY1626</f>
        <v>29</v>
      </c>
      <c r="BD1626" s="17" t="n">
        <f aca="false">IF(E1626=0,"",(K1626+AY1626)/E1626*1000)</f>
        <v>2.1993022903079</v>
      </c>
      <c r="BE1626" s="16" t="n">
        <f aca="false">AY1626-SUMIFS(시군구_병원급!$E$5:$E$3668,시군구_병원급!$A$5:$A$3668,$A1626,시군구_병원급!$D$5:$D$3668,$D1626-3)</f>
        <v>0</v>
      </c>
      <c r="BF1626" s="16" t="n">
        <f aca="false">IF(AY1626=0,1,0)</f>
        <v>0</v>
      </c>
      <c r="BG1626" s="16" t="n">
        <f aca="false">IF(K1626+AY1626=0,1,0)</f>
        <v>0</v>
      </c>
      <c r="BH1626" s="16" t="n">
        <f aca="false">AF1626+AG1626+AH1626</f>
        <v>24</v>
      </c>
      <c r="BI1626" s="18" t="n">
        <f aca="false">IF(H1626=0,"",BH1626/H1626)</f>
        <v>0.144578313253012</v>
      </c>
      <c r="BJ1626" s="16" t="n">
        <f aca="false">IF(AP1626="","",AP1626+AN1626)</f>
        <v>12</v>
      </c>
    </row>
    <row r="1627" customFormat="false" ht="15" hidden="false" customHeight="true" outlineLevel="0" collapsed="false">
      <c r="A1627" s="9" t="s">
        <v>108</v>
      </c>
      <c r="B1627" s="10" t="s">
        <v>63</v>
      </c>
      <c r="C1627" s="10" t="s">
        <v>109</v>
      </c>
      <c r="D1627" s="9" t="n">
        <v>2023</v>
      </c>
      <c r="E1627" s="11" t="n">
        <v>15156</v>
      </c>
      <c r="F1627" s="11" t="n">
        <v>2131</v>
      </c>
      <c r="G1627" s="11" t="n">
        <v>2296</v>
      </c>
      <c r="H1627" s="11" t="n">
        <v>178</v>
      </c>
      <c r="I1627" s="11" t="n">
        <v>10591</v>
      </c>
      <c r="J1627" s="11" t="n">
        <v>6766</v>
      </c>
      <c r="K1627" s="11" t="n">
        <v>30</v>
      </c>
      <c r="L1627" s="12" t="n">
        <v>11.7445236210082</v>
      </c>
      <c r="M1627" s="12" t="n">
        <v>1.97941409342835</v>
      </c>
      <c r="N1627" s="13" t="n">
        <v>0.63884430176565</v>
      </c>
      <c r="O1627" s="13" t="n">
        <v>0.698799155449987</v>
      </c>
      <c r="P1627" s="13" t="n">
        <v>0.151491158617049</v>
      </c>
      <c r="Q1627" s="13" t="n">
        <v>-0.133843867870614</v>
      </c>
      <c r="R1627" s="13" t="n">
        <v>-0.0254668930390493</v>
      </c>
      <c r="S1627" s="11" t="n">
        <v>2</v>
      </c>
      <c r="T1627" s="13" t="n">
        <v>-0.0273224043715847</v>
      </c>
      <c r="U1627" s="13" t="n">
        <v>-0.0124941724941725</v>
      </c>
      <c r="V1627" s="11" t="n">
        <v>0</v>
      </c>
      <c r="W1627" s="13"/>
      <c r="X1627" s="11"/>
      <c r="Y1627" s="11"/>
      <c r="Z1627" s="11"/>
      <c r="AA1627" s="11"/>
      <c r="AB1627" s="10" t="s">
        <v>516</v>
      </c>
      <c r="AC1627" s="11" t="n">
        <v>65</v>
      </c>
      <c r="AD1627" s="11" t="n">
        <v>36</v>
      </c>
      <c r="AE1627" s="11" t="n">
        <v>38</v>
      </c>
      <c r="AF1627" s="11" t="n">
        <v>38</v>
      </c>
      <c r="AG1627" s="11" t="n">
        <v>0</v>
      </c>
      <c r="AH1627" s="11" t="n">
        <v>1</v>
      </c>
      <c r="AI1627" s="13" t="n">
        <v>0.365168539325843</v>
      </c>
      <c r="AJ1627" s="13" t="n">
        <v>0.202247191011236</v>
      </c>
      <c r="AK1627" s="13" t="n">
        <v>0.213483146067416</v>
      </c>
      <c r="AL1627" s="13" t="n">
        <v>0.213483146067416</v>
      </c>
      <c r="AM1627" s="13" t="n">
        <v>0</v>
      </c>
      <c r="AN1627" s="11" t="n">
        <v>0</v>
      </c>
      <c r="AO1627" s="13" t="n">
        <v>0</v>
      </c>
      <c r="AP1627" s="11" t="n">
        <v>16</v>
      </c>
      <c r="AQ1627" s="11" t="n">
        <v>7</v>
      </c>
      <c r="AR1627" s="13" t="n">
        <v>0.0855614973262032</v>
      </c>
      <c r="AS1627" s="13" t="n">
        <v>0.0374331550802139</v>
      </c>
      <c r="AT1627" s="14" t="n">
        <f aca="false">SUMIFS(시도_소아과개폐업!$C$5:$C$293,시도_소아과개폐업!$A$5:$A$293,$D1627,시도_소아과개폐업!$B$5:$B$293,$B1627)</f>
        <v>88</v>
      </c>
      <c r="AU1627" s="14" t="n">
        <f aca="false">SUMIFS(시도_소아과개폐업!$D$5:$D$293,시도_소아과개폐업!$A$5:$A$293,$D1627,시도_소아과개폐업!$B$5:$B$293,$B1627)</f>
        <v>66</v>
      </c>
      <c r="AV1627" s="14" t="n">
        <f aca="false">SUMIFS(시도_소아과개폐업!$F$5:$F$293,시도_소아과개폐업!$A$5:$A$293,$D1627,시도_소아과개폐업!$B$5:$B$293,$B1627)</f>
        <v>22</v>
      </c>
      <c r="AW1627" s="15" t="n">
        <f aca="false">SUMIFS(시도_소아과개폐업!$G$5:$G$293,시도_소아과개폐업!$A$5:$A$293,$D1627,시도_소아과개폐업!$B$5:$B$293,$B1627)</f>
        <v>0.144736842105263</v>
      </c>
      <c r="AX1627" s="14" t="n">
        <f aca="false">SUMIFS(시도_소아과개폐업!$H$5:$H$293,시도_소아과개폐업!$A$5:$A$293,$D1627,시도_소아과개폐업!$B$5:$B$293,$B1627)</f>
        <v>239</v>
      </c>
      <c r="AY1627" s="14" t="n">
        <f aca="false">SUMIFS(시군구_병원급!$E$5:$E$3668,시군구_병원급!$A$5:$A$3668,$A1627,시군구_병원급!$D$5:$D$3668,$D1627)</f>
        <v>12</v>
      </c>
      <c r="AZ1627" s="14" t="n">
        <f aca="false">SUMIFS(시군구_병원급!$F$5:$F$3668,시군구_병원급!$A$5:$A$3668,$A1627,시군구_병원급!$D$5:$D$3668,$D1627)</f>
        <v>4</v>
      </c>
      <c r="BA1627" s="14" t="n">
        <f aca="false">SUMIFS(시군구_병원급!$G$5:$G$3668,시군구_병원급!$A$5:$A$3668,$A1627,시군구_병원급!$D$5:$D$3668,$D1627)</f>
        <v>40</v>
      </c>
      <c r="BB1627" s="14" t="n">
        <f aca="false">SUMIFS(시군구_병원급!$H$5:$H$3668,시군구_병원급!$A$5:$A$3668,$A1627,시군구_병원급!$D$5:$D$3668,$D1627)</f>
        <v>68</v>
      </c>
      <c r="BC1627" s="16" t="n">
        <f aca="false">K1627+AY1627</f>
        <v>42</v>
      </c>
      <c r="BD1627" s="17" t="n">
        <f aca="false">IF(E1627=0,"",(K1627+AY1627)/E1627*1000)</f>
        <v>2.77117973079968</v>
      </c>
      <c r="BE1627" s="16" t="n">
        <f aca="false">AY1627-SUMIFS(시군구_병원급!$E$5:$E$3668,시군구_병원급!$A$5:$A$3668,$A1627,시군구_병원급!$D$5:$D$3668,$D1627-3)</f>
        <v>3</v>
      </c>
      <c r="BF1627" s="16" t="n">
        <f aca="false">IF(AY1627=0,1,0)</f>
        <v>0</v>
      </c>
      <c r="BG1627" s="16" t="n">
        <f aca="false">IF(K1627+AY1627=0,1,0)</f>
        <v>0</v>
      </c>
      <c r="BH1627" s="16" t="n">
        <f aca="false">AF1627+AG1627+AH1627</f>
        <v>39</v>
      </c>
      <c r="BI1627" s="18" t="n">
        <f aca="false">IF(H1627=0,"",BH1627/H1627)</f>
        <v>0.219101123595506</v>
      </c>
      <c r="BJ1627" s="16" t="n">
        <f aca="false">IF(AP1627="","",AP1627+AN1627)</f>
        <v>16</v>
      </c>
    </row>
    <row r="1628" customFormat="false" ht="15" hidden="false" customHeight="true" outlineLevel="0" collapsed="false">
      <c r="A1628" s="9" t="s">
        <v>110</v>
      </c>
      <c r="B1628" s="10" t="s">
        <v>63</v>
      </c>
      <c r="C1628" s="10" t="s">
        <v>111</v>
      </c>
      <c r="D1628" s="9" t="n">
        <v>2023</v>
      </c>
      <c r="E1628" s="11" t="n">
        <v>21783</v>
      </c>
      <c r="F1628" s="11" t="n">
        <v>2851</v>
      </c>
      <c r="G1628" s="11" t="n">
        <v>2968</v>
      </c>
      <c r="H1628" s="11" t="n">
        <v>313</v>
      </c>
      <c r="I1628" s="11" t="n">
        <v>14751</v>
      </c>
      <c r="J1628" s="11" t="n">
        <v>12091</v>
      </c>
      <c r="K1628" s="11" t="n">
        <v>40</v>
      </c>
      <c r="L1628" s="12" t="n">
        <v>14.3690033512372</v>
      </c>
      <c r="M1628" s="12" t="n">
        <v>1.83629435798559</v>
      </c>
      <c r="N1628" s="13" t="n">
        <v>0.819673242492034</v>
      </c>
      <c r="O1628" s="13" t="n">
        <v>0.677179451866134</v>
      </c>
      <c r="P1628" s="13" t="n">
        <v>0.13625304136253</v>
      </c>
      <c r="Q1628" s="13" t="n">
        <v>-0.210159904274992</v>
      </c>
      <c r="R1628" s="13" t="n">
        <v>-0.217093115273015</v>
      </c>
      <c r="S1628" s="11" t="n">
        <v>-5</v>
      </c>
      <c r="T1628" s="13" t="n">
        <v>-0.0656716417910448</v>
      </c>
      <c r="U1628" s="13" t="n">
        <v>-0.0521750305211077</v>
      </c>
      <c r="V1628" s="11" t="n">
        <v>0</v>
      </c>
      <c r="W1628" s="13"/>
      <c r="X1628" s="11"/>
      <c r="Y1628" s="11"/>
      <c r="Z1628" s="11"/>
      <c r="AA1628" s="11"/>
      <c r="AB1628" s="10" t="s">
        <v>516</v>
      </c>
      <c r="AC1628" s="11" t="n">
        <v>107</v>
      </c>
      <c r="AD1628" s="11" t="n">
        <v>76</v>
      </c>
      <c r="AE1628" s="11" t="n">
        <v>105</v>
      </c>
      <c r="AF1628" s="11" t="n">
        <v>20</v>
      </c>
      <c r="AG1628" s="11" t="n">
        <v>4</v>
      </c>
      <c r="AH1628" s="11" t="n">
        <v>1</v>
      </c>
      <c r="AI1628" s="13" t="n">
        <v>0.34185303514377</v>
      </c>
      <c r="AJ1628" s="13" t="n">
        <v>0.242811501597444</v>
      </c>
      <c r="AK1628" s="13" t="n">
        <v>0.335463258785943</v>
      </c>
      <c r="AL1628" s="13" t="n">
        <v>0.0638977635782748</v>
      </c>
      <c r="AM1628" s="13" t="n">
        <v>0.012779552715655</v>
      </c>
      <c r="AN1628" s="11" t="n">
        <v>3</v>
      </c>
      <c r="AO1628" s="13" t="n">
        <v>0.00949367088607595</v>
      </c>
      <c r="AP1628" s="11" t="n">
        <v>28</v>
      </c>
      <c r="AQ1628" s="11" t="n">
        <v>4</v>
      </c>
      <c r="AR1628" s="13" t="n">
        <v>0.0823529411764706</v>
      </c>
      <c r="AS1628" s="13" t="n">
        <v>0.0117647058823529</v>
      </c>
      <c r="AT1628" s="14" t="n">
        <f aca="false">SUMIFS(시도_소아과개폐업!$C$5:$C$293,시도_소아과개폐업!$A$5:$A$293,$D1628,시도_소아과개폐업!$B$5:$B$293,$B1628)</f>
        <v>88</v>
      </c>
      <c r="AU1628" s="14" t="n">
        <f aca="false">SUMIFS(시도_소아과개폐업!$D$5:$D$293,시도_소아과개폐업!$A$5:$A$293,$D1628,시도_소아과개폐업!$B$5:$B$293,$B1628)</f>
        <v>66</v>
      </c>
      <c r="AV1628" s="14" t="n">
        <f aca="false">SUMIFS(시도_소아과개폐업!$F$5:$F$293,시도_소아과개폐업!$A$5:$A$293,$D1628,시도_소아과개폐업!$B$5:$B$293,$B1628)</f>
        <v>22</v>
      </c>
      <c r="AW1628" s="15" t="n">
        <f aca="false">SUMIFS(시도_소아과개폐업!$G$5:$G$293,시도_소아과개폐업!$A$5:$A$293,$D1628,시도_소아과개폐업!$B$5:$B$293,$B1628)</f>
        <v>0.144736842105263</v>
      </c>
      <c r="AX1628" s="14" t="n">
        <f aca="false">SUMIFS(시도_소아과개폐업!$H$5:$H$293,시도_소아과개폐업!$A$5:$A$293,$D1628,시도_소아과개폐업!$B$5:$B$293,$B1628)</f>
        <v>239</v>
      </c>
      <c r="AY1628" s="14" t="n">
        <f aca="false">SUMIFS(시군구_병원급!$E$5:$E$3668,시군구_병원급!$A$5:$A$3668,$A1628,시군구_병원급!$D$5:$D$3668,$D1628)</f>
        <v>5</v>
      </c>
      <c r="AZ1628" s="14" t="n">
        <f aca="false">SUMIFS(시군구_병원급!$F$5:$F$3668,시군구_병원급!$A$5:$A$3668,$A1628,시군구_병원급!$D$5:$D$3668,$D1628)</f>
        <v>2</v>
      </c>
      <c r="BA1628" s="14" t="n">
        <f aca="false">SUMIFS(시군구_병원급!$G$5:$G$3668,시군구_병원급!$A$5:$A$3668,$A1628,시군구_병원급!$D$5:$D$3668,$D1628)</f>
        <v>22</v>
      </c>
      <c r="BB1628" s="14" t="n">
        <f aca="false">SUMIFS(시군구_병원급!$H$5:$H$3668,시군구_병원급!$A$5:$A$3668,$A1628,시군구_병원급!$D$5:$D$3668,$D1628)</f>
        <v>42</v>
      </c>
      <c r="BC1628" s="16" t="n">
        <f aca="false">K1628+AY1628</f>
        <v>45</v>
      </c>
      <c r="BD1628" s="17" t="n">
        <f aca="false">IF(E1628=0,"",(K1628+AY1628)/E1628*1000)</f>
        <v>2.06583115273378</v>
      </c>
      <c r="BE1628" s="16" t="n">
        <f aca="false">AY1628-SUMIFS(시군구_병원급!$E$5:$E$3668,시군구_병원급!$A$5:$A$3668,$A1628,시군구_병원급!$D$5:$D$3668,$D1628-3)</f>
        <v>1</v>
      </c>
      <c r="BF1628" s="16" t="n">
        <f aca="false">IF(AY1628=0,1,0)</f>
        <v>0</v>
      </c>
      <c r="BG1628" s="16" t="n">
        <f aca="false">IF(K1628+AY1628=0,1,0)</f>
        <v>0</v>
      </c>
      <c r="BH1628" s="16" t="n">
        <f aca="false">AF1628+AG1628+AH1628</f>
        <v>25</v>
      </c>
      <c r="BI1628" s="18" t="n">
        <f aca="false">IF(H1628=0,"",BH1628/H1628)</f>
        <v>0.0798722044728435</v>
      </c>
      <c r="BJ1628" s="16" t="n">
        <f aca="false">IF(AP1628="","",AP1628+AN1628)</f>
        <v>31</v>
      </c>
    </row>
    <row r="1629" customFormat="false" ht="15" hidden="false" customHeight="true" outlineLevel="0" collapsed="false">
      <c r="A1629" s="9" t="s">
        <v>112</v>
      </c>
      <c r="B1629" s="10" t="s">
        <v>63</v>
      </c>
      <c r="C1629" s="10" t="s">
        <v>113</v>
      </c>
      <c r="D1629" s="9" t="n">
        <v>2023</v>
      </c>
      <c r="E1629" s="11" t="n">
        <v>15963</v>
      </c>
      <c r="F1629" s="11" t="n">
        <v>2135</v>
      </c>
      <c r="G1629" s="11" t="n">
        <v>2194</v>
      </c>
      <c r="H1629" s="11" t="n">
        <v>230</v>
      </c>
      <c r="I1629" s="11" t="n">
        <v>11941</v>
      </c>
      <c r="J1629" s="11" t="n">
        <v>9329</v>
      </c>
      <c r="K1629" s="11" t="n">
        <v>25</v>
      </c>
      <c r="L1629" s="12" t="n">
        <v>14.4083192382384</v>
      </c>
      <c r="M1629" s="12" t="n">
        <v>1.56612165633026</v>
      </c>
      <c r="N1629" s="13" t="n">
        <v>0.781257851101248</v>
      </c>
      <c r="O1629" s="13" t="n">
        <v>0.748042347929587</v>
      </c>
      <c r="P1629" s="13" t="n">
        <v>0.137442836559544</v>
      </c>
      <c r="Q1629" s="13" t="n">
        <v>-0.167118856308046</v>
      </c>
      <c r="R1629" s="13" t="n">
        <v>-0.134516765285996</v>
      </c>
      <c r="S1629" s="11" t="n">
        <v>0</v>
      </c>
      <c r="T1629" s="13" t="n">
        <v>-0.0336134453781513</v>
      </c>
      <c r="U1629" s="13" t="n">
        <v>-0.0411915850329212</v>
      </c>
      <c r="V1629" s="11" t="n">
        <v>0</v>
      </c>
      <c r="W1629" s="13"/>
      <c r="X1629" s="11"/>
      <c r="Y1629" s="11"/>
      <c r="Z1629" s="11"/>
      <c r="AA1629" s="11"/>
      <c r="AB1629" s="10" t="s">
        <v>516</v>
      </c>
      <c r="AC1629" s="11" t="n">
        <v>88</v>
      </c>
      <c r="AD1629" s="11" t="n">
        <v>60</v>
      </c>
      <c r="AE1629" s="11" t="n">
        <v>74</v>
      </c>
      <c r="AF1629" s="11" t="n">
        <v>5</v>
      </c>
      <c r="AG1629" s="11" t="n">
        <v>2</v>
      </c>
      <c r="AH1629" s="11" t="n">
        <v>1</v>
      </c>
      <c r="AI1629" s="13" t="n">
        <v>0.382608695652174</v>
      </c>
      <c r="AJ1629" s="13" t="n">
        <v>0.260869565217391</v>
      </c>
      <c r="AK1629" s="13" t="n">
        <v>0.321739130434783</v>
      </c>
      <c r="AL1629" s="13" t="n">
        <v>0.0217391304347826</v>
      </c>
      <c r="AM1629" s="13" t="n">
        <v>0.00869565217391304</v>
      </c>
      <c r="AN1629" s="11" t="n">
        <v>4</v>
      </c>
      <c r="AO1629" s="13" t="n">
        <v>0.0170940170940171</v>
      </c>
      <c r="AP1629" s="11" t="n">
        <v>8</v>
      </c>
      <c r="AQ1629" s="11" t="n">
        <v>3</v>
      </c>
      <c r="AR1629" s="13" t="n">
        <v>0.0334728033472803</v>
      </c>
      <c r="AS1629" s="13" t="n">
        <v>0.0125523012552301</v>
      </c>
      <c r="AT1629" s="14" t="n">
        <f aca="false">SUMIFS(시도_소아과개폐업!$C$5:$C$293,시도_소아과개폐업!$A$5:$A$293,$D1629,시도_소아과개폐업!$B$5:$B$293,$B1629)</f>
        <v>88</v>
      </c>
      <c r="AU1629" s="14" t="n">
        <f aca="false">SUMIFS(시도_소아과개폐업!$D$5:$D$293,시도_소아과개폐업!$A$5:$A$293,$D1629,시도_소아과개폐업!$B$5:$B$293,$B1629)</f>
        <v>66</v>
      </c>
      <c r="AV1629" s="14" t="n">
        <f aca="false">SUMIFS(시도_소아과개폐업!$F$5:$F$293,시도_소아과개폐업!$A$5:$A$293,$D1629,시도_소아과개폐업!$B$5:$B$293,$B1629)</f>
        <v>22</v>
      </c>
      <c r="AW1629" s="15" t="n">
        <f aca="false">SUMIFS(시도_소아과개폐업!$G$5:$G$293,시도_소아과개폐업!$A$5:$A$293,$D1629,시도_소아과개폐업!$B$5:$B$293,$B1629)</f>
        <v>0.144736842105263</v>
      </c>
      <c r="AX1629" s="14" t="n">
        <f aca="false">SUMIFS(시도_소아과개폐업!$H$5:$H$293,시도_소아과개폐업!$A$5:$A$293,$D1629,시도_소아과개폐업!$B$5:$B$293,$B1629)</f>
        <v>239</v>
      </c>
      <c r="AY1629" s="14" t="n">
        <f aca="false">SUMIFS(시군구_병원급!$E$5:$E$3668,시군구_병원급!$A$5:$A$3668,$A1629,시군구_병원급!$D$5:$D$3668,$D1629)</f>
        <v>5</v>
      </c>
      <c r="AZ1629" s="14" t="n">
        <f aca="false">SUMIFS(시군구_병원급!$F$5:$F$3668,시군구_병원급!$A$5:$A$3668,$A1629,시군구_병원급!$D$5:$D$3668,$D1629)</f>
        <v>3</v>
      </c>
      <c r="BA1629" s="14" t="n">
        <f aca="false">SUMIFS(시군구_병원급!$G$5:$G$3668,시군구_병원급!$A$5:$A$3668,$A1629,시군구_병원급!$D$5:$D$3668,$D1629)</f>
        <v>18</v>
      </c>
      <c r="BB1629" s="14" t="n">
        <f aca="false">SUMIFS(시군구_병원급!$H$5:$H$3668,시군구_병원급!$A$5:$A$3668,$A1629,시군구_병원급!$D$5:$D$3668,$D1629)</f>
        <v>35</v>
      </c>
      <c r="BC1629" s="16" t="n">
        <f aca="false">K1629+AY1629</f>
        <v>30</v>
      </c>
      <c r="BD1629" s="17" t="n">
        <f aca="false">IF(E1629=0,"",(K1629+AY1629)/E1629*1000)</f>
        <v>1.87934598759632</v>
      </c>
      <c r="BE1629" s="16" t="n">
        <f aca="false">AY1629-SUMIFS(시군구_병원급!$E$5:$E$3668,시군구_병원급!$A$5:$A$3668,$A1629,시군구_병원급!$D$5:$D$3668,$D1629-3)</f>
        <v>0</v>
      </c>
      <c r="BF1629" s="16" t="n">
        <f aca="false">IF(AY1629=0,1,0)</f>
        <v>0</v>
      </c>
      <c r="BG1629" s="16" t="n">
        <f aca="false">IF(K1629+AY1629=0,1,0)</f>
        <v>0</v>
      </c>
      <c r="BH1629" s="16" t="n">
        <f aca="false">AF1629+AG1629+AH1629</f>
        <v>8</v>
      </c>
      <c r="BI1629" s="18" t="n">
        <f aca="false">IF(H1629=0,"",BH1629/H1629)</f>
        <v>0.0347826086956522</v>
      </c>
      <c r="BJ1629" s="16" t="n">
        <f aca="false">IF(AP1629="","",AP1629+AN1629)</f>
        <v>12</v>
      </c>
    </row>
    <row r="1630" customFormat="false" ht="15" hidden="false" customHeight="true" outlineLevel="0" collapsed="false">
      <c r="A1630" s="9" t="s">
        <v>114</v>
      </c>
      <c r="B1630" s="10" t="s">
        <v>115</v>
      </c>
      <c r="C1630" s="10" t="s">
        <v>67</v>
      </c>
      <c r="D1630" s="9" t="n">
        <v>2023</v>
      </c>
      <c r="E1630" s="11" t="n">
        <v>395</v>
      </c>
      <c r="F1630" s="11" t="n">
        <v>55</v>
      </c>
      <c r="G1630" s="11" t="n">
        <v>70</v>
      </c>
      <c r="H1630" s="11" t="n">
        <v>10</v>
      </c>
      <c r="I1630" s="11" t="n">
        <v>667</v>
      </c>
      <c r="J1630" s="11" t="n">
        <v>469</v>
      </c>
      <c r="K1630" s="11" t="n">
        <v>1</v>
      </c>
      <c r="L1630" s="12" t="n">
        <v>25.3164556962025</v>
      </c>
      <c r="M1630" s="12" t="n">
        <v>2.53164556962025</v>
      </c>
      <c r="N1630" s="13" t="n">
        <v>0.703148425787107</v>
      </c>
      <c r="O1630" s="13" t="n">
        <v>1.68860759493671</v>
      </c>
      <c r="P1630" s="13" t="n">
        <v>0.177215189873418</v>
      </c>
      <c r="Q1630" s="13" t="n">
        <v>-0.419970631424376</v>
      </c>
      <c r="R1630" s="13" t="n">
        <v>-0.25531914893617</v>
      </c>
      <c r="S1630" s="11" t="n">
        <v>0</v>
      </c>
      <c r="T1630" s="13" t="n">
        <v>-0.0909090909090909</v>
      </c>
      <c r="U1630" s="13" t="n">
        <v>-0.129242819843342</v>
      </c>
      <c r="V1630" s="11" t="n">
        <v>0</v>
      </c>
      <c r="W1630" s="13"/>
      <c r="X1630" s="11"/>
      <c r="Y1630" s="11"/>
      <c r="Z1630" s="11"/>
      <c r="AA1630" s="11"/>
      <c r="AB1630" s="10" t="s">
        <v>516</v>
      </c>
      <c r="AC1630" s="11" t="n">
        <v>2</v>
      </c>
      <c r="AD1630" s="11" t="n">
        <v>3</v>
      </c>
      <c r="AE1630" s="11" t="n">
        <v>2</v>
      </c>
      <c r="AF1630" s="11" t="n">
        <v>2</v>
      </c>
      <c r="AG1630" s="11" t="n">
        <v>1</v>
      </c>
      <c r="AH1630" s="11" t="n">
        <v>0</v>
      </c>
      <c r="AI1630" s="13" t="n">
        <v>0.2</v>
      </c>
      <c r="AJ1630" s="13" t="n">
        <v>0.3</v>
      </c>
      <c r="AK1630" s="13" t="n">
        <v>0.2</v>
      </c>
      <c r="AL1630" s="13" t="n">
        <v>0.2</v>
      </c>
      <c r="AM1630" s="13" t="n">
        <v>0.1</v>
      </c>
      <c r="AN1630" s="11" t="n">
        <v>0</v>
      </c>
      <c r="AO1630" s="13" t="n">
        <v>0</v>
      </c>
      <c r="AP1630" s="11" t="n">
        <v>1</v>
      </c>
      <c r="AQ1630" s="11" t="n">
        <v>0</v>
      </c>
      <c r="AR1630" s="13" t="n">
        <v>0.0909090909090909</v>
      </c>
      <c r="AS1630" s="13" t="n">
        <v>0</v>
      </c>
      <c r="AT1630" s="14" t="n">
        <f aca="false">SUMIFS(시도_소아과개폐업!$C$5:$C$293,시도_소아과개폐업!$A$5:$A$293,$D1630,시도_소아과개폐업!$B$5:$B$293,$B1630)</f>
        <v>41</v>
      </c>
      <c r="AU1630" s="14" t="n">
        <f aca="false">SUMIFS(시도_소아과개폐업!$D$5:$D$293,시도_소아과개폐업!$A$5:$A$293,$D1630,시도_소아과개폐업!$B$5:$B$293,$B1630)</f>
        <v>22</v>
      </c>
      <c r="AV1630" s="14" t="n">
        <f aca="false">SUMIFS(시도_소아과개폐업!$F$5:$F$293,시도_소아과개폐업!$A$5:$A$293,$D1630,시도_소아과개폐업!$B$5:$B$293,$B1630)</f>
        <v>19</v>
      </c>
      <c r="AW1630" s="15" t="n">
        <f aca="false">SUMIFS(시도_소아과개폐업!$G$5:$G$293,시도_소아과개폐업!$A$5:$A$293,$D1630,시도_소아과개폐업!$B$5:$B$293,$B1630)</f>
        <v>0.162962962962963</v>
      </c>
      <c r="AX1630" s="14" t="n">
        <f aca="false">SUMIFS(시도_소아과개폐업!$H$5:$H$293,시도_소아과개폐업!$A$5:$A$293,$D1630,시도_소아과개폐업!$B$5:$B$293,$B1630)</f>
        <v>74</v>
      </c>
      <c r="AY1630" s="14" t="n">
        <f aca="false">SUMIFS(시군구_병원급!$E$5:$E$3668,시군구_병원급!$A$5:$A$3668,$A1630,시군구_병원급!$D$5:$D$3668,$D1630)</f>
        <v>3</v>
      </c>
      <c r="AZ1630" s="14" t="n">
        <f aca="false">SUMIFS(시군구_병원급!$F$5:$F$3668,시군구_병원급!$A$5:$A$3668,$A1630,시군구_병원급!$D$5:$D$3668,$D1630)</f>
        <v>1</v>
      </c>
      <c r="BA1630" s="14" t="n">
        <f aca="false">SUMIFS(시군구_병원급!$G$5:$G$3668,시군구_병원급!$A$5:$A$3668,$A1630,시군구_병원급!$D$5:$D$3668,$D1630)</f>
        <v>4</v>
      </c>
      <c r="BB1630" s="14" t="n">
        <f aca="false">SUMIFS(시군구_병원급!$H$5:$H$3668,시군구_병원급!$A$5:$A$3668,$A1630,시군구_병원급!$D$5:$D$3668,$D1630)</f>
        <v>8</v>
      </c>
      <c r="BC1630" s="16" t="n">
        <f aca="false">K1630+AY1630</f>
        <v>4</v>
      </c>
      <c r="BD1630" s="17" t="n">
        <f aca="false">IF(E1630=0,"",(K1630+AY1630)/E1630*1000)</f>
        <v>10.126582278481</v>
      </c>
      <c r="BE1630" s="16" t="n">
        <f aca="false">AY1630-SUMIFS(시군구_병원급!$E$5:$E$3668,시군구_병원급!$A$5:$A$3668,$A1630,시군구_병원급!$D$5:$D$3668,$D1630-3)</f>
        <v>0</v>
      </c>
      <c r="BF1630" s="16" t="n">
        <f aca="false">IF(AY1630=0,1,0)</f>
        <v>0</v>
      </c>
      <c r="BG1630" s="16" t="n">
        <f aca="false">IF(K1630+AY1630=0,1,0)</f>
        <v>0</v>
      </c>
      <c r="BH1630" s="16" t="n">
        <f aca="false">AF1630+AG1630+AH1630</f>
        <v>3</v>
      </c>
      <c r="BI1630" s="18" t="n">
        <f aca="false">IF(H1630=0,"",BH1630/H1630)</f>
        <v>0.3</v>
      </c>
      <c r="BJ1630" s="16" t="n">
        <f aca="false">IF(AP1630="","",AP1630+AN1630)</f>
        <v>1</v>
      </c>
    </row>
    <row r="1631" customFormat="false" ht="15" hidden="false" customHeight="true" outlineLevel="0" collapsed="false">
      <c r="A1631" s="9" t="s">
        <v>116</v>
      </c>
      <c r="B1631" s="10" t="s">
        <v>115</v>
      </c>
      <c r="C1631" s="10" t="s">
        <v>117</v>
      </c>
      <c r="D1631" s="9" t="n">
        <v>2023</v>
      </c>
      <c r="E1631" s="11" t="n">
        <v>2384</v>
      </c>
      <c r="F1631" s="11" t="n">
        <v>292</v>
      </c>
      <c r="G1631" s="11" t="n">
        <v>302</v>
      </c>
      <c r="H1631" s="11" t="n">
        <v>31</v>
      </c>
      <c r="I1631" s="11" t="n">
        <v>1576</v>
      </c>
      <c r="J1631" s="11" t="n">
        <v>1206</v>
      </c>
      <c r="K1631" s="11" t="n">
        <v>3</v>
      </c>
      <c r="L1631" s="12" t="n">
        <v>13.003355704698</v>
      </c>
      <c r="M1631" s="12" t="n">
        <v>1.25838926174497</v>
      </c>
      <c r="N1631" s="13" t="n">
        <v>0.765228426395939</v>
      </c>
      <c r="O1631" s="13" t="n">
        <v>0.661073825503356</v>
      </c>
      <c r="P1631" s="13" t="n">
        <v>0.126677852348993</v>
      </c>
      <c r="Q1631" s="13" t="n">
        <v>-0.192958700067705</v>
      </c>
      <c r="R1631" s="13" t="n">
        <v>-0.158774373259053</v>
      </c>
      <c r="S1631" s="11" t="n">
        <v>0</v>
      </c>
      <c r="T1631" s="13" t="n">
        <v>-0.03125</v>
      </c>
      <c r="U1631" s="13" t="n">
        <v>0.00254452926208648</v>
      </c>
      <c r="V1631" s="11" t="n">
        <v>0</v>
      </c>
      <c r="W1631" s="13"/>
      <c r="X1631" s="11"/>
      <c r="Y1631" s="11"/>
      <c r="Z1631" s="11"/>
      <c r="AA1631" s="11"/>
      <c r="AB1631" s="10" t="s">
        <v>516</v>
      </c>
      <c r="AC1631" s="11" t="n">
        <v>14</v>
      </c>
      <c r="AD1631" s="11" t="n">
        <v>8</v>
      </c>
      <c r="AE1631" s="11" t="n">
        <v>5</v>
      </c>
      <c r="AF1631" s="11" t="n">
        <v>0</v>
      </c>
      <c r="AG1631" s="11" t="n">
        <v>4</v>
      </c>
      <c r="AH1631" s="11" t="n">
        <v>0</v>
      </c>
      <c r="AI1631" s="13" t="n">
        <v>0.451612903225806</v>
      </c>
      <c r="AJ1631" s="13" t="n">
        <v>0.258064516129032</v>
      </c>
      <c r="AK1631" s="13" t="n">
        <v>0.161290322580645</v>
      </c>
      <c r="AL1631" s="13" t="n">
        <v>0</v>
      </c>
      <c r="AM1631" s="13" t="n">
        <v>0.129032258064516</v>
      </c>
      <c r="AN1631" s="11" t="n">
        <v>0</v>
      </c>
      <c r="AO1631" s="13" t="n">
        <v>0</v>
      </c>
      <c r="AP1631" s="11" t="n">
        <v>2</v>
      </c>
      <c r="AQ1631" s="11" t="n">
        <v>1</v>
      </c>
      <c r="AR1631" s="13" t="n">
        <v>0.0625</v>
      </c>
      <c r="AS1631" s="13" t="n">
        <v>0.03125</v>
      </c>
      <c r="AT1631" s="14" t="n">
        <f aca="false">SUMIFS(시도_소아과개폐업!$C$5:$C$293,시도_소아과개폐업!$A$5:$A$293,$D1631,시도_소아과개폐업!$B$5:$B$293,$B1631)</f>
        <v>41</v>
      </c>
      <c r="AU1631" s="14" t="n">
        <f aca="false">SUMIFS(시도_소아과개폐업!$D$5:$D$293,시도_소아과개폐업!$A$5:$A$293,$D1631,시도_소아과개폐업!$B$5:$B$293,$B1631)</f>
        <v>22</v>
      </c>
      <c r="AV1631" s="14" t="n">
        <f aca="false">SUMIFS(시도_소아과개폐업!$F$5:$F$293,시도_소아과개폐업!$A$5:$A$293,$D1631,시도_소아과개폐업!$B$5:$B$293,$B1631)</f>
        <v>19</v>
      </c>
      <c r="AW1631" s="15" t="n">
        <f aca="false">SUMIFS(시도_소아과개폐업!$G$5:$G$293,시도_소아과개폐업!$A$5:$A$293,$D1631,시도_소아과개폐업!$B$5:$B$293,$B1631)</f>
        <v>0.162962962962963</v>
      </c>
      <c r="AX1631" s="14" t="n">
        <f aca="false">SUMIFS(시도_소아과개폐업!$H$5:$H$293,시도_소아과개폐업!$A$5:$A$293,$D1631,시도_소아과개폐업!$B$5:$B$293,$B1631)</f>
        <v>74</v>
      </c>
      <c r="AY1631" s="14" t="n">
        <f aca="false">SUMIFS(시군구_병원급!$E$5:$E$3668,시군구_병원급!$A$5:$A$3668,$A1631,시군구_병원급!$D$5:$D$3668,$D1631)</f>
        <v>4</v>
      </c>
      <c r="AZ1631" s="14" t="n">
        <f aca="false">SUMIFS(시군구_병원급!$F$5:$F$3668,시군구_병원급!$A$5:$A$3668,$A1631,시군구_병원급!$D$5:$D$3668,$D1631)</f>
        <v>4</v>
      </c>
      <c r="BA1631" s="14" t="n">
        <f aca="false">SUMIFS(시군구_병원급!$G$5:$G$3668,시군구_병원급!$A$5:$A$3668,$A1631,시군구_병원급!$D$5:$D$3668,$D1631)</f>
        <v>7</v>
      </c>
      <c r="BB1631" s="14" t="n">
        <f aca="false">SUMIFS(시군구_병원급!$H$5:$H$3668,시군구_병원급!$A$5:$A$3668,$A1631,시군구_병원급!$D$5:$D$3668,$D1631)</f>
        <v>15</v>
      </c>
      <c r="BC1631" s="16" t="n">
        <f aca="false">K1631+AY1631</f>
        <v>7</v>
      </c>
      <c r="BD1631" s="17" t="n">
        <f aca="false">IF(E1631=0,"",(K1631+AY1631)/E1631*1000)</f>
        <v>2.93624161073826</v>
      </c>
      <c r="BE1631" s="16" t="n">
        <f aca="false">AY1631-SUMIFS(시군구_병원급!$E$5:$E$3668,시군구_병원급!$A$5:$A$3668,$A1631,시군구_병원급!$D$5:$D$3668,$D1631-3)</f>
        <v>0</v>
      </c>
      <c r="BF1631" s="16" t="n">
        <f aca="false">IF(AY1631=0,1,0)</f>
        <v>0</v>
      </c>
      <c r="BG1631" s="16" t="n">
        <f aca="false">IF(K1631+AY1631=0,1,0)</f>
        <v>0</v>
      </c>
      <c r="BH1631" s="16" t="n">
        <f aca="false">AF1631+AG1631+AH1631</f>
        <v>4</v>
      </c>
      <c r="BI1631" s="18" t="n">
        <f aca="false">IF(H1631=0,"",BH1631/H1631)</f>
        <v>0.129032258064516</v>
      </c>
      <c r="BJ1631" s="16" t="n">
        <f aca="false">IF(AP1631="","",AP1631+AN1631)</f>
        <v>2</v>
      </c>
    </row>
    <row r="1632" customFormat="false" ht="15" hidden="false" customHeight="true" outlineLevel="0" collapsed="false">
      <c r="A1632" s="9" t="s">
        <v>118</v>
      </c>
      <c r="B1632" s="10" t="s">
        <v>115</v>
      </c>
      <c r="C1632" s="10" t="s">
        <v>119</v>
      </c>
      <c r="D1632" s="9" t="n">
        <v>2023</v>
      </c>
      <c r="E1632" s="11" t="n">
        <v>2232</v>
      </c>
      <c r="F1632" s="11" t="n">
        <v>376</v>
      </c>
      <c r="G1632" s="11" t="n">
        <v>366</v>
      </c>
      <c r="H1632" s="11" t="n">
        <v>29</v>
      </c>
      <c r="I1632" s="11" t="n">
        <v>1698</v>
      </c>
      <c r="J1632" s="11" t="n">
        <v>1272</v>
      </c>
      <c r="K1632" s="11" t="n">
        <v>1</v>
      </c>
      <c r="L1632" s="12" t="n">
        <v>12.9928315412186</v>
      </c>
      <c r="M1632" s="12" t="n">
        <v>0.448028673835126</v>
      </c>
      <c r="N1632" s="13" t="n">
        <v>0.749116607773852</v>
      </c>
      <c r="O1632" s="13" t="n">
        <v>0.760752688172043</v>
      </c>
      <c r="P1632" s="13" t="n">
        <v>0.163978494623656</v>
      </c>
      <c r="Q1632" s="13" t="n">
        <v>-0.0341843357853743</v>
      </c>
      <c r="R1632" s="13" t="n">
        <v>0.0547550432276658</v>
      </c>
      <c r="S1632" s="11" t="n">
        <v>0</v>
      </c>
      <c r="T1632" s="13" t="n">
        <v>-0.0645161290322581</v>
      </c>
      <c r="U1632" s="13" t="n">
        <v>-0.0324786324786325</v>
      </c>
      <c r="V1632" s="11" t="n">
        <v>0</v>
      </c>
      <c r="W1632" s="13"/>
      <c r="X1632" s="11"/>
      <c r="Y1632" s="11"/>
      <c r="Z1632" s="11"/>
      <c r="AA1632" s="11"/>
      <c r="AB1632" s="10" t="s">
        <v>516</v>
      </c>
      <c r="AC1632" s="11" t="n">
        <v>12</v>
      </c>
      <c r="AD1632" s="11" t="n">
        <v>5</v>
      </c>
      <c r="AE1632" s="11" t="n">
        <v>2</v>
      </c>
      <c r="AF1632" s="11" t="n">
        <v>6</v>
      </c>
      <c r="AG1632" s="11" t="n">
        <v>4</v>
      </c>
      <c r="AH1632" s="11" t="n">
        <v>0</v>
      </c>
      <c r="AI1632" s="13" t="n">
        <v>0.413793103448276</v>
      </c>
      <c r="AJ1632" s="13" t="n">
        <v>0.172413793103448</v>
      </c>
      <c r="AK1632" s="13" t="n">
        <v>0.0689655172413793</v>
      </c>
      <c r="AL1632" s="13" t="n">
        <v>0.206896551724138</v>
      </c>
      <c r="AM1632" s="13" t="n">
        <v>0.137931034482759</v>
      </c>
      <c r="AN1632" s="11" t="n">
        <v>2</v>
      </c>
      <c r="AO1632" s="13" t="n">
        <v>0.0645161290322581</v>
      </c>
      <c r="AP1632" s="11" t="n">
        <v>1</v>
      </c>
      <c r="AQ1632" s="11" t="n">
        <v>1</v>
      </c>
      <c r="AR1632" s="13" t="n">
        <v>0.032258064516129</v>
      </c>
      <c r="AS1632" s="13" t="n">
        <v>0.032258064516129</v>
      </c>
      <c r="AT1632" s="14" t="n">
        <f aca="false">SUMIFS(시도_소아과개폐업!$C$5:$C$293,시도_소아과개폐업!$A$5:$A$293,$D1632,시도_소아과개폐업!$B$5:$B$293,$B1632)</f>
        <v>41</v>
      </c>
      <c r="AU1632" s="14" t="n">
        <f aca="false">SUMIFS(시도_소아과개폐업!$D$5:$D$293,시도_소아과개폐업!$A$5:$A$293,$D1632,시도_소아과개폐업!$B$5:$B$293,$B1632)</f>
        <v>22</v>
      </c>
      <c r="AV1632" s="14" t="n">
        <f aca="false">SUMIFS(시도_소아과개폐업!$F$5:$F$293,시도_소아과개폐업!$A$5:$A$293,$D1632,시도_소아과개폐업!$B$5:$B$293,$B1632)</f>
        <v>19</v>
      </c>
      <c r="AW1632" s="15" t="n">
        <f aca="false">SUMIFS(시도_소아과개폐업!$G$5:$G$293,시도_소아과개폐업!$A$5:$A$293,$D1632,시도_소아과개폐업!$B$5:$B$293,$B1632)</f>
        <v>0.162962962962963</v>
      </c>
      <c r="AX1632" s="14" t="n">
        <f aca="false">SUMIFS(시도_소아과개폐업!$H$5:$H$293,시도_소아과개폐업!$A$5:$A$293,$D1632,시도_소아과개폐업!$B$5:$B$293,$B1632)</f>
        <v>74</v>
      </c>
      <c r="AY1632" s="14" t="n">
        <f aca="false">SUMIFS(시군구_병원급!$E$5:$E$3668,시군구_병원급!$A$5:$A$3668,$A1632,시군구_병원급!$D$5:$D$3668,$D1632)</f>
        <v>5</v>
      </c>
      <c r="AZ1632" s="14" t="n">
        <f aca="false">SUMIFS(시군구_병원급!$F$5:$F$3668,시군구_병원급!$A$5:$A$3668,$A1632,시군구_병원급!$D$5:$D$3668,$D1632)</f>
        <v>3</v>
      </c>
      <c r="BA1632" s="14" t="n">
        <f aca="false">SUMIFS(시군구_병원급!$G$5:$G$3668,시군구_병원급!$A$5:$A$3668,$A1632,시군구_병원급!$D$5:$D$3668,$D1632)</f>
        <v>8</v>
      </c>
      <c r="BB1632" s="14" t="n">
        <f aca="false">SUMIFS(시군구_병원급!$H$5:$H$3668,시군구_병원급!$A$5:$A$3668,$A1632,시군구_병원급!$D$5:$D$3668,$D1632)</f>
        <v>17</v>
      </c>
      <c r="BC1632" s="16" t="n">
        <f aca="false">K1632+AY1632</f>
        <v>6</v>
      </c>
      <c r="BD1632" s="17" t="n">
        <f aca="false">IF(E1632=0,"",(K1632+AY1632)/E1632*1000)</f>
        <v>2.68817204301075</v>
      </c>
      <c r="BE1632" s="16" t="n">
        <f aca="false">AY1632-SUMIFS(시군구_병원급!$E$5:$E$3668,시군구_병원급!$A$5:$A$3668,$A1632,시군구_병원급!$D$5:$D$3668,$D1632-3)</f>
        <v>0</v>
      </c>
      <c r="BF1632" s="16" t="n">
        <f aca="false">IF(AY1632=0,1,0)</f>
        <v>0</v>
      </c>
      <c r="BG1632" s="16" t="n">
        <f aca="false">IF(K1632+AY1632=0,1,0)</f>
        <v>0</v>
      </c>
      <c r="BH1632" s="16" t="n">
        <f aca="false">AF1632+AG1632+AH1632</f>
        <v>10</v>
      </c>
      <c r="BI1632" s="18" t="n">
        <f aca="false">IF(H1632=0,"",BH1632/H1632)</f>
        <v>0.344827586206897</v>
      </c>
      <c r="BJ1632" s="16" t="n">
        <f aca="false">IF(AP1632="","",AP1632+AN1632)</f>
        <v>3</v>
      </c>
    </row>
    <row r="1633" customFormat="false" ht="15" hidden="false" customHeight="true" outlineLevel="0" collapsed="false">
      <c r="A1633" s="9" t="s">
        <v>120</v>
      </c>
      <c r="B1633" s="10" t="s">
        <v>115</v>
      </c>
      <c r="C1633" s="10" t="s">
        <v>121</v>
      </c>
      <c r="D1633" s="9" t="n">
        <v>2023</v>
      </c>
      <c r="E1633" s="11" t="n">
        <v>2138</v>
      </c>
      <c r="F1633" s="11" t="n">
        <v>302</v>
      </c>
      <c r="G1633" s="11" t="n">
        <v>317</v>
      </c>
      <c r="H1633" s="11" t="n">
        <v>36</v>
      </c>
      <c r="I1633" s="11" t="n">
        <v>1950</v>
      </c>
      <c r="J1633" s="11" t="n">
        <v>1414</v>
      </c>
      <c r="K1633" s="11" t="n">
        <v>3</v>
      </c>
      <c r="L1633" s="12" t="n">
        <v>16.8381665107577</v>
      </c>
      <c r="M1633" s="12" t="n">
        <v>1.40318054256314</v>
      </c>
      <c r="N1633" s="13" t="n">
        <v>0.725128205128205</v>
      </c>
      <c r="O1633" s="13" t="n">
        <v>0.912067352666043</v>
      </c>
      <c r="P1633" s="13" t="n">
        <v>0.148269410664172</v>
      </c>
      <c r="Q1633" s="13" t="n">
        <v>-0.186143890369243</v>
      </c>
      <c r="R1633" s="13" t="n">
        <v>0.0968858131487889</v>
      </c>
      <c r="S1633" s="11" t="n">
        <v>0</v>
      </c>
      <c r="T1633" s="13" t="n">
        <v>-0.142857142857143</v>
      </c>
      <c r="U1633" s="13" t="n">
        <v>-0.132562277580071</v>
      </c>
      <c r="V1633" s="11" t="n">
        <v>0</v>
      </c>
      <c r="W1633" s="13"/>
      <c r="X1633" s="11"/>
      <c r="Y1633" s="11"/>
      <c r="Z1633" s="11"/>
      <c r="AA1633" s="11"/>
      <c r="AB1633" s="10" t="s">
        <v>516</v>
      </c>
      <c r="AC1633" s="11" t="n">
        <v>16</v>
      </c>
      <c r="AD1633" s="11" t="n">
        <v>7</v>
      </c>
      <c r="AE1633" s="11" t="n">
        <v>6</v>
      </c>
      <c r="AF1633" s="11" t="n">
        <v>2</v>
      </c>
      <c r="AG1633" s="11" t="n">
        <v>5</v>
      </c>
      <c r="AH1633" s="11" t="n">
        <v>0</v>
      </c>
      <c r="AI1633" s="13" t="n">
        <v>0.444444444444444</v>
      </c>
      <c r="AJ1633" s="13" t="n">
        <v>0.194444444444444</v>
      </c>
      <c r="AK1633" s="13" t="n">
        <v>0.166666666666667</v>
      </c>
      <c r="AL1633" s="13" t="n">
        <v>0.0555555555555556</v>
      </c>
      <c r="AM1633" s="13" t="n">
        <v>0.138888888888889</v>
      </c>
      <c r="AN1633" s="11" t="n">
        <v>2</v>
      </c>
      <c r="AO1633" s="13" t="n">
        <v>0.0526315789473684</v>
      </c>
      <c r="AP1633" s="11" t="n">
        <v>6</v>
      </c>
      <c r="AQ1633" s="11" t="n">
        <v>2</v>
      </c>
      <c r="AR1633" s="13" t="n">
        <v>0.142857142857143</v>
      </c>
      <c r="AS1633" s="13" t="n">
        <v>0.0476190476190476</v>
      </c>
      <c r="AT1633" s="14" t="n">
        <f aca="false">SUMIFS(시도_소아과개폐업!$C$5:$C$293,시도_소아과개폐업!$A$5:$A$293,$D1633,시도_소아과개폐업!$B$5:$B$293,$B1633)</f>
        <v>41</v>
      </c>
      <c r="AU1633" s="14" t="n">
        <f aca="false">SUMIFS(시도_소아과개폐업!$D$5:$D$293,시도_소아과개폐업!$A$5:$A$293,$D1633,시도_소아과개폐업!$B$5:$B$293,$B1633)</f>
        <v>22</v>
      </c>
      <c r="AV1633" s="14" t="n">
        <f aca="false">SUMIFS(시도_소아과개폐업!$F$5:$F$293,시도_소아과개폐업!$A$5:$A$293,$D1633,시도_소아과개폐업!$B$5:$B$293,$B1633)</f>
        <v>19</v>
      </c>
      <c r="AW1633" s="15" t="n">
        <f aca="false">SUMIFS(시도_소아과개폐업!$G$5:$G$293,시도_소아과개폐업!$A$5:$A$293,$D1633,시도_소아과개폐업!$B$5:$B$293,$B1633)</f>
        <v>0.162962962962963</v>
      </c>
      <c r="AX1633" s="14" t="n">
        <f aca="false">SUMIFS(시도_소아과개폐업!$H$5:$H$293,시도_소아과개폐업!$A$5:$A$293,$D1633,시도_소아과개폐업!$B$5:$B$293,$B1633)</f>
        <v>74</v>
      </c>
      <c r="AY1633" s="14" t="n">
        <f aca="false">SUMIFS(시군구_병원급!$E$5:$E$3668,시군구_병원급!$A$5:$A$3668,$A1633,시군구_병원급!$D$5:$D$3668,$D1633)</f>
        <v>6</v>
      </c>
      <c r="AZ1633" s="14" t="n">
        <f aca="false">SUMIFS(시군구_병원급!$F$5:$F$3668,시군구_병원급!$A$5:$A$3668,$A1633,시군구_병원급!$D$5:$D$3668,$D1633)</f>
        <v>2</v>
      </c>
      <c r="BA1633" s="14" t="n">
        <f aca="false">SUMIFS(시군구_병원급!$G$5:$G$3668,시군구_병원급!$A$5:$A$3668,$A1633,시군구_병원급!$D$5:$D$3668,$D1633)</f>
        <v>4</v>
      </c>
      <c r="BB1633" s="14" t="n">
        <f aca="false">SUMIFS(시군구_병원급!$H$5:$H$3668,시군구_병원급!$A$5:$A$3668,$A1633,시군구_병원급!$D$5:$D$3668,$D1633)</f>
        <v>9</v>
      </c>
      <c r="BC1633" s="16" t="n">
        <f aca="false">K1633+AY1633</f>
        <v>9</v>
      </c>
      <c r="BD1633" s="17" t="n">
        <f aca="false">IF(E1633=0,"",(K1633+AY1633)/E1633*1000)</f>
        <v>4.20954162768943</v>
      </c>
      <c r="BE1633" s="16" t="n">
        <f aca="false">AY1633-SUMIFS(시군구_병원급!$E$5:$E$3668,시군구_병원급!$A$5:$A$3668,$A1633,시군구_병원급!$D$5:$D$3668,$D1633-3)</f>
        <v>0</v>
      </c>
      <c r="BF1633" s="16" t="n">
        <f aca="false">IF(AY1633=0,1,0)</f>
        <v>0</v>
      </c>
      <c r="BG1633" s="16" t="n">
        <f aca="false">IF(K1633+AY1633=0,1,0)</f>
        <v>0</v>
      </c>
      <c r="BH1633" s="16" t="n">
        <f aca="false">AF1633+AG1633+AH1633</f>
        <v>7</v>
      </c>
      <c r="BI1633" s="18" t="n">
        <f aca="false">IF(H1633=0,"",BH1633/H1633)</f>
        <v>0.194444444444444</v>
      </c>
      <c r="BJ1633" s="16" t="n">
        <f aca="false">IF(AP1633="","",AP1633+AN1633)</f>
        <v>8</v>
      </c>
    </row>
    <row r="1634" customFormat="false" ht="15" hidden="false" customHeight="true" outlineLevel="0" collapsed="false">
      <c r="A1634" s="9" t="s">
        <v>122</v>
      </c>
      <c r="B1634" s="10" t="s">
        <v>115</v>
      </c>
      <c r="C1634" s="10" t="s">
        <v>123</v>
      </c>
      <c r="D1634" s="9" t="n">
        <v>2023</v>
      </c>
      <c r="E1634" s="11" t="n">
        <v>10306</v>
      </c>
      <c r="F1634" s="11" t="n">
        <v>1594</v>
      </c>
      <c r="G1634" s="11" t="n">
        <v>1615</v>
      </c>
      <c r="H1634" s="11" t="n">
        <v>131</v>
      </c>
      <c r="I1634" s="11" t="n">
        <v>5943</v>
      </c>
      <c r="J1634" s="11" t="n">
        <v>4781</v>
      </c>
      <c r="K1634" s="11" t="n">
        <v>13</v>
      </c>
      <c r="L1634" s="12" t="n">
        <v>12.7110421113914</v>
      </c>
      <c r="M1634" s="12" t="n">
        <v>1.26140112555793</v>
      </c>
      <c r="N1634" s="13" t="n">
        <v>0.804475853945819</v>
      </c>
      <c r="O1634" s="13" t="n">
        <v>0.576654376091597</v>
      </c>
      <c r="P1634" s="13" t="n">
        <v>0.15670483213662</v>
      </c>
      <c r="Q1634" s="13" t="n">
        <v>-0.12004781420765</v>
      </c>
      <c r="R1634" s="13" t="n">
        <v>0.100136239782016</v>
      </c>
      <c r="S1634" s="11" t="n">
        <v>-1</v>
      </c>
      <c r="T1634" s="13" t="n">
        <v>-0.0296296296296297</v>
      </c>
      <c r="U1634" s="13" t="n">
        <v>-0.0250984251968504</v>
      </c>
      <c r="V1634" s="11" t="n">
        <v>0</v>
      </c>
      <c r="W1634" s="13"/>
      <c r="X1634" s="11"/>
      <c r="Y1634" s="11"/>
      <c r="Z1634" s="11"/>
      <c r="AA1634" s="11"/>
      <c r="AB1634" s="10" t="s">
        <v>516</v>
      </c>
      <c r="AC1634" s="11" t="n">
        <v>36</v>
      </c>
      <c r="AD1634" s="11" t="n">
        <v>45</v>
      </c>
      <c r="AE1634" s="11" t="n">
        <v>36</v>
      </c>
      <c r="AF1634" s="11" t="n">
        <v>8</v>
      </c>
      <c r="AG1634" s="11" t="n">
        <v>5</v>
      </c>
      <c r="AH1634" s="11" t="n">
        <v>1</v>
      </c>
      <c r="AI1634" s="13" t="n">
        <v>0.274809160305344</v>
      </c>
      <c r="AJ1634" s="13" t="n">
        <v>0.343511450381679</v>
      </c>
      <c r="AK1634" s="13" t="n">
        <v>0.274809160305344</v>
      </c>
      <c r="AL1634" s="13" t="n">
        <v>0.0610687022900763</v>
      </c>
      <c r="AM1634" s="13" t="n">
        <v>0.0381679389312977</v>
      </c>
      <c r="AN1634" s="11" t="n">
        <v>3</v>
      </c>
      <c r="AO1634" s="13" t="n">
        <v>0.0223880597014925</v>
      </c>
      <c r="AP1634" s="11" t="n">
        <v>9</v>
      </c>
      <c r="AQ1634" s="11" t="n">
        <v>6</v>
      </c>
      <c r="AR1634" s="13" t="n">
        <v>0.0656934306569343</v>
      </c>
      <c r="AS1634" s="13" t="n">
        <v>0.0437956204379562</v>
      </c>
      <c r="AT1634" s="14" t="n">
        <f aca="false">SUMIFS(시도_소아과개폐업!$C$5:$C$293,시도_소아과개폐업!$A$5:$A$293,$D1634,시도_소아과개폐업!$B$5:$B$293,$B1634)</f>
        <v>41</v>
      </c>
      <c r="AU1634" s="14" t="n">
        <f aca="false">SUMIFS(시도_소아과개폐업!$D$5:$D$293,시도_소아과개폐업!$A$5:$A$293,$D1634,시도_소아과개폐업!$B$5:$B$293,$B1634)</f>
        <v>22</v>
      </c>
      <c r="AV1634" s="14" t="n">
        <f aca="false">SUMIFS(시도_소아과개폐업!$F$5:$F$293,시도_소아과개폐업!$A$5:$A$293,$D1634,시도_소아과개폐업!$B$5:$B$293,$B1634)</f>
        <v>19</v>
      </c>
      <c r="AW1634" s="15" t="n">
        <f aca="false">SUMIFS(시도_소아과개폐업!$G$5:$G$293,시도_소아과개폐업!$A$5:$A$293,$D1634,시도_소아과개폐업!$B$5:$B$293,$B1634)</f>
        <v>0.162962962962963</v>
      </c>
      <c r="AX1634" s="14" t="n">
        <f aca="false">SUMIFS(시도_소아과개폐업!$H$5:$H$293,시도_소아과개폐업!$A$5:$A$293,$D1634,시도_소아과개폐업!$B$5:$B$293,$B1634)</f>
        <v>74</v>
      </c>
      <c r="AY1634" s="14" t="n">
        <f aca="false">SUMIFS(시군구_병원급!$E$5:$E$3668,시군구_병원급!$A$5:$A$3668,$A1634,시군구_병원급!$D$5:$D$3668,$D1634)</f>
        <v>12</v>
      </c>
      <c r="AZ1634" s="14" t="n">
        <f aca="false">SUMIFS(시군구_병원급!$F$5:$F$3668,시군구_병원급!$A$5:$A$3668,$A1634,시군구_병원급!$D$5:$D$3668,$D1634)</f>
        <v>4</v>
      </c>
      <c r="BA1634" s="14" t="n">
        <f aca="false">SUMIFS(시군구_병원급!$G$5:$G$3668,시군구_병원급!$A$5:$A$3668,$A1634,시군구_병원급!$D$5:$D$3668,$D1634)</f>
        <v>23</v>
      </c>
      <c r="BB1634" s="14" t="n">
        <f aca="false">SUMIFS(시군구_병원급!$H$5:$H$3668,시군구_병원급!$A$5:$A$3668,$A1634,시군구_병원급!$D$5:$D$3668,$D1634)</f>
        <v>45</v>
      </c>
      <c r="BC1634" s="16" t="n">
        <f aca="false">K1634+AY1634</f>
        <v>25</v>
      </c>
      <c r="BD1634" s="17" t="n">
        <f aca="false">IF(E1634=0,"",(K1634+AY1634)/E1634*1000)</f>
        <v>2.42577139530371</v>
      </c>
      <c r="BE1634" s="16" t="n">
        <f aca="false">AY1634-SUMIFS(시군구_병원급!$E$5:$E$3668,시군구_병원급!$A$5:$A$3668,$A1634,시군구_병원급!$D$5:$D$3668,$D1634-3)</f>
        <v>-1</v>
      </c>
      <c r="BF1634" s="16" t="n">
        <f aca="false">IF(AY1634=0,1,0)</f>
        <v>0</v>
      </c>
      <c r="BG1634" s="16" t="n">
        <f aca="false">IF(K1634+AY1634=0,1,0)</f>
        <v>0</v>
      </c>
      <c r="BH1634" s="16" t="n">
        <f aca="false">AF1634+AG1634+AH1634</f>
        <v>14</v>
      </c>
      <c r="BI1634" s="18" t="n">
        <f aca="false">IF(H1634=0,"",BH1634/H1634)</f>
        <v>0.106870229007634</v>
      </c>
      <c r="BJ1634" s="16" t="n">
        <f aca="false">IF(AP1634="","",AP1634+AN1634)</f>
        <v>12</v>
      </c>
    </row>
    <row r="1635" customFormat="false" ht="15" hidden="false" customHeight="true" outlineLevel="0" collapsed="false">
      <c r="A1635" s="9" t="s">
        <v>124</v>
      </c>
      <c r="B1635" s="10" t="s">
        <v>115</v>
      </c>
      <c r="C1635" s="10" t="s">
        <v>125</v>
      </c>
      <c r="D1635" s="9" t="n">
        <v>2023</v>
      </c>
      <c r="E1635" s="11" t="n">
        <v>8581</v>
      </c>
      <c r="F1635" s="11" t="n">
        <v>1056</v>
      </c>
      <c r="G1635" s="11" t="n">
        <v>1061</v>
      </c>
      <c r="H1635" s="11" t="n">
        <v>106</v>
      </c>
      <c r="I1635" s="11" t="n">
        <v>6049</v>
      </c>
      <c r="J1635" s="11" t="n">
        <v>4700</v>
      </c>
      <c r="K1635" s="11" t="n">
        <v>13</v>
      </c>
      <c r="L1635" s="12" t="n">
        <v>12.3528726255681</v>
      </c>
      <c r="M1635" s="12" t="n">
        <v>1.51497494464515</v>
      </c>
      <c r="N1635" s="13" t="n">
        <v>0.776987931889569</v>
      </c>
      <c r="O1635" s="13" t="n">
        <v>0.704929495396807</v>
      </c>
      <c r="P1635" s="13" t="n">
        <v>0.123645262789885</v>
      </c>
      <c r="Q1635" s="13" t="n">
        <v>-0.156907054431126</v>
      </c>
      <c r="R1635" s="13" t="n">
        <v>-0.164566929133858</v>
      </c>
      <c r="S1635" s="11" t="n">
        <v>3</v>
      </c>
      <c r="T1635" s="13" t="n">
        <v>-0.0185185185185185</v>
      </c>
      <c r="U1635" s="13" t="n">
        <v>-0.0381618699316266</v>
      </c>
      <c r="V1635" s="11" t="n">
        <v>0</v>
      </c>
      <c r="W1635" s="13"/>
      <c r="X1635" s="11"/>
      <c r="Y1635" s="11"/>
      <c r="Z1635" s="11"/>
      <c r="AA1635" s="11"/>
      <c r="AB1635" s="10" t="s">
        <v>516</v>
      </c>
      <c r="AC1635" s="11" t="n">
        <v>37</v>
      </c>
      <c r="AD1635" s="11" t="n">
        <v>36</v>
      </c>
      <c r="AE1635" s="11" t="n">
        <v>25</v>
      </c>
      <c r="AF1635" s="11" t="n">
        <v>1</v>
      </c>
      <c r="AG1635" s="11" t="n">
        <v>5</v>
      </c>
      <c r="AH1635" s="11" t="n">
        <v>2</v>
      </c>
      <c r="AI1635" s="13" t="n">
        <v>0.349056603773585</v>
      </c>
      <c r="AJ1635" s="13" t="n">
        <v>0.339622641509434</v>
      </c>
      <c r="AK1635" s="13" t="n">
        <v>0.235849056603774</v>
      </c>
      <c r="AL1635" s="13" t="n">
        <v>0.00943396226415094</v>
      </c>
      <c r="AM1635" s="13" t="n">
        <v>0.0471698113207547</v>
      </c>
      <c r="AN1635" s="11" t="n">
        <v>4</v>
      </c>
      <c r="AO1635" s="13" t="n">
        <v>0.0363636363636364</v>
      </c>
      <c r="AP1635" s="11" t="n">
        <v>2</v>
      </c>
      <c r="AQ1635" s="11" t="n">
        <v>1</v>
      </c>
      <c r="AR1635" s="13" t="n">
        <v>0.018018018018018</v>
      </c>
      <c r="AS1635" s="13" t="n">
        <v>0.00900900900900901</v>
      </c>
      <c r="AT1635" s="14" t="n">
        <f aca="false">SUMIFS(시도_소아과개폐업!$C$5:$C$293,시도_소아과개폐업!$A$5:$A$293,$D1635,시도_소아과개폐업!$B$5:$B$293,$B1635)</f>
        <v>41</v>
      </c>
      <c r="AU1635" s="14" t="n">
        <f aca="false">SUMIFS(시도_소아과개폐업!$D$5:$D$293,시도_소아과개폐업!$A$5:$A$293,$D1635,시도_소아과개폐업!$B$5:$B$293,$B1635)</f>
        <v>22</v>
      </c>
      <c r="AV1635" s="14" t="n">
        <f aca="false">SUMIFS(시도_소아과개폐업!$F$5:$F$293,시도_소아과개폐업!$A$5:$A$293,$D1635,시도_소아과개폐업!$B$5:$B$293,$B1635)</f>
        <v>19</v>
      </c>
      <c r="AW1635" s="15" t="n">
        <f aca="false">SUMIFS(시도_소아과개폐업!$G$5:$G$293,시도_소아과개폐업!$A$5:$A$293,$D1635,시도_소아과개폐업!$B$5:$B$293,$B1635)</f>
        <v>0.162962962962963</v>
      </c>
      <c r="AX1635" s="14" t="n">
        <f aca="false">SUMIFS(시도_소아과개폐업!$H$5:$H$293,시도_소아과개폐업!$A$5:$A$293,$D1635,시도_소아과개폐업!$B$5:$B$293,$B1635)</f>
        <v>74</v>
      </c>
      <c r="AY1635" s="14" t="n">
        <f aca="false">SUMIFS(시군구_병원급!$E$5:$E$3668,시군구_병원급!$A$5:$A$3668,$A1635,시군구_병원급!$D$5:$D$3668,$D1635)</f>
        <v>14</v>
      </c>
      <c r="AZ1635" s="14" t="n">
        <f aca="false">SUMIFS(시군구_병원급!$F$5:$F$3668,시군구_병원급!$A$5:$A$3668,$A1635,시군구_병원급!$D$5:$D$3668,$D1635)</f>
        <v>3</v>
      </c>
      <c r="BA1635" s="14" t="n">
        <f aca="false">SUMIFS(시군구_병원급!$G$5:$G$3668,시군구_병원급!$A$5:$A$3668,$A1635,시군구_병원급!$D$5:$D$3668,$D1635)</f>
        <v>22</v>
      </c>
      <c r="BB1635" s="14" t="n">
        <f aca="false">SUMIFS(시군구_병원급!$H$5:$H$3668,시군구_병원급!$A$5:$A$3668,$A1635,시군구_병원급!$D$5:$D$3668,$D1635)</f>
        <v>45</v>
      </c>
      <c r="BC1635" s="16" t="n">
        <f aca="false">K1635+AY1635</f>
        <v>27</v>
      </c>
      <c r="BD1635" s="17" t="n">
        <f aca="false">IF(E1635=0,"",(K1635+AY1635)/E1635*1000)</f>
        <v>3.14648642349377</v>
      </c>
      <c r="BE1635" s="16" t="n">
        <f aca="false">AY1635-SUMIFS(시군구_병원급!$E$5:$E$3668,시군구_병원급!$A$5:$A$3668,$A1635,시군구_병원급!$D$5:$D$3668,$D1635-3)</f>
        <v>0</v>
      </c>
      <c r="BF1635" s="16" t="n">
        <f aca="false">IF(AY1635=0,1,0)</f>
        <v>0</v>
      </c>
      <c r="BG1635" s="16" t="n">
        <f aca="false">IF(K1635+AY1635=0,1,0)</f>
        <v>0</v>
      </c>
      <c r="BH1635" s="16" t="n">
        <f aca="false">AF1635+AG1635+AH1635</f>
        <v>8</v>
      </c>
      <c r="BI1635" s="18" t="n">
        <f aca="false">IF(H1635=0,"",BH1635/H1635)</f>
        <v>0.0754716981132075</v>
      </c>
      <c r="BJ1635" s="16" t="n">
        <f aca="false">IF(AP1635="","",AP1635+AN1635)</f>
        <v>6</v>
      </c>
    </row>
    <row r="1636" customFormat="false" ht="15" hidden="false" customHeight="true" outlineLevel="0" collapsed="false">
      <c r="A1636" s="9" t="s">
        <v>126</v>
      </c>
      <c r="B1636" s="10" t="s">
        <v>115</v>
      </c>
      <c r="C1636" s="10" t="s">
        <v>127</v>
      </c>
      <c r="D1636" s="9" t="n">
        <v>2023</v>
      </c>
      <c r="E1636" s="11" t="n">
        <v>6389</v>
      </c>
      <c r="F1636" s="11" t="n">
        <v>788</v>
      </c>
      <c r="G1636" s="11" t="n">
        <v>784</v>
      </c>
      <c r="H1636" s="11" t="n">
        <v>112</v>
      </c>
      <c r="I1636" s="11" t="n">
        <v>5063</v>
      </c>
      <c r="J1636" s="11" t="n">
        <v>3486</v>
      </c>
      <c r="K1636" s="11" t="n">
        <v>11</v>
      </c>
      <c r="L1636" s="12" t="n">
        <v>17.5301299107842</v>
      </c>
      <c r="M1636" s="12" t="n">
        <v>1.7217091876663</v>
      </c>
      <c r="N1636" s="13" t="n">
        <v>0.688524590163934</v>
      </c>
      <c r="O1636" s="13" t="n">
        <v>0.79245578337768</v>
      </c>
      <c r="P1636" s="13" t="n">
        <v>0.122710909375489</v>
      </c>
      <c r="Q1636" s="13" t="n">
        <v>-0.300372317126588</v>
      </c>
      <c r="R1636" s="13" t="n">
        <v>-0.214428857715431</v>
      </c>
      <c r="S1636" s="11" t="n">
        <v>0</v>
      </c>
      <c r="T1636" s="13" t="n">
        <v>-0.0666666666666667</v>
      </c>
      <c r="U1636" s="13" t="n">
        <v>-0.112065941774816</v>
      </c>
      <c r="V1636" s="11" t="n">
        <v>0</v>
      </c>
      <c r="W1636" s="13"/>
      <c r="X1636" s="11"/>
      <c r="Y1636" s="11"/>
      <c r="Z1636" s="11"/>
      <c r="AA1636" s="11"/>
      <c r="AB1636" s="10" t="s">
        <v>516</v>
      </c>
      <c r="AC1636" s="11" t="n">
        <v>18</v>
      </c>
      <c r="AD1636" s="11" t="n">
        <v>38</v>
      </c>
      <c r="AE1636" s="11" t="n">
        <v>40</v>
      </c>
      <c r="AF1636" s="11" t="n">
        <v>7</v>
      </c>
      <c r="AG1636" s="11" t="n">
        <v>7</v>
      </c>
      <c r="AH1636" s="11" t="n">
        <v>2</v>
      </c>
      <c r="AI1636" s="13" t="n">
        <v>0.160714285714286</v>
      </c>
      <c r="AJ1636" s="13" t="n">
        <v>0.339285714285714</v>
      </c>
      <c r="AK1636" s="13" t="n">
        <v>0.357142857142857</v>
      </c>
      <c r="AL1636" s="13" t="n">
        <v>0.0625</v>
      </c>
      <c r="AM1636" s="13" t="n">
        <v>0.0625</v>
      </c>
      <c r="AN1636" s="11" t="n">
        <v>2</v>
      </c>
      <c r="AO1636" s="13" t="n">
        <v>0.0175438596491228</v>
      </c>
      <c r="AP1636" s="11" t="n">
        <v>15</v>
      </c>
      <c r="AQ1636" s="11" t="n">
        <v>6</v>
      </c>
      <c r="AR1636" s="13" t="n">
        <v>0.121951219512195</v>
      </c>
      <c r="AS1636" s="13" t="n">
        <v>0.0487804878048781</v>
      </c>
      <c r="AT1636" s="14" t="n">
        <f aca="false">SUMIFS(시도_소아과개폐업!$C$5:$C$293,시도_소아과개폐업!$A$5:$A$293,$D1636,시도_소아과개폐업!$B$5:$B$293,$B1636)</f>
        <v>41</v>
      </c>
      <c r="AU1636" s="14" t="n">
        <f aca="false">SUMIFS(시도_소아과개폐업!$D$5:$D$293,시도_소아과개폐업!$A$5:$A$293,$D1636,시도_소아과개폐업!$B$5:$B$293,$B1636)</f>
        <v>22</v>
      </c>
      <c r="AV1636" s="14" t="n">
        <f aca="false">SUMIFS(시도_소아과개폐업!$F$5:$F$293,시도_소아과개폐업!$A$5:$A$293,$D1636,시도_소아과개폐업!$B$5:$B$293,$B1636)</f>
        <v>19</v>
      </c>
      <c r="AW1636" s="15" t="n">
        <f aca="false">SUMIFS(시도_소아과개폐업!$G$5:$G$293,시도_소아과개폐업!$A$5:$A$293,$D1636,시도_소아과개폐업!$B$5:$B$293,$B1636)</f>
        <v>0.162962962962963</v>
      </c>
      <c r="AX1636" s="14" t="n">
        <f aca="false">SUMIFS(시도_소아과개폐업!$H$5:$H$293,시도_소아과개폐업!$A$5:$A$293,$D1636,시도_소아과개폐업!$B$5:$B$293,$B1636)</f>
        <v>74</v>
      </c>
      <c r="AY1636" s="14" t="n">
        <f aca="false">SUMIFS(시군구_병원급!$E$5:$E$3668,시군구_병원급!$A$5:$A$3668,$A1636,시군구_병원급!$D$5:$D$3668,$D1636)</f>
        <v>5</v>
      </c>
      <c r="AZ1636" s="14" t="n">
        <f aca="false">SUMIFS(시군구_병원급!$F$5:$F$3668,시군구_병원급!$A$5:$A$3668,$A1636,시군구_병원급!$D$5:$D$3668,$D1636)</f>
        <v>1</v>
      </c>
      <c r="BA1636" s="14" t="n">
        <f aca="false">SUMIFS(시군구_병원급!$G$5:$G$3668,시군구_병원급!$A$5:$A$3668,$A1636,시군구_병원급!$D$5:$D$3668,$D1636)</f>
        <v>7</v>
      </c>
      <c r="BB1636" s="14" t="n">
        <f aca="false">SUMIFS(시군구_병원급!$H$5:$H$3668,시군구_병원급!$A$5:$A$3668,$A1636,시군구_병원급!$D$5:$D$3668,$D1636)</f>
        <v>20</v>
      </c>
      <c r="BC1636" s="16" t="n">
        <f aca="false">K1636+AY1636</f>
        <v>16</v>
      </c>
      <c r="BD1636" s="17" t="n">
        <f aca="false">IF(E1636=0,"",(K1636+AY1636)/E1636*1000)</f>
        <v>2.50430427296917</v>
      </c>
      <c r="BE1636" s="16" t="n">
        <f aca="false">AY1636-SUMIFS(시군구_병원급!$E$5:$E$3668,시군구_병원급!$A$5:$A$3668,$A1636,시군구_병원급!$D$5:$D$3668,$D1636-3)</f>
        <v>0</v>
      </c>
      <c r="BF1636" s="16" t="n">
        <f aca="false">IF(AY1636=0,1,0)</f>
        <v>0</v>
      </c>
      <c r="BG1636" s="16" t="n">
        <f aca="false">IF(K1636+AY1636=0,1,0)</f>
        <v>0</v>
      </c>
      <c r="BH1636" s="16" t="n">
        <f aca="false">AF1636+AG1636+AH1636</f>
        <v>16</v>
      </c>
      <c r="BI1636" s="18" t="n">
        <f aca="false">IF(H1636=0,"",BH1636/H1636)</f>
        <v>0.142857142857143</v>
      </c>
      <c r="BJ1636" s="16" t="n">
        <f aca="false">IF(AP1636="","",AP1636+AN1636)</f>
        <v>17</v>
      </c>
    </row>
    <row r="1637" customFormat="false" ht="15" hidden="false" customHeight="true" outlineLevel="0" collapsed="false">
      <c r="A1637" s="9" t="s">
        <v>128</v>
      </c>
      <c r="B1637" s="10" t="s">
        <v>115</v>
      </c>
      <c r="C1637" s="10" t="s">
        <v>129</v>
      </c>
      <c r="D1637" s="9" t="n">
        <v>2023</v>
      </c>
      <c r="E1637" s="11" t="n">
        <v>8076</v>
      </c>
      <c r="F1637" s="11" t="n">
        <v>1119</v>
      </c>
      <c r="G1637" s="11" t="n">
        <v>1166</v>
      </c>
      <c r="H1637" s="11" t="n">
        <v>133</v>
      </c>
      <c r="I1637" s="11" t="n">
        <v>5891</v>
      </c>
      <c r="J1637" s="11" t="n">
        <v>4313</v>
      </c>
      <c r="K1637" s="11" t="n">
        <v>16</v>
      </c>
      <c r="L1637" s="12" t="n">
        <v>16.468548786528</v>
      </c>
      <c r="M1637" s="12" t="n">
        <v>1.98117880138683</v>
      </c>
      <c r="N1637" s="13" t="n">
        <v>0.732133763367849</v>
      </c>
      <c r="O1637" s="13" t="n">
        <v>0.729445269935612</v>
      </c>
      <c r="P1637" s="13" t="n">
        <v>0.144378405151065</v>
      </c>
      <c r="Q1637" s="13" t="n">
        <v>-0.219634747318582</v>
      </c>
      <c r="R1637" s="13" t="n">
        <v>-0.0833333333333334</v>
      </c>
      <c r="S1637" s="11" t="n">
        <v>2</v>
      </c>
      <c r="T1637" s="13" t="n">
        <v>-0.0699300699300699</v>
      </c>
      <c r="U1637" s="13" t="n">
        <v>-0.127388535031847</v>
      </c>
      <c r="V1637" s="11" t="n">
        <v>0</v>
      </c>
      <c r="W1637" s="13"/>
      <c r="X1637" s="11"/>
      <c r="Y1637" s="11"/>
      <c r="Z1637" s="11"/>
      <c r="AA1637" s="11"/>
      <c r="AB1637" s="10" t="s">
        <v>516</v>
      </c>
      <c r="AC1637" s="11" t="n">
        <v>14</v>
      </c>
      <c r="AD1637" s="11" t="n">
        <v>54</v>
      </c>
      <c r="AE1637" s="11" t="n">
        <v>55</v>
      </c>
      <c r="AF1637" s="11" t="n">
        <v>2</v>
      </c>
      <c r="AG1637" s="11" t="n">
        <v>7</v>
      </c>
      <c r="AH1637" s="11" t="n">
        <v>1</v>
      </c>
      <c r="AI1637" s="13" t="n">
        <v>0.105263157894737</v>
      </c>
      <c r="AJ1637" s="13" t="n">
        <v>0.406015037593985</v>
      </c>
      <c r="AK1637" s="13" t="n">
        <v>0.413533834586466</v>
      </c>
      <c r="AL1637" s="13" t="n">
        <v>0.0150375939849624</v>
      </c>
      <c r="AM1637" s="13" t="n">
        <v>0.0526315789473684</v>
      </c>
      <c r="AN1637" s="11" t="n">
        <v>4</v>
      </c>
      <c r="AO1637" s="13" t="n">
        <v>0.0291970802919708</v>
      </c>
      <c r="AP1637" s="11" t="n">
        <v>9</v>
      </c>
      <c r="AQ1637" s="11" t="n">
        <v>2</v>
      </c>
      <c r="AR1637" s="13" t="n">
        <v>0.0625</v>
      </c>
      <c r="AS1637" s="13" t="n">
        <v>0.0138888888888889</v>
      </c>
      <c r="AT1637" s="14" t="n">
        <f aca="false">SUMIFS(시도_소아과개폐업!$C$5:$C$293,시도_소아과개폐업!$A$5:$A$293,$D1637,시도_소아과개폐업!$B$5:$B$293,$B1637)</f>
        <v>41</v>
      </c>
      <c r="AU1637" s="14" t="n">
        <f aca="false">SUMIFS(시도_소아과개폐업!$D$5:$D$293,시도_소아과개폐업!$A$5:$A$293,$D1637,시도_소아과개폐업!$B$5:$B$293,$B1637)</f>
        <v>22</v>
      </c>
      <c r="AV1637" s="14" t="n">
        <f aca="false">SUMIFS(시도_소아과개폐업!$F$5:$F$293,시도_소아과개폐업!$A$5:$A$293,$D1637,시도_소아과개폐업!$B$5:$B$293,$B1637)</f>
        <v>19</v>
      </c>
      <c r="AW1637" s="15" t="n">
        <f aca="false">SUMIFS(시도_소아과개폐업!$G$5:$G$293,시도_소아과개폐업!$A$5:$A$293,$D1637,시도_소아과개폐업!$B$5:$B$293,$B1637)</f>
        <v>0.162962962962963</v>
      </c>
      <c r="AX1637" s="14" t="n">
        <f aca="false">SUMIFS(시도_소아과개폐업!$H$5:$H$293,시도_소아과개폐업!$A$5:$A$293,$D1637,시도_소아과개폐업!$B$5:$B$293,$B1637)</f>
        <v>74</v>
      </c>
      <c r="AY1637" s="14" t="n">
        <f aca="false">SUMIFS(시군구_병원급!$E$5:$E$3668,시군구_병원급!$A$5:$A$3668,$A1637,시군구_병원급!$D$5:$D$3668,$D1637)</f>
        <v>6</v>
      </c>
      <c r="AZ1637" s="14" t="n">
        <f aca="false">SUMIFS(시군구_병원급!$F$5:$F$3668,시군구_병원급!$A$5:$A$3668,$A1637,시군구_병원급!$D$5:$D$3668,$D1637)</f>
        <v>2</v>
      </c>
      <c r="BA1637" s="14" t="n">
        <f aca="false">SUMIFS(시군구_병원급!$G$5:$G$3668,시군구_병원급!$A$5:$A$3668,$A1637,시군구_병원급!$D$5:$D$3668,$D1637)</f>
        <v>11</v>
      </c>
      <c r="BB1637" s="14" t="n">
        <f aca="false">SUMIFS(시군구_병원급!$H$5:$H$3668,시군구_병원급!$A$5:$A$3668,$A1637,시군구_병원급!$D$5:$D$3668,$D1637)</f>
        <v>29</v>
      </c>
      <c r="BC1637" s="16" t="n">
        <f aca="false">K1637+AY1637</f>
        <v>22</v>
      </c>
      <c r="BD1637" s="17" t="n">
        <f aca="false">IF(E1637=0,"",(K1637+AY1637)/E1637*1000)</f>
        <v>2.72412085190688</v>
      </c>
      <c r="BE1637" s="16" t="n">
        <f aca="false">AY1637-SUMIFS(시군구_병원급!$E$5:$E$3668,시군구_병원급!$A$5:$A$3668,$A1637,시군구_병원급!$D$5:$D$3668,$D1637-3)</f>
        <v>0</v>
      </c>
      <c r="BF1637" s="16" t="n">
        <f aca="false">IF(AY1637=0,1,0)</f>
        <v>0</v>
      </c>
      <c r="BG1637" s="16" t="n">
        <f aca="false">IF(K1637+AY1637=0,1,0)</f>
        <v>0</v>
      </c>
      <c r="BH1637" s="16" t="n">
        <f aca="false">AF1637+AG1637+AH1637</f>
        <v>10</v>
      </c>
      <c r="BI1637" s="18" t="n">
        <f aca="false">IF(H1637=0,"",BH1637/H1637)</f>
        <v>0.075187969924812</v>
      </c>
      <c r="BJ1637" s="16" t="n">
        <f aca="false">IF(AP1637="","",AP1637+AN1637)</f>
        <v>13</v>
      </c>
    </row>
    <row r="1638" customFormat="false" ht="15" hidden="false" customHeight="true" outlineLevel="0" collapsed="false">
      <c r="A1638" s="9" t="s">
        <v>130</v>
      </c>
      <c r="B1638" s="10" t="s">
        <v>115</v>
      </c>
      <c r="C1638" s="10" t="s">
        <v>131</v>
      </c>
      <c r="D1638" s="9" t="n">
        <v>2023</v>
      </c>
      <c r="E1638" s="11" t="n">
        <v>10844</v>
      </c>
      <c r="F1638" s="11" t="n">
        <v>1369</v>
      </c>
      <c r="G1638" s="11" t="n">
        <v>1398</v>
      </c>
      <c r="H1638" s="11" t="n">
        <v>169</v>
      </c>
      <c r="I1638" s="11" t="n">
        <v>7552</v>
      </c>
      <c r="J1638" s="11" t="n">
        <v>5052</v>
      </c>
      <c r="K1638" s="11" t="n">
        <v>21</v>
      </c>
      <c r="L1638" s="12" t="n">
        <v>15.5846551088159</v>
      </c>
      <c r="M1638" s="12" t="n">
        <v>1.93655477683512</v>
      </c>
      <c r="N1638" s="13" t="n">
        <v>0.66896186440678</v>
      </c>
      <c r="O1638" s="13" t="n">
        <v>0.696421984507562</v>
      </c>
      <c r="P1638" s="13" t="n">
        <v>0.128919218000738</v>
      </c>
      <c r="Q1638" s="13" t="n">
        <v>-0.253784750894578</v>
      </c>
      <c r="R1638" s="13" t="n">
        <v>-0.190972222222222</v>
      </c>
      <c r="S1638" s="11" t="n">
        <v>-1</v>
      </c>
      <c r="T1638" s="13" t="n">
        <v>-0.0558659217877096</v>
      </c>
      <c r="U1638" s="13" t="n">
        <v>-0.0768854663244102</v>
      </c>
      <c r="V1638" s="11" t="n">
        <v>0</v>
      </c>
      <c r="W1638" s="13"/>
      <c r="X1638" s="11"/>
      <c r="Y1638" s="11"/>
      <c r="Z1638" s="11"/>
      <c r="AA1638" s="11"/>
      <c r="AB1638" s="10" t="s">
        <v>516</v>
      </c>
      <c r="AC1638" s="11" t="n">
        <v>27</v>
      </c>
      <c r="AD1638" s="11" t="n">
        <v>60</v>
      </c>
      <c r="AE1638" s="11" t="n">
        <v>63</v>
      </c>
      <c r="AF1638" s="11" t="n">
        <v>6</v>
      </c>
      <c r="AG1638" s="11" t="n">
        <v>13</v>
      </c>
      <c r="AH1638" s="11" t="n">
        <v>0</v>
      </c>
      <c r="AI1638" s="13" t="n">
        <v>0.159763313609468</v>
      </c>
      <c r="AJ1638" s="13" t="n">
        <v>0.355029585798817</v>
      </c>
      <c r="AK1638" s="13" t="n">
        <v>0.372781065088757</v>
      </c>
      <c r="AL1638" s="13" t="n">
        <v>0.0355029585798817</v>
      </c>
      <c r="AM1638" s="13" t="n">
        <v>0.0769230769230769</v>
      </c>
      <c r="AN1638" s="11" t="n">
        <v>2</v>
      </c>
      <c r="AO1638" s="13" t="n">
        <v>0.0116959064327485</v>
      </c>
      <c r="AP1638" s="11" t="n">
        <v>16</v>
      </c>
      <c r="AQ1638" s="11" t="n">
        <v>2</v>
      </c>
      <c r="AR1638" s="13" t="n">
        <v>0.0864864864864865</v>
      </c>
      <c r="AS1638" s="13" t="n">
        <v>0.0108108108108108</v>
      </c>
      <c r="AT1638" s="14" t="n">
        <f aca="false">SUMIFS(시도_소아과개폐업!$C$5:$C$293,시도_소아과개폐업!$A$5:$A$293,$D1638,시도_소아과개폐업!$B$5:$B$293,$B1638)</f>
        <v>41</v>
      </c>
      <c r="AU1638" s="14" t="n">
        <f aca="false">SUMIFS(시도_소아과개폐업!$D$5:$D$293,시도_소아과개폐업!$A$5:$A$293,$D1638,시도_소아과개폐업!$B$5:$B$293,$B1638)</f>
        <v>22</v>
      </c>
      <c r="AV1638" s="14" t="n">
        <f aca="false">SUMIFS(시도_소아과개폐업!$F$5:$F$293,시도_소아과개폐업!$A$5:$A$293,$D1638,시도_소아과개폐업!$B$5:$B$293,$B1638)</f>
        <v>19</v>
      </c>
      <c r="AW1638" s="15" t="n">
        <f aca="false">SUMIFS(시도_소아과개폐업!$G$5:$G$293,시도_소아과개폐업!$A$5:$A$293,$D1638,시도_소아과개폐업!$B$5:$B$293,$B1638)</f>
        <v>0.162962962962963</v>
      </c>
      <c r="AX1638" s="14" t="n">
        <f aca="false">SUMIFS(시도_소아과개폐업!$H$5:$H$293,시도_소아과개폐업!$A$5:$A$293,$D1638,시도_소아과개폐업!$B$5:$B$293,$B1638)</f>
        <v>74</v>
      </c>
      <c r="AY1638" s="14" t="n">
        <f aca="false">SUMIFS(시군구_병원급!$E$5:$E$3668,시군구_병원급!$A$5:$A$3668,$A1638,시군구_병원급!$D$5:$D$3668,$D1638)</f>
        <v>13</v>
      </c>
      <c r="AZ1638" s="14" t="n">
        <f aca="false">SUMIFS(시군구_병원급!$F$5:$F$3668,시군구_병원급!$A$5:$A$3668,$A1638,시군구_병원급!$D$5:$D$3668,$D1638)</f>
        <v>2</v>
      </c>
      <c r="BA1638" s="14" t="n">
        <f aca="false">SUMIFS(시군구_병원급!$G$5:$G$3668,시군구_병원급!$A$5:$A$3668,$A1638,시군구_병원급!$D$5:$D$3668,$D1638)</f>
        <v>14</v>
      </c>
      <c r="BB1638" s="14" t="n">
        <f aca="false">SUMIFS(시군구_병원급!$H$5:$H$3668,시군구_병원급!$A$5:$A$3668,$A1638,시군구_병원급!$D$5:$D$3668,$D1638)</f>
        <v>34</v>
      </c>
      <c r="BC1638" s="16" t="n">
        <f aca="false">K1638+AY1638</f>
        <v>34</v>
      </c>
      <c r="BD1638" s="17" t="n">
        <f aca="false">IF(E1638=0,"",(K1638+AY1638)/E1638*1000)</f>
        <v>3.13537440059019</v>
      </c>
      <c r="BE1638" s="16" t="n">
        <f aca="false">AY1638-SUMIFS(시군구_병원급!$E$5:$E$3668,시군구_병원급!$A$5:$A$3668,$A1638,시군구_병원급!$D$5:$D$3668,$D1638-3)</f>
        <v>-2</v>
      </c>
      <c r="BF1638" s="16" t="n">
        <f aca="false">IF(AY1638=0,1,0)</f>
        <v>0</v>
      </c>
      <c r="BG1638" s="16" t="n">
        <f aca="false">IF(K1638+AY1638=0,1,0)</f>
        <v>0</v>
      </c>
      <c r="BH1638" s="16" t="n">
        <f aca="false">AF1638+AG1638+AH1638</f>
        <v>19</v>
      </c>
      <c r="BI1638" s="18" t="n">
        <f aca="false">IF(H1638=0,"",BH1638/H1638)</f>
        <v>0.112426035502959</v>
      </c>
      <c r="BJ1638" s="16" t="n">
        <f aca="false">IF(AP1638="","",AP1638+AN1638)</f>
        <v>18</v>
      </c>
    </row>
    <row r="1639" customFormat="false" ht="15" hidden="false" customHeight="true" outlineLevel="0" collapsed="false">
      <c r="A1639" s="9" t="s">
        <v>132</v>
      </c>
      <c r="B1639" s="10" t="s">
        <v>115</v>
      </c>
      <c r="C1639" s="10" t="s">
        <v>133</v>
      </c>
      <c r="D1639" s="9" t="n">
        <v>2023</v>
      </c>
      <c r="E1639" s="11" t="n">
        <v>7544</v>
      </c>
      <c r="F1639" s="11" t="n">
        <v>1004</v>
      </c>
      <c r="G1639" s="11" t="n">
        <v>1076</v>
      </c>
      <c r="H1639" s="11" t="n">
        <v>132</v>
      </c>
      <c r="I1639" s="11" t="n">
        <v>7283</v>
      </c>
      <c r="J1639" s="11" t="n">
        <v>4625</v>
      </c>
      <c r="K1639" s="11" t="n">
        <v>12</v>
      </c>
      <c r="L1639" s="12" t="n">
        <v>17.4973488865323</v>
      </c>
      <c r="M1639" s="12" t="n">
        <v>1.59066808059385</v>
      </c>
      <c r="N1639" s="13" t="n">
        <v>0.635040505286283</v>
      </c>
      <c r="O1639" s="13" t="n">
        <v>0.965402969247084</v>
      </c>
      <c r="P1639" s="13" t="n">
        <v>0.142629904559915</v>
      </c>
      <c r="Q1639" s="13" t="n">
        <v>-0.279946549584805</v>
      </c>
      <c r="R1639" s="13" t="n">
        <v>-0.18914845516202</v>
      </c>
      <c r="S1639" s="11" t="n">
        <v>0</v>
      </c>
      <c r="T1639" s="13" t="n">
        <v>-0.0638297872340425</v>
      </c>
      <c r="U1639" s="13" t="n">
        <v>-0.0459785171600734</v>
      </c>
      <c r="V1639" s="11" t="n">
        <v>0</v>
      </c>
      <c r="W1639" s="13"/>
      <c r="X1639" s="11"/>
      <c r="Y1639" s="11"/>
      <c r="Z1639" s="11"/>
      <c r="AA1639" s="11"/>
      <c r="AB1639" s="10" t="s">
        <v>516</v>
      </c>
      <c r="AC1639" s="11" t="n">
        <v>27</v>
      </c>
      <c r="AD1639" s="11" t="n">
        <v>49</v>
      </c>
      <c r="AE1639" s="11" t="n">
        <v>39</v>
      </c>
      <c r="AF1639" s="11" t="n">
        <v>3</v>
      </c>
      <c r="AG1639" s="11" t="n">
        <v>14</v>
      </c>
      <c r="AH1639" s="11" t="n">
        <v>0</v>
      </c>
      <c r="AI1639" s="13" t="n">
        <v>0.204545454545455</v>
      </c>
      <c r="AJ1639" s="13" t="n">
        <v>0.371212121212121</v>
      </c>
      <c r="AK1639" s="13" t="n">
        <v>0.295454545454546</v>
      </c>
      <c r="AL1639" s="13" t="n">
        <v>0.0227272727272727</v>
      </c>
      <c r="AM1639" s="13" t="n">
        <v>0.106060606060606</v>
      </c>
      <c r="AN1639" s="11" t="n">
        <v>6</v>
      </c>
      <c r="AO1639" s="13" t="n">
        <v>0.0434782608695652</v>
      </c>
      <c r="AP1639" s="11" t="n">
        <v>15</v>
      </c>
      <c r="AQ1639" s="11" t="n">
        <v>1</v>
      </c>
      <c r="AR1639" s="13" t="n">
        <v>0.0986842105263158</v>
      </c>
      <c r="AS1639" s="13" t="n">
        <v>0.00657894736842105</v>
      </c>
      <c r="AT1639" s="14" t="n">
        <f aca="false">SUMIFS(시도_소아과개폐업!$C$5:$C$293,시도_소아과개폐업!$A$5:$A$293,$D1639,시도_소아과개폐업!$B$5:$B$293,$B1639)</f>
        <v>41</v>
      </c>
      <c r="AU1639" s="14" t="n">
        <f aca="false">SUMIFS(시도_소아과개폐업!$D$5:$D$293,시도_소아과개폐업!$A$5:$A$293,$D1639,시도_소아과개폐업!$B$5:$B$293,$B1639)</f>
        <v>22</v>
      </c>
      <c r="AV1639" s="14" t="n">
        <f aca="false">SUMIFS(시도_소아과개폐업!$F$5:$F$293,시도_소아과개폐업!$A$5:$A$293,$D1639,시도_소아과개폐업!$B$5:$B$293,$B1639)</f>
        <v>19</v>
      </c>
      <c r="AW1639" s="15" t="n">
        <f aca="false">SUMIFS(시도_소아과개폐업!$G$5:$G$293,시도_소아과개폐업!$A$5:$A$293,$D1639,시도_소아과개폐업!$B$5:$B$293,$B1639)</f>
        <v>0.162962962962963</v>
      </c>
      <c r="AX1639" s="14" t="n">
        <f aca="false">SUMIFS(시도_소아과개폐업!$H$5:$H$293,시도_소아과개폐업!$A$5:$A$293,$D1639,시도_소아과개폐업!$B$5:$B$293,$B1639)</f>
        <v>74</v>
      </c>
      <c r="AY1639" s="14" t="n">
        <f aca="false">SUMIFS(시군구_병원급!$E$5:$E$3668,시군구_병원급!$A$5:$A$3668,$A1639,시군구_병원급!$D$5:$D$3668,$D1639)</f>
        <v>18</v>
      </c>
      <c r="AZ1639" s="14" t="n">
        <f aca="false">SUMIFS(시군구_병원급!$F$5:$F$3668,시군구_병원급!$A$5:$A$3668,$A1639,시군구_병원급!$D$5:$D$3668,$D1639)</f>
        <v>0</v>
      </c>
      <c r="BA1639" s="14" t="n">
        <f aca="false">SUMIFS(시군구_병원급!$G$5:$G$3668,시군구_병원급!$A$5:$A$3668,$A1639,시군구_병원급!$D$5:$D$3668,$D1639)</f>
        <v>20</v>
      </c>
      <c r="BB1639" s="14" t="n">
        <f aca="false">SUMIFS(시군구_병원급!$H$5:$H$3668,시군구_병원급!$A$5:$A$3668,$A1639,시군구_병원급!$D$5:$D$3668,$D1639)</f>
        <v>48</v>
      </c>
      <c r="BC1639" s="16" t="n">
        <f aca="false">K1639+AY1639</f>
        <v>30</v>
      </c>
      <c r="BD1639" s="17" t="n">
        <f aca="false">IF(E1639=0,"",(K1639+AY1639)/E1639*1000)</f>
        <v>3.97667020148462</v>
      </c>
      <c r="BE1639" s="16" t="n">
        <f aca="false">AY1639-SUMIFS(시군구_병원급!$E$5:$E$3668,시군구_병원급!$A$5:$A$3668,$A1639,시군구_병원급!$D$5:$D$3668,$D1639-3)</f>
        <v>0</v>
      </c>
      <c r="BF1639" s="16" t="n">
        <f aca="false">IF(AY1639=0,1,0)</f>
        <v>0</v>
      </c>
      <c r="BG1639" s="16" t="n">
        <f aca="false">IF(K1639+AY1639=0,1,0)</f>
        <v>0</v>
      </c>
      <c r="BH1639" s="16" t="n">
        <f aca="false">AF1639+AG1639+AH1639</f>
        <v>17</v>
      </c>
      <c r="BI1639" s="18" t="n">
        <f aca="false">IF(H1639=0,"",BH1639/H1639)</f>
        <v>0.128787878787879</v>
      </c>
      <c r="BJ1639" s="16" t="n">
        <f aca="false">IF(AP1639="","",AP1639+AN1639)</f>
        <v>21</v>
      </c>
    </row>
    <row r="1640" customFormat="false" ht="15" hidden="false" customHeight="true" outlineLevel="0" collapsed="false">
      <c r="A1640" s="9" t="s">
        <v>134</v>
      </c>
      <c r="B1640" s="10" t="s">
        <v>115</v>
      </c>
      <c r="C1640" s="10" t="s">
        <v>135</v>
      </c>
      <c r="D1640" s="9" t="n">
        <v>2023</v>
      </c>
      <c r="E1640" s="11" t="n">
        <v>4534</v>
      </c>
      <c r="F1640" s="11" t="n">
        <v>608</v>
      </c>
      <c r="G1640" s="11" t="n">
        <v>630</v>
      </c>
      <c r="H1640" s="11" t="n">
        <v>66</v>
      </c>
      <c r="I1640" s="11" t="n">
        <v>3677</v>
      </c>
      <c r="J1640" s="11" t="n">
        <v>2730</v>
      </c>
      <c r="K1640" s="11" t="n">
        <v>5</v>
      </c>
      <c r="L1640" s="12" t="n">
        <v>14.5566828407587</v>
      </c>
      <c r="M1640" s="12" t="n">
        <v>1.10277900308778</v>
      </c>
      <c r="N1640" s="13" t="n">
        <v>0.742453086755507</v>
      </c>
      <c r="O1640" s="13" t="n">
        <v>0.810983678870754</v>
      </c>
      <c r="P1640" s="13" t="n">
        <v>0.13895015438906</v>
      </c>
      <c r="Q1640" s="13" t="n">
        <v>-0.318502931008568</v>
      </c>
      <c r="R1640" s="13" t="n">
        <v>-0.194373401534527</v>
      </c>
      <c r="S1640" s="11" t="n">
        <v>0</v>
      </c>
      <c r="T1640" s="13" t="n">
        <v>-0.153846153846154</v>
      </c>
      <c r="U1640" s="13" t="n">
        <v>-0.140687076419724</v>
      </c>
      <c r="V1640" s="11" t="n">
        <v>0</v>
      </c>
      <c r="W1640" s="13"/>
      <c r="X1640" s="11"/>
      <c r="Y1640" s="11"/>
      <c r="Z1640" s="11"/>
      <c r="AA1640" s="11"/>
      <c r="AB1640" s="10" t="s">
        <v>516</v>
      </c>
      <c r="AC1640" s="11" t="n">
        <v>13</v>
      </c>
      <c r="AD1640" s="11" t="n">
        <v>33</v>
      </c>
      <c r="AE1640" s="11" t="n">
        <v>13</v>
      </c>
      <c r="AF1640" s="11" t="n">
        <v>3</v>
      </c>
      <c r="AG1640" s="11" t="n">
        <v>4</v>
      </c>
      <c r="AH1640" s="11" t="n">
        <v>0</v>
      </c>
      <c r="AI1640" s="13" t="n">
        <v>0.196969696969697</v>
      </c>
      <c r="AJ1640" s="13" t="n">
        <v>0.5</v>
      </c>
      <c r="AK1640" s="13" t="n">
        <v>0.196969696969697</v>
      </c>
      <c r="AL1640" s="13" t="n">
        <v>0.0454545454545455</v>
      </c>
      <c r="AM1640" s="13" t="n">
        <v>0.0606060606060606</v>
      </c>
      <c r="AN1640" s="11" t="n">
        <v>1</v>
      </c>
      <c r="AO1640" s="13" t="n">
        <v>0.0149253731343284</v>
      </c>
      <c r="AP1640" s="11" t="n">
        <v>13</v>
      </c>
      <c r="AQ1640" s="11" t="n">
        <v>2</v>
      </c>
      <c r="AR1640" s="13" t="n">
        <v>0.166666666666667</v>
      </c>
      <c r="AS1640" s="13" t="n">
        <v>0.0256410256410256</v>
      </c>
      <c r="AT1640" s="14" t="n">
        <f aca="false">SUMIFS(시도_소아과개폐업!$C$5:$C$293,시도_소아과개폐업!$A$5:$A$293,$D1640,시도_소아과개폐업!$B$5:$B$293,$B1640)</f>
        <v>41</v>
      </c>
      <c r="AU1640" s="14" t="n">
        <f aca="false">SUMIFS(시도_소아과개폐업!$D$5:$D$293,시도_소아과개폐업!$A$5:$A$293,$D1640,시도_소아과개폐업!$B$5:$B$293,$B1640)</f>
        <v>22</v>
      </c>
      <c r="AV1640" s="14" t="n">
        <f aca="false">SUMIFS(시도_소아과개폐업!$F$5:$F$293,시도_소아과개폐업!$A$5:$A$293,$D1640,시도_소아과개폐업!$B$5:$B$293,$B1640)</f>
        <v>19</v>
      </c>
      <c r="AW1640" s="15" t="n">
        <f aca="false">SUMIFS(시도_소아과개폐업!$G$5:$G$293,시도_소아과개폐업!$A$5:$A$293,$D1640,시도_소아과개폐업!$B$5:$B$293,$B1640)</f>
        <v>0.162962962962963</v>
      </c>
      <c r="AX1640" s="14" t="n">
        <f aca="false">SUMIFS(시도_소아과개폐업!$H$5:$H$293,시도_소아과개폐업!$A$5:$A$293,$D1640,시도_소아과개폐업!$B$5:$B$293,$B1640)</f>
        <v>74</v>
      </c>
      <c r="AY1640" s="14" t="n">
        <f aca="false">SUMIFS(시군구_병원급!$E$5:$E$3668,시군구_병원급!$A$5:$A$3668,$A1640,시군구_병원급!$D$5:$D$3668,$D1640)</f>
        <v>10</v>
      </c>
      <c r="AZ1640" s="14" t="n">
        <f aca="false">SUMIFS(시군구_병원급!$F$5:$F$3668,시군구_병원급!$A$5:$A$3668,$A1640,시군구_병원급!$D$5:$D$3668,$D1640)</f>
        <v>0</v>
      </c>
      <c r="BA1640" s="14" t="n">
        <f aca="false">SUMIFS(시군구_병원급!$G$5:$G$3668,시군구_병원급!$A$5:$A$3668,$A1640,시군구_병원급!$D$5:$D$3668,$D1640)</f>
        <v>11</v>
      </c>
      <c r="BB1640" s="14" t="n">
        <f aca="false">SUMIFS(시군구_병원급!$H$5:$H$3668,시군구_병원급!$A$5:$A$3668,$A1640,시군구_병원급!$D$5:$D$3668,$D1640)</f>
        <v>33</v>
      </c>
      <c r="BC1640" s="16" t="n">
        <f aca="false">K1640+AY1640</f>
        <v>15</v>
      </c>
      <c r="BD1640" s="17" t="n">
        <f aca="false">IF(E1640=0,"",(K1640+AY1640)/E1640*1000)</f>
        <v>3.30833700926334</v>
      </c>
      <c r="BE1640" s="16" t="n">
        <f aca="false">AY1640-SUMIFS(시군구_병원급!$E$5:$E$3668,시군구_병원급!$A$5:$A$3668,$A1640,시군구_병원급!$D$5:$D$3668,$D1640-3)</f>
        <v>-1</v>
      </c>
      <c r="BF1640" s="16" t="n">
        <f aca="false">IF(AY1640=0,1,0)</f>
        <v>0</v>
      </c>
      <c r="BG1640" s="16" t="n">
        <f aca="false">IF(K1640+AY1640=0,1,0)</f>
        <v>0</v>
      </c>
      <c r="BH1640" s="16" t="n">
        <f aca="false">AF1640+AG1640+AH1640</f>
        <v>7</v>
      </c>
      <c r="BI1640" s="18" t="n">
        <f aca="false">IF(H1640=0,"",BH1640/H1640)</f>
        <v>0.106060606060606</v>
      </c>
      <c r="BJ1640" s="16" t="n">
        <f aca="false">IF(AP1640="","",AP1640+AN1640)</f>
        <v>14</v>
      </c>
    </row>
    <row r="1641" customFormat="false" ht="15" hidden="false" customHeight="true" outlineLevel="0" collapsed="false">
      <c r="A1641" s="9" t="s">
        <v>136</v>
      </c>
      <c r="B1641" s="10" t="s">
        <v>115</v>
      </c>
      <c r="C1641" s="10" t="s">
        <v>95</v>
      </c>
      <c r="D1641" s="9" t="n">
        <v>2023</v>
      </c>
      <c r="E1641" s="11" t="n">
        <v>8381</v>
      </c>
      <c r="F1641" s="11" t="n">
        <v>1024</v>
      </c>
      <c r="G1641" s="11" t="n">
        <v>1015</v>
      </c>
      <c r="H1641" s="11" t="n">
        <v>124</v>
      </c>
      <c r="I1641" s="11" t="n">
        <v>5585</v>
      </c>
      <c r="J1641" s="11" t="n">
        <v>4162</v>
      </c>
      <c r="K1641" s="11" t="n">
        <v>7</v>
      </c>
      <c r="L1641" s="12" t="n">
        <v>14.7953704808495</v>
      </c>
      <c r="M1641" s="12" t="n">
        <v>0.835222527144732</v>
      </c>
      <c r="N1641" s="13" t="n">
        <v>0.745210384959714</v>
      </c>
      <c r="O1641" s="13" t="n">
        <v>0.666388259157619</v>
      </c>
      <c r="P1641" s="13" t="n">
        <v>0.121107266435986</v>
      </c>
      <c r="Q1641" s="13" t="n">
        <v>-0.279239766081871</v>
      </c>
      <c r="R1641" s="13" t="n">
        <v>-0.226371951219512</v>
      </c>
      <c r="S1641" s="11" t="n">
        <v>1</v>
      </c>
      <c r="T1641" s="13" t="n">
        <v>-0.0746268656716418</v>
      </c>
      <c r="U1641" s="13" t="n">
        <v>-0.0462773224043716</v>
      </c>
      <c r="V1641" s="11" t="n">
        <v>0</v>
      </c>
      <c r="W1641" s="13"/>
      <c r="X1641" s="11"/>
      <c r="Y1641" s="11"/>
      <c r="Z1641" s="11"/>
      <c r="AA1641" s="11"/>
      <c r="AB1641" s="10" t="s">
        <v>516</v>
      </c>
      <c r="AC1641" s="11" t="n">
        <v>16</v>
      </c>
      <c r="AD1641" s="11" t="n">
        <v>34</v>
      </c>
      <c r="AE1641" s="11" t="n">
        <v>62</v>
      </c>
      <c r="AF1641" s="11" t="n">
        <v>7</v>
      </c>
      <c r="AG1641" s="11" t="n">
        <v>5</v>
      </c>
      <c r="AH1641" s="11" t="n">
        <v>0</v>
      </c>
      <c r="AI1641" s="13" t="n">
        <v>0.129032258064516</v>
      </c>
      <c r="AJ1641" s="13" t="n">
        <v>0.274193548387097</v>
      </c>
      <c r="AK1641" s="13" t="n">
        <v>0.5</v>
      </c>
      <c r="AL1641" s="13" t="n">
        <v>0.0564516129032258</v>
      </c>
      <c r="AM1641" s="13" t="n">
        <v>0.0403225806451613</v>
      </c>
      <c r="AN1641" s="11" t="n">
        <v>2</v>
      </c>
      <c r="AO1641" s="13" t="n">
        <v>0.0158730158730159</v>
      </c>
      <c r="AP1641" s="11" t="n">
        <v>9</v>
      </c>
      <c r="AQ1641" s="11" t="n">
        <v>0</v>
      </c>
      <c r="AR1641" s="13" t="n">
        <v>0.0666666666666667</v>
      </c>
      <c r="AS1641" s="13" t="n">
        <v>0</v>
      </c>
      <c r="AT1641" s="14" t="n">
        <f aca="false">SUMIFS(시도_소아과개폐업!$C$5:$C$293,시도_소아과개폐업!$A$5:$A$293,$D1641,시도_소아과개폐업!$B$5:$B$293,$B1641)</f>
        <v>41</v>
      </c>
      <c r="AU1641" s="14" t="n">
        <f aca="false">SUMIFS(시도_소아과개폐업!$D$5:$D$293,시도_소아과개폐업!$A$5:$A$293,$D1641,시도_소아과개폐업!$B$5:$B$293,$B1641)</f>
        <v>22</v>
      </c>
      <c r="AV1641" s="14" t="n">
        <f aca="false">SUMIFS(시도_소아과개폐업!$F$5:$F$293,시도_소아과개폐업!$A$5:$A$293,$D1641,시도_소아과개폐업!$B$5:$B$293,$B1641)</f>
        <v>19</v>
      </c>
      <c r="AW1641" s="15" t="n">
        <f aca="false">SUMIFS(시도_소아과개폐업!$G$5:$G$293,시도_소아과개폐업!$A$5:$A$293,$D1641,시도_소아과개폐업!$B$5:$B$293,$B1641)</f>
        <v>0.162962962962963</v>
      </c>
      <c r="AX1641" s="14" t="n">
        <f aca="false">SUMIFS(시도_소아과개폐업!$H$5:$H$293,시도_소아과개폐업!$A$5:$A$293,$D1641,시도_소아과개폐업!$B$5:$B$293,$B1641)</f>
        <v>74</v>
      </c>
      <c r="AY1641" s="14" t="n">
        <f aca="false">SUMIFS(시군구_병원급!$E$5:$E$3668,시군구_병원급!$A$5:$A$3668,$A1641,시군구_병원급!$D$5:$D$3668,$D1641)</f>
        <v>4</v>
      </c>
      <c r="AZ1641" s="14" t="n">
        <f aca="false">SUMIFS(시군구_병원급!$F$5:$F$3668,시군구_병원급!$A$5:$A$3668,$A1641,시군구_병원급!$D$5:$D$3668,$D1641)</f>
        <v>0</v>
      </c>
      <c r="BA1641" s="14" t="n">
        <f aca="false">SUMIFS(시군구_병원급!$G$5:$G$3668,시군구_병원급!$A$5:$A$3668,$A1641,시군구_병원급!$D$5:$D$3668,$D1641)</f>
        <v>7</v>
      </c>
      <c r="BB1641" s="14" t="n">
        <f aca="false">SUMIFS(시군구_병원급!$H$5:$H$3668,시군구_병원급!$A$5:$A$3668,$A1641,시군구_병원급!$D$5:$D$3668,$D1641)</f>
        <v>9</v>
      </c>
      <c r="BC1641" s="16" t="n">
        <f aca="false">K1641+AY1641</f>
        <v>11</v>
      </c>
      <c r="BD1641" s="17" t="n">
        <f aca="false">IF(E1641=0,"",(K1641+AY1641)/E1641*1000)</f>
        <v>1.31249254265601</v>
      </c>
      <c r="BE1641" s="16" t="n">
        <f aca="false">AY1641-SUMIFS(시군구_병원급!$E$5:$E$3668,시군구_병원급!$A$5:$A$3668,$A1641,시군구_병원급!$D$5:$D$3668,$D1641-3)</f>
        <v>0</v>
      </c>
      <c r="BF1641" s="16" t="n">
        <f aca="false">IF(AY1641=0,1,0)</f>
        <v>0</v>
      </c>
      <c r="BG1641" s="16" t="n">
        <f aca="false">IF(K1641+AY1641=0,1,0)</f>
        <v>0</v>
      </c>
      <c r="BH1641" s="16" t="n">
        <f aca="false">AF1641+AG1641+AH1641</f>
        <v>12</v>
      </c>
      <c r="BI1641" s="18" t="n">
        <f aca="false">IF(H1641=0,"",BH1641/H1641)</f>
        <v>0.0967741935483871</v>
      </c>
      <c r="BJ1641" s="16" t="n">
        <f aca="false">IF(AP1641="","",AP1641+AN1641)</f>
        <v>11</v>
      </c>
    </row>
    <row r="1642" customFormat="false" ht="15" hidden="false" customHeight="true" outlineLevel="0" collapsed="false">
      <c r="A1642" s="9" t="s">
        <v>137</v>
      </c>
      <c r="B1642" s="10" t="s">
        <v>115</v>
      </c>
      <c r="C1642" s="10" t="s">
        <v>138</v>
      </c>
      <c r="D1642" s="9" t="n">
        <v>2023</v>
      </c>
      <c r="E1642" s="11" t="n">
        <v>6335</v>
      </c>
      <c r="F1642" s="11" t="n">
        <v>850</v>
      </c>
      <c r="G1642" s="11" t="n">
        <v>836</v>
      </c>
      <c r="H1642" s="11" t="n">
        <v>85</v>
      </c>
      <c r="I1642" s="11" t="n">
        <v>4734</v>
      </c>
      <c r="J1642" s="11" t="n">
        <v>3229</v>
      </c>
      <c r="K1642" s="11" t="n">
        <v>14</v>
      </c>
      <c r="L1642" s="12" t="n">
        <v>13.4175217048145</v>
      </c>
      <c r="M1642" s="12" t="n">
        <v>2.20994475138122</v>
      </c>
      <c r="N1642" s="13" t="n">
        <v>0.682087029995775</v>
      </c>
      <c r="O1642" s="13" t="n">
        <v>0.747277032359905</v>
      </c>
      <c r="P1642" s="13" t="n">
        <v>0.131965272296764</v>
      </c>
      <c r="Q1642" s="13" t="n">
        <v>-0.218672915638875</v>
      </c>
      <c r="R1642" s="13" t="n">
        <v>-0.209829867674858</v>
      </c>
      <c r="S1642" s="11" t="n">
        <v>2</v>
      </c>
      <c r="T1642" s="13" t="n">
        <v>-0.0229885057471264</v>
      </c>
      <c r="U1642" s="13" t="n">
        <v>0.0576407506702412</v>
      </c>
      <c r="V1642" s="11" t="n">
        <v>0</v>
      </c>
      <c r="W1642" s="13"/>
      <c r="X1642" s="11"/>
      <c r="Y1642" s="11"/>
      <c r="Z1642" s="11"/>
      <c r="AA1642" s="11"/>
      <c r="AB1642" s="10" t="s">
        <v>516</v>
      </c>
      <c r="AC1642" s="11" t="n">
        <v>23</v>
      </c>
      <c r="AD1642" s="11" t="n">
        <v>34</v>
      </c>
      <c r="AE1642" s="11" t="n">
        <v>15</v>
      </c>
      <c r="AF1642" s="11" t="n">
        <v>6</v>
      </c>
      <c r="AG1642" s="11" t="n">
        <v>7</v>
      </c>
      <c r="AH1642" s="11" t="n">
        <v>0</v>
      </c>
      <c r="AI1642" s="13" t="n">
        <v>0.270588235294118</v>
      </c>
      <c r="AJ1642" s="13" t="n">
        <v>0.4</v>
      </c>
      <c r="AK1642" s="13" t="n">
        <v>0.176470588235294</v>
      </c>
      <c r="AL1642" s="13" t="n">
        <v>0.0705882352941177</v>
      </c>
      <c r="AM1642" s="13" t="n">
        <v>0.0823529411764706</v>
      </c>
      <c r="AN1642" s="11" t="n">
        <v>3</v>
      </c>
      <c r="AO1642" s="13" t="n">
        <v>0.0340909090909091</v>
      </c>
      <c r="AP1642" s="11" t="n">
        <v>5</v>
      </c>
      <c r="AQ1642" s="11" t="n">
        <v>5</v>
      </c>
      <c r="AR1642" s="13" t="n">
        <v>0.0568181818181818</v>
      </c>
      <c r="AS1642" s="13" t="n">
        <v>0.0568181818181818</v>
      </c>
      <c r="AT1642" s="14" t="n">
        <f aca="false">SUMIFS(시도_소아과개폐업!$C$5:$C$293,시도_소아과개폐업!$A$5:$A$293,$D1642,시도_소아과개폐업!$B$5:$B$293,$B1642)</f>
        <v>41</v>
      </c>
      <c r="AU1642" s="14" t="n">
        <f aca="false">SUMIFS(시도_소아과개폐업!$D$5:$D$293,시도_소아과개폐업!$A$5:$A$293,$D1642,시도_소아과개폐업!$B$5:$B$293,$B1642)</f>
        <v>22</v>
      </c>
      <c r="AV1642" s="14" t="n">
        <f aca="false">SUMIFS(시도_소아과개폐업!$F$5:$F$293,시도_소아과개폐업!$A$5:$A$293,$D1642,시도_소아과개폐업!$B$5:$B$293,$B1642)</f>
        <v>19</v>
      </c>
      <c r="AW1642" s="15" t="n">
        <f aca="false">SUMIFS(시도_소아과개폐업!$G$5:$G$293,시도_소아과개폐업!$A$5:$A$293,$D1642,시도_소아과개폐업!$B$5:$B$293,$B1642)</f>
        <v>0.162962962962963</v>
      </c>
      <c r="AX1642" s="14" t="n">
        <f aca="false">SUMIFS(시도_소아과개폐업!$H$5:$H$293,시도_소아과개폐업!$A$5:$A$293,$D1642,시도_소아과개폐업!$B$5:$B$293,$B1642)</f>
        <v>74</v>
      </c>
      <c r="AY1642" s="14" t="n">
        <f aca="false">SUMIFS(시군구_병원급!$E$5:$E$3668,시군구_병원급!$A$5:$A$3668,$A1642,시군구_병원급!$D$5:$D$3668,$D1642)</f>
        <v>9</v>
      </c>
      <c r="AZ1642" s="14" t="n">
        <f aca="false">SUMIFS(시군구_병원급!$F$5:$F$3668,시군구_병원급!$A$5:$A$3668,$A1642,시군구_병원급!$D$5:$D$3668,$D1642)</f>
        <v>1</v>
      </c>
      <c r="BA1642" s="14" t="n">
        <f aca="false">SUMIFS(시군구_병원급!$G$5:$G$3668,시군구_병원급!$A$5:$A$3668,$A1642,시군구_병원급!$D$5:$D$3668,$D1642)</f>
        <v>13</v>
      </c>
      <c r="BB1642" s="14" t="n">
        <f aca="false">SUMIFS(시군구_병원급!$H$5:$H$3668,시군구_병원급!$A$5:$A$3668,$A1642,시군구_병원급!$D$5:$D$3668,$D1642)</f>
        <v>31</v>
      </c>
      <c r="BC1642" s="16" t="n">
        <f aca="false">K1642+AY1642</f>
        <v>23</v>
      </c>
      <c r="BD1642" s="17" t="n">
        <f aca="false">IF(E1642=0,"",(K1642+AY1642)/E1642*1000)</f>
        <v>3.63062352012628</v>
      </c>
      <c r="BE1642" s="16" t="n">
        <f aca="false">AY1642-SUMIFS(시군구_병원급!$E$5:$E$3668,시군구_병원급!$A$5:$A$3668,$A1642,시군구_병원급!$D$5:$D$3668,$D1642-3)</f>
        <v>0</v>
      </c>
      <c r="BF1642" s="16" t="n">
        <f aca="false">IF(AY1642=0,1,0)</f>
        <v>0</v>
      </c>
      <c r="BG1642" s="16" t="n">
        <f aca="false">IF(K1642+AY1642=0,1,0)</f>
        <v>0</v>
      </c>
      <c r="BH1642" s="16" t="n">
        <f aca="false">AF1642+AG1642+AH1642</f>
        <v>13</v>
      </c>
      <c r="BI1642" s="18" t="n">
        <f aca="false">IF(H1642=0,"",BH1642/H1642)</f>
        <v>0.152941176470588</v>
      </c>
      <c r="BJ1642" s="16" t="n">
        <f aca="false">IF(AP1642="","",AP1642+AN1642)</f>
        <v>8</v>
      </c>
    </row>
    <row r="1643" customFormat="false" ht="15" hidden="false" customHeight="true" outlineLevel="0" collapsed="false">
      <c r="A1643" s="9" t="s">
        <v>139</v>
      </c>
      <c r="B1643" s="10" t="s">
        <v>115</v>
      </c>
      <c r="C1643" s="10" t="s">
        <v>140</v>
      </c>
      <c r="D1643" s="9" t="n">
        <v>2023</v>
      </c>
      <c r="E1643" s="11" t="n">
        <v>4684</v>
      </c>
      <c r="F1643" s="11" t="n">
        <v>616</v>
      </c>
      <c r="G1643" s="11" t="n">
        <v>662</v>
      </c>
      <c r="H1643" s="11" t="n">
        <v>63</v>
      </c>
      <c r="I1643" s="11" t="n">
        <v>3335</v>
      </c>
      <c r="J1643" s="11" t="n">
        <v>2447</v>
      </c>
      <c r="K1643" s="11" t="n">
        <v>4</v>
      </c>
      <c r="L1643" s="12" t="n">
        <v>13.4500426985483</v>
      </c>
      <c r="M1643" s="12" t="n">
        <v>0.85397096498719</v>
      </c>
      <c r="N1643" s="13" t="n">
        <v>0.733733133433283</v>
      </c>
      <c r="O1643" s="13" t="n">
        <v>0.71199829205807</v>
      </c>
      <c r="P1643" s="13" t="n">
        <v>0.14133219470538</v>
      </c>
      <c r="Q1643" s="13" t="n">
        <v>-0.195603640735016</v>
      </c>
      <c r="R1643" s="13" t="n">
        <v>-0.158831003811944</v>
      </c>
      <c r="S1643" s="11" t="n">
        <v>1</v>
      </c>
      <c r="T1643" s="13" t="n">
        <v>-0.0307692307692308</v>
      </c>
      <c r="U1643" s="13" t="n">
        <v>-0.0219941348973607</v>
      </c>
      <c r="V1643" s="11" t="n">
        <v>0</v>
      </c>
      <c r="W1643" s="13"/>
      <c r="X1643" s="11"/>
      <c r="Y1643" s="11"/>
      <c r="Z1643" s="11"/>
      <c r="AA1643" s="11"/>
      <c r="AB1643" s="10" t="s">
        <v>516</v>
      </c>
      <c r="AC1643" s="11" t="n">
        <v>15</v>
      </c>
      <c r="AD1643" s="11" t="n">
        <v>27</v>
      </c>
      <c r="AE1643" s="11" t="n">
        <v>13</v>
      </c>
      <c r="AF1643" s="11" t="n">
        <v>1</v>
      </c>
      <c r="AG1643" s="11" t="n">
        <v>7</v>
      </c>
      <c r="AH1643" s="11" t="n">
        <v>0</v>
      </c>
      <c r="AI1643" s="13" t="n">
        <v>0.238095238095238</v>
      </c>
      <c r="AJ1643" s="13" t="n">
        <v>0.428571428571429</v>
      </c>
      <c r="AK1643" s="13" t="n">
        <v>0.206349206349206</v>
      </c>
      <c r="AL1643" s="13" t="n">
        <v>0.0158730158730159</v>
      </c>
      <c r="AM1643" s="13" t="n">
        <v>0.111111111111111</v>
      </c>
      <c r="AN1643" s="11" t="n">
        <v>1</v>
      </c>
      <c r="AO1643" s="13" t="n">
        <v>0.015625</v>
      </c>
      <c r="AP1643" s="11" t="n">
        <v>6</v>
      </c>
      <c r="AQ1643" s="11" t="n">
        <v>3</v>
      </c>
      <c r="AR1643" s="13" t="n">
        <v>0.0895522388059701</v>
      </c>
      <c r="AS1643" s="13" t="n">
        <v>0.0447761194029851</v>
      </c>
      <c r="AT1643" s="14" t="n">
        <f aca="false">SUMIFS(시도_소아과개폐업!$C$5:$C$293,시도_소아과개폐업!$A$5:$A$293,$D1643,시도_소아과개폐업!$B$5:$B$293,$B1643)</f>
        <v>41</v>
      </c>
      <c r="AU1643" s="14" t="n">
        <f aca="false">SUMIFS(시도_소아과개폐업!$D$5:$D$293,시도_소아과개폐업!$A$5:$A$293,$D1643,시도_소아과개폐업!$B$5:$B$293,$B1643)</f>
        <v>22</v>
      </c>
      <c r="AV1643" s="14" t="n">
        <f aca="false">SUMIFS(시도_소아과개폐업!$F$5:$F$293,시도_소아과개폐업!$A$5:$A$293,$D1643,시도_소아과개폐업!$B$5:$B$293,$B1643)</f>
        <v>19</v>
      </c>
      <c r="AW1643" s="15" t="n">
        <f aca="false">SUMIFS(시도_소아과개폐업!$G$5:$G$293,시도_소아과개폐업!$A$5:$A$293,$D1643,시도_소아과개폐업!$B$5:$B$293,$B1643)</f>
        <v>0.162962962962963</v>
      </c>
      <c r="AX1643" s="14" t="n">
        <f aca="false">SUMIFS(시도_소아과개폐업!$H$5:$H$293,시도_소아과개폐업!$A$5:$A$293,$D1643,시도_소아과개폐업!$B$5:$B$293,$B1643)</f>
        <v>74</v>
      </c>
      <c r="AY1643" s="14" t="n">
        <f aca="false">SUMIFS(시군구_병원급!$E$5:$E$3668,시군구_병원급!$A$5:$A$3668,$A1643,시군구_병원급!$D$5:$D$3668,$D1643)</f>
        <v>8</v>
      </c>
      <c r="AZ1643" s="14" t="n">
        <f aca="false">SUMIFS(시군구_병원급!$F$5:$F$3668,시군구_병원급!$A$5:$A$3668,$A1643,시군구_병원급!$D$5:$D$3668,$D1643)</f>
        <v>3</v>
      </c>
      <c r="BA1643" s="14" t="n">
        <f aca="false">SUMIFS(시군구_병원급!$G$5:$G$3668,시군구_병원급!$A$5:$A$3668,$A1643,시군구_병원급!$D$5:$D$3668,$D1643)</f>
        <v>10</v>
      </c>
      <c r="BB1643" s="14" t="n">
        <f aca="false">SUMIFS(시군구_병원급!$H$5:$H$3668,시군구_병원급!$A$5:$A$3668,$A1643,시군구_병원급!$D$5:$D$3668,$D1643)</f>
        <v>21</v>
      </c>
      <c r="BC1643" s="16" t="n">
        <f aca="false">K1643+AY1643</f>
        <v>12</v>
      </c>
      <c r="BD1643" s="17" t="n">
        <f aca="false">IF(E1643=0,"",(K1643+AY1643)/E1643*1000)</f>
        <v>2.56191289496157</v>
      </c>
      <c r="BE1643" s="16" t="n">
        <f aca="false">AY1643-SUMIFS(시군구_병원급!$E$5:$E$3668,시군구_병원급!$A$5:$A$3668,$A1643,시군구_병원급!$D$5:$D$3668,$D1643-3)</f>
        <v>0</v>
      </c>
      <c r="BF1643" s="16" t="n">
        <f aca="false">IF(AY1643=0,1,0)</f>
        <v>0</v>
      </c>
      <c r="BG1643" s="16" t="n">
        <f aca="false">IF(K1643+AY1643=0,1,0)</f>
        <v>0</v>
      </c>
      <c r="BH1643" s="16" t="n">
        <f aca="false">AF1643+AG1643+AH1643</f>
        <v>8</v>
      </c>
      <c r="BI1643" s="18" t="n">
        <f aca="false">IF(H1643=0,"",BH1643/H1643)</f>
        <v>0.126984126984127</v>
      </c>
      <c r="BJ1643" s="16" t="n">
        <f aca="false">IF(AP1643="","",AP1643+AN1643)</f>
        <v>7</v>
      </c>
    </row>
    <row r="1644" customFormat="false" ht="15" hidden="false" customHeight="true" outlineLevel="0" collapsed="false">
      <c r="A1644" s="9" t="s">
        <v>141</v>
      </c>
      <c r="B1644" s="10" t="s">
        <v>115</v>
      </c>
      <c r="C1644" s="10" t="s">
        <v>142</v>
      </c>
      <c r="D1644" s="9" t="n">
        <v>2023</v>
      </c>
      <c r="E1644" s="11" t="n">
        <v>4735</v>
      </c>
      <c r="F1644" s="11" t="n">
        <v>687</v>
      </c>
      <c r="G1644" s="11" t="n">
        <v>682</v>
      </c>
      <c r="H1644" s="11" t="n">
        <v>82</v>
      </c>
      <c r="I1644" s="11" t="n">
        <v>3867</v>
      </c>
      <c r="J1644" s="11" t="n">
        <v>2602</v>
      </c>
      <c r="K1644" s="11" t="n">
        <v>6</v>
      </c>
      <c r="L1644" s="12" t="n">
        <v>17.3178458289335</v>
      </c>
      <c r="M1644" s="12" t="n">
        <v>1.26715945089757</v>
      </c>
      <c r="N1644" s="13" t="n">
        <v>0.672873028187225</v>
      </c>
      <c r="O1644" s="13" t="n">
        <v>0.816684266103485</v>
      </c>
      <c r="P1644" s="13" t="n">
        <v>0.144033790918691</v>
      </c>
      <c r="Q1644" s="13" t="n">
        <v>-0.2871123155676</v>
      </c>
      <c r="R1644" s="13" t="n">
        <v>-0.171324422843256</v>
      </c>
      <c r="S1644" s="11" t="n">
        <v>0</v>
      </c>
      <c r="T1644" s="13" t="n">
        <v>-0.127659574468085</v>
      </c>
      <c r="U1644" s="13" t="n">
        <v>-0.0779685264663805</v>
      </c>
      <c r="V1644" s="11" t="n">
        <v>0</v>
      </c>
      <c r="W1644" s="13"/>
      <c r="X1644" s="11"/>
      <c r="Y1644" s="11"/>
      <c r="Z1644" s="11"/>
      <c r="AA1644" s="11"/>
      <c r="AB1644" s="10" t="s">
        <v>516</v>
      </c>
      <c r="AC1644" s="11" t="n">
        <v>19</v>
      </c>
      <c r="AD1644" s="11" t="n">
        <v>30</v>
      </c>
      <c r="AE1644" s="11" t="n">
        <v>29</v>
      </c>
      <c r="AF1644" s="11" t="n">
        <v>0</v>
      </c>
      <c r="AG1644" s="11" t="n">
        <v>4</v>
      </c>
      <c r="AH1644" s="11" t="n">
        <v>0</v>
      </c>
      <c r="AI1644" s="13" t="n">
        <v>0.231707317073171</v>
      </c>
      <c r="AJ1644" s="13" t="n">
        <v>0.365853658536585</v>
      </c>
      <c r="AK1644" s="13" t="n">
        <v>0.353658536585366</v>
      </c>
      <c r="AL1644" s="13" t="n">
        <v>0</v>
      </c>
      <c r="AM1644" s="13" t="n">
        <v>0.0487804878048781</v>
      </c>
      <c r="AN1644" s="11" t="n">
        <v>0</v>
      </c>
      <c r="AO1644" s="13" t="n">
        <v>0</v>
      </c>
      <c r="AP1644" s="11" t="n">
        <v>14</v>
      </c>
      <c r="AQ1644" s="11" t="n">
        <v>1</v>
      </c>
      <c r="AR1644" s="13" t="n">
        <v>0.147368421052632</v>
      </c>
      <c r="AS1644" s="13" t="n">
        <v>0.0105263157894737</v>
      </c>
      <c r="AT1644" s="14" t="n">
        <f aca="false">SUMIFS(시도_소아과개폐업!$C$5:$C$293,시도_소아과개폐업!$A$5:$A$293,$D1644,시도_소아과개폐업!$B$5:$B$293,$B1644)</f>
        <v>41</v>
      </c>
      <c r="AU1644" s="14" t="n">
        <f aca="false">SUMIFS(시도_소아과개폐업!$D$5:$D$293,시도_소아과개폐업!$A$5:$A$293,$D1644,시도_소아과개폐업!$B$5:$B$293,$B1644)</f>
        <v>22</v>
      </c>
      <c r="AV1644" s="14" t="n">
        <f aca="false">SUMIFS(시도_소아과개폐업!$F$5:$F$293,시도_소아과개폐업!$A$5:$A$293,$D1644,시도_소아과개폐업!$B$5:$B$293,$B1644)</f>
        <v>19</v>
      </c>
      <c r="AW1644" s="15" t="n">
        <f aca="false">SUMIFS(시도_소아과개폐업!$G$5:$G$293,시도_소아과개폐업!$A$5:$A$293,$D1644,시도_소아과개폐업!$B$5:$B$293,$B1644)</f>
        <v>0.162962962962963</v>
      </c>
      <c r="AX1644" s="14" t="n">
        <f aca="false">SUMIFS(시도_소아과개폐업!$H$5:$H$293,시도_소아과개폐업!$A$5:$A$293,$D1644,시도_소아과개폐업!$B$5:$B$293,$B1644)</f>
        <v>74</v>
      </c>
      <c r="AY1644" s="14" t="n">
        <f aca="false">SUMIFS(시군구_병원급!$E$5:$E$3668,시군구_병원급!$A$5:$A$3668,$A1644,시군구_병원급!$D$5:$D$3668,$D1644)</f>
        <v>8</v>
      </c>
      <c r="AZ1644" s="14" t="n">
        <f aca="false">SUMIFS(시군구_병원급!$F$5:$F$3668,시군구_병원급!$A$5:$A$3668,$A1644,시군구_병원급!$D$5:$D$3668,$D1644)</f>
        <v>2</v>
      </c>
      <c r="BA1644" s="14" t="n">
        <f aca="false">SUMIFS(시군구_병원급!$G$5:$G$3668,시군구_병원급!$A$5:$A$3668,$A1644,시군구_병원급!$D$5:$D$3668,$D1644)</f>
        <v>9</v>
      </c>
      <c r="BB1644" s="14" t="n">
        <f aca="false">SUMIFS(시군구_병원급!$H$5:$H$3668,시군구_병원급!$A$5:$A$3668,$A1644,시군구_병원급!$D$5:$D$3668,$D1644)</f>
        <v>33</v>
      </c>
      <c r="BC1644" s="16" t="n">
        <f aca="false">K1644+AY1644</f>
        <v>14</v>
      </c>
      <c r="BD1644" s="17" t="n">
        <f aca="false">IF(E1644=0,"",(K1644+AY1644)/E1644*1000)</f>
        <v>2.95670538542767</v>
      </c>
      <c r="BE1644" s="16" t="n">
        <f aca="false">AY1644-SUMIFS(시군구_병원급!$E$5:$E$3668,시군구_병원급!$A$5:$A$3668,$A1644,시군구_병원급!$D$5:$D$3668,$D1644-3)</f>
        <v>0</v>
      </c>
      <c r="BF1644" s="16" t="n">
        <f aca="false">IF(AY1644=0,1,0)</f>
        <v>0</v>
      </c>
      <c r="BG1644" s="16" t="n">
        <f aca="false">IF(K1644+AY1644=0,1,0)</f>
        <v>0</v>
      </c>
      <c r="BH1644" s="16" t="n">
        <f aca="false">AF1644+AG1644+AH1644</f>
        <v>4</v>
      </c>
      <c r="BI1644" s="18" t="n">
        <f aca="false">IF(H1644=0,"",BH1644/H1644)</f>
        <v>0.0487804878048781</v>
      </c>
      <c r="BJ1644" s="16" t="n">
        <f aca="false">IF(AP1644="","",AP1644+AN1644)</f>
        <v>14</v>
      </c>
    </row>
    <row r="1645" customFormat="false" ht="15" hidden="false" customHeight="true" outlineLevel="0" collapsed="false">
      <c r="A1645" s="9" t="s">
        <v>143</v>
      </c>
      <c r="B1645" s="10" t="s">
        <v>115</v>
      </c>
      <c r="C1645" s="10" t="s">
        <v>144</v>
      </c>
      <c r="D1645" s="9" t="n">
        <v>2023</v>
      </c>
      <c r="E1645" s="11" t="n">
        <v>7364</v>
      </c>
      <c r="F1645" s="11" t="n">
        <v>880</v>
      </c>
      <c r="G1645" s="11" t="n">
        <v>886</v>
      </c>
      <c r="H1645" s="11" t="n">
        <v>138</v>
      </c>
      <c r="I1645" s="11" t="n">
        <v>6700</v>
      </c>
      <c r="J1645" s="11" t="n">
        <v>4403</v>
      </c>
      <c r="K1645" s="11" t="n">
        <v>7</v>
      </c>
      <c r="L1645" s="12" t="n">
        <v>18.7398153177621</v>
      </c>
      <c r="M1645" s="12" t="n">
        <v>0.950570342205323</v>
      </c>
      <c r="N1645" s="13" t="n">
        <v>0.657164179104478</v>
      </c>
      <c r="O1645" s="13" t="n">
        <v>0.909831613253667</v>
      </c>
      <c r="P1645" s="13" t="n">
        <v>0.12031504617056</v>
      </c>
      <c r="Q1645" s="13" t="n">
        <v>-0.274839980305268</v>
      </c>
      <c r="R1645" s="13" t="n">
        <v>-0.225524475524476</v>
      </c>
      <c r="S1645" s="11" t="n">
        <v>2</v>
      </c>
      <c r="T1645" s="13" t="n">
        <v>-0.0612244897959183</v>
      </c>
      <c r="U1645" s="13" t="n">
        <v>-0.0341646244774398</v>
      </c>
      <c r="V1645" s="11" t="n">
        <v>0</v>
      </c>
      <c r="W1645" s="13"/>
      <c r="X1645" s="11"/>
      <c r="Y1645" s="11"/>
      <c r="Z1645" s="11"/>
      <c r="AA1645" s="11"/>
      <c r="AB1645" s="10" t="s">
        <v>516</v>
      </c>
      <c r="AC1645" s="11" t="n">
        <v>30</v>
      </c>
      <c r="AD1645" s="11" t="n">
        <v>47</v>
      </c>
      <c r="AE1645" s="11" t="n">
        <v>49</v>
      </c>
      <c r="AF1645" s="11" t="n">
        <v>6</v>
      </c>
      <c r="AG1645" s="11" t="n">
        <v>5</v>
      </c>
      <c r="AH1645" s="11" t="n">
        <v>1</v>
      </c>
      <c r="AI1645" s="13" t="n">
        <v>0.217391304347826</v>
      </c>
      <c r="AJ1645" s="13" t="n">
        <v>0.340579710144928</v>
      </c>
      <c r="AK1645" s="13" t="n">
        <v>0.355072463768116</v>
      </c>
      <c r="AL1645" s="13" t="n">
        <v>0.0434782608695652</v>
      </c>
      <c r="AM1645" s="13" t="n">
        <v>0.036231884057971</v>
      </c>
      <c r="AN1645" s="11" t="n">
        <v>2</v>
      </c>
      <c r="AO1645" s="13" t="n">
        <v>0.0142857142857143</v>
      </c>
      <c r="AP1645" s="11" t="n">
        <v>11</v>
      </c>
      <c r="AQ1645" s="11" t="n">
        <v>3</v>
      </c>
      <c r="AR1645" s="13" t="n">
        <v>0.0743243243243243</v>
      </c>
      <c r="AS1645" s="13" t="n">
        <v>0.0202702702702703</v>
      </c>
      <c r="AT1645" s="14" t="n">
        <f aca="false">SUMIFS(시도_소아과개폐업!$C$5:$C$293,시도_소아과개폐업!$A$5:$A$293,$D1645,시도_소아과개폐업!$B$5:$B$293,$B1645)</f>
        <v>41</v>
      </c>
      <c r="AU1645" s="14" t="n">
        <f aca="false">SUMIFS(시도_소아과개폐업!$D$5:$D$293,시도_소아과개폐업!$A$5:$A$293,$D1645,시도_소아과개폐업!$B$5:$B$293,$B1645)</f>
        <v>22</v>
      </c>
      <c r="AV1645" s="14" t="n">
        <f aca="false">SUMIFS(시도_소아과개폐업!$F$5:$F$293,시도_소아과개폐업!$A$5:$A$293,$D1645,시도_소아과개폐업!$B$5:$B$293,$B1645)</f>
        <v>19</v>
      </c>
      <c r="AW1645" s="15" t="n">
        <f aca="false">SUMIFS(시도_소아과개폐업!$G$5:$G$293,시도_소아과개폐업!$A$5:$A$293,$D1645,시도_소아과개폐업!$B$5:$B$293,$B1645)</f>
        <v>0.162962962962963</v>
      </c>
      <c r="AX1645" s="14" t="n">
        <f aca="false">SUMIFS(시도_소아과개폐업!$H$5:$H$293,시도_소아과개폐업!$A$5:$A$293,$D1645,시도_소아과개폐업!$B$5:$B$293,$B1645)</f>
        <v>74</v>
      </c>
      <c r="AY1645" s="14" t="n">
        <f aca="false">SUMIFS(시군구_병원급!$E$5:$E$3668,시군구_병원급!$A$5:$A$3668,$A1645,시군구_병원급!$D$5:$D$3668,$D1645)</f>
        <v>6</v>
      </c>
      <c r="AZ1645" s="14" t="n">
        <f aca="false">SUMIFS(시군구_병원급!$F$5:$F$3668,시군구_병원급!$A$5:$A$3668,$A1645,시군구_병원급!$D$5:$D$3668,$D1645)</f>
        <v>1</v>
      </c>
      <c r="BA1645" s="14" t="n">
        <f aca="false">SUMIFS(시군구_병원급!$G$5:$G$3668,시군구_병원급!$A$5:$A$3668,$A1645,시군구_병원급!$D$5:$D$3668,$D1645)</f>
        <v>7</v>
      </c>
      <c r="BB1645" s="14" t="n">
        <f aca="false">SUMIFS(시군구_병원급!$H$5:$H$3668,시군구_병원급!$A$5:$A$3668,$A1645,시군구_병원급!$D$5:$D$3668,$D1645)</f>
        <v>15</v>
      </c>
      <c r="BC1645" s="16" t="n">
        <f aca="false">K1645+AY1645</f>
        <v>13</v>
      </c>
      <c r="BD1645" s="17" t="n">
        <f aca="false">IF(E1645=0,"",(K1645+AY1645)/E1645*1000)</f>
        <v>1.76534492123846</v>
      </c>
      <c r="BE1645" s="16" t="n">
        <f aca="false">AY1645-SUMIFS(시군구_병원급!$E$5:$E$3668,시군구_병원급!$A$5:$A$3668,$A1645,시군구_병원급!$D$5:$D$3668,$D1645-3)</f>
        <v>2</v>
      </c>
      <c r="BF1645" s="16" t="n">
        <f aca="false">IF(AY1645=0,1,0)</f>
        <v>0</v>
      </c>
      <c r="BG1645" s="16" t="n">
        <f aca="false">IF(K1645+AY1645=0,1,0)</f>
        <v>0</v>
      </c>
      <c r="BH1645" s="16" t="n">
        <f aca="false">AF1645+AG1645+AH1645</f>
        <v>12</v>
      </c>
      <c r="BI1645" s="18" t="n">
        <f aca="false">IF(H1645=0,"",BH1645/H1645)</f>
        <v>0.0869565217391304</v>
      </c>
      <c r="BJ1645" s="16" t="n">
        <f aca="false">IF(AP1645="","",AP1645+AN1645)</f>
        <v>13</v>
      </c>
    </row>
    <row r="1646" customFormat="false" ht="15" hidden="false" customHeight="true" outlineLevel="0" collapsed="false">
      <c r="A1646" s="9" t="s">
        <v>145</v>
      </c>
      <c r="B1646" s="10" t="s">
        <v>146</v>
      </c>
      <c r="C1646" s="10" t="s">
        <v>67</v>
      </c>
      <c r="D1646" s="9" t="n">
        <v>2023</v>
      </c>
      <c r="E1646" s="11" t="n">
        <v>3799</v>
      </c>
      <c r="F1646" s="11" t="n">
        <v>560</v>
      </c>
      <c r="G1646" s="11" t="n">
        <v>533</v>
      </c>
      <c r="H1646" s="11" t="n">
        <v>34</v>
      </c>
      <c r="I1646" s="11" t="n">
        <v>1853</v>
      </c>
      <c r="J1646" s="11" t="n">
        <v>1606</v>
      </c>
      <c r="K1646" s="11" t="n">
        <v>3</v>
      </c>
      <c r="L1646" s="12" t="n">
        <v>8.9497236114767</v>
      </c>
      <c r="M1646" s="12" t="n">
        <v>0.789681495130297</v>
      </c>
      <c r="N1646" s="13" t="n">
        <v>0.866702644360497</v>
      </c>
      <c r="O1646" s="13" t="n">
        <v>0.48775993682548</v>
      </c>
      <c r="P1646" s="13" t="n">
        <v>0.14030007896815</v>
      </c>
      <c r="Q1646" s="13" t="n">
        <v>0.281281618887015</v>
      </c>
      <c r="R1646" s="13" t="n">
        <v>0.290556900726392</v>
      </c>
      <c r="S1646" s="11" t="n">
        <v>-2</v>
      </c>
      <c r="T1646" s="13" t="n">
        <v>-0.0555555555555556</v>
      </c>
      <c r="U1646" s="13" t="n">
        <v>-0.00107816711590292</v>
      </c>
      <c r="V1646" s="11" t="n">
        <v>0</v>
      </c>
      <c r="W1646" s="13"/>
      <c r="X1646" s="11"/>
      <c r="Y1646" s="11"/>
      <c r="Z1646" s="11"/>
      <c r="AA1646" s="11"/>
      <c r="AB1646" s="10" t="s">
        <v>516</v>
      </c>
      <c r="AC1646" s="11" t="n">
        <v>16</v>
      </c>
      <c r="AD1646" s="11" t="n">
        <v>10</v>
      </c>
      <c r="AE1646" s="11" t="n">
        <v>4</v>
      </c>
      <c r="AF1646" s="11" t="n">
        <v>2</v>
      </c>
      <c r="AG1646" s="11" t="n">
        <v>2</v>
      </c>
      <c r="AH1646" s="11" t="n">
        <v>0</v>
      </c>
      <c r="AI1646" s="13" t="n">
        <v>0.470588235294118</v>
      </c>
      <c r="AJ1646" s="13" t="n">
        <v>0.294117647058824</v>
      </c>
      <c r="AK1646" s="13" t="n">
        <v>0.117647058823529</v>
      </c>
      <c r="AL1646" s="13" t="n">
        <v>0.0588235294117647</v>
      </c>
      <c r="AM1646" s="13" t="n">
        <v>0.0588235294117647</v>
      </c>
      <c r="AN1646" s="11" t="n">
        <v>2</v>
      </c>
      <c r="AO1646" s="13" t="n">
        <v>0.0555555555555556</v>
      </c>
      <c r="AP1646" s="11" t="n">
        <v>6</v>
      </c>
      <c r="AQ1646" s="11" t="n">
        <v>5</v>
      </c>
      <c r="AR1646" s="13" t="n">
        <v>0.162162162162162</v>
      </c>
      <c r="AS1646" s="13" t="n">
        <v>0.135135135135135</v>
      </c>
      <c r="AT1646" s="14" t="n">
        <f aca="false">SUMIFS(시도_소아과개폐업!$C$5:$C$293,시도_소아과개폐업!$A$5:$A$293,$D1646,시도_소아과개폐업!$B$5:$B$293,$B1646)</f>
        <v>24</v>
      </c>
      <c r="AU1646" s="14" t="n">
        <f aca="false">SUMIFS(시도_소아과개폐업!$D$5:$D$293,시도_소아과개폐업!$A$5:$A$293,$D1646,시도_소아과개폐업!$B$5:$B$293,$B1646)</f>
        <v>14</v>
      </c>
      <c r="AV1646" s="14" t="n">
        <f aca="false">SUMIFS(시도_소아과개폐업!$F$5:$F$293,시도_소아과개폐업!$A$5:$A$293,$D1646,시도_소아과개폐업!$B$5:$B$293,$B1646)</f>
        <v>10</v>
      </c>
      <c r="AW1646" s="15" t="n">
        <f aca="false">SUMIFS(시도_소아과개폐업!$G$5:$G$293,시도_소아과개폐업!$A$5:$A$293,$D1646,시도_소아과개폐업!$B$5:$B$293,$B1646)</f>
        <v>0.121739130434783</v>
      </c>
      <c r="AX1646" s="14" t="n">
        <f aca="false">SUMIFS(시도_소아과개폐업!$H$5:$H$293,시도_소아과개폐업!$A$5:$A$293,$D1646,시도_소아과개폐업!$B$5:$B$293,$B1646)</f>
        <v>38</v>
      </c>
      <c r="AY1646" s="14" t="n">
        <f aca="false">SUMIFS(시군구_병원급!$E$5:$E$3668,시군구_병원급!$A$5:$A$3668,$A1646,시군구_병원급!$D$5:$D$3668,$D1646)</f>
        <v>5</v>
      </c>
      <c r="AZ1646" s="14" t="n">
        <f aca="false">SUMIFS(시군구_병원급!$F$5:$F$3668,시군구_병원급!$A$5:$A$3668,$A1646,시군구_병원급!$D$5:$D$3668,$D1646)</f>
        <v>3</v>
      </c>
      <c r="BA1646" s="14" t="n">
        <f aca="false">SUMIFS(시군구_병원급!$G$5:$G$3668,시군구_병원급!$A$5:$A$3668,$A1646,시군구_병원급!$D$5:$D$3668,$D1646)</f>
        <v>14</v>
      </c>
      <c r="BB1646" s="14" t="n">
        <f aca="false">SUMIFS(시군구_병원급!$H$5:$H$3668,시군구_병원급!$A$5:$A$3668,$A1646,시군구_병원급!$D$5:$D$3668,$D1646)</f>
        <v>21</v>
      </c>
      <c r="BC1646" s="16" t="n">
        <f aca="false">K1646+AY1646</f>
        <v>8</v>
      </c>
      <c r="BD1646" s="17" t="n">
        <f aca="false">IF(E1646=0,"",(K1646+AY1646)/E1646*1000)</f>
        <v>2.10581732034746</v>
      </c>
      <c r="BE1646" s="16" t="n">
        <f aca="false">AY1646-SUMIFS(시군구_병원급!$E$5:$E$3668,시군구_병원급!$A$5:$A$3668,$A1646,시군구_병원급!$D$5:$D$3668,$D1646-3)</f>
        <v>0</v>
      </c>
      <c r="BF1646" s="16" t="n">
        <f aca="false">IF(AY1646=0,1,0)</f>
        <v>0</v>
      </c>
      <c r="BG1646" s="16" t="n">
        <f aca="false">IF(K1646+AY1646=0,1,0)</f>
        <v>0</v>
      </c>
      <c r="BH1646" s="16" t="n">
        <f aca="false">AF1646+AG1646+AH1646</f>
        <v>4</v>
      </c>
      <c r="BI1646" s="18" t="n">
        <f aca="false">IF(H1646=0,"",BH1646/H1646)</f>
        <v>0.117647058823529</v>
      </c>
      <c r="BJ1646" s="16" t="n">
        <f aca="false">IF(AP1646="","",AP1646+AN1646)</f>
        <v>8</v>
      </c>
    </row>
    <row r="1647" customFormat="false" ht="15" hidden="false" customHeight="true" outlineLevel="0" collapsed="false">
      <c r="A1647" s="9" t="s">
        <v>147</v>
      </c>
      <c r="B1647" s="10" t="s">
        <v>146</v>
      </c>
      <c r="C1647" s="10" t="s">
        <v>119</v>
      </c>
      <c r="D1647" s="9" t="n">
        <v>2023</v>
      </c>
      <c r="E1647" s="11" t="n">
        <v>11444</v>
      </c>
      <c r="F1647" s="11" t="n">
        <v>1509</v>
      </c>
      <c r="G1647" s="11" t="n">
        <v>1472</v>
      </c>
      <c r="H1647" s="11" t="n">
        <v>179</v>
      </c>
      <c r="I1647" s="11" t="n">
        <v>9519</v>
      </c>
      <c r="J1647" s="11" t="n">
        <v>6076</v>
      </c>
      <c r="K1647" s="11" t="n">
        <v>19</v>
      </c>
      <c r="L1647" s="12" t="n">
        <v>15.6413841314226</v>
      </c>
      <c r="M1647" s="12" t="n">
        <v>1.66025865082139</v>
      </c>
      <c r="N1647" s="13" t="n">
        <v>0.638302342683055</v>
      </c>
      <c r="O1647" s="13" t="n">
        <v>0.831789584061517</v>
      </c>
      <c r="P1647" s="13" t="n">
        <v>0.128626354421531</v>
      </c>
      <c r="Q1647" s="13" t="n">
        <v>-0.177164222030486</v>
      </c>
      <c r="R1647" s="13" t="n">
        <v>-0.107337780473014</v>
      </c>
      <c r="S1647" s="11" t="n">
        <v>1</v>
      </c>
      <c r="T1647" s="13" t="n">
        <v>-0.0529100529100529</v>
      </c>
      <c r="U1647" s="13" t="n">
        <v>-0.0137795275590551</v>
      </c>
      <c r="V1647" s="11" t="n">
        <v>0</v>
      </c>
      <c r="W1647" s="13"/>
      <c r="X1647" s="11"/>
      <c r="Y1647" s="11"/>
      <c r="Z1647" s="11"/>
      <c r="AA1647" s="11"/>
      <c r="AB1647" s="10" t="s">
        <v>516</v>
      </c>
      <c r="AC1647" s="11" t="n">
        <v>43</v>
      </c>
      <c r="AD1647" s="11" t="n">
        <v>73</v>
      </c>
      <c r="AE1647" s="11" t="n">
        <v>35</v>
      </c>
      <c r="AF1647" s="11" t="n">
        <v>10</v>
      </c>
      <c r="AG1647" s="11" t="n">
        <v>17</v>
      </c>
      <c r="AH1647" s="11" t="n">
        <v>1</v>
      </c>
      <c r="AI1647" s="13" t="n">
        <v>0.240223463687151</v>
      </c>
      <c r="AJ1647" s="13" t="n">
        <v>0.407821229050279</v>
      </c>
      <c r="AK1647" s="13" t="n">
        <v>0.195530726256983</v>
      </c>
      <c r="AL1647" s="13" t="n">
        <v>0.0558659217877095</v>
      </c>
      <c r="AM1647" s="13" t="n">
        <v>0.0949720670391061</v>
      </c>
      <c r="AN1647" s="11" t="n">
        <v>6</v>
      </c>
      <c r="AO1647" s="13" t="n">
        <v>0.0324324324324324</v>
      </c>
      <c r="AP1647" s="11" t="n">
        <v>22</v>
      </c>
      <c r="AQ1647" s="11" t="n">
        <v>11</v>
      </c>
      <c r="AR1647" s="13" t="n">
        <v>0.112244897959184</v>
      </c>
      <c r="AS1647" s="13" t="n">
        <v>0.0561224489795918</v>
      </c>
      <c r="AT1647" s="14" t="n">
        <f aca="false">SUMIFS(시도_소아과개폐업!$C$5:$C$293,시도_소아과개폐업!$A$5:$A$293,$D1647,시도_소아과개폐업!$B$5:$B$293,$B1647)</f>
        <v>24</v>
      </c>
      <c r="AU1647" s="14" t="n">
        <f aca="false">SUMIFS(시도_소아과개폐업!$D$5:$D$293,시도_소아과개폐업!$A$5:$A$293,$D1647,시도_소아과개폐업!$B$5:$B$293,$B1647)</f>
        <v>14</v>
      </c>
      <c r="AV1647" s="14" t="n">
        <f aca="false">SUMIFS(시도_소아과개폐업!$F$5:$F$293,시도_소아과개폐업!$A$5:$A$293,$D1647,시도_소아과개폐업!$B$5:$B$293,$B1647)</f>
        <v>10</v>
      </c>
      <c r="AW1647" s="15" t="n">
        <f aca="false">SUMIFS(시도_소아과개폐업!$G$5:$G$293,시도_소아과개폐업!$A$5:$A$293,$D1647,시도_소아과개폐업!$B$5:$B$293,$B1647)</f>
        <v>0.121739130434783</v>
      </c>
      <c r="AX1647" s="14" t="n">
        <f aca="false">SUMIFS(시도_소아과개폐업!$H$5:$H$293,시도_소아과개폐업!$A$5:$A$293,$D1647,시도_소아과개폐업!$B$5:$B$293,$B1647)</f>
        <v>38</v>
      </c>
      <c r="AY1647" s="14" t="n">
        <f aca="false">SUMIFS(시군구_병원급!$E$5:$E$3668,시군구_병원급!$A$5:$A$3668,$A1647,시군구_병원급!$D$5:$D$3668,$D1647)</f>
        <v>6</v>
      </c>
      <c r="AZ1647" s="14" t="n">
        <f aca="false">SUMIFS(시군구_병원급!$F$5:$F$3668,시군구_병원급!$A$5:$A$3668,$A1647,시군구_병원급!$D$5:$D$3668,$D1647)</f>
        <v>2</v>
      </c>
      <c r="BA1647" s="14" t="n">
        <f aca="false">SUMIFS(시군구_병원급!$G$5:$G$3668,시군구_병원급!$A$5:$A$3668,$A1647,시군구_병원급!$D$5:$D$3668,$D1647)</f>
        <v>9</v>
      </c>
      <c r="BB1647" s="14" t="n">
        <f aca="false">SUMIFS(시군구_병원급!$H$5:$H$3668,시군구_병원급!$A$5:$A$3668,$A1647,시군구_병원급!$D$5:$D$3668,$D1647)</f>
        <v>22</v>
      </c>
      <c r="BC1647" s="16" t="n">
        <f aca="false">K1647+AY1647</f>
        <v>25</v>
      </c>
      <c r="BD1647" s="17" t="n">
        <f aca="false">IF(E1647=0,"",(K1647+AY1647)/E1647*1000)</f>
        <v>2.18455085634394</v>
      </c>
      <c r="BE1647" s="16" t="n">
        <f aca="false">AY1647-SUMIFS(시군구_병원급!$E$5:$E$3668,시군구_병원급!$A$5:$A$3668,$A1647,시군구_병원급!$D$5:$D$3668,$D1647-3)</f>
        <v>1</v>
      </c>
      <c r="BF1647" s="16" t="n">
        <f aca="false">IF(AY1647=0,1,0)</f>
        <v>0</v>
      </c>
      <c r="BG1647" s="16" t="n">
        <f aca="false">IF(K1647+AY1647=0,1,0)</f>
        <v>0</v>
      </c>
      <c r="BH1647" s="16" t="n">
        <f aca="false">AF1647+AG1647+AH1647</f>
        <v>28</v>
      </c>
      <c r="BI1647" s="18" t="n">
        <f aca="false">IF(H1647=0,"",BH1647/H1647)</f>
        <v>0.156424581005587</v>
      </c>
      <c r="BJ1647" s="16" t="n">
        <f aca="false">IF(AP1647="","",AP1647+AN1647)</f>
        <v>28</v>
      </c>
    </row>
    <row r="1648" customFormat="false" ht="15" hidden="false" customHeight="true" outlineLevel="0" collapsed="false">
      <c r="A1648" s="9" t="s">
        <v>148</v>
      </c>
      <c r="B1648" s="10" t="s">
        <v>146</v>
      </c>
      <c r="C1648" s="10" t="s">
        <v>117</v>
      </c>
      <c r="D1648" s="9" t="n">
        <v>2023</v>
      </c>
      <c r="E1648" s="11" t="n">
        <v>3382</v>
      </c>
      <c r="F1648" s="11" t="n">
        <v>462</v>
      </c>
      <c r="G1648" s="11" t="n">
        <v>365</v>
      </c>
      <c r="H1648" s="11" t="n">
        <v>66</v>
      </c>
      <c r="I1648" s="11" t="n">
        <v>3841</v>
      </c>
      <c r="J1648" s="11" t="n">
        <v>2600</v>
      </c>
      <c r="K1648" s="11" t="n">
        <v>3</v>
      </c>
      <c r="L1648" s="12" t="n">
        <v>19.5150798344175</v>
      </c>
      <c r="M1648" s="12" t="n">
        <v>0.887049083382614</v>
      </c>
      <c r="N1648" s="13" t="n">
        <v>0.676907055454309</v>
      </c>
      <c r="O1648" s="13" t="n">
        <v>1.13571850975754</v>
      </c>
      <c r="P1648" s="13" t="n">
        <v>0.107924305144885</v>
      </c>
      <c r="Q1648" s="13" t="n">
        <v>-0.134374200153571</v>
      </c>
      <c r="R1648" s="13" t="n">
        <v>-0.0987654320987654</v>
      </c>
      <c r="S1648" s="11" t="n">
        <v>0</v>
      </c>
      <c r="T1648" s="13" t="n">
        <v>0.0476190476190477</v>
      </c>
      <c r="U1648" s="13" t="n">
        <v>0.0245398773006136</v>
      </c>
      <c r="V1648" s="11" t="n">
        <v>0</v>
      </c>
      <c r="W1648" s="13"/>
      <c r="X1648" s="11"/>
      <c r="Y1648" s="11"/>
      <c r="Z1648" s="11"/>
      <c r="AA1648" s="11"/>
      <c r="AB1648" s="10" t="s">
        <v>516</v>
      </c>
      <c r="AC1648" s="11" t="n">
        <v>18</v>
      </c>
      <c r="AD1648" s="11" t="n">
        <v>26</v>
      </c>
      <c r="AE1648" s="11" t="n">
        <v>13</v>
      </c>
      <c r="AF1648" s="11" t="n">
        <v>2</v>
      </c>
      <c r="AG1648" s="11" t="n">
        <v>7</v>
      </c>
      <c r="AH1648" s="11" t="n">
        <v>0</v>
      </c>
      <c r="AI1648" s="13" t="n">
        <v>0.272727272727273</v>
      </c>
      <c r="AJ1648" s="13" t="n">
        <v>0.393939393939394</v>
      </c>
      <c r="AK1648" s="13" t="n">
        <v>0.196969696969697</v>
      </c>
      <c r="AL1648" s="13" t="n">
        <v>0.0303030303030303</v>
      </c>
      <c r="AM1648" s="13" t="n">
        <v>0.106060606060606</v>
      </c>
      <c r="AN1648" s="11" t="n">
        <v>3</v>
      </c>
      <c r="AO1648" s="13" t="n">
        <v>0.0434782608695652</v>
      </c>
      <c r="AP1648" s="11" t="n">
        <v>7</v>
      </c>
      <c r="AQ1648" s="11" t="n">
        <v>7</v>
      </c>
      <c r="AR1648" s="13" t="n">
        <v>0.101449275362319</v>
      </c>
      <c r="AS1648" s="13" t="n">
        <v>0.101449275362319</v>
      </c>
      <c r="AT1648" s="14" t="n">
        <f aca="false">SUMIFS(시도_소아과개폐업!$C$5:$C$293,시도_소아과개폐업!$A$5:$A$293,$D1648,시도_소아과개폐업!$B$5:$B$293,$B1648)</f>
        <v>24</v>
      </c>
      <c r="AU1648" s="14" t="n">
        <f aca="false">SUMIFS(시도_소아과개폐업!$D$5:$D$293,시도_소아과개폐업!$A$5:$A$293,$D1648,시도_소아과개폐업!$B$5:$B$293,$B1648)</f>
        <v>14</v>
      </c>
      <c r="AV1648" s="14" t="n">
        <f aca="false">SUMIFS(시도_소아과개폐업!$F$5:$F$293,시도_소아과개폐업!$A$5:$A$293,$D1648,시도_소아과개폐업!$B$5:$B$293,$B1648)</f>
        <v>10</v>
      </c>
      <c r="AW1648" s="15" t="n">
        <f aca="false">SUMIFS(시도_소아과개폐업!$G$5:$G$293,시도_소아과개폐업!$A$5:$A$293,$D1648,시도_소아과개폐업!$B$5:$B$293,$B1648)</f>
        <v>0.121739130434783</v>
      </c>
      <c r="AX1648" s="14" t="n">
        <f aca="false">SUMIFS(시도_소아과개폐업!$H$5:$H$293,시도_소아과개폐업!$A$5:$A$293,$D1648,시도_소아과개폐업!$B$5:$B$293,$B1648)</f>
        <v>38</v>
      </c>
      <c r="AY1648" s="14" t="n">
        <f aca="false">SUMIFS(시군구_병원급!$E$5:$E$3668,시군구_병원급!$A$5:$A$3668,$A1648,시군구_병원급!$D$5:$D$3668,$D1648)</f>
        <v>9</v>
      </c>
      <c r="AZ1648" s="14" t="n">
        <f aca="false">SUMIFS(시군구_병원급!$F$5:$F$3668,시군구_병원급!$A$5:$A$3668,$A1648,시군구_병원급!$D$5:$D$3668,$D1648)</f>
        <v>2</v>
      </c>
      <c r="BA1648" s="14" t="n">
        <f aca="false">SUMIFS(시군구_병원급!$G$5:$G$3668,시군구_병원급!$A$5:$A$3668,$A1648,시군구_병원급!$D$5:$D$3668,$D1648)</f>
        <v>10</v>
      </c>
      <c r="BB1648" s="14" t="n">
        <f aca="false">SUMIFS(시군구_병원급!$H$5:$H$3668,시군구_병원급!$A$5:$A$3668,$A1648,시군구_병원급!$D$5:$D$3668,$D1648)</f>
        <v>23</v>
      </c>
      <c r="BC1648" s="16" t="n">
        <f aca="false">K1648+AY1648</f>
        <v>12</v>
      </c>
      <c r="BD1648" s="17" t="n">
        <f aca="false">IF(E1648=0,"",(K1648+AY1648)/E1648*1000)</f>
        <v>3.54819633353046</v>
      </c>
      <c r="BE1648" s="16" t="n">
        <f aca="false">AY1648-SUMIFS(시군구_병원급!$E$5:$E$3668,시군구_병원급!$A$5:$A$3668,$A1648,시군구_병원급!$D$5:$D$3668,$D1648-3)</f>
        <v>1</v>
      </c>
      <c r="BF1648" s="16" t="n">
        <f aca="false">IF(AY1648=0,1,0)</f>
        <v>0</v>
      </c>
      <c r="BG1648" s="16" t="n">
        <f aca="false">IF(K1648+AY1648=0,1,0)</f>
        <v>0</v>
      </c>
      <c r="BH1648" s="16" t="n">
        <f aca="false">AF1648+AG1648+AH1648</f>
        <v>9</v>
      </c>
      <c r="BI1648" s="18" t="n">
        <f aca="false">IF(H1648=0,"",BH1648/H1648)</f>
        <v>0.136363636363636</v>
      </c>
      <c r="BJ1648" s="16" t="n">
        <f aca="false">IF(AP1648="","",AP1648+AN1648)</f>
        <v>10</v>
      </c>
    </row>
    <row r="1649" customFormat="false" ht="15" hidden="false" customHeight="true" outlineLevel="0" collapsed="false">
      <c r="A1649" s="9" t="s">
        <v>149</v>
      </c>
      <c r="B1649" s="10" t="s">
        <v>146</v>
      </c>
      <c r="C1649" s="10" t="s">
        <v>127</v>
      </c>
      <c r="D1649" s="9" t="n">
        <v>2023</v>
      </c>
      <c r="E1649" s="11" t="n">
        <v>2987</v>
      </c>
      <c r="F1649" s="11" t="n">
        <v>429</v>
      </c>
      <c r="G1649" s="11" t="n">
        <v>453</v>
      </c>
      <c r="H1649" s="11" t="n">
        <v>43</v>
      </c>
      <c r="I1649" s="11" t="n">
        <v>2751</v>
      </c>
      <c r="J1649" s="11" t="n">
        <v>1746</v>
      </c>
      <c r="K1649" s="11" t="n">
        <v>5</v>
      </c>
      <c r="L1649" s="12" t="n">
        <v>14.3957147639772</v>
      </c>
      <c r="M1649" s="12" t="n">
        <v>1.6739203213927</v>
      </c>
      <c r="N1649" s="13" t="n">
        <v>0.634678298800436</v>
      </c>
      <c r="O1649" s="13" t="n">
        <v>0.920990960830264</v>
      </c>
      <c r="P1649" s="13" t="n">
        <v>0.151657181118179</v>
      </c>
      <c r="Q1649" s="13" t="n">
        <v>-0.192047606167163</v>
      </c>
      <c r="R1649" s="13" t="n">
        <v>-0.0640495867768595</v>
      </c>
      <c r="S1649" s="11" t="n">
        <v>1</v>
      </c>
      <c r="T1649" s="13" t="n">
        <v>-0.0652173913043478</v>
      </c>
      <c r="U1649" s="13" t="n">
        <v>-0.0630108991825613</v>
      </c>
      <c r="V1649" s="11" t="n">
        <v>0</v>
      </c>
      <c r="W1649" s="13"/>
      <c r="X1649" s="11"/>
      <c r="Y1649" s="11"/>
      <c r="Z1649" s="11"/>
      <c r="AA1649" s="11"/>
      <c r="AB1649" s="10" t="s">
        <v>516</v>
      </c>
      <c r="AC1649" s="11" t="n">
        <v>13</v>
      </c>
      <c r="AD1649" s="11" t="n">
        <v>9</v>
      </c>
      <c r="AE1649" s="11" t="n">
        <v>3</v>
      </c>
      <c r="AF1649" s="11" t="n">
        <v>3</v>
      </c>
      <c r="AG1649" s="11" t="n">
        <v>14</v>
      </c>
      <c r="AH1649" s="11" t="n">
        <v>1</v>
      </c>
      <c r="AI1649" s="13" t="n">
        <v>0.302325581395349</v>
      </c>
      <c r="AJ1649" s="13" t="n">
        <v>0.209302325581395</v>
      </c>
      <c r="AK1649" s="13" t="n">
        <v>0.0697674418604651</v>
      </c>
      <c r="AL1649" s="13" t="n">
        <v>0.0697674418604651</v>
      </c>
      <c r="AM1649" s="13" t="n">
        <v>0.325581395348837</v>
      </c>
      <c r="AN1649" s="11" t="n">
        <v>1</v>
      </c>
      <c r="AO1649" s="13" t="n">
        <v>0.0227272727272727</v>
      </c>
      <c r="AP1649" s="11" t="n">
        <v>4</v>
      </c>
      <c r="AQ1649" s="11" t="n">
        <v>2</v>
      </c>
      <c r="AR1649" s="13" t="n">
        <v>0.0869565217391304</v>
      </c>
      <c r="AS1649" s="13" t="n">
        <v>0.0434782608695652</v>
      </c>
      <c r="AT1649" s="14" t="n">
        <f aca="false">SUMIFS(시도_소아과개폐업!$C$5:$C$293,시도_소아과개폐업!$A$5:$A$293,$D1649,시도_소아과개폐업!$B$5:$B$293,$B1649)</f>
        <v>24</v>
      </c>
      <c r="AU1649" s="14" t="n">
        <f aca="false">SUMIFS(시도_소아과개폐업!$D$5:$D$293,시도_소아과개폐업!$A$5:$A$293,$D1649,시도_소아과개폐업!$B$5:$B$293,$B1649)</f>
        <v>14</v>
      </c>
      <c r="AV1649" s="14" t="n">
        <f aca="false">SUMIFS(시도_소아과개폐업!$F$5:$F$293,시도_소아과개폐업!$A$5:$A$293,$D1649,시도_소아과개폐업!$B$5:$B$293,$B1649)</f>
        <v>10</v>
      </c>
      <c r="AW1649" s="15" t="n">
        <f aca="false">SUMIFS(시도_소아과개폐업!$G$5:$G$293,시도_소아과개폐업!$A$5:$A$293,$D1649,시도_소아과개폐업!$B$5:$B$293,$B1649)</f>
        <v>0.121739130434783</v>
      </c>
      <c r="AX1649" s="14" t="n">
        <f aca="false">SUMIFS(시도_소아과개폐업!$H$5:$H$293,시도_소아과개폐업!$A$5:$A$293,$D1649,시도_소아과개폐업!$B$5:$B$293,$B1649)</f>
        <v>38</v>
      </c>
      <c r="AY1649" s="14" t="n">
        <f aca="false">SUMIFS(시군구_병원급!$E$5:$E$3668,시군구_병원급!$A$5:$A$3668,$A1649,시군구_병원급!$D$5:$D$3668,$D1649)</f>
        <v>6</v>
      </c>
      <c r="AZ1649" s="14" t="n">
        <f aca="false">SUMIFS(시군구_병원급!$F$5:$F$3668,시군구_병원급!$A$5:$A$3668,$A1649,시군구_병원급!$D$5:$D$3668,$D1649)</f>
        <v>4</v>
      </c>
      <c r="BA1649" s="14" t="n">
        <f aca="false">SUMIFS(시군구_병원급!$G$5:$G$3668,시군구_병원급!$A$5:$A$3668,$A1649,시군구_병원급!$D$5:$D$3668,$D1649)</f>
        <v>9</v>
      </c>
      <c r="BB1649" s="14" t="n">
        <f aca="false">SUMIFS(시군구_병원급!$H$5:$H$3668,시군구_병원급!$A$5:$A$3668,$A1649,시군구_병원급!$D$5:$D$3668,$D1649)</f>
        <v>18</v>
      </c>
      <c r="BC1649" s="16" t="n">
        <f aca="false">K1649+AY1649</f>
        <v>11</v>
      </c>
      <c r="BD1649" s="17" t="n">
        <f aca="false">IF(E1649=0,"",(K1649+AY1649)/E1649*1000)</f>
        <v>3.68262470706394</v>
      </c>
      <c r="BE1649" s="16" t="n">
        <f aca="false">AY1649-SUMIFS(시군구_병원급!$E$5:$E$3668,시군구_병원급!$A$5:$A$3668,$A1649,시군구_병원급!$D$5:$D$3668,$D1649-3)</f>
        <v>0</v>
      </c>
      <c r="BF1649" s="16" t="n">
        <f aca="false">IF(AY1649=0,1,0)</f>
        <v>0</v>
      </c>
      <c r="BG1649" s="16" t="n">
        <f aca="false">IF(K1649+AY1649=0,1,0)</f>
        <v>0</v>
      </c>
      <c r="BH1649" s="16" t="n">
        <f aca="false">AF1649+AG1649+AH1649</f>
        <v>18</v>
      </c>
      <c r="BI1649" s="18" t="n">
        <f aca="false">IF(H1649=0,"",BH1649/H1649)</f>
        <v>0.418604651162791</v>
      </c>
      <c r="BJ1649" s="16" t="n">
        <f aca="false">IF(AP1649="","",AP1649+AN1649)</f>
        <v>5</v>
      </c>
    </row>
    <row r="1650" customFormat="false" ht="15" hidden="false" customHeight="true" outlineLevel="0" collapsed="false">
      <c r="A1650" s="9" t="s">
        <v>150</v>
      </c>
      <c r="B1650" s="10" t="s">
        <v>146</v>
      </c>
      <c r="C1650" s="10" t="s">
        <v>129</v>
      </c>
      <c r="D1650" s="9" t="n">
        <v>2023</v>
      </c>
      <c r="E1650" s="11" t="n">
        <v>12497</v>
      </c>
      <c r="F1650" s="11" t="n">
        <v>1566</v>
      </c>
      <c r="G1650" s="11" t="n">
        <v>1649</v>
      </c>
      <c r="H1650" s="11" t="n">
        <v>200</v>
      </c>
      <c r="I1650" s="11" t="n">
        <v>10027</v>
      </c>
      <c r="J1650" s="11" t="n">
        <v>7060</v>
      </c>
      <c r="K1650" s="11" t="n">
        <v>17</v>
      </c>
      <c r="L1650" s="12" t="n">
        <v>16.0038409218212</v>
      </c>
      <c r="M1650" s="12" t="n">
        <v>1.36032647835481</v>
      </c>
      <c r="N1650" s="13" t="n">
        <v>0.704098932881221</v>
      </c>
      <c r="O1650" s="13" t="n">
        <v>0.802352564615508</v>
      </c>
      <c r="P1650" s="13" t="n">
        <v>0.131951668400416</v>
      </c>
      <c r="Q1650" s="13" t="n">
        <v>-0.318147097337407</v>
      </c>
      <c r="R1650" s="13" t="n">
        <v>-0.249772520473158</v>
      </c>
      <c r="S1650" s="11" t="n">
        <v>-1</v>
      </c>
      <c r="T1650" s="13" t="n">
        <v>-0.0950226244343891</v>
      </c>
      <c r="U1650" s="13" t="n">
        <v>-0.103531515422441</v>
      </c>
      <c r="V1650" s="11" t="n">
        <v>0</v>
      </c>
      <c r="W1650" s="13"/>
      <c r="X1650" s="11"/>
      <c r="Y1650" s="11"/>
      <c r="Z1650" s="11"/>
      <c r="AA1650" s="11"/>
      <c r="AB1650" s="10" t="s">
        <v>516</v>
      </c>
      <c r="AC1650" s="11" t="n">
        <v>35</v>
      </c>
      <c r="AD1650" s="11" t="n">
        <v>73</v>
      </c>
      <c r="AE1650" s="11" t="n">
        <v>65</v>
      </c>
      <c r="AF1650" s="11" t="n">
        <v>7</v>
      </c>
      <c r="AG1650" s="11" t="n">
        <v>19</v>
      </c>
      <c r="AH1650" s="11" t="n">
        <v>1</v>
      </c>
      <c r="AI1650" s="13" t="n">
        <v>0.175</v>
      </c>
      <c r="AJ1650" s="13" t="n">
        <v>0.365</v>
      </c>
      <c r="AK1650" s="13" t="n">
        <v>0.325</v>
      </c>
      <c r="AL1650" s="13" t="n">
        <v>0.035</v>
      </c>
      <c r="AM1650" s="13" t="n">
        <v>0.095</v>
      </c>
      <c r="AN1650" s="11" t="n">
        <v>8</v>
      </c>
      <c r="AO1650" s="13" t="n">
        <v>0.0384615384615385</v>
      </c>
      <c r="AP1650" s="11" t="n">
        <v>25</v>
      </c>
      <c r="AQ1650" s="11" t="n">
        <v>5</v>
      </c>
      <c r="AR1650" s="13" t="n">
        <v>0.109649122807018</v>
      </c>
      <c r="AS1650" s="13" t="n">
        <v>0.0219298245614035</v>
      </c>
      <c r="AT1650" s="14" t="n">
        <f aca="false">SUMIFS(시도_소아과개폐업!$C$5:$C$293,시도_소아과개폐업!$A$5:$A$293,$D1650,시도_소아과개폐업!$B$5:$B$293,$B1650)</f>
        <v>24</v>
      </c>
      <c r="AU1650" s="14" t="n">
        <f aca="false">SUMIFS(시도_소아과개폐업!$D$5:$D$293,시도_소아과개폐업!$A$5:$A$293,$D1650,시도_소아과개폐업!$B$5:$B$293,$B1650)</f>
        <v>14</v>
      </c>
      <c r="AV1650" s="14" t="n">
        <f aca="false">SUMIFS(시도_소아과개폐업!$F$5:$F$293,시도_소아과개폐업!$A$5:$A$293,$D1650,시도_소아과개폐업!$B$5:$B$293,$B1650)</f>
        <v>10</v>
      </c>
      <c r="AW1650" s="15" t="n">
        <f aca="false">SUMIFS(시도_소아과개폐업!$G$5:$G$293,시도_소아과개폐업!$A$5:$A$293,$D1650,시도_소아과개폐업!$B$5:$B$293,$B1650)</f>
        <v>0.121739130434783</v>
      </c>
      <c r="AX1650" s="14" t="n">
        <f aca="false">SUMIFS(시도_소아과개폐업!$H$5:$H$293,시도_소아과개폐업!$A$5:$A$293,$D1650,시도_소아과개폐업!$B$5:$B$293,$B1650)</f>
        <v>38</v>
      </c>
      <c r="AY1650" s="14" t="n">
        <f aca="false">SUMIFS(시군구_병원급!$E$5:$E$3668,시군구_병원급!$A$5:$A$3668,$A1650,시군구_병원급!$D$5:$D$3668,$D1650)</f>
        <v>13</v>
      </c>
      <c r="AZ1650" s="14" t="n">
        <f aca="false">SUMIFS(시군구_병원급!$F$5:$F$3668,시군구_병원급!$A$5:$A$3668,$A1650,시군구_병원급!$D$5:$D$3668,$D1650)</f>
        <v>2</v>
      </c>
      <c r="BA1650" s="14" t="n">
        <f aca="false">SUMIFS(시군구_병원급!$G$5:$G$3668,시군구_병원급!$A$5:$A$3668,$A1650,시군구_병원급!$D$5:$D$3668,$D1650)</f>
        <v>23</v>
      </c>
      <c r="BB1650" s="14" t="n">
        <f aca="false">SUMIFS(시군구_병원급!$H$5:$H$3668,시군구_병원급!$A$5:$A$3668,$A1650,시군구_병원급!$D$5:$D$3668,$D1650)</f>
        <v>42</v>
      </c>
      <c r="BC1650" s="16" t="n">
        <f aca="false">K1650+AY1650</f>
        <v>30</v>
      </c>
      <c r="BD1650" s="17" t="n">
        <f aca="false">IF(E1650=0,"",(K1650+AY1650)/E1650*1000)</f>
        <v>2.40057613827319</v>
      </c>
      <c r="BE1650" s="16" t="n">
        <f aca="false">AY1650-SUMIFS(시군구_병원급!$E$5:$E$3668,시군구_병원급!$A$5:$A$3668,$A1650,시군구_병원급!$D$5:$D$3668,$D1650-3)</f>
        <v>1</v>
      </c>
      <c r="BF1650" s="16" t="n">
        <f aca="false">IF(AY1650=0,1,0)</f>
        <v>0</v>
      </c>
      <c r="BG1650" s="16" t="n">
        <f aca="false">IF(K1650+AY1650=0,1,0)</f>
        <v>0</v>
      </c>
      <c r="BH1650" s="16" t="n">
        <f aca="false">AF1650+AG1650+AH1650</f>
        <v>27</v>
      </c>
      <c r="BI1650" s="18" t="n">
        <f aca="false">IF(H1650=0,"",BH1650/H1650)</f>
        <v>0.135</v>
      </c>
      <c r="BJ1650" s="16" t="n">
        <f aca="false">IF(AP1650="","",AP1650+AN1650)</f>
        <v>33</v>
      </c>
    </row>
    <row r="1651" customFormat="false" ht="15" hidden="false" customHeight="true" outlineLevel="0" collapsed="false">
      <c r="A1651" s="9" t="s">
        <v>151</v>
      </c>
      <c r="B1651" s="10" t="s">
        <v>146</v>
      </c>
      <c r="C1651" s="10" t="s">
        <v>152</v>
      </c>
      <c r="D1651" s="9" t="n">
        <v>2023</v>
      </c>
      <c r="E1651" s="11" t="n">
        <v>10825</v>
      </c>
      <c r="F1651" s="11" t="n">
        <v>1170</v>
      </c>
      <c r="G1651" s="11" t="n">
        <v>1166</v>
      </c>
      <c r="H1651" s="11" t="n">
        <v>138</v>
      </c>
      <c r="I1651" s="11" t="n">
        <v>7679</v>
      </c>
      <c r="J1651" s="11" t="n">
        <v>5186</v>
      </c>
      <c r="K1651" s="11" t="n">
        <v>25</v>
      </c>
      <c r="L1651" s="12" t="n">
        <v>12.7482678983834</v>
      </c>
      <c r="M1651" s="12" t="n">
        <v>2.3094688221709</v>
      </c>
      <c r="N1651" s="13" t="n">
        <v>0.675348352650085</v>
      </c>
      <c r="O1651" s="13" t="n">
        <v>0.709376443418014</v>
      </c>
      <c r="P1651" s="13" t="n">
        <v>0.107713625866051</v>
      </c>
      <c r="Q1651" s="13" t="n">
        <v>-0.208467388125183</v>
      </c>
      <c r="R1651" s="13" t="n">
        <v>-0.131147540983607</v>
      </c>
      <c r="S1651" s="11" t="n">
        <v>1</v>
      </c>
      <c r="T1651" s="13" t="n">
        <v>-0.0547945205479452</v>
      </c>
      <c r="U1651" s="13" t="n">
        <v>-0.0472704714640199</v>
      </c>
      <c r="V1651" s="11" t="n">
        <v>0</v>
      </c>
      <c r="W1651" s="13"/>
      <c r="X1651" s="11"/>
      <c r="Y1651" s="11"/>
      <c r="Z1651" s="11"/>
      <c r="AA1651" s="11"/>
      <c r="AB1651" s="10" t="s">
        <v>516</v>
      </c>
      <c r="AC1651" s="11" t="n">
        <v>54</v>
      </c>
      <c r="AD1651" s="11" t="n">
        <v>30</v>
      </c>
      <c r="AE1651" s="11" t="n">
        <v>18</v>
      </c>
      <c r="AF1651" s="11" t="n">
        <v>8</v>
      </c>
      <c r="AG1651" s="11" t="n">
        <v>27</v>
      </c>
      <c r="AH1651" s="11" t="n">
        <v>1</v>
      </c>
      <c r="AI1651" s="13" t="n">
        <v>0.391304347826087</v>
      </c>
      <c r="AJ1651" s="13" t="n">
        <v>0.217391304347826</v>
      </c>
      <c r="AK1651" s="13" t="n">
        <v>0.130434782608696</v>
      </c>
      <c r="AL1651" s="13" t="n">
        <v>0.0579710144927536</v>
      </c>
      <c r="AM1651" s="13" t="n">
        <v>0.195652173913044</v>
      </c>
      <c r="AN1651" s="11" t="n">
        <v>2</v>
      </c>
      <c r="AO1651" s="13" t="n">
        <v>0.0142857142857143</v>
      </c>
      <c r="AP1651" s="11" t="n">
        <v>18</v>
      </c>
      <c r="AQ1651" s="11" t="n">
        <v>8</v>
      </c>
      <c r="AR1651" s="13" t="n">
        <v>0.12</v>
      </c>
      <c r="AS1651" s="13" t="n">
        <v>0.0533333333333333</v>
      </c>
      <c r="AT1651" s="14" t="n">
        <f aca="false">SUMIFS(시도_소아과개폐업!$C$5:$C$293,시도_소아과개폐업!$A$5:$A$293,$D1651,시도_소아과개폐업!$B$5:$B$293,$B1651)</f>
        <v>24</v>
      </c>
      <c r="AU1651" s="14" t="n">
        <f aca="false">SUMIFS(시도_소아과개폐업!$D$5:$D$293,시도_소아과개폐업!$A$5:$A$293,$D1651,시도_소아과개폐업!$B$5:$B$293,$B1651)</f>
        <v>14</v>
      </c>
      <c r="AV1651" s="14" t="n">
        <f aca="false">SUMIFS(시도_소아과개폐업!$F$5:$F$293,시도_소아과개폐업!$A$5:$A$293,$D1651,시도_소아과개폐업!$B$5:$B$293,$B1651)</f>
        <v>10</v>
      </c>
      <c r="AW1651" s="15" t="n">
        <f aca="false">SUMIFS(시도_소아과개폐업!$G$5:$G$293,시도_소아과개폐업!$A$5:$A$293,$D1651,시도_소아과개폐업!$B$5:$B$293,$B1651)</f>
        <v>0.121739130434783</v>
      </c>
      <c r="AX1651" s="14" t="n">
        <f aca="false">SUMIFS(시도_소아과개폐업!$H$5:$H$293,시도_소아과개폐업!$A$5:$A$293,$D1651,시도_소아과개폐업!$B$5:$B$293,$B1651)</f>
        <v>38</v>
      </c>
      <c r="AY1651" s="14" t="n">
        <f aca="false">SUMIFS(시군구_병원급!$E$5:$E$3668,시군구_병원급!$A$5:$A$3668,$A1651,시군구_병원급!$D$5:$D$3668,$D1651)</f>
        <v>11</v>
      </c>
      <c r="AZ1651" s="14" t="n">
        <f aca="false">SUMIFS(시군구_병원급!$F$5:$F$3668,시군구_병원급!$A$5:$A$3668,$A1651,시군구_병원급!$D$5:$D$3668,$D1651)</f>
        <v>1</v>
      </c>
      <c r="BA1651" s="14" t="n">
        <f aca="false">SUMIFS(시군구_병원급!$G$5:$G$3668,시군구_병원급!$A$5:$A$3668,$A1651,시군구_병원급!$D$5:$D$3668,$D1651)</f>
        <v>16</v>
      </c>
      <c r="BB1651" s="14" t="n">
        <f aca="false">SUMIFS(시군구_병원급!$H$5:$H$3668,시군구_병원급!$A$5:$A$3668,$A1651,시군구_병원급!$D$5:$D$3668,$D1651)</f>
        <v>38</v>
      </c>
      <c r="BC1651" s="16" t="n">
        <f aca="false">K1651+AY1651</f>
        <v>36</v>
      </c>
      <c r="BD1651" s="17" t="n">
        <f aca="false">IF(E1651=0,"",(K1651+AY1651)/E1651*1000)</f>
        <v>3.3256351039261</v>
      </c>
      <c r="BE1651" s="16" t="n">
        <f aca="false">AY1651-SUMIFS(시군구_병원급!$E$5:$E$3668,시군구_병원급!$A$5:$A$3668,$A1651,시군구_병원급!$D$5:$D$3668,$D1651-3)</f>
        <v>0</v>
      </c>
      <c r="BF1651" s="16" t="n">
        <f aca="false">IF(AY1651=0,1,0)</f>
        <v>0</v>
      </c>
      <c r="BG1651" s="16" t="n">
        <f aca="false">IF(K1651+AY1651=0,1,0)</f>
        <v>0</v>
      </c>
      <c r="BH1651" s="16" t="n">
        <f aca="false">AF1651+AG1651+AH1651</f>
        <v>36</v>
      </c>
      <c r="BI1651" s="18" t="n">
        <f aca="false">IF(H1651=0,"",BH1651/H1651)</f>
        <v>0.260869565217391</v>
      </c>
      <c r="BJ1651" s="16" t="n">
        <f aca="false">IF(AP1651="","",AP1651+AN1651)</f>
        <v>20</v>
      </c>
    </row>
    <row r="1652" customFormat="false" ht="15" hidden="false" customHeight="true" outlineLevel="0" collapsed="false">
      <c r="A1652" s="9" t="s">
        <v>153</v>
      </c>
      <c r="B1652" s="10" t="s">
        <v>146</v>
      </c>
      <c r="C1652" s="10" t="s">
        <v>154</v>
      </c>
      <c r="D1652" s="9" t="n">
        <v>2023</v>
      </c>
      <c r="E1652" s="11" t="n">
        <v>14673</v>
      </c>
      <c r="F1652" s="11" t="n">
        <v>1912</v>
      </c>
      <c r="G1652" s="11" t="n">
        <v>2003</v>
      </c>
      <c r="H1652" s="11" t="n">
        <v>232</v>
      </c>
      <c r="I1652" s="11" t="n">
        <v>11233</v>
      </c>
      <c r="J1652" s="11" t="n">
        <v>7927</v>
      </c>
      <c r="K1652" s="11" t="n">
        <v>28</v>
      </c>
      <c r="L1652" s="12" t="n">
        <v>15.8113541879643</v>
      </c>
      <c r="M1652" s="12" t="n">
        <v>1.90826688475431</v>
      </c>
      <c r="N1652" s="13" t="n">
        <v>0.705688596100775</v>
      </c>
      <c r="O1652" s="13" t="n">
        <v>0.765555782730185</v>
      </c>
      <c r="P1652" s="13" t="n">
        <v>0.136509234648674</v>
      </c>
      <c r="Q1652" s="13" t="n">
        <v>-0.292901546913402</v>
      </c>
      <c r="R1652" s="13" t="n">
        <v>-0.155920775389802</v>
      </c>
      <c r="S1652" s="11" t="n">
        <v>3</v>
      </c>
      <c r="T1652" s="13" t="n">
        <v>-0.0756972111553785</v>
      </c>
      <c r="U1652" s="13" t="n">
        <v>-0.0952074103906565</v>
      </c>
      <c r="V1652" s="11" t="n">
        <v>0</v>
      </c>
      <c r="W1652" s="13"/>
      <c r="X1652" s="11"/>
      <c r="Y1652" s="11"/>
      <c r="Z1652" s="11"/>
      <c r="AA1652" s="11"/>
      <c r="AB1652" s="10" t="s">
        <v>516</v>
      </c>
      <c r="AC1652" s="11" t="n">
        <v>51</v>
      </c>
      <c r="AD1652" s="11" t="n">
        <v>80</v>
      </c>
      <c r="AE1652" s="11" t="n">
        <v>73</v>
      </c>
      <c r="AF1652" s="11" t="n">
        <v>8</v>
      </c>
      <c r="AG1652" s="11" t="n">
        <v>20</v>
      </c>
      <c r="AH1652" s="11" t="n">
        <v>0</v>
      </c>
      <c r="AI1652" s="13" t="n">
        <v>0.219827586206897</v>
      </c>
      <c r="AJ1652" s="13" t="n">
        <v>0.344827586206897</v>
      </c>
      <c r="AK1652" s="13" t="n">
        <v>0.314655172413793</v>
      </c>
      <c r="AL1652" s="13" t="n">
        <v>0.0344827586206897</v>
      </c>
      <c r="AM1652" s="13" t="n">
        <v>0.0862068965517241</v>
      </c>
      <c r="AN1652" s="11" t="n">
        <v>3</v>
      </c>
      <c r="AO1652" s="13" t="n">
        <v>0.0127659574468085</v>
      </c>
      <c r="AP1652" s="11" t="n">
        <v>30</v>
      </c>
      <c r="AQ1652" s="11" t="n">
        <v>8</v>
      </c>
      <c r="AR1652" s="13" t="n">
        <v>0.116731517509728</v>
      </c>
      <c r="AS1652" s="13" t="n">
        <v>0.0311284046692607</v>
      </c>
      <c r="AT1652" s="14" t="n">
        <f aca="false">SUMIFS(시도_소아과개폐업!$C$5:$C$293,시도_소아과개폐업!$A$5:$A$293,$D1652,시도_소아과개폐업!$B$5:$B$293,$B1652)</f>
        <v>24</v>
      </c>
      <c r="AU1652" s="14" t="n">
        <f aca="false">SUMIFS(시도_소아과개폐업!$D$5:$D$293,시도_소아과개폐업!$A$5:$A$293,$D1652,시도_소아과개폐업!$B$5:$B$293,$B1652)</f>
        <v>14</v>
      </c>
      <c r="AV1652" s="14" t="n">
        <f aca="false">SUMIFS(시도_소아과개폐업!$F$5:$F$293,시도_소아과개폐업!$A$5:$A$293,$D1652,시도_소아과개폐업!$B$5:$B$293,$B1652)</f>
        <v>10</v>
      </c>
      <c r="AW1652" s="15" t="n">
        <f aca="false">SUMIFS(시도_소아과개폐업!$G$5:$G$293,시도_소아과개폐업!$A$5:$A$293,$D1652,시도_소아과개폐업!$B$5:$B$293,$B1652)</f>
        <v>0.121739130434783</v>
      </c>
      <c r="AX1652" s="14" t="n">
        <f aca="false">SUMIFS(시도_소아과개폐업!$H$5:$H$293,시도_소아과개폐업!$A$5:$A$293,$D1652,시도_소아과개폐업!$B$5:$B$293,$B1652)</f>
        <v>38</v>
      </c>
      <c r="AY1652" s="14" t="n">
        <f aca="false">SUMIFS(시군구_병원급!$E$5:$E$3668,시군구_병원급!$A$5:$A$3668,$A1652,시군구_병원급!$D$5:$D$3668,$D1652)</f>
        <v>19</v>
      </c>
      <c r="AZ1652" s="14" t="n">
        <f aca="false">SUMIFS(시군구_병원급!$F$5:$F$3668,시군구_병원급!$A$5:$A$3668,$A1652,시군구_병원급!$D$5:$D$3668,$D1652)</f>
        <v>6</v>
      </c>
      <c r="BA1652" s="14" t="n">
        <f aca="false">SUMIFS(시군구_병원급!$G$5:$G$3668,시군구_병원급!$A$5:$A$3668,$A1652,시군구_병원급!$D$5:$D$3668,$D1652)</f>
        <v>27</v>
      </c>
      <c r="BB1652" s="14" t="n">
        <f aca="false">SUMIFS(시군구_병원급!$H$5:$H$3668,시군구_병원급!$A$5:$A$3668,$A1652,시군구_병원급!$D$5:$D$3668,$D1652)</f>
        <v>52</v>
      </c>
      <c r="BC1652" s="16" t="n">
        <f aca="false">K1652+AY1652</f>
        <v>47</v>
      </c>
      <c r="BD1652" s="17" t="n">
        <f aca="false">IF(E1652=0,"",(K1652+AY1652)/E1652*1000)</f>
        <v>3.20316227083759</v>
      </c>
      <c r="BE1652" s="16" t="n">
        <f aca="false">AY1652-SUMIFS(시군구_병원급!$E$5:$E$3668,시군구_병원급!$A$5:$A$3668,$A1652,시군구_병원급!$D$5:$D$3668,$D1652-3)</f>
        <v>-4</v>
      </c>
      <c r="BF1652" s="16" t="n">
        <f aca="false">IF(AY1652=0,1,0)</f>
        <v>0</v>
      </c>
      <c r="BG1652" s="16" t="n">
        <f aca="false">IF(K1652+AY1652=0,1,0)</f>
        <v>0</v>
      </c>
      <c r="BH1652" s="16" t="n">
        <f aca="false">AF1652+AG1652+AH1652</f>
        <v>28</v>
      </c>
      <c r="BI1652" s="18" t="n">
        <f aca="false">IF(H1652=0,"",BH1652/H1652)</f>
        <v>0.120689655172414</v>
      </c>
      <c r="BJ1652" s="16" t="n">
        <f aca="false">IF(AP1652="","",AP1652+AN1652)</f>
        <v>33</v>
      </c>
    </row>
    <row r="1653" customFormat="false" ht="15" hidden="false" customHeight="true" outlineLevel="0" collapsed="false">
      <c r="A1653" s="9" t="s">
        <v>155</v>
      </c>
      <c r="B1653" s="10" t="s">
        <v>146</v>
      </c>
      <c r="C1653" s="10" t="s">
        <v>156</v>
      </c>
      <c r="D1653" s="9" t="n">
        <v>2023</v>
      </c>
      <c r="E1653" s="11" t="n">
        <v>12868</v>
      </c>
      <c r="F1653" s="11" t="n">
        <v>1624</v>
      </c>
      <c r="G1653" s="11" t="n">
        <v>1712</v>
      </c>
      <c r="H1653" s="11" t="n">
        <v>183</v>
      </c>
      <c r="I1653" s="11" t="n">
        <v>9329</v>
      </c>
      <c r="J1653" s="11" t="n">
        <v>6803</v>
      </c>
      <c r="K1653" s="11" t="n">
        <v>16</v>
      </c>
      <c r="L1653" s="12" t="n">
        <v>14.2213242151072</v>
      </c>
      <c r="M1653" s="12" t="n">
        <v>1.24339446689462</v>
      </c>
      <c r="N1653" s="13" t="n">
        <v>0.729231428877693</v>
      </c>
      <c r="O1653" s="13" t="n">
        <v>0.724976686353746</v>
      </c>
      <c r="P1653" s="13" t="n">
        <v>0.133043207957725</v>
      </c>
      <c r="Q1653" s="13" t="n">
        <v>-0.247969142656771</v>
      </c>
      <c r="R1653" s="13" t="n">
        <v>-0.264920566766853</v>
      </c>
      <c r="S1653" s="11" t="n">
        <v>1</v>
      </c>
      <c r="T1653" s="13" t="n">
        <v>-0.0213903743315508</v>
      </c>
      <c r="U1653" s="13" t="n">
        <v>-0.0264036735545815</v>
      </c>
      <c r="V1653" s="11" t="n">
        <v>0</v>
      </c>
      <c r="W1653" s="13"/>
      <c r="X1653" s="11"/>
      <c r="Y1653" s="11"/>
      <c r="Z1653" s="11"/>
      <c r="AA1653" s="11"/>
      <c r="AB1653" s="10" t="s">
        <v>516</v>
      </c>
      <c r="AC1653" s="11" t="n">
        <v>51</v>
      </c>
      <c r="AD1653" s="11" t="n">
        <v>64</v>
      </c>
      <c r="AE1653" s="11" t="n">
        <v>50</v>
      </c>
      <c r="AF1653" s="11" t="n">
        <v>5</v>
      </c>
      <c r="AG1653" s="11" t="n">
        <v>12</v>
      </c>
      <c r="AH1653" s="11" t="n">
        <v>1</v>
      </c>
      <c r="AI1653" s="13" t="n">
        <v>0.278688524590164</v>
      </c>
      <c r="AJ1653" s="13" t="n">
        <v>0.349726775956284</v>
      </c>
      <c r="AK1653" s="13" t="n">
        <v>0.273224043715847</v>
      </c>
      <c r="AL1653" s="13" t="n">
        <v>0.0273224043715847</v>
      </c>
      <c r="AM1653" s="13" t="n">
        <v>0.0655737704918033</v>
      </c>
      <c r="AN1653" s="11" t="n">
        <v>3</v>
      </c>
      <c r="AO1653" s="13" t="n">
        <v>0.0161290322580645</v>
      </c>
      <c r="AP1653" s="11" t="n">
        <v>11</v>
      </c>
      <c r="AQ1653" s="11" t="n">
        <v>7</v>
      </c>
      <c r="AR1653" s="13" t="n">
        <v>0.0578947368421053</v>
      </c>
      <c r="AS1653" s="13" t="n">
        <v>0.0368421052631579</v>
      </c>
      <c r="AT1653" s="14" t="n">
        <f aca="false">SUMIFS(시도_소아과개폐업!$C$5:$C$293,시도_소아과개폐업!$A$5:$A$293,$D1653,시도_소아과개폐업!$B$5:$B$293,$B1653)</f>
        <v>24</v>
      </c>
      <c r="AU1653" s="14" t="n">
        <f aca="false">SUMIFS(시도_소아과개폐업!$D$5:$D$293,시도_소아과개폐업!$A$5:$A$293,$D1653,시도_소아과개폐업!$B$5:$B$293,$B1653)</f>
        <v>14</v>
      </c>
      <c r="AV1653" s="14" t="n">
        <f aca="false">SUMIFS(시도_소아과개폐업!$F$5:$F$293,시도_소아과개폐업!$A$5:$A$293,$D1653,시도_소아과개폐업!$B$5:$B$293,$B1653)</f>
        <v>10</v>
      </c>
      <c r="AW1653" s="15" t="n">
        <f aca="false">SUMIFS(시도_소아과개폐업!$G$5:$G$293,시도_소아과개폐업!$A$5:$A$293,$D1653,시도_소아과개폐업!$B$5:$B$293,$B1653)</f>
        <v>0.121739130434783</v>
      </c>
      <c r="AX1653" s="14" t="n">
        <f aca="false">SUMIFS(시도_소아과개폐업!$H$5:$H$293,시도_소아과개폐업!$A$5:$A$293,$D1653,시도_소아과개폐업!$B$5:$B$293,$B1653)</f>
        <v>38</v>
      </c>
      <c r="AY1653" s="14" t="n">
        <f aca="false">SUMIFS(시군구_병원급!$E$5:$E$3668,시군구_병원급!$A$5:$A$3668,$A1653,시군구_병원급!$D$5:$D$3668,$D1653)</f>
        <v>7</v>
      </c>
      <c r="AZ1653" s="14" t="n">
        <f aca="false">SUMIFS(시군구_병원급!$F$5:$F$3668,시군구_병원급!$A$5:$A$3668,$A1653,시군구_병원급!$D$5:$D$3668,$D1653)</f>
        <v>0</v>
      </c>
      <c r="BA1653" s="14" t="n">
        <f aca="false">SUMIFS(시군구_병원급!$G$5:$G$3668,시군구_병원급!$A$5:$A$3668,$A1653,시군구_병원급!$D$5:$D$3668,$D1653)</f>
        <v>7</v>
      </c>
      <c r="BB1653" s="14" t="n">
        <f aca="false">SUMIFS(시군구_병원급!$H$5:$H$3668,시군구_병원급!$A$5:$A$3668,$A1653,시군구_병원급!$D$5:$D$3668,$D1653)</f>
        <v>19</v>
      </c>
      <c r="BC1653" s="16" t="n">
        <f aca="false">K1653+AY1653</f>
        <v>23</v>
      </c>
      <c r="BD1653" s="17" t="n">
        <f aca="false">IF(E1653=0,"",(K1653+AY1653)/E1653*1000)</f>
        <v>1.78737954616102</v>
      </c>
      <c r="BE1653" s="16" t="n">
        <f aca="false">AY1653-SUMIFS(시군구_병원급!$E$5:$E$3668,시군구_병원급!$A$5:$A$3668,$A1653,시군구_병원급!$D$5:$D$3668,$D1653-3)</f>
        <v>1</v>
      </c>
      <c r="BF1653" s="16" t="n">
        <f aca="false">IF(AY1653=0,1,0)</f>
        <v>0</v>
      </c>
      <c r="BG1653" s="16" t="n">
        <f aca="false">IF(K1653+AY1653=0,1,0)</f>
        <v>0</v>
      </c>
      <c r="BH1653" s="16" t="n">
        <f aca="false">AF1653+AG1653+AH1653</f>
        <v>18</v>
      </c>
      <c r="BI1653" s="18" t="n">
        <f aca="false">IF(H1653=0,"",BH1653/H1653)</f>
        <v>0.0983606557377049</v>
      </c>
      <c r="BJ1653" s="16" t="n">
        <f aca="false">IF(AP1653="","",AP1653+AN1653)</f>
        <v>14</v>
      </c>
    </row>
    <row r="1654" customFormat="false" ht="15" hidden="false" customHeight="true" outlineLevel="0" collapsed="false">
      <c r="A1654" s="9" t="s">
        <v>157</v>
      </c>
      <c r="B1654" s="10" t="s">
        <v>146</v>
      </c>
      <c r="C1654" s="10" t="s">
        <v>158</v>
      </c>
      <c r="D1654" s="9" t="n">
        <v>2023</v>
      </c>
      <c r="E1654" s="11" t="n">
        <v>324</v>
      </c>
      <c r="F1654" s="11" t="n">
        <v>56</v>
      </c>
      <c r="G1654" s="11" t="n">
        <v>57</v>
      </c>
      <c r="H1654" s="11" t="n">
        <v>4</v>
      </c>
      <c r="I1654" s="11" t="n">
        <v>230</v>
      </c>
      <c r="J1654" s="11" t="n">
        <v>155</v>
      </c>
      <c r="K1654" s="11" t="n">
        <v>0</v>
      </c>
      <c r="L1654" s="12" t="n">
        <v>12.3456790123457</v>
      </c>
      <c r="M1654" s="12" t="n">
        <v>0</v>
      </c>
      <c r="N1654" s="13" t="n">
        <v>0.673913043478261</v>
      </c>
      <c r="O1654" s="13" t="n">
        <v>0.709876543209877</v>
      </c>
      <c r="P1654" s="13" t="n">
        <v>0.175925925925926</v>
      </c>
      <c r="Q1654" s="13" t="n">
        <v>-0.11716621253406</v>
      </c>
      <c r="R1654" s="13" t="n">
        <v>-0.0338983050847458</v>
      </c>
      <c r="S1654" s="11" t="n">
        <v>0</v>
      </c>
      <c r="T1654" s="13" t="n">
        <v>-0.2</v>
      </c>
      <c r="U1654" s="13" t="n">
        <v>-0.144981412639405</v>
      </c>
      <c r="V1654" s="11" t="n">
        <v>1</v>
      </c>
      <c r="W1654" s="13"/>
      <c r="X1654" s="11"/>
      <c r="Y1654" s="11"/>
      <c r="Z1654" s="11"/>
      <c r="AA1654" s="11"/>
      <c r="AB1654" s="10" t="s">
        <v>516</v>
      </c>
      <c r="AC1654" s="11" t="n">
        <v>3</v>
      </c>
      <c r="AD1654" s="11" t="n">
        <v>0</v>
      </c>
      <c r="AE1654" s="11" t="n">
        <v>0</v>
      </c>
      <c r="AF1654" s="11" t="n">
        <v>0</v>
      </c>
      <c r="AG1654" s="11" t="n">
        <v>1</v>
      </c>
      <c r="AH1654" s="11" t="n">
        <v>0</v>
      </c>
      <c r="AI1654" s="13" t="n">
        <v>0.75</v>
      </c>
      <c r="AJ1654" s="13" t="n">
        <v>0</v>
      </c>
      <c r="AK1654" s="13" t="n">
        <v>0</v>
      </c>
      <c r="AL1654" s="13" t="n">
        <v>0</v>
      </c>
      <c r="AM1654" s="13" t="n">
        <v>0.25</v>
      </c>
      <c r="AN1654" s="11" t="n">
        <v>1</v>
      </c>
      <c r="AO1654" s="13" t="n">
        <v>0.2</v>
      </c>
      <c r="AP1654" s="11" t="n">
        <v>1</v>
      </c>
      <c r="AQ1654" s="11" t="n">
        <v>0</v>
      </c>
      <c r="AR1654" s="13" t="n">
        <v>0.166666666666667</v>
      </c>
      <c r="AS1654" s="13" t="n">
        <v>0</v>
      </c>
      <c r="AT1654" s="14" t="n">
        <f aca="false">SUMIFS(시도_소아과개폐업!$C$5:$C$293,시도_소아과개폐업!$A$5:$A$293,$D1654,시도_소아과개폐업!$B$5:$B$293,$B1654)</f>
        <v>24</v>
      </c>
      <c r="AU1654" s="14" t="n">
        <f aca="false">SUMIFS(시도_소아과개폐업!$D$5:$D$293,시도_소아과개폐업!$A$5:$A$293,$D1654,시도_소아과개폐업!$B$5:$B$293,$B1654)</f>
        <v>14</v>
      </c>
      <c r="AV1654" s="14" t="n">
        <f aca="false">SUMIFS(시도_소아과개폐업!$F$5:$F$293,시도_소아과개폐업!$A$5:$A$293,$D1654,시도_소아과개폐업!$B$5:$B$293,$B1654)</f>
        <v>10</v>
      </c>
      <c r="AW1654" s="15" t="n">
        <f aca="false">SUMIFS(시도_소아과개폐업!$G$5:$G$293,시도_소아과개폐업!$A$5:$A$293,$D1654,시도_소아과개폐업!$B$5:$B$293,$B1654)</f>
        <v>0.121739130434783</v>
      </c>
      <c r="AX1654" s="14" t="n">
        <f aca="false">SUMIFS(시도_소아과개폐업!$H$5:$H$293,시도_소아과개폐업!$A$5:$A$293,$D1654,시도_소아과개폐업!$B$5:$B$293,$B1654)</f>
        <v>38</v>
      </c>
      <c r="AY1654" s="14" t="n">
        <f aca="false">SUMIFS(시군구_병원급!$E$5:$E$3668,시군구_병원급!$A$5:$A$3668,$A1654,시군구_병원급!$D$5:$D$3668,$D1654)</f>
        <v>0</v>
      </c>
      <c r="AZ1654" s="14" t="n">
        <f aca="false">SUMIFS(시군구_병원급!$F$5:$F$3668,시군구_병원급!$A$5:$A$3668,$A1654,시군구_병원급!$D$5:$D$3668,$D1654)</f>
        <v>0</v>
      </c>
      <c r="BA1654" s="14" t="n">
        <f aca="false">SUMIFS(시군구_병원급!$G$5:$G$3668,시군구_병원급!$A$5:$A$3668,$A1654,시군구_병원급!$D$5:$D$3668,$D1654)</f>
        <v>0</v>
      </c>
      <c r="BB1654" s="14" t="n">
        <f aca="false">SUMIFS(시군구_병원급!$H$5:$H$3668,시군구_병원급!$A$5:$A$3668,$A1654,시군구_병원급!$D$5:$D$3668,$D1654)</f>
        <v>0</v>
      </c>
      <c r="BC1654" s="16" t="n">
        <f aca="false">K1654+AY1654</f>
        <v>0</v>
      </c>
      <c r="BD1654" s="17" t="n">
        <f aca="false">IF(E1654=0,"",(K1654+AY1654)/E1654*1000)</f>
        <v>0</v>
      </c>
      <c r="BE1654" s="16" t="n">
        <f aca="false">AY1654-SUMIFS(시군구_병원급!$E$5:$E$3668,시군구_병원급!$A$5:$A$3668,$A1654,시군구_병원급!$D$5:$D$3668,$D1654-3)</f>
        <v>0</v>
      </c>
      <c r="BF1654" s="16" t="n">
        <f aca="false">IF(AY1654=0,1,0)</f>
        <v>1</v>
      </c>
      <c r="BG1654" s="16" t="n">
        <f aca="false">IF(K1654+AY1654=0,1,0)</f>
        <v>1</v>
      </c>
      <c r="BH1654" s="16" t="n">
        <f aca="false">AF1654+AG1654+AH1654</f>
        <v>1</v>
      </c>
      <c r="BI1654" s="18" t="n">
        <f aca="false">IF(H1654=0,"",BH1654/H1654)</f>
        <v>0.25</v>
      </c>
      <c r="BJ1654" s="16" t="n">
        <f aca="false">IF(AP1654="","",AP1654+AN1654)</f>
        <v>2</v>
      </c>
    </row>
    <row r="1655" customFormat="false" ht="15" hidden="false" customHeight="true" outlineLevel="0" collapsed="false">
      <c r="A1655" s="9" t="s">
        <v>159</v>
      </c>
      <c r="B1655" s="10" t="s">
        <v>160</v>
      </c>
      <c r="C1655" s="10" t="s">
        <v>67</v>
      </c>
      <c r="D1655" s="9" t="n">
        <v>2023</v>
      </c>
      <c r="E1655" s="11" t="n">
        <v>6287</v>
      </c>
      <c r="F1655" s="11" t="n">
        <v>876</v>
      </c>
      <c r="G1655" s="11" t="n">
        <v>858</v>
      </c>
      <c r="H1655" s="11" t="n">
        <v>102</v>
      </c>
      <c r="I1655" s="11" t="n">
        <v>4846</v>
      </c>
      <c r="J1655" s="11" t="n">
        <v>4010</v>
      </c>
      <c r="K1655" s="11" t="n">
        <v>6</v>
      </c>
      <c r="L1655" s="12" t="n">
        <v>16.2239541911882</v>
      </c>
      <c r="M1655" s="12" t="n">
        <v>0.95435024654048</v>
      </c>
      <c r="N1655" s="13" t="n">
        <v>0.827486586875774</v>
      </c>
      <c r="O1655" s="13" t="n">
        <v>0.770796882455861</v>
      </c>
      <c r="P1655" s="13" t="n">
        <v>0.136472085255289</v>
      </c>
      <c r="Q1655" s="13" t="n">
        <v>-0.0305319969159599</v>
      </c>
      <c r="R1655" s="13" t="n">
        <v>0.105670103092784</v>
      </c>
      <c r="S1655" s="11" t="n">
        <v>1</v>
      </c>
      <c r="T1655" s="13" t="n">
        <v>0.00990099009900991</v>
      </c>
      <c r="U1655" s="13" t="n">
        <v>0.022794428028704</v>
      </c>
      <c r="V1655" s="11" t="n">
        <v>0</v>
      </c>
      <c r="W1655" s="13"/>
      <c r="X1655" s="11"/>
      <c r="Y1655" s="11"/>
      <c r="Z1655" s="11"/>
      <c r="AA1655" s="11"/>
      <c r="AB1655" s="10" t="s">
        <v>516</v>
      </c>
      <c r="AC1655" s="11" t="n">
        <v>36</v>
      </c>
      <c r="AD1655" s="11" t="n">
        <v>12</v>
      </c>
      <c r="AE1655" s="11" t="n">
        <v>43</v>
      </c>
      <c r="AF1655" s="11" t="n">
        <v>10</v>
      </c>
      <c r="AG1655" s="11" t="n">
        <v>1</v>
      </c>
      <c r="AH1655" s="11" t="n">
        <v>0</v>
      </c>
      <c r="AI1655" s="13" t="n">
        <v>0.352941176470588</v>
      </c>
      <c r="AJ1655" s="13" t="n">
        <v>0.117647058823529</v>
      </c>
      <c r="AK1655" s="13" t="n">
        <v>0.42156862745098</v>
      </c>
      <c r="AL1655" s="13" t="n">
        <v>0.0980392156862745</v>
      </c>
      <c r="AM1655" s="13" t="n">
        <v>0.00980392156862745</v>
      </c>
      <c r="AN1655" s="11" t="n">
        <v>0</v>
      </c>
      <c r="AO1655" s="13" t="n">
        <v>0</v>
      </c>
      <c r="AP1655" s="11" t="n">
        <v>7</v>
      </c>
      <c r="AQ1655" s="11" t="n">
        <v>8</v>
      </c>
      <c r="AR1655" s="13" t="n">
        <v>0.0693069306930693</v>
      </c>
      <c r="AS1655" s="13" t="n">
        <v>0.0792079207920792</v>
      </c>
      <c r="AT1655" s="14" t="n">
        <f aca="false">SUMIFS(시도_소아과개폐업!$C$5:$C$293,시도_소아과개폐업!$A$5:$A$293,$D1655,시도_소아과개폐업!$B$5:$B$293,$B1655)</f>
        <v>37</v>
      </c>
      <c r="AU1655" s="14" t="n">
        <f aca="false">SUMIFS(시도_소아과개폐업!$D$5:$D$293,시도_소아과개폐업!$A$5:$A$293,$D1655,시도_소아과개폐업!$B$5:$B$293,$B1655)</f>
        <v>24</v>
      </c>
      <c r="AV1655" s="14" t="n">
        <f aca="false">SUMIFS(시도_소아과개폐업!$F$5:$F$293,시도_소아과개폐업!$A$5:$A$293,$D1655,시도_소아과개폐업!$B$5:$B$293,$B1655)</f>
        <v>13</v>
      </c>
      <c r="AW1655" s="15" t="n">
        <f aca="false">SUMIFS(시도_소아과개폐업!$G$5:$G$293,시도_소아과개폐업!$A$5:$A$293,$D1655,시도_소아과개폐업!$B$5:$B$293,$B1655)</f>
        <v>0.170212765957447</v>
      </c>
      <c r="AX1655" s="14" t="n">
        <f aca="false">SUMIFS(시도_소아과개폐업!$H$5:$H$293,시도_소아과개폐업!$A$5:$A$293,$D1655,시도_소아과개폐업!$B$5:$B$293,$B1655)</f>
        <v>59</v>
      </c>
      <c r="AY1655" s="14" t="n">
        <f aca="false">SUMIFS(시군구_병원급!$E$5:$E$3668,시군구_병원급!$A$5:$A$3668,$A1655,시군구_병원급!$D$5:$D$3668,$D1655)</f>
        <v>1</v>
      </c>
      <c r="AZ1655" s="14" t="n">
        <f aca="false">SUMIFS(시군구_병원급!$F$5:$F$3668,시군구_병원급!$A$5:$A$3668,$A1655,시군구_병원급!$D$5:$D$3668,$D1655)</f>
        <v>2</v>
      </c>
      <c r="BA1655" s="14" t="n">
        <f aca="false">SUMIFS(시군구_병원급!$G$5:$G$3668,시군구_병원급!$A$5:$A$3668,$A1655,시군구_병원급!$D$5:$D$3668,$D1655)</f>
        <v>4</v>
      </c>
      <c r="BB1655" s="14" t="n">
        <f aca="false">SUMIFS(시군구_병원급!$H$5:$H$3668,시군구_병원급!$A$5:$A$3668,$A1655,시군구_병원급!$D$5:$D$3668,$D1655)</f>
        <v>11</v>
      </c>
      <c r="BC1655" s="16" t="n">
        <f aca="false">K1655+AY1655</f>
        <v>7</v>
      </c>
      <c r="BD1655" s="17" t="n">
        <f aca="false">IF(E1655=0,"",(K1655+AY1655)/E1655*1000)</f>
        <v>1.11340862096389</v>
      </c>
      <c r="BE1655" s="16" t="n">
        <f aca="false">AY1655-SUMIFS(시군구_병원급!$E$5:$E$3668,시군구_병원급!$A$5:$A$3668,$A1655,시군구_병원급!$D$5:$D$3668,$D1655-3)</f>
        <v>0</v>
      </c>
      <c r="BF1655" s="16" t="n">
        <f aca="false">IF(AY1655=0,1,0)</f>
        <v>0</v>
      </c>
      <c r="BG1655" s="16" t="n">
        <f aca="false">IF(K1655+AY1655=0,1,0)</f>
        <v>0</v>
      </c>
      <c r="BH1655" s="16" t="n">
        <f aca="false">AF1655+AG1655+AH1655</f>
        <v>11</v>
      </c>
      <c r="BI1655" s="18" t="n">
        <f aca="false">IF(H1655=0,"",BH1655/H1655)</f>
        <v>0.107843137254902</v>
      </c>
      <c r="BJ1655" s="16" t="n">
        <f aca="false">IF(AP1655="","",AP1655+AN1655)</f>
        <v>7</v>
      </c>
    </row>
    <row r="1656" customFormat="false" ht="15" hidden="false" customHeight="true" outlineLevel="0" collapsed="false">
      <c r="A1656" s="9" t="s">
        <v>161</v>
      </c>
      <c r="B1656" s="10" t="s">
        <v>160</v>
      </c>
      <c r="C1656" s="10" t="s">
        <v>119</v>
      </c>
      <c r="D1656" s="9" t="n">
        <v>2023</v>
      </c>
      <c r="E1656" s="11" t="n">
        <v>1421</v>
      </c>
      <c r="F1656" s="11" t="n">
        <v>213</v>
      </c>
      <c r="G1656" s="11" t="n">
        <v>232</v>
      </c>
      <c r="H1656" s="11" t="n">
        <v>34</v>
      </c>
      <c r="I1656" s="11" t="n">
        <v>1635</v>
      </c>
      <c r="J1656" s="11" t="n">
        <v>1000</v>
      </c>
      <c r="K1656" s="11" t="n">
        <v>2</v>
      </c>
      <c r="L1656" s="12" t="n">
        <v>23.926812104152</v>
      </c>
      <c r="M1656" s="12" t="n">
        <v>1.40745953553835</v>
      </c>
      <c r="N1656" s="13" t="n">
        <v>0.611620795107034</v>
      </c>
      <c r="O1656" s="13" t="n">
        <v>1.1505981703026</v>
      </c>
      <c r="P1656" s="13" t="n">
        <v>0.163265306122449</v>
      </c>
      <c r="Q1656" s="13" t="n">
        <v>-0.254850550603041</v>
      </c>
      <c r="R1656" s="13" t="n">
        <v>0.0593607305936073</v>
      </c>
      <c r="S1656" s="11" t="n">
        <v>0</v>
      </c>
      <c r="T1656" s="13" t="n">
        <v>-0.170731707317073</v>
      </c>
      <c r="U1656" s="13" t="n">
        <v>-0.135378106821787</v>
      </c>
      <c r="V1656" s="11" t="n">
        <v>0</v>
      </c>
      <c r="W1656" s="13"/>
      <c r="X1656" s="11"/>
      <c r="Y1656" s="11"/>
      <c r="Z1656" s="11"/>
      <c r="AA1656" s="11"/>
      <c r="AB1656" s="10" t="s">
        <v>516</v>
      </c>
      <c r="AC1656" s="11" t="n">
        <v>11</v>
      </c>
      <c r="AD1656" s="11" t="n">
        <v>11</v>
      </c>
      <c r="AE1656" s="11" t="n">
        <v>8</v>
      </c>
      <c r="AF1656" s="11" t="n">
        <v>4</v>
      </c>
      <c r="AG1656" s="11" t="n">
        <v>0</v>
      </c>
      <c r="AH1656" s="11" t="n">
        <v>0</v>
      </c>
      <c r="AI1656" s="13" t="n">
        <v>0.323529411764706</v>
      </c>
      <c r="AJ1656" s="13" t="n">
        <v>0.323529411764706</v>
      </c>
      <c r="AK1656" s="13" t="n">
        <v>0.235294117647059</v>
      </c>
      <c r="AL1656" s="13" t="n">
        <v>0.117647058823529</v>
      </c>
      <c r="AM1656" s="13" t="n">
        <v>0</v>
      </c>
      <c r="AN1656" s="11" t="n">
        <v>0</v>
      </c>
      <c r="AO1656" s="13" t="n">
        <v>0</v>
      </c>
      <c r="AP1656" s="11" t="n">
        <v>8</v>
      </c>
      <c r="AQ1656" s="11" t="n">
        <v>0</v>
      </c>
      <c r="AR1656" s="13" t="n">
        <v>0.190476190476191</v>
      </c>
      <c r="AS1656" s="13" t="n">
        <v>0</v>
      </c>
      <c r="AT1656" s="14" t="n">
        <f aca="false">SUMIFS(시도_소아과개폐업!$C$5:$C$293,시도_소아과개폐업!$A$5:$A$293,$D1656,시도_소아과개폐업!$B$5:$B$293,$B1656)</f>
        <v>37</v>
      </c>
      <c r="AU1656" s="14" t="n">
        <f aca="false">SUMIFS(시도_소아과개폐업!$D$5:$D$293,시도_소아과개폐업!$A$5:$A$293,$D1656,시도_소아과개폐업!$B$5:$B$293,$B1656)</f>
        <v>24</v>
      </c>
      <c r="AV1656" s="14" t="n">
        <f aca="false">SUMIFS(시도_소아과개폐업!$F$5:$F$293,시도_소아과개폐업!$A$5:$A$293,$D1656,시도_소아과개폐업!$B$5:$B$293,$B1656)</f>
        <v>13</v>
      </c>
      <c r="AW1656" s="15" t="n">
        <f aca="false">SUMIFS(시도_소아과개폐업!$G$5:$G$293,시도_소아과개폐업!$A$5:$A$293,$D1656,시도_소아과개폐업!$B$5:$B$293,$B1656)</f>
        <v>0.170212765957447</v>
      </c>
      <c r="AX1656" s="14" t="n">
        <f aca="false">SUMIFS(시도_소아과개폐업!$H$5:$H$293,시도_소아과개폐업!$A$5:$A$293,$D1656,시도_소아과개폐업!$B$5:$B$293,$B1656)</f>
        <v>59</v>
      </c>
      <c r="AY1656" s="14" t="n">
        <f aca="false">SUMIFS(시군구_병원급!$E$5:$E$3668,시군구_병원급!$A$5:$A$3668,$A1656,시군구_병원급!$D$5:$D$3668,$D1656)</f>
        <v>0</v>
      </c>
      <c r="AZ1656" s="14" t="n">
        <f aca="false">SUMIFS(시군구_병원급!$F$5:$F$3668,시군구_병원급!$A$5:$A$3668,$A1656,시군구_병원급!$D$5:$D$3668,$D1656)</f>
        <v>2</v>
      </c>
      <c r="BA1656" s="14" t="n">
        <f aca="false">SUMIFS(시군구_병원급!$G$5:$G$3668,시군구_병원급!$A$5:$A$3668,$A1656,시군구_병원급!$D$5:$D$3668,$D1656)</f>
        <v>2</v>
      </c>
      <c r="BB1656" s="14" t="n">
        <f aca="false">SUMIFS(시군구_병원급!$H$5:$H$3668,시군구_병원급!$A$5:$A$3668,$A1656,시군구_병원급!$D$5:$D$3668,$D1656)</f>
        <v>2</v>
      </c>
      <c r="BC1656" s="16" t="n">
        <f aca="false">K1656+AY1656</f>
        <v>2</v>
      </c>
      <c r="BD1656" s="17" t="n">
        <f aca="false">IF(E1656=0,"",(K1656+AY1656)/E1656*1000)</f>
        <v>1.40745953553835</v>
      </c>
      <c r="BE1656" s="16" t="n">
        <f aca="false">AY1656-SUMIFS(시군구_병원급!$E$5:$E$3668,시군구_병원급!$A$5:$A$3668,$A1656,시군구_병원급!$D$5:$D$3668,$D1656-3)</f>
        <v>0</v>
      </c>
      <c r="BF1656" s="16" t="n">
        <f aca="false">IF(AY1656=0,1,0)</f>
        <v>1</v>
      </c>
      <c r="BG1656" s="16" t="n">
        <f aca="false">IF(K1656+AY1656=0,1,0)</f>
        <v>0</v>
      </c>
      <c r="BH1656" s="16" t="n">
        <f aca="false">AF1656+AG1656+AH1656</f>
        <v>4</v>
      </c>
      <c r="BI1656" s="18" t="n">
        <f aca="false">IF(H1656=0,"",BH1656/H1656)</f>
        <v>0.117647058823529</v>
      </c>
      <c r="BJ1656" s="16" t="n">
        <f aca="false">IF(AP1656="","",AP1656+AN1656)</f>
        <v>8</v>
      </c>
    </row>
    <row r="1657" customFormat="false" ht="15" hidden="false" customHeight="true" outlineLevel="0" collapsed="false">
      <c r="A1657" s="9" t="s">
        <v>162</v>
      </c>
      <c r="B1657" s="10" t="s">
        <v>160</v>
      </c>
      <c r="C1657" s="10" t="s">
        <v>163</v>
      </c>
      <c r="D1657" s="9" t="n">
        <v>2023</v>
      </c>
      <c r="E1657" s="11" t="n">
        <v>12253</v>
      </c>
      <c r="F1657" s="11" t="n">
        <v>1721</v>
      </c>
      <c r="G1657" s="11" t="n">
        <v>1711</v>
      </c>
      <c r="H1657" s="11" t="n">
        <v>190</v>
      </c>
      <c r="I1657" s="11" t="n">
        <v>10085</v>
      </c>
      <c r="J1657" s="11" t="n">
        <v>7518</v>
      </c>
      <c r="K1657" s="11" t="n">
        <v>15</v>
      </c>
      <c r="L1657" s="12" t="n">
        <v>15.5064065943034</v>
      </c>
      <c r="M1657" s="12" t="n">
        <v>1.22418999428711</v>
      </c>
      <c r="N1657" s="13" t="n">
        <v>0.745463559742191</v>
      </c>
      <c r="O1657" s="13" t="n">
        <v>0.823063739492369</v>
      </c>
      <c r="P1657" s="13" t="n">
        <v>0.139639272015017</v>
      </c>
      <c r="Q1657" s="13" t="n">
        <v>-0.177816547003959</v>
      </c>
      <c r="R1657" s="13" t="n">
        <v>-0.171428571428571</v>
      </c>
      <c r="S1657" s="11" t="n">
        <v>0</v>
      </c>
      <c r="T1657" s="13" t="n">
        <v>-0.020618556701031</v>
      </c>
      <c r="U1657" s="13" t="n">
        <v>-0.0307544449783758</v>
      </c>
      <c r="V1657" s="11" t="n">
        <v>0</v>
      </c>
      <c r="W1657" s="13"/>
      <c r="X1657" s="11"/>
      <c r="Y1657" s="11"/>
      <c r="Z1657" s="11"/>
      <c r="AA1657" s="11"/>
      <c r="AB1657" s="10" t="s">
        <v>516</v>
      </c>
      <c r="AC1657" s="11" t="n">
        <v>35</v>
      </c>
      <c r="AD1657" s="11" t="n">
        <v>79</v>
      </c>
      <c r="AE1657" s="11" t="n">
        <v>62</v>
      </c>
      <c r="AF1657" s="11" t="n">
        <v>9</v>
      </c>
      <c r="AG1657" s="11" t="n">
        <v>5</v>
      </c>
      <c r="AH1657" s="11" t="n">
        <v>0</v>
      </c>
      <c r="AI1657" s="13" t="n">
        <v>0.18421052631579</v>
      </c>
      <c r="AJ1657" s="13" t="n">
        <v>0.415789473684211</v>
      </c>
      <c r="AK1657" s="13" t="n">
        <v>0.326315789473684</v>
      </c>
      <c r="AL1657" s="13" t="n">
        <v>0.0473684210526316</v>
      </c>
      <c r="AM1657" s="13" t="n">
        <v>0.0263157894736842</v>
      </c>
      <c r="AN1657" s="11" t="n">
        <v>1</v>
      </c>
      <c r="AO1657" s="13" t="n">
        <v>0.00523560209424084</v>
      </c>
      <c r="AP1657" s="11" t="n">
        <v>13</v>
      </c>
      <c r="AQ1657" s="11" t="n">
        <v>10</v>
      </c>
      <c r="AR1657" s="13" t="n">
        <v>0.0670103092783505</v>
      </c>
      <c r="AS1657" s="13" t="n">
        <v>0.0515463917525773</v>
      </c>
      <c r="AT1657" s="14" t="n">
        <f aca="false">SUMIFS(시도_소아과개폐업!$C$5:$C$293,시도_소아과개폐업!$A$5:$A$293,$D1657,시도_소아과개폐업!$B$5:$B$293,$B1657)</f>
        <v>37</v>
      </c>
      <c r="AU1657" s="14" t="n">
        <f aca="false">SUMIFS(시도_소아과개폐업!$D$5:$D$293,시도_소아과개폐업!$A$5:$A$293,$D1657,시도_소아과개폐업!$B$5:$B$293,$B1657)</f>
        <v>24</v>
      </c>
      <c r="AV1657" s="14" t="n">
        <f aca="false">SUMIFS(시도_소아과개폐업!$F$5:$F$293,시도_소아과개폐업!$A$5:$A$293,$D1657,시도_소아과개폐업!$B$5:$B$293,$B1657)</f>
        <v>13</v>
      </c>
      <c r="AW1657" s="15" t="n">
        <f aca="false">SUMIFS(시도_소아과개폐업!$G$5:$G$293,시도_소아과개폐업!$A$5:$A$293,$D1657,시도_소아과개폐업!$B$5:$B$293,$B1657)</f>
        <v>0.170212765957447</v>
      </c>
      <c r="AX1657" s="14" t="n">
        <f aca="false">SUMIFS(시도_소아과개폐업!$H$5:$H$293,시도_소아과개폐업!$A$5:$A$293,$D1657,시도_소아과개폐업!$B$5:$B$293,$B1657)</f>
        <v>59</v>
      </c>
      <c r="AY1657" s="14" t="n">
        <f aca="false">SUMIFS(시군구_병원급!$E$5:$E$3668,시군구_병원급!$A$5:$A$3668,$A1657,시군구_병원급!$D$5:$D$3668,$D1657)</f>
        <v>9</v>
      </c>
      <c r="AZ1657" s="14" t="n">
        <f aca="false">SUMIFS(시군구_병원급!$F$5:$F$3668,시군구_병원급!$A$5:$A$3668,$A1657,시군구_병원급!$D$5:$D$3668,$D1657)</f>
        <v>2</v>
      </c>
      <c r="BA1657" s="14" t="n">
        <f aca="false">SUMIFS(시군구_병원급!$G$5:$G$3668,시군구_병원급!$A$5:$A$3668,$A1657,시군구_병원급!$D$5:$D$3668,$D1657)</f>
        <v>14</v>
      </c>
      <c r="BB1657" s="14" t="n">
        <f aca="false">SUMIFS(시군구_병원급!$H$5:$H$3668,시군구_병원급!$A$5:$A$3668,$A1657,시군구_병원급!$D$5:$D$3668,$D1657)</f>
        <v>40</v>
      </c>
      <c r="BC1657" s="16" t="n">
        <f aca="false">K1657+AY1657</f>
        <v>24</v>
      </c>
      <c r="BD1657" s="17" t="n">
        <f aca="false">IF(E1657=0,"",(K1657+AY1657)/E1657*1000)</f>
        <v>1.95870399085938</v>
      </c>
      <c r="BE1657" s="16" t="n">
        <f aca="false">AY1657-SUMIFS(시군구_병원급!$E$5:$E$3668,시군구_병원급!$A$5:$A$3668,$A1657,시군구_병원급!$D$5:$D$3668,$D1657-3)</f>
        <v>0</v>
      </c>
      <c r="BF1657" s="16" t="n">
        <f aca="false">IF(AY1657=0,1,0)</f>
        <v>0</v>
      </c>
      <c r="BG1657" s="16" t="n">
        <f aca="false">IF(K1657+AY1657=0,1,0)</f>
        <v>0</v>
      </c>
      <c r="BH1657" s="16" t="n">
        <f aca="false">AF1657+AG1657+AH1657</f>
        <v>14</v>
      </c>
      <c r="BI1657" s="18" t="n">
        <f aca="false">IF(H1657=0,"",BH1657/H1657)</f>
        <v>0.0736842105263158</v>
      </c>
      <c r="BJ1657" s="16" t="n">
        <f aca="false">IF(AP1657="","",AP1657+AN1657)</f>
        <v>14</v>
      </c>
    </row>
    <row r="1658" customFormat="false" ht="15" hidden="false" customHeight="true" outlineLevel="0" collapsed="false">
      <c r="A1658" s="9" t="s">
        <v>164</v>
      </c>
      <c r="B1658" s="10" t="s">
        <v>160</v>
      </c>
      <c r="C1658" s="10" t="s">
        <v>165</v>
      </c>
      <c r="D1658" s="9" t="n">
        <v>2023</v>
      </c>
      <c r="E1658" s="11" t="n">
        <v>16594</v>
      </c>
      <c r="F1658" s="11" t="n">
        <v>2024</v>
      </c>
      <c r="G1658" s="11" t="n">
        <v>1962</v>
      </c>
      <c r="H1658" s="11" t="n">
        <v>253</v>
      </c>
      <c r="I1658" s="11" t="n">
        <v>10618</v>
      </c>
      <c r="J1658" s="11" t="n">
        <v>8504</v>
      </c>
      <c r="K1658" s="11" t="n">
        <v>20</v>
      </c>
      <c r="L1658" s="12" t="n">
        <v>15.2464746293841</v>
      </c>
      <c r="M1658" s="12" t="n">
        <v>1.20525491141376</v>
      </c>
      <c r="N1658" s="13" t="n">
        <v>0.800904125070635</v>
      </c>
      <c r="O1658" s="13" t="n">
        <v>0.639869832469567</v>
      </c>
      <c r="P1658" s="13" t="n">
        <v>0.11823550680969</v>
      </c>
      <c r="Q1658" s="13" t="n">
        <v>-0.190970698649505</v>
      </c>
      <c r="R1658" s="13" t="n">
        <v>-0.222970297029703</v>
      </c>
      <c r="S1658" s="11" t="n">
        <v>1</v>
      </c>
      <c r="T1658" s="13" t="n">
        <v>0.00796812749003983</v>
      </c>
      <c r="U1658" s="13" t="n">
        <v>0.00644549763033187</v>
      </c>
      <c r="V1658" s="11" t="n">
        <v>0</v>
      </c>
      <c r="W1658" s="13"/>
      <c r="X1658" s="11"/>
      <c r="Y1658" s="11"/>
      <c r="Z1658" s="11"/>
      <c r="AA1658" s="11"/>
      <c r="AB1658" s="10" t="s">
        <v>516</v>
      </c>
      <c r="AC1658" s="11" t="n">
        <v>60</v>
      </c>
      <c r="AD1658" s="11" t="n">
        <v>51</v>
      </c>
      <c r="AE1658" s="11" t="n">
        <v>123</v>
      </c>
      <c r="AF1658" s="11" t="n">
        <v>17</v>
      </c>
      <c r="AG1658" s="11" t="n">
        <v>2</v>
      </c>
      <c r="AH1658" s="11" t="n">
        <v>0</v>
      </c>
      <c r="AI1658" s="13" t="n">
        <v>0.237154150197628</v>
      </c>
      <c r="AJ1658" s="13" t="n">
        <v>0.201581027667984</v>
      </c>
      <c r="AK1658" s="13" t="n">
        <v>0.486166007905138</v>
      </c>
      <c r="AL1658" s="13" t="n">
        <v>0.0671936758893281</v>
      </c>
      <c r="AM1658" s="13" t="n">
        <v>0.00790513833992095</v>
      </c>
      <c r="AN1658" s="11" t="n">
        <v>0</v>
      </c>
      <c r="AO1658" s="13" t="n">
        <v>0</v>
      </c>
      <c r="AP1658" s="11" t="n">
        <v>15</v>
      </c>
      <c r="AQ1658" s="11" t="n">
        <v>16</v>
      </c>
      <c r="AR1658" s="13" t="n">
        <v>0.0595238095238095</v>
      </c>
      <c r="AS1658" s="13" t="n">
        <v>0.0634920634920635</v>
      </c>
      <c r="AT1658" s="14" t="n">
        <f aca="false">SUMIFS(시도_소아과개폐업!$C$5:$C$293,시도_소아과개폐업!$A$5:$A$293,$D1658,시도_소아과개폐업!$B$5:$B$293,$B1658)</f>
        <v>37</v>
      </c>
      <c r="AU1658" s="14" t="n">
        <f aca="false">SUMIFS(시도_소아과개폐업!$D$5:$D$293,시도_소아과개폐업!$A$5:$A$293,$D1658,시도_소아과개폐업!$B$5:$B$293,$B1658)</f>
        <v>24</v>
      </c>
      <c r="AV1658" s="14" t="n">
        <f aca="false">SUMIFS(시도_소아과개폐업!$F$5:$F$293,시도_소아과개폐업!$A$5:$A$293,$D1658,시도_소아과개폐업!$B$5:$B$293,$B1658)</f>
        <v>13</v>
      </c>
      <c r="AW1658" s="15" t="n">
        <f aca="false">SUMIFS(시도_소아과개폐업!$G$5:$G$293,시도_소아과개폐업!$A$5:$A$293,$D1658,시도_소아과개폐업!$B$5:$B$293,$B1658)</f>
        <v>0.170212765957447</v>
      </c>
      <c r="AX1658" s="14" t="n">
        <f aca="false">SUMIFS(시도_소아과개폐업!$H$5:$H$293,시도_소아과개폐업!$A$5:$A$293,$D1658,시도_소아과개폐업!$B$5:$B$293,$B1658)</f>
        <v>59</v>
      </c>
      <c r="AY1658" s="14" t="n">
        <f aca="false">SUMIFS(시군구_병원급!$E$5:$E$3668,시군구_병원급!$A$5:$A$3668,$A1658,시군구_병원급!$D$5:$D$3668,$D1658)</f>
        <v>0</v>
      </c>
      <c r="AZ1658" s="14" t="n">
        <f aca="false">SUMIFS(시군구_병원급!$F$5:$F$3668,시군구_병원급!$A$5:$A$3668,$A1658,시군구_병원급!$D$5:$D$3668,$D1658)</f>
        <v>2</v>
      </c>
      <c r="BA1658" s="14" t="n">
        <f aca="false">SUMIFS(시군구_병원급!$G$5:$G$3668,시군구_병원급!$A$5:$A$3668,$A1658,시군구_병원급!$D$5:$D$3668,$D1658)</f>
        <v>6</v>
      </c>
      <c r="BB1658" s="14" t="n">
        <f aca="false">SUMIFS(시군구_병원급!$H$5:$H$3668,시군구_병원급!$A$5:$A$3668,$A1658,시군구_병원급!$D$5:$D$3668,$D1658)</f>
        <v>17</v>
      </c>
      <c r="BC1658" s="16" t="n">
        <f aca="false">K1658+AY1658</f>
        <v>20</v>
      </c>
      <c r="BD1658" s="17" t="n">
        <f aca="false">IF(E1658=0,"",(K1658+AY1658)/E1658*1000)</f>
        <v>1.20525491141376</v>
      </c>
      <c r="BE1658" s="16" t="n">
        <f aca="false">AY1658-SUMIFS(시군구_병원급!$E$5:$E$3668,시군구_병원급!$A$5:$A$3668,$A1658,시군구_병원급!$D$5:$D$3668,$D1658-3)</f>
        <v>0</v>
      </c>
      <c r="BF1658" s="16" t="n">
        <f aca="false">IF(AY1658=0,1,0)</f>
        <v>1</v>
      </c>
      <c r="BG1658" s="16" t="n">
        <f aca="false">IF(K1658+AY1658=0,1,0)</f>
        <v>0</v>
      </c>
      <c r="BH1658" s="16" t="n">
        <f aca="false">AF1658+AG1658+AH1658</f>
        <v>19</v>
      </c>
      <c r="BI1658" s="18" t="n">
        <f aca="false">IF(H1658=0,"",BH1658/H1658)</f>
        <v>0.075098814229249</v>
      </c>
      <c r="BJ1658" s="16" t="n">
        <f aca="false">IF(AP1658="","",AP1658+AN1658)</f>
        <v>15</v>
      </c>
    </row>
    <row r="1659" customFormat="false" ht="15" hidden="false" customHeight="true" outlineLevel="0" collapsed="false">
      <c r="A1659" s="9" t="s">
        <v>166</v>
      </c>
      <c r="B1659" s="10" t="s">
        <v>160</v>
      </c>
      <c r="C1659" s="10" t="s">
        <v>167</v>
      </c>
      <c r="D1659" s="9" t="n">
        <v>2023</v>
      </c>
      <c r="E1659" s="11" t="n">
        <v>13761</v>
      </c>
      <c r="F1659" s="11" t="n">
        <v>1743</v>
      </c>
      <c r="G1659" s="11" t="n">
        <v>1830</v>
      </c>
      <c r="H1659" s="11" t="n">
        <v>245</v>
      </c>
      <c r="I1659" s="11" t="n">
        <v>12123</v>
      </c>
      <c r="J1659" s="11" t="n">
        <v>8257</v>
      </c>
      <c r="K1659" s="11" t="n">
        <v>29</v>
      </c>
      <c r="L1659" s="12" t="n">
        <v>17.803938667248</v>
      </c>
      <c r="M1659" s="12" t="n">
        <v>2.10740498510283</v>
      </c>
      <c r="N1659" s="13" t="n">
        <v>0.681102037449476</v>
      </c>
      <c r="O1659" s="13" t="n">
        <v>0.880967952910399</v>
      </c>
      <c r="P1659" s="13" t="n">
        <v>0.13298452147373</v>
      </c>
      <c r="Q1659" s="13" t="n">
        <v>-0.369628950984883</v>
      </c>
      <c r="R1659" s="13" t="n">
        <v>-0.353585305545744</v>
      </c>
      <c r="S1659" s="11" t="n">
        <v>-1</v>
      </c>
      <c r="T1659" s="13" t="n">
        <v>-0.0959409594095941</v>
      </c>
      <c r="U1659" s="13" t="n">
        <v>-0.0881534411432869</v>
      </c>
      <c r="V1659" s="11" t="n">
        <v>0</v>
      </c>
      <c r="W1659" s="13"/>
      <c r="X1659" s="11"/>
      <c r="Y1659" s="11"/>
      <c r="Z1659" s="11"/>
      <c r="AA1659" s="11"/>
      <c r="AB1659" s="10" t="s">
        <v>516</v>
      </c>
      <c r="AC1659" s="11" t="n">
        <v>48</v>
      </c>
      <c r="AD1659" s="11" t="n">
        <v>96</v>
      </c>
      <c r="AE1659" s="11" t="n">
        <v>88</v>
      </c>
      <c r="AF1659" s="11" t="n">
        <v>10</v>
      </c>
      <c r="AG1659" s="11" t="n">
        <v>3</v>
      </c>
      <c r="AH1659" s="11" t="n">
        <v>0</v>
      </c>
      <c r="AI1659" s="13" t="n">
        <v>0.195918367346939</v>
      </c>
      <c r="AJ1659" s="13" t="n">
        <v>0.391836734693878</v>
      </c>
      <c r="AK1659" s="13" t="n">
        <v>0.359183673469388</v>
      </c>
      <c r="AL1659" s="13" t="n">
        <v>0.0408163265306122</v>
      </c>
      <c r="AM1659" s="13" t="n">
        <v>0.0122448979591837</v>
      </c>
      <c r="AN1659" s="11" t="n">
        <v>0</v>
      </c>
      <c r="AO1659" s="13" t="n">
        <v>0</v>
      </c>
      <c r="AP1659" s="11" t="n">
        <v>33</v>
      </c>
      <c r="AQ1659" s="11" t="n">
        <v>4</v>
      </c>
      <c r="AR1659" s="13" t="n">
        <v>0.12043795620438</v>
      </c>
      <c r="AS1659" s="13" t="n">
        <v>0.0145985401459854</v>
      </c>
      <c r="AT1659" s="14" t="n">
        <f aca="false">SUMIFS(시도_소아과개폐업!$C$5:$C$293,시도_소아과개폐업!$A$5:$A$293,$D1659,시도_소아과개폐업!$B$5:$B$293,$B1659)</f>
        <v>37</v>
      </c>
      <c r="AU1659" s="14" t="n">
        <f aca="false">SUMIFS(시도_소아과개폐업!$D$5:$D$293,시도_소아과개폐업!$A$5:$A$293,$D1659,시도_소아과개폐업!$B$5:$B$293,$B1659)</f>
        <v>24</v>
      </c>
      <c r="AV1659" s="14" t="n">
        <f aca="false">SUMIFS(시도_소아과개폐업!$F$5:$F$293,시도_소아과개폐업!$A$5:$A$293,$D1659,시도_소아과개폐업!$B$5:$B$293,$B1659)</f>
        <v>13</v>
      </c>
      <c r="AW1659" s="15" t="n">
        <f aca="false">SUMIFS(시도_소아과개폐업!$G$5:$G$293,시도_소아과개폐업!$A$5:$A$293,$D1659,시도_소아과개폐업!$B$5:$B$293,$B1659)</f>
        <v>0.170212765957447</v>
      </c>
      <c r="AX1659" s="14" t="n">
        <f aca="false">SUMIFS(시도_소아과개폐업!$H$5:$H$293,시도_소아과개폐업!$A$5:$A$293,$D1659,시도_소아과개폐업!$B$5:$B$293,$B1659)</f>
        <v>59</v>
      </c>
      <c r="AY1659" s="14" t="n">
        <f aca="false">SUMIFS(시군구_병원급!$E$5:$E$3668,시군구_병원급!$A$5:$A$3668,$A1659,시군구_병원급!$D$5:$D$3668,$D1659)</f>
        <v>12</v>
      </c>
      <c r="AZ1659" s="14" t="n">
        <f aca="false">SUMIFS(시군구_병원급!$F$5:$F$3668,시군구_병원급!$A$5:$A$3668,$A1659,시군구_병원급!$D$5:$D$3668,$D1659)</f>
        <v>2</v>
      </c>
      <c r="BA1659" s="14" t="n">
        <f aca="false">SUMIFS(시군구_병원급!$G$5:$G$3668,시군구_병원급!$A$5:$A$3668,$A1659,시군구_병원급!$D$5:$D$3668,$D1659)</f>
        <v>13</v>
      </c>
      <c r="BB1659" s="14" t="n">
        <f aca="false">SUMIFS(시군구_병원급!$H$5:$H$3668,시군구_병원급!$A$5:$A$3668,$A1659,시군구_병원급!$D$5:$D$3668,$D1659)</f>
        <v>43</v>
      </c>
      <c r="BC1659" s="16" t="n">
        <f aca="false">K1659+AY1659</f>
        <v>41</v>
      </c>
      <c r="BD1659" s="17" t="n">
        <f aca="false">IF(E1659=0,"",(K1659+AY1659)/E1659*1000)</f>
        <v>2.97943463411089</v>
      </c>
      <c r="BE1659" s="16" t="n">
        <f aca="false">AY1659-SUMIFS(시군구_병원급!$E$5:$E$3668,시군구_병원급!$A$5:$A$3668,$A1659,시군구_병원급!$D$5:$D$3668,$D1659-3)</f>
        <v>-1</v>
      </c>
      <c r="BF1659" s="16" t="n">
        <f aca="false">IF(AY1659=0,1,0)</f>
        <v>0</v>
      </c>
      <c r="BG1659" s="16" t="n">
        <f aca="false">IF(K1659+AY1659=0,1,0)</f>
        <v>0</v>
      </c>
      <c r="BH1659" s="16" t="n">
        <f aca="false">AF1659+AG1659+AH1659</f>
        <v>13</v>
      </c>
      <c r="BI1659" s="18" t="n">
        <f aca="false">IF(H1659=0,"",BH1659/H1659)</f>
        <v>0.0530612244897959</v>
      </c>
      <c r="BJ1659" s="16" t="n">
        <f aca="false">IF(AP1659="","",AP1659+AN1659)</f>
        <v>33</v>
      </c>
    </row>
    <row r="1660" customFormat="false" ht="15" hidden="false" customHeight="true" outlineLevel="0" collapsed="false">
      <c r="A1660" s="9" t="s">
        <v>168</v>
      </c>
      <c r="B1660" s="10" t="s">
        <v>160</v>
      </c>
      <c r="C1660" s="10" t="s">
        <v>169</v>
      </c>
      <c r="D1660" s="9" t="n">
        <v>2023</v>
      </c>
      <c r="E1660" s="11" t="n">
        <v>15069</v>
      </c>
      <c r="F1660" s="11" t="n">
        <v>2258</v>
      </c>
      <c r="G1660" s="11" t="n">
        <v>2172</v>
      </c>
      <c r="H1660" s="11" t="n">
        <v>255</v>
      </c>
      <c r="I1660" s="11" t="n">
        <v>12394</v>
      </c>
      <c r="J1660" s="11" t="n">
        <v>9420</v>
      </c>
      <c r="K1660" s="11" t="n">
        <v>22</v>
      </c>
      <c r="L1660" s="12" t="n">
        <v>16.9221580728648</v>
      </c>
      <c r="M1660" s="12" t="n">
        <v>1.45995089256089</v>
      </c>
      <c r="N1660" s="13" t="n">
        <v>0.760045183153139</v>
      </c>
      <c r="O1660" s="13" t="n">
        <v>0.822483243745438</v>
      </c>
      <c r="P1660" s="13" t="n">
        <v>0.144136969938284</v>
      </c>
      <c r="Q1660" s="13" t="n">
        <v>-0.146087153623845</v>
      </c>
      <c r="R1660" s="13" t="n">
        <v>-0.0946227594831179</v>
      </c>
      <c r="S1660" s="11" t="n">
        <v>0</v>
      </c>
      <c r="T1660" s="13" t="n">
        <v>-0.0485074626865671</v>
      </c>
      <c r="U1660" s="13" t="n">
        <v>-0.0296719642996947</v>
      </c>
      <c r="V1660" s="11" t="n">
        <v>0</v>
      </c>
      <c r="W1660" s="13"/>
      <c r="X1660" s="11"/>
      <c r="Y1660" s="11"/>
      <c r="Z1660" s="11"/>
      <c r="AA1660" s="11"/>
      <c r="AB1660" s="10" t="s">
        <v>516</v>
      </c>
      <c r="AC1660" s="11" t="n">
        <v>45</v>
      </c>
      <c r="AD1660" s="11" t="n">
        <v>85</v>
      </c>
      <c r="AE1660" s="11" t="n">
        <v>108</v>
      </c>
      <c r="AF1660" s="11" t="n">
        <v>11</v>
      </c>
      <c r="AG1660" s="11" t="n">
        <v>5</v>
      </c>
      <c r="AH1660" s="11" t="n">
        <v>1</v>
      </c>
      <c r="AI1660" s="13" t="n">
        <v>0.176470588235294</v>
      </c>
      <c r="AJ1660" s="13" t="n">
        <v>0.333333333333333</v>
      </c>
      <c r="AK1660" s="13" t="n">
        <v>0.423529411764706</v>
      </c>
      <c r="AL1660" s="13" t="n">
        <v>0.0431372549019608</v>
      </c>
      <c r="AM1660" s="13" t="n">
        <v>0.0196078431372549</v>
      </c>
      <c r="AN1660" s="11" t="n">
        <v>3</v>
      </c>
      <c r="AO1660" s="13" t="n">
        <v>0.0116279069767442</v>
      </c>
      <c r="AP1660" s="11" t="n">
        <v>29</v>
      </c>
      <c r="AQ1660" s="11" t="n">
        <v>16</v>
      </c>
      <c r="AR1660" s="13" t="n">
        <v>0.107011070110701</v>
      </c>
      <c r="AS1660" s="13" t="n">
        <v>0.0590405904059041</v>
      </c>
      <c r="AT1660" s="14" t="n">
        <f aca="false">SUMIFS(시도_소아과개폐업!$C$5:$C$293,시도_소아과개폐업!$A$5:$A$293,$D1660,시도_소아과개폐업!$B$5:$B$293,$B1660)</f>
        <v>37</v>
      </c>
      <c r="AU1660" s="14" t="n">
        <f aca="false">SUMIFS(시도_소아과개폐업!$D$5:$D$293,시도_소아과개폐업!$A$5:$A$293,$D1660,시도_소아과개폐업!$B$5:$B$293,$B1660)</f>
        <v>24</v>
      </c>
      <c r="AV1660" s="14" t="n">
        <f aca="false">SUMIFS(시도_소아과개폐업!$F$5:$F$293,시도_소아과개폐업!$A$5:$A$293,$D1660,시도_소아과개폐업!$B$5:$B$293,$B1660)</f>
        <v>13</v>
      </c>
      <c r="AW1660" s="15" t="n">
        <f aca="false">SUMIFS(시도_소아과개폐업!$G$5:$G$293,시도_소아과개폐업!$A$5:$A$293,$D1660,시도_소아과개폐업!$B$5:$B$293,$B1660)</f>
        <v>0.170212765957447</v>
      </c>
      <c r="AX1660" s="14" t="n">
        <f aca="false">SUMIFS(시도_소아과개폐업!$H$5:$H$293,시도_소아과개폐업!$A$5:$A$293,$D1660,시도_소아과개폐업!$B$5:$B$293,$B1660)</f>
        <v>59</v>
      </c>
      <c r="AY1660" s="14" t="n">
        <f aca="false">SUMIFS(시군구_병원급!$E$5:$E$3668,시군구_병원급!$A$5:$A$3668,$A1660,시군구_병원급!$D$5:$D$3668,$D1660)</f>
        <v>8</v>
      </c>
      <c r="AZ1660" s="14" t="n">
        <f aca="false">SUMIFS(시군구_병원급!$F$5:$F$3668,시군구_병원급!$A$5:$A$3668,$A1660,시군구_병원급!$D$5:$D$3668,$D1660)</f>
        <v>5</v>
      </c>
      <c r="BA1660" s="14" t="n">
        <f aca="false">SUMIFS(시군구_병원급!$G$5:$G$3668,시군구_병원급!$A$5:$A$3668,$A1660,시군구_병원급!$D$5:$D$3668,$D1660)</f>
        <v>13</v>
      </c>
      <c r="BB1660" s="14" t="n">
        <f aca="false">SUMIFS(시군구_병원급!$H$5:$H$3668,시군구_병원급!$A$5:$A$3668,$A1660,시군구_병원급!$D$5:$D$3668,$D1660)</f>
        <v>33</v>
      </c>
      <c r="BC1660" s="16" t="n">
        <f aca="false">K1660+AY1660</f>
        <v>30</v>
      </c>
      <c r="BD1660" s="17" t="n">
        <f aca="false">IF(E1660=0,"",(K1660+AY1660)/E1660*1000)</f>
        <v>1.99084212621939</v>
      </c>
      <c r="BE1660" s="16" t="n">
        <f aca="false">AY1660-SUMIFS(시군구_병원급!$E$5:$E$3668,시군구_병원급!$A$5:$A$3668,$A1660,시군구_병원급!$D$5:$D$3668,$D1660-3)</f>
        <v>-1</v>
      </c>
      <c r="BF1660" s="16" t="n">
        <f aca="false">IF(AY1660=0,1,0)</f>
        <v>0</v>
      </c>
      <c r="BG1660" s="16" t="n">
        <f aca="false">IF(K1660+AY1660=0,1,0)</f>
        <v>0</v>
      </c>
      <c r="BH1660" s="16" t="n">
        <f aca="false">AF1660+AG1660+AH1660</f>
        <v>17</v>
      </c>
      <c r="BI1660" s="18" t="n">
        <f aca="false">IF(H1660=0,"",BH1660/H1660)</f>
        <v>0.0666666666666667</v>
      </c>
      <c r="BJ1660" s="16" t="n">
        <f aca="false">IF(AP1660="","",AP1660+AN1660)</f>
        <v>32</v>
      </c>
    </row>
    <row r="1661" customFormat="false" ht="15" hidden="false" customHeight="true" outlineLevel="0" collapsed="false">
      <c r="A1661" s="9" t="s">
        <v>170</v>
      </c>
      <c r="B1661" s="10" t="s">
        <v>160</v>
      </c>
      <c r="C1661" s="10" t="s">
        <v>171</v>
      </c>
      <c r="D1661" s="9" t="n">
        <v>2023</v>
      </c>
      <c r="E1661" s="11" t="n">
        <v>6957</v>
      </c>
      <c r="F1661" s="11" t="n">
        <v>912</v>
      </c>
      <c r="G1661" s="11" t="n">
        <v>966</v>
      </c>
      <c r="H1661" s="11" t="n">
        <v>135</v>
      </c>
      <c r="I1661" s="11" t="n">
        <v>6999</v>
      </c>
      <c r="J1661" s="11" t="n">
        <v>4998</v>
      </c>
      <c r="K1661" s="11" t="n">
        <v>17</v>
      </c>
      <c r="L1661" s="12" t="n">
        <v>19.4049159120311</v>
      </c>
      <c r="M1661" s="12" t="n">
        <v>2.44358200373724</v>
      </c>
      <c r="N1661" s="13" t="n">
        <v>0.714102014573511</v>
      </c>
      <c r="O1661" s="13" t="n">
        <v>1.00603708495041</v>
      </c>
      <c r="P1661" s="13" t="n">
        <v>0.138852953859422</v>
      </c>
      <c r="Q1661" s="13" t="n">
        <v>-0.278992641724531</v>
      </c>
      <c r="R1661" s="13" t="n">
        <v>-0.233941316415543</v>
      </c>
      <c r="S1661" s="11" t="n">
        <v>-1</v>
      </c>
      <c r="T1661" s="13" t="n">
        <v>-0.117647058823529</v>
      </c>
      <c r="U1661" s="13" t="n">
        <v>-0.0984155609944609</v>
      </c>
      <c r="V1661" s="11" t="n">
        <v>0</v>
      </c>
      <c r="W1661" s="13"/>
      <c r="X1661" s="11"/>
      <c r="Y1661" s="11"/>
      <c r="Z1661" s="11"/>
      <c r="AA1661" s="11"/>
      <c r="AB1661" s="10" t="s">
        <v>516</v>
      </c>
      <c r="AC1661" s="11" t="n">
        <v>21</v>
      </c>
      <c r="AD1661" s="11" t="n">
        <v>62</v>
      </c>
      <c r="AE1661" s="11" t="n">
        <v>46</v>
      </c>
      <c r="AF1661" s="11" t="n">
        <v>5</v>
      </c>
      <c r="AG1661" s="11" t="n">
        <v>0</v>
      </c>
      <c r="AH1661" s="11" t="n">
        <v>1</v>
      </c>
      <c r="AI1661" s="13" t="n">
        <v>0.155555555555556</v>
      </c>
      <c r="AJ1661" s="13" t="n">
        <v>0.459259259259259</v>
      </c>
      <c r="AK1661" s="13" t="n">
        <v>0.340740740740741</v>
      </c>
      <c r="AL1661" s="13" t="n">
        <v>0.037037037037037</v>
      </c>
      <c r="AM1661" s="13" t="n">
        <v>0</v>
      </c>
      <c r="AN1661" s="11" t="n">
        <v>5</v>
      </c>
      <c r="AO1661" s="13" t="n">
        <v>0.0357142857142857</v>
      </c>
      <c r="AP1661" s="11" t="n">
        <v>19</v>
      </c>
      <c r="AQ1661" s="11" t="n">
        <v>3</v>
      </c>
      <c r="AR1661" s="13" t="n">
        <v>0.121794871794872</v>
      </c>
      <c r="AS1661" s="13" t="n">
        <v>0.0192307692307692</v>
      </c>
      <c r="AT1661" s="14" t="n">
        <f aca="false">SUMIFS(시도_소아과개폐업!$C$5:$C$293,시도_소아과개폐업!$A$5:$A$293,$D1661,시도_소아과개폐업!$B$5:$B$293,$B1661)</f>
        <v>37</v>
      </c>
      <c r="AU1661" s="14" t="n">
        <f aca="false">SUMIFS(시도_소아과개폐업!$D$5:$D$293,시도_소아과개폐업!$A$5:$A$293,$D1661,시도_소아과개폐업!$B$5:$B$293,$B1661)</f>
        <v>24</v>
      </c>
      <c r="AV1661" s="14" t="n">
        <f aca="false">SUMIFS(시도_소아과개폐업!$F$5:$F$293,시도_소아과개폐업!$A$5:$A$293,$D1661,시도_소아과개폐업!$B$5:$B$293,$B1661)</f>
        <v>13</v>
      </c>
      <c r="AW1661" s="15" t="n">
        <f aca="false">SUMIFS(시도_소아과개폐업!$G$5:$G$293,시도_소아과개폐업!$A$5:$A$293,$D1661,시도_소아과개폐업!$B$5:$B$293,$B1661)</f>
        <v>0.170212765957447</v>
      </c>
      <c r="AX1661" s="14" t="n">
        <f aca="false">SUMIFS(시도_소아과개폐업!$H$5:$H$293,시도_소아과개폐업!$A$5:$A$293,$D1661,시도_소아과개폐업!$B$5:$B$293,$B1661)</f>
        <v>59</v>
      </c>
      <c r="AY1661" s="14" t="n">
        <f aca="false">SUMIFS(시군구_병원급!$E$5:$E$3668,시군구_병원급!$A$5:$A$3668,$A1661,시군구_병원급!$D$5:$D$3668,$D1661)</f>
        <v>4</v>
      </c>
      <c r="AZ1661" s="14" t="n">
        <f aca="false">SUMIFS(시군구_병원급!$F$5:$F$3668,시군구_병원급!$A$5:$A$3668,$A1661,시군구_병원급!$D$5:$D$3668,$D1661)</f>
        <v>2</v>
      </c>
      <c r="BA1661" s="14" t="n">
        <f aca="false">SUMIFS(시군구_병원급!$G$5:$G$3668,시군구_병원급!$A$5:$A$3668,$A1661,시군구_병원급!$D$5:$D$3668,$D1661)</f>
        <v>10</v>
      </c>
      <c r="BB1661" s="14" t="n">
        <f aca="false">SUMIFS(시군구_병원급!$H$5:$H$3668,시군구_병원급!$A$5:$A$3668,$A1661,시군구_병원급!$D$5:$D$3668,$D1661)</f>
        <v>25</v>
      </c>
      <c r="BC1661" s="16" t="n">
        <f aca="false">K1661+AY1661</f>
        <v>21</v>
      </c>
      <c r="BD1661" s="17" t="n">
        <f aca="false">IF(E1661=0,"",(K1661+AY1661)/E1661*1000)</f>
        <v>3.01854247520483</v>
      </c>
      <c r="BE1661" s="16" t="n">
        <f aca="false">AY1661-SUMIFS(시군구_병원급!$E$5:$E$3668,시군구_병원급!$A$5:$A$3668,$A1661,시군구_병원급!$D$5:$D$3668,$D1661-3)</f>
        <v>-2</v>
      </c>
      <c r="BF1661" s="16" t="n">
        <f aca="false">IF(AY1661=0,1,0)</f>
        <v>0</v>
      </c>
      <c r="BG1661" s="16" t="n">
        <f aca="false">IF(K1661+AY1661=0,1,0)</f>
        <v>0</v>
      </c>
      <c r="BH1661" s="16" t="n">
        <f aca="false">AF1661+AG1661+AH1661</f>
        <v>6</v>
      </c>
      <c r="BI1661" s="18" t="n">
        <f aca="false">IF(H1661=0,"",BH1661/H1661)</f>
        <v>0.0444444444444444</v>
      </c>
      <c r="BJ1661" s="16" t="n">
        <f aca="false">IF(AP1661="","",AP1661+AN1661)</f>
        <v>24</v>
      </c>
    </row>
    <row r="1662" customFormat="false" ht="15" hidden="false" customHeight="true" outlineLevel="0" collapsed="false">
      <c r="A1662" s="9" t="s">
        <v>172</v>
      </c>
      <c r="B1662" s="10" t="s">
        <v>160</v>
      </c>
      <c r="C1662" s="10" t="s">
        <v>117</v>
      </c>
      <c r="D1662" s="9" t="n">
        <v>2023</v>
      </c>
      <c r="E1662" s="11" t="n">
        <v>28840</v>
      </c>
      <c r="F1662" s="11" t="n">
        <v>3848</v>
      </c>
      <c r="G1662" s="11" t="n">
        <v>3629</v>
      </c>
      <c r="H1662" s="11" t="n">
        <v>412</v>
      </c>
      <c r="I1662" s="11" t="n">
        <v>18923</v>
      </c>
      <c r="J1662" s="11" t="n">
        <v>15475</v>
      </c>
      <c r="K1662" s="11" t="n">
        <v>31</v>
      </c>
      <c r="L1662" s="12" t="n">
        <v>14.2857142857143</v>
      </c>
      <c r="M1662" s="12" t="n">
        <v>1.0748959778086</v>
      </c>
      <c r="N1662" s="13" t="n">
        <v>0.817787877186493</v>
      </c>
      <c r="O1662" s="13" t="n">
        <v>0.656137309292649</v>
      </c>
      <c r="P1662" s="13" t="n">
        <v>0.125832177531207</v>
      </c>
      <c r="Q1662" s="13" t="n">
        <v>0.0764809077675339</v>
      </c>
      <c r="R1662" s="13" t="n">
        <v>0.0162419490338841</v>
      </c>
      <c r="S1662" s="11" t="n">
        <v>4</v>
      </c>
      <c r="T1662" s="13" t="n">
        <v>0.0510204081632653</v>
      </c>
      <c r="U1662" s="13" t="n">
        <v>0.0379573254346992</v>
      </c>
      <c r="V1662" s="11" t="n">
        <v>0</v>
      </c>
      <c r="W1662" s="13"/>
      <c r="X1662" s="11"/>
      <c r="Y1662" s="11"/>
      <c r="Z1662" s="11"/>
      <c r="AA1662" s="11"/>
      <c r="AB1662" s="10" t="s">
        <v>516</v>
      </c>
      <c r="AC1662" s="11" t="n">
        <v>68</v>
      </c>
      <c r="AD1662" s="11" t="n">
        <v>126</v>
      </c>
      <c r="AE1662" s="11" t="n">
        <v>202</v>
      </c>
      <c r="AF1662" s="11" t="n">
        <v>12</v>
      </c>
      <c r="AG1662" s="11" t="n">
        <v>4</v>
      </c>
      <c r="AH1662" s="11" t="n">
        <v>0</v>
      </c>
      <c r="AI1662" s="13" t="n">
        <v>0.16504854368932</v>
      </c>
      <c r="AJ1662" s="13" t="n">
        <v>0.305825242718447</v>
      </c>
      <c r="AK1662" s="13" t="n">
        <v>0.490291262135922</v>
      </c>
      <c r="AL1662" s="13" t="n">
        <v>0.029126213592233</v>
      </c>
      <c r="AM1662" s="13" t="n">
        <v>0.00970873786407767</v>
      </c>
      <c r="AN1662" s="11" t="n">
        <v>2</v>
      </c>
      <c r="AO1662" s="13" t="n">
        <v>0.00483091787439614</v>
      </c>
      <c r="AP1662" s="11" t="n">
        <v>36</v>
      </c>
      <c r="AQ1662" s="11" t="n">
        <v>43</v>
      </c>
      <c r="AR1662" s="13" t="n">
        <v>0.0884520884520885</v>
      </c>
      <c r="AS1662" s="13" t="n">
        <v>0.105651105651106</v>
      </c>
      <c r="AT1662" s="14" t="n">
        <f aca="false">SUMIFS(시도_소아과개폐업!$C$5:$C$293,시도_소아과개폐업!$A$5:$A$293,$D1662,시도_소아과개폐업!$B$5:$B$293,$B1662)</f>
        <v>37</v>
      </c>
      <c r="AU1662" s="14" t="n">
        <f aca="false">SUMIFS(시도_소아과개폐업!$D$5:$D$293,시도_소아과개폐업!$A$5:$A$293,$D1662,시도_소아과개폐업!$B$5:$B$293,$B1662)</f>
        <v>24</v>
      </c>
      <c r="AV1662" s="14" t="n">
        <f aca="false">SUMIFS(시도_소아과개폐업!$F$5:$F$293,시도_소아과개폐업!$A$5:$A$293,$D1662,시도_소아과개폐업!$B$5:$B$293,$B1662)</f>
        <v>13</v>
      </c>
      <c r="AW1662" s="15" t="n">
        <f aca="false">SUMIFS(시도_소아과개폐업!$G$5:$G$293,시도_소아과개폐업!$A$5:$A$293,$D1662,시도_소아과개폐업!$B$5:$B$293,$B1662)</f>
        <v>0.170212765957447</v>
      </c>
      <c r="AX1662" s="14" t="n">
        <f aca="false">SUMIFS(시도_소아과개폐업!$H$5:$H$293,시도_소아과개폐업!$A$5:$A$293,$D1662,시도_소아과개폐업!$B$5:$B$293,$B1662)</f>
        <v>59</v>
      </c>
      <c r="AY1662" s="14" t="n">
        <f aca="false">SUMIFS(시군구_병원급!$E$5:$E$3668,시군구_병원급!$A$5:$A$3668,$A1662,시군구_병원급!$D$5:$D$3668,$D1662)</f>
        <v>6</v>
      </c>
      <c r="AZ1662" s="14" t="n">
        <f aca="false">SUMIFS(시군구_병원급!$F$5:$F$3668,시군구_병원급!$A$5:$A$3668,$A1662,시군구_병원급!$D$5:$D$3668,$D1662)</f>
        <v>6</v>
      </c>
      <c r="BA1662" s="14" t="n">
        <f aca="false">SUMIFS(시군구_병원급!$G$5:$G$3668,시군구_병원급!$A$5:$A$3668,$A1662,시군구_병원급!$D$5:$D$3668,$D1662)</f>
        <v>17</v>
      </c>
      <c r="BB1662" s="14" t="n">
        <f aca="false">SUMIFS(시군구_병원급!$H$5:$H$3668,시군구_병원급!$A$5:$A$3668,$A1662,시군구_병원급!$D$5:$D$3668,$D1662)</f>
        <v>42</v>
      </c>
      <c r="BC1662" s="16" t="n">
        <f aca="false">K1662+AY1662</f>
        <v>37</v>
      </c>
      <c r="BD1662" s="17" t="n">
        <f aca="false">IF(E1662=0,"",(K1662+AY1662)/E1662*1000)</f>
        <v>1.28294036061026</v>
      </c>
      <c r="BE1662" s="16" t="n">
        <f aca="false">AY1662-SUMIFS(시군구_병원급!$E$5:$E$3668,시군구_병원급!$A$5:$A$3668,$A1662,시군구_병원급!$D$5:$D$3668,$D1662-3)</f>
        <v>2</v>
      </c>
      <c r="BF1662" s="16" t="n">
        <f aca="false">IF(AY1662=0,1,0)</f>
        <v>0</v>
      </c>
      <c r="BG1662" s="16" t="n">
        <f aca="false">IF(K1662+AY1662=0,1,0)</f>
        <v>0</v>
      </c>
      <c r="BH1662" s="16" t="n">
        <f aca="false">AF1662+AG1662+AH1662</f>
        <v>16</v>
      </c>
      <c r="BI1662" s="18" t="n">
        <f aca="false">IF(H1662=0,"",BH1662/H1662)</f>
        <v>0.0388349514563107</v>
      </c>
      <c r="BJ1662" s="16" t="n">
        <f aca="false">IF(AP1662="","",AP1662+AN1662)</f>
        <v>38</v>
      </c>
    </row>
    <row r="1663" customFormat="false" ht="15" hidden="false" customHeight="true" outlineLevel="0" collapsed="false">
      <c r="A1663" s="9" t="s">
        <v>173</v>
      </c>
      <c r="B1663" s="10" t="s">
        <v>160</v>
      </c>
      <c r="C1663" s="10" t="s">
        <v>174</v>
      </c>
      <c r="D1663" s="9" t="n">
        <v>2023</v>
      </c>
      <c r="E1663" s="11" t="n">
        <v>1565</v>
      </c>
      <c r="F1663" s="11" t="n">
        <v>241</v>
      </c>
      <c r="G1663" s="11" t="n">
        <v>240</v>
      </c>
      <c r="H1663" s="11" t="n">
        <v>13</v>
      </c>
      <c r="I1663" s="11" t="n">
        <v>747</v>
      </c>
      <c r="J1663" s="11" t="n">
        <v>617</v>
      </c>
      <c r="K1663" s="11" t="n">
        <v>1</v>
      </c>
      <c r="L1663" s="12" t="n">
        <v>8.30670926517572</v>
      </c>
      <c r="M1663" s="12" t="n">
        <v>0.638977635782748</v>
      </c>
      <c r="N1663" s="13" t="n">
        <v>0.825970548862115</v>
      </c>
      <c r="O1663" s="13" t="n">
        <v>0.477316293929713</v>
      </c>
      <c r="P1663" s="13" t="n">
        <v>0.153354632587859</v>
      </c>
      <c r="Q1663" s="13" t="n">
        <v>-0.122265844083006</v>
      </c>
      <c r="R1663" s="13" t="n">
        <v>-0.233226837060703</v>
      </c>
      <c r="S1663" s="11" t="n">
        <v>-1</v>
      </c>
      <c r="T1663" s="13" t="n">
        <v>0</v>
      </c>
      <c r="U1663" s="13" t="n">
        <v>0.0135685210312075</v>
      </c>
      <c r="V1663" s="11" t="n">
        <v>0</v>
      </c>
      <c r="W1663" s="13"/>
      <c r="X1663" s="11"/>
      <c r="Y1663" s="11"/>
      <c r="Z1663" s="11"/>
      <c r="AA1663" s="11"/>
      <c r="AB1663" s="10" t="s">
        <v>516</v>
      </c>
      <c r="AC1663" s="11" t="n">
        <v>6</v>
      </c>
      <c r="AD1663" s="11" t="n">
        <v>4</v>
      </c>
      <c r="AE1663" s="11" t="n">
        <v>1</v>
      </c>
      <c r="AF1663" s="11" t="n">
        <v>1</v>
      </c>
      <c r="AG1663" s="11" t="n">
        <v>1</v>
      </c>
      <c r="AH1663" s="11" t="n">
        <v>0</v>
      </c>
      <c r="AI1663" s="13" t="n">
        <v>0.461538461538462</v>
      </c>
      <c r="AJ1663" s="13" t="n">
        <v>0.307692307692308</v>
      </c>
      <c r="AK1663" s="13" t="n">
        <v>0.0769230769230769</v>
      </c>
      <c r="AL1663" s="13" t="n">
        <v>0.0769230769230769</v>
      </c>
      <c r="AM1663" s="13" t="n">
        <v>0.0769230769230769</v>
      </c>
      <c r="AN1663" s="11" t="n">
        <v>1</v>
      </c>
      <c r="AO1663" s="13" t="n">
        <v>0.0714285714285714</v>
      </c>
      <c r="AP1663" s="11" t="n">
        <v>0</v>
      </c>
      <c r="AQ1663" s="11" t="n">
        <v>0</v>
      </c>
      <c r="AR1663" s="13" t="n">
        <v>0</v>
      </c>
      <c r="AS1663" s="13" t="n">
        <v>0</v>
      </c>
      <c r="AT1663" s="14" t="n">
        <f aca="false">SUMIFS(시도_소아과개폐업!$C$5:$C$293,시도_소아과개폐업!$A$5:$A$293,$D1663,시도_소아과개폐업!$B$5:$B$293,$B1663)</f>
        <v>37</v>
      </c>
      <c r="AU1663" s="14" t="n">
        <f aca="false">SUMIFS(시도_소아과개폐업!$D$5:$D$293,시도_소아과개폐업!$A$5:$A$293,$D1663,시도_소아과개폐업!$B$5:$B$293,$B1663)</f>
        <v>24</v>
      </c>
      <c r="AV1663" s="14" t="n">
        <f aca="false">SUMIFS(시도_소아과개폐업!$F$5:$F$293,시도_소아과개폐업!$A$5:$A$293,$D1663,시도_소아과개폐업!$B$5:$B$293,$B1663)</f>
        <v>13</v>
      </c>
      <c r="AW1663" s="15" t="n">
        <f aca="false">SUMIFS(시도_소아과개폐업!$G$5:$G$293,시도_소아과개폐업!$A$5:$A$293,$D1663,시도_소아과개폐업!$B$5:$B$293,$B1663)</f>
        <v>0.170212765957447</v>
      </c>
      <c r="AX1663" s="14" t="n">
        <f aca="false">SUMIFS(시도_소아과개폐업!$H$5:$H$293,시도_소아과개폐업!$A$5:$A$293,$D1663,시도_소아과개폐업!$B$5:$B$293,$B1663)</f>
        <v>59</v>
      </c>
      <c r="AY1663" s="14" t="n">
        <f aca="false">SUMIFS(시군구_병원급!$E$5:$E$3668,시군구_병원급!$A$5:$A$3668,$A1663,시군구_병원급!$D$5:$D$3668,$D1663)</f>
        <v>1</v>
      </c>
      <c r="AZ1663" s="14" t="n">
        <f aca="false">SUMIFS(시군구_병원급!$F$5:$F$3668,시군구_병원급!$A$5:$A$3668,$A1663,시군구_병원급!$D$5:$D$3668,$D1663)</f>
        <v>1</v>
      </c>
      <c r="BA1663" s="14" t="n">
        <f aca="false">SUMIFS(시군구_병원급!$G$5:$G$3668,시군구_병원급!$A$5:$A$3668,$A1663,시군구_병원급!$D$5:$D$3668,$D1663)</f>
        <v>2</v>
      </c>
      <c r="BB1663" s="14" t="n">
        <f aca="false">SUMIFS(시군구_병원급!$H$5:$H$3668,시군구_병원급!$A$5:$A$3668,$A1663,시군구_병원급!$D$5:$D$3668,$D1663)</f>
        <v>8</v>
      </c>
      <c r="BC1663" s="16" t="n">
        <f aca="false">K1663+AY1663</f>
        <v>2</v>
      </c>
      <c r="BD1663" s="17" t="n">
        <f aca="false">IF(E1663=0,"",(K1663+AY1663)/E1663*1000)</f>
        <v>1.2779552715655</v>
      </c>
      <c r="BE1663" s="16" t="n">
        <f aca="false">AY1663-SUMIFS(시군구_병원급!$E$5:$E$3668,시군구_병원급!$A$5:$A$3668,$A1663,시군구_병원급!$D$5:$D$3668,$D1663-3)</f>
        <v>0</v>
      </c>
      <c r="BF1663" s="16" t="n">
        <f aca="false">IF(AY1663=0,1,0)</f>
        <v>0</v>
      </c>
      <c r="BG1663" s="16" t="n">
        <f aca="false">IF(K1663+AY1663=0,1,0)</f>
        <v>0</v>
      </c>
      <c r="BH1663" s="16" t="n">
        <f aca="false">AF1663+AG1663+AH1663</f>
        <v>2</v>
      </c>
      <c r="BI1663" s="18" t="n">
        <f aca="false">IF(H1663=0,"",BH1663/H1663)</f>
        <v>0.153846153846154</v>
      </c>
      <c r="BJ1663" s="16" t="n">
        <f aca="false">IF(AP1663="","",AP1663+AN1663)</f>
        <v>1</v>
      </c>
    </row>
    <row r="1664" customFormat="false" ht="15" hidden="false" customHeight="true" outlineLevel="0" collapsed="false">
      <c r="A1664" s="9" t="s">
        <v>175</v>
      </c>
      <c r="B1664" s="10" t="s">
        <v>160</v>
      </c>
      <c r="C1664" s="10" t="s">
        <v>176</v>
      </c>
      <c r="D1664" s="9" t="n">
        <v>2023</v>
      </c>
      <c r="E1664" s="11" t="n">
        <v>404</v>
      </c>
      <c r="F1664" s="11" t="n">
        <v>56</v>
      </c>
      <c r="G1664" s="11" t="n">
        <v>59</v>
      </c>
      <c r="H1664" s="11" t="n">
        <v>13</v>
      </c>
      <c r="I1664" s="11" t="n">
        <v>513</v>
      </c>
      <c r="J1664" s="11" t="n">
        <v>233</v>
      </c>
      <c r="K1664" s="11" t="n">
        <v>0</v>
      </c>
      <c r="L1664" s="12" t="n">
        <v>32.1782178217822</v>
      </c>
      <c r="M1664" s="12" t="n">
        <v>0</v>
      </c>
      <c r="N1664" s="13" t="n">
        <v>0.454191033138402</v>
      </c>
      <c r="O1664" s="13" t="n">
        <v>1.26980198019802</v>
      </c>
      <c r="P1664" s="13" t="n">
        <v>0.146039603960396</v>
      </c>
      <c r="Q1664" s="13" t="n">
        <v>-0.258715596330275</v>
      </c>
      <c r="R1664" s="13" t="n">
        <v>-0.2625</v>
      </c>
      <c r="S1664" s="11" t="n">
        <v>0</v>
      </c>
      <c r="T1664" s="13" t="n">
        <v>0</v>
      </c>
      <c r="U1664" s="13" t="n">
        <v>0</v>
      </c>
      <c r="V1664" s="11" t="n">
        <v>1</v>
      </c>
      <c r="W1664" s="13"/>
      <c r="X1664" s="11"/>
      <c r="Y1664" s="11"/>
      <c r="Z1664" s="11"/>
      <c r="AA1664" s="11"/>
      <c r="AB1664" s="10" t="s">
        <v>516</v>
      </c>
      <c r="AC1664" s="11" t="n">
        <v>10</v>
      </c>
      <c r="AD1664" s="11" t="n">
        <v>1</v>
      </c>
      <c r="AE1664" s="11" t="n">
        <v>0</v>
      </c>
      <c r="AF1664" s="11" t="n">
        <v>2</v>
      </c>
      <c r="AG1664" s="11" t="n">
        <v>0</v>
      </c>
      <c r="AH1664" s="11" t="n">
        <v>0</v>
      </c>
      <c r="AI1664" s="13" t="n">
        <v>0.769230769230769</v>
      </c>
      <c r="AJ1664" s="13" t="n">
        <v>0.0769230769230769</v>
      </c>
      <c r="AK1664" s="13" t="n">
        <v>0</v>
      </c>
      <c r="AL1664" s="13" t="n">
        <v>0.153846153846154</v>
      </c>
      <c r="AM1664" s="13" t="n">
        <v>0</v>
      </c>
      <c r="AN1664" s="11" t="n">
        <v>0</v>
      </c>
      <c r="AO1664" s="13" t="n">
        <v>0</v>
      </c>
      <c r="AP1664" s="11" t="n">
        <v>1</v>
      </c>
      <c r="AQ1664" s="11" t="n">
        <v>0</v>
      </c>
      <c r="AR1664" s="13" t="n">
        <v>0.0714285714285714</v>
      </c>
      <c r="AS1664" s="13" t="n">
        <v>0</v>
      </c>
      <c r="AT1664" s="14" t="n">
        <f aca="false">SUMIFS(시도_소아과개폐업!$C$5:$C$293,시도_소아과개폐업!$A$5:$A$293,$D1664,시도_소아과개폐업!$B$5:$B$293,$B1664)</f>
        <v>37</v>
      </c>
      <c r="AU1664" s="14" t="n">
        <f aca="false">SUMIFS(시도_소아과개폐업!$D$5:$D$293,시도_소아과개폐업!$A$5:$A$293,$D1664,시도_소아과개폐업!$B$5:$B$293,$B1664)</f>
        <v>24</v>
      </c>
      <c r="AV1664" s="14" t="n">
        <f aca="false">SUMIFS(시도_소아과개폐업!$F$5:$F$293,시도_소아과개폐업!$A$5:$A$293,$D1664,시도_소아과개폐업!$B$5:$B$293,$B1664)</f>
        <v>13</v>
      </c>
      <c r="AW1664" s="15" t="n">
        <f aca="false">SUMIFS(시도_소아과개폐업!$G$5:$G$293,시도_소아과개폐업!$A$5:$A$293,$D1664,시도_소아과개폐업!$B$5:$B$293,$B1664)</f>
        <v>0.170212765957447</v>
      </c>
      <c r="AX1664" s="14" t="n">
        <f aca="false">SUMIFS(시도_소아과개폐업!$H$5:$H$293,시도_소아과개폐업!$A$5:$A$293,$D1664,시도_소아과개폐업!$B$5:$B$293,$B1664)</f>
        <v>59</v>
      </c>
      <c r="AY1664" s="14" t="n">
        <f aca="false">SUMIFS(시군구_병원급!$E$5:$E$3668,시군구_병원급!$A$5:$A$3668,$A1664,시군구_병원급!$D$5:$D$3668,$D1664)</f>
        <v>1</v>
      </c>
      <c r="AZ1664" s="14" t="n">
        <f aca="false">SUMIFS(시군구_병원급!$F$5:$F$3668,시군구_병원급!$A$5:$A$3668,$A1664,시군구_병원급!$D$5:$D$3668,$D1664)</f>
        <v>0</v>
      </c>
      <c r="BA1664" s="14" t="n">
        <f aca="false">SUMIFS(시군구_병원급!$G$5:$G$3668,시군구_병원급!$A$5:$A$3668,$A1664,시군구_병원급!$D$5:$D$3668,$D1664)</f>
        <v>1</v>
      </c>
      <c r="BB1664" s="14" t="n">
        <f aca="false">SUMIFS(시군구_병원급!$H$5:$H$3668,시군구_병원급!$A$5:$A$3668,$A1664,시군구_병원급!$D$5:$D$3668,$D1664)</f>
        <v>1</v>
      </c>
      <c r="BC1664" s="16" t="n">
        <f aca="false">K1664+AY1664</f>
        <v>1</v>
      </c>
      <c r="BD1664" s="17" t="n">
        <f aca="false">IF(E1664=0,"",(K1664+AY1664)/E1664*1000)</f>
        <v>2.47524752475248</v>
      </c>
      <c r="BE1664" s="16" t="n">
        <f aca="false">AY1664-SUMIFS(시군구_병원급!$E$5:$E$3668,시군구_병원급!$A$5:$A$3668,$A1664,시군구_병원급!$D$5:$D$3668,$D1664-3)</f>
        <v>0</v>
      </c>
      <c r="BF1664" s="16" t="n">
        <f aca="false">IF(AY1664=0,1,0)</f>
        <v>0</v>
      </c>
      <c r="BG1664" s="16" t="n">
        <f aca="false">IF(K1664+AY1664=0,1,0)</f>
        <v>0</v>
      </c>
      <c r="BH1664" s="16" t="n">
        <f aca="false">AF1664+AG1664+AH1664</f>
        <v>2</v>
      </c>
      <c r="BI1664" s="18" t="n">
        <f aca="false">IF(H1664=0,"",BH1664/H1664)</f>
        <v>0.153846153846154</v>
      </c>
      <c r="BJ1664" s="16" t="n">
        <f aca="false">IF(AP1664="","",AP1664+AN1664)</f>
        <v>1</v>
      </c>
    </row>
    <row r="1665" customFormat="false" ht="15" hidden="false" customHeight="true" outlineLevel="0" collapsed="false">
      <c r="A1665" s="9" t="s">
        <v>177</v>
      </c>
      <c r="B1665" s="10" t="s">
        <v>178</v>
      </c>
      <c r="C1665" s="10" t="s">
        <v>119</v>
      </c>
      <c r="D1665" s="9" t="n">
        <v>2023</v>
      </c>
      <c r="E1665" s="11" t="n">
        <v>4099</v>
      </c>
      <c r="F1665" s="11" t="n">
        <v>545</v>
      </c>
      <c r="G1665" s="11" t="n">
        <v>541</v>
      </c>
      <c r="H1665" s="11" t="n">
        <v>55</v>
      </c>
      <c r="I1665" s="11" t="n">
        <v>3119</v>
      </c>
      <c r="J1665" s="11" t="n">
        <v>2172</v>
      </c>
      <c r="K1665" s="11" t="n">
        <v>7</v>
      </c>
      <c r="L1665" s="12" t="n">
        <v>13.4179068065382</v>
      </c>
      <c r="M1665" s="12" t="n">
        <v>1.70773359355941</v>
      </c>
      <c r="N1665" s="13" t="n">
        <v>0.696377043924335</v>
      </c>
      <c r="O1665" s="13" t="n">
        <v>0.760917296901683</v>
      </c>
      <c r="P1665" s="13" t="n">
        <v>0.131983410587948</v>
      </c>
      <c r="Q1665" s="13" t="n">
        <v>-0.0200812813770022</v>
      </c>
      <c r="R1665" s="13" t="n">
        <v>0.0973630831643002</v>
      </c>
      <c r="S1665" s="11" t="n">
        <v>4</v>
      </c>
      <c r="T1665" s="13" t="n">
        <v>-0.0350877192982456</v>
      </c>
      <c r="U1665" s="13" t="n">
        <v>-0.0271366188396757</v>
      </c>
      <c r="V1665" s="11" t="n">
        <v>0</v>
      </c>
      <c r="W1665" s="13"/>
      <c r="X1665" s="11"/>
      <c r="Y1665" s="11"/>
      <c r="Z1665" s="11"/>
      <c r="AA1665" s="11"/>
      <c r="AB1665" s="10" t="s">
        <v>516</v>
      </c>
      <c r="AC1665" s="11" t="n">
        <v>15</v>
      </c>
      <c r="AD1665" s="11" t="n">
        <v>16</v>
      </c>
      <c r="AE1665" s="11" t="n">
        <v>8</v>
      </c>
      <c r="AF1665" s="11" t="n">
        <v>6</v>
      </c>
      <c r="AG1665" s="11" t="n">
        <v>10</v>
      </c>
      <c r="AH1665" s="11" t="n">
        <v>0</v>
      </c>
      <c r="AI1665" s="13" t="n">
        <v>0.272727272727273</v>
      </c>
      <c r="AJ1665" s="13" t="n">
        <v>0.290909090909091</v>
      </c>
      <c r="AK1665" s="13" t="n">
        <v>0.145454545454545</v>
      </c>
      <c r="AL1665" s="13" t="n">
        <v>0.109090909090909</v>
      </c>
      <c r="AM1665" s="13" t="n">
        <v>0.181818181818182</v>
      </c>
      <c r="AN1665" s="11" t="n">
        <v>1</v>
      </c>
      <c r="AO1665" s="13" t="n">
        <v>0.0178571428571429</v>
      </c>
      <c r="AP1665" s="11" t="n">
        <v>5</v>
      </c>
      <c r="AQ1665" s="11" t="n">
        <v>2</v>
      </c>
      <c r="AR1665" s="13" t="n">
        <v>0.0847457627118644</v>
      </c>
      <c r="AS1665" s="13" t="n">
        <v>0.0338983050847458</v>
      </c>
      <c r="AT1665" s="14" t="n">
        <f aca="false">SUMIFS(시도_소아과개폐업!$C$5:$C$293,시도_소아과개폐업!$A$5:$A$293,$D1665,시도_소아과개폐업!$B$5:$B$293,$B1665)</f>
        <v>13</v>
      </c>
      <c r="AU1665" s="14" t="n">
        <f aca="false">SUMIFS(시도_소아과개폐업!$D$5:$D$293,시도_소아과개폐업!$A$5:$A$293,$D1665,시도_소아과개폐업!$B$5:$B$293,$B1665)</f>
        <v>9</v>
      </c>
      <c r="AV1665" s="14" t="n">
        <f aca="false">SUMIFS(시도_소아과개폐업!$F$5:$F$293,시도_소아과개폐업!$A$5:$A$293,$D1665,시도_소아과개폐업!$B$5:$B$293,$B1665)</f>
        <v>4</v>
      </c>
      <c r="AW1665" s="15" t="n">
        <f aca="false">SUMIFS(시도_소아과개폐업!$G$5:$G$293,시도_소아과개폐업!$A$5:$A$293,$D1665,시도_소아과개폐업!$B$5:$B$293,$B1665)</f>
        <v>0.219512195121951</v>
      </c>
      <c r="AX1665" s="14" t="n">
        <f aca="false">SUMIFS(시도_소아과개폐업!$H$5:$H$293,시도_소아과개폐업!$A$5:$A$293,$D1665,시도_소아과개폐업!$B$5:$B$293,$B1665)</f>
        <v>37</v>
      </c>
      <c r="AY1665" s="14" t="n">
        <f aca="false">SUMIFS(시군구_병원급!$E$5:$E$3668,시군구_병원급!$A$5:$A$3668,$A1665,시군구_병원급!$D$5:$D$3668,$D1665)</f>
        <v>5</v>
      </c>
      <c r="AZ1665" s="14" t="n">
        <f aca="false">SUMIFS(시군구_병원급!$F$5:$F$3668,시군구_병원급!$A$5:$A$3668,$A1665,시군구_병원급!$D$5:$D$3668,$D1665)</f>
        <v>3</v>
      </c>
      <c r="BA1665" s="14" t="n">
        <f aca="false">SUMIFS(시군구_병원급!$G$5:$G$3668,시군구_병원급!$A$5:$A$3668,$A1665,시군구_병원급!$D$5:$D$3668,$D1665)</f>
        <v>18</v>
      </c>
      <c r="BB1665" s="14" t="n">
        <f aca="false">SUMIFS(시군구_병원급!$H$5:$H$3668,시군구_병원급!$A$5:$A$3668,$A1665,시군구_병원급!$D$5:$D$3668,$D1665)</f>
        <v>40</v>
      </c>
      <c r="BC1665" s="16" t="n">
        <f aca="false">K1665+AY1665</f>
        <v>12</v>
      </c>
      <c r="BD1665" s="17" t="n">
        <f aca="false">IF(E1665=0,"",(K1665+AY1665)/E1665*1000)</f>
        <v>2.92754330324469</v>
      </c>
      <c r="BE1665" s="16" t="n">
        <f aca="false">AY1665-SUMIFS(시군구_병원급!$E$5:$E$3668,시군구_병원급!$A$5:$A$3668,$A1665,시군구_병원급!$D$5:$D$3668,$D1665-3)</f>
        <v>1</v>
      </c>
      <c r="BF1665" s="16" t="n">
        <f aca="false">IF(AY1665=0,1,0)</f>
        <v>0</v>
      </c>
      <c r="BG1665" s="16" t="n">
        <f aca="false">IF(K1665+AY1665=0,1,0)</f>
        <v>0</v>
      </c>
      <c r="BH1665" s="16" t="n">
        <f aca="false">AF1665+AG1665+AH1665</f>
        <v>16</v>
      </c>
      <c r="BI1665" s="18" t="n">
        <f aca="false">IF(H1665=0,"",BH1665/H1665)</f>
        <v>0.290909090909091</v>
      </c>
      <c r="BJ1665" s="16" t="n">
        <f aca="false">IF(AP1665="","",AP1665+AN1665)</f>
        <v>6</v>
      </c>
    </row>
    <row r="1666" customFormat="false" ht="15" hidden="false" customHeight="true" outlineLevel="0" collapsed="false">
      <c r="A1666" s="9" t="s">
        <v>179</v>
      </c>
      <c r="B1666" s="10" t="s">
        <v>178</v>
      </c>
      <c r="C1666" s="10" t="s">
        <v>117</v>
      </c>
      <c r="D1666" s="9" t="n">
        <v>2023</v>
      </c>
      <c r="E1666" s="11" t="n">
        <v>8219</v>
      </c>
      <c r="F1666" s="11" t="n">
        <v>984</v>
      </c>
      <c r="G1666" s="11" t="n">
        <v>1027</v>
      </c>
      <c r="H1666" s="11" t="n">
        <v>161</v>
      </c>
      <c r="I1666" s="11" t="n">
        <v>7390</v>
      </c>
      <c r="J1666" s="11" t="n">
        <v>4667</v>
      </c>
      <c r="K1666" s="11" t="n">
        <v>7</v>
      </c>
      <c r="L1666" s="12" t="n">
        <v>19.5887577564181</v>
      </c>
      <c r="M1666" s="12" t="n">
        <v>0.851685119844263</v>
      </c>
      <c r="N1666" s="13" t="n">
        <v>0.631529093369418</v>
      </c>
      <c r="O1666" s="13" t="n">
        <v>0.899136147949872</v>
      </c>
      <c r="P1666" s="13" t="n">
        <v>0.124954374011437</v>
      </c>
      <c r="Q1666" s="13" t="n">
        <v>-0.256131776631369</v>
      </c>
      <c r="R1666" s="13" t="n">
        <v>-0.231287425149701</v>
      </c>
      <c r="S1666" s="11" t="n">
        <v>-1</v>
      </c>
      <c r="T1666" s="13" t="n">
        <v>-0.069364161849711</v>
      </c>
      <c r="U1666" s="13" t="n">
        <v>-0.0961350293542075</v>
      </c>
      <c r="V1666" s="11" t="n">
        <v>0</v>
      </c>
      <c r="W1666" s="13"/>
      <c r="X1666" s="11"/>
      <c r="Y1666" s="11"/>
      <c r="Z1666" s="11"/>
      <c r="AA1666" s="11"/>
      <c r="AB1666" s="10" t="s">
        <v>516</v>
      </c>
      <c r="AC1666" s="11" t="n">
        <v>21</v>
      </c>
      <c r="AD1666" s="11" t="n">
        <v>49</v>
      </c>
      <c r="AE1666" s="11" t="n">
        <v>69</v>
      </c>
      <c r="AF1666" s="11" t="n">
        <v>7</v>
      </c>
      <c r="AG1666" s="11" t="n">
        <v>15</v>
      </c>
      <c r="AH1666" s="11" t="n">
        <v>0</v>
      </c>
      <c r="AI1666" s="13" t="n">
        <v>0.130434782608696</v>
      </c>
      <c r="AJ1666" s="13" t="n">
        <v>0.304347826086957</v>
      </c>
      <c r="AK1666" s="13" t="n">
        <v>0.428571428571429</v>
      </c>
      <c r="AL1666" s="13" t="n">
        <v>0.0434782608695652</v>
      </c>
      <c r="AM1666" s="13" t="n">
        <v>0.093167701863354</v>
      </c>
      <c r="AN1666" s="11" t="n">
        <v>7</v>
      </c>
      <c r="AO1666" s="13" t="n">
        <v>0.0416666666666667</v>
      </c>
      <c r="AP1666" s="11" t="n">
        <v>16</v>
      </c>
      <c r="AQ1666" s="11" t="n">
        <v>4</v>
      </c>
      <c r="AR1666" s="13" t="n">
        <v>0.0888888888888889</v>
      </c>
      <c r="AS1666" s="13" t="n">
        <v>0.0222222222222222</v>
      </c>
      <c r="AT1666" s="14" t="n">
        <f aca="false">SUMIFS(시도_소아과개폐업!$C$5:$C$293,시도_소아과개폐업!$A$5:$A$293,$D1666,시도_소아과개폐업!$B$5:$B$293,$B1666)</f>
        <v>13</v>
      </c>
      <c r="AU1666" s="14" t="n">
        <f aca="false">SUMIFS(시도_소아과개폐업!$D$5:$D$293,시도_소아과개폐업!$A$5:$A$293,$D1666,시도_소아과개폐업!$B$5:$B$293,$B1666)</f>
        <v>9</v>
      </c>
      <c r="AV1666" s="14" t="n">
        <f aca="false">SUMIFS(시도_소아과개폐업!$F$5:$F$293,시도_소아과개폐업!$A$5:$A$293,$D1666,시도_소아과개폐업!$B$5:$B$293,$B1666)</f>
        <v>4</v>
      </c>
      <c r="AW1666" s="15" t="n">
        <f aca="false">SUMIFS(시도_소아과개폐업!$G$5:$G$293,시도_소아과개폐업!$A$5:$A$293,$D1666,시도_소아과개폐업!$B$5:$B$293,$B1666)</f>
        <v>0.219512195121951</v>
      </c>
      <c r="AX1666" s="14" t="n">
        <f aca="false">SUMIFS(시도_소아과개폐업!$H$5:$H$293,시도_소아과개폐업!$A$5:$A$293,$D1666,시도_소아과개폐업!$B$5:$B$293,$B1666)</f>
        <v>37</v>
      </c>
      <c r="AY1666" s="14" t="n">
        <f aca="false">SUMIFS(시군구_병원급!$E$5:$E$3668,시군구_병원급!$A$5:$A$3668,$A1666,시군구_병원급!$D$5:$D$3668,$D1666)</f>
        <v>9</v>
      </c>
      <c r="AZ1666" s="14" t="n">
        <f aca="false">SUMIFS(시군구_병원급!$F$5:$F$3668,시군구_병원급!$A$5:$A$3668,$A1666,시군구_병원급!$D$5:$D$3668,$D1666)</f>
        <v>4</v>
      </c>
      <c r="BA1666" s="14" t="n">
        <f aca="false">SUMIFS(시군구_병원급!$G$5:$G$3668,시군구_병원급!$A$5:$A$3668,$A1666,시군구_병원급!$D$5:$D$3668,$D1666)</f>
        <v>37</v>
      </c>
      <c r="BB1666" s="14" t="n">
        <f aca="false">SUMIFS(시군구_병원급!$H$5:$H$3668,시군구_병원급!$A$5:$A$3668,$A1666,시군구_병원급!$D$5:$D$3668,$D1666)</f>
        <v>90</v>
      </c>
      <c r="BC1666" s="16" t="n">
        <f aca="false">K1666+AY1666</f>
        <v>16</v>
      </c>
      <c r="BD1666" s="17" t="n">
        <f aca="false">IF(E1666=0,"",(K1666+AY1666)/E1666*1000)</f>
        <v>1.94670884535832</v>
      </c>
      <c r="BE1666" s="16" t="n">
        <f aca="false">AY1666-SUMIFS(시군구_병원급!$E$5:$E$3668,시군구_병원급!$A$5:$A$3668,$A1666,시군구_병원급!$D$5:$D$3668,$D1666-3)</f>
        <v>0</v>
      </c>
      <c r="BF1666" s="16" t="n">
        <f aca="false">IF(AY1666=0,1,0)</f>
        <v>0</v>
      </c>
      <c r="BG1666" s="16" t="n">
        <f aca="false">IF(K1666+AY1666=0,1,0)</f>
        <v>0</v>
      </c>
      <c r="BH1666" s="16" t="n">
        <f aca="false">AF1666+AG1666+AH1666</f>
        <v>22</v>
      </c>
      <c r="BI1666" s="18" t="n">
        <f aca="false">IF(H1666=0,"",BH1666/H1666)</f>
        <v>0.136645962732919</v>
      </c>
      <c r="BJ1666" s="16" t="n">
        <f aca="false">IF(AP1666="","",AP1666+AN1666)</f>
        <v>23</v>
      </c>
    </row>
    <row r="1667" customFormat="false" ht="15" hidden="false" customHeight="true" outlineLevel="0" collapsed="false">
      <c r="A1667" s="9" t="s">
        <v>180</v>
      </c>
      <c r="B1667" s="10" t="s">
        <v>178</v>
      </c>
      <c r="C1667" s="10" t="s">
        <v>127</v>
      </c>
      <c r="D1667" s="9" t="n">
        <v>2023</v>
      </c>
      <c r="E1667" s="11" t="n">
        <v>6740</v>
      </c>
      <c r="F1667" s="11" t="n">
        <v>817</v>
      </c>
      <c r="G1667" s="11" t="n">
        <v>831</v>
      </c>
      <c r="H1667" s="11" t="n">
        <v>107</v>
      </c>
      <c r="I1667" s="11" t="n">
        <v>5556</v>
      </c>
      <c r="J1667" s="11" t="n">
        <v>3646</v>
      </c>
      <c r="K1667" s="11" t="n">
        <v>8</v>
      </c>
      <c r="L1667" s="12" t="n">
        <v>15.8753709198813</v>
      </c>
      <c r="M1667" s="12" t="n">
        <v>1.18694362017804</v>
      </c>
      <c r="N1667" s="13" t="n">
        <v>0.656227501799856</v>
      </c>
      <c r="O1667" s="13" t="n">
        <v>0.82433234421365</v>
      </c>
      <c r="P1667" s="13" t="n">
        <v>0.123293768545994</v>
      </c>
      <c r="Q1667" s="13" t="n">
        <v>-0.211049982441765</v>
      </c>
      <c r="R1667" s="13" t="n">
        <v>-0.126182965299685</v>
      </c>
      <c r="S1667" s="11" t="n">
        <v>1</v>
      </c>
      <c r="T1667" s="13" t="n">
        <v>-0.115702479338843</v>
      </c>
      <c r="U1667" s="13" t="n">
        <v>-0.100097181729835</v>
      </c>
      <c r="V1667" s="11" t="n">
        <v>0</v>
      </c>
      <c r="W1667" s="13"/>
      <c r="X1667" s="11"/>
      <c r="Y1667" s="11"/>
      <c r="Z1667" s="11"/>
      <c r="AA1667" s="11"/>
      <c r="AB1667" s="10" t="s">
        <v>516</v>
      </c>
      <c r="AC1667" s="11" t="n">
        <v>24</v>
      </c>
      <c r="AD1667" s="11" t="n">
        <v>37</v>
      </c>
      <c r="AE1667" s="11" t="n">
        <v>26</v>
      </c>
      <c r="AF1667" s="11" t="n">
        <v>2</v>
      </c>
      <c r="AG1667" s="11" t="n">
        <v>18</v>
      </c>
      <c r="AH1667" s="11" t="n">
        <v>0</v>
      </c>
      <c r="AI1667" s="13" t="n">
        <v>0.224299065420561</v>
      </c>
      <c r="AJ1667" s="13" t="n">
        <v>0.345794392523365</v>
      </c>
      <c r="AK1667" s="13" t="n">
        <v>0.242990654205608</v>
      </c>
      <c r="AL1667" s="13" t="n">
        <v>0.0186915887850467</v>
      </c>
      <c r="AM1667" s="13" t="n">
        <v>0.168224299065421</v>
      </c>
      <c r="AN1667" s="11" t="n">
        <v>5</v>
      </c>
      <c r="AO1667" s="13" t="n">
        <v>0.0446428571428571</v>
      </c>
      <c r="AP1667" s="11" t="n">
        <v>15</v>
      </c>
      <c r="AQ1667" s="11" t="n">
        <v>2</v>
      </c>
      <c r="AR1667" s="13" t="n">
        <v>0.12</v>
      </c>
      <c r="AS1667" s="13" t="n">
        <v>0.016</v>
      </c>
      <c r="AT1667" s="14" t="n">
        <f aca="false">SUMIFS(시도_소아과개폐업!$C$5:$C$293,시도_소아과개폐업!$A$5:$A$293,$D1667,시도_소아과개폐업!$B$5:$B$293,$B1667)</f>
        <v>13</v>
      </c>
      <c r="AU1667" s="14" t="n">
        <f aca="false">SUMIFS(시도_소아과개폐업!$D$5:$D$293,시도_소아과개폐업!$A$5:$A$293,$D1667,시도_소아과개폐업!$B$5:$B$293,$B1667)</f>
        <v>9</v>
      </c>
      <c r="AV1667" s="14" t="n">
        <f aca="false">SUMIFS(시도_소아과개폐업!$F$5:$F$293,시도_소아과개폐업!$A$5:$A$293,$D1667,시도_소아과개폐업!$B$5:$B$293,$B1667)</f>
        <v>4</v>
      </c>
      <c r="AW1667" s="15" t="n">
        <f aca="false">SUMIFS(시도_소아과개폐업!$G$5:$G$293,시도_소아과개폐업!$A$5:$A$293,$D1667,시도_소아과개폐업!$B$5:$B$293,$B1667)</f>
        <v>0.219512195121951</v>
      </c>
      <c r="AX1667" s="14" t="n">
        <f aca="false">SUMIFS(시도_소아과개폐업!$H$5:$H$293,시도_소아과개폐업!$A$5:$A$293,$D1667,시도_소아과개폐업!$B$5:$B$293,$B1667)</f>
        <v>37</v>
      </c>
      <c r="AY1667" s="14" t="n">
        <f aca="false">SUMIFS(시군구_병원급!$E$5:$E$3668,시군구_병원급!$A$5:$A$3668,$A1667,시군구_병원급!$D$5:$D$3668,$D1667)</f>
        <v>6</v>
      </c>
      <c r="AZ1667" s="14" t="n">
        <f aca="false">SUMIFS(시군구_병원급!$F$5:$F$3668,시군구_병원급!$A$5:$A$3668,$A1667,시군구_병원급!$D$5:$D$3668,$D1667)</f>
        <v>4</v>
      </c>
      <c r="BA1667" s="14" t="n">
        <f aca="false">SUMIFS(시군구_병원급!$G$5:$G$3668,시군구_병원급!$A$5:$A$3668,$A1667,시군구_병원급!$D$5:$D$3668,$D1667)</f>
        <v>23</v>
      </c>
      <c r="BB1667" s="14" t="n">
        <f aca="false">SUMIFS(시군구_병원급!$H$5:$H$3668,시군구_병원급!$A$5:$A$3668,$A1667,시군구_병원급!$D$5:$D$3668,$D1667)</f>
        <v>63</v>
      </c>
      <c r="BC1667" s="16" t="n">
        <f aca="false">K1667+AY1667</f>
        <v>14</v>
      </c>
      <c r="BD1667" s="17" t="n">
        <f aca="false">IF(E1667=0,"",(K1667+AY1667)/E1667*1000)</f>
        <v>2.07715133531157</v>
      </c>
      <c r="BE1667" s="16" t="n">
        <f aca="false">AY1667-SUMIFS(시군구_병원급!$E$5:$E$3668,시군구_병원급!$A$5:$A$3668,$A1667,시군구_병원급!$D$5:$D$3668,$D1667-3)</f>
        <v>0</v>
      </c>
      <c r="BF1667" s="16" t="n">
        <f aca="false">IF(AY1667=0,1,0)</f>
        <v>0</v>
      </c>
      <c r="BG1667" s="16" t="n">
        <f aca="false">IF(K1667+AY1667=0,1,0)</f>
        <v>0</v>
      </c>
      <c r="BH1667" s="16" t="n">
        <f aca="false">AF1667+AG1667+AH1667</f>
        <v>20</v>
      </c>
      <c r="BI1667" s="18" t="n">
        <f aca="false">IF(H1667=0,"",BH1667/H1667)</f>
        <v>0.186915887850467</v>
      </c>
      <c r="BJ1667" s="16" t="n">
        <f aca="false">IF(AP1667="","",AP1667+AN1667)</f>
        <v>20</v>
      </c>
    </row>
    <row r="1668" customFormat="false" ht="15" hidden="false" customHeight="true" outlineLevel="0" collapsed="false">
      <c r="A1668" s="9" t="s">
        <v>181</v>
      </c>
      <c r="B1668" s="10" t="s">
        <v>178</v>
      </c>
      <c r="C1668" s="10" t="s">
        <v>129</v>
      </c>
      <c r="D1668" s="9" t="n">
        <v>2023</v>
      </c>
      <c r="E1668" s="11" t="n">
        <v>14599</v>
      </c>
      <c r="F1668" s="11" t="n">
        <v>1842</v>
      </c>
      <c r="G1668" s="11" t="n">
        <v>1856</v>
      </c>
      <c r="H1668" s="11" t="n">
        <v>246</v>
      </c>
      <c r="I1668" s="11" t="n">
        <v>12447</v>
      </c>
      <c r="J1668" s="11" t="n">
        <v>8638</v>
      </c>
      <c r="K1668" s="11" t="n">
        <v>8</v>
      </c>
      <c r="L1668" s="12" t="n">
        <v>16.8504692102199</v>
      </c>
      <c r="M1668" s="12" t="n">
        <v>0.547982738543736</v>
      </c>
      <c r="N1668" s="13" t="n">
        <v>0.693982485739536</v>
      </c>
      <c r="O1668" s="13" t="n">
        <v>0.852592643331735</v>
      </c>
      <c r="P1668" s="13" t="n">
        <v>0.127131995342147</v>
      </c>
      <c r="Q1668" s="13" t="n">
        <v>-0.187002283232166</v>
      </c>
      <c r="R1668" s="13" t="n">
        <v>-0.163963963963964</v>
      </c>
      <c r="S1668" s="11" t="n">
        <v>-2</v>
      </c>
      <c r="T1668" s="13" t="n">
        <v>-0.0716981132075472</v>
      </c>
      <c r="U1668" s="13" t="n">
        <v>-0.0737460931686262</v>
      </c>
      <c r="V1668" s="11" t="n">
        <v>0</v>
      </c>
      <c r="W1668" s="13"/>
      <c r="X1668" s="11"/>
      <c r="Y1668" s="11"/>
      <c r="Z1668" s="11"/>
      <c r="AA1668" s="11"/>
      <c r="AB1668" s="10" t="s">
        <v>516</v>
      </c>
      <c r="AC1668" s="11" t="n">
        <v>42</v>
      </c>
      <c r="AD1668" s="11" t="n">
        <v>75</v>
      </c>
      <c r="AE1668" s="11" t="n">
        <v>89</v>
      </c>
      <c r="AF1668" s="11" t="n">
        <v>7</v>
      </c>
      <c r="AG1668" s="11" t="n">
        <v>33</v>
      </c>
      <c r="AH1668" s="11" t="n">
        <v>0</v>
      </c>
      <c r="AI1668" s="13" t="n">
        <v>0.170731707317073</v>
      </c>
      <c r="AJ1668" s="13" t="n">
        <v>0.304878048780488</v>
      </c>
      <c r="AK1668" s="13" t="n">
        <v>0.361788617886179</v>
      </c>
      <c r="AL1668" s="13" t="n">
        <v>0.0284552845528455</v>
      </c>
      <c r="AM1668" s="13" t="n">
        <v>0.134146341463415</v>
      </c>
      <c r="AN1668" s="11" t="n">
        <v>10</v>
      </c>
      <c r="AO1668" s="13" t="n">
        <v>0.0390625</v>
      </c>
      <c r="AP1668" s="11" t="n">
        <v>20</v>
      </c>
      <c r="AQ1668" s="11" t="n">
        <v>7</v>
      </c>
      <c r="AR1668" s="13" t="n">
        <v>0.0743494423791822</v>
      </c>
      <c r="AS1668" s="13" t="n">
        <v>0.0260223048327138</v>
      </c>
      <c r="AT1668" s="14" t="n">
        <f aca="false">SUMIFS(시도_소아과개폐업!$C$5:$C$293,시도_소아과개폐업!$A$5:$A$293,$D1668,시도_소아과개폐업!$B$5:$B$293,$B1668)</f>
        <v>13</v>
      </c>
      <c r="AU1668" s="14" t="n">
        <f aca="false">SUMIFS(시도_소아과개폐업!$D$5:$D$293,시도_소아과개폐업!$A$5:$A$293,$D1668,시도_소아과개폐업!$B$5:$B$293,$B1668)</f>
        <v>9</v>
      </c>
      <c r="AV1668" s="14" t="n">
        <f aca="false">SUMIFS(시도_소아과개폐업!$F$5:$F$293,시도_소아과개폐업!$A$5:$A$293,$D1668,시도_소아과개폐업!$B$5:$B$293,$B1668)</f>
        <v>4</v>
      </c>
      <c r="AW1668" s="15" t="n">
        <f aca="false">SUMIFS(시도_소아과개폐업!$G$5:$G$293,시도_소아과개폐업!$A$5:$A$293,$D1668,시도_소아과개폐업!$B$5:$B$293,$B1668)</f>
        <v>0.219512195121951</v>
      </c>
      <c r="AX1668" s="14" t="n">
        <f aca="false">SUMIFS(시도_소아과개폐업!$H$5:$H$293,시도_소아과개폐업!$A$5:$A$293,$D1668,시도_소아과개폐업!$B$5:$B$293,$B1668)</f>
        <v>37</v>
      </c>
      <c r="AY1668" s="14" t="n">
        <f aca="false">SUMIFS(시군구_병원급!$E$5:$E$3668,시군구_병원급!$A$5:$A$3668,$A1668,시군구_병원급!$D$5:$D$3668,$D1668)</f>
        <v>14</v>
      </c>
      <c r="AZ1668" s="14" t="n">
        <f aca="false">SUMIFS(시군구_병원급!$F$5:$F$3668,시군구_병원급!$A$5:$A$3668,$A1668,시군구_병원급!$D$5:$D$3668,$D1668)</f>
        <v>6</v>
      </c>
      <c r="BA1668" s="14" t="n">
        <f aca="false">SUMIFS(시군구_병원급!$G$5:$G$3668,시군구_병원급!$A$5:$A$3668,$A1668,시군구_병원급!$D$5:$D$3668,$D1668)</f>
        <v>43</v>
      </c>
      <c r="BB1668" s="14" t="n">
        <f aca="false">SUMIFS(시군구_병원급!$H$5:$H$3668,시군구_병원급!$A$5:$A$3668,$A1668,시군구_병원급!$D$5:$D$3668,$D1668)</f>
        <v>126</v>
      </c>
      <c r="BC1668" s="16" t="n">
        <f aca="false">K1668+AY1668</f>
        <v>22</v>
      </c>
      <c r="BD1668" s="17" t="n">
        <f aca="false">IF(E1668=0,"",(K1668+AY1668)/E1668*1000)</f>
        <v>1.50695253099527</v>
      </c>
      <c r="BE1668" s="16" t="n">
        <f aca="false">AY1668-SUMIFS(시군구_병원급!$E$5:$E$3668,시군구_병원급!$A$5:$A$3668,$A1668,시군구_병원급!$D$5:$D$3668,$D1668-3)</f>
        <v>-1</v>
      </c>
      <c r="BF1668" s="16" t="n">
        <f aca="false">IF(AY1668=0,1,0)</f>
        <v>0</v>
      </c>
      <c r="BG1668" s="16" t="n">
        <f aca="false">IF(K1668+AY1668=0,1,0)</f>
        <v>0</v>
      </c>
      <c r="BH1668" s="16" t="n">
        <f aca="false">AF1668+AG1668+AH1668</f>
        <v>40</v>
      </c>
      <c r="BI1668" s="18" t="n">
        <f aca="false">IF(H1668=0,"",BH1668/H1668)</f>
        <v>0.16260162601626</v>
      </c>
      <c r="BJ1668" s="16" t="n">
        <f aca="false">IF(AP1668="","",AP1668+AN1668)</f>
        <v>30</v>
      </c>
    </row>
    <row r="1669" customFormat="false" ht="15" hidden="false" customHeight="true" outlineLevel="0" collapsed="false">
      <c r="A1669" s="9" t="s">
        <v>182</v>
      </c>
      <c r="B1669" s="10" t="s">
        <v>178</v>
      </c>
      <c r="C1669" s="10" t="s">
        <v>183</v>
      </c>
      <c r="D1669" s="9" t="n">
        <v>2023</v>
      </c>
      <c r="E1669" s="11" t="n">
        <v>15276</v>
      </c>
      <c r="F1669" s="11" t="n">
        <v>1877</v>
      </c>
      <c r="G1669" s="11" t="n">
        <v>1917</v>
      </c>
      <c r="H1669" s="11" t="n">
        <v>309</v>
      </c>
      <c r="I1669" s="11" t="n">
        <v>14887</v>
      </c>
      <c r="J1669" s="11" t="n">
        <v>9638</v>
      </c>
      <c r="K1669" s="11" t="n">
        <v>12</v>
      </c>
      <c r="L1669" s="12" t="n">
        <v>20.2278083267871</v>
      </c>
      <c r="M1669" s="12" t="n">
        <v>0.785545954438335</v>
      </c>
      <c r="N1669" s="13" t="n">
        <v>0.647410492375898</v>
      </c>
      <c r="O1669" s="13" t="n">
        <v>0.974535218643624</v>
      </c>
      <c r="P1669" s="13" t="n">
        <v>0.125490966221524</v>
      </c>
      <c r="Q1669" s="13" t="n">
        <v>-0.252349256068912</v>
      </c>
      <c r="R1669" s="13" t="n">
        <v>-0.172993960310613</v>
      </c>
      <c r="S1669" s="11" t="n">
        <v>-3</v>
      </c>
      <c r="T1669" s="13" t="n">
        <v>-0.0462962962962963</v>
      </c>
      <c r="U1669" s="13" t="n">
        <v>-0.041835618201712</v>
      </c>
      <c r="V1669" s="11" t="n">
        <v>0</v>
      </c>
      <c r="W1669" s="13"/>
      <c r="X1669" s="11"/>
      <c r="Y1669" s="11"/>
      <c r="Z1669" s="11"/>
      <c r="AA1669" s="11"/>
      <c r="AB1669" s="10" t="s">
        <v>516</v>
      </c>
      <c r="AC1669" s="11" t="n">
        <v>57</v>
      </c>
      <c r="AD1669" s="11" t="n">
        <v>93</v>
      </c>
      <c r="AE1669" s="11" t="n">
        <v>127</v>
      </c>
      <c r="AF1669" s="11" t="n">
        <v>6</v>
      </c>
      <c r="AG1669" s="11" t="n">
        <v>24</v>
      </c>
      <c r="AH1669" s="11" t="n">
        <v>2</v>
      </c>
      <c r="AI1669" s="13" t="n">
        <v>0.184466019417476</v>
      </c>
      <c r="AJ1669" s="13" t="n">
        <v>0.300970873786408</v>
      </c>
      <c r="AK1669" s="13" t="n">
        <v>0.411003236245955</v>
      </c>
      <c r="AL1669" s="13" t="n">
        <v>0.0194174757281553</v>
      </c>
      <c r="AM1669" s="13" t="n">
        <v>0.0776699029126214</v>
      </c>
      <c r="AN1669" s="11" t="n">
        <v>2</v>
      </c>
      <c r="AO1669" s="13" t="n">
        <v>0.00643086816720257</v>
      </c>
      <c r="AP1669" s="11" t="n">
        <v>32</v>
      </c>
      <c r="AQ1669" s="11" t="n">
        <v>14</v>
      </c>
      <c r="AR1669" s="13" t="n">
        <v>0.0972644376899696</v>
      </c>
      <c r="AS1669" s="13" t="n">
        <v>0.0425531914893617</v>
      </c>
      <c r="AT1669" s="14" t="n">
        <f aca="false">SUMIFS(시도_소아과개폐업!$C$5:$C$293,시도_소아과개폐업!$A$5:$A$293,$D1669,시도_소아과개폐업!$B$5:$B$293,$B1669)</f>
        <v>13</v>
      </c>
      <c r="AU1669" s="14" t="n">
        <f aca="false">SUMIFS(시도_소아과개폐업!$D$5:$D$293,시도_소아과개폐업!$A$5:$A$293,$D1669,시도_소아과개폐업!$B$5:$B$293,$B1669)</f>
        <v>9</v>
      </c>
      <c r="AV1669" s="14" t="n">
        <f aca="false">SUMIFS(시도_소아과개폐업!$F$5:$F$293,시도_소아과개폐업!$A$5:$A$293,$D1669,시도_소아과개폐업!$B$5:$B$293,$B1669)</f>
        <v>4</v>
      </c>
      <c r="AW1669" s="15" t="n">
        <f aca="false">SUMIFS(시도_소아과개폐업!$G$5:$G$293,시도_소아과개폐업!$A$5:$A$293,$D1669,시도_소아과개폐업!$B$5:$B$293,$B1669)</f>
        <v>0.219512195121951</v>
      </c>
      <c r="AX1669" s="14" t="n">
        <f aca="false">SUMIFS(시도_소아과개폐업!$H$5:$H$293,시도_소아과개폐업!$A$5:$A$293,$D1669,시도_소아과개폐업!$B$5:$B$293,$B1669)</f>
        <v>37</v>
      </c>
      <c r="AY1669" s="14" t="n">
        <f aca="false">SUMIFS(시군구_병원급!$E$5:$E$3668,시군구_병원급!$A$5:$A$3668,$A1669,시군구_병원급!$D$5:$D$3668,$D1669)</f>
        <v>18</v>
      </c>
      <c r="AZ1669" s="14" t="n">
        <f aca="false">SUMIFS(시군구_병원급!$F$5:$F$3668,시군구_병원급!$A$5:$A$3668,$A1669,시군구_병원급!$D$5:$D$3668,$D1669)</f>
        <v>7</v>
      </c>
      <c r="BA1669" s="14" t="n">
        <f aca="false">SUMIFS(시군구_병원급!$G$5:$G$3668,시군구_병원급!$A$5:$A$3668,$A1669,시군구_병원급!$D$5:$D$3668,$D1669)</f>
        <v>32</v>
      </c>
      <c r="BB1669" s="14" t="n">
        <f aca="false">SUMIFS(시군구_병원급!$H$5:$H$3668,시군구_병원급!$A$5:$A$3668,$A1669,시군구_병원급!$D$5:$D$3668,$D1669)</f>
        <v>92</v>
      </c>
      <c r="BC1669" s="16" t="n">
        <f aca="false">K1669+AY1669</f>
        <v>30</v>
      </c>
      <c r="BD1669" s="17" t="n">
        <f aca="false">IF(E1669=0,"",(K1669+AY1669)/E1669*1000)</f>
        <v>1.96386488609584</v>
      </c>
      <c r="BE1669" s="16" t="n">
        <f aca="false">AY1669-SUMIFS(시군구_병원급!$E$5:$E$3668,시군구_병원급!$A$5:$A$3668,$A1669,시군구_병원급!$D$5:$D$3668,$D1669-3)</f>
        <v>0</v>
      </c>
      <c r="BF1669" s="16" t="n">
        <f aca="false">IF(AY1669=0,1,0)</f>
        <v>0</v>
      </c>
      <c r="BG1669" s="16" t="n">
        <f aca="false">IF(K1669+AY1669=0,1,0)</f>
        <v>0</v>
      </c>
      <c r="BH1669" s="16" t="n">
        <f aca="false">AF1669+AG1669+AH1669</f>
        <v>32</v>
      </c>
      <c r="BI1669" s="18" t="n">
        <f aca="false">IF(H1669=0,"",BH1669/H1669)</f>
        <v>0.103559870550162</v>
      </c>
      <c r="BJ1669" s="16" t="n">
        <f aca="false">IF(AP1669="","",AP1669+AN1669)</f>
        <v>34</v>
      </c>
    </row>
    <row r="1670" customFormat="false" ht="15" hidden="false" customHeight="true" outlineLevel="0" collapsed="false">
      <c r="A1670" s="9" t="s">
        <v>184</v>
      </c>
      <c r="B1670" s="10" t="s">
        <v>185</v>
      </c>
      <c r="C1670" s="10" t="s">
        <v>119</v>
      </c>
      <c r="D1670" s="9" t="n">
        <v>2023</v>
      </c>
      <c r="E1670" s="11" t="n">
        <v>6200</v>
      </c>
      <c r="F1670" s="11" t="n">
        <v>949</v>
      </c>
      <c r="G1670" s="11" t="n">
        <v>951</v>
      </c>
      <c r="H1670" s="11" t="n">
        <v>129</v>
      </c>
      <c r="I1670" s="11" t="n">
        <v>5540</v>
      </c>
      <c r="J1670" s="11" t="n">
        <v>3576</v>
      </c>
      <c r="K1670" s="11" t="n">
        <v>5</v>
      </c>
      <c r="L1670" s="12" t="n">
        <v>20.8064516129032</v>
      </c>
      <c r="M1670" s="12" t="n">
        <v>0.806451612903226</v>
      </c>
      <c r="N1670" s="13" t="n">
        <v>0.645487364620939</v>
      </c>
      <c r="O1670" s="13" t="n">
        <v>0.893548387096774</v>
      </c>
      <c r="P1670" s="13" t="n">
        <v>0.153387096774194</v>
      </c>
      <c r="Q1670" s="13" t="n">
        <v>-0.216281127543926</v>
      </c>
      <c r="R1670" s="13" t="n">
        <v>0.00105263157894742</v>
      </c>
      <c r="S1670" s="11" t="n">
        <v>1</v>
      </c>
      <c r="T1670" s="13" t="n">
        <v>-0.110344827586207</v>
      </c>
      <c r="U1670" s="13" t="n">
        <v>-0.101087132889826</v>
      </c>
      <c r="V1670" s="11" t="n">
        <v>0</v>
      </c>
      <c r="W1670" s="13"/>
      <c r="X1670" s="11"/>
      <c r="Y1670" s="11"/>
      <c r="Z1670" s="11"/>
      <c r="AA1670" s="11"/>
      <c r="AB1670" s="10" t="s">
        <v>516</v>
      </c>
      <c r="AC1670" s="11" t="n">
        <v>25</v>
      </c>
      <c r="AD1670" s="11" t="n">
        <v>33</v>
      </c>
      <c r="AE1670" s="11" t="n">
        <v>54</v>
      </c>
      <c r="AF1670" s="11" t="n">
        <v>5</v>
      </c>
      <c r="AG1670" s="11" t="n">
        <v>11</v>
      </c>
      <c r="AH1670" s="11" t="n">
        <v>1</v>
      </c>
      <c r="AI1670" s="13" t="n">
        <v>0.193798449612403</v>
      </c>
      <c r="AJ1670" s="13" t="n">
        <v>0.255813953488372</v>
      </c>
      <c r="AK1670" s="13" t="n">
        <v>0.418604651162791</v>
      </c>
      <c r="AL1670" s="13" t="n">
        <v>0.0387596899224806</v>
      </c>
      <c r="AM1670" s="13" t="n">
        <v>0.0852713178294574</v>
      </c>
      <c r="AN1670" s="11" t="n">
        <v>4</v>
      </c>
      <c r="AO1670" s="13" t="n">
        <v>0.0300751879699248</v>
      </c>
      <c r="AP1670" s="11" t="n">
        <v>20</v>
      </c>
      <c r="AQ1670" s="11" t="n">
        <v>5</v>
      </c>
      <c r="AR1670" s="13" t="n">
        <v>0.135135135135135</v>
      </c>
      <c r="AS1670" s="13" t="n">
        <v>0.0337837837837838</v>
      </c>
      <c r="AT1670" s="14" t="n">
        <f aca="false">SUMIFS(시도_소아과개폐업!$C$5:$C$293,시도_소아과개폐업!$A$5:$A$293,$D1670,시도_소아과개폐업!$B$5:$B$293,$B1670)</f>
        <v>6</v>
      </c>
      <c r="AU1670" s="14" t="n">
        <f aca="false">SUMIFS(시도_소아과개폐업!$D$5:$D$293,시도_소아과개폐업!$A$5:$A$293,$D1670,시도_소아과개폐업!$B$5:$B$293,$B1670)</f>
        <v>13</v>
      </c>
      <c r="AV1670" s="14" t="n">
        <f aca="false">SUMIFS(시도_소아과개폐업!$F$5:$F$293,시도_소아과개폐업!$A$5:$A$293,$D1670,시도_소아과개폐업!$B$5:$B$293,$B1670)</f>
        <v>-7</v>
      </c>
      <c r="AW1670" s="15" t="n">
        <f aca="false">SUMIFS(시도_소아과개폐업!$G$5:$G$293,시도_소아과개폐업!$A$5:$A$293,$D1670,시도_소아과개폐업!$B$5:$B$293,$B1670)</f>
        <v>0.224137931034483</v>
      </c>
      <c r="AX1670" s="14" t="n">
        <f aca="false">SUMIFS(시도_소아과개폐업!$H$5:$H$293,시도_소아과개폐업!$A$5:$A$293,$D1670,시도_소아과개폐업!$B$5:$B$293,$B1670)</f>
        <v>33</v>
      </c>
      <c r="AY1670" s="14" t="n">
        <f aca="false">SUMIFS(시군구_병원급!$E$5:$E$3668,시군구_병원급!$A$5:$A$3668,$A1670,시군구_병원급!$D$5:$D$3668,$D1670)</f>
        <v>1</v>
      </c>
      <c r="AZ1670" s="14" t="n">
        <f aca="false">SUMIFS(시군구_병원급!$F$5:$F$3668,시군구_병원급!$A$5:$A$3668,$A1670,시군구_병원급!$D$5:$D$3668,$D1670)</f>
        <v>1</v>
      </c>
      <c r="BA1670" s="14" t="n">
        <f aca="false">SUMIFS(시군구_병원급!$G$5:$G$3668,시군구_병원급!$A$5:$A$3668,$A1670,시군구_병원급!$D$5:$D$3668,$D1670)</f>
        <v>4</v>
      </c>
      <c r="BB1670" s="14" t="n">
        <f aca="false">SUMIFS(시군구_병원급!$H$5:$H$3668,시군구_병원급!$A$5:$A$3668,$A1670,시군구_병원급!$D$5:$D$3668,$D1670)</f>
        <v>21</v>
      </c>
      <c r="BC1670" s="16" t="n">
        <f aca="false">K1670+AY1670</f>
        <v>6</v>
      </c>
      <c r="BD1670" s="17" t="n">
        <f aca="false">IF(E1670=0,"",(K1670+AY1670)/E1670*1000)</f>
        <v>0.967741935483871</v>
      </c>
      <c r="BE1670" s="16" t="n">
        <f aca="false">AY1670-SUMIFS(시군구_병원급!$E$5:$E$3668,시군구_병원급!$A$5:$A$3668,$A1670,시군구_병원급!$D$5:$D$3668,$D1670-3)</f>
        <v>0</v>
      </c>
      <c r="BF1670" s="16" t="n">
        <f aca="false">IF(AY1670=0,1,0)</f>
        <v>0</v>
      </c>
      <c r="BG1670" s="16" t="n">
        <f aca="false">IF(K1670+AY1670=0,1,0)</f>
        <v>0</v>
      </c>
      <c r="BH1670" s="16" t="n">
        <f aca="false">AF1670+AG1670+AH1670</f>
        <v>17</v>
      </c>
      <c r="BI1670" s="18" t="n">
        <f aca="false">IF(H1670=0,"",BH1670/H1670)</f>
        <v>0.131782945736434</v>
      </c>
      <c r="BJ1670" s="16" t="n">
        <f aca="false">IF(AP1670="","",AP1670+AN1670)</f>
        <v>24</v>
      </c>
    </row>
    <row r="1671" customFormat="false" ht="15" hidden="false" customHeight="true" outlineLevel="0" collapsed="false">
      <c r="A1671" s="9" t="s">
        <v>186</v>
      </c>
      <c r="B1671" s="10" t="s">
        <v>185</v>
      </c>
      <c r="C1671" s="10" t="s">
        <v>67</v>
      </c>
      <c r="D1671" s="9" t="n">
        <v>2023</v>
      </c>
      <c r="E1671" s="11" t="n">
        <v>5757</v>
      </c>
      <c r="F1671" s="11" t="n">
        <v>781</v>
      </c>
      <c r="G1671" s="11" t="n">
        <v>792</v>
      </c>
      <c r="H1671" s="11" t="n">
        <v>119</v>
      </c>
      <c r="I1671" s="11" t="n">
        <v>4772</v>
      </c>
      <c r="J1671" s="11" t="n">
        <v>3264</v>
      </c>
      <c r="K1671" s="11" t="n">
        <v>7</v>
      </c>
      <c r="L1671" s="12" t="n">
        <v>20.6704881014417</v>
      </c>
      <c r="M1671" s="12" t="n">
        <v>1.21591106479069</v>
      </c>
      <c r="N1671" s="13" t="n">
        <v>0.683989941324392</v>
      </c>
      <c r="O1671" s="13" t="n">
        <v>0.828903943025882</v>
      </c>
      <c r="P1671" s="13" t="n">
        <v>0.137571651902032</v>
      </c>
      <c r="Q1671" s="13" t="n">
        <v>-0.256201550387597</v>
      </c>
      <c r="R1671" s="13" t="n">
        <v>-0.137254901960784</v>
      </c>
      <c r="S1671" s="11" t="n">
        <v>-1</v>
      </c>
      <c r="T1671" s="13" t="n">
        <v>-0.0775193798449613</v>
      </c>
      <c r="U1671" s="13" t="n">
        <v>-0.0484546360917249</v>
      </c>
      <c r="V1671" s="11" t="n">
        <v>0</v>
      </c>
      <c r="W1671" s="13"/>
      <c r="X1671" s="11"/>
      <c r="Y1671" s="11"/>
      <c r="Z1671" s="11"/>
      <c r="AA1671" s="11"/>
      <c r="AB1671" s="10" t="s">
        <v>516</v>
      </c>
      <c r="AC1671" s="11" t="n">
        <v>20</v>
      </c>
      <c r="AD1671" s="11" t="n">
        <v>29</v>
      </c>
      <c r="AE1671" s="11" t="n">
        <v>57</v>
      </c>
      <c r="AF1671" s="11" t="n">
        <v>4</v>
      </c>
      <c r="AG1671" s="11" t="n">
        <v>7</v>
      </c>
      <c r="AH1671" s="11" t="n">
        <v>2</v>
      </c>
      <c r="AI1671" s="13" t="n">
        <v>0.168067226890756</v>
      </c>
      <c r="AJ1671" s="13" t="n">
        <v>0.243697478991597</v>
      </c>
      <c r="AK1671" s="13" t="n">
        <v>0.478991596638656</v>
      </c>
      <c r="AL1671" s="13" t="n">
        <v>0.0336134453781513</v>
      </c>
      <c r="AM1671" s="13" t="n">
        <v>0.0588235294117647</v>
      </c>
      <c r="AN1671" s="11" t="n">
        <v>4</v>
      </c>
      <c r="AO1671" s="13" t="n">
        <v>0.032520325203252</v>
      </c>
      <c r="AP1671" s="11" t="n">
        <v>14</v>
      </c>
      <c r="AQ1671" s="11" t="n">
        <v>3</v>
      </c>
      <c r="AR1671" s="13" t="n">
        <v>0.104477611940299</v>
      </c>
      <c r="AS1671" s="13" t="n">
        <v>0.0223880597014925</v>
      </c>
      <c r="AT1671" s="14" t="n">
        <f aca="false">SUMIFS(시도_소아과개폐업!$C$5:$C$293,시도_소아과개폐업!$A$5:$A$293,$D1671,시도_소아과개폐업!$B$5:$B$293,$B1671)</f>
        <v>6</v>
      </c>
      <c r="AU1671" s="14" t="n">
        <f aca="false">SUMIFS(시도_소아과개폐업!$D$5:$D$293,시도_소아과개폐업!$A$5:$A$293,$D1671,시도_소아과개폐업!$B$5:$B$293,$B1671)</f>
        <v>13</v>
      </c>
      <c r="AV1671" s="14" t="n">
        <f aca="false">SUMIFS(시도_소아과개폐업!$F$5:$F$293,시도_소아과개폐업!$A$5:$A$293,$D1671,시도_소아과개폐업!$B$5:$B$293,$B1671)</f>
        <v>-7</v>
      </c>
      <c r="AW1671" s="15" t="n">
        <f aca="false">SUMIFS(시도_소아과개폐업!$G$5:$G$293,시도_소아과개폐업!$A$5:$A$293,$D1671,시도_소아과개폐업!$B$5:$B$293,$B1671)</f>
        <v>0.224137931034483</v>
      </c>
      <c r="AX1671" s="14" t="n">
        <f aca="false">SUMIFS(시도_소아과개폐업!$H$5:$H$293,시도_소아과개폐업!$A$5:$A$293,$D1671,시도_소아과개폐업!$B$5:$B$293,$B1671)</f>
        <v>33</v>
      </c>
      <c r="AY1671" s="14" t="n">
        <f aca="false">SUMIFS(시군구_병원급!$E$5:$E$3668,시군구_병원급!$A$5:$A$3668,$A1671,시군구_병원급!$D$5:$D$3668,$D1671)</f>
        <v>2</v>
      </c>
      <c r="AZ1671" s="14" t="n">
        <f aca="false">SUMIFS(시군구_병원급!$F$5:$F$3668,시군구_병원급!$A$5:$A$3668,$A1671,시군구_병원급!$D$5:$D$3668,$D1671)</f>
        <v>3</v>
      </c>
      <c r="BA1671" s="14" t="n">
        <f aca="false">SUMIFS(시군구_병원급!$G$5:$G$3668,시군구_병원급!$A$5:$A$3668,$A1671,시군구_병원급!$D$5:$D$3668,$D1671)</f>
        <v>8</v>
      </c>
      <c r="BB1671" s="14" t="n">
        <f aca="false">SUMIFS(시군구_병원급!$H$5:$H$3668,시군구_병원급!$A$5:$A$3668,$A1671,시군구_병원급!$D$5:$D$3668,$D1671)</f>
        <v>25</v>
      </c>
      <c r="BC1671" s="16" t="n">
        <f aca="false">K1671+AY1671</f>
        <v>9</v>
      </c>
      <c r="BD1671" s="17" t="n">
        <f aca="false">IF(E1671=0,"",(K1671+AY1671)/E1671*1000)</f>
        <v>1.56331422615946</v>
      </c>
      <c r="BE1671" s="16" t="n">
        <f aca="false">AY1671-SUMIFS(시군구_병원급!$E$5:$E$3668,시군구_병원급!$A$5:$A$3668,$A1671,시군구_병원급!$D$5:$D$3668,$D1671-3)</f>
        <v>0</v>
      </c>
      <c r="BF1671" s="16" t="n">
        <f aca="false">IF(AY1671=0,1,0)</f>
        <v>0</v>
      </c>
      <c r="BG1671" s="16" t="n">
        <f aca="false">IF(K1671+AY1671=0,1,0)</f>
        <v>0</v>
      </c>
      <c r="BH1671" s="16" t="n">
        <f aca="false">AF1671+AG1671+AH1671</f>
        <v>13</v>
      </c>
      <c r="BI1671" s="18" t="n">
        <f aca="false">IF(H1671=0,"",BH1671/H1671)</f>
        <v>0.109243697478992</v>
      </c>
      <c r="BJ1671" s="16" t="n">
        <f aca="false">IF(AP1671="","",AP1671+AN1671)</f>
        <v>18</v>
      </c>
    </row>
    <row r="1672" customFormat="false" ht="15" hidden="false" customHeight="true" outlineLevel="0" collapsed="false">
      <c r="A1672" s="9" t="s">
        <v>187</v>
      </c>
      <c r="B1672" s="10" t="s">
        <v>185</v>
      </c>
      <c r="C1672" s="10" t="s">
        <v>117</v>
      </c>
      <c r="D1672" s="9" t="n">
        <v>2023</v>
      </c>
      <c r="E1672" s="11" t="n">
        <v>15360</v>
      </c>
      <c r="F1672" s="11" t="n">
        <v>2277</v>
      </c>
      <c r="G1672" s="11" t="n">
        <v>2322</v>
      </c>
      <c r="H1672" s="11" t="n">
        <v>294</v>
      </c>
      <c r="I1672" s="11" t="n">
        <v>10456</v>
      </c>
      <c r="J1672" s="11" t="n">
        <v>7604</v>
      </c>
      <c r="K1672" s="11" t="n">
        <v>20</v>
      </c>
      <c r="L1672" s="12" t="n">
        <v>19.140625</v>
      </c>
      <c r="M1672" s="12" t="n">
        <v>1.30208333333333</v>
      </c>
      <c r="N1672" s="13" t="n">
        <v>0.727237949502678</v>
      </c>
      <c r="O1672" s="13" t="n">
        <v>0.680729166666667</v>
      </c>
      <c r="P1672" s="13" t="n">
        <v>0.151171875</v>
      </c>
      <c r="Q1672" s="13" t="n">
        <v>-0.234678624813154</v>
      </c>
      <c r="R1672" s="13" t="n">
        <v>-0.1</v>
      </c>
      <c r="S1672" s="11" t="n">
        <v>-1</v>
      </c>
      <c r="T1672" s="13" t="n">
        <v>-0.0953846153846154</v>
      </c>
      <c r="U1672" s="13" t="n">
        <v>-0.0812758105614621</v>
      </c>
      <c r="V1672" s="11" t="n">
        <v>0</v>
      </c>
      <c r="W1672" s="13"/>
      <c r="X1672" s="11"/>
      <c r="Y1672" s="11"/>
      <c r="Z1672" s="11"/>
      <c r="AA1672" s="11"/>
      <c r="AB1672" s="10" t="s">
        <v>516</v>
      </c>
      <c r="AC1672" s="11" t="n">
        <v>31</v>
      </c>
      <c r="AD1672" s="11" t="n">
        <v>52</v>
      </c>
      <c r="AE1672" s="11" t="n">
        <v>186</v>
      </c>
      <c r="AF1672" s="11" t="n">
        <v>14</v>
      </c>
      <c r="AG1672" s="11" t="n">
        <v>9</v>
      </c>
      <c r="AH1672" s="11" t="n">
        <v>2</v>
      </c>
      <c r="AI1672" s="13" t="n">
        <v>0.105442176870748</v>
      </c>
      <c r="AJ1672" s="13" t="n">
        <v>0.17687074829932</v>
      </c>
      <c r="AK1672" s="13" t="n">
        <v>0.63265306122449</v>
      </c>
      <c r="AL1672" s="13" t="n">
        <v>0.0476190476190476</v>
      </c>
      <c r="AM1672" s="13" t="n">
        <v>0.0306122448979592</v>
      </c>
      <c r="AN1672" s="11" t="n">
        <v>7</v>
      </c>
      <c r="AO1672" s="13" t="n">
        <v>0.0232558139534884</v>
      </c>
      <c r="AP1672" s="11" t="n">
        <v>30</v>
      </c>
      <c r="AQ1672" s="11" t="n">
        <v>4</v>
      </c>
      <c r="AR1672" s="13" t="n">
        <v>0.0917431192660551</v>
      </c>
      <c r="AS1672" s="13" t="n">
        <v>0.0122324159021407</v>
      </c>
      <c r="AT1672" s="14" t="n">
        <f aca="false">SUMIFS(시도_소아과개폐업!$C$5:$C$293,시도_소아과개폐업!$A$5:$A$293,$D1672,시도_소아과개폐업!$B$5:$B$293,$B1672)</f>
        <v>6</v>
      </c>
      <c r="AU1672" s="14" t="n">
        <f aca="false">SUMIFS(시도_소아과개폐업!$D$5:$D$293,시도_소아과개폐업!$A$5:$A$293,$D1672,시도_소아과개폐업!$B$5:$B$293,$B1672)</f>
        <v>13</v>
      </c>
      <c r="AV1672" s="14" t="n">
        <f aca="false">SUMIFS(시도_소아과개폐업!$F$5:$F$293,시도_소아과개폐업!$A$5:$A$293,$D1672,시도_소아과개폐업!$B$5:$B$293,$B1672)</f>
        <v>-7</v>
      </c>
      <c r="AW1672" s="15" t="n">
        <f aca="false">SUMIFS(시도_소아과개폐업!$G$5:$G$293,시도_소아과개폐업!$A$5:$A$293,$D1672,시도_소아과개폐업!$B$5:$B$293,$B1672)</f>
        <v>0.224137931034483</v>
      </c>
      <c r="AX1672" s="14" t="n">
        <f aca="false">SUMIFS(시도_소아과개폐업!$H$5:$H$293,시도_소아과개폐업!$A$5:$A$293,$D1672,시도_소아과개폐업!$B$5:$B$293,$B1672)</f>
        <v>33</v>
      </c>
      <c r="AY1672" s="14" t="n">
        <f aca="false">SUMIFS(시군구_병원급!$E$5:$E$3668,시군구_병원급!$A$5:$A$3668,$A1672,시군구_병원급!$D$5:$D$3668,$D1672)</f>
        <v>7</v>
      </c>
      <c r="AZ1672" s="14" t="n">
        <f aca="false">SUMIFS(시군구_병원급!$F$5:$F$3668,시군구_병원급!$A$5:$A$3668,$A1672,시군구_병원급!$D$5:$D$3668,$D1672)</f>
        <v>3</v>
      </c>
      <c r="BA1672" s="14" t="n">
        <f aca="false">SUMIFS(시군구_병원급!$G$5:$G$3668,시군구_병원급!$A$5:$A$3668,$A1672,시군구_병원급!$D$5:$D$3668,$D1672)</f>
        <v>26</v>
      </c>
      <c r="BB1672" s="14" t="n">
        <f aca="false">SUMIFS(시군구_병원급!$H$5:$H$3668,시군구_병원급!$A$5:$A$3668,$A1672,시군구_병원급!$D$5:$D$3668,$D1672)</f>
        <v>52</v>
      </c>
      <c r="BC1672" s="16" t="n">
        <f aca="false">K1672+AY1672</f>
        <v>27</v>
      </c>
      <c r="BD1672" s="17" t="n">
        <f aca="false">IF(E1672=0,"",(K1672+AY1672)/E1672*1000)</f>
        <v>1.7578125</v>
      </c>
      <c r="BE1672" s="16" t="n">
        <f aca="false">AY1672-SUMIFS(시군구_병원급!$E$5:$E$3668,시군구_병원급!$A$5:$A$3668,$A1672,시군구_병원급!$D$5:$D$3668,$D1672-3)</f>
        <v>0</v>
      </c>
      <c r="BF1672" s="16" t="n">
        <f aca="false">IF(AY1672=0,1,0)</f>
        <v>0</v>
      </c>
      <c r="BG1672" s="16" t="n">
        <f aca="false">IF(K1672+AY1672=0,1,0)</f>
        <v>0</v>
      </c>
      <c r="BH1672" s="16" t="n">
        <f aca="false">AF1672+AG1672+AH1672</f>
        <v>25</v>
      </c>
      <c r="BI1672" s="18" t="n">
        <f aca="false">IF(H1672=0,"",BH1672/H1672)</f>
        <v>0.0850340136054422</v>
      </c>
      <c r="BJ1672" s="16" t="n">
        <f aca="false">IF(AP1672="","",AP1672+AN1672)</f>
        <v>37</v>
      </c>
    </row>
    <row r="1673" customFormat="false" ht="15" hidden="false" customHeight="true" outlineLevel="0" collapsed="false">
      <c r="A1673" s="9" t="s">
        <v>188</v>
      </c>
      <c r="B1673" s="10" t="s">
        <v>185</v>
      </c>
      <c r="C1673" s="10" t="s">
        <v>189</v>
      </c>
      <c r="D1673" s="9" t="n">
        <v>2023</v>
      </c>
      <c r="E1673" s="11" t="n">
        <v>17135</v>
      </c>
      <c r="F1673" s="11" t="n">
        <v>2454</v>
      </c>
      <c r="G1673" s="11" t="n">
        <v>2380</v>
      </c>
      <c r="H1673" s="11" t="n">
        <v>278</v>
      </c>
      <c r="I1673" s="11" t="n">
        <v>11668</v>
      </c>
      <c r="J1673" s="11" t="n">
        <v>8826</v>
      </c>
      <c r="K1673" s="11" t="n">
        <v>17</v>
      </c>
      <c r="L1673" s="12" t="n">
        <v>16.2241027137438</v>
      </c>
      <c r="M1673" s="12" t="n">
        <v>0.992121388969945</v>
      </c>
      <c r="N1673" s="13" t="n">
        <v>0.756427836818649</v>
      </c>
      <c r="O1673" s="13" t="n">
        <v>0.680945433323607</v>
      </c>
      <c r="P1673" s="13" t="n">
        <v>0.138896994455792</v>
      </c>
      <c r="Q1673" s="13" t="n">
        <v>-0.100808144416457</v>
      </c>
      <c r="R1673" s="13" t="n">
        <v>0.0205831903945111</v>
      </c>
      <c r="S1673" s="11" t="n">
        <v>-2</v>
      </c>
      <c r="T1673" s="13" t="n">
        <v>-0.0825082508250825</v>
      </c>
      <c r="U1673" s="13" t="n">
        <v>-0.036260014867432</v>
      </c>
      <c r="V1673" s="11" t="n">
        <v>0</v>
      </c>
      <c r="W1673" s="13"/>
      <c r="X1673" s="11"/>
      <c r="Y1673" s="11"/>
      <c r="Z1673" s="11"/>
      <c r="AA1673" s="11"/>
      <c r="AB1673" s="10" t="s">
        <v>516</v>
      </c>
      <c r="AC1673" s="11" t="n">
        <v>28</v>
      </c>
      <c r="AD1673" s="11" t="n">
        <v>73</v>
      </c>
      <c r="AE1673" s="11" t="n">
        <v>134</v>
      </c>
      <c r="AF1673" s="11" t="n">
        <v>30</v>
      </c>
      <c r="AG1673" s="11" t="n">
        <v>12</v>
      </c>
      <c r="AH1673" s="11" t="n">
        <v>1</v>
      </c>
      <c r="AI1673" s="13" t="n">
        <v>0.100719424460432</v>
      </c>
      <c r="AJ1673" s="13" t="n">
        <v>0.262589928057554</v>
      </c>
      <c r="AK1673" s="13" t="n">
        <v>0.482014388489209</v>
      </c>
      <c r="AL1673" s="13" t="n">
        <v>0.107913669064748</v>
      </c>
      <c r="AM1673" s="13" t="n">
        <v>0.0431654676258993</v>
      </c>
      <c r="AN1673" s="11" t="n">
        <v>8</v>
      </c>
      <c r="AO1673" s="13" t="n">
        <v>0.027972027972028</v>
      </c>
      <c r="AP1673" s="11" t="n">
        <v>32</v>
      </c>
      <c r="AQ1673" s="11" t="n">
        <v>8</v>
      </c>
      <c r="AR1673" s="13" t="n">
        <v>0.103225806451613</v>
      </c>
      <c r="AS1673" s="13" t="n">
        <v>0.0258064516129032</v>
      </c>
      <c r="AT1673" s="14" t="n">
        <f aca="false">SUMIFS(시도_소아과개폐업!$C$5:$C$293,시도_소아과개폐업!$A$5:$A$293,$D1673,시도_소아과개폐업!$B$5:$B$293,$B1673)</f>
        <v>6</v>
      </c>
      <c r="AU1673" s="14" t="n">
        <f aca="false">SUMIFS(시도_소아과개폐업!$D$5:$D$293,시도_소아과개폐업!$A$5:$A$293,$D1673,시도_소아과개폐업!$B$5:$B$293,$B1673)</f>
        <v>13</v>
      </c>
      <c r="AV1673" s="14" t="n">
        <f aca="false">SUMIFS(시도_소아과개폐업!$F$5:$F$293,시도_소아과개폐업!$A$5:$A$293,$D1673,시도_소아과개폐업!$B$5:$B$293,$B1673)</f>
        <v>-7</v>
      </c>
      <c r="AW1673" s="15" t="n">
        <f aca="false">SUMIFS(시도_소아과개폐업!$G$5:$G$293,시도_소아과개폐업!$A$5:$A$293,$D1673,시도_소아과개폐업!$B$5:$B$293,$B1673)</f>
        <v>0.224137931034483</v>
      </c>
      <c r="AX1673" s="14" t="n">
        <f aca="false">SUMIFS(시도_소아과개폐업!$H$5:$H$293,시도_소아과개폐업!$A$5:$A$293,$D1673,시도_소아과개폐업!$B$5:$B$293,$B1673)</f>
        <v>33</v>
      </c>
      <c r="AY1673" s="14" t="n">
        <f aca="false">SUMIFS(시군구_병원급!$E$5:$E$3668,시군구_병원급!$A$5:$A$3668,$A1673,시군구_병원급!$D$5:$D$3668,$D1673)</f>
        <v>3</v>
      </c>
      <c r="AZ1673" s="14" t="n">
        <f aca="false">SUMIFS(시군구_병원급!$F$5:$F$3668,시군구_병원급!$A$5:$A$3668,$A1673,시군구_병원급!$D$5:$D$3668,$D1673)</f>
        <v>1</v>
      </c>
      <c r="BA1673" s="14" t="n">
        <f aca="false">SUMIFS(시군구_병원급!$G$5:$G$3668,시군구_병원급!$A$5:$A$3668,$A1673,시군구_병원급!$D$5:$D$3668,$D1673)</f>
        <v>15</v>
      </c>
      <c r="BB1673" s="14" t="n">
        <f aca="false">SUMIFS(시군구_병원급!$H$5:$H$3668,시군구_병원급!$A$5:$A$3668,$A1673,시군구_병원급!$D$5:$D$3668,$D1673)</f>
        <v>31</v>
      </c>
      <c r="BC1673" s="16" t="n">
        <f aca="false">K1673+AY1673</f>
        <v>20</v>
      </c>
      <c r="BD1673" s="17" t="n">
        <f aca="false">IF(E1673=0,"",(K1673+AY1673)/E1673*1000)</f>
        <v>1.16720163408229</v>
      </c>
      <c r="BE1673" s="16" t="n">
        <f aca="false">AY1673-SUMIFS(시군구_병원급!$E$5:$E$3668,시군구_병원급!$A$5:$A$3668,$A1673,시군구_병원급!$D$5:$D$3668,$D1673-3)</f>
        <v>0</v>
      </c>
      <c r="BF1673" s="16" t="n">
        <f aca="false">IF(AY1673=0,1,0)</f>
        <v>0</v>
      </c>
      <c r="BG1673" s="16" t="n">
        <f aca="false">IF(K1673+AY1673=0,1,0)</f>
        <v>0</v>
      </c>
      <c r="BH1673" s="16" t="n">
        <f aca="false">AF1673+AG1673+AH1673</f>
        <v>43</v>
      </c>
      <c r="BI1673" s="18" t="n">
        <f aca="false">IF(H1673=0,"",BH1673/H1673)</f>
        <v>0.154676258992806</v>
      </c>
      <c r="BJ1673" s="16" t="n">
        <f aca="false">IF(AP1673="","",AP1673+AN1673)</f>
        <v>40</v>
      </c>
    </row>
    <row r="1674" customFormat="false" ht="15" hidden="false" customHeight="true" outlineLevel="0" collapsed="false">
      <c r="A1674" s="9" t="s">
        <v>190</v>
      </c>
      <c r="B1674" s="10" t="s">
        <v>185</v>
      </c>
      <c r="C1674" s="10" t="s">
        <v>191</v>
      </c>
      <c r="D1674" s="9" t="n">
        <v>2023</v>
      </c>
      <c r="E1674" s="11" t="n">
        <v>4633</v>
      </c>
      <c r="F1674" s="11" t="n">
        <v>700</v>
      </c>
      <c r="G1674" s="11" t="n">
        <v>749</v>
      </c>
      <c r="H1674" s="11" t="n">
        <v>96</v>
      </c>
      <c r="I1674" s="11" t="n">
        <v>3920</v>
      </c>
      <c r="J1674" s="11" t="n">
        <v>2726</v>
      </c>
      <c r="K1674" s="11" t="n">
        <v>7</v>
      </c>
      <c r="L1674" s="12" t="n">
        <v>20.7209151737535</v>
      </c>
      <c r="M1674" s="12" t="n">
        <v>1.51090006475286</v>
      </c>
      <c r="N1674" s="13" t="n">
        <v>0.695408163265306</v>
      </c>
      <c r="O1674" s="13" t="n">
        <v>0.846104036261602</v>
      </c>
      <c r="P1674" s="13" t="n">
        <v>0.161666306928556</v>
      </c>
      <c r="Q1674" s="13" t="n">
        <v>-0.208980706846509</v>
      </c>
      <c r="R1674" s="13" t="n">
        <v>0.0684736091298146</v>
      </c>
      <c r="S1674" s="11" t="n">
        <v>0</v>
      </c>
      <c r="T1674" s="13" t="n">
        <v>-0.135135135135135</v>
      </c>
      <c r="U1674" s="13" t="n">
        <v>-0.124804643893726</v>
      </c>
      <c r="V1674" s="11" t="n">
        <v>0</v>
      </c>
      <c r="W1674" s="13"/>
      <c r="X1674" s="11"/>
      <c r="Y1674" s="11"/>
      <c r="Z1674" s="11"/>
      <c r="AA1674" s="11"/>
      <c r="AB1674" s="10" t="s">
        <v>516</v>
      </c>
      <c r="AC1674" s="11" t="n">
        <v>19</v>
      </c>
      <c r="AD1674" s="11" t="n">
        <v>17</v>
      </c>
      <c r="AE1674" s="11" t="n">
        <v>45</v>
      </c>
      <c r="AF1674" s="11" t="n">
        <v>7</v>
      </c>
      <c r="AG1674" s="11" t="n">
        <v>8</v>
      </c>
      <c r="AH1674" s="11" t="n">
        <v>0</v>
      </c>
      <c r="AI1674" s="13" t="n">
        <v>0.197916666666667</v>
      </c>
      <c r="AJ1674" s="13" t="n">
        <v>0.177083333333333</v>
      </c>
      <c r="AK1674" s="13" t="n">
        <v>0.46875</v>
      </c>
      <c r="AL1674" s="13" t="n">
        <v>0.0729166666666667</v>
      </c>
      <c r="AM1674" s="13" t="n">
        <v>0.0833333333333333</v>
      </c>
      <c r="AN1674" s="11" t="n">
        <v>0</v>
      </c>
      <c r="AO1674" s="13" t="n">
        <v>0</v>
      </c>
      <c r="AP1674" s="11" t="n">
        <v>17</v>
      </c>
      <c r="AQ1674" s="11" t="n">
        <v>2</v>
      </c>
      <c r="AR1674" s="13" t="n">
        <v>0.153153153153153</v>
      </c>
      <c r="AS1674" s="13" t="n">
        <v>0.018018018018018</v>
      </c>
      <c r="AT1674" s="14" t="n">
        <f aca="false">SUMIFS(시도_소아과개폐업!$C$5:$C$293,시도_소아과개폐업!$A$5:$A$293,$D1674,시도_소아과개폐업!$B$5:$B$293,$B1674)</f>
        <v>6</v>
      </c>
      <c r="AU1674" s="14" t="n">
        <f aca="false">SUMIFS(시도_소아과개폐업!$D$5:$D$293,시도_소아과개폐업!$A$5:$A$293,$D1674,시도_소아과개폐업!$B$5:$B$293,$B1674)</f>
        <v>13</v>
      </c>
      <c r="AV1674" s="14" t="n">
        <f aca="false">SUMIFS(시도_소아과개폐업!$F$5:$F$293,시도_소아과개폐업!$A$5:$A$293,$D1674,시도_소아과개폐업!$B$5:$B$293,$B1674)</f>
        <v>-7</v>
      </c>
      <c r="AW1674" s="15" t="n">
        <f aca="false">SUMIFS(시도_소아과개폐업!$G$5:$G$293,시도_소아과개폐업!$A$5:$A$293,$D1674,시도_소아과개폐업!$B$5:$B$293,$B1674)</f>
        <v>0.224137931034483</v>
      </c>
      <c r="AX1674" s="14" t="n">
        <f aca="false">SUMIFS(시도_소아과개폐업!$H$5:$H$293,시도_소아과개폐업!$A$5:$A$293,$D1674,시도_소아과개폐업!$B$5:$B$293,$B1674)</f>
        <v>33</v>
      </c>
      <c r="AY1674" s="14" t="n">
        <f aca="false">SUMIFS(시군구_병원급!$E$5:$E$3668,시군구_병원급!$A$5:$A$3668,$A1674,시군구_병원급!$D$5:$D$3668,$D1674)</f>
        <v>0</v>
      </c>
      <c r="AZ1674" s="14" t="n">
        <f aca="false">SUMIFS(시군구_병원급!$F$5:$F$3668,시군구_병원급!$A$5:$A$3668,$A1674,시군구_병원급!$D$5:$D$3668,$D1674)</f>
        <v>2</v>
      </c>
      <c r="BA1674" s="14" t="n">
        <f aca="false">SUMIFS(시군구_병원급!$G$5:$G$3668,시군구_병원급!$A$5:$A$3668,$A1674,시군구_병원급!$D$5:$D$3668,$D1674)</f>
        <v>6</v>
      </c>
      <c r="BB1674" s="14" t="n">
        <f aca="false">SUMIFS(시군구_병원급!$H$5:$H$3668,시군구_병원급!$A$5:$A$3668,$A1674,시군구_병원급!$D$5:$D$3668,$D1674)</f>
        <v>11</v>
      </c>
      <c r="BC1674" s="16" t="n">
        <f aca="false">K1674+AY1674</f>
        <v>7</v>
      </c>
      <c r="BD1674" s="17" t="n">
        <f aca="false">IF(E1674=0,"",(K1674+AY1674)/E1674*1000)</f>
        <v>1.51090006475286</v>
      </c>
      <c r="BE1674" s="16" t="n">
        <f aca="false">AY1674-SUMIFS(시군구_병원급!$E$5:$E$3668,시군구_병원급!$A$5:$A$3668,$A1674,시군구_병원급!$D$5:$D$3668,$D1674-3)</f>
        <v>0</v>
      </c>
      <c r="BF1674" s="16" t="n">
        <f aca="false">IF(AY1674=0,1,0)</f>
        <v>1</v>
      </c>
      <c r="BG1674" s="16" t="n">
        <f aca="false">IF(K1674+AY1674=0,1,0)</f>
        <v>0</v>
      </c>
      <c r="BH1674" s="16" t="n">
        <f aca="false">AF1674+AG1674+AH1674</f>
        <v>15</v>
      </c>
      <c r="BI1674" s="18" t="n">
        <f aca="false">IF(H1674=0,"",BH1674/H1674)</f>
        <v>0.15625</v>
      </c>
      <c r="BJ1674" s="16" t="n">
        <f aca="false">IF(AP1674="","",AP1674+AN1674)</f>
        <v>17</v>
      </c>
    </row>
    <row r="1675" customFormat="false" ht="15" hidden="false" customHeight="true" outlineLevel="0" collapsed="false">
      <c r="A1675" s="9" t="s">
        <v>192</v>
      </c>
      <c r="B1675" s="10" t="s">
        <v>193</v>
      </c>
      <c r="C1675" s="10" t="s">
        <v>67</v>
      </c>
      <c r="D1675" s="9" t="n">
        <v>2023</v>
      </c>
      <c r="E1675" s="11" t="n">
        <v>6514</v>
      </c>
      <c r="F1675" s="11" t="n">
        <v>789</v>
      </c>
      <c r="G1675" s="11" t="n">
        <v>734</v>
      </c>
      <c r="H1675" s="11" t="n">
        <v>98</v>
      </c>
      <c r="I1675" s="11" t="n">
        <v>4862</v>
      </c>
      <c r="J1675" s="11" t="n">
        <v>3722</v>
      </c>
      <c r="K1675" s="11" t="n">
        <v>6</v>
      </c>
      <c r="L1675" s="12" t="n">
        <v>15.0445194964691</v>
      </c>
      <c r="M1675" s="12" t="n">
        <v>0.92109303039607</v>
      </c>
      <c r="N1675" s="13" t="n">
        <v>0.765528589058001</v>
      </c>
      <c r="O1675" s="13" t="n">
        <v>0.746392385630949</v>
      </c>
      <c r="P1675" s="13" t="n">
        <v>0.112680380718453</v>
      </c>
      <c r="Q1675" s="13" t="n">
        <v>-0.240261254956846</v>
      </c>
      <c r="R1675" s="13" t="n">
        <v>-0.216648879402348</v>
      </c>
      <c r="S1675" s="11" t="n">
        <v>-2</v>
      </c>
      <c r="T1675" s="13" t="n">
        <v>-0.0392156862745098</v>
      </c>
      <c r="U1675" s="13" t="n">
        <v>-0.0694736842105264</v>
      </c>
      <c r="V1675" s="11" t="n">
        <v>0</v>
      </c>
      <c r="W1675" s="13"/>
      <c r="X1675" s="11"/>
      <c r="Y1675" s="11"/>
      <c r="Z1675" s="11"/>
      <c r="AA1675" s="11"/>
      <c r="AB1675" s="10" t="s">
        <v>516</v>
      </c>
      <c r="AC1675" s="11" t="n">
        <v>11</v>
      </c>
      <c r="AD1675" s="11" t="n">
        <v>48</v>
      </c>
      <c r="AE1675" s="11" t="n">
        <v>26</v>
      </c>
      <c r="AF1675" s="11" t="n">
        <v>10</v>
      </c>
      <c r="AG1675" s="11" t="n">
        <v>3</v>
      </c>
      <c r="AH1675" s="11" t="n">
        <v>0</v>
      </c>
      <c r="AI1675" s="13" t="n">
        <v>0.112244897959184</v>
      </c>
      <c r="AJ1675" s="13" t="n">
        <v>0.489795918367347</v>
      </c>
      <c r="AK1675" s="13" t="n">
        <v>0.26530612244898</v>
      </c>
      <c r="AL1675" s="13" t="n">
        <v>0.102040816326531</v>
      </c>
      <c r="AM1675" s="13" t="n">
        <v>0.0306122448979592</v>
      </c>
      <c r="AN1675" s="11" t="n">
        <v>4</v>
      </c>
      <c r="AO1675" s="13" t="n">
        <v>0.0392156862745098</v>
      </c>
      <c r="AP1675" s="11" t="n">
        <v>6</v>
      </c>
      <c r="AQ1675" s="11" t="n">
        <v>4</v>
      </c>
      <c r="AR1675" s="13" t="n">
        <v>0.0576923076923077</v>
      </c>
      <c r="AS1675" s="13" t="n">
        <v>0.0384615384615385</v>
      </c>
      <c r="AT1675" s="14" t="n">
        <f aca="false">SUMIFS(시도_소아과개폐업!$C$5:$C$293,시도_소아과개폐업!$A$5:$A$293,$D1675,시도_소아과개폐업!$B$5:$B$293,$B1675)</f>
        <v>9</v>
      </c>
      <c r="AU1675" s="14" t="n">
        <f aca="false">SUMIFS(시도_소아과개폐업!$D$5:$D$293,시도_소아과개폐업!$A$5:$A$293,$D1675,시도_소아과개폐업!$B$5:$B$293,$B1675)</f>
        <v>4</v>
      </c>
      <c r="AV1675" s="14" t="n">
        <f aca="false">SUMIFS(시도_소아과개폐업!$F$5:$F$293,시도_소아과개폐업!$A$5:$A$293,$D1675,시도_소아과개폐업!$B$5:$B$293,$B1675)</f>
        <v>5</v>
      </c>
      <c r="AW1675" s="15" t="n">
        <f aca="false">SUMIFS(시도_소아과개폐업!$G$5:$G$293,시도_소아과개폐업!$A$5:$A$293,$D1675,시도_소아과개폐업!$B$5:$B$293,$B1675)</f>
        <v>0.125</v>
      </c>
      <c r="AX1675" s="14" t="n">
        <f aca="false">SUMIFS(시도_소아과개폐업!$H$5:$H$293,시도_소아과개폐업!$A$5:$A$293,$D1675,시도_소아과개폐업!$B$5:$B$293,$B1675)</f>
        <v>14</v>
      </c>
      <c r="AY1675" s="14" t="n">
        <f aca="false">SUMIFS(시군구_병원급!$E$5:$E$3668,시군구_병원급!$A$5:$A$3668,$A1675,시군구_병원급!$D$5:$D$3668,$D1675)</f>
        <v>6</v>
      </c>
      <c r="AZ1675" s="14" t="n">
        <f aca="false">SUMIFS(시군구_병원급!$F$5:$F$3668,시군구_병원급!$A$5:$A$3668,$A1675,시군구_병원급!$D$5:$D$3668,$D1675)</f>
        <v>2</v>
      </c>
      <c r="BA1675" s="14" t="n">
        <f aca="false">SUMIFS(시군구_병원급!$G$5:$G$3668,시군구_병원급!$A$5:$A$3668,$A1675,시군구_병원급!$D$5:$D$3668,$D1675)</f>
        <v>7</v>
      </c>
      <c r="BB1675" s="14" t="n">
        <f aca="false">SUMIFS(시군구_병원급!$H$5:$H$3668,시군구_병원급!$A$5:$A$3668,$A1675,시군구_병원급!$D$5:$D$3668,$D1675)</f>
        <v>12</v>
      </c>
      <c r="BC1675" s="16" t="n">
        <f aca="false">K1675+AY1675</f>
        <v>12</v>
      </c>
      <c r="BD1675" s="17" t="n">
        <f aca="false">IF(E1675=0,"",(K1675+AY1675)/E1675*1000)</f>
        <v>1.84218606079214</v>
      </c>
      <c r="BE1675" s="16" t="n">
        <f aca="false">AY1675-SUMIFS(시군구_병원급!$E$5:$E$3668,시군구_병원급!$A$5:$A$3668,$A1675,시군구_병원급!$D$5:$D$3668,$D1675-3)</f>
        <v>0</v>
      </c>
      <c r="BF1675" s="16" t="n">
        <f aca="false">IF(AY1675=0,1,0)</f>
        <v>0</v>
      </c>
      <c r="BG1675" s="16" t="n">
        <f aca="false">IF(K1675+AY1675=0,1,0)</f>
        <v>0</v>
      </c>
      <c r="BH1675" s="16" t="n">
        <f aca="false">AF1675+AG1675+AH1675</f>
        <v>13</v>
      </c>
      <c r="BI1675" s="18" t="n">
        <f aca="false">IF(H1675=0,"",BH1675/H1675)</f>
        <v>0.13265306122449</v>
      </c>
      <c r="BJ1675" s="16" t="n">
        <f aca="false">IF(AP1675="","",AP1675+AN1675)</f>
        <v>10</v>
      </c>
    </row>
    <row r="1676" customFormat="false" ht="15" hidden="false" customHeight="true" outlineLevel="0" collapsed="false">
      <c r="A1676" s="9" t="s">
        <v>194</v>
      </c>
      <c r="B1676" s="10" t="s">
        <v>193</v>
      </c>
      <c r="C1676" s="10" t="s">
        <v>127</v>
      </c>
      <c r="D1676" s="9" t="n">
        <v>2023</v>
      </c>
      <c r="E1676" s="11" t="n">
        <v>9608</v>
      </c>
      <c r="F1676" s="11" t="n">
        <v>1261</v>
      </c>
      <c r="G1676" s="11" t="n">
        <v>1369</v>
      </c>
      <c r="H1676" s="11" t="n">
        <v>160</v>
      </c>
      <c r="I1676" s="11" t="n">
        <v>6900</v>
      </c>
      <c r="J1676" s="11" t="n">
        <v>5322</v>
      </c>
      <c r="K1676" s="11" t="n">
        <v>12</v>
      </c>
      <c r="L1676" s="12" t="n">
        <v>16.6527893422148</v>
      </c>
      <c r="M1676" s="12" t="n">
        <v>1.24895920066611</v>
      </c>
      <c r="N1676" s="13" t="n">
        <v>0.771304347826087</v>
      </c>
      <c r="O1676" s="13" t="n">
        <v>0.718151540383014</v>
      </c>
      <c r="P1676" s="13" t="n">
        <v>0.142485428809326</v>
      </c>
      <c r="Q1676" s="13" t="n">
        <v>-0.242510249132766</v>
      </c>
      <c r="R1676" s="13" t="n">
        <v>-0.195179306290417</v>
      </c>
      <c r="S1676" s="11" t="n">
        <v>2</v>
      </c>
      <c r="T1676" s="13" t="n">
        <v>-0.064327485380117</v>
      </c>
      <c r="U1676" s="13" t="n">
        <v>-0.0375226670386386</v>
      </c>
      <c r="V1676" s="11" t="n">
        <v>0</v>
      </c>
      <c r="W1676" s="13"/>
      <c r="X1676" s="11"/>
      <c r="Y1676" s="11"/>
      <c r="Z1676" s="11"/>
      <c r="AA1676" s="11"/>
      <c r="AB1676" s="10" t="s">
        <v>516</v>
      </c>
      <c r="AC1676" s="11" t="n">
        <v>26</v>
      </c>
      <c r="AD1676" s="11" t="n">
        <v>63</v>
      </c>
      <c r="AE1676" s="11" t="n">
        <v>59</v>
      </c>
      <c r="AF1676" s="11" t="n">
        <v>9</v>
      </c>
      <c r="AG1676" s="11" t="n">
        <v>1</v>
      </c>
      <c r="AH1676" s="11" t="n">
        <v>2</v>
      </c>
      <c r="AI1676" s="13" t="n">
        <v>0.1625</v>
      </c>
      <c r="AJ1676" s="13" t="n">
        <v>0.39375</v>
      </c>
      <c r="AK1676" s="13" t="n">
        <v>0.36875</v>
      </c>
      <c r="AL1676" s="13" t="n">
        <v>0.05625</v>
      </c>
      <c r="AM1676" s="13" t="n">
        <v>0.00625</v>
      </c>
      <c r="AN1676" s="11" t="n">
        <v>3</v>
      </c>
      <c r="AO1676" s="13" t="n">
        <v>0.0184049079754601</v>
      </c>
      <c r="AP1676" s="11" t="n">
        <v>12</v>
      </c>
      <c r="AQ1676" s="11" t="n">
        <v>2</v>
      </c>
      <c r="AR1676" s="13" t="n">
        <v>0.069364161849711</v>
      </c>
      <c r="AS1676" s="13" t="n">
        <v>0.0115606936416185</v>
      </c>
      <c r="AT1676" s="14" t="n">
        <f aca="false">SUMIFS(시도_소아과개폐업!$C$5:$C$293,시도_소아과개폐업!$A$5:$A$293,$D1676,시도_소아과개폐업!$B$5:$B$293,$B1676)</f>
        <v>9</v>
      </c>
      <c r="AU1676" s="14" t="n">
        <f aca="false">SUMIFS(시도_소아과개폐업!$D$5:$D$293,시도_소아과개폐업!$A$5:$A$293,$D1676,시도_소아과개폐업!$B$5:$B$293,$B1676)</f>
        <v>4</v>
      </c>
      <c r="AV1676" s="14" t="n">
        <f aca="false">SUMIFS(시도_소아과개폐업!$F$5:$F$293,시도_소아과개폐업!$A$5:$A$293,$D1676,시도_소아과개폐업!$B$5:$B$293,$B1676)</f>
        <v>5</v>
      </c>
      <c r="AW1676" s="15" t="n">
        <f aca="false">SUMIFS(시도_소아과개폐업!$G$5:$G$293,시도_소아과개폐업!$A$5:$A$293,$D1676,시도_소아과개폐업!$B$5:$B$293,$B1676)</f>
        <v>0.125</v>
      </c>
      <c r="AX1676" s="14" t="n">
        <f aca="false">SUMIFS(시도_소아과개폐업!$H$5:$H$293,시도_소아과개폐업!$A$5:$A$293,$D1676,시도_소아과개폐업!$B$5:$B$293,$B1676)</f>
        <v>14</v>
      </c>
      <c r="AY1676" s="14" t="n">
        <f aca="false">SUMIFS(시군구_병원급!$E$5:$E$3668,시군구_병원급!$A$5:$A$3668,$A1676,시군구_병원급!$D$5:$D$3668,$D1676)</f>
        <v>12</v>
      </c>
      <c r="AZ1676" s="14" t="n">
        <f aca="false">SUMIFS(시군구_병원급!$F$5:$F$3668,시군구_병원급!$A$5:$A$3668,$A1676,시군구_병원급!$D$5:$D$3668,$D1676)</f>
        <v>3</v>
      </c>
      <c r="BA1676" s="14" t="n">
        <f aca="false">SUMIFS(시군구_병원급!$G$5:$G$3668,시군구_병원급!$A$5:$A$3668,$A1676,시군구_병원급!$D$5:$D$3668,$D1676)</f>
        <v>23</v>
      </c>
      <c r="BB1676" s="14" t="n">
        <f aca="false">SUMIFS(시군구_병원급!$H$5:$H$3668,시군구_병원급!$A$5:$A$3668,$A1676,시군구_병원급!$D$5:$D$3668,$D1676)</f>
        <v>49</v>
      </c>
      <c r="BC1676" s="16" t="n">
        <f aca="false">K1676+AY1676</f>
        <v>24</v>
      </c>
      <c r="BD1676" s="17" t="n">
        <f aca="false">IF(E1676=0,"",(K1676+AY1676)/E1676*1000)</f>
        <v>2.49791840133222</v>
      </c>
      <c r="BE1676" s="16" t="n">
        <f aca="false">AY1676-SUMIFS(시군구_병원급!$E$5:$E$3668,시군구_병원급!$A$5:$A$3668,$A1676,시군구_병원급!$D$5:$D$3668,$D1676-3)</f>
        <v>1</v>
      </c>
      <c r="BF1676" s="16" t="n">
        <f aca="false">IF(AY1676=0,1,0)</f>
        <v>0</v>
      </c>
      <c r="BG1676" s="16" t="n">
        <f aca="false">IF(K1676+AY1676=0,1,0)</f>
        <v>0</v>
      </c>
      <c r="BH1676" s="16" t="n">
        <f aca="false">AF1676+AG1676+AH1676</f>
        <v>12</v>
      </c>
      <c r="BI1676" s="18" t="n">
        <f aca="false">IF(H1676=0,"",BH1676/H1676)</f>
        <v>0.075</v>
      </c>
      <c r="BJ1676" s="16" t="n">
        <f aca="false">IF(AP1676="","",AP1676+AN1676)</f>
        <v>15</v>
      </c>
    </row>
    <row r="1677" customFormat="false" ht="15" hidden="false" customHeight="true" outlineLevel="0" collapsed="false">
      <c r="A1677" s="9" t="s">
        <v>195</v>
      </c>
      <c r="B1677" s="10" t="s">
        <v>193</v>
      </c>
      <c r="C1677" s="10" t="s">
        <v>119</v>
      </c>
      <c r="D1677" s="9" t="n">
        <v>2023</v>
      </c>
      <c r="E1677" s="11" t="n">
        <v>5195</v>
      </c>
      <c r="F1677" s="11" t="n">
        <v>654</v>
      </c>
      <c r="G1677" s="11" t="n">
        <v>633</v>
      </c>
      <c r="H1677" s="11" t="n">
        <v>86</v>
      </c>
      <c r="I1677" s="11" t="n">
        <v>4696</v>
      </c>
      <c r="J1677" s="11" t="n">
        <v>3454</v>
      </c>
      <c r="K1677" s="11" t="n">
        <v>4</v>
      </c>
      <c r="L1677" s="12" t="n">
        <v>16.5543792107796</v>
      </c>
      <c r="M1677" s="12" t="n">
        <v>0.769971126082772</v>
      </c>
      <c r="N1677" s="13" t="n">
        <v>0.735519591141397</v>
      </c>
      <c r="O1677" s="13" t="n">
        <v>0.903946102021174</v>
      </c>
      <c r="P1677" s="13" t="n">
        <v>0.121847930702599</v>
      </c>
      <c r="Q1677" s="13" t="n">
        <v>-0.330368651714359</v>
      </c>
      <c r="R1677" s="13" t="n">
        <v>-0.227106227106227</v>
      </c>
      <c r="S1677" s="11" t="n">
        <v>0</v>
      </c>
      <c r="T1677" s="13" t="n">
        <v>-0.11340206185567</v>
      </c>
      <c r="U1677" s="13" t="n">
        <v>-0.0957057577508184</v>
      </c>
      <c r="V1677" s="11" t="n">
        <v>0</v>
      </c>
      <c r="W1677" s="13"/>
      <c r="X1677" s="11"/>
      <c r="Y1677" s="11"/>
      <c r="Z1677" s="11"/>
      <c r="AA1677" s="11"/>
      <c r="AB1677" s="10" t="s">
        <v>516</v>
      </c>
      <c r="AC1677" s="11" t="n">
        <v>14</v>
      </c>
      <c r="AD1677" s="11" t="n">
        <v>41</v>
      </c>
      <c r="AE1677" s="11" t="n">
        <v>26</v>
      </c>
      <c r="AF1677" s="11" t="n">
        <v>5</v>
      </c>
      <c r="AG1677" s="11" t="n">
        <v>0</v>
      </c>
      <c r="AH1677" s="11" t="n">
        <v>0</v>
      </c>
      <c r="AI1677" s="13" t="n">
        <v>0.162790697674419</v>
      </c>
      <c r="AJ1677" s="13" t="n">
        <v>0.476744186046512</v>
      </c>
      <c r="AK1677" s="13" t="n">
        <v>0.302325581395349</v>
      </c>
      <c r="AL1677" s="13" t="n">
        <v>0.0581395348837209</v>
      </c>
      <c r="AM1677" s="13" t="n">
        <v>0</v>
      </c>
      <c r="AN1677" s="11" t="n">
        <v>4</v>
      </c>
      <c r="AO1677" s="13" t="n">
        <v>0.0444444444444445</v>
      </c>
      <c r="AP1677" s="11" t="n">
        <v>15</v>
      </c>
      <c r="AQ1677" s="11" t="n">
        <v>5</v>
      </c>
      <c r="AR1677" s="13" t="n">
        <v>0.15</v>
      </c>
      <c r="AS1677" s="13" t="n">
        <v>0.05</v>
      </c>
      <c r="AT1677" s="14" t="n">
        <f aca="false">SUMIFS(시도_소아과개폐업!$C$5:$C$293,시도_소아과개폐업!$A$5:$A$293,$D1677,시도_소아과개폐업!$B$5:$B$293,$B1677)</f>
        <v>9</v>
      </c>
      <c r="AU1677" s="14" t="n">
        <f aca="false">SUMIFS(시도_소아과개폐업!$D$5:$D$293,시도_소아과개폐업!$A$5:$A$293,$D1677,시도_소아과개폐업!$B$5:$B$293,$B1677)</f>
        <v>4</v>
      </c>
      <c r="AV1677" s="14" t="n">
        <f aca="false">SUMIFS(시도_소아과개폐업!$F$5:$F$293,시도_소아과개폐업!$A$5:$A$293,$D1677,시도_소아과개폐업!$B$5:$B$293,$B1677)</f>
        <v>5</v>
      </c>
      <c r="AW1677" s="15" t="n">
        <f aca="false">SUMIFS(시도_소아과개폐업!$G$5:$G$293,시도_소아과개폐업!$A$5:$A$293,$D1677,시도_소아과개폐업!$B$5:$B$293,$B1677)</f>
        <v>0.125</v>
      </c>
      <c r="AX1677" s="14" t="n">
        <f aca="false">SUMIFS(시도_소아과개폐업!$H$5:$H$293,시도_소아과개폐업!$A$5:$A$293,$D1677,시도_소아과개폐업!$B$5:$B$293,$B1677)</f>
        <v>14</v>
      </c>
      <c r="AY1677" s="14" t="n">
        <f aca="false">SUMIFS(시군구_병원급!$E$5:$E$3668,시군구_병원급!$A$5:$A$3668,$A1677,시군구_병원급!$D$5:$D$3668,$D1677)</f>
        <v>1</v>
      </c>
      <c r="AZ1677" s="14" t="n">
        <f aca="false">SUMIFS(시군구_병원급!$F$5:$F$3668,시군구_병원급!$A$5:$A$3668,$A1677,시군구_병원급!$D$5:$D$3668,$D1677)</f>
        <v>1</v>
      </c>
      <c r="BA1677" s="14" t="n">
        <f aca="false">SUMIFS(시군구_병원급!$G$5:$G$3668,시군구_병원급!$A$5:$A$3668,$A1677,시군구_병원급!$D$5:$D$3668,$D1677)</f>
        <v>1</v>
      </c>
      <c r="BB1677" s="14" t="n">
        <f aca="false">SUMIFS(시군구_병원급!$H$5:$H$3668,시군구_병원급!$A$5:$A$3668,$A1677,시군구_병원급!$D$5:$D$3668,$D1677)</f>
        <v>5</v>
      </c>
      <c r="BC1677" s="16" t="n">
        <f aca="false">K1677+AY1677</f>
        <v>5</v>
      </c>
      <c r="BD1677" s="17" t="n">
        <f aca="false">IF(E1677=0,"",(K1677+AY1677)/E1677*1000)</f>
        <v>0.962463907603465</v>
      </c>
      <c r="BE1677" s="16" t="n">
        <f aca="false">AY1677-SUMIFS(시군구_병원급!$E$5:$E$3668,시군구_병원급!$A$5:$A$3668,$A1677,시군구_병원급!$D$5:$D$3668,$D1677-3)</f>
        <v>-1</v>
      </c>
      <c r="BF1677" s="16" t="n">
        <f aca="false">IF(AY1677=0,1,0)</f>
        <v>0</v>
      </c>
      <c r="BG1677" s="16" t="n">
        <f aca="false">IF(K1677+AY1677=0,1,0)</f>
        <v>0</v>
      </c>
      <c r="BH1677" s="16" t="n">
        <f aca="false">AF1677+AG1677+AH1677</f>
        <v>5</v>
      </c>
      <c r="BI1677" s="18" t="n">
        <f aca="false">IF(H1677=0,"",BH1677/H1677)</f>
        <v>0.0581395348837209</v>
      </c>
      <c r="BJ1677" s="16" t="n">
        <f aca="false">IF(AP1677="","",AP1677+AN1677)</f>
        <v>19</v>
      </c>
    </row>
    <row r="1678" customFormat="false" ht="15" hidden="false" customHeight="true" outlineLevel="0" collapsed="false">
      <c r="A1678" s="9" t="s">
        <v>196</v>
      </c>
      <c r="B1678" s="10" t="s">
        <v>193</v>
      </c>
      <c r="C1678" s="10" t="s">
        <v>129</v>
      </c>
      <c r="D1678" s="9" t="n">
        <v>2023</v>
      </c>
      <c r="E1678" s="11" t="n">
        <v>9894</v>
      </c>
      <c r="F1678" s="11" t="n">
        <v>1241</v>
      </c>
      <c r="G1678" s="11" t="n">
        <v>1264</v>
      </c>
      <c r="H1678" s="11" t="n">
        <v>165</v>
      </c>
      <c r="I1678" s="11" t="n">
        <v>7434</v>
      </c>
      <c r="J1678" s="11" t="n">
        <v>5851</v>
      </c>
      <c r="K1678" s="11" t="n">
        <v>7</v>
      </c>
      <c r="L1678" s="12" t="n">
        <v>16.6767738023044</v>
      </c>
      <c r="M1678" s="12" t="n">
        <v>0.707499494643218</v>
      </c>
      <c r="N1678" s="13" t="n">
        <v>0.787059456550982</v>
      </c>
      <c r="O1678" s="13" t="n">
        <v>0.751364463311098</v>
      </c>
      <c r="P1678" s="13" t="n">
        <v>0.12775419446129</v>
      </c>
      <c r="Q1678" s="13" t="n">
        <v>-0.29794933655006</v>
      </c>
      <c r="R1678" s="13" t="n">
        <v>-0.307776560788609</v>
      </c>
      <c r="S1678" s="11" t="n">
        <v>0</v>
      </c>
      <c r="T1678" s="13" t="n">
        <v>-0.046242774566474</v>
      </c>
      <c r="U1678" s="13" t="n">
        <v>-0.0428736964078795</v>
      </c>
      <c r="V1678" s="11" t="n">
        <v>0</v>
      </c>
      <c r="W1678" s="13"/>
      <c r="X1678" s="11"/>
      <c r="Y1678" s="11"/>
      <c r="Z1678" s="11"/>
      <c r="AA1678" s="11"/>
      <c r="AB1678" s="10" t="s">
        <v>516</v>
      </c>
      <c r="AC1678" s="11" t="n">
        <v>33</v>
      </c>
      <c r="AD1678" s="11" t="n">
        <v>65</v>
      </c>
      <c r="AE1678" s="11" t="n">
        <v>55</v>
      </c>
      <c r="AF1678" s="11" t="n">
        <v>6</v>
      </c>
      <c r="AG1678" s="11" t="n">
        <v>4</v>
      </c>
      <c r="AH1678" s="11" t="n">
        <v>2</v>
      </c>
      <c r="AI1678" s="13" t="n">
        <v>0.2</v>
      </c>
      <c r="AJ1678" s="13" t="n">
        <v>0.393939393939394</v>
      </c>
      <c r="AK1678" s="13" t="n">
        <v>0.333333333333333</v>
      </c>
      <c r="AL1678" s="13" t="n">
        <v>0.0363636363636364</v>
      </c>
      <c r="AM1678" s="13" t="n">
        <v>0.0242424242424242</v>
      </c>
      <c r="AN1678" s="11" t="n">
        <v>2</v>
      </c>
      <c r="AO1678" s="13" t="n">
        <v>0.0119760479041916</v>
      </c>
      <c r="AP1678" s="11" t="n">
        <v>13</v>
      </c>
      <c r="AQ1678" s="11" t="n">
        <v>3</v>
      </c>
      <c r="AR1678" s="13" t="n">
        <v>0.0734463276836158</v>
      </c>
      <c r="AS1678" s="13" t="n">
        <v>0.0169491525423729</v>
      </c>
      <c r="AT1678" s="14" t="n">
        <f aca="false">SUMIFS(시도_소아과개폐업!$C$5:$C$293,시도_소아과개폐업!$A$5:$A$293,$D1678,시도_소아과개폐업!$B$5:$B$293,$B1678)</f>
        <v>9</v>
      </c>
      <c r="AU1678" s="14" t="n">
        <f aca="false">SUMIFS(시도_소아과개폐업!$D$5:$D$293,시도_소아과개폐업!$A$5:$A$293,$D1678,시도_소아과개폐업!$B$5:$B$293,$B1678)</f>
        <v>4</v>
      </c>
      <c r="AV1678" s="14" t="n">
        <f aca="false">SUMIFS(시도_소아과개폐업!$F$5:$F$293,시도_소아과개폐업!$A$5:$A$293,$D1678,시도_소아과개폐업!$B$5:$B$293,$B1678)</f>
        <v>5</v>
      </c>
      <c r="AW1678" s="15" t="n">
        <f aca="false">SUMIFS(시도_소아과개폐업!$G$5:$G$293,시도_소아과개폐업!$A$5:$A$293,$D1678,시도_소아과개폐업!$B$5:$B$293,$B1678)</f>
        <v>0.125</v>
      </c>
      <c r="AX1678" s="14" t="n">
        <f aca="false">SUMIFS(시도_소아과개폐업!$H$5:$H$293,시도_소아과개폐업!$A$5:$A$293,$D1678,시도_소아과개폐업!$B$5:$B$293,$B1678)</f>
        <v>14</v>
      </c>
      <c r="AY1678" s="14" t="n">
        <f aca="false">SUMIFS(시군구_병원급!$E$5:$E$3668,시군구_병원급!$A$5:$A$3668,$A1678,시군구_병원급!$D$5:$D$3668,$D1678)</f>
        <v>6</v>
      </c>
      <c r="AZ1678" s="14" t="n">
        <f aca="false">SUMIFS(시군구_병원급!$F$5:$F$3668,시군구_병원급!$A$5:$A$3668,$A1678,시군구_병원급!$D$5:$D$3668,$D1678)</f>
        <v>2</v>
      </c>
      <c r="BA1678" s="14" t="n">
        <f aca="false">SUMIFS(시군구_병원급!$G$5:$G$3668,시군구_병원급!$A$5:$A$3668,$A1678,시군구_병원급!$D$5:$D$3668,$D1678)</f>
        <v>6</v>
      </c>
      <c r="BB1678" s="14" t="n">
        <f aca="false">SUMIFS(시군구_병원급!$H$5:$H$3668,시군구_병원급!$A$5:$A$3668,$A1678,시군구_병원급!$D$5:$D$3668,$D1678)</f>
        <v>14</v>
      </c>
      <c r="BC1678" s="16" t="n">
        <f aca="false">K1678+AY1678</f>
        <v>13</v>
      </c>
      <c r="BD1678" s="17" t="n">
        <f aca="false">IF(E1678=0,"",(K1678+AY1678)/E1678*1000)</f>
        <v>1.31392763290883</v>
      </c>
      <c r="BE1678" s="16" t="n">
        <f aca="false">AY1678-SUMIFS(시군구_병원급!$E$5:$E$3668,시군구_병원급!$A$5:$A$3668,$A1678,시군구_병원급!$D$5:$D$3668,$D1678-3)</f>
        <v>0</v>
      </c>
      <c r="BF1678" s="16" t="n">
        <f aca="false">IF(AY1678=0,1,0)</f>
        <v>0</v>
      </c>
      <c r="BG1678" s="16" t="n">
        <f aca="false">IF(K1678+AY1678=0,1,0)</f>
        <v>0</v>
      </c>
      <c r="BH1678" s="16" t="n">
        <f aca="false">AF1678+AG1678+AH1678</f>
        <v>12</v>
      </c>
      <c r="BI1678" s="18" t="n">
        <f aca="false">IF(H1678=0,"",BH1678/H1678)</f>
        <v>0.0727272727272727</v>
      </c>
      <c r="BJ1678" s="16" t="n">
        <f aca="false">IF(AP1678="","",AP1678+AN1678)</f>
        <v>15</v>
      </c>
    </row>
    <row r="1679" customFormat="false" ht="15" hidden="false" customHeight="true" outlineLevel="0" collapsed="false">
      <c r="A1679" s="9" t="s">
        <v>197</v>
      </c>
      <c r="B1679" s="10" t="s">
        <v>193</v>
      </c>
      <c r="C1679" s="10" t="s">
        <v>198</v>
      </c>
      <c r="D1679" s="9" t="n">
        <v>2023</v>
      </c>
      <c r="E1679" s="11" t="n">
        <v>6830</v>
      </c>
      <c r="F1679" s="11" t="n">
        <v>1014</v>
      </c>
      <c r="G1679" s="11" t="n">
        <v>1082</v>
      </c>
      <c r="H1679" s="11" t="n">
        <v>103</v>
      </c>
      <c r="I1679" s="11" t="n">
        <v>5893</v>
      </c>
      <c r="J1679" s="11" t="n">
        <v>4120</v>
      </c>
      <c r="K1679" s="11" t="n">
        <v>5</v>
      </c>
      <c r="L1679" s="12" t="n">
        <v>15.0805270863836</v>
      </c>
      <c r="M1679" s="12" t="n">
        <v>0.732064421669107</v>
      </c>
      <c r="N1679" s="13" t="n">
        <v>0.699134566434753</v>
      </c>
      <c r="O1679" s="13" t="n">
        <v>0.862811127379209</v>
      </c>
      <c r="P1679" s="13" t="n">
        <v>0.158418740849195</v>
      </c>
      <c r="Q1679" s="13" t="n">
        <v>-0.277783652321032</v>
      </c>
      <c r="R1679" s="13" t="n">
        <v>-0.188905547226387</v>
      </c>
      <c r="S1679" s="11" t="n">
        <v>-1</v>
      </c>
      <c r="T1679" s="13" t="n">
        <v>-0.088495575221239</v>
      </c>
      <c r="U1679" s="13" t="n">
        <v>-0.0780663329161452</v>
      </c>
      <c r="V1679" s="11" t="n">
        <v>0</v>
      </c>
      <c r="W1679" s="13"/>
      <c r="X1679" s="11"/>
      <c r="Y1679" s="11"/>
      <c r="Z1679" s="11"/>
      <c r="AA1679" s="11"/>
      <c r="AB1679" s="10" t="s">
        <v>516</v>
      </c>
      <c r="AC1679" s="11" t="n">
        <v>18</v>
      </c>
      <c r="AD1679" s="11" t="n">
        <v>46</v>
      </c>
      <c r="AE1679" s="11" t="n">
        <v>21</v>
      </c>
      <c r="AF1679" s="11" t="n">
        <v>8</v>
      </c>
      <c r="AG1679" s="11" t="n">
        <v>10</v>
      </c>
      <c r="AH1679" s="11" t="n">
        <v>0</v>
      </c>
      <c r="AI1679" s="13" t="n">
        <v>0.174757281553398</v>
      </c>
      <c r="AJ1679" s="13" t="n">
        <v>0.446601941747573</v>
      </c>
      <c r="AK1679" s="13" t="n">
        <v>0.203883495145631</v>
      </c>
      <c r="AL1679" s="13" t="n">
        <v>0.0776699029126214</v>
      </c>
      <c r="AM1679" s="13" t="n">
        <v>0.0970873786407767</v>
      </c>
      <c r="AN1679" s="11" t="n">
        <v>4</v>
      </c>
      <c r="AO1679" s="13" t="n">
        <v>0.0373831775700935</v>
      </c>
      <c r="AP1679" s="11" t="n">
        <v>9</v>
      </c>
      <c r="AQ1679" s="11" t="n">
        <v>1</v>
      </c>
      <c r="AR1679" s="13" t="n">
        <v>0.0782608695652174</v>
      </c>
      <c r="AS1679" s="13" t="n">
        <v>0.00869565217391304</v>
      </c>
      <c r="AT1679" s="14" t="n">
        <f aca="false">SUMIFS(시도_소아과개폐업!$C$5:$C$293,시도_소아과개폐업!$A$5:$A$293,$D1679,시도_소아과개폐업!$B$5:$B$293,$B1679)</f>
        <v>9</v>
      </c>
      <c r="AU1679" s="14" t="n">
        <f aca="false">SUMIFS(시도_소아과개폐업!$D$5:$D$293,시도_소아과개폐업!$A$5:$A$293,$D1679,시도_소아과개폐업!$B$5:$B$293,$B1679)</f>
        <v>4</v>
      </c>
      <c r="AV1679" s="14" t="n">
        <f aca="false">SUMIFS(시도_소아과개폐업!$F$5:$F$293,시도_소아과개폐업!$A$5:$A$293,$D1679,시도_소아과개폐업!$B$5:$B$293,$B1679)</f>
        <v>5</v>
      </c>
      <c r="AW1679" s="15" t="n">
        <f aca="false">SUMIFS(시도_소아과개폐업!$G$5:$G$293,시도_소아과개폐업!$A$5:$A$293,$D1679,시도_소아과개폐업!$B$5:$B$293,$B1679)</f>
        <v>0.125</v>
      </c>
      <c r="AX1679" s="14" t="n">
        <f aca="false">SUMIFS(시도_소아과개폐업!$H$5:$H$293,시도_소아과개폐업!$A$5:$A$293,$D1679,시도_소아과개폐업!$B$5:$B$293,$B1679)</f>
        <v>14</v>
      </c>
      <c r="AY1679" s="14" t="n">
        <f aca="false">SUMIFS(시군구_병원급!$E$5:$E$3668,시군구_병원급!$A$5:$A$3668,$A1679,시군구_병원급!$D$5:$D$3668,$D1679)</f>
        <v>5</v>
      </c>
      <c r="AZ1679" s="14" t="n">
        <f aca="false">SUMIFS(시군구_병원급!$F$5:$F$3668,시군구_병원급!$A$5:$A$3668,$A1679,시군구_병원급!$D$5:$D$3668,$D1679)</f>
        <v>1</v>
      </c>
      <c r="BA1679" s="14" t="n">
        <f aca="false">SUMIFS(시군구_병원급!$G$5:$G$3668,시군구_병원급!$A$5:$A$3668,$A1679,시군구_병원급!$D$5:$D$3668,$D1679)</f>
        <v>6</v>
      </c>
      <c r="BB1679" s="14" t="n">
        <f aca="false">SUMIFS(시군구_병원급!$H$5:$H$3668,시군구_병원급!$A$5:$A$3668,$A1679,시군구_병원급!$D$5:$D$3668,$D1679)</f>
        <v>18</v>
      </c>
      <c r="BC1679" s="16" t="n">
        <f aca="false">K1679+AY1679</f>
        <v>10</v>
      </c>
      <c r="BD1679" s="17" t="n">
        <f aca="false">IF(E1679=0,"",(K1679+AY1679)/E1679*1000)</f>
        <v>1.46412884333821</v>
      </c>
      <c r="BE1679" s="16" t="n">
        <f aca="false">AY1679-SUMIFS(시군구_병원급!$E$5:$E$3668,시군구_병원급!$A$5:$A$3668,$A1679,시군구_병원급!$D$5:$D$3668,$D1679-3)</f>
        <v>0</v>
      </c>
      <c r="BF1679" s="16" t="n">
        <f aca="false">IF(AY1679=0,1,0)</f>
        <v>0</v>
      </c>
      <c r="BG1679" s="16" t="n">
        <f aca="false">IF(K1679+AY1679=0,1,0)</f>
        <v>0</v>
      </c>
      <c r="BH1679" s="16" t="n">
        <f aca="false">AF1679+AG1679+AH1679</f>
        <v>18</v>
      </c>
      <c r="BI1679" s="18" t="n">
        <f aca="false">IF(H1679=0,"",BH1679/H1679)</f>
        <v>0.174757281553398</v>
      </c>
      <c r="BJ1679" s="16" t="n">
        <f aca="false">IF(AP1679="","",AP1679+AN1679)</f>
        <v>13</v>
      </c>
    </row>
    <row r="1680" customFormat="false" ht="15" hidden="false" customHeight="true" outlineLevel="0" collapsed="false">
      <c r="A1680" s="9" t="s">
        <v>199</v>
      </c>
      <c r="B1680" s="10" t="s">
        <v>200</v>
      </c>
      <c r="C1680" s="10" t="s">
        <v>200</v>
      </c>
      <c r="D1680" s="9" t="n">
        <v>2023</v>
      </c>
      <c r="E1680" s="11" t="n">
        <v>21727</v>
      </c>
      <c r="F1680" s="11" t="n">
        <v>2639</v>
      </c>
      <c r="G1680" s="11" t="n">
        <v>2761</v>
      </c>
      <c r="H1680" s="11" t="n">
        <v>314</v>
      </c>
      <c r="I1680" s="11" t="n">
        <v>18642</v>
      </c>
      <c r="J1680" s="11" t="n">
        <v>14131</v>
      </c>
      <c r="K1680" s="11" t="n">
        <v>26</v>
      </c>
      <c r="L1680" s="12" t="n">
        <v>14.4520642518525</v>
      </c>
      <c r="M1680" s="12" t="n">
        <v>1.19666774059926</v>
      </c>
      <c r="N1680" s="13" t="n">
        <v>0.758019525801953</v>
      </c>
      <c r="O1680" s="13" t="n">
        <v>0.858010770009665</v>
      </c>
      <c r="P1680" s="13" t="n">
        <v>0.127076908915175</v>
      </c>
      <c r="Q1680" s="13" t="n">
        <v>-0.170978327228327</v>
      </c>
      <c r="R1680" s="13" t="n">
        <v>-0.203863898500577</v>
      </c>
      <c r="S1680" s="11" t="n">
        <v>4</v>
      </c>
      <c r="T1680" s="13" t="n">
        <v>-0.0397553516819572</v>
      </c>
      <c r="U1680" s="13" t="n">
        <v>-0.00782372664857101</v>
      </c>
      <c r="V1680" s="11" t="n">
        <v>0</v>
      </c>
      <c r="W1680" s="13"/>
      <c r="X1680" s="11"/>
      <c r="Y1680" s="11"/>
      <c r="Z1680" s="11"/>
      <c r="AA1680" s="11"/>
      <c r="AB1680" s="10" t="s">
        <v>516</v>
      </c>
      <c r="AC1680" s="11" t="n">
        <v>134</v>
      </c>
      <c r="AD1680" s="11" t="n">
        <v>60</v>
      </c>
      <c r="AE1680" s="11" t="n">
        <v>89</v>
      </c>
      <c r="AF1680" s="11" t="n">
        <v>19</v>
      </c>
      <c r="AG1680" s="11" t="n">
        <v>12</v>
      </c>
      <c r="AH1680" s="11" t="n">
        <v>0</v>
      </c>
      <c r="AI1680" s="13" t="n">
        <v>0.426751592356688</v>
      </c>
      <c r="AJ1680" s="13" t="n">
        <v>0.191082802547771</v>
      </c>
      <c r="AK1680" s="13" t="n">
        <v>0.28343949044586</v>
      </c>
      <c r="AL1680" s="13" t="n">
        <v>0.0605095541401274</v>
      </c>
      <c r="AM1680" s="13" t="n">
        <v>0.0382165605095541</v>
      </c>
      <c r="AN1680" s="11" t="n">
        <v>0</v>
      </c>
      <c r="AO1680" s="13" t="n">
        <v>0</v>
      </c>
      <c r="AP1680" s="11" t="n">
        <v>31</v>
      </c>
      <c r="AQ1680" s="11" t="n">
        <v>17</v>
      </c>
      <c r="AR1680" s="13" t="n">
        <v>0.0945121951219512</v>
      </c>
      <c r="AS1680" s="13" t="n">
        <v>0.0518292682926829</v>
      </c>
      <c r="AT1680" s="14" t="n">
        <f aca="false">SUMIFS(시도_소아과개폐업!$C$5:$C$293,시도_소아과개폐업!$A$5:$A$293,$D1680,시도_소아과개폐업!$B$5:$B$293,$B1680)</f>
        <v>9</v>
      </c>
      <c r="AU1680" s="14" t="n">
        <f aca="false">SUMIFS(시도_소아과개폐업!$D$5:$D$293,시도_소아과개폐업!$A$5:$A$293,$D1680,시도_소아과개폐업!$B$5:$B$293,$B1680)</f>
        <v>4</v>
      </c>
      <c r="AV1680" s="14" t="n">
        <f aca="false">SUMIFS(시도_소아과개폐업!$F$5:$F$293,시도_소아과개폐업!$A$5:$A$293,$D1680,시도_소아과개폐업!$B$5:$B$293,$B1680)</f>
        <v>5</v>
      </c>
      <c r="AW1680" s="15" t="n">
        <f aca="false">SUMIFS(시도_소아과개폐업!$G$5:$G$293,시도_소아과개폐업!$A$5:$A$293,$D1680,시도_소아과개폐업!$B$5:$B$293,$B1680)</f>
        <v>0.181818181818182</v>
      </c>
      <c r="AX1680" s="14" t="n">
        <f aca="false">SUMIFS(시도_소아과개폐업!$H$5:$H$293,시도_소아과개폐업!$A$5:$A$293,$D1680,시도_소아과개폐업!$B$5:$B$293,$B1680)</f>
        <v>9</v>
      </c>
      <c r="AY1680" s="14" t="n">
        <f aca="false">SUMIFS(시군구_병원급!$E$5:$E$3668,시군구_병원급!$A$5:$A$3668,$A1680,시군구_병원급!$D$5:$D$3668,$D1680)</f>
        <v>4</v>
      </c>
      <c r="AZ1680" s="14" t="n">
        <f aca="false">SUMIFS(시군구_병원급!$F$5:$F$3668,시군구_병원급!$A$5:$A$3668,$A1680,시군구_병원급!$D$5:$D$3668,$D1680)</f>
        <v>2</v>
      </c>
      <c r="BA1680" s="14" t="n">
        <f aca="false">SUMIFS(시군구_병원급!$G$5:$G$3668,시군구_병원급!$A$5:$A$3668,$A1680,시군구_병원급!$D$5:$D$3668,$D1680)</f>
        <v>5</v>
      </c>
      <c r="BB1680" s="14" t="n">
        <f aca="false">SUMIFS(시군구_병원급!$H$5:$H$3668,시군구_병원급!$A$5:$A$3668,$A1680,시군구_병원급!$D$5:$D$3668,$D1680)</f>
        <v>14</v>
      </c>
      <c r="BC1680" s="16" t="n">
        <f aca="false">K1680+AY1680</f>
        <v>30</v>
      </c>
      <c r="BD1680" s="17" t="n">
        <f aca="false">IF(E1680=0,"",(K1680+AY1680)/E1680*1000)</f>
        <v>1.38077046992222</v>
      </c>
      <c r="BE1680" s="16" t="n">
        <f aca="false">AY1680-SUMIFS(시군구_병원급!$E$5:$E$3668,시군구_병원급!$A$5:$A$3668,$A1680,시군구_병원급!$D$5:$D$3668,$D1680-3)</f>
        <v>0</v>
      </c>
      <c r="BF1680" s="16" t="n">
        <f aca="false">IF(AY1680=0,1,0)</f>
        <v>0</v>
      </c>
      <c r="BG1680" s="16" t="n">
        <f aca="false">IF(K1680+AY1680=0,1,0)</f>
        <v>0</v>
      </c>
      <c r="BH1680" s="16" t="n">
        <f aca="false">AF1680+AG1680+AH1680</f>
        <v>31</v>
      </c>
      <c r="BI1680" s="18" t="n">
        <f aca="false">IF(H1680=0,"",BH1680/H1680)</f>
        <v>0.0987261146496815</v>
      </c>
      <c r="BJ1680" s="16" t="n">
        <f aca="false">IF(AP1680="","",AP1680+AN1680)</f>
        <v>31</v>
      </c>
    </row>
    <row r="1681" customFormat="false" ht="15" hidden="false" customHeight="true" outlineLevel="0" collapsed="false">
      <c r="A1681" s="9" t="s">
        <v>201</v>
      </c>
      <c r="B1681" s="10" t="s">
        <v>202</v>
      </c>
      <c r="C1681" s="10" t="s">
        <v>203</v>
      </c>
      <c r="D1681" s="9" t="n">
        <v>2023</v>
      </c>
      <c r="E1681" s="11" t="n">
        <v>42372</v>
      </c>
      <c r="F1681" s="11" t="n">
        <v>5963</v>
      </c>
      <c r="G1681" s="11" t="n">
        <v>5940</v>
      </c>
      <c r="H1681" s="11" t="n">
        <v>771</v>
      </c>
      <c r="I1681" s="11" t="n">
        <v>31962</v>
      </c>
      <c r="J1681" s="11" t="n">
        <v>24551</v>
      </c>
      <c r="K1681" s="11" t="n">
        <v>56</v>
      </c>
      <c r="L1681" s="12" t="n">
        <v>18.1959784763523</v>
      </c>
      <c r="M1681" s="12" t="n">
        <v>1.32162748985179</v>
      </c>
      <c r="N1681" s="13" t="n">
        <v>0.768130905450222</v>
      </c>
      <c r="O1681" s="13" t="n">
        <v>0.754318889832909</v>
      </c>
      <c r="P1681" s="13" t="n">
        <v>0.140186915887851</v>
      </c>
      <c r="Q1681" s="13" t="n">
        <v>-0.188711036225779</v>
      </c>
      <c r="R1681" s="13" t="n">
        <v>-0.128265336072791</v>
      </c>
      <c r="S1681" s="11" t="n">
        <v>1</v>
      </c>
      <c r="T1681" s="13" t="n">
        <v>-0.0493218249075216</v>
      </c>
      <c r="U1681" s="13" t="n">
        <v>-0.0148260025275098</v>
      </c>
      <c r="V1681" s="11" t="n">
        <v>0</v>
      </c>
      <c r="W1681" s="13"/>
      <c r="X1681" s="11"/>
      <c r="Y1681" s="11"/>
      <c r="Z1681" s="11"/>
      <c r="AA1681" s="11"/>
      <c r="AB1681" s="10" t="s">
        <v>516</v>
      </c>
      <c r="AC1681" s="11" t="n">
        <v>81</v>
      </c>
      <c r="AD1681" s="11" t="n">
        <v>251</v>
      </c>
      <c r="AE1681" s="11" t="n">
        <v>398</v>
      </c>
      <c r="AF1681" s="11" t="n">
        <v>27</v>
      </c>
      <c r="AG1681" s="11" t="n">
        <v>10</v>
      </c>
      <c r="AH1681" s="11" t="n">
        <v>4</v>
      </c>
      <c r="AI1681" s="13" t="n">
        <v>0.105058365758755</v>
      </c>
      <c r="AJ1681" s="13" t="n">
        <v>0.325551232166018</v>
      </c>
      <c r="AK1681" s="13" t="n">
        <v>0.51621271076524</v>
      </c>
      <c r="AL1681" s="13" t="n">
        <v>0.0350194552529183</v>
      </c>
      <c r="AM1681" s="13" t="n">
        <v>0.012970168612192</v>
      </c>
      <c r="AN1681" s="11" t="n">
        <v>5</v>
      </c>
      <c r="AO1681" s="13" t="n">
        <v>0.00644329896907217</v>
      </c>
      <c r="AP1681" s="11" t="n">
        <v>59</v>
      </c>
      <c r="AQ1681" s="11" t="n">
        <v>18</v>
      </c>
      <c r="AR1681" s="13" t="n">
        <v>0.0722154222766218</v>
      </c>
      <c r="AS1681" s="13" t="n">
        <v>0.02203182374541</v>
      </c>
      <c r="AT1681" s="14" t="n">
        <f aca="false">SUMIFS(시도_소아과개폐업!$C$5:$C$293,시도_소아과개폐업!$A$5:$A$293,$D1681,시도_소아과개폐업!$B$5:$B$293,$B1681)</f>
        <v>132</v>
      </c>
      <c r="AU1681" s="14" t="n">
        <f aca="false">SUMIFS(시도_소아과개폐업!$D$5:$D$293,시도_소아과개폐업!$A$5:$A$293,$D1681,시도_소아과개폐업!$B$5:$B$293,$B1681)</f>
        <v>87</v>
      </c>
      <c r="AV1681" s="14" t="n">
        <f aca="false">SUMIFS(시도_소아과개폐업!$F$5:$F$293,시도_소아과개폐업!$A$5:$A$293,$D1681,시도_소아과개폐업!$B$5:$B$293,$B1681)</f>
        <v>45</v>
      </c>
      <c r="AW1681" s="15" t="n">
        <f aca="false">SUMIFS(시도_소아과개폐업!$G$5:$G$293,시도_소아과개폐업!$A$5:$A$293,$D1681,시도_소아과개폐업!$B$5:$B$293,$B1681)</f>
        <v>0.130239520958084</v>
      </c>
      <c r="AX1681" s="14" t="n">
        <f aca="false">SUMIFS(시도_소아과개폐업!$H$5:$H$293,시도_소아과개폐업!$A$5:$A$293,$D1681,시도_소아과개폐업!$B$5:$B$293,$B1681)</f>
        <v>280</v>
      </c>
      <c r="AY1681" s="14" t="n">
        <f aca="false">SUMIFS(시군구_병원급!$E$5:$E$3668,시군구_병원급!$A$5:$A$3668,$A1681,시군구_병원급!$D$5:$D$3668,$D1681)</f>
        <v>18</v>
      </c>
      <c r="AZ1681" s="14" t="n">
        <f aca="false">SUMIFS(시군구_병원급!$F$5:$F$3668,시군구_병원급!$A$5:$A$3668,$A1681,시군구_병원급!$D$5:$D$3668,$D1681)</f>
        <v>6</v>
      </c>
      <c r="BA1681" s="14" t="n">
        <f aca="false">SUMIFS(시군구_병원급!$G$5:$G$3668,시군구_병원급!$A$5:$A$3668,$A1681,시군구_병원급!$D$5:$D$3668,$D1681)</f>
        <v>38</v>
      </c>
      <c r="BB1681" s="14" t="n">
        <f aca="false">SUMIFS(시군구_병원급!$H$5:$H$3668,시군구_병원급!$A$5:$A$3668,$A1681,시군구_병원급!$D$5:$D$3668,$D1681)</f>
        <v>77</v>
      </c>
      <c r="BC1681" s="16" t="n">
        <f aca="false">K1681+AY1681</f>
        <v>74</v>
      </c>
      <c r="BD1681" s="17" t="n">
        <f aca="false">IF(E1681=0,"",(K1681+AY1681)/E1681*1000)</f>
        <v>1.74643632587558</v>
      </c>
      <c r="BE1681" s="16" t="n">
        <f aca="false">AY1681-SUMIFS(시군구_병원급!$E$5:$E$3668,시군구_병원급!$A$5:$A$3668,$A1681,시군구_병원급!$D$5:$D$3668,$D1681-3)</f>
        <v>-1</v>
      </c>
      <c r="BF1681" s="16" t="n">
        <f aca="false">IF(AY1681=0,1,0)</f>
        <v>0</v>
      </c>
      <c r="BG1681" s="16" t="n">
        <f aca="false">IF(K1681+AY1681=0,1,0)</f>
        <v>0</v>
      </c>
      <c r="BH1681" s="16" t="n">
        <f aca="false">AF1681+AG1681+AH1681</f>
        <v>41</v>
      </c>
      <c r="BI1681" s="18" t="n">
        <f aca="false">IF(H1681=0,"",BH1681/H1681)</f>
        <v>0.053177691309987</v>
      </c>
      <c r="BJ1681" s="16" t="n">
        <f aca="false">IF(AP1681="","",AP1681+AN1681)</f>
        <v>64</v>
      </c>
    </row>
    <row r="1682" customFormat="false" ht="15" hidden="false" customHeight="true" outlineLevel="0" collapsed="false">
      <c r="A1682" s="9" t="s">
        <v>204</v>
      </c>
      <c r="B1682" s="10" t="s">
        <v>202</v>
      </c>
      <c r="C1682" s="10" t="s">
        <v>205</v>
      </c>
      <c r="D1682" s="9" t="n">
        <v>2023</v>
      </c>
      <c r="E1682" s="11" t="n">
        <v>30921</v>
      </c>
      <c r="F1682" s="11" t="n">
        <v>4284</v>
      </c>
      <c r="G1682" s="11" t="n">
        <v>4372</v>
      </c>
      <c r="H1682" s="11" t="n">
        <v>480</v>
      </c>
      <c r="I1682" s="11" t="n">
        <v>24468</v>
      </c>
      <c r="J1682" s="11" t="n">
        <v>18225</v>
      </c>
      <c r="K1682" s="11" t="n">
        <v>65</v>
      </c>
      <c r="L1682" s="12" t="n">
        <v>15.5234306781799</v>
      </c>
      <c r="M1682" s="12" t="n">
        <v>2.10213123767019</v>
      </c>
      <c r="N1682" s="13" t="n">
        <v>0.744850416871015</v>
      </c>
      <c r="O1682" s="13" t="n">
        <v>0.791306878820219</v>
      </c>
      <c r="P1682" s="13" t="n">
        <v>0.141392581093755</v>
      </c>
      <c r="Q1682" s="13" t="n">
        <v>-0.153915613199803</v>
      </c>
      <c r="R1682" s="13" t="n">
        <v>-0.144422700587084</v>
      </c>
      <c r="S1682" s="11" t="n">
        <v>5</v>
      </c>
      <c r="T1682" s="13" t="n">
        <v>-0.0679611650485437</v>
      </c>
      <c r="U1682" s="13" t="n">
        <v>-0.0193972427059955</v>
      </c>
      <c r="V1682" s="11" t="n">
        <v>0</v>
      </c>
      <c r="W1682" s="13"/>
      <c r="X1682" s="11"/>
      <c r="Y1682" s="11"/>
      <c r="Z1682" s="11"/>
      <c r="AA1682" s="11"/>
      <c r="AB1682" s="10" t="s">
        <v>516</v>
      </c>
      <c r="AC1682" s="11" t="n">
        <v>105</v>
      </c>
      <c r="AD1682" s="11" t="n">
        <v>100</v>
      </c>
      <c r="AE1682" s="11" t="n">
        <v>202</v>
      </c>
      <c r="AF1682" s="11" t="n">
        <v>59</v>
      </c>
      <c r="AG1682" s="11" t="n">
        <v>8</v>
      </c>
      <c r="AH1682" s="11" t="n">
        <v>6</v>
      </c>
      <c r="AI1682" s="13" t="n">
        <v>0.21875</v>
      </c>
      <c r="AJ1682" s="13" t="n">
        <v>0.208333333333333</v>
      </c>
      <c r="AK1682" s="13" t="n">
        <v>0.420833333333333</v>
      </c>
      <c r="AL1682" s="13" t="n">
        <v>0.122916666666667</v>
      </c>
      <c r="AM1682" s="13" t="n">
        <v>0.0166666666666667</v>
      </c>
      <c r="AN1682" s="11" t="n">
        <v>2</v>
      </c>
      <c r="AO1682" s="13" t="n">
        <v>0.004149377593361</v>
      </c>
      <c r="AP1682" s="11" t="n">
        <v>53</v>
      </c>
      <c r="AQ1682" s="11" t="n">
        <v>12</v>
      </c>
      <c r="AR1682" s="13" t="n">
        <v>0.101338432122371</v>
      </c>
      <c r="AS1682" s="13" t="n">
        <v>0.0229445506692161</v>
      </c>
      <c r="AT1682" s="14" t="n">
        <f aca="false">SUMIFS(시도_소아과개폐업!$C$5:$C$293,시도_소아과개폐업!$A$5:$A$293,$D1682,시도_소아과개폐업!$B$5:$B$293,$B1682)</f>
        <v>132</v>
      </c>
      <c r="AU1682" s="14" t="n">
        <f aca="false">SUMIFS(시도_소아과개폐업!$D$5:$D$293,시도_소아과개폐업!$A$5:$A$293,$D1682,시도_소아과개폐업!$B$5:$B$293,$B1682)</f>
        <v>87</v>
      </c>
      <c r="AV1682" s="14" t="n">
        <f aca="false">SUMIFS(시도_소아과개폐업!$F$5:$F$293,시도_소아과개폐업!$A$5:$A$293,$D1682,시도_소아과개폐업!$B$5:$B$293,$B1682)</f>
        <v>45</v>
      </c>
      <c r="AW1682" s="15" t="n">
        <f aca="false">SUMIFS(시도_소아과개폐업!$G$5:$G$293,시도_소아과개폐업!$A$5:$A$293,$D1682,시도_소아과개폐업!$B$5:$B$293,$B1682)</f>
        <v>0.130239520958084</v>
      </c>
      <c r="AX1682" s="14" t="n">
        <f aca="false">SUMIFS(시도_소아과개폐업!$H$5:$H$293,시도_소아과개폐업!$A$5:$A$293,$D1682,시도_소아과개폐업!$B$5:$B$293,$B1682)</f>
        <v>280</v>
      </c>
      <c r="AY1682" s="14" t="n">
        <f aca="false">SUMIFS(시군구_병원급!$E$5:$E$3668,시군구_병원급!$A$5:$A$3668,$A1682,시군구_병원급!$D$5:$D$3668,$D1682)</f>
        <v>13</v>
      </c>
      <c r="AZ1682" s="14" t="n">
        <f aca="false">SUMIFS(시군구_병원급!$F$5:$F$3668,시군구_병원급!$A$5:$A$3668,$A1682,시군구_병원급!$D$5:$D$3668,$D1682)</f>
        <v>7</v>
      </c>
      <c r="BA1682" s="14" t="n">
        <f aca="false">SUMIFS(시군구_병원급!$G$5:$G$3668,시군구_병원급!$A$5:$A$3668,$A1682,시군구_병원급!$D$5:$D$3668,$D1682)</f>
        <v>24</v>
      </c>
      <c r="BB1682" s="14" t="n">
        <f aca="false">SUMIFS(시군구_병원급!$H$5:$H$3668,시군구_병원급!$A$5:$A$3668,$A1682,시군구_병원급!$D$5:$D$3668,$D1682)</f>
        <v>55</v>
      </c>
      <c r="BC1682" s="16" t="n">
        <f aca="false">K1682+AY1682</f>
        <v>78</v>
      </c>
      <c r="BD1682" s="17" t="n">
        <f aca="false">IF(E1682=0,"",(K1682+AY1682)/E1682*1000)</f>
        <v>2.52255748520423</v>
      </c>
      <c r="BE1682" s="16" t="n">
        <f aca="false">AY1682-SUMIFS(시군구_병원급!$E$5:$E$3668,시군구_병원급!$A$5:$A$3668,$A1682,시군구_병원급!$D$5:$D$3668,$D1682-3)</f>
        <v>-1</v>
      </c>
      <c r="BF1682" s="16" t="n">
        <f aca="false">IF(AY1682=0,1,0)</f>
        <v>0</v>
      </c>
      <c r="BG1682" s="16" t="n">
        <f aca="false">IF(K1682+AY1682=0,1,0)</f>
        <v>0</v>
      </c>
      <c r="BH1682" s="16" t="n">
        <f aca="false">AF1682+AG1682+AH1682</f>
        <v>73</v>
      </c>
      <c r="BI1682" s="18" t="n">
        <f aca="false">IF(H1682=0,"",BH1682/H1682)</f>
        <v>0.152083333333333</v>
      </c>
      <c r="BJ1682" s="16" t="n">
        <f aca="false">IF(AP1682="","",AP1682+AN1682)</f>
        <v>55</v>
      </c>
    </row>
    <row r="1683" customFormat="false" ht="15" hidden="false" customHeight="true" outlineLevel="0" collapsed="false">
      <c r="A1683" s="9" t="s">
        <v>206</v>
      </c>
      <c r="B1683" s="10" t="s">
        <v>202</v>
      </c>
      <c r="C1683" s="10" t="s">
        <v>207</v>
      </c>
      <c r="D1683" s="9" t="n">
        <v>2023</v>
      </c>
      <c r="E1683" s="11" t="n">
        <v>15728</v>
      </c>
      <c r="F1683" s="11" t="n">
        <v>2149</v>
      </c>
      <c r="G1683" s="11" t="n">
        <v>2106</v>
      </c>
      <c r="H1683" s="11" t="n">
        <v>317</v>
      </c>
      <c r="I1683" s="11" t="n">
        <v>13625</v>
      </c>
      <c r="J1683" s="11" t="n">
        <v>10459</v>
      </c>
      <c r="K1683" s="11" t="n">
        <v>20</v>
      </c>
      <c r="L1683" s="12" t="n">
        <v>20.1551373346897</v>
      </c>
      <c r="M1683" s="12" t="n">
        <v>1.27161749745677</v>
      </c>
      <c r="N1683" s="13" t="n">
        <v>0.767633027522936</v>
      </c>
      <c r="O1683" s="13" t="n">
        <v>0.866289420142421</v>
      </c>
      <c r="P1683" s="13" t="n">
        <v>0.133901322482197</v>
      </c>
      <c r="Q1683" s="13" t="n">
        <v>-0.154908387512761</v>
      </c>
      <c r="R1683" s="13" t="n">
        <v>-0.0851433536055604</v>
      </c>
      <c r="S1683" s="11" t="n">
        <v>-1</v>
      </c>
      <c r="T1683" s="13" t="n">
        <v>-0.0565476190476191</v>
      </c>
      <c r="U1683" s="13" t="n">
        <v>-0.0325901732462369</v>
      </c>
      <c r="V1683" s="11" t="n">
        <v>0</v>
      </c>
      <c r="W1683" s="13"/>
      <c r="X1683" s="11"/>
      <c r="Y1683" s="11"/>
      <c r="Z1683" s="11"/>
      <c r="AA1683" s="11"/>
      <c r="AB1683" s="10" t="s">
        <v>516</v>
      </c>
      <c r="AC1683" s="11" t="n">
        <v>43</v>
      </c>
      <c r="AD1683" s="11" t="n">
        <v>103</v>
      </c>
      <c r="AE1683" s="11" t="n">
        <v>160</v>
      </c>
      <c r="AF1683" s="11" t="n">
        <v>8</v>
      </c>
      <c r="AG1683" s="11" t="n">
        <v>2</v>
      </c>
      <c r="AH1683" s="11" t="n">
        <v>1</v>
      </c>
      <c r="AI1683" s="13" t="n">
        <v>0.135646687697161</v>
      </c>
      <c r="AJ1683" s="13" t="n">
        <v>0.324921135646688</v>
      </c>
      <c r="AK1683" s="13" t="n">
        <v>0.504731861198738</v>
      </c>
      <c r="AL1683" s="13" t="n">
        <v>0.0252365930599369</v>
      </c>
      <c r="AM1683" s="13" t="n">
        <v>0.00630914826498423</v>
      </c>
      <c r="AN1683" s="11" t="n">
        <v>4</v>
      </c>
      <c r="AO1683" s="13" t="n">
        <v>0.0124610591900312</v>
      </c>
      <c r="AP1683" s="11" t="n">
        <v>38</v>
      </c>
      <c r="AQ1683" s="11" t="n">
        <v>8</v>
      </c>
      <c r="AR1683" s="13" t="n">
        <v>0.108262108262108</v>
      </c>
      <c r="AS1683" s="13" t="n">
        <v>0.0227920227920228</v>
      </c>
      <c r="AT1683" s="14" t="n">
        <f aca="false">SUMIFS(시도_소아과개폐업!$C$5:$C$293,시도_소아과개폐업!$A$5:$A$293,$D1683,시도_소아과개폐업!$B$5:$B$293,$B1683)</f>
        <v>132</v>
      </c>
      <c r="AU1683" s="14" t="n">
        <f aca="false">SUMIFS(시도_소아과개폐업!$D$5:$D$293,시도_소아과개폐업!$A$5:$A$293,$D1683,시도_소아과개폐업!$B$5:$B$293,$B1683)</f>
        <v>87</v>
      </c>
      <c r="AV1683" s="14" t="n">
        <f aca="false">SUMIFS(시도_소아과개폐업!$F$5:$F$293,시도_소아과개폐업!$A$5:$A$293,$D1683,시도_소아과개폐업!$B$5:$B$293,$B1683)</f>
        <v>45</v>
      </c>
      <c r="AW1683" s="15" t="n">
        <f aca="false">SUMIFS(시도_소아과개폐업!$G$5:$G$293,시도_소아과개폐업!$A$5:$A$293,$D1683,시도_소아과개폐업!$B$5:$B$293,$B1683)</f>
        <v>0.130239520958084</v>
      </c>
      <c r="AX1683" s="14" t="n">
        <f aca="false">SUMIFS(시도_소아과개폐업!$H$5:$H$293,시도_소아과개폐업!$A$5:$A$293,$D1683,시도_소아과개폐업!$B$5:$B$293,$B1683)</f>
        <v>280</v>
      </c>
      <c r="AY1683" s="14" t="n">
        <f aca="false">SUMIFS(시군구_병원급!$E$5:$E$3668,시군구_병원급!$A$5:$A$3668,$A1683,시군구_병원급!$D$5:$D$3668,$D1683)</f>
        <v>9</v>
      </c>
      <c r="AZ1683" s="14" t="n">
        <f aca="false">SUMIFS(시군구_병원급!$F$5:$F$3668,시군구_병원급!$A$5:$A$3668,$A1683,시군구_병원급!$D$5:$D$3668,$D1683)</f>
        <v>5</v>
      </c>
      <c r="BA1683" s="14" t="n">
        <f aca="false">SUMIFS(시군구_병원급!$G$5:$G$3668,시군구_병원급!$A$5:$A$3668,$A1683,시군구_병원급!$D$5:$D$3668,$D1683)</f>
        <v>17</v>
      </c>
      <c r="BB1683" s="14" t="n">
        <f aca="false">SUMIFS(시군구_병원급!$H$5:$H$3668,시군구_병원급!$A$5:$A$3668,$A1683,시군구_병원급!$D$5:$D$3668,$D1683)</f>
        <v>37</v>
      </c>
      <c r="BC1683" s="16" t="n">
        <f aca="false">K1683+AY1683</f>
        <v>29</v>
      </c>
      <c r="BD1683" s="17" t="n">
        <f aca="false">IF(E1683=0,"",(K1683+AY1683)/E1683*1000)</f>
        <v>1.84384537131231</v>
      </c>
      <c r="BE1683" s="16" t="n">
        <f aca="false">AY1683-SUMIFS(시군구_병원급!$E$5:$E$3668,시군구_병원급!$A$5:$A$3668,$A1683,시군구_병원급!$D$5:$D$3668,$D1683-3)</f>
        <v>-1</v>
      </c>
      <c r="BF1683" s="16" t="n">
        <f aca="false">IF(AY1683=0,1,0)</f>
        <v>0</v>
      </c>
      <c r="BG1683" s="16" t="n">
        <f aca="false">IF(K1683+AY1683=0,1,0)</f>
        <v>0</v>
      </c>
      <c r="BH1683" s="16" t="n">
        <f aca="false">AF1683+AG1683+AH1683</f>
        <v>11</v>
      </c>
      <c r="BI1683" s="18" t="n">
        <f aca="false">IF(H1683=0,"",BH1683/H1683)</f>
        <v>0.0347003154574133</v>
      </c>
      <c r="BJ1683" s="16" t="n">
        <f aca="false">IF(AP1683="","",AP1683+AN1683)</f>
        <v>42</v>
      </c>
    </row>
    <row r="1684" customFormat="false" ht="15" hidden="false" customHeight="true" outlineLevel="0" collapsed="false">
      <c r="A1684" s="9" t="s">
        <v>208</v>
      </c>
      <c r="B1684" s="10" t="s">
        <v>202</v>
      </c>
      <c r="C1684" s="10" t="s">
        <v>209</v>
      </c>
      <c r="D1684" s="9" t="n">
        <v>2023</v>
      </c>
      <c r="E1684" s="11" t="n">
        <v>18749</v>
      </c>
      <c r="F1684" s="11" t="n">
        <v>2933</v>
      </c>
      <c r="G1684" s="11" t="n">
        <v>3093</v>
      </c>
      <c r="H1684" s="11" t="n">
        <v>329</v>
      </c>
      <c r="I1684" s="11" t="n">
        <v>13988</v>
      </c>
      <c r="J1684" s="11" t="n">
        <v>11289</v>
      </c>
      <c r="K1684" s="11" t="n">
        <v>27</v>
      </c>
      <c r="L1684" s="12" t="n">
        <v>17.5476025388021</v>
      </c>
      <c r="M1684" s="12" t="n">
        <v>1.44007680409622</v>
      </c>
      <c r="N1684" s="13" t="n">
        <v>0.807048899056334</v>
      </c>
      <c r="O1684" s="13" t="n">
        <v>0.7460664568777</v>
      </c>
      <c r="P1684" s="13" t="n">
        <v>0.164968798335911</v>
      </c>
      <c r="Q1684" s="13" t="n">
        <v>-0.122935865649998</v>
      </c>
      <c r="R1684" s="13" t="n">
        <v>-0.0558608058608059</v>
      </c>
      <c r="S1684" s="11" t="n">
        <v>-3</v>
      </c>
      <c r="T1684" s="13" t="n">
        <v>-0.0653409090909091</v>
      </c>
      <c r="U1684" s="13" t="n">
        <v>-0.0396814499519429</v>
      </c>
      <c r="V1684" s="11" t="n">
        <v>0</v>
      </c>
      <c r="W1684" s="13"/>
      <c r="X1684" s="11"/>
      <c r="Y1684" s="11"/>
      <c r="Z1684" s="11"/>
      <c r="AA1684" s="11"/>
      <c r="AB1684" s="10" t="s">
        <v>516</v>
      </c>
      <c r="AC1684" s="11" t="n">
        <v>42</v>
      </c>
      <c r="AD1684" s="11" t="n">
        <v>84</v>
      </c>
      <c r="AE1684" s="11" t="n">
        <v>188</v>
      </c>
      <c r="AF1684" s="11" t="n">
        <v>9</v>
      </c>
      <c r="AG1684" s="11" t="n">
        <v>2</v>
      </c>
      <c r="AH1684" s="11" t="n">
        <v>4</v>
      </c>
      <c r="AI1684" s="13" t="n">
        <v>0.127659574468085</v>
      </c>
      <c r="AJ1684" s="13" t="n">
        <v>0.25531914893617</v>
      </c>
      <c r="AK1684" s="13" t="n">
        <v>0.571428571428571</v>
      </c>
      <c r="AL1684" s="13" t="n">
        <v>0.027355623100304</v>
      </c>
      <c r="AM1684" s="13" t="n">
        <v>0.0060790273556231</v>
      </c>
      <c r="AN1684" s="11" t="n">
        <v>4</v>
      </c>
      <c r="AO1684" s="13" t="n">
        <v>0.012012012012012</v>
      </c>
      <c r="AP1684" s="11" t="n">
        <v>25</v>
      </c>
      <c r="AQ1684" s="11" t="n">
        <v>1</v>
      </c>
      <c r="AR1684" s="13" t="n">
        <v>0.0700280112044818</v>
      </c>
      <c r="AS1684" s="13" t="n">
        <v>0.00280112044817927</v>
      </c>
      <c r="AT1684" s="14" t="n">
        <f aca="false">SUMIFS(시도_소아과개폐업!$C$5:$C$293,시도_소아과개폐업!$A$5:$A$293,$D1684,시도_소아과개폐업!$B$5:$B$293,$B1684)</f>
        <v>132</v>
      </c>
      <c r="AU1684" s="14" t="n">
        <f aca="false">SUMIFS(시도_소아과개폐업!$D$5:$D$293,시도_소아과개폐업!$A$5:$A$293,$D1684,시도_소아과개폐업!$B$5:$B$293,$B1684)</f>
        <v>87</v>
      </c>
      <c r="AV1684" s="14" t="n">
        <f aca="false">SUMIFS(시도_소아과개폐업!$F$5:$F$293,시도_소아과개폐업!$A$5:$A$293,$D1684,시도_소아과개폐업!$B$5:$B$293,$B1684)</f>
        <v>45</v>
      </c>
      <c r="AW1684" s="15" t="n">
        <f aca="false">SUMIFS(시도_소아과개폐업!$G$5:$G$293,시도_소아과개폐업!$A$5:$A$293,$D1684,시도_소아과개폐업!$B$5:$B$293,$B1684)</f>
        <v>0.130239520958084</v>
      </c>
      <c r="AX1684" s="14" t="n">
        <f aca="false">SUMIFS(시도_소아과개폐업!$H$5:$H$293,시도_소아과개폐업!$A$5:$A$293,$D1684,시도_소아과개폐업!$B$5:$B$293,$B1684)</f>
        <v>280</v>
      </c>
      <c r="AY1684" s="14" t="n">
        <f aca="false">SUMIFS(시군구_병원급!$E$5:$E$3668,시군구_병원급!$A$5:$A$3668,$A1684,시군구_병원급!$D$5:$D$3668,$D1684)</f>
        <v>6</v>
      </c>
      <c r="AZ1684" s="14" t="n">
        <f aca="false">SUMIFS(시군구_병원급!$F$5:$F$3668,시군구_병원급!$A$5:$A$3668,$A1684,시군구_병원급!$D$5:$D$3668,$D1684)</f>
        <v>3</v>
      </c>
      <c r="BA1684" s="14" t="n">
        <f aca="false">SUMIFS(시군구_병원급!$G$5:$G$3668,시군구_병원급!$A$5:$A$3668,$A1684,시군구_병원급!$D$5:$D$3668,$D1684)</f>
        <v>15</v>
      </c>
      <c r="BB1684" s="14" t="n">
        <f aca="false">SUMIFS(시군구_병원급!$H$5:$H$3668,시군구_병원급!$A$5:$A$3668,$A1684,시군구_병원급!$D$5:$D$3668,$D1684)</f>
        <v>32</v>
      </c>
      <c r="BC1684" s="16" t="n">
        <f aca="false">K1684+AY1684</f>
        <v>33</v>
      </c>
      <c r="BD1684" s="17" t="n">
        <f aca="false">IF(E1684=0,"",(K1684+AY1684)/E1684*1000)</f>
        <v>1.76009387167316</v>
      </c>
      <c r="BE1684" s="16" t="n">
        <f aca="false">AY1684-SUMIFS(시군구_병원급!$E$5:$E$3668,시군구_병원급!$A$5:$A$3668,$A1684,시군구_병원급!$D$5:$D$3668,$D1684-3)</f>
        <v>1</v>
      </c>
      <c r="BF1684" s="16" t="n">
        <f aca="false">IF(AY1684=0,1,0)</f>
        <v>0</v>
      </c>
      <c r="BG1684" s="16" t="n">
        <f aca="false">IF(K1684+AY1684=0,1,0)</f>
        <v>0</v>
      </c>
      <c r="BH1684" s="16" t="n">
        <f aca="false">AF1684+AG1684+AH1684</f>
        <v>15</v>
      </c>
      <c r="BI1684" s="18" t="n">
        <f aca="false">IF(H1684=0,"",BH1684/H1684)</f>
        <v>0.0455927051671733</v>
      </c>
      <c r="BJ1684" s="16" t="n">
        <f aca="false">IF(AP1684="","",AP1684+AN1684)</f>
        <v>29</v>
      </c>
    </row>
    <row r="1685" customFormat="false" ht="15" hidden="false" customHeight="true" outlineLevel="0" collapsed="false">
      <c r="A1685" s="9" t="s">
        <v>210</v>
      </c>
      <c r="B1685" s="10" t="s">
        <v>202</v>
      </c>
      <c r="C1685" s="10" t="s">
        <v>211</v>
      </c>
      <c r="D1685" s="9" t="n">
        <v>2023</v>
      </c>
      <c r="E1685" s="11" t="n">
        <v>23457</v>
      </c>
      <c r="F1685" s="11" t="n">
        <v>3231</v>
      </c>
      <c r="G1685" s="11" t="n">
        <v>3339</v>
      </c>
      <c r="H1685" s="11" t="n">
        <v>462</v>
      </c>
      <c r="I1685" s="11" t="n">
        <v>19232</v>
      </c>
      <c r="J1685" s="11" t="n">
        <v>14360</v>
      </c>
      <c r="K1685" s="11" t="n">
        <v>36</v>
      </c>
      <c r="L1685" s="12" t="n">
        <v>19.6956132497762</v>
      </c>
      <c r="M1685" s="12" t="n">
        <v>1.53472311037217</v>
      </c>
      <c r="N1685" s="13" t="n">
        <v>0.746672212978369</v>
      </c>
      <c r="O1685" s="13" t="n">
        <v>0.819883190518822</v>
      </c>
      <c r="P1685" s="13" t="n">
        <v>0.142345568487019</v>
      </c>
      <c r="Q1685" s="13" t="n">
        <v>-0.243956681492941</v>
      </c>
      <c r="R1685" s="13" t="n">
        <v>-0.213056799434363</v>
      </c>
      <c r="S1685" s="11" t="n">
        <v>1</v>
      </c>
      <c r="T1685" s="13" t="n">
        <v>-0.0395010395010395</v>
      </c>
      <c r="U1685" s="13" t="n">
        <v>-0.0234093332656273</v>
      </c>
      <c r="V1685" s="11" t="n">
        <v>0</v>
      </c>
      <c r="W1685" s="13"/>
      <c r="X1685" s="11"/>
      <c r="Y1685" s="11"/>
      <c r="Z1685" s="11"/>
      <c r="AA1685" s="11"/>
      <c r="AB1685" s="10" t="s">
        <v>516</v>
      </c>
      <c r="AC1685" s="11" t="n">
        <v>60</v>
      </c>
      <c r="AD1685" s="11" t="n">
        <v>165</v>
      </c>
      <c r="AE1685" s="11" t="n">
        <v>212</v>
      </c>
      <c r="AF1685" s="11" t="n">
        <v>9</v>
      </c>
      <c r="AG1685" s="11" t="n">
        <v>12</v>
      </c>
      <c r="AH1685" s="11" t="n">
        <v>4</v>
      </c>
      <c r="AI1685" s="13" t="n">
        <v>0.12987012987013</v>
      </c>
      <c r="AJ1685" s="13" t="n">
        <v>0.357142857142857</v>
      </c>
      <c r="AK1685" s="13" t="n">
        <v>0.458874458874459</v>
      </c>
      <c r="AL1685" s="13" t="n">
        <v>0.0194805194805195</v>
      </c>
      <c r="AM1685" s="13" t="n">
        <v>0.025974025974026</v>
      </c>
      <c r="AN1685" s="11" t="n">
        <v>7</v>
      </c>
      <c r="AO1685" s="13" t="n">
        <v>0.0149253731343284</v>
      </c>
      <c r="AP1685" s="11" t="n">
        <v>31</v>
      </c>
      <c r="AQ1685" s="11" t="n">
        <v>14</v>
      </c>
      <c r="AR1685" s="13" t="n">
        <v>0.0637860082304527</v>
      </c>
      <c r="AS1685" s="13" t="n">
        <v>0.0288065843621399</v>
      </c>
      <c r="AT1685" s="14" t="n">
        <f aca="false">SUMIFS(시도_소아과개폐업!$C$5:$C$293,시도_소아과개폐업!$A$5:$A$293,$D1685,시도_소아과개폐업!$B$5:$B$293,$B1685)</f>
        <v>132</v>
      </c>
      <c r="AU1685" s="14" t="n">
        <f aca="false">SUMIFS(시도_소아과개폐업!$D$5:$D$293,시도_소아과개폐업!$A$5:$A$293,$D1685,시도_소아과개폐업!$B$5:$B$293,$B1685)</f>
        <v>87</v>
      </c>
      <c r="AV1685" s="14" t="n">
        <f aca="false">SUMIFS(시도_소아과개폐업!$F$5:$F$293,시도_소아과개폐업!$A$5:$A$293,$D1685,시도_소아과개폐업!$B$5:$B$293,$B1685)</f>
        <v>45</v>
      </c>
      <c r="AW1685" s="15" t="n">
        <f aca="false">SUMIFS(시도_소아과개폐업!$G$5:$G$293,시도_소아과개폐업!$A$5:$A$293,$D1685,시도_소아과개폐업!$B$5:$B$293,$B1685)</f>
        <v>0.130239520958084</v>
      </c>
      <c r="AX1685" s="14" t="n">
        <f aca="false">SUMIFS(시도_소아과개폐업!$H$5:$H$293,시도_소아과개폐업!$A$5:$A$293,$D1685,시도_소아과개폐업!$B$5:$B$293,$B1685)</f>
        <v>280</v>
      </c>
      <c r="AY1685" s="14" t="n">
        <f aca="false">SUMIFS(시군구_병원급!$E$5:$E$3668,시군구_병원급!$A$5:$A$3668,$A1685,시군구_병원급!$D$5:$D$3668,$D1685)</f>
        <v>20</v>
      </c>
      <c r="AZ1685" s="14" t="n">
        <f aca="false">SUMIFS(시군구_병원급!$F$5:$F$3668,시군구_병원급!$A$5:$A$3668,$A1685,시군구_병원급!$D$5:$D$3668,$D1685)</f>
        <v>5</v>
      </c>
      <c r="BA1685" s="14" t="n">
        <f aca="false">SUMIFS(시군구_병원급!$G$5:$G$3668,시군구_병원급!$A$5:$A$3668,$A1685,시군구_병원급!$D$5:$D$3668,$D1685)</f>
        <v>28</v>
      </c>
      <c r="BB1685" s="14" t="n">
        <f aca="false">SUMIFS(시군구_병원급!$H$5:$H$3668,시군구_병원급!$A$5:$A$3668,$A1685,시군구_병원급!$D$5:$D$3668,$D1685)</f>
        <v>67</v>
      </c>
      <c r="BC1685" s="16" t="n">
        <f aca="false">K1685+AY1685</f>
        <v>56</v>
      </c>
      <c r="BD1685" s="17" t="n">
        <f aca="false">IF(E1685=0,"",(K1685+AY1685)/E1685*1000)</f>
        <v>2.38734706057893</v>
      </c>
      <c r="BE1685" s="16" t="n">
        <f aca="false">AY1685-SUMIFS(시군구_병원급!$E$5:$E$3668,시군구_병원급!$A$5:$A$3668,$A1685,시군구_병원급!$D$5:$D$3668,$D1685-3)</f>
        <v>-1</v>
      </c>
      <c r="BF1685" s="16" t="n">
        <f aca="false">IF(AY1685=0,1,0)</f>
        <v>0</v>
      </c>
      <c r="BG1685" s="16" t="n">
        <f aca="false">IF(K1685+AY1685=0,1,0)</f>
        <v>0</v>
      </c>
      <c r="BH1685" s="16" t="n">
        <f aca="false">AF1685+AG1685+AH1685</f>
        <v>25</v>
      </c>
      <c r="BI1685" s="18" t="n">
        <f aca="false">IF(H1685=0,"",BH1685/H1685)</f>
        <v>0.0541125541125541</v>
      </c>
      <c r="BJ1685" s="16" t="n">
        <f aca="false">IF(AP1685="","",AP1685+AN1685)</f>
        <v>38</v>
      </c>
    </row>
    <row r="1686" customFormat="false" ht="15" hidden="false" customHeight="true" outlineLevel="0" collapsed="false">
      <c r="A1686" s="9" t="s">
        <v>212</v>
      </c>
      <c r="B1686" s="10" t="s">
        <v>202</v>
      </c>
      <c r="C1686" s="10" t="s">
        <v>213</v>
      </c>
      <c r="D1686" s="9" t="n">
        <v>2023</v>
      </c>
      <c r="E1686" s="11" t="n">
        <v>9379</v>
      </c>
      <c r="F1686" s="11" t="n">
        <v>1374</v>
      </c>
      <c r="G1686" s="11" t="n">
        <v>1452</v>
      </c>
      <c r="H1686" s="11" t="n">
        <v>184</v>
      </c>
      <c r="I1686" s="11" t="n">
        <v>6941</v>
      </c>
      <c r="J1686" s="11" t="n">
        <v>5634</v>
      </c>
      <c r="K1686" s="11" t="n">
        <v>14</v>
      </c>
      <c r="L1686" s="12" t="n">
        <v>19.6182961936241</v>
      </c>
      <c r="M1686" s="12" t="n">
        <v>1.49269644951487</v>
      </c>
      <c r="N1686" s="13" t="n">
        <v>0.811698602506843</v>
      </c>
      <c r="O1686" s="13" t="n">
        <v>0.740057575434481</v>
      </c>
      <c r="P1686" s="13" t="n">
        <v>0.154813946049686</v>
      </c>
      <c r="Q1686" s="13" t="n">
        <v>-0.228890898626984</v>
      </c>
      <c r="R1686" s="13" t="n">
        <v>-0.128974205158968</v>
      </c>
      <c r="S1686" s="11" t="n">
        <v>-3</v>
      </c>
      <c r="T1686" s="13" t="n">
        <v>-0.0753768844221106</v>
      </c>
      <c r="U1686" s="13" t="n">
        <v>-0.052811135371179</v>
      </c>
      <c r="V1686" s="11" t="n">
        <v>0</v>
      </c>
      <c r="W1686" s="13"/>
      <c r="X1686" s="11"/>
      <c r="Y1686" s="11"/>
      <c r="Z1686" s="11"/>
      <c r="AA1686" s="11"/>
      <c r="AB1686" s="10" t="s">
        <v>516</v>
      </c>
      <c r="AC1686" s="11" t="n">
        <v>33</v>
      </c>
      <c r="AD1686" s="11" t="n">
        <v>38</v>
      </c>
      <c r="AE1686" s="11" t="n">
        <v>106</v>
      </c>
      <c r="AF1686" s="11" t="n">
        <v>4</v>
      </c>
      <c r="AG1686" s="11" t="n">
        <v>1</v>
      </c>
      <c r="AH1686" s="11" t="n">
        <v>2</v>
      </c>
      <c r="AI1686" s="13" t="n">
        <v>0.179347826086957</v>
      </c>
      <c r="AJ1686" s="13" t="n">
        <v>0.206521739130435</v>
      </c>
      <c r="AK1686" s="13" t="n">
        <v>0.576086956521739</v>
      </c>
      <c r="AL1686" s="13" t="n">
        <v>0.0217391304347826</v>
      </c>
      <c r="AM1686" s="13" t="n">
        <v>0.00543478260869565</v>
      </c>
      <c r="AN1686" s="11" t="n">
        <v>1</v>
      </c>
      <c r="AO1686" s="13" t="n">
        <v>0.00540540540540541</v>
      </c>
      <c r="AP1686" s="11" t="n">
        <v>19</v>
      </c>
      <c r="AQ1686" s="11" t="n">
        <v>3</v>
      </c>
      <c r="AR1686" s="13" t="n">
        <v>0.0945273631840796</v>
      </c>
      <c r="AS1686" s="13" t="n">
        <v>0.0149253731343284</v>
      </c>
      <c r="AT1686" s="14" t="n">
        <f aca="false">SUMIFS(시도_소아과개폐업!$C$5:$C$293,시도_소아과개폐업!$A$5:$A$293,$D1686,시도_소아과개폐업!$B$5:$B$293,$B1686)</f>
        <v>132</v>
      </c>
      <c r="AU1686" s="14" t="n">
        <f aca="false">SUMIFS(시도_소아과개폐업!$D$5:$D$293,시도_소아과개폐업!$A$5:$A$293,$D1686,시도_소아과개폐업!$B$5:$B$293,$B1686)</f>
        <v>87</v>
      </c>
      <c r="AV1686" s="14" t="n">
        <f aca="false">SUMIFS(시도_소아과개폐업!$F$5:$F$293,시도_소아과개폐업!$A$5:$A$293,$D1686,시도_소아과개폐업!$B$5:$B$293,$B1686)</f>
        <v>45</v>
      </c>
      <c r="AW1686" s="15" t="n">
        <f aca="false">SUMIFS(시도_소아과개폐업!$G$5:$G$293,시도_소아과개폐업!$A$5:$A$293,$D1686,시도_소아과개폐업!$B$5:$B$293,$B1686)</f>
        <v>0.130239520958084</v>
      </c>
      <c r="AX1686" s="14" t="n">
        <f aca="false">SUMIFS(시도_소아과개폐업!$H$5:$H$293,시도_소아과개폐업!$A$5:$A$293,$D1686,시도_소아과개폐업!$B$5:$B$293,$B1686)</f>
        <v>280</v>
      </c>
      <c r="AY1686" s="14" t="n">
        <f aca="false">SUMIFS(시군구_병원급!$E$5:$E$3668,시군구_병원급!$A$5:$A$3668,$A1686,시군구_병원급!$D$5:$D$3668,$D1686)</f>
        <v>4</v>
      </c>
      <c r="AZ1686" s="14" t="n">
        <f aca="false">SUMIFS(시군구_병원급!$F$5:$F$3668,시군구_병원급!$A$5:$A$3668,$A1686,시군구_병원급!$D$5:$D$3668,$D1686)</f>
        <v>2</v>
      </c>
      <c r="BA1686" s="14" t="n">
        <f aca="false">SUMIFS(시군구_병원급!$G$5:$G$3668,시군구_병원급!$A$5:$A$3668,$A1686,시군구_병원급!$D$5:$D$3668,$D1686)</f>
        <v>8</v>
      </c>
      <c r="BB1686" s="14" t="n">
        <f aca="false">SUMIFS(시군구_병원급!$H$5:$H$3668,시군구_병원급!$A$5:$A$3668,$A1686,시군구_병원급!$D$5:$D$3668,$D1686)</f>
        <v>12</v>
      </c>
      <c r="BC1686" s="16" t="n">
        <f aca="false">K1686+AY1686</f>
        <v>18</v>
      </c>
      <c r="BD1686" s="17" t="n">
        <f aca="false">IF(E1686=0,"",(K1686+AY1686)/E1686*1000)</f>
        <v>1.91918114937627</v>
      </c>
      <c r="BE1686" s="16" t="n">
        <f aca="false">AY1686-SUMIFS(시군구_병원급!$E$5:$E$3668,시군구_병원급!$A$5:$A$3668,$A1686,시군구_병원급!$D$5:$D$3668,$D1686-3)</f>
        <v>1</v>
      </c>
      <c r="BF1686" s="16" t="n">
        <f aca="false">IF(AY1686=0,1,0)</f>
        <v>0</v>
      </c>
      <c r="BG1686" s="16" t="n">
        <f aca="false">IF(K1686+AY1686=0,1,0)</f>
        <v>0</v>
      </c>
      <c r="BH1686" s="16" t="n">
        <f aca="false">AF1686+AG1686+AH1686</f>
        <v>7</v>
      </c>
      <c r="BI1686" s="18" t="n">
        <f aca="false">IF(H1686=0,"",BH1686/H1686)</f>
        <v>0.0380434782608696</v>
      </c>
      <c r="BJ1686" s="16" t="n">
        <f aca="false">IF(AP1686="","",AP1686+AN1686)</f>
        <v>20</v>
      </c>
    </row>
    <row r="1687" customFormat="false" ht="15" hidden="false" customHeight="true" outlineLevel="0" collapsed="false">
      <c r="A1687" s="9" t="s">
        <v>214</v>
      </c>
      <c r="B1687" s="10" t="s">
        <v>202</v>
      </c>
      <c r="C1687" s="10" t="s">
        <v>215</v>
      </c>
      <c r="D1687" s="9" t="n">
        <v>2023</v>
      </c>
      <c r="E1687" s="11" t="n">
        <v>25781</v>
      </c>
      <c r="F1687" s="11" t="n">
        <v>3620</v>
      </c>
      <c r="G1687" s="11" t="n">
        <v>3628</v>
      </c>
      <c r="H1687" s="11" t="n">
        <v>396</v>
      </c>
      <c r="I1687" s="11" t="n">
        <v>19586</v>
      </c>
      <c r="J1687" s="11" t="n">
        <v>15187</v>
      </c>
      <c r="K1687" s="11" t="n">
        <v>20</v>
      </c>
      <c r="L1687" s="12" t="n">
        <v>15.3601489468989</v>
      </c>
      <c r="M1687" s="12" t="n">
        <v>0.775765098328226</v>
      </c>
      <c r="N1687" s="13" t="n">
        <v>0.775400796487287</v>
      </c>
      <c r="O1687" s="13" t="n">
        <v>0.759706760792832</v>
      </c>
      <c r="P1687" s="13" t="n">
        <v>0.14072378883674</v>
      </c>
      <c r="Q1687" s="13" t="n">
        <v>-0.0488470761852057</v>
      </c>
      <c r="R1687" s="13" t="n">
        <v>0.00861829302196271</v>
      </c>
      <c r="S1687" s="11" t="n">
        <v>0</v>
      </c>
      <c r="T1687" s="13" t="n">
        <v>-0.00502512562814073</v>
      </c>
      <c r="U1687" s="13" t="n">
        <v>0.0146083713220058</v>
      </c>
      <c r="V1687" s="11" t="n">
        <v>0</v>
      </c>
      <c r="W1687" s="13"/>
      <c r="X1687" s="11"/>
      <c r="Y1687" s="11"/>
      <c r="Z1687" s="11"/>
      <c r="AA1687" s="11"/>
      <c r="AB1687" s="10" t="s">
        <v>516</v>
      </c>
      <c r="AC1687" s="11" t="n">
        <v>81</v>
      </c>
      <c r="AD1687" s="11" t="n">
        <v>150</v>
      </c>
      <c r="AE1687" s="11" t="n">
        <v>146</v>
      </c>
      <c r="AF1687" s="11" t="n">
        <v>13</v>
      </c>
      <c r="AG1687" s="11" t="n">
        <v>5</v>
      </c>
      <c r="AH1687" s="11" t="n">
        <v>1</v>
      </c>
      <c r="AI1687" s="13" t="n">
        <v>0.204545454545455</v>
      </c>
      <c r="AJ1687" s="13" t="n">
        <v>0.378787878787879</v>
      </c>
      <c r="AK1687" s="13" t="n">
        <v>0.368686868686869</v>
      </c>
      <c r="AL1687" s="13" t="n">
        <v>0.0328282828282828</v>
      </c>
      <c r="AM1687" s="13" t="n">
        <v>0.0126262626262626</v>
      </c>
      <c r="AN1687" s="11" t="n">
        <v>4</v>
      </c>
      <c r="AO1687" s="13" t="n">
        <v>0.01</v>
      </c>
      <c r="AP1687" s="11" t="n">
        <v>17</v>
      </c>
      <c r="AQ1687" s="11" t="n">
        <v>14</v>
      </c>
      <c r="AR1687" s="13" t="n">
        <v>0.0421836228287841</v>
      </c>
      <c r="AS1687" s="13" t="n">
        <v>0.0347394540942928</v>
      </c>
      <c r="AT1687" s="14" t="n">
        <f aca="false">SUMIFS(시도_소아과개폐업!$C$5:$C$293,시도_소아과개폐업!$A$5:$A$293,$D1687,시도_소아과개폐업!$B$5:$B$293,$B1687)</f>
        <v>132</v>
      </c>
      <c r="AU1687" s="14" t="n">
        <f aca="false">SUMIFS(시도_소아과개폐업!$D$5:$D$293,시도_소아과개폐업!$A$5:$A$293,$D1687,시도_소아과개폐업!$B$5:$B$293,$B1687)</f>
        <v>87</v>
      </c>
      <c r="AV1687" s="14" t="n">
        <f aca="false">SUMIFS(시도_소아과개폐업!$F$5:$F$293,시도_소아과개폐업!$A$5:$A$293,$D1687,시도_소아과개폐업!$B$5:$B$293,$B1687)</f>
        <v>45</v>
      </c>
      <c r="AW1687" s="15" t="n">
        <f aca="false">SUMIFS(시도_소아과개폐업!$G$5:$G$293,시도_소아과개폐업!$A$5:$A$293,$D1687,시도_소아과개폐업!$B$5:$B$293,$B1687)</f>
        <v>0.130239520958084</v>
      </c>
      <c r="AX1687" s="14" t="n">
        <f aca="false">SUMIFS(시도_소아과개폐업!$H$5:$H$293,시도_소아과개폐업!$A$5:$A$293,$D1687,시도_소아과개폐업!$B$5:$B$293,$B1687)</f>
        <v>280</v>
      </c>
      <c r="AY1687" s="14" t="n">
        <f aca="false">SUMIFS(시군구_병원급!$E$5:$E$3668,시군구_병원급!$A$5:$A$3668,$A1687,시군구_병원급!$D$5:$D$3668,$D1687)</f>
        <v>7</v>
      </c>
      <c r="AZ1687" s="14" t="n">
        <f aca="false">SUMIFS(시군구_병원급!$F$5:$F$3668,시군구_병원급!$A$5:$A$3668,$A1687,시군구_병원급!$D$5:$D$3668,$D1687)</f>
        <v>4</v>
      </c>
      <c r="BA1687" s="14" t="n">
        <f aca="false">SUMIFS(시군구_병원급!$G$5:$G$3668,시군구_병원급!$A$5:$A$3668,$A1687,시군구_병원급!$D$5:$D$3668,$D1687)</f>
        <v>15</v>
      </c>
      <c r="BB1687" s="14" t="n">
        <f aca="false">SUMIFS(시군구_병원급!$H$5:$H$3668,시군구_병원급!$A$5:$A$3668,$A1687,시군구_병원급!$D$5:$D$3668,$D1687)</f>
        <v>31</v>
      </c>
      <c r="BC1687" s="16" t="n">
        <f aca="false">K1687+AY1687</f>
        <v>27</v>
      </c>
      <c r="BD1687" s="17" t="n">
        <f aca="false">IF(E1687=0,"",(K1687+AY1687)/E1687*1000)</f>
        <v>1.04728288274311</v>
      </c>
      <c r="BE1687" s="16" t="n">
        <f aca="false">AY1687-SUMIFS(시군구_병원급!$E$5:$E$3668,시군구_병원급!$A$5:$A$3668,$A1687,시군구_병원급!$D$5:$D$3668,$D1687-3)</f>
        <v>0</v>
      </c>
      <c r="BF1687" s="16" t="n">
        <f aca="false">IF(AY1687=0,1,0)</f>
        <v>0</v>
      </c>
      <c r="BG1687" s="16" t="n">
        <f aca="false">IF(K1687+AY1687=0,1,0)</f>
        <v>0</v>
      </c>
      <c r="BH1687" s="16" t="n">
        <f aca="false">AF1687+AG1687+AH1687</f>
        <v>19</v>
      </c>
      <c r="BI1687" s="18" t="n">
        <f aca="false">IF(H1687=0,"",BH1687/H1687)</f>
        <v>0.047979797979798</v>
      </c>
      <c r="BJ1687" s="16" t="n">
        <f aca="false">IF(AP1687="","",AP1687+AN1687)</f>
        <v>21</v>
      </c>
    </row>
    <row r="1688" customFormat="false" ht="15" hidden="false" customHeight="true" outlineLevel="0" collapsed="false">
      <c r="A1688" s="9" t="s">
        <v>216</v>
      </c>
      <c r="B1688" s="10" t="s">
        <v>202</v>
      </c>
      <c r="C1688" s="10" t="s">
        <v>217</v>
      </c>
      <c r="D1688" s="9" t="n">
        <v>2023</v>
      </c>
      <c r="E1688" s="11" t="n">
        <v>2090</v>
      </c>
      <c r="F1688" s="11" t="n">
        <v>283</v>
      </c>
      <c r="G1688" s="11" t="n">
        <v>292</v>
      </c>
      <c r="H1688" s="11" t="n">
        <v>68</v>
      </c>
      <c r="I1688" s="11" t="n">
        <v>2670</v>
      </c>
      <c r="J1688" s="11" t="n">
        <v>1833</v>
      </c>
      <c r="K1688" s="11" t="n">
        <v>4</v>
      </c>
      <c r="L1688" s="12" t="n">
        <v>32.5358851674641</v>
      </c>
      <c r="M1688" s="12" t="n">
        <v>1.91387559808612</v>
      </c>
      <c r="N1688" s="13" t="n">
        <v>0.686516853932584</v>
      </c>
      <c r="O1688" s="13" t="n">
        <v>1.27751196172249</v>
      </c>
      <c r="P1688" s="13" t="n">
        <v>0.139712918660287</v>
      </c>
      <c r="Q1688" s="13" t="n">
        <v>-0.337559429477021</v>
      </c>
      <c r="R1688" s="13" t="n">
        <v>-0.256997455470738</v>
      </c>
      <c r="S1688" s="11" t="n">
        <v>0</v>
      </c>
      <c r="T1688" s="13" t="n">
        <v>-0.081081081081081</v>
      </c>
      <c r="U1688" s="13" t="n">
        <v>-0.0943012211668928</v>
      </c>
      <c r="V1688" s="11" t="n">
        <v>0</v>
      </c>
      <c r="W1688" s="13"/>
      <c r="X1688" s="11"/>
      <c r="Y1688" s="11"/>
      <c r="Z1688" s="11"/>
      <c r="AA1688" s="11"/>
      <c r="AB1688" s="10" t="s">
        <v>516</v>
      </c>
      <c r="AC1688" s="11" t="n">
        <v>8</v>
      </c>
      <c r="AD1688" s="11" t="n">
        <v>27</v>
      </c>
      <c r="AE1688" s="11" t="n">
        <v>30</v>
      </c>
      <c r="AF1688" s="11" t="n">
        <v>1</v>
      </c>
      <c r="AG1688" s="11" t="n">
        <v>2</v>
      </c>
      <c r="AH1688" s="11" t="n">
        <v>0</v>
      </c>
      <c r="AI1688" s="13" t="n">
        <v>0.117647058823529</v>
      </c>
      <c r="AJ1688" s="13" t="n">
        <v>0.397058823529412</v>
      </c>
      <c r="AK1688" s="13" t="n">
        <v>0.441176470588235</v>
      </c>
      <c r="AL1688" s="13" t="n">
        <v>0.0147058823529412</v>
      </c>
      <c r="AM1688" s="13" t="n">
        <v>0.0294117647058824</v>
      </c>
      <c r="AN1688" s="11" t="n">
        <v>4</v>
      </c>
      <c r="AO1688" s="13" t="n">
        <v>0.0555555555555556</v>
      </c>
      <c r="AP1688" s="11" t="n">
        <v>6</v>
      </c>
      <c r="AQ1688" s="11" t="n">
        <v>1</v>
      </c>
      <c r="AR1688" s="13" t="n">
        <v>0.0779220779220779</v>
      </c>
      <c r="AS1688" s="13" t="n">
        <v>0.012987012987013</v>
      </c>
      <c r="AT1688" s="14" t="n">
        <f aca="false">SUMIFS(시도_소아과개폐업!$C$5:$C$293,시도_소아과개폐업!$A$5:$A$293,$D1688,시도_소아과개폐업!$B$5:$B$293,$B1688)</f>
        <v>132</v>
      </c>
      <c r="AU1688" s="14" t="n">
        <f aca="false">SUMIFS(시도_소아과개폐업!$D$5:$D$293,시도_소아과개폐업!$A$5:$A$293,$D1688,시도_소아과개폐업!$B$5:$B$293,$B1688)</f>
        <v>87</v>
      </c>
      <c r="AV1688" s="14" t="n">
        <f aca="false">SUMIFS(시도_소아과개폐업!$F$5:$F$293,시도_소아과개폐업!$A$5:$A$293,$D1688,시도_소아과개폐업!$B$5:$B$293,$B1688)</f>
        <v>45</v>
      </c>
      <c r="AW1688" s="15" t="n">
        <f aca="false">SUMIFS(시도_소아과개폐업!$G$5:$G$293,시도_소아과개폐업!$A$5:$A$293,$D1688,시도_소아과개폐업!$B$5:$B$293,$B1688)</f>
        <v>0.130239520958084</v>
      </c>
      <c r="AX1688" s="14" t="n">
        <f aca="false">SUMIFS(시도_소아과개폐업!$H$5:$H$293,시도_소아과개폐업!$A$5:$A$293,$D1688,시도_소아과개폐업!$B$5:$B$293,$B1688)</f>
        <v>280</v>
      </c>
      <c r="AY1688" s="14" t="n">
        <f aca="false">SUMIFS(시군구_병원급!$E$5:$E$3668,시군구_병원급!$A$5:$A$3668,$A1688,시군구_병원급!$D$5:$D$3668,$D1688)</f>
        <v>3</v>
      </c>
      <c r="AZ1688" s="14" t="n">
        <f aca="false">SUMIFS(시군구_병원급!$F$5:$F$3668,시군구_병원급!$A$5:$A$3668,$A1688,시군구_병원급!$D$5:$D$3668,$D1688)</f>
        <v>0</v>
      </c>
      <c r="BA1688" s="14" t="n">
        <f aca="false">SUMIFS(시군구_병원급!$G$5:$G$3668,시군구_병원급!$A$5:$A$3668,$A1688,시군구_병원급!$D$5:$D$3668,$D1688)</f>
        <v>2</v>
      </c>
      <c r="BB1688" s="14" t="n">
        <f aca="false">SUMIFS(시군구_병원급!$H$5:$H$3668,시군구_병원급!$A$5:$A$3668,$A1688,시군구_병원급!$D$5:$D$3668,$D1688)</f>
        <v>11</v>
      </c>
      <c r="BC1688" s="16" t="n">
        <f aca="false">K1688+AY1688</f>
        <v>7</v>
      </c>
      <c r="BD1688" s="17" t="n">
        <f aca="false">IF(E1688=0,"",(K1688+AY1688)/E1688*1000)</f>
        <v>3.34928229665072</v>
      </c>
      <c r="BE1688" s="16" t="n">
        <f aca="false">AY1688-SUMIFS(시군구_병원급!$E$5:$E$3668,시군구_병원급!$A$5:$A$3668,$A1688,시군구_병원급!$D$5:$D$3668,$D1688-3)</f>
        <v>1</v>
      </c>
      <c r="BF1688" s="16" t="n">
        <f aca="false">IF(AY1688=0,1,0)</f>
        <v>0</v>
      </c>
      <c r="BG1688" s="16" t="n">
        <f aca="false">IF(K1688+AY1688=0,1,0)</f>
        <v>0</v>
      </c>
      <c r="BH1688" s="16" t="n">
        <f aca="false">AF1688+AG1688+AH1688</f>
        <v>3</v>
      </c>
      <c r="BI1688" s="18" t="n">
        <f aca="false">IF(H1688=0,"",BH1688/H1688)</f>
        <v>0.0441176470588235</v>
      </c>
      <c r="BJ1688" s="16" t="n">
        <f aca="false">IF(AP1688="","",AP1688+AN1688)</f>
        <v>10</v>
      </c>
    </row>
    <row r="1689" customFormat="false" ht="15" hidden="false" customHeight="true" outlineLevel="0" collapsed="false">
      <c r="A1689" s="9" t="s">
        <v>218</v>
      </c>
      <c r="B1689" s="10" t="s">
        <v>202</v>
      </c>
      <c r="C1689" s="10" t="s">
        <v>219</v>
      </c>
      <c r="D1689" s="9" t="n">
        <v>2023</v>
      </c>
      <c r="E1689" s="11" t="n">
        <v>18057</v>
      </c>
      <c r="F1689" s="11" t="n">
        <v>2671</v>
      </c>
      <c r="G1689" s="11" t="n">
        <v>2986</v>
      </c>
      <c r="H1689" s="11" t="n">
        <v>352</v>
      </c>
      <c r="I1689" s="11" t="n">
        <v>18148</v>
      </c>
      <c r="J1689" s="11" t="n">
        <v>14125</v>
      </c>
      <c r="K1689" s="11" t="n">
        <v>25</v>
      </c>
      <c r="L1689" s="12" t="n">
        <v>19.4938251093759</v>
      </c>
      <c r="M1689" s="12" t="n">
        <v>1.38450462424545</v>
      </c>
      <c r="N1689" s="13" t="n">
        <v>0.778322680185144</v>
      </c>
      <c r="O1689" s="13" t="n">
        <v>1.00503959683225</v>
      </c>
      <c r="P1689" s="13" t="n">
        <v>0.165365232319876</v>
      </c>
      <c r="Q1689" s="13" t="n">
        <v>-0.246934690132622</v>
      </c>
      <c r="R1689" s="13" t="n">
        <v>-0.156258830178016</v>
      </c>
      <c r="S1689" s="11" t="n">
        <v>0</v>
      </c>
      <c r="T1689" s="13" t="n">
        <v>-0.117794486215539</v>
      </c>
      <c r="U1689" s="13" t="n">
        <v>-0.0889558232931726</v>
      </c>
      <c r="V1689" s="11" t="n">
        <v>0</v>
      </c>
      <c r="W1689" s="13"/>
      <c r="X1689" s="11"/>
      <c r="Y1689" s="11"/>
      <c r="Z1689" s="11"/>
      <c r="AA1689" s="11"/>
      <c r="AB1689" s="10" t="s">
        <v>516</v>
      </c>
      <c r="AC1689" s="11" t="n">
        <v>43</v>
      </c>
      <c r="AD1689" s="11" t="n">
        <v>155</v>
      </c>
      <c r="AE1689" s="11" t="n">
        <v>137</v>
      </c>
      <c r="AF1689" s="11" t="n">
        <v>9</v>
      </c>
      <c r="AG1689" s="11" t="n">
        <v>5</v>
      </c>
      <c r="AH1689" s="11" t="n">
        <v>3</v>
      </c>
      <c r="AI1689" s="13" t="n">
        <v>0.122159090909091</v>
      </c>
      <c r="AJ1689" s="13" t="n">
        <v>0.440340909090909</v>
      </c>
      <c r="AK1689" s="13" t="n">
        <v>0.389204545454546</v>
      </c>
      <c r="AL1689" s="13" t="n">
        <v>0.0255681818181818</v>
      </c>
      <c r="AM1689" s="13" t="n">
        <v>0.0142045454545455</v>
      </c>
      <c r="AN1689" s="11" t="n">
        <v>3</v>
      </c>
      <c r="AO1689" s="13" t="n">
        <v>0.00845070422535211</v>
      </c>
      <c r="AP1689" s="11" t="n">
        <v>49</v>
      </c>
      <c r="AQ1689" s="11" t="n">
        <v>3</v>
      </c>
      <c r="AR1689" s="13" t="n">
        <v>0.122194513715711</v>
      </c>
      <c r="AS1689" s="13" t="n">
        <v>0.00748129675810474</v>
      </c>
      <c r="AT1689" s="14" t="n">
        <f aca="false">SUMIFS(시도_소아과개폐업!$C$5:$C$293,시도_소아과개폐업!$A$5:$A$293,$D1689,시도_소아과개폐업!$B$5:$B$293,$B1689)</f>
        <v>132</v>
      </c>
      <c r="AU1689" s="14" t="n">
        <f aca="false">SUMIFS(시도_소아과개폐업!$D$5:$D$293,시도_소아과개폐업!$A$5:$A$293,$D1689,시도_소아과개폐업!$B$5:$B$293,$B1689)</f>
        <v>87</v>
      </c>
      <c r="AV1689" s="14" t="n">
        <f aca="false">SUMIFS(시도_소아과개폐업!$F$5:$F$293,시도_소아과개폐업!$A$5:$A$293,$D1689,시도_소아과개폐업!$B$5:$B$293,$B1689)</f>
        <v>45</v>
      </c>
      <c r="AW1689" s="15" t="n">
        <f aca="false">SUMIFS(시도_소아과개폐업!$G$5:$G$293,시도_소아과개폐업!$A$5:$A$293,$D1689,시도_소아과개폐업!$B$5:$B$293,$B1689)</f>
        <v>0.130239520958084</v>
      </c>
      <c r="AX1689" s="14" t="n">
        <f aca="false">SUMIFS(시도_소아과개폐업!$H$5:$H$293,시도_소아과개폐업!$A$5:$A$293,$D1689,시도_소아과개폐업!$B$5:$B$293,$B1689)</f>
        <v>280</v>
      </c>
      <c r="AY1689" s="14" t="n">
        <f aca="false">SUMIFS(시군구_병원급!$E$5:$E$3668,시군구_병원급!$A$5:$A$3668,$A1689,시군구_병원급!$D$5:$D$3668,$D1689)</f>
        <v>12</v>
      </c>
      <c r="AZ1689" s="14" t="n">
        <f aca="false">SUMIFS(시군구_병원급!$F$5:$F$3668,시군구_병원급!$A$5:$A$3668,$A1689,시군구_병원급!$D$5:$D$3668,$D1689)</f>
        <v>5</v>
      </c>
      <c r="BA1689" s="14" t="n">
        <f aca="false">SUMIFS(시군구_병원급!$G$5:$G$3668,시군구_병원급!$A$5:$A$3668,$A1689,시군구_병원급!$D$5:$D$3668,$D1689)</f>
        <v>23</v>
      </c>
      <c r="BB1689" s="14" t="n">
        <f aca="false">SUMIFS(시군구_병원급!$H$5:$H$3668,시군구_병원급!$A$5:$A$3668,$A1689,시군구_병원급!$D$5:$D$3668,$D1689)</f>
        <v>64</v>
      </c>
      <c r="BC1689" s="16" t="n">
        <f aca="false">K1689+AY1689</f>
        <v>37</v>
      </c>
      <c r="BD1689" s="17" t="n">
        <f aca="false">IF(E1689=0,"",(K1689+AY1689)/E1689*1000)</f>
        <v>2.04906684388326</v>
      </c>
      <c r="BE1689" s="16" t="n">
        <f aca="false">AY1689-SUMIFS(시군구_병원급!$E$5:$E$3668,시군구_병원급!$A$5:$A$3668,$A1689,시군구_병원급!$D$5:$D$3668,$D1689-3)</f>
        <v>-1</v>
      </c>
      <c r="BF1689" s="16" t="n">
        <f aca="false">IF(AY1689=0,1,0)</f>
        <v>0</v>
      </c>
      <c r="BG1689" s="16" t="n">
        <f aca="false">IF(K1689+AY1689=0,1,0)</f>
        <v>0</v>
      </c>
      <c r="BH1689" s="16" t="n">
        <f aca="false">AF1689+AG1689+AH1689</f>
        <v>17</v>
      </c>
      <c r="BI1689" s="18" t="n">
        <f aca="false">IF(H1689=0,"",BH1689/H1689)</f>
        <v>0.0482954545454545</v>
      </c>
      <c r="BJ1689" s="16" t="n">
        <f aca="false">IF(AP1689="","",AP1689+AN1689)</f>
        <v>52</v>
      </c>
    </row>
    <row r="1690" customFormat="false" ht="15" hidden="false" customHeight="true" outlineLevel="0" collapsed="false">
      <c r="A1690" s="9" t="s">
        <v>220</v>
      </c>
      <c r="B1690" s="10" t="s">
        <v>202</v>
      </c>
      <c r="C1690" s="10" t="s">
        <v>221</v>
      </c>
      <c r="D1690" s="9" t="n">
        <v>2023</v>
      </c>
      <c r="E1690" s="11" t="n">
        <v>35516</v>
      </c>
      <c r="F1690" s="11" t="n">
        <v>4853</v>
      </c>
      <c r="G1690" s="11" t="n">
        <v>5017</v>
      </c>
      <c r="H1690" s="11" t="n">
        <v>574</v>
      </c>
      <c r="I1690" s="11" t="n">
        <v>26551</v>
      </c>
      <c r="J1690" s="11" t="n">
        <v>20118</v>
      </c>
      <c r="K1690" s="11" t="n">
        <v>54</v>
      </c>
      <c r="L1690" s="12" t="n">
        <v>16.1617299245411</v>
      </c>
      <c r="M1690" s="12" t="n">
        <v>1.52044149115891</v>
      </c>
      <c r="N1690" s="13" t="n">
        <v>0.757711573952017</v>
      </c>
      <c r="O1690" s="13" t="n">
        <v>0.74757855614371</v>
      </c>
      <c r="P1690" s="13" t="n">
        <v>0.141260277058227</v>
      </c>
      <c r="Q1690" s="13" t="n">
        <v>-0.188298480173694</v>
      </c>
      <c r="R1690" s="13" t="n">
        <v>-0.0950577200577201</v>
      </c>
      <c r="S1690" s="11" t="n">
        <v>1</v>
      </c>
      <c r="T1690" s="13" t="n">
        <v>-0.0830670926517572</v>
      </c>
      <c r="U1690" s="13" t="n">
        <v>-0.0496116261588574</v>
      </c>
      <c r="V1690" s="11" t="n">
        <v>0</v>
      </c>
      <c r="W1690" s="13"/>
      <c r="X1690" s="11"/>
      <c r="Y1690" s="11"/>
      <c r="Z1690" s="11"/>
      <c r="AA1690" s="11"/>
      <c r="AB1690" s="10" t="s">
        <v>516</v>
      </c>
      <c r="AC1690" s="11" t="n">
        <v>101</v>
      </c>
      <c r="AD1690" s="11" t="n">
        <v>158</v>
      </c>
      <c r="AE1690" s="11" t="n">
        <v>276</v>
      </c>
      <c r="AF1690" s="11" t="n">
        <v>28</v>
      </c>
      <c r="AG1690" s="11" t="n">
        <v>4</v>
      </c>
      <c r="AH1690" s="11" t="n">
        <v>7</v>
      </c>
      <c r="AI1690" s="13" t="n">
        <v>0.17595818815331</v>
      </c>
      <c r="AJ1690" s="13" t="n">
        <v>0.275261324041812</v>
      </c>
      <c r="AK1690" s="13" t="n">
        <v>0.480836236933798</v>
      </c>
      <c r="AL1690" s="13" t="n">
        <v>0.0487804878048781</v>
      </c>
      <c r="AM1690" s="13" t="n">
        <v>0.00696864111498258</v>
      </c>
      <c r="AN1690" s="11" t="n">
        <v>6</v>
      </c>
      <c r="AO1690" s="13" t="n">
        <v>0.0103448275862069</v>
      </c>
      <c r="AP1690" s="11" t="n">
        <v>61</v>
      </c>
      <c r="AQ1690" s="11" t="n">
        <v>13</v>
      </c>
      <c r="AR1690" s="13" t="n">
        <v>0.0971337579617835</v>
      </c>
      <c r="AS1690" s="13" t="n">
        <v>0.0207006369426752</v>
      </c>
      <c r="AT1690" s="14" t="n">
        <f aca="false">SUMIFS(시도_소아과개폐업!$C$5:$C$293,시도_소아과개폐업!$A$5:$A$293,$D1690,시도_소아과개폐업!$B$5:$B$293,$B1690)</f>
        <v>132</v>
      </c>
      <c r="AU1690" s="14" t="n">
        <f aca="false">SUMIFS(시도_소아과개폐업!$D$5:$D$293,시도_소아과개폐업!$A$5:$A$293,$D1690,시도_소아과개폐업!$B$5:$B$293,$B1690)</f>
        <v>87</v>
      </c>
      <c r="AV1690" s="14" t="n">
        <f aca="false">SUMIFS(시도_소아과개폐업!$F$5:$F$293,시도_소아과개폐업!$A$5:$A$293,$D1690,시도_소아과개폐업!$B$5:$B$293,$B1690)</f>
        <v>45</v>
      </c>
      <c r="AW1690" s="15" t="n">
        <f aca="false">SUMIFS(시도_소아과개폐업!$G$5:$G$293,시도_소아과개폐업!$A$5:$A$293,$D1690,시도_소아과개폐업!$B$5:$B$293,$B1690)</f>
        <v>0.130239520958084</v>
      </c>
      <c r="AX1690" s="14" t="n">
        <f aca="false">SUMIFS(시도_소아과개폐업!$H$5:$H$293,시도_소아과개폐업!$A$5:$A$293,$D1690,시도_소아과개폐업!$B$5:$B$293,$B1690)</f>
        <v>280</v>
      </c>
      <c r="AY1690" s="14" t="n">
        <f aca="false">SUMIFS(시군구_병원급!$E$5:$E$3668,시군구_병원급!$A$5:$A$3668,$A1690,시군구_병원급!$D$5:$D$3668,$D1690)</f>
        <v>20</v>
      </c>
      <c r="AZ1690" s="14" t="n">
        <f aca="false">SUMIFS(시군구_병원급!$F$5:$F$3668,시군구_병원급!$A$5:$A$3668,$A1690,시군구_병원급!$D$5:$D$3668,$D1690)</f>
        <v>7</v>
      </c>
      <c r="BA1690" s="14" t="n">
        <f aca="false">SUMIFS(시군구_병원급!$G$5:$G$3668,시군구_병원급!$A$5:$A$3668,$A1690,시군구_병원급!$D$5:$D$3668,$D1690)</f>
        <v>29</v>
      </c>
      <c r="BB1690" s="14" t="n">
        <f aca="false">SUMIFS(시군구_병원급!$H$5:$H$3668,시군구_병원급!$A$5:$A$3668,$A1690,시군구_병원급!$D$5:$D$3668,$D1690)</f>
        <v>77</v>
      </c>
      <c r="BC1690" s="16" t="n">
        <f aca="false">K1690+AY1690</f>
        <v>74</v>
      </c>
      <c r="BD1690" s="17" t="n">
        <f aca="false">IF(E1690=0,"",(K1690+AY1690)/E1690*1000)</f>
        <v>2.08356796936592</v>
      </c>
      <c r="BE1690" s="16" t="n">
        <f aca="false">AY1690-SUMIFS(시군구_병원급!$E$5:$E$3668,시군구_병원급!$A$5:$A$3668,$A1690,시군구_병원급!$D$5:$D$3668,$D1690-3)</f>
        <v>0</v>
      </c>
      <c r="BF1690" s="16" t="n">
        <f aca="false">IF(AY1690=0,1,0)</f>
        <v>0</v>
      </c>
      <c r="BG1690" s="16" t="n">
        <f aca="false">IF(K1690+AY1690=0,1,0)</f>
        <v>0</v>
      </c>
      <c r="BH1690" s="16" t="n">
        <f aca="false">AF1690+AG1690+AH1690</f>
        <v>39</v>
      </c>
      <c r="BI1690" s="18" t="n">
        <f aca="false">IF(H1690=0,"",BH1690/H1690)</f>
        <v>0.0679442508710801</v>
      </c>
      <c r="BJ1690" s="16" t="n">
        <f aca="false">IF(AP1690="","",AP1690+AN1690)</f>
        <v>67</v>
      </c>
    </row>
    <row r="1691" customFormat="false" ht="15" hidden="false" customHeight="true" outlineLevel="0" collapsed="false">
      <c r="A1691" s="9" t="s">
        <v>222</v>
      </c>
      <c r="B1691" s="10" t="s">
        <v>202</v>
      </c>
      <c r="C1691" s="10" t="s">
        <v>223</v>
      </c>
      <c r="D1691" s="9" t="n">
        <v>2023</v>
      </c>
      <c r="E1691" s="11" t="n">
        <v>4264</v>
      </c>
      <c r="F1691" s="11" t="n">
        <v>594</v>
      </c>
      <c r="G1691" s="11" t="n">
        <v>599</v>
      </c>
      <c r="H1691" s="11" t="n">
        <v>54</v>
      </c>
      <c r="I1691" s="11" t="n">
        <v>3199</v>
      </c>
      <c r="J1691" s="11" t="n">
        <v>2372</v>
      </c>
      <c r="K1691" s="11" t="n">
        <v>3</v>
      </c>
      <c r="L1691" s="12" t="n">
        <v>12.6641651031895</v>
      </c>
      <c r="M1691" s="12" t="n">
        <v>0.703564727954972</v>
      </c>
      <c r="N1691" s="13" t="n">
        <v>0.741481713035324</v>
      </c>
      <c r="O1691" s="13" t="n">
        <v>0.750234521575985</v>
      </c>
      <c r="P1691" s="13" t="n">
        <v>0.140478424015009</v>
      </c>
      <c r="Q1691" s="13" t="n">
        <v>0.522857142857143</v>
      </c>
      <c r="R1691" s="13" t="n">
        <v>0.524173027989822</v>
      </c>
      <c r="S1691" s="11" t="n">
        <v>2</v>
      </c>
      <c r="T1691" s="13" t="n">
        <v>0.0588235294117647</v>
      </c>
      <c r="U1691" s="13" t="n">
        <v>0.0745717164931139</v>
      </c>
      <c r="V1691" s="11" t="n">
        <v>0</v>
      </c>
      <c r="W1691" s="13"/>
      <c r="X1691" s="11"/>
      <c r="Y1691" s="11"/>
      <c r="Z1691" s="11"/>
      <c r="AA1691" s="11"/>
      <c r="AB1691" s="10" t="s">
        <v>516</v>
      </c>
      <c r="AC1691" s="11" t="n">
        <v>18</v>
      </c>
      <c r="AD1691" s="11" t="n">
        <v>5</v>
      </c>
      <c r="AE1691" s="11" t="n">
        <v>14</v>
      </c>
      <c r="AF1691" s="11" t="n">
        <v>11</v>
      </c>
      <c r="AG1691" s="11" t="n">
        <v>1</v>
      </c>
      <c r="AH1691" s="11" t="n">
        <v>5</v>
      </c>
      <c r="AI1691" s="13" t="n">
        <v>0.333333333333333</v>
      </c>
      <c r="AJ1691" s="13" t="n">
        <v>0.0925925925925926</v>
      </c>
      <c r="AK1691" s="13" t="n">
        <v>0.259259259259259</v>
      </c>
      <c r="AL1691" s="13" t="n">
        <v>0.203703703703704</v>
      </c>
      <c r="AM1691" s="13" t="n">
        <v>0.0185185185185185</v>
      </c>
      <c r="AN1691" s="11" t="n">
        <v>0</v>
      </c>
      <c r="AO1691" s="13" t="n">
        <v>0</v>
      </c>
      <c r="AP1691" s="11" t="n">
        <v>2</v>
      </c>
      <c r="AQ1691" s="11" t="n">
        <v>5</v>
      </c>
      <c r="AR1691" s="13" t="n">
        <v>0.0392156862745098</v>
      </c>
      <c r="AS1691" s="13" t="n">
        <v>0.0980392156862745</v>
      </c>
      <c r="AT1691" s="14" t="n">
        <f aca="false">SUMIFS(시도_소아과개폐업!$C$5:$C$293,시도_소아과개폐업!$A$5:$A$293,$D1691,시도_소아과개폐업!$B$5:$B$293,$B1691)</f>
        <v>132</v>
      </c>
      <c r="AU1691" s="14" t="n">
        <f aca="false">SUMIFS(시도_소아과개폐업!$D$5:$D$293,시도_소아과개폐업!$A$5:$A$293,$D1691,시도_소아과개폐업!$B$5:$B$293,$B1691)</f>
        <v>87</v>
      </c>
      <c r="AV1691" s="14" t="n">
        <f aca="false">SUMIFS(시도_소아과개폐업!$F$5:$F$293,시도_소아과개폐업!$A$5:$A$293,$D1691,시도_소아과개폐업!$B$5:$B$293,$B1691)</f>
        <v>45</v>
      </c>
      <c r="AW1691" s="15" t="n">
        <f aca="false">SUMIFS(시도_소아과개폐업!$G$5:$G$293,시도_소아과개폐업!$A$5:$A$293,$D1691,시도_소아과개폐업!$B$5:$B$293,$B1691)</f>
        <v>0.130239520958084</v>
      </c>
      <c r="AX1691" s="14" t="n">
        <f aca="false">SUMIFS(시도_소아과개폐업!$H$5:$H$293,시도_소아과개폐업!$A$5:$A$293,$D1691,시도_소아과개폐업!$B$5:$B$293,$B1691)</f>
        <v>280</v>
      </c>
      <c r="AY1691" s="14" t="n">
        <f aca="false">SUMIFS(시군구_병원급!$E$5:$E$3668,시군구_병원급!$A$5:$A$3668,$A1691,시군구_병원급!$D$5:$D$3668,$D1691)</f>
        <v>0</v>
      </c>
      <c r="AZ1691" s="14" t="n">
        <f aca="false">SUMIFS(시군구_병원급!$F$5:$F$3668,시군구_병원급!$A$5:$A$3668,$A1691,시군구_병원급!$D$5:$D$3668,$D1691)</f>
        <v>0</v>
      </c>
      <c r="BA1691" s="14" t="n">
        <f aca="false">SUMIFS(시군구_병원급!$G$5:$G$3668,시군구_병원급!$A$5:$A$3668,$A1691,시군구_병원급!$D$5:$D$3668,$D1691)</f>
        <v>0</v>
      </c>
      <c r="BB1691" s="14" t="n">
        <f aca="false">SUMIFS(시군구_병원급!$H$5:$H$3668,시군구_병원급!$A$5:$A$3668,$A1691,시군구_병원급!$D$5:$D$3668,$D1691)</f>
        <v>1</v>
      </c>
      <c r="BC1691" s="16" t="n">
        <f aca="false">K1691+AY1691</f>
        <v>3</v>
      </c>
      <c r="BD1691" s="17" t="n">
        <f aca="false">IF(E1691=0,"",(K1691+AY1691)/E1691*1000)</f>
        <v>0.703564727954972</v>
      </c>
      <c r="BE1691" s="16" t="n">
        <f aca="false">AY1691-SUMIFS(시군구_병원급!$E$5:$E$3668,시군구_병원급!$A$5:$A$3668,$A1691,시군구_병원급!$D$5:$D$3668,$D1691-3)</f>
        <v>0</v>
      </c>
      <c r="BF1691" s="16" t="n">
        <f aca="false">IF(AY1691=0,1,0)</f>
        <v>1</v>
      </c>
      <c r="BG1691" s="16" t="n">
        <f aca="false">IF(K1691+AY1691=0,1,0)</f>
        <v>0</v>
      </c>
      <c r="BH1691" s="16" t="n">
        <f aca="false">AF1691+AG1691+AH1691</f>
        <v>17</v>
      </c>
      <c r="BI1691" s="18" t="n">
        <f aca="false">IF(H1691=0,"",BH1691/H1691)</f>
        <v>0.314814814814815</v>
      </c>
      <c r="BJ1691" s="16" t="n">
        <f aca="false">IF(AP1691="","",AP1691+AN1691)</f>
        <v>2</v>
      </c>
    </row>
    <row r="1692" customFormat="false" ht="15" hidden="false" customHeight="true" outlineLevel="0" collapsed="false">
      <c r="A1692" s="9" t="s">
        <v>224</v>
      </c>
      <c r="B1692" s="10" t="s">
        <v>202</v>
      </c>
      <c r="C1692" s="10" t="s">
        <v>225</v>
      </c>
      <c r="D1692" s="9" t="n">
        <v>2023</v>
      </c>
      <c r="E1692" s="11" t="n">
        <v>5835</v>
      </c>
      <c r="F1692" s="11" t="n">
        <v>786</v>
      </c>
      <c r="G1692" s="11" t="n">
        <v>815</v>
      </c>
      <c r="H1692" s="11" t="n">
        <v>121</v>
      </c>
      <c r="I1692" s="11" t="n">
        <v>4535</v>
      </c>
      <c r="J1692" s="11" t="n">
        <v>3711</v>
      </c>
      <c r="K1692" s="11" t="n">
        <v>12</v>
      </c>
      <c r="L1692" s="12" t="n">
        <v>20.7369323050557</v>
      </c>
      <c r="M1692" s="12" t="n">
        <v>2.05655526992288</v>
      </c>
      <c r="N1692" s="13" t="n">
        <v>0.818302094818082</v>
      </c>
      <c r="O1692" s="13" t="n">
        <v>0.777206512425021</v>
      </c>
      <c r="P1692" s="13" t="n">
        <v>0.139674378748929</v>
      </c>
      <c r="Q1692" s="13" t="n">
        <v>-0.282993364463013</v>
      </c>
      <c r="R1692" s="13" t="n">
        <v>-0.197044334975369</v>
      </c>
      <c r="S1692" s="11" t="n">
        <v>0</v>
      </c>
      <c r="T1692" s="13" t="n">
        <v>-0.0546875</v>
      </c>
      <c r="U1692" s="13" t="n">
        <v>-0.051255230125523</v>
      </c>
      <c r="V1692" s="11" t="n">
        <v>0</v>
      </c>
      <c r="W1692" s="13"/>
      <c r="X1692" s="11"/>
      <c r="Y1692" s="11"/>
      <c r="Z1692" s="11"/>
      <c r="AA1692" s="11"/>
      <c r="AB1692" s="10" t="s">
        <v>516</v>
      </c>
      <c r="AC1692" s="11" t="n">
        <v>15</v>
      </c>
      <c r="AD1692" s="11" t="n">
        <v>28</v>
      </c>
      <c r="AE1692" s="11" t="n">
        <v>76</v>
      </c>
      <c r="AF1692" s="11" t="n">
        <v>2</v>
      </c>
      <c r="AG1692" s="11" t="n">
        <v>0</v>
      </c>
      <c r="AH1692" s="11" t="n">
        <v>0</v>
      </c>
      <c r="AI1692" s="13" t="n">
        <v>0.12396694214876</v>
      </c>
      <c r="AJ1692" s="13" t="n">
        <v>0.231404958677686</v>
      </c>
      <c r="AK1692" s="13" t="n">
        <v>0.628099173553719</v>
      </c>
      <c r="AL1692" s="13" t="n">
        <v>0.0165289256198347</v>
      </c>
      <c r="AM1692" s="13" t="n">
        <v>0</v>
      </c>
      <c r="AN1692" s="11" t="n">
        <v>1</v>
      </c>
      <c r="AO1692" s="13" t="n">
        <v>0.00819672131147541</v>
      </c>
      <c r="AP1692" s="11" t="n">
        <v>8</v>
      </c>
      <c r="AQ1692" s="11" t="n">
        <v>0</v>
      </c>
      <c r="AR1692" s="13" t="n">
        <v>0.0615384615384615</v>
      </c>
      <c r="AS1692" s="13" t="n">
        <v>0</v>
      </c>
      <c r="AT1692" s="14" t="n">
        <f aca="false">SUMIFS(시도_소아과개폐업!$C$5:$C$293,시도_소아과개폐업!$A$5:$A$293,$D1692,시도_소아과개폐업!$B$5:$B$293,$B1692)</f>
        <v>132</v>
      </c>
      <c r="AU1692" s="14" t="n">
        <f aca="false">SUMIFS(시도_소아과개폐업!$D$5:$D$293,시도_소아과개폐업!$A$5:$A$293,$D1692,시도_소아과개폐업!$B$5:$B$293,$B1692)</f>
        <v>87</v>
      </c>
      <c r="AV1692" s="14" t="n">
        <f aca="false">SUMIFS(시도_소아과개폐업!$F$5:$F$293,시도_소아과개폐업!$A$5:$A$293,$D1692,시도_소아과개폐업!$B$5:$B$293,$B1692)</f>
        <v>45</v>
      </c>
      <c r="AW1692" s="15" t="n">
        <f aca="false">SUMIFS(시도_소아과개폐업!$G$5:$G$293,시도_소아과개폐업!$A$5:$A$293,$D1692,시도_소아과개폐업!$B$5:$B$293,$B1692)</f>
        <v>0.130239520958084</v>
      </c>
      <c r="AX1692" s="14" t="n">
        <f aca="false">SUMIFS(시도_소아과개폐업!$H$5:$H$293,시도_소아과개폐업!$A$5:$A$293,$D1692,시도_소아과개폐업!$B$5:$B$293,$B1692)</f>
        <v>280</v>
      </c>
      <c r="AY1692" s="14" t="n">
        <f aca="false">SUMIFS(시군구_병원급!$E$5:$E$3668,시군구_병원급!$A$5:$A$3668,$A1692,시군구_병원급!$D$5:$D$3668,$D1692)</f>
        <v>3</v>
      </c>
      <c r="AZ1692" s="14" t="n">
        <f aca="false">SUMIFS(시군구_병원급!$F$5:$F$3668,시군구_병원급!$A$5:$A$3668,$A1692,시군구_병원급!$D$5:$D$3668,$D1692)</f>
        <v>1</v>
      </c>
      <c r="BA1692" s="14" t="n">
        <f aca="false">SUMIFS(시군구_병원급!$G$5:$G$3668,시군구_병원급!$A$5:$A$3668,$A1692,시군구_병원급!$D$5:$D$3668,$D1692)</f>
        <v>9</v>
      </c>
      <c r="BB1692" s="14" t="n">
        <f aca="false">SUMIFS(시군구_병원급!$H$5:$H$3668,시군구_병원급!$A$5:$A$3668,$A1692,시군구_병원급!$D$5:$D$3668,$D1692)</f>
        <v>16</v>
      </c>
      <c r="BC1692" s="16" t="n">
        <f aca="false">K1692+AY1692</f>
        <v>15</v>
      </c>
      <c r="BD1692" s="17" t="n">
        <f aca="false">IF(E1692=0,"",(K1692+AY1692)/E1692*1000)</f>
        <v>2.5706940874036</v>
      </c>
      <c r="BE1692" s="16" t="n">
        <f aca="false">AY1692-SUMIFS(시군구_병원급!$E$5:$E$3668,시군구_병원급!$A$5:$A$3668,$A1692,시군구_병원급!$D$5:$D$3668,$D1692-3)</f>
        <v>0</v>
      </c>
      <c r="BF1692" s="16" t="n">
        <f aca="false">IF(AY1692=0,1,0)</f>
        <v>0</v>
      </c>
      <c r="BG1692" s="16" t="n">
        <f aca="false">IF(K1692+AY1692=0,1,0)</f>
        <v>0</v>
      </c>
      <c r="BH1692" s="16" t="n">
        <f aca="false">AF1692+AG1692+AH1692</f>
        <v>2</v>
      </c>
      <c r="BI1692" s="18" t="n">
        <f aca="false">IF(H1692=0,"",BH1692/H1692)</f>
        <v>0.0165289256198347</v>
      </c>
      <c r="BJ1692" s="16" t="n">
        <f aca="false">IF(AP1692="","",AP1692+AN1692)</f>
        <v>9</v>
      </c>
    </row>
    <row r="1693" customFormat="false" ht="15" hidden="false" customHeight="true" outlineLevel="0" collapsed="false">
      <c r="A1693" s="9" t="s">
        <v>226</v>
      </c>
      <c r="B1693" s="10" t="s">
        <v>202</v>
      </c>
      <c r="C1693" s="10" t="s">
        <v>227</v>
      </c>
      <c r="D1693" s="9" t="n">
        <v>2023</v>
      </c>
      <c r="E1693" s="11" t="n">
        <v>26188</v>
      </c>
      <c r="F1693" s="11" t="n">
        <v>3226</v>
      </c>
      <c r="G1693" s="11" t="n">
        <v>3243</v>
      </c>
      <c r="H1693" s="11" t="n">
        <v>498</v>
      </c>
      <c r="I1693" s="11" t="n">
        <v>22429</v>
      </c>
      <c r="J1693" s="11" t="n">
        <v>16161</v>
      </c>
      <c r="K1693" s="11" t="n">
        <v>37</v>
      </c>
      <c r="L1693" s="12" t="n">
        <v>19.0163433633725</v>
      </c>
      <c r="M1693" s="12" t="n">
        <v>1.41286085229876</v>
      </c>
      <c r="N1693" s="13" t="n">
        <v>0.720540371840029</v>
      </c>
      <c r="O1693" s="13" t="n">
        <v>0.856460974492134</v>
      </c>
      <c r="P1693" s="13" t="n">
        <v>0.123835344432565</v>
      </c>
      <c r="Q1693" s="13" t="n">
        <v>-0.214446410894802</v>
      </c>
      <c r="R1693" s="13" t="n">
        <v>-0.119467825142547</v>
      </c>
      <c r="S1693" s="11" t="n">
        <v>-3</v>
      </c>
      <c r="T1693" s="13" t="n">
        <v>-0.0639097744360903</v>
      </c>
      <c r="U1693" s="13" t="n">
        <v>-0.0644057898469111</v>
      </c>
      <c r="V1693" s="11" t="n">
        <v>0</v>
      </c>
      <c r="W1693" s="13"/>
      <c r="X1693" s="11"/>
      <c r="Y1693" s="11"/>
      <c r="Z1693" s="11"/>
      <c r="AA1693" s="11"/>
      <c r="AB1693" s="10" t="s">
        <v>516</v>
      </c>
      <c r="AC1693" s="11" t="n">
        <v>91</v>
      </c>
      <c r="AD1693" s="11" t="n">
        <v>180</v>
      </c>
      <c r="AE1693" s="11" t="n">
        <v>211</v>
      </c>
      <c r="AF1693" s="11" t="n">
        <v>5</v>
      </c>
      <c r="AG1693" s="11" t="n">
        <v>9</v>
      </c>
      <c r="AH1693" s="11" t="n">
        <v>2</v>
      </c>
      <c r="AI1693" s="13" t="n">
        <v>0.182730923694779</v>
      </c>
      <c r="AJ1693" s="13" t="n">
        <v>0.36144578313253</v>
      </c>
      <c r="AK1693" s="13" t="n">
        <v>0.423694779116466</v>
      </c>
      <c r="AL1693" s="13" t="n">
        <v>0.0100401606425703</v>
      </c>
      <c r="AM1693" s="13" t="n">
        <v>0.0180722891566265</v>
      </c>
      <c r="AN1693" s="11" t="n">
        <v>48</v>
      </c>
      <c r="AO1693" s="13" t="n">
        <v>0.0879120879120879</v>
      </c>
      <c r="AP1693" s="11" t="n">
        <v>53</v>
      </c>
      <c r="AQ1693" s="11" t="n">
        <v>8</v>
      </c>
      <c r="AR1693" s="13" t="n">
        <v>0.089678510998308</v>
      </c>
      <c r="AS1693" s="13" t="n">
        <v>0.0135363790186125</v>
      </c>
      <c r="AT1693" s="14" t="n">
        <f aca="false">SUMIFS(시도_소아과개폐업!$C$5:$C$293,시도_소아과개폐업!$A$5:$A$293,$D1693,시도_소아과개폐업!$B$5:$B$293,$B1693)</f>
        <v>132</v>
      </c>
      <c r="AU1693" s="14" t="n">
        <f aca="false">SUMIFS(시도_소아과개폐업!$D$5:$D$293,시도_소아과개폐업!$A$5:$A$293,$D1693,시도_소아과개폐업!$B$5:$B$293,$B1693)</f>
        <v>87</v>
      </c>
      <c r="AV1693" s="14" t="n">
        <f aca="false">SUMIFS(시도_소아과개폐업!$F$5:$F$293,시도_소아과개폐업!$A$5:$A$293,$D1693,시도_소아과개폐업!$B$5:$B$293,$B1693)</f>
        <v>45</v>
      </c>
      <c r="AW1693" s="15" t="n">
        <f aca="false">SUMIFS(시도_소아과개폐업!$G$5:$G$293,시도_소아과개폐업!$A$5:$A$293,$D1693,시도_소아과개폐업!$B$5:$B$293,$B1693)</f>
        <v>0.130239520958084</v>
      </c>
      <c r="AX1693" s="14" t="n">
        <f aca="false">SUMIFS(시도_소아과개폐업!$H$5:$H$293,시도_소아과개폐업!$A$5:$A$293,$D1693,시도_소아과개폐업!$B$5:$B$293,$B1693)</f>
        <v>280</v>
      </c>
      <c r="AY1693" s="14" t="n">
        <f aca="false">SUMIFS(시군구_병원급!$E$5:$E$3668,시군구_병원급!$A$5:$A$3668,$A1693,시군구_병원급!$D$5:$D$3668,$D1693)</f>
        <v>12</v>
      </c>
      <c r="AZ1693" s="14" t="n">
        <f aca="false">SUMIFS(시군구_병원급!$F$5:$F$3668,시군구_병원급!$A$5:$A$3668,$A1693,시군구_병원급!$D$5:$D$3668,$D1693)</f>
        <v>2</v>
      </c>
      <c r="BA1693" s="14" t="n">
        <f aca="false">SUMIFS(시군구_병원급!$G$5:$G$3668,시군구_병원급!$A$5:$A$3668,$A1693,시군구_병원급!$D$5:$D$3668,$D1693)</f>
        <v>18</v>
      </c>
      <c r="BB1693" s="14" t="n">
        <f aca="false">SUMIFS(시군구_병원급!$H$5:$H$3668,시군구_병원급!$A$5:$A$3668,$A1693,시군구_병원급!$D$5:$D$3668,$D1693)</f>
        <v>42</v>
      </c>
      <c r="BC1693" s="16" t="n">
        <f aca="false">K1693+AY1693</f>
        <v>49</v>
      </c>
      <c r="BD1693" s="17" t="n">
        <f aca="false">IF(E1693=0,"",(K1693+AY1693)/E1693*1000)</f>
        <v>1.87108599358485</v>
      </c>
      <c r="BE1693" s="16" t="n">
        <f aca="false">AY1693-SUMIFS(시군구_병원급!$E$5:$E$3668,시군구_병원급!$A$5:$A$3668,$A1693,시군구_병원급!$D$5:$D$3668,$D1693-3)</f>
        <v>1</v>
      </c>
      <c r="BF1693" s="16" t="n">
        <f aca="false">IF(AY1693=0,1,0)</f>
        <v>0</v>
      </c>
      <c r="BG1693" s="16" t="n">
        <f aca="false">IF(K1693+AY1693=0,1,0)</f>
        <v>0</v>
      </c>
      <c r="BH1693" s="16" t="n">
        <f aca="false">AF1693+AG1693+AH1693</f>
        <v>16</v>
      </c>
      <c r="BI1693" s="18" t="n">
        <f aca="false">IF(H1693=0,"",BH1693/H1693)</f>
        <v>0.0321285140562249</v>
      </c>
      <c r="BJ1693" s="16" t="n">
        <f aca="false">IF(AP1693="","",AP1693+AN1693)</f>
        <v>101</v>
      </c>
    </row>
    <row r="1694" customFormat="false" ht="15" hidden="false" customHeight="true" outlineLevel="0" collapsed="false">
      <c r="A1694" s="9" t="s">
        <v>228</v>
      </c>
      <c r="B1694" s="10" t="s">
        <v>202</v>
      </c>
      <c r="C1694" s="10" t="s">
        <v>229</v>
      </c>
      <c r="D1694" s="9" t="n">
        <v>2023</v>
      </c>
      <c r="E1694" s="11" t="n">
        <v>8647</v>
      </c>
      <c r="F1694" s="11" t="n">
        <v>1047</v>
      </c>
      <c r="G1694" s="11" t="n">
        <v>1056</v>
      </c>
      <c r="H1694" s="11" t="n">
        <v>197</v>
      </c>
      <c r="I1694" s="11" t="n">
        <v>8521</v>
      </c>
      <c r="J1694" s="11" t="n">
        <v>6314</v>
      </c>
      <c r="K1694" s="11" t="n">
        <v>7</v>
      </c>
      <c r="L1694" s="12" t="n">
        <v>22.782467907945</v>
      </c>
      <c r="M1694" s="12" t="n">
        <v>0.809529316525963</v>
      </c>
      <c r="N1694" s="13" t="n">
        <v>0.74099284121582</v>
      </c>
      <c r="O1694" s="13" t="n">
        <v>0.985428472302533</v>
      </c>
      <c r="P1694" s="13" t="n">
        <v>0.122123279750202</v>
      </c>
      <c r="Q1694" s="13" t="n">
        <v>-0.312037552709046</v>
      </c>
      <c r="R1694" s="13" t="n">
        <v>-0.298804780876494</v>
      </c>
      <c r="S1694" s="11" t="n">
        <v>0</v>
      </c>
      <c r="T1694" s="13" t="n">
        <v>-0.0837209302325581</v>
      </c>
      <c r="U1694" s="13" t="n">
        <v>-0.0418306533228382</v>
      </c>
      <c r="V1694" s="11" t="n">
        <v>0</v>
      </c>
      <c r="W1694" s="13"/>
      <c r="X1694" s="11"/>
      <c r="Y1694" s="11"/>
      <c r="Z1694" s="11"/>
      <c r="AA1694" s="11"/>
      <c r="AB1694" s="10" t="s">
        <v>516</v>
      </c>
      <c r="AC1694" s="11" t="n">
        <v>46</v>
      </c>
      <c r="AD1694" s="11" t="n">
        <v>44</v>
      </c>
      <c r="AE1694" s="11" t="n">
        <v>99</v>
      </c>
      <c r="AF1694" s="11" t="n">
        <v>4</v>
      </c>
      <c r="AG1694" s="11" t="n">
        <v>4</v>
      </c>
      <c r="AH1694" s="11" t="n">
        <v>0</v>
      </c>
      <c r="AI1694" s="13" t="n">
        <v>0.233502538071066</v>
      </c>
      <c r="AJ1694" s="13" t="n">
        <v>0.223350253807107</v>
      </c>
      <c r="AK1694" s="13" t="n">
        <v>0.50253807106599</v>
      </c>
      <c r="AL1694" s="13" t="n">
        <v>0.0203045685279188</v>
      </c>
      <c r="AM1694" s="13" t="n">
        <v>0.0203045685279188</v>
      </c>
      <c r="AN1694" s="11" t="n">
        <v>0</v>
      </c>
      <c r="AO1694" s="13" t="n">
        <v>0</v>
      </c>
      <c r="AP1694" s="11" t="n">
        <v>22</v>
      </c>
      <c r="AQ1694" s="11" t="n">
        <v>4</v>
      </c>
      <c r="AR1694" s="13" t="n">
        <v>0.102325581395349</v>
      </c>
      <c r="AS1694" s="13" t="n">
        <v>0.0186046511627907</v>
      </c>
      <c r="AT1694" s="14" t="n">
        <f aca="false">SUMIFS(시도_소아과개폐업!$C$5:$C$293,시도_소아과개폐업!$A$5:$A$293,$D1694,시도_소아과개폐업!$B$5:$B$293,$B1694)</f>
        <v>132</v>
      </c>
      <c r="AU1694" s="14" t="n">
        <f aca="false">SUMIFS(시도_소아과개폐업!$D$5:$D$293,시도_소아과개폐업!$A$5:$A$293,$D1694,시도_소아과개폐업!$B$5:$B$293,$B1694)</f>
        <v>87</v>
      </c>
      <c r="AV1694" s="14" t="n">
        <f aca="false">SUMIFS(시도_소아과개폐업!$F$5:$F$293,시도_소아과개폐업!$A$5:$A$293,$D1694,시도_소아과개폐업!$B$5:$B$293,$B1694)</f>
        <v>45</v>
      </c>
      <c r="AW1694" s="15" t="n">
        <f aca="false">SUMIFS(시도_소아과개폐업!$G$5:$G$293,시도_소아과개폐업!$A$5:$A$293,$D1694,시도_소아과개폐업!$B$5:$B$293,$B1694)</f>
        <v>0.130239520958084</v>
      </c>
      <c r="AX1694" s="14" t="n">
        <f aca="false">SUMIFS(시도_소아과개폐업!$H$5:$H$293,시도_소아과개폐업!$A$5:$A$293,$D1694,시도_소아과개폐업!$B$5:$B$293,$B1694)</f>
        <v>280</v>
      </c>
      <c r="AY1694" s="14" t="n">
        <f aca="false">SUMIFS(시군구_병원급!$E$5:$E$3668,시군구_병원급!$A$5:$A$3668,$A1694,시군구_병원급!$D$5:$D$3668,$D1694)</f>
        <v>8</v>
      </c>
      <c r="AZ1694" s="14" t="n">
        <f aca="false">SUMIFS(시군구_병원급!$F$5:$F$3668,시군구_병원급!$A$5:$A$3668,$A1694,시군구_병원급!$D$5:$D$3668,$D1694)</f>
        <v>1</v>
      </c>
      <c r="BA1694" s="14" t="n">
        <f aca="false">SUMIFS(시군구_병원급!$G$5:$G$3668,시군구_병원급!$A$5:$A$3668,$A1694,시군구_병원급!$D$5:$D$3668,$D1694)</f>
        <v>10</v>
      </c>
      <c r="BB1694" s="14" t="n">
        <f aca="false">SUMIFS(시군구_병원급!$H$5:$H$3668,시군구_병원급!$A$5:$A$3668,$A1694,시군구_병원급!$D$5:$D$3668,$D1694)</f>
        <v>18</v>
      </c>
      <c r="BC1694" s="16" t="n">
        <f aca="false">K1694+AY1694</f>
        <v>15</v>
      </c>
      <c r="BD1694" s="17" t="n">
        <f aca="false">IF(E1694=0,"",(K1694+AY1694)/E1694*1000)</f>
        <v>1.73470567826992</v>
      </c>
      <c r="BE1694" s="16" t="n">
        <f aca="false">AY1694-SUMIFS(시군구_병원급!$E$5:$E$3668,시군구_병원급!$A$5:$A$3668,$A1694,시군구_병원급!$D$5:$D$3668,$D1694-3)</f>
        <v>1</v>
      </c>
      <c r="BF1694" s="16" t="n">
        <f aca="false">IF(AY1694=0,1,0)</f>
        <v>0</v>
      </c>
      <c r="BG1694" s="16" t="n">
        <f aca="false">IF(K1694+AY1694=0,1,0)</f>
        <v>0</v>
      </c>
      <c r="BH1694" s="16" t="n">
        <f aca="false">AF1694+AG1694+AH1694</f>
        <v>8</v>
      </c>
      <c r="BI1694" s="18" t="n">
        <f aca="false">IF(H1694=0,"",BH1694/H1694)</f>
        <v>0.0406091370558376</v>
      </c>
      <c r="BJ1694" s="16" t="n">
        <f aca="false">IF(AP1694="","",AP1694+AN1694)</f>
        <v>22</v>
      </c>
    </row>
    <row r="1695" customFormat="false" ht="15" hidden="false" customHeight="true" outlineLevel="0" collapsed="false">
      <c r="A1695" s="9" t="s">
        <v>230</v>
      </c>
      <c r="B1695" s="10" t="s">
        <v>202</v>
      </c>
      <c r="C1695" s="10" t="s">
        <v>231</v>
      </c>
      <c r="D1695" s="9" t="n">
        <v>2023</v>
      </c>
      <c r="E1695" s="11" t="n">
        <v>22658</v>
      </c>
      <c r="F1695" s="11" t="n">
        <v>2985</v>
      </c>
      <c r="G1695" s="11" t="n">
        <v>2863</v>
      </c>
      <c r="H1695" s="11" t="n">
        <v>439</v>
      </c>
      <c r="I1695" s="11" t="n">
        <v>20527</v>
      </c>
      <c r="J1695" s="11" t="n">
        <v>15835</v>
      </c>
      <c r="K1695" s="11" t="n">
        <v>34</v>
      </c>
      <c r="L1695" s="12" t="n">
        <v>19.3750551681525</v>
      </c>
      <c r="M1695" s="12" t="n">
        <v>1.5005737487863</v>
      </c>
      <c r="N1695" s="13" t="n">
        <v>0.77142300384859</v>
      </c>
      <c r="O1695" s="13" t="n">
        <v>0.905949333568717</v>
      </c>
      <c r="P1695" s="13" t="n">
        <v>0.126357136552211</v>
      </c>
      <c r="Q1695" s="13" t="n">
        <v>-0.163046690307329</v>
      </c>
      <c r="R1695" s="13" t="n">
        <v>-0.108377452507007</v>
      </c>
      <c r="S1695" s="11" t="n">
        <v>5</v>
      </c>
      <c r="T1695" s="13" t="n">
        <v>-0.0456521739130434</v>
      </c>
      <c r="U1695" s="13" t="n">
        <v>-0.0177998947318053</v>
      </c>
      <c r="V1695" s="11" t="n">
        <v>0</v>
      </c>
      <c r="W1695" s="13"/>
      <c r="X1695" s="11"/>
      <c r="Y1695" s="11"/>
      <c r="Z1695" s="11"/>
      <c r="AA1695" s="11"/>
      <c r="AB1695" s="10" t="s">
        <v>516</v>
      </c>
      <c r="AC1695" s="11" t="n">
        <v>91</v>
      </c>
      <c r="AD1695" s="11" t="n">
        <v>130</v>
      </c>
      <c r="AE1695" s="11" t="n">
        <v>208</v>
      </c>
      <c r="AF1695" s="11" t="n">
        <v>6</v>
      </c>
      <c r="AG1695" s="11" t="n">
        <v>4</v>
      </c>
      <c r="AH1695" s="11" t="n">
        <v>0</v>
      </c>
      <c r="AI1695" s="13" t="n">
        <v>0.207289293849658</v>
      </c>
      <c r="AJ1695" s="13" t="n">
        <v>0.296127562642369</v>
      </c>
      <c r="AK1695" s="13" t="n">
        <v>0.473804100227791</v>
      </c>
      <c r="AL1695" s="13" t="n">
        <v>0.0136674259681093</v>
      </c>
      <c r="AM1695" s="13" t="n">
        <v>0.00911161731207289</v>
      </c>
      <c r="AN1695" s="11" t="n">
        <v>8</v>
      </c>
      <c r="AO1695" s="13" t="n">
        <v>0.0178970917225951</v>
      </c>
      <c r="AP1695" s="11" t="n">
        <v>33</v>
      </c>
      <c r="AQ1695" s="11" t="n">
        <v>14</v>
      </c>
      <c r="AR1695" s="13" t="n">
        <v>0.0708154506437768</v>
      </c>
      <c r="AS1695" s="13" t="n">
        <v>0.0300429184549356</v>
      </c>
      <c r="AT1695" s="14" t="n">
        <f aca="false">SUMIFS(시도_소아과개폐업!$C$5:$C$293,시도_소아과개폐업!$A$5:$A$293,$D1695,시도_소아과개폐업!$B$5:$B$293,$B1695)</f>
        <v>132</v>
      </c>
      <c r="AU1695" s="14" t="n">
        <f aca="false">SUMIFS(시도_소아과개폐업!$D$5:$D$293,시도_소아과개폐업!$A$5:$A$293,$D1695,시도_소아과개폐업!$B$5:$B$293,$B1695)</f>
        <v>87</v>
      </c>
      <c r="AV1695" s="14" t="n">
        <f aca="false">SUMIFS(시도_소아과개폐업!$F$5:$F$293,시도_소아과개폐업!$A$5:$A$293,$D1695,시도_소아과개폐업!$B$5:$B$293,$B1695)</f>
        <v>45</v>
      </c>
      <c r="AW1695" s="15" t="n">
        <f aca="false">SUMIFS(시도_소아과개폐업!$G$5:$G$293,시도_소아과개폐업!$A$5:$A$293,$D1695,시도_소아과개폐업!$B$5:$B$293,$B1695)</f>
        <v>0.130239520958084</v>
      </c>
      <c r="AX1695" s="14" t="n">
        <f aca="false">SUMIFS(시도_소아과개폐업!$H$5:$H$293,시도_소아과개폐업!$A$5:$A$293,$D1695,시도_소아과개폐업!$B$5:$B$293,$B1695)</f>
        <v>280</v>
      </c>
      <c r="AY1695" s="14" t="n">
        <f aca="false">SUMIFS(시군구_병원급!$E$5:$E$3668,시군구_병원급!$A$5:$A$3668,$A1695,시군구_병원급!$D$5:$D$3668,$D1695)</f>
        <v>5</v>
      </c>
      <c r="AZ1695" s="14" t="n">
        <f aca="false">SUMIFS(시군구_병원급!$F$5:$F$3668,시군구_병원급!$A$5:$A$3668,$A1695,시군구_병원급!$D$5:$D$3668,$D1695)</f>
        <v>3</v>
      </c>
      <c r="BA1695" s="14" t="n">
        <f aca="false">SUMIFS(시군구_병원급!$G$5:$G$3668,시군구_병원급!$A$5:$A$3668,$A1695,시군구_병원급!$D$5:$D$3668,$D1695)</f>
        <v>9</v>
      </c>
      <c r="BB1695" s="14" t="n">
        <f aca="false">SUMIFS(시군구_병원급!$H$5:$H$3668,시군구_병원급!$A$5:$A$3668,$A1695,시군구_병원급!$D$5:$D$3668,$D1695)</f>
        <v>39</v>
      </c>
      <c r="BC1695" s="16" t="n">
        <f aca="false">K1695+AY1695</f>
        <v>39</v>
      </c>
      <c r="BD1695" s="17" t="n">
        <f aca="false">IF(E1695=0,"",(K1695+AY1695)/E1695*1000)</f>
        <v>1.72124635890193</v>
      </c>
      <c r="BE1695" s="16" t="n">
        <f aca="false">AY1695-SUMIFS(시군구_병원급!$E$5:$E$3668,시군구_병원급!$A$5:$A$3668,$A1695,시군구_병원급!$D$5:$D$3668,$D1695-3)</f>
        <v>0</v>
      </c>
      <c r="BF1695" s="16" t="n">
        <f aca="false">IF(AY1695=0,1,0)</f>
        <v>0</v>
      </c>
      <c r="BG1695" s="16" t="n">
        <f aca="false">IF(K1695+AY1695=0,1,0)</f>
        <v>0</v>
      </c>
      <c r="BH1695" s="16" t="n">
        <f aca="false">AF1695+AG1695+AH1695</f>
        <v>10</v>
      </c>
      <c r="BI1695" s="18" t="n">
        <f aca="false">IF(H1695=0,"",BH1695/H1695)</f>
        <v>0.0227790432801822</v>
      </c>
      <c r="BJ1695" s="16" t="n">
        <f aca="false">IF(AP1695="","",AP1695+AN1695)</f>
        <v>41</v>
      </c>
    </row>
    <row r="1696" customFormat="false" ht="15" hidden="false" customHeight="true" outlineLevel="0" collapsed="false">
      <c r="A1696" s="9" t="s">
        <v>232</v>
      </c>
      <c r="B1696" s="10" t="s">
        <v>202</v>
      </c>
      <c r="C1696" s="10" t="s">
        <v>233</v>
      </c>
      <c r="D1696" s="9" t="n">
        <v>2023</v>
      </c>
      <c r="E1696" s="11" t="n">
        <v>7789</v>
      </c>
      <c r="F1696" s="11" t="n">
        <v>1237</v>
      </c>
      <c r="G1696" s="11" t="n">
        <v>1398</v>
      </c>
      <c r="H1696" s="11" t="n">
        <v>170</v>
      </c>
      <c r="I1696" s="11" t="n">
        <v>7061</v>
      </c>
      <c r="J1696" s="11" t="n">
        <v>5070</v>
      </c>
      <c r="K1696" s="11" t="n">
        <v>10</v>
      </c>
      <c r="L1696" s="12" t="n">
        <v>21.8256515598922</v>
      </c>
      <c r="M1696" s="12" t="n">
        <v>1.28386185646424</v>
      </c>
      <c r="N1696" s="13" t="n">
        <v>0.718028607845914</v>
      </c>
      <c r="O1696" s="13" t="n">
        <v>0.906534856849403</v>
      </c>
      <c r="P1696" s="13" t="n">
        <v>0.179483887533701</v>
      </c>
      <c r="Q1696" s="13" t="n">
        <v>-0.296767786204406</v>
      </c>
      <c r="R1696" s="13" t="n">
        <v>-0.16884661117717</v>
      </c>
      <c r="S1696" s="11" t="n">
        <v>-1</v>
      </c>
      <c r="T1696" s="13" t="n">
        <v>-0.100529100529101</v>
      </c>
      <c r="U1696" s="13" t="n">
        <v>-0.0773552855089508</v>
      </c>
      <c r="V1696" s="11" t="n">
        <v>0</v>
      </c>
      <c r="W1696" s="13"/>
      <c r="X1696" s="11"/>
      <c r="Y1696" s="11"/>
      <c r="Z1696" s="11"/>
      <c r="AA1696" s="11"/>
      <c r="AB1696" s="10" t="s">
        <v>516</v>
      </c>
      <c r="AC1696" s="11" t="n">
        <v>25</v>
      </c>
      <c r="AD1696" s="11" t="n">
        <v>51</v>
      </c>
      <c r="AE1696" s="11" t="n">
        <v>84</v>
      </c>
      <c r="AF1696" s="11" t="n">
        <v>7</v>
      </c>
      <c r="AG1696" s="11" t="n">
        <v>2</v>
      </c>
      <c r="AH1696" s="11" t="n">
        <v>1</v>
      </c>
      <c r="AI1696" s="13" t="n">
        <v>0.147058823529412</v>
      </c>
      <c r="AJ1696" s="13" t="n">
        <v>0.3</v>
      </c>
      <c r="AK1696" s="13" t="n">
        <v>0.494117647058824</v>
      </c>
      <c r="AL1696" s="13" t="n">
        <v>0.0411764705882353</v>
      </c>
      <c r="AM1696" s="13" t="n">
        <v>0.0117647058823529</v>
      </c>
      <c r="AN1696" s="11" t="n">
        <v>1</v>
      </c>
      <c r="AO1696" s="13" t="n">
        <v>0.00584795321637427</v>
      </c>
      <c r="AP1696" s="11" t="n">
        <v>18</v>
      </c>
      <c r="AQ1696" s="11" t="n">
        <v>0</v>
      </c>
      <c r="AR1696" s="13" t="n">
        <v>0.0952380952380952</v>
      </c>
      <c r="AS1696" s="13" t="n">
        <v>0</v>
      </c>
      <c r="AT1696" s="14" t="n">
        <f aca="false">SUMIFS(시도_소아과개폐업!$C$5:$C$293,시도_소아과개폐업!$A$5:$A$293,$D1696,시도_소아과개폐업!$B$5:$B$293,$B1696)</f>
        <v>132</v>
      </c>
      <c r="AU1696" s="14" t="n">
        <f aca="false">SUMIFS(시도_소아과개폐업!$D$5:$D$293,시도_소아과개폐업!$A$5:$A$293,$D1696,시도_소아과개폐업!$B$5:$B$293,$B1696)</f>
        <v>87</v>
      </c>
      <c r="AV1696" s="14" t="n">
        <f aca="false">SUMIFS(시도_소아과개폐업!$F$5:$F$293,시도_소아과개폐업!$A$5:$A$293,$D1696,시도_소아과개폐업!$B$5:$B$293,$B1696)</f>
        <v>45</v>
      </c>
      <c r="AW1696" s="15" t="n">
        <f aca="false">SUMIFS(시도_소아과개폐업!$G$5:$G$293,시도_소아과개폐업!$A$5:$A$293,$D1696,시도_소아과개폐업!$B$5:$B$293,$B1696)</f>
        <v>0.130239520958084</v>
      </c>
      <c r="AX1696" s="14" t="n">
        <f aca="false">SUMIFS(시도_소아과개폐업!$H$5:$H$293,시도_소아과개폐업!$A$5:$A$293,$D1696,시도_소아과개폐업!$B$5:$B$293,$B1696)</f>
        <v>280</v>
      </c>
      <c r="AY1696" s="14" t="n">
        <f aca="false">SUMIFS(시군구_병원급!$E$5:$E$3668,시군구_병원급!$A$5:$A$3668,$A1696,시군구_병원급!$D$5:$D$3668,$D1696)</f>
        <v>6</v>
      </c>
      <c r="AZ1696" s="14" t="n">
        <f aca="false">SUMIFS(시군구_병원급!$F$5:$F$3668,시군구_병원급!$A$5:$A$3668,$A1696,시군구_병원급!$D$5:$D$3668,$D1696)</f>
        <v>2</v>
      </c>
      <c r="BA1696" s="14" t="n">
        <f aca="false">SUMIFS(시군구_병원급!$G$5:$G$3668,시군구_병원급!$A$5:$A$3668,$A1696,시군구_병원급!$D$5:$D$3668,$D1696)</f>
        <v>6</v>
      </c>
      <c r="BB1696" s="14" t="n">
        <f aca="false">SUMIFS(시군구_병원급!$H$5:$H$3668,시군구_병원급!$A$5:$A$3668,$A1696,시군구_병원급!$D$5:$D$3668,$D1696)</f>
        <v>14</v>
      </c>
      <c r="BC1696" s="16" t="n">
        <f aca="false">K1696+AY1696</f>
        <v>16</v>
      </c>
      <c r="BD1696" s="17" t="n">
        <f aca="false">IF(E1696=0,"",(K1696+AY1696)/E1696*1000)</f>
        <v>2.05417897034279</v>
      </c>
      <c r="BE1696" s="16" t="n">
        <f aca="false">AY1696-SUMIFS(시군구_병원급!$E$5:$E$3668,시군구_병원급!$A$5:$A$3668,$A1696,시군구_병원급!$D$5:$D$3668,$D1696-3)</f>
        <v>-1</v>
      </c>
      <c r="BF1696" s="16" t="n">
        <f aca="false">IF(AY1696=0,1,0)</f>
        <v>0</v>
      </c>
      <c r="BG1696" s="16" t="n">
        <f aca="false">IF(K1696+AY1696=0,1,0)</f>
        <v>0</v>
      </c>
      <c r="BH1696" s="16" t="n">
        <f aca="false">AF1696+AG1696+AH1696</f>
        <v>10</v>
      </c>
      <c r="BI1696" s="18" t="n">
        <f aca="false">IF(H1696=0,"",BH1696/H1696)</f>
        <v>0.0588235294117647</v>
      </c>
      <c r="BJ1696" s="16" t="n">
        <f aca="false">IF(AP1696="","",AP1696+AN1696)</f>
        <v>19</v>
      </c>
    </row>
    <row r="1697" customFormat="false" ht="15" hidden="false" customHeight="true" outlineLevel="0" collapsed="false">
      <c r="A1697" s="9" t="s">
        <v>234</v>
      </c>
      <c r="B1697" s="10" t="s">
        <v>202</v>
      </c>
      <c r="C1697" s="10" t="s">
        <v>235</v>
      </c>
      <c r="D1697" s="9" t="n">
        <v>2023</v>
      </c>
      <c r="E1697" s="11" t="n">
        <v>6266</v>
      </c>
      <c r="F1697" s="11" t="n">
        <v>888</v>
      </c>
      <c r="G1697" s="11" t="n">
        <v>832</v>
      </c>
      <c r="H1697" s="11" t="n">
        <v>108</v>
      </c>
      <c r="I1697" s="11" t="n">
        <v>5017</v>
      </c>
      <c r="J1697" s="11" t="n">
        <v>3893</v>
      </c>
      <c r="K1697" s="11" t="n">
        <v>8</v>
      </c>
      <c r="L1697" s="12" t="n">
        <v>17.235876157038</v>
      </c>
      <c r="M1697" s="12" t="n">
        <v>1.276731567188</v>
      </c>
      <c r="N1697" s="13" t="n">
        <v>0.7759617301176</v>
      </c>
      <c r="O1697" s="13" t="n">
        <v>0.800670284072774</v>
      </c>
      <c r="P1697" s="13" t="n">
        <v>0.132780082987552</v>
      </c>
      <c r="Q1697" s="13" t="n">
        <v>-0.151867893881971</v>
      </c>
      <c r="R1697" s="13" t="n">
        <v>-0.116772823779193</v>
      </c>
      <c r="S1697" s="11" t="n">
        <v>-1</v>
      </c>
      <c r="T1697" s="13" t="n">
        <v>-0.0689655172413793</v>
      </c>
      <c r="U1697" s="13" t="n">
        <v>-0.0199257667513186</v>
      </c>
      <c r="V1697" s="11" t="n">
        <v>0</v>
      </c>
      <c r="W1697" s="13"/>
      <c r="X1697" s="11"/>
      <c r="Y1697" s="11"/>
      <c r="Z1697" s="11"/>
      <c r="AA1697" s="11"/>
      <c r="AB1697" s="10" t="s">
        <v>516</v>
      </c>
      <c r="AC1697" s="11" t="n">
        <v>23</v>
      </c>
      <c r="AD1697" s="11" t="n">
        <v>23</v>
      </c>
      <c r="AE1697" s="11" t="n">
        <v>47</v>
      </c>
      <c r="AF1697" s="11" t="n">
        <v>4</v>
      </c>
      <c r="AG1697" s="11" t="n">
        <v>8</v>
      </c>
      <c r="AH1697" s="11" t="n">
        <v>3</v>
      </c>
      <c r="AI1697" s="13" t="n">
        <v>0.212962962962963</v>
      </c>
      <c r="AJ1697" s="13" t="n">
        <v>0.212962962962963</v>
      </c>
      <c r="AK1697" s="13" t="n">
        <v>0.435185185185185</v>
      </c>
      <c r="AL1697" s="13" t="n">
        <v>0.037037037037037</v>
      </c>
      <c r="AM1697" s="13" t="n">
        <v>0.0740740740740741</v>
      </c>
      <c r="AN1697" s="11" t="n">
        <v>1</v>
      </c>
      <c r="AO1697" s="13" t="n">
        <v>0.00917431192660551</v>
      </c>
      <c r="AP1697" s="11" t="n">
        <v>13</v>
      </c>
      <c r="AQ1697" s="11" t="n">
        <v>5</v>
      </c>
      <c r="AR1697" s="13" t="n">
        <v>0.111111111111111</v>
      </c>
      <c r="AS1697" s="13" t="n">
        <v>0.0427350427350427</v>
      </c>
      <c r="AT1697" s="14" t="n">
        <f aca="false">SUMIFS(시도_소아과개폐업!$C$5:$C$293,시도_소아과개폐업!$A$5:$A$293,$D1697,시도_소아과개폐업!$B$5:$B$293,$B1697)</f>
        <v>132</v>
      </c>
      <c r="AU1697" s="14" t="n">
        <f aca="false">SUMIFS(시도_소아과개폐업!$D$5:$D$293,시도_소아과개폐업!$A$5:$A$293,$D1697,시도_소아과개폐업!$B$5:$B$293,$B1697)</f>
        <v>87</v>
      </c>
      <c r="AV1697" s="14" t="n">
        <f aca="false">SUMIFS(시도_소아과개폐업!$F$5:$F$293,시도_소아과개폐업!$A$5:$A$293,$D1697,시도_소아과개폐업!$B$5:$B$293,$B1697)</f>
        <v>45</v>
      </c>
      <c r="AW1697" s="15" t="n">
        <f aca="false">SUMIFS(시도_소아과개폐업!$G$5:$G$293,시도_소아과개폐업!$A$5:$A$293,$D1697,시도_소아과개폐업!$B$5:$B$293,$B1697)</f>
        <v>0.130239520958084</v>
      </c>
      <c r="AX1697" s="14" t="n">
        <f aca="false">SUMIFS(시도_소아과개폐업!$H$5:$H$293,시도_소아과개폐업!$A$5:$A$293,$D1697,시도_소아과개폐업!$B$5:$B$293,$B1697)</f>
        <v>280</v>
      </c>
      <c r="AY1697" s="14" t="n">
        <f aca="false">SUMIFS(시군구_병원급!$E$5:$E$3668,시군구_병원급!$A$5:$A$3668,$A1697,시군구_병원급!$D$5:$D$3668,$D1697)</f>
        <v>2</v>
      </c>
      <c r="AZ1697" s="14" t="n">
        <f aca="false">SUMIFS(시군구_병원급!$F$5:$F$3668,시군구_병원급!$A$5:$A$3668,$A1697,시군구_병원급!$D$5:$D$3668,$D1697)</f>
        <v>0</v>
      </c>
      <c r="BA1697" s="14" t="n">
        <f aca="false">SUMIFS(시군구_병원급!$G$5:$G$3668,시군구_병원급!$A$5:$A$3668,$A1697,시군구_병원급!$D$5:$D$3668,$D1697)</f>
        <v>1</v>
      </c>
      <c r="BB1697" s="14" t="n">
        <f aca="false">SUMIFS(시군구_병원급!$H$5:$H$3668,시군구_병원급!$A$5:$A$3668,$A1697,시군구_병원급!$D$5:$D$3668,$D1697)</f>
        <v>7</v>
      </c>
      <c r="BC1697" s="16" t="n">
        <f aca="false">K1697+AY1697</f>
        <v>10</v>
      </c>
      <c r="BD1697" s="17" t="n">
        <f aca="false">IF(E1697=0,"",(K1697+AY1697)/E1697*1000)</f>
        <v>1.595914458985</v>
      </c>
      <c r="BE1697" s="16" t="n">
        <f aca="false">AY1697-SUMIFS(시군구_병원급!$E$5:$E$3668,시군구_병원급!$A$5:$A$3668,$A1697,시군구_병원급!$D$5:$D$3668,$D1697-3)</f>
        <v>-1</v>
      </c>
      <c r="BF1697" s="16" t="n">
        <f aca="false">IF(AY1697=0,1,0)</f>
        <v>0</v>
      </c>
      <c r="BG1697" s="16" t="n">
        <f aca="false">IF(K1697+AY1697=0,1,0)</f>
        <v>0</v>
      </c>
      <c r="BH1697" s="16" t="n">
        <f aca="false">AF1697+AG1697+AH1697</f>
        <v>15</v>
      </c>
      <c r="BI1697" s="18" t="n">
        <f aca="false">IF(H1697=0,"",BH1697/H1697)</f>
        <v>0.138888888888889</v>
      </c>
      <c r="BJ1697" s="16" t="n">
        <f aca="false">IF(AP1697="","",AP1697+AN1697)</f>
        <v>14</v>
      </c>
    </row>
    <row r="1698" customFormat="false" ht="15" hidden="false" customHeight="true" outlineLevel="0" collapsed="false">
      <c r="A1698" s="9" t="s">
        <v>236</v>
      </c>
      <c r="B1698" s="10" t="s">
        <v>202</v>
      </c>
      <c r="C1698" s="10" t="s">
        <v>237</v>
      </c>
      <c r="D1698" s="9" t="n">
        <v>2023</v>
      </c>
      <c r="E1698" s="11" t="n">
        <v>15455</v>
      </c>
      <c r="F1698" s="11" t="n">
        <v>2005</v>
      </c>
      <c r="G1698" s="11" t="n">
        <v>2021</v>
      </c>
      <c r="H1698" s="11" t="n">
        <v>232</v>
      </c>
      <c r="I1698" s="11" t="n">
        <v>10871</v>
      </c>
      <c r="J1698" s="11" t="n">
        <v>9060</v>
      </c>
      <c r="K1698" s="11" t="n">
        <v>25</v>
      </c>
      <c r="L1698" s="12" t="n">
        <v>15.0113231963766</v>
      </c>
      <c r="M1698" s="12" t="n">
        <v>1.61759948236817</v>
      </c>
      <c r="N1698" s="13" t="n">
        <v>0.833409989881336</v>
      </c>
      <c r="O1698" s="13" t="n">
        <v>0.703396958912973</v>
      </c>
      <c r="P1698" s="13" t="n">
        <v>0.130766742154643</v>
      </c>
      <c r="Q1698" s="13" t="n">
        <v>-0.0801142789119695</v>
      </c>
      <c r="R1698" s="13" t="n">
        <v>0.0321756894790604</v>
      </c>
      <c r="S1698" s="11" t="n">
        <v>4</v>
      </c>
      <c r="T1698" s="13" t="n">
        <v>-0.0333333333333333</v>
      </c>
      <c r="U1698" s="13" t="n">
        <v>-0.0201892744479495</v>
      </c>
      <c r="V1698" s="11" t="n">
        <v>0</v>
      </c>
      <c r="W1698" s="13"/>
      <c r="X1698" s="11"/>
      <c r="Y1698" s="11"/>
      <c r="Z1698" s="11"/>
      <c r="AA1698" s="11"/>
      <c r="AB1698" s="10" t="s">
        <v>516</v>
      </c>
      <c r="AC1698" s="11" t="n">
        <v>63</v>
      </c>
      <c r="AD1698" s="11" t="n">
        <v>57</v>
      </c>
      <c r="AE1698" s="11" t="n">
        <v>103</v>
      </c>
      <c r="AF1698" s="11" t="n">
        <v>4</v>
      </c>
      <c r="AG1698" s="11" t="n">
        <v>0</v>
      </c>
      <c r="AH1698" s="11" t="n">
        <v>5</v>
      </c>
      <c r="AI1698" s="13" t="n">
        <v>0.271551724137931</v>
      </c>
      <c r="AJ1698" s="13" t="n">
        <v>0.245689655172414</v>
      </c>
      <c r="AK1698" s="13" t="n">
        <v>0.443965517241379</v>
      </c>
      <c r="AL1698" s="13" t="n">
        <v>0.0172413793103448</v>
      </c>
      <c r="AM1698" s="13" t="n">
        <v>0</v>
      </c>
      <c r="AN1698" s="11" t="n">
        <v>2</v>
      </c>
      <c r="AO1698" s="13" t="n">
        <v>0.00854700854700855</v>
      </c>
      <c r="AP1698" s="11" t="n">
        <v>16</v>
      </c>
      <c r="AQ1698" s="11" t="n">
        <v>9</v>
      </c>
      <c r="AR1698" s="13" t="n">
        <v>0.0663900414937759</v>
      </c>
      <c r="AS1698" s="13" t="n">
        <v>0.037344398340249</v>
      </c>
      <c r="AT1698" s="14" t="n">
        <f aca="false">SUMIFS(시도_소아과개폐업!$C$5:$C$293,시도_소아과개폐업!$A$5:$A$293,$D1698,시도_소아과개폐업!$B$5:$B$293,$B1698)</f>
        <v>132</v>
      </c>
      <c r="AU1698" s="14" t="n">
        <f aca="false">SUMIFS(시도_소아과개폐업!$D$5:$D$293,시도_소아과개폐업!$A$5:$A$293,$D1698,시도_소아과개폐업!$B$5:$B$293,$B1698)</f>
        <v>87</v>
      </c>
      <c r="AV1698" s="14" t="n">
        <f aca="false">SUMIFS(시도_소아과개폐업!$F$5:$F$293,시도_소아과개폐업!$A$5:$A$293,$D1698,시도_소아과개폐업!$B$5:$B$293,$B1698)</f>
        <v>45</v>
      </c>
      <c r="AW1698" s="15" t="n">
        <f aca="false">SUMIFS(시도_소아과개폐업!$G$5:$G$293,시도_소아과개폐업!$A$5:$A$293,$D1698,시도_소아과개폐업!$B$5:$B$293,$B1698)</f>
        <v>0.130239520958084</v>
      </c>
      <c r="AX1698" s="14" t="n">
        <f aca="false">SUMIFS(시도_소아과개폐업!$H$5:$H$293,시도_소아과개폐업!$A$5:$A$293,$D1698,시도_소아과개폐업!$B$5:$B$293,$B1698)</f>
        <v>280</v>
      </c>
      <c r="AY1698" s="14" t="n">
        <f aca="false">SUMIFS(시군구_병원급!$E$5:$E$3668,시군구_병원급!$A$5:$A$3668,$A1698,시군구_병원급!$D$5:$D$3668,$D1698)</f>
        <v>3</v>
      </c>
      <c r="AZ1698" s="14" t="n">
        <f aca="false">SUMIFS(시군구_병원급!$F$5:$F$3668,시군구_병원급!$A$5:$A$3668,$A1698,시군구_병원급!$D$5:$D$3668,$D1698)</f>
        <v>0</v>
      </c>
      <c r="BA1698" s="14" t="n">
        <f aca="false">SUMIFS(시군구_병원급!$G$5:$G$3668,시군구_병원급!$A$5:$A$3668,$A1698,시군구_병원급!$D$5:$D$3668,$D1698)</f>
        <v>8</v>
      </c>
      <c r="BB1698" s="14" t="n">
        <f aca="false">SUMIFS(시군구_병원급!$H$5:$H$3668,시군구_병원급!$A$5:$A$3668,$A1698,시군구_병원급!$D$5:$D$3668,$D1698)</f>
        <v>17</v>
      </c>
      <c r="BC1698" s="16" t="n">
        <f aca="false">K1698+AY1698</f>
        <v>28</v>
      </c>
      <c r="BD1698" s="17" t="n">
        <f aca="false">IF(E1698=0,"",(K1698+AY1698)/E1698*1000)</f>
        <v>1.81171142025235</v>
      </c>
      <c r="BE1698" s="16" t="n">
        <f aca="false">AY1698-SUMIFS(시군구_병원급!$E$5:$E$3668,시군구_병원급!$A$5:$A$3668,$A1698,시군구_병원급!$D$5:$D$3668,$D1698-3)</f>
        <v>1</v>
      </c>
      <c r="BF1698" s="16" t="n">
        <f aca="false">IF(AY1698=0,1,0)</f>
        <v>0</v>
      </c>
      <c r="BG1698" s="16" t="n">
        <f aca="false">IF(K1698+AY1698=0,1,0)</f>
        <v>0</v>
      </c>
      <c r="BH1698" s="16" t="n">
        <f aca="false">AF1698+AG1698+AH1698</f>
        <v>9</v>
      </c>
      <c r="BI1698" s="18" t="n">
        <f aca="false">IF(H1698=0,"",BH1698/H1698)</f>
        <v>0.0387931034482759</v>
      </c>
      <c r="BJ1698" s="16" t="n">
        <f aca="false">IF(AP1698="","",AP1698+AN1698)</f>
        <v>18</v>
      </c>
    </row>
    <row r="1699" customFormat="false" ht="15" hidden="false" customHeight="true" outlineLevel="0" collapsed="false">
      <c r="A1699" s="9" t="s">
        <v>238</v>
      </c>
      <c r="B1699" s="10" t="s">
        <v>202</v>
      </c>
      <c r="C1699" s="10" t="s">
        <v>239</v>
      </c>
      <c r="D1699" s="9" t="n">
        <v>2023</v>
      </c>
      <c r="E1699" s="11" t="n">
        <v>38974</v>
      </c>
      <c r="F1699" s="11" t="n">
        <v>4891</v>
      </c>
      <c r="G1699" s="11" t="n">
        <v>4941</v>
      </c>
      <c r="H1699" s="11" t="n">
        <v>663</v>
      </c>
      <c r="I1699" s="11" t="n">
        <v>33208</v>
      </c>
      <c r="J1699" s="11" t="n">
        <v>24822</v>
      </c>
      <c r="K1699" s="11" t="n">
        <v>57</v>
      </c>
      <c r="L1699" s="12" t="n">
        <v>17.0113408939293</v>
      </c>
      <c r="M1699" s="12" t="n">
        <v>1.46251347051881</v>
      </c>
      <c r="N1699" s="13" t="n">
        <v>0.747470489038786</v>
      </c>
      <c r="O1699" s="13" t="n">
        <v>0.852055216298045</v>
      </c>
      <c r="P1699" s="13" t="n">
        <v>0.126776825576025</v>
      </c>
      <c r="Q1699" s="13" t="n">
        <v>-0.256987074388989</v>
      </c>
      <c r="R1699" s="13" t="n">
        <v>-0.209692898272553</v>
      </c>
      <c r="S1699" s="11" t="n">
        <v>-2</v>
      </c>
      <c r="T1699" s="13" t="n">
        <v>-0.0701262272089762</v>
      </c>
      <c r="U1699" s="13" t="n">
        <v>-0.0372818461181654</v>
      </c>
      <c r="V1699" s="11" t="n">
        <v>0</v>
      </c>
      <c r="W1699" s="13"/>
      <c r="X1699" s="11"/>
      <c r="Y1699" s="11"/>
      <c r="Z1699" s="11"/>
      <c r="AA1699" s="11"/>
      <c r="AB1699" s="10" t="s">
        <v>516</v>
      </c>
      <c r="AC1699" s="11" t="n">
        <v>58</v>
      </c>
      <c r="AD1699" s="11" t="n">
        <v>261</v>
      </c>
      <c r="AE1699" s="11" t="n">
        <v>297</v>
      </c>
      <c r="AF1699" s="11" t="n">
        <v>27</v>
      </c>
      <c r="AG1699" s="11" t="n">
        <v>11</v>
      </c>
      <c r="AH1699" s="11" t="n">
        <v>9</v>
      </c>
      <c r="AI1699" s="13" t="n">
        <v>0.0874811463046757</v>
      </c>
      <c r="AJ1699" s="13" t="n">
        <v>0.393665158371041</v>
      </c>
      <c r="AK1699" s="13" t="n">
        <v>0.447963800904977</v>
      </c>
      <c r="AL1699" s="13" t="n">
        <v>0.0407239819004525</v>
      </c>
      <c r="AM1699" s="13" t="n">
        <v>0.0165912518853695</v>
      </c>
      <c r="AN1699" s="11" t="n">
        <v>3</v>
      </c>
      <c r="AO1699" s="13" t="n">
        <v>0.0045045045045045</v>
      </c>
      <c r="AP1699" s="11" t="n">
        <v>83</v>
      </c>
      <c r="AQ1699" s="11" t="n">
        <v>28</v>
      </c>
      <c r="AR1699" s="13" t="n">
        <v>0.115117891816921</v>
      </c>
      <c r="AS1699" s="13" t="n">
        <v>0.0388349514563107</v>
      </c>
      <c r="AT1699" s="14" t="n">
        <f aca="false">SUMIFS(시도_소아과개폐업!$C$5:$C$293,시도_소아과개폐업!$A$5:$A$293,$D1699,시도_소아과개폐업!$B$5:$B$293,$B1699)</f>
        <v>132</v>
      </c>
      <c r="AU1699" s="14" t="n">
        <f aca="false">SUMIFS(시도_소아과개폐업!$D$5:$D$293,시도_소아과개폐업!$A$5:$A$293,$D1699,시도_소아과개폐업!$B$5:$B$293,$B1699)</f>
        <v>87</v>
      </c>
      <c r="AV1699" s="14" t="n">
        <f aca="false">SUMIFS(시도_소아과개폐업!$F$5:$F$293,시도_소아과개폐업!$A$5:$A$293,$D1699,시도_소아과개폐업!$B$5:$B$293,$B1699)</f>
        <v>45</v>
      </c>
      <c r="AW1699" s="15" t="n">
        <f aca="false">SUMIFS(시도_소아과개폐업!$G$5:$G$293,시도_소아과개폐업!$A$5:$A$293,$D1699,시도_소아과개폐업!$B$5:$B$293,$B1699)</f>
        <v>0.130239520958084</v>
      </c>
      <c r="AX1699" s="14" t="n">
        <f aca="false">SUMIFS(시도_소아과개폐업!$H$5:$H$293,시도_소아과개폐업!$A$5:$A$293,$D1699,시도_소아과개폐업!$B$5:$B$293,$B1699)</f>
        <v>280</v>
      </c>
      <c r="AY1699" s="14" t="n">
        <f aca="false">SUMIFS(시군구_병원급!$E$5:$E$3668,시군구_병원급!$A$5:$A$3668,$A1699,시군구_병원급!$D$5:$D$3668,$D1699)</f>
        <v>11</v>
      </c>
      <c r="AZ1699" s="14" t="n">
        <f aca="false">SUMIFS(시군구_병원급!$F$5:$F$3668,시군구_병원급!$A$5:$A$3668,$A1699,시군구_병원급!$D$5:$D$3668,$D1699)</f>
        <v>4</v>
      </c>
      <c r="BA1699" s="14" t="n">
        <f aca="false">SUMIFS(시군구_병원급!$G$5:$G$3668,시군구_병원급!$A$5:$A$3668,$A1699,시군구_병원급!$D$5:$D$3668,$D1699)</f>
        <v>24</v>
      </c>
      <c r="BB1699" s="14" t="n">
        <f aca="false">SUMIFS(시군구_병원급!$H$5:$H$3668,시군구_병원급!$A$5:$A$3668,$A1699,시군구_병원급!$D$5:$D$3668,$D1699)</f>
        <v>54</v>
      </c>
      <c r="BC1699" s="16" t="n">
        <f aca="false">K1699+AY1699</f>
        <v>68</v>
      </c>
      <c r="BD1699" s="17" t="n">
        <f aca="false">IF(E1699=0,"",(K1699+AY1699)/E1699*1000)</f>
        <v>1.74475291219788</v>
      </c>
      <c r="BE1699" s="16" t="n">
        <f aca="false">AY1699-SUMIFS(시군구_병원급!$E$5:$E$3668,시군구_병원급!$A$5:$A$3668,$A1699,시군구_병원급!$D$5:$D$3668,$D1699-3)</f>
        <v>4</v>
      </c>
      <c r="BF1699" s="16" t="n">
        <f aca="false">IF(AY1699=0,1,0)</f>
        <v>0</v>
      </c>
      <c r="BG1699" s="16" t="n">
        <f aca="false">IF(K1699+AY1699=0,1,0)</f>
        <v>0</v>
      </c>
      <c r="BH1699" s="16" t="n">
        <f aca="false">AF1699+AG1699+AH1699</f>
        <v>47</v>
      </c>
      <c r="BI1699" s="18" t="n">
        <f aca="false">IF(H1699=0,"",BH1699/H1699)</f>
        <v>0.0708898944193062</v>
      </c>
      <c r="BJ1699" s="16" t="n">
        <f aca="false">IF(AP1699="","",AP1699+AN1699)</f>
        <v>86</v>
      </c>
    </row>
    <row r="1700" customFormat="false" ht="15" hidden="false" customHeight="true" outlineLevel="0" collapsed="false">
      <c r="A1700" s="9" t="s">
        <v>240</v>
      </c>
      <c r="B1700" s="10" t="s">
        <v>202</v>
      </c>
      <c r="C1700" s="10" t="s">
        <v>241</v>
      </c>
      <c r="D1700" s="9" t="n">
        <v>2023</v>
      </c>
      <c r="E1700" s="11" t="n">
        <v>19981</v>
      </c>
      <c r="F1700" s="11" t="n">
        <v>2432</v>
      </c>
      <c r="G1700" s="11" t="n">
        <v>2428</v>
      </c>
      <c r="H1700" s="11" t="n">
        <v>354</v>
      </c>
      <c r="I1700" s="11" t="n">
        <v>15716</v>
      </c>
      <c r="J1700" s="11" t="n">
        <v>11997</v>
      </c>
      <c r="K1700" s="11" t="n">
        <v>22</v>
      </c>
      <c r="L1700" s="12" t="n">
        <v>17.71683098944</v>
      </c>
      <c r="M1700" s="12" t="n">
        <v>1.10104599369401</v>
      </c>
      <c r="N1700" s="13" t="n">
        <v>0.763362178671418</v>
      </c>
      <c r="O1700" s="13" t="n">
        <v>0.786547219858866</v>
      </c>
      <c r="P1700" s="13" t="n">
        <v>0.121515439667684</v>
      </c>
      <c r="Q1700" s="13" t="n">
        <v>-0.151874018421835</v>
      </c>
      <c r="R1700" s="13" t="n">
        <v>-0.0977331846897064</v>
      </c>
      <c r="S1700" s="11" t="n">
        <v>1</v>
      </c>
      <c r="T1700" s="13" t="n">
        <v>-0.0509383378016086</v>
      </c>
      <c r="U1700" s="13" t="n">
        <v>-0.0164591025721259</v>
      </c>
      <c r="V1700" s="11" t="n">
        <v>0</v>
      </c>
      <c r="W1700" s="13"/>
      <c r="X1700" s="11"/>
      <c r="Y1700" s="11"/>
      <c r="Z1700" s="11"/>
      <c r="AA1700" s="11"/>
      <c r="AB1700" s="10" t="s">
        <v>516</v>
      </c>
      <c r="AC1700" s="11" t="n">
        <v>47</v>
      </c>
      <c r="AD1700" s="11" t="n">
        <v>114</v>
      </c>
      <c r="AE1700" s="11" t="n">
        <v>173</v>
      </c>
      <c r="AF1700" s="11" t="n">
        <v>16</v>
      </c>
      <c r="AG1700" s="11" t="n">
        <v>3</v>
      </c>
      <c r="AH1700" s="11" t="n">
        <v>1</v>
      </c>
      <c r="AI1700" s="13" t="n">
        <v>0.132768361581921</v>
      </c>
      <c r="AJ1700" s="13" t="n">
        <v>0.322033898305085</v>
      </c>
      <c r="AK1700" s="13" t="n">
        <v>0.488700564971751</v>
      </c>
      <c r="AL1700" s="13" t="n">
        <v>0.0451977401129944</v>
      </c>
      <c r="AM1700" s="13" t="n">
        <v>0.00847457627118644</v>
      </c>
      <c r="AN1700" s="11" t="n">
        <v>13</v>
      </c>
      <c r="AO1700" s="13" t="n">
        <v>0.0354223433242507</v>
      </c>
      <c r="AP1700" s="11" t="n">
        <v>30</v>
      </c>
      <c r="AQ1700" s="11" t="n">
        <v>15</v>
      </c>
      <c r="AR1700" s="13" t="n">
        <v>0.0785340314136126</v>
      </c>
      <c r="AS1700" s="13" t="n">
        <v>0.0392670157068063</v>
      </c>
      <c r="AT1700" s="14" t="n">
        <f aca="false">SUMIFS(시도_소아과개폐업!$C$5:$C$293,시도_소아과개폐업!$A$5:$A$293,$D1700,시도_소아과개폐업!$B$5:$B$293,$B1700)</f>
        <v>132</v>
      </c>
      <c r="AU1700" s="14" t="n">
        <f aca="false">SUMIFS(시도_소아과개폐업!$D$5:$D$293,시도_소아과개폐업!$A$5:$A$293,$D1700,시도_소아과개폐업!$B$5:$B$293,$B1700)</f>
        <v>87</v>
      </c>
      <c r="AV1700" s="14" t="n">
        <f aca="false">SUMIFS(시도_소아과개폐업!$F$5:$F$293,시도_소아과개폐업!$A$5:$A$293,$D1700,시도_소아과개폐업!$B$5:$B$293,$B1700)</f>
        <v>45</v>
      </c>
      <c r="AW1700" s="15" t="n">
        <f aca="false">SUMIFS(시도_소아과개폐업!$G$5:$G$293,시도_소아과개폐업!$A$5:$A$293,$D1700,시도_소아과개폐업!$B$5:$B$293,$B1700)</f>
        <v>0.130239520958084</v>
      </c>
      <c r="AX1700" s="14" t="n">
        <f aca="false">SUMIFS(시도_소아과개폐업!$H$5:$H$293,시도_소아과개폐업!$A$5:$A$293,$D1700,시도_소아과개폐업!$B$5:$B$293,$B1700)</f>
        <v>280</v>
      </c>
      <c r="AY1700" s="14" t="n">
        <f aca="false">SUMIFS(시군구_병원급!$E$5:$E$3668,시군구_병원급!$A$5:$A$3668,$A1700,시군구_병원급!$D$5:$D$3668,$D1700)</f>
        <v>10</v>
      </c>
      <c r="AZ1700" s="14" t="n">
        <f aca="false">SUMIFS(시군구_병원급!$F$5:$F$3668,시군구_병원급!$A$5:$A$3668,$A1700,시군구_병원급!$D$5:$D$3668,$D1700)</f>
        <v>2</v>
      </c>
      <c r="BA1700" s="14" t="n">
        <f aca="false">SUMIFS(시군구_병원급!$G$5:$G$3668,시군구_병원급!$A$5:$A$3668,$A1700,시군구_병원급!$D$5:$D$3668,$D1700)</f>
        <v>16</v>
      </c>
      <c r="BB1700" s="14" t="n">
        <f aca="false">SUMIFS(시군구_병원급!$H$5:$H$3668,시군구_병원급!$A$5:$A$3668,$A1700,시군구_병원급!$D$5:$D$3668,$D1700)</f>
        <v>43</v>
      </c>
      <c r="BC1700" s="16" t="n">
        <f aca="false">K1700+AY1700</f>
        <v>32</v>
      </c>
      <c r="BD1700" s="17" t="n">
        <f aca="false">IF(E1700=0,"",(K1700+AY1700)/E1700*1000)</f>
        <v>1.6015214453731</v>
      </c>
      <c r="BE1700" s="16" t="n">
        <f aca="false">AY1700-SUMIFS(시군구_병원급!$E$5:$E$3668,시군구_병원급!$A$5:$A$3668,$A1700,시군구_병원급!$D$5:$D$3668,$D1700-3)</f>
        <v>-2</v>
      </c>
      <c r="BF1700" s="16" t="n">
        <f aca="false">IF(AY1700=0,1,0)</f>
        <v>0</v>
      </c>
      <c r="BG1700" s="16" t="n">
        <f aca="false">IF(K1700+AY1700=0,1,0)</f>
        <v>0</v>
      </c>
      <c r="BH1700" s="16" t="n">
        <f aca="false">AF1700+AG1700+AH1700</f>
        <v>20</v>
      </c>
      <c r="BI1700" s="18" t="n">
        <f aca="false">IF(H1700=0,"",BH1700/H1700)</f>
        <v>0.0564971751412429</v>
      </c>
      <c r="BJ1700" s="16" t="n">
        <f aca="false">IF(AP1700="","",AP1700+AN1700)</f>
        <v>43</v>
      </c>
    </row>
    <row r="1701" customFormat="false" ht="15" hidden="false" customHeight="true" outlineLevel="0" collapsed="false">
      <c r="A1701" s="9" t="s">
        <v>242</v>
      </c>
      <c r="B1701" s="10" t="s">
        <v>202</v>
      </c>
      <c r="C1701" s="10" t="s">
        <v>243</v>
      </c>
      <c r="D1701" s="9" t="n">
        <v>2023</v>
      </c>
      <c r="E1701" s="11" t="n">
        <v>7687</v>
      </c>
      <c r="F1701" s="11" t="n">
        <v>1117</v>
      </c>
      <c r="G1701" s="11" t="n">
        <v>1160</v>
      </c>
      <c r="H1701" s="11" t="n">
        <v>136</v>
      </c>
      <c r="I1701" s="11" t="n">
        <v>8366</v>
      </c>
      <c r="J1701" s="11" t="n">
        <v>5828</v>
      </c>
      <c r="K1701" s="11" t="n">
        <v>6</v>
      </c>
      <c r="L1701" s="12" t="n">
        <v>17.6922076232601</v>
      </c>
      <c r="M1701" s="12" t="n">
        <v>0.780538571614414</v>
      </c>
      <c r="N1701" s="13" t="n">
        <v>0.696629213483146</v>
      </c>
      <c r="O1701" s="13" t="n">
        <v>1.08833094835437</v>
      </c>
      <c r="P1701" s="13" t="n">
        <v>0.150904123845453</v>
      </c>
      <c r="Q1701" s="13" t="n">
        <v>-0.237173762032351</v>
      </c>
      <c r="R1701" s="13" t="n">
        <v>-0.0800951625693894</v>
      </c>
      <c r="S1701" s="11" t="n">
        <v>0</v>
      </c>
      <c r="T1701" s="13" t="n">
        <v>-0.0555555555555556</v>
      </c>
      <c r="U1701" s="13" t="n">
        <v>-0.0598943701539498</v>
      </c>
      <c r="V1701" s="11" t="n">
        <v>0</v>
      </c>
      <c r="W1701" s="13"/>
      <c r="X1701" s="11"/>
      <c r="Y1701" s="11"/>
      <c r="Z1701" s="11"/>
      <c r="AA1701" s="11"/>
      <c r="AB1701" s="10" t="s">
        <v>516</v>
      </c>
      <c r="AC1701" s="11" t="n">
        <v>22</v>
      </c>
      <c r="AD1701" s="11" t="n">
        <v>69</v>
      </c>
      <c r="AE1701" s="11" t="n">
        <v>35</v>
      </c>
      <c r="AF1701" s="11" t="n">
        <v>8</v>
      </c>
      <c r="AG1701" s="11" t="n">
        <v>2</v>
      </c>
      <c r="AH1701" s="11" t="n">
        <v>0</v>
      </c>
      <c r="AI1701" s="13" t="n">
        <v>0.161764705882353</v>
      </c>
      <c r="AJ1701" s="13" t="n">
        <v>0.507352941176471</v>
      </c>
      <c r="AK1701" s="13" t="n">
        <v>0.257352941176471</v>
      </c>
      <c r="AL1701" s="13" t="n">
        <v>0.0588235294117647</v>
      </c>
      <c r="AM1701" s="13" t="n">
        <v>0.0147058823529412</v>
      </c>
      <c r="AN1701" s="11" t="n">
        <v>1</v>
      </c>
      <c r="AO1701" s="13" t="n">
        <v>0.0072992700729927</v>
      </c>
      <c r="AP1701" s="11" t="n">
        <v>12</v>
      </c>
      <c r="AQ1701" s="11" t="n">
        <v>3</v>
      </c>
      <c r="AR1701" s="13" t="n">
        <v>0.0821917808219178</v>
      </c>
      <c r="AS1701" s="13" t="n">
        <v>0.0205479452054795</v>
      </c>
      <c r="AT1701" s="14" t="n">
        <f aca="false">SUMIFS(시도_소아과개폐업!$C$5:$C$293,시도_소아과개폐업!$A$5:$A$293,$D1701,시도_소아과개폐업!$B$5:$B$293,$B1701)</f>
        <v>132</v>
      </c>
      <c r="AU1701" s="14" t="n">
        <f aca="false">SUMIFS(시도_소아과개폐업!$D$5:$D$293,시도_소아과개폐업!$A$5:$A$293,$D1701,시도_소아과개폐업!$B$5:$B$293,$B1701)</f>
        <v>87</v>
      </c>
      <c r="AV1701" s="14" t="n">
        <f aca="false">SUMIFS(시도_소아과개폐업!$F$5:$F$293,시도_소아과개폐업!$A$5:$A$293,$D1701,시도_소아과개폐업!$B$5:$B$293,$B1701)</f>
        <v>45</v>
      </c>
      <c r="AW1701" s="15" t="n">
        <f aca="false">SUMIFS(시도_소아과개폐업!$G$5:$G$293,시도_소아과개폐업!$A$5:$A$293,$D1701,시도_소아과개폐업!$B$5:$B$293,$B1701)</f>
        <v>0.130239520958084</v>
      </c>
      <c r="AX1701" s="14" t="n">
        <f aca="false">SUMIFS(시도_소아과개폐업!$H$5:$H$293,시도_소아과개폐업!$A$5:$A$293,$D1701,시도_소아과개폐업!$B$5:$B$293,$B1701)</f>
        <v>280</v>
      </c>
      <c r="AY1701" s="14" t="n">
        <f aca="false">SUMIFS(시군구_병원급!$E$5:$E$3668,시군구_병원급!$A$5:$A$3668,$A1701,시군구_병원급!$D$5:$D$3668,$D1701)</f>
        <v>2</v>
      </c>
      <c r="AZ1701" s="14" t="n">
        <f aca="false">SUMIFS(시군구_병원급!$F$5:$F$3668,시군구_병원급!$A$5:$A$3668,$A1701,시군구_병원급!$D$5:$D$3668,$D1701)</f>
        <v>1</v>
      </c>
      <c r="BA1701" s="14" t="n">
        <f aca="false">SUMIFS(시군구_병원급!$G$5:$G$3668,시군구_병원급!$A$5:$A$3668,$A1701,시군구_병원급!$D$5:$D$3668,$D1701)</f>
        <v>5</v>
      </c>
      <c r="BB1701" s="14" t="n">
        <f aca="false">SUMIFS(시군구_병원급!$H$5:$H$3668,시군구_병원급!$A$5:$A$3668,$A1701,시군구_병원급!$D$5:$D$3668,$D1701)</f>
        <v>12</v>
      </c>
      <c r="BC1701" s="16" t="n">
        <f aca="false">K1701+AY1701</f>
        <v>8</v>
      </c>
      <c r="BD1701" s="17" t="n">
        <f aca="false">IF(E1701=0,"",(K1701+AY1701)/E1701*1000)</f>
        <v>1.04071809548589</v>
      </c>
      <c r="BE1701" s="16" t="n">
        <f aca="false">AY1701-SUMIFS(시군구_병원급!$E$5:$E$3668,시군구_병원급!$A$5:$A$3668,$A1701,시군구_병원급!$D$5:$D$3668,$D1701-3)</f>
        <v>0</v>
      </c>
      <c r="BF1701" s="16" t="n">
        <f aca="false">IF(AY1701=0,1,0)</f>
        <v>0</v>
      </c>
      <c r="BG1701" s="16" t="n">
        <f aca="false">IF(K1701+AY1701=0,1,0)</f>
        <v>0</v>
      </c>
      <c r="BH1701" s="16" t="n">
        <f aca="false">AF1701+AG1701+AH1701</f>
        <v>10</v>
      </c>
      <c r="BI1701" s="18" t="n">
        <f aca="false">IF(H1701=0,"",BH1701/H1701)</f>
        <v>0.0735294117647059</v>
      </c>
      <c r="BJ1701" s="16" t="n">
        <f aca="false">IF(AP1701="","",AP1701+AN1701)</f>
        <v>13</v>
      </c>
    </row>
    <row r="1702" customFormat="false" ht="15" hidden="false" customHeight="true" outlineLevel="0" collapsed="false">
      <c r="A1702" s="9" t="s">
        <v>244</v>
      </c>
      <c r="B1702" s="10" t="s">
        <v>202</v>
      </c>
      <c r="C1702" s="10" t="s">
        <v>245</v>
      </c>
      <c r="D1702" s="9" t="n">
        <v>2023</v>
      </c>
      <c r="E1702" s="11" t="n">
        <v>5498</v>
      </c>
      <c r="F1702" s="11" t="n">
        <v>738</v>
      </c>
      <c r="G1702" s="11" t="n">
        <v>727</v>
      </c>
      <c r="H1702" s="11" t="n">
        <v>138</v>
      </c>
      <c r="I1702" s="11" t="n">
        <v>6886</v>
      </c>
      <c r="J1702" s="11" t="n">
        <v>4772</v>
      </c>
      <c r="K1702" s="11" t="n">
        <v>9</v>
      </c>
      <c r="L1702" s="12" t="n">
        <v>25.1000363768643</v>
      </c>
      <c r="M1702" s="12" t="n">
        <v>1.63695889414333</v>
      </c>
      <c r="N1702" s="13" t="n">
        <v>0.69300029044438</v>
      </c>
      <c r="O1702" s="13" t="n">
        <v>1.25245543834122</v>
      </c>
      <c r="P1702" s="13" t="n">
        <v>0.132229901782466</v>
      </c>
      <c r="Q1702" s="13" t="n">
        <v>-0.233514568520842</v>
      </c>
      <c r="R1702" s="13" t="n">
        <v>-0.125150421179302</v>
      </c>
      <c r="S1702" s="11" t="n">
        <v>0</v>
      </c>
      <c r="T1702" s="13" t="n">
        <v>-0.0612244897959183</v>
      </c>
      <c r="U1702" s="13" t="n">
        <v>-0.0389392882065597</v>
      </c>
      <c r="V1702" s="11" t="n">
        <v>0</v>
      </c>
      <c r="W1702" s="13"/>
      <c r="X1702" s="11"/>
      <c r="Y1702" s="11"/>
      <c r="Z1702" s="11"/>
      <c r="AA1702" s="11"/>
      <c r="AB1702" s="10" t="s">
        <v>516</v>
      </c>
      <c r="AC1702" s="11" t="n">
        <v>24</v>
      </c>
      <c r="AD1702" s="11" t="n">
        <v>48</v>
      </c>
      <c r="AE1702" s="11" t="n">
        <v>59</v>
      </c>
      <c r="AF1702" s="11" t="n">
        <v>0</v>
      </c>
      <c r="AG1702" s="11" t="n">
        <v>7</v>
      </c>
      <c r="AH1702" s="11" t="n">
        <v>0</v>
      </c>
      <c r="AI1702" s="13" t="n">
        <v>0.173913043478261</v>
      </c>
      <c r="AJ1702" s="13" t="n">
        <v>0.347826086956522</v>
      </c>
      <c r="AK1702" s="13" t="n">
        <v>0.427536231884058</v>
      </c>
      <c r="AL1702" s="13" t="n">
        <v>0</v>
      </c>
      <c r="AM1702" s="13" t="n">
        <v>0.0507246376811594</v>
      </c>
      <c r="AN1702" s="11" t="n">
        <v>7</v>
      </c>
      <c r="AO1702" s="13" t="n">
        <v>0.0482758620689655</v>
      </c>
      <c r="AP1702" s="11" t="n">
        <v>14</v>
      </c>
      <c r="AQ1702" s="11" t="n">
        <v>5</v>
      </c>
      <c r="AR1702" s="13" t="n">
        <v>0.0909090909090909</v>
      </c>
      <c r="AS1702" s="13" t="n">
        <v>0.0324675324675325</v>
      </c>
      <c r="AT1702" s="14" t="n">
        <f aca="false">SUMIFS(시도_소아과개폐업!$C$5:$C$293,시도_소아과개폐업!$A$5:$A$293,$D1702,시도_소아과개폐업!$B$5:$B$293,$B1702)</f>
        <v>132</v>
      </c>
      <c r="AU1702" s="14" t="n">
        <f aca="false">SUMIFS(시도_소아과개폐업!$D$5:$D$293,시도_소아과개폐업!$A$5:$A$293,$D1702,시도_소아과개폐업!$B$5:$B$293,$B1702)</f>
        <v>87</v>
      </c>
      <c r="AV1702" s="14" t="n">
        <f aca="false">SUMIFS(시도_소아과개폐업!$F$5:$F$293,시도_소아과개폐업!$A$5:$A$293,$D1702,시도_소아과개폐업!$B$5:$B$293,$B1702)</f>
        <v>45</v>
      </c>
      <c r="AW1702" s="15" t="n">
        <f aca="false">SUMIFS(시도_소아과개폐업!$G$5:$G$293,시도_소아과개폐업!$A$5:$A$293,$D1702,시도_소아과개폐업!$B$5:$B$293,$B1702)</f>
        <v>0.130239520958084</v>
      </c>
      <c r="AX1702" s="14" t="n">
        <f aca="false">SUMIFS(시도_소아과개폐업!$H$5:$H$293,시도_소아과개폐업!$A$5:$A$293,$D1702,시도_소아과개폐업!$B$5:$B$293,$B1702)</f>
        <v>280</v>
      </c>
      <c r="AY1702" s="14" t="n">
        <f aca="false">SUMIFS(시군구_병원급!$E$5:$E$3668,시군구_병원급!$A$5:$A$3668,$A1702,시군구_병원급!$D$5:$D$3668,$D1702)</f>
        <v>3</v>
      </c>
      <c r="AZ1702" s="14" t="n">
        <f aca="false">SUMIFS(시군구_병원급!$F$5:$F$3668,시군구_병원급!$A$5:$A$3668,$A1702,시군구_병원급!$D$5:$D$3668,$D1702)</f>
        <v>2</v>
      </c>
      <c r="BA1702" s="14" t="n">
        <f aca="false">SUMIFS(시군구_병원급!$G$5:$G$3668,시군구_병원급!$A$5:$A$3668,$A1702,시군구_병원급!$D$5:$D$3668,$D1702)</f>
        <v>4</v>
      </c>
      <c r="BB1702" s="14" t="n">
        <f aca="false">SUMIFS(시군구_병원급!$H$5:$H$3668,시군구_병원급!$A$5:$A$3668,$A1702,시군구_병원급!$D$5:$D$3668,$D1702)</f>
        <v>13</v>
      </c>
      <c r="BC1702" s="16" t="n">
        <f aca="false">K1702+AY1702</f>
        <v>12</v>
      </c>
      <c r="BD1702" s="17" t="n">
        <f aca="false">IF(E1702=0,"",(K1702+AY1702)/E1702*1000)</f>
        <v>2.18261185885777</v>
      </c>
      <c r="BE1702" s="16" t="n">
        <f aca="false">AY1702-SUMIFS(시군구_병원급!$E$5:$E$3668,시군구_병원급!$A$5:$A$3668,$A1702,시군구_병원급!$D$5:$D$3668,$D1702-3)</f>
        <v>0</v>
      </c>
      <c r="BF1702" s="16" t="n">
        <f aca="false">IF(AY1702=0,1,0)</f>
        <v>0</v>
      </c>
      <c r="BG1702" s="16" t="n">
        <f aca="false">IF(K1702+AY1702=0,1,0)</f>
        <v>0</v>
      </c>
      <c r="BH1702" s="16" t="n">
        <f aca="false">AF1702+AG1702+AH1702</f>
        <v>7</v>
      </c>
      <c r="BI1702" s="18" t="n">
        <f aca="false">IF(H1702=0,"",BH1702/H1702)</f>
        <v>0.0507246376811594</v>
      </c>
      <c r="BJ1702" s="16" t="n">
        <f aca="false">IF(AP1702="","",AP1702+AN1702)</f>
        <v>21</v>
      </c>
    </row>
    <row r="1703" customFormat="false" ht="15" hidden="false" customHeight="true" outlineLevel="0" collapsed="false">
      <c r="A1703" s="9" t="s">
        <v>246</v>
      </c>
      <c r="B1703" s="10" t="s">
        <v>202</v>
      </c>
      <c r="C1703" s="10" t="s">
        <v>247</v>
      </c>
      <c r="D1703" s="9" t="n">
        <v>2023</v>
      </c>
      <c r="E1703" s="11" t="n">
        <v>22305</v>
      </c>
      <c r="F1703" s="11" t="n">
        <v>2765</v>
      </c>
      <c r="G1703" s="11" t="n">
        <v>2765</v>
      </c>
      <c r="H1703" s="11" t="n">
        <v>377</v>
      </c>
      <c r="I1703" s="11" t="n">
        <v>15832</v>
      </c>
      <c r="J1703" s="11" t="n">
        <v>12394</v>
      </c>
      <c r="K1703" s="11" t="n">
        <v>30</v>
      </c>
      <c r="L1703" s="12" t="n">
        <v>16.9020399013674</v>
      </c>
      <c r="M1703" s="12" t="n">
        <v>1.34498991257566</v>
      </c>
      <c r="N1703" s="13" t="n">
        <v>0.782844871147044</v>
      </c>
      <c r="O1703" s="13" t="n">
        <v>0.709796009863259</v>
      </c>
      <c r="P1703" s="13" t="n">
        <v>0.12396323694239</v>
      </c>
      <c r="Q1703" s="13" t="n">
        <v>-0.260002654103908</v>
      </c>
      <c r="R1703" s="13" t="n">
        <v>-0.126106194690266</v>
      </c>
      <c r="S1703" s="11" t="n">
        <v>1</v>
      </c>
      <c r="T1703" s="13" t="n">
        <v>-0.078239608801956</v>
      </c>
      <c r="U1703" s="13" t="n">
        <v>-0.0436726064633042</v>
      </c>
      <c r="V1703" s="11" t="n">
        <v>0</v>
      </c>
      <c r="W1703" s="13"/>
      <c r="X1703" s="11"/>
      <c r="Y1703" s="11"/>
      <c r="Z1703" s="11"/>
      <c r="AA1703" s="11"/>
      <c r="AB1703" s="10" t="s">
        <v>516</v>
      </c>
      <c r="AC1703" s="11" t="n">
        <v>58</v>
      </c>
      <c r="AD1703" s="11" t="n">
        <v>102</v>
      </c>
      <c r="AE1703" s="11" t="n">
        <v>201</v>
      </c>
      <c r="AF1703" s="11" t="n">
        <v>7</v>
      </c>
      <c r="AG1703" s="11" t="n">
        <v>8</v>
      </c>
      <c r="AH1703" s="11" t="n">
        <v>1</v>
      </c>
      <c r="AI1703" s="13" t="n">
        <v>0.153846153846154</v>
      </c>
      <c r="AJ1703" s="13" t="n">
        <v>0.270557029177719</v>
      </c>
      <c r="AK1703" s="13" t="n">
        <v>0.53315649867374</v>
      </c>
      <c r="AL1703" s="13" t="n">
        <v>0.0185676392572944</v>
      </c>
      <c r="AM1703" s="13" t="n">
        <v>0.0212201591511936</v>
      </c>
      <c r="AN1703" s="11" t="n">
        <v>2</v>
      </c>
      <c r="AO1703" s="13" t="n">
        <v>0.00527704485488127</v>
      </c>
      <c r="AP1703" s="11" t="n">
        <v>38</v>
      </c>
      <c r="AQ1703" s="11" t="n">
        <v>8</v>
      </c>
      <c r="AR1703" s="13" t="n">
        <v>0.0929095354523227</v>
      </c>
      <c r="AS1703" s="13" t="n">
        <v>0.019559902200489</v>
      </c>
      <c r="AT1703" s="14" t="n">
        <f aca="false">SUMIFS(시도_소아과개폐업!$C$5:$C$293,시도_소아과개폐업!$A$5:$A$293,$D1703,시도_소아과개폐업!$B$5:$B$293,$B1703)</f>
        <v>132</v>
      </c>
      <c r="AU1703" s="14" t="n">
        <f aca="false">SUMIFS(시도_소아과개폐업!$D$5:$D$293,시도_소아과개폐업!$A$5:$A$293,$D1703,시도_소아과개폐업!$B$5:$B$293,$B1703)</f>
        <v>87</v>
      </c>
      <c r="AV1703" s="14" t="n">
        <f aca="false">SUMIFS(시도_소아과개폐업!$F$5:$F$293,시도_소아과개폐업!$A$5:$A$293,$D1703,시도_소아과개폐업!$B$5:$B$293,$B1703)</f>
        <v>45</v>
      </c>
      <c r="AW1703" s="15" t="n">
        <f aca="false">SUMIFS(시도_소아과개폐업!$G$5:$G$293,시도_소아과개폐업!$A$5:$A$293,$D1703,시도_소아과개폐업!$B$5:$B$293,$B1703)</f>
        <v>0.130239520958084</v>
      </c>
      <c r="AX1703" s="14" t="n">
        <f aca="false">SUMIFS(시도_소아과개폐업!$H$5:$H$293,시도_소아과개폐업!$A$5:$A$293,$D1703,시도_소아과개폐업!$B$5:$B$293,$B1703)</f>
        <v>280</v>
      </c>
      <c r="AY1703" s="14" t="n">
        <f aca="false">SUMIFS(시군구_병원급!$E$5:$E$3668,시군구_병원급!$A$5:$A$3668,$A1703,시군구_병원급!$D$5:$D$3668,$D1703)</f>
        <v>10</v>
      </c>
      <c r="AZ1703" s="14" t="n">
        <f aca="false">SUMIFS(시군구_병원급!$F$5:$F$3668,시군구_병원급!$A$5:$A$3668,$A1703,시군구_병원급!$D$5:$D$3668,$D1703)</f>
        <v>2</v>
      </c>
      <c r="BA1703" s="14" t="n">
        <f aca="false">SUMIFS(시군구_병원급!$G$5:$G$3668,시군구_병원급!$A$5:$A$3668,$A1703,시군구_병원급!$D$5:$D$3668,$D1703)</f>
        <v>17</v>
      </c>
      <c r="BB1703" s="14" t="n">
        <f aca="false">SUMIFS(시군구_병원급!$H$5:$H$3668,시군구_병원급!$A$5:$A$3668,$A1703,시군구_병원급!$D$5:$D$3668,$D1703)</f>
        <v>35</v>
      </c>
      <c r="BC1703" s="16" t="n">
        <f aca="false">K1703+AY1703</f>
        <v>40</v>
      </c>
      <c r="BD1703" s="17" t="n">
        <f aca="false">IF(E1703=0,"",(K1703+AY1703)/E1703*1000)</f>
        <v>1.79331988343421</v>
      </c>
      <c r="BE1703" s="16" t="n">
        <f aca="false">AY1703-SUMIFS(시군구_병원급!$E$5:$E$3668,시군구_병원급!$A$5:$A$3668,$A1703,시군구_병원급!$D$5:$D$3668,$D1703-3)</f>
        <v>1</v>
      </c>
      <c r="BF1703" s="16" t="n">
        <f aca="false">IF(AY1703=0,1,0)</f>
        <v>0</v>
      </c>
      <c r="BG1703" s="16" t="n">
        <f aca="false">IF(K1703+AY1703=0,1,0)</f>
        <v>0</v>
      </c>
      <c r="BH1703" s="16" t="n">
        <f aca="false">AF1703+AG1703+AH1703</f>
        <v>16</v>
      </c>
      <c r="BI1703" s="18" t="n">
        <f aca="false">IF(H1703=0,"",BH1703/H1703)</f>
        <v>0.0424403183023873</v>
      </c>
      <c r="BJ1703" s="16" t="n">
        <f aca="false">IF(AP1703="","",AP1703+AN1703)</f>
        <v>40</v>
      </c>
    </row>
    <row r="1704" customFormat="false" ht="15" hidden="false" customHeight="true" outlineLevel="0" collapsed="false">
      <c r="A1704" s="9" t="s">
        <v>248</v>
      </c>
      <c r="B1704" s="10" t="s">
        <v>202</v>
      </c>
      <c r="C1704" s="10" t="s">
        <v>249</v>
      </c>
      <c r="D1704" s="9" t="n">
        <v>2023</v>
      </c>
      <c r="E1704" s="11" t="n">
        <v>48969</v>
      </c>
      <c r="F1704" s="11" t="n">
        <v>6777</v>
      </c>
      <c r="G1704" s="11" t="n">
        <v>6714</v>
      </c>
      <c r="H1704" s="11" t="n">
        <v>764</v>
      </c>
      <c r="I1704" s="11" t="n">
        <v>33227</v>
      </c>
      <c r="J1704" s="11" t="n">
        <v>25801</v>
      </c>
      <c r="K1704" s="11" t="n">
        <v>54</v>
      </c>
      <c r="L1704" s="12" t="n">
        <v>15.6017072025159</v>
      </c>
      <c r="M1704" s="12" t="n">
        <v>1.10273846719353</v>
      </c>
      <c r="N1704" s="13" t="n">
        <v>0.776507057513468</v>
      </c>
      <c r="O1704" s="13" t="n">
        <v>0.67853131573036</v>
      </c>
      <c r="P1704" s="13" t="n">
        <v>0.137107149421062</v>
      </c>
      <c r="Q1704" s="13" t="n">
        <v>-0.143179591265398</v>
      </c>
      <c r="R1704" s="13" t="n">
        <v>-0.0187079801227711</v>
      </c>
      <c r="S1704" s="11" t="n">
        <v>-1</v>
      </c>
      <c r="T1704" s="13" t="n">
        <v>-0.0103626943005182</v>
      </c>
      <c r="U1704" s="13" t="n">
        <v>0.0206106401277799</v>
      </c>
      <c r="V1704" s="11" t="n">
        <v>0</v>
      </c>
      <c r="W1704" s="13"/>
      <c r="X1704" s="11"/>
      <c r="Y1704" s="11"/>
      <c r="Z1704" s="11"/>
      <c r="AA1704" s="11"/>
      <c r="AB1704" s="10" t="s">
        <v>516</v>
      </c>
      <c r="AC1704" s="11" t="n">
        <v>145</v>
      </c>
      <c r="AD1704" s="11" t="n">
        <v>216</v>
      </c>
      <c r="AE1704" s="11" t="n">
        <v>380</v>
      </c>
      <c r="AF1704" s="11" t="n">
        <v>12</v>
      </c>
      <c r="AG1704" s="11" t="n">
        <v>10</v>
      </c>
      <c r="AH1704" s="11" t="n">
        <v>1</v>
      </c>
      <c r="AI1704" s="13" t="n">
        <v>0.18979057591623</v>
      </c>
      <c r="AJ1704" s="13" t="n">
        <v>0.282722513089005</v>
      </c>
      <c r="AK1704" s="13" t="n">
        <v>0.49738219895288</v>
      </c>
      <c r="AL1704" s="13" t="n">
        <v>0.0157068062827225</v>
      </c>
      <c r="AM1704" s="13" t="n">
        <v>0.0130890052356021</v>
      </c>
      <c r="AN1704" s="11" t="n">
        <v>4</v>
      </c>
      <c r="AO1704" s="13" t="n">
        <v>0.00520833333333333</v>
      </c>
      <c r="AP1704" s="11" t="n">
        <v>54</v>
      </c>
      <c r="AQ1704" s="11" t="n">
        <v>46</v>
      </c>
      <c r="AR1704" s="13" t="n">
        <v>0.0695876288659794</v>
      </c>
      <c r="AS1704" s="13" t="n">
        <v>0.0592783505154639</v>
      </c>
      <c r="AT1704" s="14" t="n">
        <f aca="false">SUMIFS(시도_소아과개폐업!$C$5:$C$293,시도_소아과개폐업!$A$5:$A$293,$D1704,시도_소아과개폐업!$B$5:$B$293,$B1704)</f>
        <v>132</v>
      </c>
      <c r="AU1704" s="14" t="n">
        <f aca="false">SUMIFS(시도_소아과개폐업!$D$5:$D$293,시도_소아과개폐업!$A$5:$A$293,$D1704,시도_소아과개폐업!$B$5:$B$293,$B1704)</f>
        <v>87</v>
      </c>
      <c r="AV1704" s="14" t="n">
        <f aca="false">SUMIFS(시도_소아과개폐업!$F$5:$F$293,시도_소아과개폐업!$A$5:$A$293,$D1704,시도_소아과개폐업!$B$5:$B$293,$B1704)</f>
        <v>45</v>
      </c>
      <c r="AW1704" s="15" t="n">
        <f aca="false">SUMIFS(시도_소아과개폐업!$G$5:$G$293,시도_소아과개폐업!$A$5:$A$293,$D1704,시도_소아과개폐업!$B$5:$B$293,$B1704)</f>
        <v>0.130239520958084</v>
      </c>
      <c r="AX1704" s="14" t="n">
        <f aca="false">SUMIFS(시도_소아과개폐업!$H$5:$H$293,시도_소아과개폐업!$A$5:$A$293,$D1704,시도_소아과개폐업!$B$5:$B$293,$B1704)</f>
        <v>280</v>
      </c>
      <c r="AY1704" s="14" t="n">
        <f aca="false">SUMIFS(시군구_병원급!$E$5:$E$3668,시군구_병원급!$A$5:$A$3668,$A1704,시군구_병원급!$D$5:$D$3668,$D1704)</f>
        <v>14</v>
      </c>
      <c r="AZ1704" s="14" t="n">
        <f aca="false">SUMIFS(시군구_병원급!$F$5:$F$3668,시군구_병원급!$A$5:$A$3668,$A1704,시군구_병원급!$D$5:$D$3668,$D1704)</f>
        <v>4</v>
      </c>
      <c r="BA1704" s="14" t="n">
        <f aca="false">SUMIFS(시군구_병원급!$G$5:$G$3668,시군구_병원급!$A$5:$A$3668,$A1704,시군구_병원급!$D$5:$D$3668,$D1704)</f>
        <v>19</v>
      </c>
      <c r="BB1704" s="14" t="n">
        <f aca="false">SUMIFS(시군구_병원급!$H$5:$H$3668,시군구_병원급!$A$5:$A$3668,$A1704,시군구_병원급!$D$5:$D$3668,$D1704)</f>
        <v>43</v>
      </c>
      <c r="BC1704" s="16" t="n">
        <f aca="false">K1704+AY1704</f>
        <v>68</v>
      </c>
      <c r="BD1704" s="17" t="n">
        <f aca="false">IF(E1704=0,"",(K1704+AY1704)/E1704*1000)</f>
        <v>1.38863362535482</v>
      </c>
      <c r="BE1704" s="16" t="n">
        <f aca="false">AY1704-SUMIFS(시군구_병원급!$E$5:$E$3668,시군구_병원급!$A$5:$A$3668,$A1704,시군구_병원급!$D$5:$D$3668,$D1704-3)</f>
        <v>1</v>
      </c>
      <c r="BF1704" s="16" t="n">
        <f aca="false">IF(AY1704=0,1,0)</f>
        <v>0</v>
      </c>
      <c r="BG1704" s="16" t="n">
        <f aca="false">IF(K1704+AY1704=0,1,0)</f>
        <v>0</v>
      </c>
      <c r="BH1704" s="16" t="n">
        <f aca="false">AF1704+AG1704+AH1704</f>
        <v>23</v>
      </c>
      <c r="BI1704" s="18" t="n">
        <f aca="false">IF(H1704=0,"",BH1704/H1704)</f>
        <v>0.0301047120418848</v>
      </c>
      <c r="BJ1704" s="16" t="n">
        <f aca="false">IF(AP1704="","",AP1704+AN1704)</f>
        <v>58</v>
      </c>
    </row>
    <row r="1705" customFormat="false" ht="15" hidden="false" customHeight="true" outlineLevel="0" collapsed="false">
      <c r="A1705" s="9" t="s">
        <v>250</v>
      </c>
      <c r="B1705" s="10" t="s">
        <v>202</v>
      </c>
      <c r="C1705" s="10" t="s">
        <v>251</v>
      </c>
      <c r="D1705" s="9" t="n">
        <v>2023</v>
      </c>
      <c r="E1705" s="11" t="n">
        <v>15291</v>
      </c>
      <c r="F1705" s="11" t="n">
        <v>1953</v>
      </c>
      <c r="G1705" s="11" t="n">
        <v>1937</v>
      </c>
      <c r="H1705" s="11" t="n">
        <v>274</v>
      </c>
      <c r="I1705" s="11" t="n">
        <v>16360</v>
      </c>
      <c r="J1705" s="11" t="n">
        <v>11569</v>
      </c>
      <c r="K1705" s="11" t="n">
        <v>18</v>
      </c>
      <c r="L1705" s="12" t="n">
        <v>17.9190373422275</v>
      </c>
      <c r="M1705" s="12" t="n">
        <v>1.17716303708064</v>
      </c>
      <c r="N1705" s="13" t="n">
        <v>0.707151589242054</v>
      </c>
      <c r="O1705" s="13" t="n">
        <v>1.06991040481329</v>
      </c>
      <c r="P1705" s="13" t="n">
        <v>0.126675822379177</v>
      </c>
      <c r="Q1705" s="13" t="n">
        <v>-0.232186793873964</v>
      </c>
      <c r="R1705" s="13" t="n">
        <v>-0.206472757066776</v>
      </c>
      <c r="S1705" s="11" t="n">
        <v>1</v>
      </c>
      <c r="T1705" s="13" t="n">
        <v>-0.0680272108843537</v>
      </c>
      <c r="U1705" s="13" t="n">
        <v>-0.026827672357385</v>
      </c>
      <c r="V1705" s="11" t="n">
        <v>0</v>
      </c>
      <c r="W1705" s="13"/>
      <c r="X1705" s="11"/>
      <c r="Y1705" s="11"/>
      <c r="Z1705" s="11"/>
      <c r="AA1705" s="11"/>
      <c r="AB1705" s="10" t="s">
        <v>516</v>
      </c>
      <c r="AC1705" s="11" t="n">
        <v>35</v>
      </c>
      <c r="AD1705" s="11" t="n">
        <v>116</v>
      </c>
      <c r="AE1705" s="11" t="n">
        <v>114</v>
      </c>
      <c r="AF1705" s="11" t="n">
        <v>2</v>
      </c>
      <c r="AG1705" s="11" t="n">
        <v>5</v>
      </c>
      <c r="AH1705" s="11" t="n">
        <v>2</v>
      </c>
      <c r="AI1705" s="13" t="n">
        <v>0.127737226277372</v>
      </c>
      <c r="AJ1705" s="13" t="n">
        <v>0.423357664233577</v>
      </c>
      <c r="AK1705" s="13" t="n">
        <v>0.416058394160584</v>
      </c>
      <c r="AL1705" s="13" t="n">
        <v>0.0072992700729927</v>
      </c>
      <c r="AM1705" s="13" t="n">
        <v>0.0182481751824818</v>
      </c>
      <c r="AN1705" s="11" t="n">
        <v>4</v>
      </c>
      <c r="AO1705" s="13" t="n">
        <v>0.0143884892086331</v>
      </c>
      <c r="AP1705" s="11" t="n">
        <v>26</v>
      </c>
      <c r="AQ1705" s="11" t="n">
        <v>8</v>
      </c>
      <c r="AR1705" s="13" t="n">
        <v>0.0878378378378378</v>
      </c>
      <c r="AS1705" s="13" t="n">
        <v>0.027027027027027</v>
      </c>
      <c r="AT1705" s="14" t="n">
        <f aca="false">SUMIFS(시도_소아과개폐업!$C$5:$C$293,시도_소아과개폐업!$A$5:$A$293,$D1705,시도_소아과개폐업!$B$5:$B$293,$B1705)</f>
        <v>132</v>
      </c>
      <c r="AU1705" s="14" t="n">
        <f aca="false">SUMIFS(시도_소아과개폐업!$D$5:$D$293,시도_소아과개폐업!$A$5:$A$293,$D1705,시도_소아과개폐업!$B$5:$B$293,$B1705)</f>
        <v>87</v>
      </c>
      <c r="AV1705" s="14" t="n">
        <f aca="false">SUMIFS(시도_소아과개폐업!$F$5:$F$293,시도_소아과개폐업!$A$5:$A$293,$D1705,시도_소아과개폐업!$B$5:$B$293,$B1705)</f>
        <v>45</v>
      </c>
      <c r="AW1705" s="15" t="n">
        <f aca="false">SUMIFS(시도_소아과개폐업!$G$5:$G$293,시도_소아과개폐업!$A$5:$A$293,$D1705,시도_소아과개폐업!$B$5:$B$293,$B1705)</f>
        <v>0.130239520958084</v>
      </c>
      <c r="AX1705" s="14" t="n">
        <f aca="false">SUMIFS(시도_소아과개폐업!$H$5:$H$293,시도_소아과개폐업!$A$5:$A$293,$D1705,시도_소아과개폐업!$B$5:$B$293,$B1705)</f>
        <v>280</v>
      </c>
      <c r="AY1705" s="14" t="n">
        <f aca="false">SUMIFS(시군구_병원급!$E$5:$E$3668,시군구_병원급!$A$5:$A$3668,$A1705,시군구_병원급!$D$5:$D$3668,$D1705)</f>
        <v>3</v>
      </c>
      <c r="AZ1705" s="14" t="n">
        <f aca="false">SUMIFS(시군구_병원급!$F$5:$F$3668,시군구_병원급!$A$5:$A$3668,$A1705,시군구_병원급!$D$5:$D$3668,$D1705)</f>
        <v>1</v>
      </c>
      <c r="BA1705" s="14" t="n">
        <f aca="false">SUMIFS(시군구_병원급!$G$5:$G$3668,시군구_병원급!$A$5:$A$3668,$A1705,시군구_병원급!$D$5:$D$3668,$D1705)</f>
        <v>3</v>
      </c>
      <c r="BB1705" s="14" t="n">
        <f aca="false">SUMIFS(시군구_병원급!$H$5:$H$3668,시군구_병원급!$A$5:$A$3668,$A1705,시군구_병원급!$D$5:$D$3668,$D1705)</f>
        <v>11</v>
      </c>
      <c r="BC1705" s="16" t="n">
        <f aca="false">K1705+AY1705</f>
        <v>21</v>
      </c>
      <c r="BD1705" s="17" t="n">
        <f aca="false">IF(E1705=0,"",(K1705+AY1705)/E1705*1000)</f>
        <v>1.37335687659408</v>
      </c>
      <c r="BE1705" s="16" t="n">
        <f aca="false">AY1705-SUMIFS(시군구_병원급!$E$5:$E$3668,시군구_병원급!$A$5:$A$3668,$A1705,시군구_병원급!$D$5:$D$3668,$D1705-3)</f>
        <v>0</v>
      </c>
      <c r="BF1705" s="16" t="n">
        <f aca="false">IF(AY1705=0,1,0)</f>
        <v>0</v>
      </c>
      <c r="BG1705" s="16" t="n">
        <f aca="false">IF(K1705+AY1705=0,1,0)</f>
        <v>0</v>
      </c>
      <c r="BH1705" s="16" t="n">
        <f aca="false">AF1705+AG1705+AH1705</f>
        <v>9</v>
      </c>
      <c r="BI1705" s="18" t="n">
        <f aca="false">IF(H1705=0,"",BH1705/H1705)</f>
        <v>0.0328467153284672</v>
      </c>
      <c r="BJ1705" s="16" t="n">
        <f aca="false">IF(AP1705="","",AP1705+AN1705)</f>
        <v>30</v>
      </c>
    </row>
    <row r="1706" customFormat="false" ht="15" hidden="false" customHeight="true" outlineLevel="0" collapsed="false">
      <c r="A1706" s="9" t="s">
        <v>252</v>
      </c>
      <c r="B1706" s="10" t="s">
        <v>202</v>
      </c>
      <c r="C1706" s="10" t="s">
        <v>253</v>
      </c>
      <c r="D1706" s="9" t="n">
        <v>2023</v>
      </c>
      <c r="E1706" s="11" t="n">
        <v>11315</v>
      </c>
      <c r="F1706" s="11" t="n">
        <v>1567</v>
      </c>
      <c r="G1706" s="11" t="n">
        <v>1389</v>
      </c>
      <c r="H1706" s="11" t="n">
        <v>205</v>
      </c>
      <c r="I1706" s="11" t="n">
        <v>10094</v>
      </c>
      <c r="J1706" s="11" t="n">
        <v>7676</v>
      </c>
      <c r="K1706" s="11" t="n">
        <v>15</v>
      </c>
      <c r="L1706" s="12" t="n">
        <v>18.1175430844012</v>
      </c>
      <c r="M1706" s="12" t="n">
        <v>1.32567388422448</v>
      </c>
      <c r="N1706" s="13" t="n">
        <v>0.760451753516941</v>
      </c>
      <c r="O1706" s="13" t="n">
        <v>0.892090145824127</v>
      </c>
      <c r="P1706" s="13" t="n">
        <v>0.122757401679187</v>
      </c>
      <c r="Q1706" s="13" t="n">
        <v>0.0711918962415981</v>
      </c>
      <c r="R1706" s="13" t="n">
        <v>0.117457763475463</v>
      </c>
      <c r="S1706" s="11" t="n">
        <v>3</v>
      </c>
      <c r="T1706" s="13" t="n">
        <v>-0.0238095238095238</v>
      </c>
      <c r="U1706" s="13" t="n">
        <v>0.0112201963534362</v>
      </c>
      <c r="V1706" s="11" t="n">
        <v>0</v>
      </c>
      <c r="W1706" s="13"/>
      <c r="X1706" s="11"/>
      <c r="Y1706" s="11"/>
      <c r="Z1706" s="11"/>
      <c r="AA1706" s="11"/>
      <c r="AB1706" s="10" t="s">
        <v>516</v>
      </c>
      <c r="AC1706" s="11" t="n">
        <v>43</v>
      </c>
      <c r="AD1706" s="11" t="n">
        <v>58</v>
      </c>
      <c r="AE1706" s="11" t="n">
        <v>96</v>
      </c>
      <c r="AF1706" s="11" t="n">
        <v>7</v>
      </c>
      <c r="AG1706" s="11" t="n">
        <v>1</v>
      </c>
      <c r="AH1706" s="11" t="n">
        <v>0</v>
      </c>
      <c r="AI1706" s="13" t="n">
        <v>0.209756097560976</v>
      </c>
      <c r="AJ1706" s="13" t="n">
        <v>0.282926829268293</v>
      </c>
      <c r="AK1706" s="13" t="n">
        <v>0.468292682926829</v>
      </c>
      <c r="AL1706" s="13" t="n">
        <v>0.0341463414634146</v>
      </c>
      <c r="AM1706" s="13" t="n">
        <v>0.00487804878048781</v>
      </c>
      <c r="AN1706" s="11" t="n">
        <v>4</v>
      </c>
      <c r="AO1706" s="13" t="n">
        <v>0.0191387559808612</v>
      </c>
      <c r="AP1706" s="11" t="n">
        <v>26</v>
      </c>
      <c r="AQ1706" s="11" t="n">
        <v>22</v>
      </c>
      <c r="AR1706" s="13" t="n">
        <v>0.122065727699531</v>
      </c>
      <c r="AS1706" s="13" t="n">
        <v>0.103286384976526</v>
      </c>
      <c r="AT1706" s="14" t="n">
        <f aca="false">SUMIFS(시도_소아과개폐업!$C$5:$C$293,시도_소아과개폐업!$A$5:$A$293,$D1706,시도_소아과개폐업!$B$5:$B$293,$B1706)</f>
        <v>132</v>
      </c>
      <c r="AU1706" s="14" t="n">
        <f aca="false">SUMIFS(시도_소아과개폐업!$D$5:$D$293,시도_소아과개폐업!$A$5:$A$293,$D1706,시도_소아과개폐업!$B$5:$B$293,$B1706)</f>
        <v>87</v>
      </c>
      <c r="AV1706" s="14" t="n">
        <f aca="false">SUMIFS(시도_소아과개폐업!$F$5:$F$293,시도_소아과개폐업!$A$5:$A$293,$D1706,시도_소아과개폐업!$B$5:$B$293,$B1706)</f>
        <v>45</v>
      </c>
      <c r="AW1706" s="15" t="n">
        <f aca="false">SUMIFS(시도_소아과개폐업!$G$5:$G$293,시도_소아과개폐업!$A$5:$A$293,$D1706,시도_소아과개폐업!$B$5:$B$293,$B1706)</f>
        <v>0.130239520958084</v>
      </c>
      <c r="AX1706" s="14" t="n">
        <f aca="false">SUMIFS(시도_소아과개폐업!$H$5:$H$293,시도_소아과개폐업!$A$5:$A$293,$D1706,시도_소아과개폐업!$B$5:$B$293,$B1706)</f>
        <v>280</v>
      </c>
      <c r="AY1706" s="14" t="n">
        <f aca="false">SUMIFS(시군구_병원급!$E$5:$E$3668,시군구_병원급!$A$5:$A$3668,$A1706,시군구_병원급!$D$5:$D$3668,$D1706)</f>
        <v>3</v>
      </c>
      <c r="AZ1706" s="14" t="n">
        <f aca="false">SUMIFS(시군구_병원급!$F$5:$F$3668,시군구_병원급!$A$5:$A$3668,$A1706,시군구_병원급!$D$5:$D$3668,$D1706)</f>
        <v>0</v>
      </c>
      <c r="BA1706" s="14" t="n">
        <f aca="false">SUMIFS(시군구_병원급!$G$5:$G$3668,시군구_병원급!$A$5:$A$3668,$A1706,시군구_병원급!$D$5:$D$3668,$D1706)</f>
        <v>6</v>
      </c>
      <c r="BB1706" s="14" t="n">
        <f aca="false">SUMIFS(시군구_병원급!$H$5:$H$3668,시군구_병원급!$A$5:$A$3668,$A1706,시군구_병원급!$D$5:$D$3668,$D1706)</f>
        <v>21</v>
      </c>
      <c r="BC1706" s="16" t="n">
        <f aca="false">K1706+AY1706</f>
        <v>18</v>
      </c>
      <c r="BD1706" s="17" t="n">
        <f aca="false">IF(E1706=0,"",(K1706+AY1706)/E1706*1000)</f>
        <v>1.59080866106938</v>
      </c>
      <c r="BE1706" s="16" t="n">
        <f aca="false">AY1706-SUMIFS(시군구_병원급!$E$5:$E$3668,시군구_병원급!$A$5:$A$3668,$A1706,시군구_병원급!$D$5:$D$3668,$D1706-3)</f>
        <v>1</v>
      </c>
      <c r="BF1706" s="16" t="n">
        <f aca="false">IF(AY1706=0,1,0)</f>
        <v>0</v>
      </c>
      <c r="BG1706" s="16" t="n">
        <f aca="false">IF(K1706+AY1706=0,1,0)</f>
        <v>0</v>
      </c>
      <c r="BH1706" s="16" t="n">
        <f aca="false">AF1706+AG1706+AH1706</f>
        <v>8</v>
      </c>
      <c r="BI1706" s="18" t="n">
        <f aca="false">IF(H1706=0,"",BH1706/H1706)</f>
        <v>0.0390243902439024</v>
      </c>
      <c r="BJ1706" s="16" t="n">
        <f aca="false">IF(AP1706="","",AP1706+AN1706)</f>
        <v>30</v>
      </c>
    </row>
    <row r="1707" customFormat="false" ht="15" hidden="false" customHeight="true" outlineLevel="0" collapsed="false">
      <c r="A1707" s="9" t="s">
        <v>254</v>
      </c>
      <c r="B1707" s="10" t="s">
        <v>202</v>
      </c>
      <c r="C1707" s="10" t="s">
        <v>255</v>
      </c>
      <c r="D1707" s="9" t="n">
        <v>2023</v>
      </c>
      <c r="E1707" s="11" t="n">
        <v>3410</v>
      </c>
      <c r="F1707" s="11" t="n">
        <v>469</v>
      </c>
      <c r="G1707" s="11" t="n">
        <v>506</v>
      </c>
      <c r="H1707" s="11" t="n">
        <v>82</v>
      </c>
      <c r="I1707" s="11" t="n">
        <v>4461</v>
      </c>
      <c r="J1707" s="11" t="n">
        <v>2977</v>
      </c>
      <c r="K1707" s="11" t="n">
        <v>5</v>
      </c>
      <c r="L1707" s="12" t="n">
        <v>24.0469208211144</v>
      </c>
      <c r="M1707" s="12" t="n">
        <v>1.46627565982405</v>
      </c>
      <c r="N1707" s="13" t="n">
        <v>0.667339161622955</v>
      </c>
      <c r="O1707" s="13" t="n">
        <v>1.30821114369502</v>
      </c>
      <c r="P1707" s="13" t="n">
        <v>0.148387096774194</v>
      </c>
      <c r="Q1707" s="13" t="n">
        <v>-0.254481853957149</v>
      </c>
      <c r="R1707" s="13" t="n">
        <v>-0.130584192439863</v>
      </c>
      <c r="S1707" s="11" t="n">
        <v>-1</v>
      </c>
      <c r="T1707" s="13" t="n">
        <v>-0.0888888888888889</v>
      </c>
      <c r="U1707" s="13" t="n">
        <v>-0.0659547738693468</v>
      </c>
      <c r="V1707" s="11" t="n">
        <v>0</v>
      </c>
      <c r="W1707" s="13"/>
      <c r="X1707" s="11"/>
      <c r="Y1707" s="11"/>
      <c r="Z1707" s="11"/>
      <c r="AA1707" s="11"/>
      <c r="AB1707" s="10" t="s">
        <v>516</v>
      </c>
      <c r="AC1707" s="11" t="n">
        <v>20</v>
      </c>
      <c r="AD1707" s="11" t="n">
        <v>29</v>
      </c>
      <c r="AE1707" s="11" t="n">
        <v>22</v>
      </c>
      <c r="AF1707" s="11" t="n">
        <v>6</v>
      </c>
      <c r="AG1707" s="11" t="n">
        <v>4</v>
      </c>
      <c r="AH1707" s="11" t="n">
        <v>1</v>
      </c>
      <c r="AI1707" s="13" t="n">
        <v>0.24390243902439</v>
      </c>
      <c r="AJ1707" s="13" t="n">
        <v>0.353658536585366</v>
      </c>
      <c r="AK1707" s="13" t="n">
        <v>0.268292682926829</v>
      </c>
      <c r="AL1707" s="13" t="n">
        <v>0.0731707317073171</v>
      </c>
      <c r="AM1707" s="13" t="n">
        <v>0.0487804878048781</v>
      </c>
      <c r="AN1707" s="11" t="n">
        <v>2</v>
      </c>
      <c r="AO1707" s="13" t="n">
        <v>0.0238095238095238</v>
      </c>
      <c r="AP1707" s="11" t="n">
        <v>7</v>
      </c>
      <c r="AQ1707" s="11" t="n">
        <v>0</v>
      </c>
      <c r="AR1707" s="13" t="n">
        <v>0.0769230769230769</v>
      </c>
      <c r="AS1707" s="13" t="n">
        <v>0</v>
      </c>
      <c r="AT1707" s="14" t="n">
        <f aca="false">SUMIFS(시도_소아과개폐업!$C$5:$C$293,시도_소아과개폐업!$A$5:$A$293,$D1707,시도_소아과개폐업!$B$5:$B$293,$B1707)</f>
        <v>132</v>
      </c>
      <c r="AU1707" s="14" t="n">
        <f aca="false">SUMIFS(시도_소아과개폐업!$D$5:$D$293,시도_소아과개폐업!$A$5:$A$293,$D1707,시도_소아과개폐업!$B$5:$B$293,$B1707)</f>
        <v>87</v>
      </c>
      <c r="AV1707" s="14" t="n">
        <f aca="false">SUMIFS(시도_소아과개폐업!$F$5:$F$293,시도_소아과개폐업!$A$5:$A$293,$D1707,시도_소아과개폐업!$B$5:$B$293,$B1707)</f>
        <v>45</v>
      </c>
      <c r="AW1707" s="15" t="n">
        <f aca="false">SUMIFS(시도_소아과개폐업!$G$5:$G$293,시도_소아과개폐업!$A$5:$A$293,$D1707,시도_소아과개폐업!$B$5:$B$293,$B1707)</f>
        <v>0.130239520958084</v>
      </c>
      <c r="AX1707" s="14" t="n">
        <f aca="false">SUMIFS(시도_소아과개폐업!$H$5:$H$293,시도_소아과개폐업!$A$5:$A$293,$D1707,시도_소아과개폐업!$B$5:$B$293,$B1707)</f>
        <v>280</v>
      </c>
      <c r="AY1707" s="14" t="n">
        <f aca="false">SUMIFS(시군구_병원급!$E$5:$E$3668,시군구_병원급!$A$5:$A$3668,$A1707,시군구_병원급!$D$5:$D$3668,$D1707)</f>
        <v>3</v>
      </c>
      <c r="AZ1707" s="14" t="n">
        <f aca="false">SUMIFS(시군구_병원급!$F$5:$F$3668,시군구_병원급!$A$5:$A$3668,$A1707,시군구_병원급!$D$5:$D$3668,$D1707)</f>
        <v>2</v>
      </c>
      <c r="BA1707" s="14" t="n">
        <f aca="false">SUMIFS(시군구_병원급!$G$5:$G$3668,시군구_병원급!$A$5:$A$3668,$A1707,시군구_병원급!$D$5:$D$3668,$D1707)</f>
        <v>4</v>
      </c>
      <c r="BB1707" s="14" t="n">
        <f aca="false">SUMIFS(시군구_병원급!$H$5:$H$3668,시군구_병원급!$A$5:$A$3668,$A1707,시군구_병원급!$D$5:$D$3668,$D1707)</f>
        <v>9</v>
      </c>
      <c r="BC1707" s="16" t="n">
        <f aca="false">K1707+AY1707</f>
        <v>8</v>
      </c>
      <c r="BD1707" s="17" t="n">
        <f aca="false">IF(E1707=0,"",(K1707+AY1707)/E1707*1000)</f>
        <v>2.34604105571848</v>
      </c>
      <c r="BE1707" s="16" t="n">
        <f aca="false">AY1707-SUMIFS(시군구_병원급!$E$5:$E$3668,시군구_병원급!$A$5:$A$3668,$A1707,시군구_병원급!$D$5:$D$3668,$D1707-3)</f>
        <v>0</v>
      </c>
      <c r="BF1707" s="16" t="n">
        <f aca="false">IF(AY1707=0,1,0)</f>
        <v>0</v>
      </c>
      <c r="BG1707" s="16" t="n">
        <f aca="false">IF(K1707+AY1707=0,1,0)</f>
        <v>0</v>
      </c>
      <c r="BH1707" s="16" t="n">
        <f aca="false">AF1707+AG1707+AH1707</f>
        <v>11</v>
      </c>
      <c r="BI1707" s="18" t="n">
        <f aca="false">IF(H1707=0,"",BH1707/H1707)</f>
        <v>0.134146341463415</v>
      </c>
      <c r="BJ1707" s="16" t="n">
        <f aca="false">IF(AP1707="","",AP1707+AN1707)</f>
        <v>9</v>
      </c>
    </row>
    <row r="1708" customFormat="false" ht="15" hidden="false" customHeight="true" outlineLevel="0" collapsed="false">
      <c r="A1708" s="9" t="s">
        <v>256</v>
      </c>
      <c r="B1708" s="10" t="s">
        <v>202</v>
      </c>
      <c r="C1708" s="10" t="s">
        <v>257</v>
      </c>
      <c r="D1708" s="9" t="n">
        <v>2023</v>
      </c>
      <c r="E1708" s="11" t="n">
        <v>3163</v>
      </c>
      <c r="F1708" s="11" t="n">
        <v>407</v>
      </c>
      <c r="G1708" s="11" t="n">
        <v>417</v>
      </c>
      <c r="H1708" s="11" t="n">
        <v>57</v>
      </c>
      <c r="I1708" s="11" t="n">
        <v>2579</v>
      </c>
      <c r="J1708" s="11" t="n">
        <v>1934</v>
      </c>
      <c r="K1708" s="11" t="n">
        <v>4</v>
      </c>
      <c r="L1708" s="12" t="n">
        <v>18.020866266203</v>
      </c>
      <c r="M1708" s="12" t="n">
        <v>1.26462219411951</v>
      </c>
      <c r="N1708" s="13" t="n">
        <v>0.749903063202792</v>
      </c>
      <c r="O1708" s="13" t="n">
        <v>0.815365159658552</v>
      </c>
      <c r="P1708" s="13" t="n">
        <v>0.131836863736959</v>
      </c>
      <c r="Q1708" s="13" t="n">
        <v>-0.184583655581335</v>
      </c>
      <c r="R1708" s="13" t="n">
        <v>-0.247292418772563</v>
      </c>
      <c r="S1708" s="11" t="n">
        <v>0</v>
      </c>
      <c r="T1708" s="13" t="n">
        <v>-0.05</v>
      </c>
      <c r="U1708" s="13" t="n">
        <v>-0.0841619318181818</v>
      </c>
      <c r="V1708" s="11" t="n">
        <v>0</v>
      </c>
      <c r="W1708" s="13"/>
      <c r="X1708" s="11"/>
      <c r="Y1708" s="11"/>
      <c r="Z1708" s="11"/>
      <c r="AA1708" s="11"/>
      <c r="AB1708" s="10" t="s">
        <v>516</v>
      </c>
      <c r="AC1708" s="11" t="n">
        <v>14</v>
      </c>
      <c r="AD1708" s="11" t="n">
        <v>25</v>
      </c>
      <c r="AE1708" s="11" t="n">
        <v>13</v>
      </c>
      <c r="AF1708" s="11" t="n">
        <v>1</v>
      </c>
      <c r="AG1708" s="11" t="n">
        <v>4</v>
      </c>
      <c r="AH1708" s="11" t="n">
        <v>0</v>
      </c>
      <c r="AI1708" s="13" t="n">
        <v>0.245614035087719</v>
      </c>
      <c r="AJ1708" s="13" t="n">
        <v>0.43859649122807</v>
      </c>
      <c r="AK1708" s="13" t="n">
        <v>0.228070175438597</v>
      </c>
      <c r="AL1708" s="13" t="n">
        <v>0.0175438596491228</v>
      </c>
      <c r="AM1708" s="13" t="n">
        <v>0.0701754385964912</v>
      </c>
      <c r="AN1708" s="11" t="n">
        <v>2</v>
      </c>
      <c r="AO1708" s="13" t="n">
        <v>0.0338983050847458</v>
      </c>
      <c r="AP1708" s="11" t="n">
        <v>6</v>
      </c>
      <c r="AQ1708" s="11" t="n">
        <v>3</v>
      </c>
      <c r="AR1708" s="13" t="n">
        <v>0.0967741935483871</v>
      </c>
      <c r="AS1708" s="13" t="n">
        <v>0.0483870967741936</v>
      </c>
      <c r="AT1708" s="14" t="n">
        <f aca="false">SUMIFS(시도_소아과개폐업!$C$5:$C$293,시도_소아과개폐업!$A$5:$A$293,$D1708,시도_소아과개폐업!$B$5:$B$293,$B1708)</f>
        <v>132</v>
      </c>
      <c r="AU1708" s="14" t="n">
        <f aca="false">SUMIFS(시도_소아과개폐업!$D$5:$D$293,시도_소아과개폐업!$A$5:$A$293,$D1708,시도_소아과개폐업!$B$5:$B$293,$B1708)</f>
        <v>87</v>
      </c>
      <c r="AV1708" s="14" t="n">
        <f aca="false">SUMIFS(시도_소아과개폐업!$F$5:$F$293,시도_소아과개폐업!$A$5:$A$293,$D1708,시도_소아과개폐업!$B$5:$B$293,$B1708)</f>
        <v>45</v>
      </c>
      <c r="AW1708" s="15" t="n">
        <f aca="false">SUMIFS(시도_소아과개폐업!$G$5:$G$293,시도_소아과개폐업!$A$5:$A$293,$D1708,시도_소아과개폐업!$B$5:$B$293,$B1708)</f>
        <v>0.130239520958084</v>
      </c>
      <c r="AX1708" s="14" t="n">
        <f aca="false">SUMIFS(시도_소아과개폐업!$H$5:$H$293,시도_소아과개폐업!$A$5:$A$293,$D1708,시도_소아과개폐업!$B$5:$B$293,$B1708)</f>
        <v>280</v>
      </c>
      <c r="AY1708" s="14" t="n">
        <f aca="false">SUMIFS(시군구_병원급!$E$5:$E$3668,시군구_병원급!$A$5:$A$3668,$A1708,시군구_병원급!$D$5:$D$3668,$D1708)</f>
        <v>2</v>
      </c>
      <c r="AZ1708" s="14" t="n">
        <f aca="false">SUMIFS(시군구_병원급!$F$5:$F$3668,시군구_병원급!$A$5:$A$3668,$A1708,시군구_병원급!$D$5:$D$3668,$D1708)</f>
        <v>1</v>
      </c>
      <c r="BA1708" s="14" t="n">
        <f aca="false">SUMIFS(시군구_병원급!$G$5:$G$3668,시군구_병원급!$A$5:$A$3668,$A1708,시군구_병원급!$D$5:$D$3668,$D1708)</f>
        <v>2</v>
      </c>
      <c r="BB1708" s="14" t="n">
        <f aca="false">SUMIFS(시군구_병원급!$H$5:$H$3668,시군구_병원급!$A$5:$A$3668,$A1708,시군구_병원급!$D$5:$D$3668,$D1708)</f>
        <v>10</v>
      </c>
      <c r="BC1708" s="16" t="n">
        <f aca="false">K1708+AY1708</f>
        <v>6</v>
      </c>
      <c r="BD1708" s="17" t="n">
        <f aca="false">IF(E1708=0,"",(K1708+AY1708)/E1708*1000)</f>
        <v>1.89693329117926</v>
      </c>
      <c r="BE1708" s="16" t="n">
        <f aca="false">AY1708-SUMIFS(시군구_병원급!$E$5:$E$3668,시군구_병원급!$A$5:$A$3668,$A1708,시군구_병원급!$D$5:$D$3668,$D1708-3)</f>
        <v>0</v>
      </c>
      <c r="BF1708" s="16" t="n">
        <f aca="false">IF(AY1708=0,1,0)</f>
        <v>0</v>
      </c>
      <c r="BG1708" s="16" t="n">
        <f aca="false">IF(K1708+AY1708=0,1,0)</f>
        <v>0</v>
      </c>
      <c r="BH1708" s="16" t="n">
        <f aca="false">AF1708+AG1708+AH1708</f>
        <v>5</v>
      </c>
      <c r="BI1708" s="18" t="n">
        <f aca="false">IF(H1708=0,"",BH1708/H1708)</f>
        <v>0.087719298245614</v>
      </c>
      <c r="BJ1708" s="16" t="n">
        <f aca="false">IF(AP1708="","",AP1708+AN1708)</f>
        <v>8</v>
      </c>
    </row>
    <row r="1709" customFormat="false" ht="15" hidden="false" customHeight="true" outlineLevel="0" collapsed="false">
      <c r="A1709" s="9" t="s">
        <v>258</v>
      </c>
      <c r="B1709" s="10" t="s">
        <v>202</v>
      </c>
      <c r="C1709" s="10" t="s">
        <v>259</v>
      </c>
      <c r="D1709" s="9" t="n">
        <v>2023</v>
      </c>
      <c r="E1709" s="11" t="n">
        <v>1101</v>
      </c>
      <c r="F1709" s="11" t="n">
        <v>147</v>
      </c>
      <c r="G1709" s="11" t="n">
        <v>153</v>
      </c>
      <c r="H1709" s="11" t="n">
        <v>23</v>
      </c>
      <c r="I1709" s="11" t="n">
        <v>923</v>
      </c>
      <c r="J1709" s="11" t="n">
        <v>684</v>
      </c>
      <c r="K1709" s="11" t="n">
        <v>0</v>
      </c>
      <c r="L1709" s="12" t="n">
        <v>20.8900999091735</v>
      </c>
      <c r="M1709" s="12" t="n">
        <v>0</v>
      </c>
      <c r="N1709" s="13" t="n">
        <v>0.741061755146262</v>
      </c>
      <c r="O1709" s="13" t="n">
        <v>0.838328792007266</v>
      </c>
      <c r="P1709" s="13" t="n">
        <v>0.138964577656676</v>
      </c>
      <c r="Q1709" s="13" t="n">
        <v>-0.293324775353017</v>
      </c>
      <c r="R1709" s="13" t="n">
        <v>-0.37037037037037</v>
      </c>
      <c r="S1709" s="11" t="n">
        <v>0</v>
      </c>
      <c r="T1709" s="13" t="n">
        <v>-0.08</v>
      </c>
      <c r="U1709" s="13" t="n">
        <v>-0.107350096711799</v>
      </c>
      <c r="V1709" s="11" t="n">
        <v>1</v>
      </c>
      <c r="W1709" s="13"/>
      <c r="X1709" s="11"/>
      <c r="Y1709" s="11"/>
      <c r="Z1709" s="11"/>
      <c r="AA1709" s="11"/>
      <c r="AB1709" s="10" t="s">
        <v>516</v>
      </c>
      <c r="AC1709" s="11" t="n">
        <v>7</v>
      </c>
      <c r="AD1709" s="11" t="n">
        <v>5</v>
      </c>
      <c r="AE1709" s="11" t="n">
        <v>6</v>
      </c>
      <c r="AF1709" s="11" t="n">
        <v>4</v>
      </c>
      <c r="AG1709" s="11" t="n">
        <v>1</v>
      </c>
      <c r="AH1709" s="11" t="n">
        <v>0</v>
      </c>
      <c r="AI1709" s="13" t="n">
        <v>0.304347826086957</v>
      </c>
      <c r="AJ1709" s="13" t="n">
        <v>0.217391304347826</v>
      </c>
      <c r="AK1709" s="13" t="n">
        <v>0.260869565217391</v>
      </c>
      <c r="AL1709" s="13" t="n">
        <v>0.173913043478261</v>
      </c>
      <c r="AM1709" s="13" t="n">
        <v>0.0434782608695652</v>
      </c>
      <c r="AN1709" s="11" t="n">
        <v>2</v>
      </c>
      <c r="AO1709" s="13" t="n">
        <v>0.08</v>
      </c>
      <c r="AP1709" s="11" t="n">
        <v>3</v>
      </c>
      <c r="AQ1709" s="11" t="n">
        <v>1</v>
      </c>
      <c r="AR1709" s="13" t="n">
        <v>0.111111111111111</v>
      </c>
      <c r="AS1709" s="13" t="n">
        <v>0.037037037037037</v>
      </c>
      <c r="AT1709" s="14" t="n">
        <f aca="false">SUMIFS(시도_소아과개폐업!$C$5:$C$293,시도_소아과개폐업!$A$5:$A$293,$D1709,시도_소아과개폐업!$B$5:$B$293,$B1709)</f>
        <v>132</v>
      </c>
      <c r="AU1709" s="14" t="n">
        <f aca="false">SUMIFS(시도_소아과개폐업!$D$5:$D$293,시도_소아과개폐업!$A$5:$A$293,$D1709,시도_소아과개폐업!$B$5:$B$293,$B1709)</f>
        <v>87</v>
      </c>
      <c r="AV1709" s="14" t="n">
        <f aca="false">SUMIFS(시도_소아과개폐업!$F$5:$F$293,시도_소아과개폐업!$A$5:$A$293,$D1709,시도_소아과개폐업!$B$5:$B$293,$B1709)</f>
        <v>45</v>
      </c>
      <c r="AW1709" s="15" t="n">
        <f aca="false">SUMIFS(시도_소아과개폐업!$G$5:$G$293,시도_소아과개폐업!$A$5:$A$293,$D1709,시도_소아과개폐업!$B$5:$B$293,$B1709)</f>
        <v>0.130239520958084</v>
      </c>
      <c r="AX1709" s="14" t="n">
        <f aca="false">SUMIFS(시도_소아과개폐업!$H$5:$H$293,시도_소아과개폐업!$A$5:$A$293,$D1709,시도_소아과개폐업!$B$5:$B$293,$B1709)</f>
        <v>280</v>
      </c>
      <c r="AY1709" s="14" t="n">
        <f aca="false">SUMIFS(시군구_병원급!$E$5:$E$3668,시군구_병원급!$A$5:$A$3668,$A1709,시군구_병원급!$D$5:$D$3668,$D1709)</f>
        <v>0</v>
      </c>
      <c r="AZ1709" s="14" t="n">
        <f aca="false">SUMIFS(시군구_병원급!$F$5:$F$3668,시군구_병원급!$A$5:$A$3668,$A1709,시군구_병원급!$D$5:$D$3668,$D1709)</f>
        <v>0</v>
      </c>
      <c r="BA1709" s="14" t="n">
        <f aca="false">SUMIFS(시군구_병원급!$G$5:$G$3668,시군구_병원급!$A$5:$A$3668,$A1709,시군구_병원급!$D$5:$D$3668,$D1709)</f>
        <v>0</v>
      </c>
      <c r="BB1709" s="14" t="n">
        <f aca="false">SUMIFS(시군구_병원급!$H$5:$H$3668,시군구_병원급!$A$5:$A$3668,$A1709,시군구_병원급!$D$5:$D$3668,$D1709)</f>
        <v>1</v>
      </c>
      <c r="BC1709" s="16" t="n">
        <f aca="false">K1709+AY1709</f>
        <v>0</v>
      </c>
      <c r="BD1709" s="17" t="n">
        <f aca="false">IF(E1709=0,"",(K1709+AY1709)/E1709*1000)</f>
        <v>0</v>
      </c>
      <c r="BE1709" s="16" t="n">
        <f aca="false">AY1709-SUMIFS(시군구_병원급!$E$5:$E$3668,시군구_병원급!$A$5:$A$3668,$A1709,시군구_병원급!$D$5:$D$3668,$D1709-3)</f>
        <v>0</v>
      </c>
      <c r="BF1709" s="16" t="n">
        <f aca="false">IF(AY1709=0,1,0)</f>
        <v>1</v>
      </c>
      <c r="BG1709" s="16" t="n">
        <f aca="false">IF(K1709+AY1709=0,1,0)</f>
        <v>1</v>
      </c>
      <c r="BH1709" s="16" t="n">
        <f aca="false">AF1709+AG1709+AH1709</f>
        <v>5</v>
      </c>
      <c r="BI1709" s="18" t="n">
        <f aca="false">IF(H1709=0,"",BH1709/H1709)</f>
        <v>0.217391304347826</v>
      </c>
      <c r="BJ1709" s="16" t="n">
        <f aca="false">IF(AP1709="","",AP1709+AN1709)</f>
        <v>5</v>
      </c>
    </row>
    <row r="1710" customFormat="false" ht="15" hidden="false" customHeight="true" outlineLevel="0" collapsed="false">
      <c r="A1710" s="9" t="s">
        <v>260</v>
      </c>
      <c r="B1710" s="10" t="s">
        <v>202</v>
      </c>
      <c r="C1710" s="10" t="s">
        <v>261</v>
      </c>
      <c r="D1710" s="9" t="n">
        <v>2023</v>
      </c>
      <c r="E1710" s="11" t="n">
        <v>1401</v>
      </c>
      <c r="F1710" s="11" t="n">
        <v>188</v>
      </c>
      <c r="G1710" s="11" t="n">
        <v>181</v>
      </c>
      <c r="H1710" s="11" t="n">
        <v>32</v>
      </c>
      <c r="I1710" s="11" t="n">
        <v>1593</v>
      </c>
      <c r="J1710" s="11" t="n">
        <v>1041</v>
      </c>
      <c r="K1710" s="11" t="n">
        <v>0</v>
      </c>
      <c r="L1710" s="12" t="n">
        <v>22.8408279800143</v>
      </c>
      <c r="M1710" s="12" t="n">
        <v>0</v>
      </c>
      <c r="N1710" s="13" t="n">
        <v>0.653483992467043</v>
      </c>
      <c r="O1710" s="13" t="n">
        <v>1.13704496788009</v>
      </c>
      <c r="P1710" s="13" t="n">
        <v>0.129193433261956</v>
      </c>
      <c r="Q1710" s="13" t="n">
        <v>-0.225110619469027</v>
      </c>
      <c r="R1710" s="13" t="n">
        <v>-0.316981132075472</v>
      </c>
      <c r="S1710" s="11" t="n">
        <v>-1</v>
      </c>
      <c r="T1710" s="13" t="n">
        <v>-0.0588235294117647</v>
      </c>
      <c r="U1710" s="13" t="n">
        <v>-0.0304321363359708</v>
      </c>
      <c r="V1710" s="11" t="n">
        <v>1</v>
      </c>
      <c r="W1710" s="13"/>
      <c r="X1710" s="11"/>
      <c r="Y1710" s="11"/>
      <c r="Z1710" s="11"/>
      <c r="AA1710" s="11"/>
      <c r="AB1710" s="10" t="s">
        <v>516</v>
      </c>
      <c r="AC1710" s="11" t="n">
        <v>7</v>
      </c>
      <c r="AD1710" s="11" t="n">
        <v>10</v>
      </c>
      <c r="AE1710" s="11" t="n">
        <v>9</v>
      </c>
      <c r="AF1710" s="11" t="n">
        <v>3</v>
      </c>
      <c r="AG1710" s="11" t="n">
        <v>3</v>
      </c>
      <c r="AH1710" s="11" t="n">
        <v>0</v>
      </c>
      <c r="AI1710" s="13" t="n">
        <v>0.21875</v>
      </c>
      <c r="AJ1710" s="13" t="n">
        <v>0.3125</v>
      </c>
      <c r="AK1710" s="13" t="n">
        <v>0.28125</v>
      </c>
      <c r="AL1710" s="13" t="n">
        <v>0.09375</v>
      </c>
      <c r="AM1710" s="13" t="n">
        <v>0.09375</v>
      </c>
      <c r="AN1710" s="11" t="n">
        <v>0</v>
      </c>
      <c r="AO1710" s="13" t="n">
        <v>0</v>
      </c>
      <c r="AP1710" s="11" t="n">
        <v>5</v>
      </c>
      <c r="AQ1710" s="11" t="n">
        <v>2</v>
      </c>
      <c r="AR1710" s="13" t="n">
        <v>0.142857142857143</v>
      </c>
      <c r="AS1710" s="13" t="n">
        <v>0.0571428571428571</v>
      </c>
      <c r="AT1710" s="14" t="n">
        <f aca="false">SUMIFS(시도_소아과개폐업!$C$5:$C$293,시도_소아과개폐업!$A$5:$A$293,$D1710,시도_소아과개폐업!$B$5:$B$293,$B1710)</f>
        <v>132</v>
      </c>
      <c r="AU1710" s="14" t="n">
        <f aca="false">SUMIFS(시도_소아과개폐업!$D$5:$D$293,시도_소아과개폐업!$A$5:$A$293,$D1710,시도_소아과개폐업!$B$5:$B$293,$B1710)</f>
        <v>87</v>
      </c>
      <c r="AV1710" s="14" t="n">
        <f aca="false">SUMIFS(시도_소아과개폐업!$F$5:$F$293,시도_소아과개폐업!$A$5:$A$293,$D1710,시도_소아과개폐업!$B$5:$B$293,$B1710)</f>
        <v>45</v>
      </c>
      <c r="AW1710" s="15" t="n">
        <f aca="false">SUMIFS(시도_소아과개폐업!$G$5:$G$293,시도_소아과개폐업!$A$5:$A$293,$D1710,시도_소아과개폐업!$B$5:$B$293,$B1710)</f>
        <v>0.130239520958084</v>
      </c>
      <c r="AX1710" s="14" t="n">
        <f aca="false">SUMIFS(시도_소아과개폐업!$H$5:$H$293,시도_소아과개폐업!$A$5:$A$293,$D1710,시도_소아과개폐업!$B$5:$B$293,$B1710)</f>
        <v>280</v>
      </c>
      <c r="AY1710" s="14" t="n">
        <f aca="false">SUMIFS(시군구_병원급!$E$5:$E$3668,시군구_병원급!$A$5:$A$3668,$A1710,시군구_병원급!$D$5:$D$3668,$D1710)</f>
        <v>1</v>
      </c>
      <c r="AZ1710" s="14" t="n">
        <f aca="false">SUMIFS(시군구_병원급!$F$5:$F$3668,시군구_병원급!$A$5:$A$3668,$A1710,시군구_병원급!$D$5:$D$3668,$D1710)</f>
        <v>0</v>
      </c>
      <c r="BA1710" s="14" t="n">
        <f aca="false">SUMIFS(시군구_병원급!$G$5:$G$3668,시군구_병원급!$A$5:$A$3668,$A1710,시군구_병원급!$D$5:$D$3668,$D1710)</f>
        <v>2</v>
      </c>
      <c r="BB1710" s="14" t="n">
        <f aca="false">SUMIFS(시군구_병원급!$H$5:$H$3668,시군구_병원급!$A$5:$A$3668,$A1710,시군구_병원급!$D$5:$D$3668,$D1710)</f>
        <v>8</v>
      </c>
      <c r="BC1710" s="16" t="n">
        <f aca="false">K1710+AY1710</f>
        <v>1</v>
      </c>
      <c r="BD1710" s="17" t="n">
        <f aca="false">IF(E1710=0,"",(K1710+AY1710)/E1710*1000)</f>
        <v>0.713775874375446</v>
      </c>
      <c r="BE1710" s="16" t="n">
        <f aca="false">AY1710-SUMIFS(시군구_병원급!$E$5:$E$3668,시군구_병원급!$A$5:$A$3668,$A1710,시군구_병원급!$D$5:$D$3668,$D1710-3)</f>
        <v>0</v>
      </c>
      <c r="BF1710" s="16" t="n">
        <f aca="false">IF(AY1710=0,1,0)</f>
        <v>0</v>
      </c>
      <c r="BG1710" s="16" t="n">
        <f aca="false">IF(K1710+AY1710=0,1,0)</f>
        <v>0</v>
      </c>
      <c r="BH1710" s="16" t="n">
        <f aca="false">AF1710+AG1710+AH1710</f>
        <v>6</v>
      </c>
      <c r="BI1710" s="18" t="n">
        <f aca="false">IF(H1710=0,"",BH1710/H1710)</f>
        <v>0.1875</v>
      </c>
      <c r="BJ1710" s="16" t="n">
        <f aca="false">IF(AP1710="","",AP1710+AN1710)</f>
        <v>5</v>
      </c>
    </row>
    <row r="1711" customFormat="false" ht="15" hidden="false" customHeight="true" outlineLevel="0" collapsed="false">
      <c r="A1711" s="9" t="s">
        <v>262</v>
      </c>
      <c r="B1711" s="10" t="s">
        <v>202</v>
      </c>
      <c r="C1711" s="10" t="s">
        <v>263</v>
      </c>
      <c r="D1711" s="9" t="n">
        <v>2023</v>
      </c>
      <c r="E1711" s="11" t="n">
        <v>3140</v>
      </c>
      <c r="F1711" s="11" t="n">
        <v>450</v>
      </c>
      <c r="G1711" s="11" t="n">
        <v>447</v>
      </c>
      <c r="H1711" s="11" t="n">
        <v>46</v>
      </c>
      <c r="I1711" s="11" t="n">
        <v>3004</v>
      </c>
      <c r="J1711" s="11" t="n">
        <v>2122</v>
      </c>
      <c r="K1711" s="11" t="n">
        <v>3</v>
      </c>
      <c r="L1711" s="12" t="n">
        <v>14.6496815286624</v>
      </c>
      <c r="M1711" s="12" t="n">
        <v>0.955414012738854</v>
      </c>
      <c r="N1711" s="13" t="n">
        <v>0.706391478029294</v>
      </c>
      <c r="O1711" s="13" t="n">
        <v>0.956687898089172</v>
      </c>
      <c r="P1711" s="13" t="n">
        <v>0.142356687898089</v>
      </c>
      <c r="Q1711" s="13" t="n">
        <v>-0.157951193349423</v>
      </c>
      <c r="R1711" s="13" t="n">
        <v>-0.0933062880324543</v>
      </c>
      <c r="S1711" s="11" t="n">
        <v>0</v>
      </c>
      <c r="T1711" s="13" t="n">
        <v>0.0222222222222221</v>
      </c>
      <c r="U1711" s="13" t="n">
        <v>-0.0141122415490647</v>
      </c>
      <c r="V1711" s="11" t="n">
        <v>0</v>
      </c>
      <c r="W1711" s="13"/>
      <c r="X1711" s="11"/>
      <c r="Y1711" s="11"/>
      <c r="Z1711" s="11"/>
      <c r="AA1711" s="11"/>
      <c r="AB1711" s="10" t="s">
        <v>516</v>
      </c>
      <c r="AC1711" s="11" t="n">
        <v>14</v>
      </c>
      <c r="AD1711" s="11" t="n">
        <v>24</v>
      </c>
      <c r="AE1711" s="11" t="n">
        <v>5</v>
      </c>
      <c r="AF1711" s="11" t="n">
        <v>1</v>
      </c>
      <c r="AG1711" s="11" t="n">
        <v>2</v>
      </c>
      <c r="AH1711" s="11" t="n">
        <v>0</v>
      </c>
      <c r="AI1711" s="13" t="n">
        <v>0.304347826086957</v>
      </c>
      <c r="AJ1711" s="13" t="n">
        <v>0.521739130434783</v>
      </c>
      <c r="AK1711" s="13" t="n">
        <v>0.108695652173913</v>
      </c>
      <c r="AL1711" s="13" t="n">
        <v>0.0217391304347826</v>
      </c>
      <c r="AM1711" s="13" t="n">
        <v>0.0434782608695652</v>
      </c>
      <c r="AN1711" s="11" t="n">
        <v>1</v>
      </c>
      <c r="AO1711" s="13" t="n">
        <v>0.0212765957446809</v>
      </c>
      <c r="AP1711" s="11" t="n">
        <v>4</v>
      </c>
      <c r="AQ1711" s="11" t="n">
        <v>5</v>
      </c>
      <c r="AR1711" s="13" t="n">
        <v>0.0869565217391304</v>
      </c>
      <c r="AS1711" s="13" t="n">
        <v>0.108695652173913</v>
      </c>
      <c r="AT1711" s="14" t="n">
        <f aca="false">SUMIFS(시도_소아과개폐업!$C$5:$C$293,시도_소아과개폐업!$A$5:$A$293,$D1711,시도_소아과개폐업!$B$5:$B$293,$B1711)</f>
        <v>132</v>
      </c>
      <c r="AU1711" s="14" t="n">
        <f aca="false">SUMIFS(시도_소아과개폐업!$D$5:$D$293,시도_소아과개폐업!$A$5:$A$293,$D1711,시도_소아과개폐업!$B$5:$B$293,$B1711)</f>
        <v>87</v>
      </c>
      <c r="AV1711" s="14" t="n">
        <f aca="false">SUMIFS(시도_소아과개폐업!$F$5:$F$293,시도_소아과개폐업!$A$5:$A$293,$D1711,시도_소아과개폐업!$B$5:$B$293,$B1711)</f>
        <v>45</v>
      </c>
      <c r="AW1711" s="15" t="n">
        <f aca="false">SUMIFS(시도_소아과개폐업!$G$5:$G$293,시도_소아과개폐업!$A$5:$A$293,$D1711,시도_소아과개폐업!$B$5:$B$293,$B1711)</f>
        <v>0.130239520958084</v>
      </c>
      <c r="AX1711" s="14" t="n">
        <f aca="false">SUMIFS(시도_소아과개폐업!$H$5:$H$293,시도_소아과개폐업!$A$5:$A$293,$D1711,시도_소아과개폐업!$B$5:$B$293,$B1711)</f>
        <v>280</v>
      </c>
      <c r="AY1711" s="14" t="n">
        <f aca="false">SUMIFS(시군구_병원급!$E$5:$E$3668,시군구_병원급!$A$5:$A$3668,$A1711,시군구_병원급!$D$5:$D$3668,$D1711)</f>
        <v>1</v>
      </c>
      <c r="AZ1711" s="14" t="n">
        <f aca="false">SUMIFS(시군구_병원급!$F$5:$F$3668,시군구_병원급!$A$5:$A$3668,$A1711,시군구_병원급!$D$5:$D$3668,$D1711)</f>
        <v>0</v>
      </c>
      <c r="BA1711" s="14" t="n">
        <f aca="false">SUMIFS(시군구_병원급!$G$5:$G$3668,시군구_병원급!$A$5:$A$3668,$A1711,시군구_병원급!$D$5:$D$3668,$D1711)</f>
        <v>2</v>
      </c>
      <c r="BB1711" s="14" t="n">
        <f aca="false">SUMIFS(시군구_병원급!$H$5:$H$3668,시군구_병원급!$A$5:$A$3668,$A1711,시군구_병원급!$D$5:$D$3668,$D1711)</f>
        <v>11</v>
      </c>
      <c r="BC1711" s="16" t="n">
        <f aca="false">K1711+AY1711</f>
        <v>4</v>
      </c>
      <c r="BD1711" s="17" t="n">
        <f aca="false">IF(E1711=0,"",(K1711+AY1711)/E1711*1000)</f>
        <v>1.27388535031847</v>
      </c>
      <c r="BE1711" s="16" t="n">
        <f aca="false">AY1711-SUMIFS(시군구_병원급!$E$5:$E$3668,시군구_병원급!$A$5:$A$3668,$A1711,시군구_병원급!$D$5:$D$3668,$D1711-3)</f>
        <v>0</v>
      </c>
      <c r="BF1711" s="16" t="n">
        <f aca="false">IF(AY1711=0,1,0)</f>
        <v>0</v>
      </c>
      <c r="BG1711" s="16" t="n">
        <f aca="false">IF(K1711+AY1711=0,1,0)</f>
        <v>0</v>
      </c>
      <c r="BH1711" s="16" t="n">
        <f aca="false">AF1711+AG1711+AH1711</f>
        <v>3</v>
      </c>
      <c r="BI1711" s="18" t="n">
        <f aca="false">IF(H1711=0,"",BH1711/H1711)</f>
        <v>0.0652173913043478</v>
      </c>
      <c r="BJ1711" s="16" t="n">
        <f aca="false">IF(AP1711="","",AP1711+AN1711)</f>
        <v>5</v>
      </c>
    </row>
    <row r="1712" customFormat="false" ht="15" hidden="false" customHeight="true" outlineLevel="0" collapsed="false">
      <c r="A1712" s="9" t="s">
        <v>264</v>
      </c>
      <c r="B1712" s="10" t="s">
        <v>265</v>
      </c>
      <c r="C1712" s="10" t="s">
        <v>266</v>
      </c>
      <c r="D1712" s="9" t="n">
        <v>2023</v>
      </c>
      <c r="E1712" s="11" t="n">
        <v>32599</v>
      </c>
      <c r="F1712" s="11" t="n">
        <v>4768</v>
      </c>
      <c r="G1712" s="11" t="n">
        <v>4808</v>
      </c>
      <c r="H1712" s="11" t="n">
        <v>578</v>
      </c>
      <c r="I1712" s="11" t="n">
        <v>31213</v>
      </c>
      <c r="J1712" s="11" t="n">
        <v>22471</v>
      </c>
      <c r="K1712" s="11" t="n">
        <v>36</v>
      </c>
      <c r="L1712" s="12" t="n">
        <v>17.7306052332894</v>
      </c>
      <c r="M1712" s="12" t="n">
        <v>1.10432835363048</v>
      </c>
      <c r="N1712" s="13" t="n">
        <v>0.719924390478326</v>
      </c>
      <c r="O1712" s="13" t="n">
        <v>0.957483358385227</v>
      </c>
      <c r="P1712" s="13" t="n">
        <v>0.147489186784871</v>
      </c>
      <c r="Q1712" s="13" t="n">
        <v>-0.190006460269344</v>
      </c>
      <c r="R1712" s="13" t="n">
        <v>-0.0748508755050991</v>
      </c>
      <c r="S1712" s="11" t="n">
        <v>4</v>
      </c>
      <c r="T1712" s="13" t="n">
        <v>-0.0414593698175788</v>
      </c>
      <c r="U1712" s="13" t="n">
        <v>-0.0272687609075044</v>
      </c>
      <c r="V1712" s="11" t="n">
        <v>0</v>
      </c>
      <c r="W1712" s="13"/>
      <c r="X1712" s="11"/>
      <c r="Y1712" s="11"/>
      <c r="Z1712" s="11"/>
      <c r="AA1712" s="11"/>
      <c r="AB1712" s="10" t="s">
        <v>516</v>
      </c>
      <c r="AC1712" s="11" t="n">
        <v>65</v>
      </c>
      <c r="AD1712" s="11" t="n">
        <v>203</v>
      </c>
      <c r="AE1712" s="11" t="n">
        <v>238</v>
      </c>
      <c r="AF1712" s="11" t="n">
        <v>26</v>
      </c>
      <c r="AG1712" s="11" t="n">
        <v>46</v>
      </c>
      <c r="AH1712" s="11" t="n">
        <v>0</v>
      </c>
      <c r="AI1712" s="13" t="n">
        <v>0.112456747404844</v>
      </c>
      <c r="AJ1712" s="13" t="n">
        <v>0.35121107266436</v>
      </c>
      <c r="AK1712" s="13" t="n">
        <v>0.411764705882353</v>
      </c>
      <c r="AL1712" s="13" t="n">
        <v>0.0449826989619377</v>
      </c>
      <c r="AM1712" s="13" t="n">
        <v>0.0795847750865052</v>
      </c>
      <c r="AN1712" s="11" t="n">
        <v>7</v>
      </c>
      <c r="AO1712" s="13" t="n">
        <v>0.011965811965812</v>
      </c>
      <c r="AP1712" s="11" t="n">
        <v>43</v>
      </c>
      <c r="AQ1712" s="11" t="n">
        <v>18</v>
      </c>
      <c r="AR1712" s="13" t="n">
        <v>0.0704918032786885</v>
      </c>
      <c r="AS1712" s="13" t="n">
        <v>0.0295081967213115</v>
      </c>
      <c r="AT1712" s="14" t="n">
        <f aca="false">SUMIFS(시도_소아과개폐업!$C$5:$C$293,시도_소아과개폐업!$A$5:$A$293,$D1712,시도_소아과개폐업!$B$5:$B$293,$B1712)</f>
        <v>10</v>
      </c>
      <c r="AU1712" s="14" t="n">
        <f aca="false">SUMIFS(시도_소아과개폐업!$D$5:$D$293,시도_소아과개폐업!$A$5:$A$293,$D1712,시도_소아과개폐업!$B$5:$B$293,$B1712)</f>
        <v>5</v>
      </c>
      <c r="AV1712" s="14" t="n">
        <f aca="false">SUMIFS(시도_소아과개폐업!$F$5:$F$293,시도_소아과개폐업!$A$5:$A$293,$D1712,시도_소아과개폐업!$B$5:$B$293,$B1712)</f>
        <v>5</v>
      </c>
      <c r="AW1712" s="15" t="n">
        <f aca="false">SUMIFS(시도_소아과개폐업!$G$5:$G$293,시도_소아과개폐업!$A$5:$A$293,$D1712,시도_소아과개폐업!$B$5:$B$293,$B1712)</f>
        <v>0.0925925925925926</v>
      </c>
      <c r="AX1712" s="14" t="n">
        <f aca="false">SUMIFS(시도_소아과개폐업!$H$5:$H$293,시도_소아과개폐업!$A$5:$A$293,$D1712,시도_소아과개폐업!$B$5:$B$293,$B1712)</f>
        <v>22</v>
      </c>
      <c r="AY1712" s="14" t="n">
        <f aca="false">SUMIFS(시군구_병원급!$E$5:$E$3668,시군구_병원급!$A$5:$A$3668,$A1712,시군구_병원급!$D$5:$D$3668,$D1712)</f>
        <v>4</v>
      </c>
      <c r="AZ1712" s="14" t="n">
        <f aca="false">SUMIFS(시군구_병원급!$F$5:$F$3668,시군구_병원급!$A$5:$A$3668,$A1712,시군구_병원급!$D$5:$D$3668,$D1712)</f>
        <v>7</v>
      </c>
      <c r="BA1712" s="14" t="n">
        <f aca="false">SUMIFS(시군구_병원급!$G$5:$G$3668,시군구_병원급!$A$5:$A$3668,$A1712,시군구_병원급!$D$5:$D$3668,$D1712)</f>
        <v>33</v>
      </c>
      <c r="BB1712" s="14" t="n">
        <f aca="false">SUMIFS(시군구_병원급!$H$5:$H$3668,시군구_병원급!$A$5:$A$3668,$A1712,시군구_병원급!$D$5:$D$3668,$D1712)</f>
        <v>57</v>
      </c>
      <c r="BC1712" s="16" t="n">
        <f aca="false">K1712+AY1712</f>
        <v>40</v>
      </c>
      <c r="BD1712" s="17" t="n">
        <f aca="false">IF(E1712=0,"",(K1712+AY1712)/E1712*1000)</f>
        <v>1.22703150403387</v>
      </c>
      <c r="BE1712" s="16" t="n">
        <f aca="false">AY1712-SUMIFS(시군구_병원급!$E$5:$E$3668,시군구_병원급!$A$5:$A$3668,$A1712,시군구_병원급!$D$5:$D$3668,$D1712-3)</f>
        <v>-1</v>
      </c>
      <c r="BF1712" s="16" t="n">
        <f aca="false">IF(AY1712=0,1,0)</f>
        <v>0</v>
      </c>
      <c r="BG1712" s="16" t="n">
        <f aca="false">IF(K1712+AY1712=0,1,0)</f>
        <v>0</v>
      </c>
      <c r="BH1712" s="16" t="n">
        <f aca="false">AF1712+AG1712+AH1712</f>
        <v>72</v>
      </c>
      <c r="BI1712" s="18" t="n">
        <f aca="false">IF(H1712=0,"",BH1712/H1712)</f>
        <v>0.124567474048443</v>
      </c>
      <c r="BJ1712" s="16" t="n">
        <f aca="false">IF(AP1712="","",AP1712+AN1712)</f>
        <v>50</v>
      </c>
    </row>
    <row r="1713" customFormat="false" ht="15" hidden="false" customHeight="true" outlineLevel="0" collapsed="false">
      <c r="A1713" s="9" t="s">
        <v>267</v>
      </c>
      <c r="B1713" s="10" t="s">
        <v>265</v>
      </c>
      <c r="C1713" s="10" t="s">
        <v>268</v>
      </c>
      <c r="D1713" s="9" t="n">
        <v>2023</v>
      </c>
      <c r="E1713" s="11" t="n">
        <v>6146</v>
      </c>
      <c r="F1713" s="11" t="n">
        <v>903</v>
      </c>
      <c r="G1713" s="11" t="n">
        <v>930</v>
      </c>
      <c r="H1713" s="11" t="n">
        <v>100</v>
      </c>
      <c r="I1713" s="11" t="n">
        <v>5767</v>
      </c>
      <c r="J1713" s="11" t="n">
        <v>3978</v>
      </c>
      <c r="K1713" s="11" t="n">
        <v>7</v>
      </c>
      <c r="L1713" s="12" t="n">
        <v>16.2707452001302</v>
      </c>
      <c r="M1713" s="12" t="n">
        <v>1.13895216400911</v>
      </c>
      <c r="N1713" s="13" t="n">
        <v>0.689786717530779</v>
      </c>
      <c r="O1713" s="13" t="n">
        <v>0.938333875691507</v>
      </c>
      <c r="P1713" s="13" t="n">
        <v>0.151317930361211</v>
      </c>
      <c r="Q1713" s="13" t="n">
        <v>-0.213664278403275</v>
      </c>
      <c r="R1713" s="13" t="n">
        <v>-0.107485604606526</v>
      </c>
      <c r="S1713" s="11" t="n">
        <v>0</v>
      </c>
      <c r="T1713" s="13" t="n">
        <v>-0.0825688073394495</v>
      </c>
      <c r="U1713" s="13" t="n">
        <v>-0.100312012480499</v>
      </c>
      <c r="V1713" s="11" t="n">
        <v>0</v>
      </c>
      <c r="W1713" s="13"/>
      <c r="X1713" s="11"/>
      <c r="Y1713" s="11"/>
      <c r="Z1713" s="11"/>
      <c r="AA1713" s="11"/>
      <c r="AB1713" s="10" t="s">
        <v>516</v>
      </c>
      <c r="AC1713" s="11" t="n">
        <v>22</v>
      </c>
      <c r="AD1713" s="11" t="n">
        <v>39</v>
      </c>
      <c r="AE1713" s="11" t="n">
        <v>18</v>
      </c>
      <c r="AF1713" s="11" t="n">
        <v>3</v>
      </c>
      <c r="AG1713" s="11" t="n">
        <v>17</v>
      </c>
      <c r="AH1713" s="11" t="n">
        <v>1</v>
      </c>
      <c r="AI1713" s="13" t="n">
        <v>0.22</v>
      </c>
      <c r="AJ1713" s="13" t="n">
        <v>0.39</v>
      </c>
      <c r="AK1713" s="13" t="n">
        <v>0.18</v>
      </c>
      <c r="AL1713" s="13" t="n">
        <v>0.03</v>
      </c>
      <c r="AM1713" s="13" t="n">
        <v>0.17</v>
      </c>
      <c r="AN1713" s="11" t="n">
        <v>4</v>
      </c>
      <c r="AO1713" s="13" t="n">
        <v>0.0384615384615385</v>
      </c>
      <c r="AP1713" s="11" t="n">
        <v>11</v>
      </c>
      <c r="AQ1713" s="11" t="n">
        <v>4</v>
      </c>
      <c r="AR1713" s="13" t="n">
        <v>0.0990990990990991</v>
      </c>
      <c r="AS1713" s="13" t="n">
        <v>0.036036036036036</v>
      </c>
      <c r="AT1713" s="14" t="n">
        <f aca="false">SUMIFS(시도_소아과개폐업!$C$5:$C$293,시도_소아과개폐업!$A$5:$A$293,$D1713,시도_소아과개폐업!$B$5:$B$293,$B1713)</f>
        <v>10</v>
      </c>
      <c r="AU1713" s="14" t="n">
        <f aca="false">SUMIFS(시도_소아과개폐업!$D$5:$D$293,시도_소아과개폐업!$A$5:$A$293,$D1713,시도_소아과개폐업!$B$5:$B$293,$B1713)</f>
        <v>5</v>
      </c>
      <c r="AV1713" s="14" t="n">
        <f aca="false">SUMIFS(시도_소아과개폐업!$F$5:$F$293,시도_소아과개폐업!$A$5:$A$293,$D1713,시도_소아과개폐업!$B$5:$B$293,$B1713)</f>
        <v>5</v>
      </c>
      <c r="AW1713" s="15" t="n">
        <f aca="false">SUMIFS(시도_소아과개폐업!$G$5:$G$293,시도_소아과개폐업!$A$5:$A$293,$D1713,시도_소아과개폐업!$B$5:$B$293,$B1713)</f>
        <v>0.0925925925925926</v>
      </c>
      <c r="AX1713" s="14" t="n">
        <f aca="false">SUMIFS(시도_소아과개폐업!$H$5:$H$293,시도_소아과개폐업!$A$5:$A$293,$D1713,시도_소아과개폐업!$B$5:$B$293,$B1713)</f>
        <v>22</v>
      </c>
      <c r="AY1713" s="14" t="n">
        <f aca="false">SUMIFS(시군구_병원급!$E$5:$E$3668,시군구_병원급!$A$5:$A$3668,$A1713,시군구_병원급!$D$5:$D$3668,$D1713)</f>
        <v>1</v>
      </c>
      <c r="AZ1713" s="14" t="n">
        <f aca="false">SUMIFS(시군구_병원급!$F$5:$F$3668,시군구_병원급!$A$5:$A$3668,$A1713,시군구_병원급!$D$5:$D$3668,$D1713)</f>
        <v>2</v>
      </c>
      <c r="BA1713" s="14" t="n">
        <f aca="false">SUMIFS(시군구_병원급!$G$5:$G$3668,시군구_병원급!$A$5:$A$3668,$A1713,시군구_병원급!$D$5:$D$3668,$D1713)</f>
        <v>5</v>
      </c>
      <c r="BB1713" s="14" t="n">
        <f aca="false">SUMIFS(시군구_병원급!$H$5:$H$3668,시군구_병원급!$A$5:$A$3668,$A1713,시군구_병원급!$D$5:$D$3668,$D1713)</f>
        <v>17</v>
      </c>
      <c r="BC1713" s="16" t="n">
        <f aca="false">K1713+AY1713</f>
        <v>8</v>
      </c>
      <c r="BD1713" s="17" t="n">
        <f aca="false">IF(E1713=0,"",(K1713+AY1713)/E1713*1000)</f>
        <v>1.30165961601041</v>
      </c>
      <c r="BE1713" s="16" t="n">
        <f aca="false">AY1713-SUMIFS(시군구_병원급!$E$5:$E$3668,시군구_병원급!$A$5:$A$3668,$A1713,시군구_병원급!$D$5:$D$3668,$D1713-3)</f>
        <v>0</v>
      </c>
      <c r="BF1713" s="16" t="n">
        <f aca="false">IF(AY1713=0,1,0)</f>
        <v>0</v>
      </c>
      <c r="BG1713" s="16" t="n">
        <f aca="false">IF(K1713+AY1713=0,1,0)</f>
        <v>0</v>
      </c>
      <c r="BH1713" s="16" t="n">
        <f aca="false">AF1713+AG1713+AH1713</f>
        <v>21</v>
      </c>
      <c r="BI1713" s="18" t="n">
        <f aca="false">IF(H1713=0,"",BH1713/H1713)</f>
        <v>0.21</v>
      </c>
      <c r="BJ1713" s="16" t="n">
        <f aca="false">IF(AP1713="","",AP1713+AN1713)</f>
        <v>15</v>
      </c>
    </row>
    <row r="1714" customFormat="false" ht="15" hidden="false" customHeight="true" outlineLevel="0" collapsed="false">
      <c r="A1714" s="9" t="s">
        <v>269</v>
      </c>
      <c r="B1714" s="10" t="s">
        <v>265</v>
      </c>
      <c r="C1714" s="10" t="s">
        <v>270</v>
      </c>
      <c r="D1714" s="9" t="n">
        <v>2023</v>
      </c>
      <c r="E1714" s="11" t="n">
        <v>3503</v>
      </c>
      <c r="F1714" s="11" t="n">
        <v>494</v>
      </c>
      <c r="G1714" s="11" t="n">
        <v>505</v>
      </c>
      <c r="H1714" s="11" t="n">
        <v>54</v>
      </c>
      <c r="I1714" s="11" t="n">
        <v>3122</v>
      </c>
      <c r="J1714" s="11" t="n">
        <v>2149</v>
      </c>
      <c r="K1714" s="11" t="n">
        <v>5</v>
      </c>
      <c r="L1714" s="12" t="n">
        <v>15.4153582643449</v>
      </c>
      <c r="M1714" s="12" t="n">
        <v>1.42734798743934</v>
      </c>
      <c r="N1714" s="13" t="n">
        <v>0.688340807174888</v>
      </c>
      <c r="O1714" s="13" t="n">
        <v>0.891236083357123</v>
      </c>
      <c r="P1714" s="13" t="n">
        <v>0.144162146731373</v>
      </c>
      <c r="Q1714" s="13" t="n">
        <v>-0.23698540622958</v>
      </c>
      <c r="R1714" s="13" t="n">
        <v>-0.17483660130719</v>
      </c>
      <c r="S1714" s="11" t="n">
        <v>0</v>
      </c>
      <c r="T1714" s="13" t="n">
        <v>-0.0847457627118644</v>
      </c>
      <c r="U1714" s="13" t="n">
        <v>-0.0633063306330634</v>
      </c>
      <c r="V1714" s="11" t="n">
        <v>0</v>
      </c>
      <c r="W1714" s="13"/>
      <c r="X1714" s="11"/>
      <c r="Y1714" s="11"/>
      <c r="Z1714" s="11"/>
      <c r="AA1714" s="11"/>
      <c r="AB1714" s="10" t="s">
        <v>516</v>
      </c>
      <c r="AC1714" s="11" t="n">
        <v>10</v>
      </c>
      <c r="AD1714" s="11" t="n">
        <v>23</v>
      </c>
      <c r="AE1714" s="11" t="n">
        <v>6</v>
      </c>
      <c r="AF1714" s="11" t="n">
        <v>3</v>
      </c>
      <c r="AG1714" s="11" t="n">
        <v>12</v>
      </c>
      <c r="AH1714" s="11" t="n">
        <v>0</v>
      </c>
      <c r="AI1714" s="13" t="n">
        <v>0.185185185185185</v>
      </c>
      <c r="AJ1714" s="13" t="n">
        <v>0.425925925925926</v>
      </c>
      <c r="AK1714" s="13" t="n">
        <v>0.111111111111111</v>
      </c>
      <c r="AL1714" s="13" t="n">
        <v>0.0555555555555556</v>
      </c>
      <c r="AM1714" s="13" t="n">
        <v>0.222222222222222</v>
      </c>
      <c r="AN1714" s="11" t="n">
        <v>1</v>
      </c>
      <c r="AO1714" s="13" t="n">
        <v>0.0181818181818182</v>
      </c>
      <c r="AP1714" s="11" t="n">
        <v>5</v>
      </c>
      <c r="AQ1714" s="11" t="n">
        <v>0</v>
      </c>
      <c r="AR1714" s="13" t="n">
        <v>0.0833333333333333</v>
      </c>
      <c r="AS1714" s="13" t="n">
        <v>0</v>
      </c>
      <c r="AT1714" s="14" t="n">
        <f aca="false">SUMIFS(시도_소아과개폐업!$C$5:$C$293,시도_소아과개폐업!$A$5:$A$293,$D1714,시도_소아과개폐업!$B$5:$B$293,$B1714)</f>
        <v>10</v>
      </c>
      <c r="AU1714" s="14" t="n">
        <f aca="false">SUMIFS(시도_소아과개폐업!$D$5:$D$293,시도_소아과개폐업!$A$5:$A$293,$D1714,시도_소아과개폐업!$B$5:$B$293,$B1714)</f>
        <v>5</v>
      </c>
      <c r="AV1714" s="14" t="n">
        <f aca="false">SUMIFS(시도_소아과개폐업!$F$5:$F$293,시도_소아과개폐업!$A$5:$A$293,$D1714,시도_소아과개폐업!$B$5:$B$293,$B1714)</f>
        <v>5</v>
      </c>
      <c r="AW1714" s="15" t="n">
        <f aca="false">SUMIFS(시도_소아과개폐업!$G$5:$G$293,시도_소아과개폐업!$A$5:$A$293,$D1714,시도_소아과개폐업!$B$5:$B$293,$B1714)</f>
        <v>0.0925925925925926</v>
      </c>
      <c r="AX1714" s="14" t="n">
        <f aca="false">SUMIFS(시도_소아과개폐업!$H$5:$H$293,시도_소아과개폐업!$A$5:$A$293,$D1714,시도_소아과개폐업!$B$5:$B$293,$B1714)</f>
        <v>22</v>
      </c>
      <c r="AY1714" s="14" t="n">
        <f aca="false">SUMIFS(시군구_병원급!$E$5:$E$3668,시군구_병원급!$A$5:$A$3668,$A1714,시군구_병원급!$D$5:$D$3668,$D1714)</f>
        <v>3</v>
      </c>
      <c r="AZ1714" s="14" t="n">
        <f aca="false">SUMIFS(시군구_병원급!$F$5:$F$3668,시군구_병원급!$A$5:$A$3668,$A1714,시군구_병원급!$D$5:$D$3668,$D1714)</f>
        <v>2</v>
      </c>
      <c r="BA1714" s="14" t="n">
        <f aca="false">SUMIFS(시군구_병원급!$G$5:$G$3668,시군구_병원급!$A$5:$A$3668,$A1714,시군구_병원급!$D$5:$D$3668,$D1714)</f>
        <v>3</v>
      </c>
      <c r="BB1714" s="14" t="n">
        <f aca="false">SUMIFS(시군구_병원급!$H$5:$H$3668,시군구_병원급!$A$5:$A$3668,$A1714,시군구_병원급!$D$5:$D$3668,$D1714)</f>
        <v>10</v>
      </c>
      <c r="BC1714" s="16" t="n">
        <f aca="false">K1714+AY1714</f>
        <v>8</v>
      </c>
      <c r="BD1714" s="17" t="n">
        <f aca="false">IF(E1714=0,"",(K1714+AY1714)/E1714*1000)</f>
        <v>2.28375677990294</v>
      </c>
      <c r="BE1714" s="16" t="n">
        <f aca="false">AY1714-SUMIFS(시군구_병원급!$E$5:$E$3668,시군구_병원급!$A$5:$A$3668,$A1714,시군구_병원급!$D$5:$D$3668,$D1714-3)</f>
        <v>0</v>
      </c>
      <c r="BF1714" s="16" t="n">
        <f aca="false">IF(AY1714=0,1,0)</f>
        <v>0</v>
      </c>
      <c r="BG1714" s="16" t="n">
        <f aca="false">IF(K1714+AY1714=0,1,0)</f>
        <v>0</v>
      </c>
      <c r="BH1714" s="16" t="n">
        <f aca="false">AF1714+AG1714+AH1714</f>
        <v>15</v>
      </c>
      <c r="BI1714" s="18" t="n">
        <f aca="false">IF(H1714=0,"",BH1714/H1714)</f>
        <v>0.277777777777778</v>
      </c>
      <c r="BJ1714" s="16" t="n">
        <f aca="false">IF(AP1714="","",AP1714+AN1714)</f>
        <v>6</v>
      </c>
    </row>
    <row r="1715" customFormat="false" ht="15" hidden="false" customHeight="true" outlineLevel="0" collapsed="false">
      <c r="A1715" s="9" t="s">
        <v>271</v>
      </c>
      <c r="B1715" s="10" t="s">
        <v>265</v>
      </c>
      <c r="C1715" s="10" t="s">
        <v>272</v>
      </c>
      <c r="D1715" s="9" t="n">
        <v>2023</v>
      </c>
      <c r="E1715" s="11" t="n">
        <v>518</v>
      </c>
      <c r="F1715" s="11" t="n">
        <v>71</v>
      </c>
      <c r="G1715" s="11" t="n">
        <v>69</v>
      </c>
      <c r="H1715" s="11" t="n">
        <v>7</v>
      </c>
      <c r="I1715" s="11" t="n">
        <v>492</v>
      </c>
      <c r="J1715" s="11" t="n">
        <v>327</v>
      </c>
      <c r="K1715" s="11" t="n">
        <v>0</v>
      </c>
      <c r="L1715" s="12" t="n">
        <v>13.5135135135135</v>
      </c>
      <c r="M1715" s="12" t="n">
        <v>0</v>
      </c>
      <c r="N1715" s="13" t="n">
        <v>0.664634146341463</v>
      </c>
      <c r="O1715" s="13" t="n">
        <v>0.94980694980695</v>
      </c>
      <c r="P1715" s="13" t="n">
        <v>0.133204633204633</v>
      </c>
      <c r="Q1715" s="13" t="n">
        <v>-0.331612903225807</v>
      </c>
      <c r="R1715" s="13" t="n">
        <v>-0.383928571428571</v>
      </c>
      <c r="S1715" s="11" t="n">
        <v>0</v>
      </c>
      <c r="T1715" s="13" t="n">
        <v>-0.125</v>
      </c>
      <c r="U1715" s="13" t="n">
        <v>-0.105454545454546</v>
      </c>
      <c r="V1715" s="11" t="n">
        <v>1</v>
      </c>
      <c r="W1715" s="13"/>
      <c r="X1715" s="11"/>
      <c r="Y1715" s="11"/>
      <c r="Z1715" s="11"/>
      <c r="AA1715" s="11"/>
      <c r="AB1715" s="10" t="s">
        <v>516</v>
      </c>
      <c r="AC1715" s="11" t="n">
        <v>1</v>
      </c>
      <c r="AD1715" s="11" t="n">
        <v>3</v>
      </c>
      <c r="AE1715" s="11" t="n">
        <v>0</v>
      </c>
      <c r="AF1715" s="11" t="n">
        <v>1</v>
      </c>
      <c r="AG1715" s="11" t="n">
        <v>2</v>
      </c>
      <c r="AH1715" s="11" t="n">
        <v>0</v>
      </c>
      <c r="AI1715" s="13" t="n">
        <v>0.142857142857143</v>
      </c>
      <c r="AJ1715" s="13" t="n">
        <v>0.428571428571429</v>
      </c>
      <c r="AK1715" s="13" t="n">
        <v>0</v>
      </c>
      <c r="AL1715" s="13" t="n">
        <v>0.142857142857143</v>
      </c>
      <c r="AM1715" s="13" t="n">
        <v>0.285714285714286</v>
      </c>
      <c r="AN1715" s="11" t="n">
        <v>1</v>
      </c>
      <c r="AO1715" s="13" t="n">
        <v>0.125</v>
      </c>
      <c r="AP1715" s="11" t="n">
        <v>0</v>
      </c>
      <c r="AQ1715" s="11" t="n">
        <v>0</v>
      </c>
      <c r="AR1715" s="13" t="n">
        <v>0</v>
      </c>
      <c r="AS1715" s="13" t="n">
        <v>0</v>
      </c>
      <c r="AT1715" s="14" t="n">
        <f aca="false">SUMIFS(시도_소아과개폐업!$C$5:$C$293,시도_소아과개폐업!$A$5:$A$293,$D1715,시도_소아과개폐업!$B$5:$B$293,$B1715)</f>
        <v>10</v>
      </c>
      <c r="AU1715" s="14" t="n">
        <f aca="false">SUMIFS(시도_소아과개폐업!$D$5:$D$293,시도_소아과개폐업!$A$5:$A$293,$D1715,시도_소아과개폐업!$B$5:$B$293,$B1715)</f>
        <v>5</v>
      </c>
      <c r="AV1715" s="14" t="n">
        <f aca="false">SUMIFS(시도_소아과개폐업!$F$5:$F$293,시도_소아과개폐업!$A$5:$A$293,$D1715,시도_소아과개폐업!$B$5:$B$293,$B1715)</f>
        <v>5</v>
      </c>
      <c r="AW1715" s="15" t="n">
        <f aca="false">SUMIFS(시도_소아과개폐업!$G$5:$G$293,시도_소아과개폐업!$A$5:$A$293,$D1715,시도_소아과개폐업!$B$5:$B$293,$B1715)</f>
        <v>0.0925925925925926</v>
      </c>
      <c r="AX1715" s="14" t="n">
        <f aca="false">SUMIFS(시도_소아과개폐업!$H$5:$H$293,시도_소아과개폐업!$A$5:$A$293,$D1715,시도_소아과개폐업!$B$5:$B$293,$B1715)</f>
        <v>22</v>
      </c>
      <c r="AY1715" s="14" t="n">
        <f aca="false">SUMIFS(시군구_병원급!$E$5:$E$3668,시군구_병원급!$A$5:$A$3668,$A1715,시군구_병원급!$D$5:$D$3668,$D1715)</f>
        <v>0</v>
      </c>
      <c r="AZ1715" s="14" t="n">
        <f aca="false">SUMIFS(시군구_병원급!$F$5:$F$3668,시군구_병원급!$A$5:$A$3668,$A1715,시군구_병원급!$D$5:$D$3668,$D1715)</f>
        <v>0</v>
      </c>
      <c r="BA1715" s="14" t="n">
        <f aca="false">SUMIFS(시군구_병원급!$G$5:$G$3668,시군구_병원급!$A$5:$A$3668,$A1715,시군구_병원급!$D$5:$D$3668,$D1715)</f>
        <v>1</v>
      </c>
      <c r="BB1715" s="14" t="n">
        <f aca="false">SUMIFS(시군구_병원급!$H$5:$H$3668,시군구_병원급!$A$5:$A$3668,$A1715,시군구_병원급!$D$5:$D$3668,$D1715)</f>
        <v>5</v>
      </c>
      <c r="BC1715" s="16" t="n">
        <f aca="false">K1715+AY1715</f>
        <v>0</v>
      </c>
      <c r="BD1715" s="17" t="n">
        <f aca="false">IF(E1715=0,"",(K1715+AY1715)/E1715*1000)</f>
        <v>0</v>
      </c>
      <c r="BE1715" s="16" t="n">
        <f aca="false">AY1715-SUMIFS(시군구_병원급!$E$5:$E$3668,시군구_병원급!$A$5:$A$3668,$A1715,시군구_병원급!$D$5:$D$3668,$D1715-3)</f>
        <v>0</v>
      </c>
      <c r="BF1715" s="16" t="n">
        <f aca="false">IF(AY1715=0,1,0)</f>
        <v>1</v>
      </c>
      <c r="BG1715" s="16" t="n">
        <f aca="false">IF(K1715+AY1715=0,1,0)</f>
        <v>1</v>
      </c>
      <c r="BH1715" s="16" t="n">
        <f aca="false">AF1715+AG1715+AH1715</f>
        <v>3</v>
      </c>
      <c r="BI1715" s="18" t="n">
        <f aca="false">IF(H1715=0,"",BH1715/H1715)</f>
        <v>0.428571428571429</v>
      </c>
      <c r="BJ1715" s="16" t="n">
        <f aca="false">IF(AP1715="","",AP1715+AN1715)</f>
        <v>1</v>
      </c>
    </row>
    <row r="1716" customFormat="false" ht="15" hidden="false" customHeight="true" outlineLevel="0" collapsed="false">
      <c r="A1716" s="9" t="s">
        <v>273</v>
      </c>
      <c r="B1716" s="10" t="s">
        <v>265</v>
      </c>
      <c r="C1716" s="10" t="s">
        <v>274</v>
      </c>
      <c r="D1716" s="9" t="n">
        <v>2023</v>
      </c>
      <c r="E1716" s="11" t="n">
        <v>878</v>
      </c>
      <c r="F1716" s="11" t="n">
        <v>111</v>
      </c>
      <c r="G1716" s="11" t="n">
        <v>116</v>
      </c>
      <c r="H1716" s="11" t="n">
        <v>15</v>
      </c>
      <c r="I1716" s="11" t="n">
        <v>827</v>
      </c>
      <c r="J1716" s="11" t="n">
        <v>592</v>
      </c>
      <c r="K1716" s="11" t="n">
        <v>1</v>
      </c>
      <c r="L1716" s="12" t="n">
        <v>17.0842824601367</v>
      </c>
      <c r="M1716" s="12" t="n">
        <v>1.13895216400911</v>
      </c>
      <c r="N1716" s="13" t="n">
        <v>0.71584038694075</v>
      </c>
      <c r="O1716" s="13" t="n">
        <v>0.941913439635535</v>
      </c>
      <c r="P1716" s="13" t="n">
        <v>0.132118451025057</v>
      </c>
      <c r="Q1716" s="13" t="n">
        <v>-0.308116627265563</v>
      </c>
      <c r="R1716" s="13" t="n">
        <v>-0.344632768361582</v>
      </c>
      <c r="S1716" s="11" t="n">
        <v>0</v>
      </c>
      <c r="T1716" s="13" t="n">
        <v>-0.117647058823529</v>
      </c>
      <c r="U1716" s="13" t="n">
        <v>-0.0526918671248569</v>
      </c>
      <c r="V1716" s="11" t="n">
        <v>0</v>
      </c>
      <c r="W1716" s="13"/>
      <c r="X1716" s="11"/>
      <c r="Y1716" s="11"/>
      <c r="Z1716" s="11"/>
      <c r="AA1716" s="11"/>
      <c r="AB1716" s="10" t="s">
        <v>516</v>
      </c>
      <c r="AC1716" s="11" t="n">
        <v>6</v>
      </c>
      <c r="AD1716" s="11" t="n">
        <v>5</v>
      </c>
      <c r="AE1716" s="11" t="n">
        <v>0</v>
      </c>
      <c r="AF1716" s="11" t="n">
        <v>0</v>
      </c>
      <c r="AG1716" s="11" t="n">
        <v>4</v>
      </c>
      <c r="AH1716" s="11" t="n">
        <v>0</v>
      </c>
      <c r="AI1716" s="13" t="n">
        <v>0.4</v>
      </c>
      <c r="AJ1716" s="13" t="n">
        <v>0.333333333333333</v>
      </c>
      <c r="AK1716" s="13" t="n">
        <v>0</v>
      </c>
      <c r="AL1716" s="13" t="n">
        <v>0</v>
      </c>
      <c r="AM1716" s="13" t="n">
        <v>0.266666666666667</v>
      </c>
      <c r="AN1716" s="11" t="n">
        <v>0</v>
      </c>
      <c r="AO1716" s="13" t="n">
        <v>0</v>
      </c>
      <c r="AP1716" s="11" t="n">
        <v>4</v>
      </c>
      <c r="AQ1716" s="11" t="n">
        <v>1</v>
      </c>
      <c r="AR1716" s="13" t="n">
        <v>0.222222222222222</v>
      </c>
      <c r="AS1716" s="13" t="n">
        <v>0.0555555555555556</v>
      </c>
      <c r="AT1716" s="14" t="n">
        <f aca="false">SUMIFS(시도_소아과개폐업!$C$5:$C$293,시도_소아과개폐업!$A$5:$A$293,$D1716,시도_소아과개폐업!$B$5:$B$293,$B1716)</f>
        <v>10</v>
      </c>
      <c r="AU1716" s="14" t="n">
        <f aca="false">SUMIFS(시도_소아과개폐업!$D$5:$D$293,시도_소아과개폐업!$A$5:$A$293,$D1716,시도_소아과개폐업!$B$5:$B$293,$B1716)</f>
        <v>5</v>
      </c>
      <c r="AV1716" s="14" t="n">
        <f aca="false">SUMIFS(시도_소아과개폐업!$F$5:$F$293,시도_소아과개폐업!$A$5:$A$293,$D1716,시도_소아과개폐업!$B$5:$B$293,$B1716)</f>
        <v>5</v>
      </c>
      <c r="AW1716" s="15" t="n">
        <f aca="false">SUMIFS(시도_소아과개폐업!$G$5:$G$293,시도_소아과개폐업!$A$5:$A$293,$D1716,시도_소아과개폐업!$B$5:$B$293,$B1716)</f>
        <v>0.0925925925925926</v>
      </c>
      <c r="AX1716" s="14" t="n">
        <f aca="false">SUMIFS(시도_소아과개폐업!$H$5:$H$293,시도_소아과개폐업!$A$5:$A$293,$D1716,시도_소아과개폐업!$B$5:$B$293,$B1716)</f>
        <v>22</v>
      </c>
      <c r="AY1716" s="14" t="n">
        <f aca="false">SUMIFS(시군구_병원급!$E$5:$E$3668,시군구_병원급!$A$5:$A$3668,$A1716,시군구_병원급!$D$5:$D$3668,$D1716)</f>
        <v>0</v>
      </c>
      <c r="AZ1716" s="14" t="n">
        <f aca="false">SUMIFS(시군구_병원급!$F$5:$F$3668,시군구_병원급!$A$5:$A$3668,$A1716,시군구_병원급!$D$5:$D$3668,$D1716)</f>
        <v>1</v>
      </c>
      <c r="BA1716" s="14" t="n">
        <f aca="false">SUMIFS(시군구_병원급!$G$5:$G$3668,시군구_병원급!$A$5:$A$3668,$A1716,시군구_병원급!$D$5:$D$3668,$D1716)</f>
        <v>1</v>
      </c>
      <c r="BB1716" s="14" t="n">
        <f aca="false">SUMIFS(시군구_병원급!$H$5:$H$3668,시군구_병원급!$A$5:$A$3668,$A1716,시군구_병원급!$D$5:$D$3668,$D1716)</f>
        <v>4</v>
      </c>
      <c r="BC1716" s="16" t="n">
        <f aca="false">K1716+AY1716</f>
        <v>1</v>
      </c>
      <c r="BD1716" s="17" t="n">
        <f aca="false">IF(E1716=0,"",(K1716+AY1716)/E1716*1000)</f>
        <v>1.13895216400911</v>
      </c>
      <c r="BE1716" s="16" t="n">
        <f aca="false">AY1716-SUMIFS(시군구_병원급!$E$5:$E$3668,시군구_병원급!$A$5:$A$3668,$A1716,시군구_병원급!$D$5:$D$3668,$D1716-3)</f>
        <v>0</v>
      </c>
      <c r="BF1716" s="16" t="n">
        <f aca="false">IF(AY1716=0,1,0)</f>
        <v>1</v>
      </c>
      <c r="BG1716" s="16" t="n">
        <f aca="false">IF(K1716+AY1716=0,1,0)</f>
        <v>0</v>
      </c>
      <c r="BH1716" s="16" t="n">
        <f aca="false">AF1716+AG1716+AH1716</f>
        <v>4</v>
      </c>
      <c r="BI1716" s="18" t="n">
        <f aca="false">IF(H1716=0,"",BH1716/H1716)</f>
        <v>0.266666666666667</v>
      </c>
      <c r="BJ1716" s="16" t="n">
        <f aca="false">IF(AP1716="","",AP1716+AN1716)</f>
        <v>4</v>
      </c>
    </row>
    <row r="1717" customFormat="false" ht="15" hidden="false" customHeight="true" outlineLevel="0" collapsed="false">
      <c r="A1717" s="9" t="s">
        <v>275</v>
      </c>
      <c r="B1717" s="10" t="s">
        <v>265</v>
      </c>
      <c r="C1717" s="10" t="s">
        <v>276</v>
      </c>
      <c r="D1717" s="9" t="n">
        <v>2023</v>
      </c>
      <c r="E1717" s="11" t="n">
        <v>795</v>
      </c>
      <c r="F1717" s="11" t="n">
        <v>108</v>
      </c>
      <c r="G1717" s="11" t="n">
        <v>104</v>
      </c>
      <c r="H1717" s="11" t="n">
        <v>16</v>
      </c>
      <c r="I1717" s="11" t="n">
        <v>1036</v>
      </c>
      <c r="J1717" s="11" t="n">
        <v>472</v>
      </c>
      <c r="K1717" s="11" t="n">
        <v>0</v>
      </c>
      <c r="L1717" s="12" t="n">
        <v>20.125786163522</v>
      </c>
      <c r="M1717" s="12" t="n">
        <v>0</v>
      </c>
      <c r="N1717" s="13" t="n">
        <v>0.455598455598456</v>
      </c>
      <c r="O1717" s="13" t="n">
        <v>1.30314465408805</v>
      </c>
      <c r="P1717" s="13" t="n">
        <v>0.130817610062893</v>
      </c>
      <c r="Q1717" s="13" t="n">
        <v>-0.38276397515528</v>
      </c>
      <c r="R1717" s="13" t="n">
        <v>-0.518518518518519</v>
      </c>
      <c r="S1717" s="11" t="n">
        <v>0</v>
      </c>
      <c r="T1717" s="13" t="n">
        <v>0</v>
      </c>
      <c r="U1717" s="13" t="n">
        <v>-0.0133333333333333</v>
      </c>
      <c r="V1717" s="11" t="n">
        <v>1</v>
      </c>
      <c r="W1717" s="13"/>
      <c r="X1717" s="11"/>
      <c r="Y1717" s="11"/>
      <c r="Z1717" s="11"/>
      <c r="AA1717" s="11"/>
      <c r="AB1717" s="10" t="s">
        <v>516</v>
      </c>
      <c r="AC1717" s="11" t="n">
        <v>4</v>
      </c>
      <c r="AD1717" s="11" t="n">
        <v>4</v>
      </c>
      <c r="AE1717" s="11" t="n">
        <v>0</v>
      </c>
      <c r="AF1717" s="11" t="n">
        <v>1</v>
      </c>
      <c r="AG1717" s="11" t="n">
        <v>6</v>
      </c>
      <c r="AH1717" s="11" t="n">
        <v>1</v>
      </c>
      <c r="AI1717" s="13" t="n">
        <v>0.25</v>
      </c>
      <c r="AJ1717" s="13" t="n">
        <v>0.25</v>
      </c>
      <c r="AK1717" s="13" t="n">
        <v>0</v>
      </c>
      <c r="AL1717" s="13" t="n">
        <v>0.0625</v>
      </c>
      <c r="AM1717" s="13" t="n">
        <v>0.375</v>
      </c>
      <c r="AN1717" s="11" t="n">
        <v>0</v>
      </c>
      <c r="AO1717" s="13" t="n">
        <v>0</v>
      </c>
      <c r="AP1717" s="11" t="n">
        <v>0</v>
      </c>
      <c r="AQ1717" s="11" t="n">
        <v>0</v>
      </c>
      <c r="AR1717" s="13" t="n">
        <v>0</v>
      </c>
      <c r="AS1717" s="13" t="n">
        <v>0</v>
      </c>
      <c r="AT1717" s="14" t="n">
        <f aca="false">SUMIFS(시도_소아과개폐업!$C$5:$C$293,시도_소아과개폐업!$A$5:$A$293,$D1717,시도_소아과개폐업!$B$5:$B$293,$B1717)</f>
        <v>10</v>
      </c>
      <c r="AU1717" s="14" t="n">
        <f aca="false">SUMIFS(시도_소아과개폐업!$D$5:$D$293,시도_소아과개폐업!$A$5:$A$293,$D1717,시도_소아과개폐업!$B$5:$B$293,$B1717)</f>
        <v>5</v>
      </c>
      <c r="AV1717" s="14" t="n">
        <f aca="false">SUMIFS(시도_소아과개폐업!$F$5:$F$293,시도_소아과개폐업!$A$5:$A$293,$D1717,시도_소아과개폐업!$B$5:$B$293,$B1717)</f>
        <v>5</v>
      </c>
      <c r="AW1717" s="15" t="n">
        <f aca="false">SUMIFS(시도_소아과개폐업!$G$5:$G$293,시도_소아과개폐업!$A$5:$A$293,$D1717,시도_소아과개폐업!$B$5:$B$293,$B1717)</f>
        <v>0.0925925925925926</v>
      </c>
      <c r="AX1717" s="14" t="n">
        <f aca="false">SUMIFS(시도_소아과개폐업!$H$5:$H$293,시도_소아과개폐업!$A$5:$A$293,$D1717,시도_소아과개폐업!$B$5:$B$293,$B1717)</f>
        <v>22</v>
      </c>
      <c r="AY1717" s="14" t="n">
        <f aca="false">SUMIFS(시군구_병원급!$E$5:$E$3668,시군구_병원급!$A$5:$A$3668,$A1717,시군구_병원급!$D$5:$D$3668,$D1717)</f>
        <v>1</v>
      </c>
      <c r="AZ1717" s="14" t="n">
        <f aca="false">SUMIFS(시군구_병원급!$F$5:$F$3668,시군구_병원급!$A$5:$A$3668,$A1717,시군구_병원급!$D$5:$D$3668,$D1717)</f>
        <v>0</v>
      </c>
      <c r="BA1717" s="14" t="n">
        <f aca="false">SUMIFS(시군구_병원급!$G$5:$G$3668,시군구_병원급!$A$5:$A$3668,$A1717,시군구_병원급!$D$5:$D$3668,$D1717)</f>
        <v>1</v>
      </c>
      <c r="BB1717" s="14" t="n">
        <f aca="false">SUMIFS(시군구_병원급!$H$5:$H$3668,시군구_병원급!$A$5:$A$3668,$A1717,시군구_병원급!$D$5:$D$3668,$D1717)</f>
        <v>4</v>
      </c>
      <c r="BC1717" s="16" t="n">
        <f aca="false">K1717+AY1717</f>
        <v>1</v>
      </c>
      <c r="BD1717" s="17" t="n">
        <f aca="false">IF(E1717=0,"",(K1717+AY1717)/E1717*1000)</f>
        <v>1.25786163522013</v>
      </c>
      <c r="BE1717" s="16" t="n">
        <f aca="false">AY1717-SUMIFS(시군구_병원급!$E$5:$E$3668,시군구_병원급!$A$5:$A$3668,$A1717,시군구_병원급!$D$5:$D$3668,$D1717-3)</f>
        <v>0</v>
      </c>
      <c r="BF1717" s="16" t="n">
        <f aca="false">IF(AY1717=0,1,0)</f>
        <v>0</v>
      </c>
      <c r="BG1717" s="16" t="n">
        <f aca="false">IF(K1717+AY1717=0,1,0)</f>
        <v>0</v>
      </c>
      <c r="BH1717" s="16" t="n">
        <f aca="false">AF1717+AG1717+AH1717</f>
        <v>8</v>
      </c>
      <c r="BI1717" s="18" t="n">
        <f aca="false">IF(H1717=0,"",BH1717/H1717)</f>
        <v>0.5</v>
      </c>
      <c r="BJ1717" s="16" t="n">
        <f aca="false">IF(AP1717="","",AP1717+AN1717)</f>
        <v>0</v>
      </c>
    </row>
    <row r="1718" customFormat="false" ht="15" hidden="false" customHeight="true" outlineLevel="0" collapsed="false">
      <c r="A1718" s="9" t="s">
        <v>277</v>
      </c>
      <c r="B1718" s="10" t="s">
        <v>265</v>
      </c>
      <c r="C1718" s="10" t="s">
        <v>278</v>
      </c>
      <c r="D1718" s="9" t="n">
        <v>2023</v>
      </c>
      <c r="E1718" s="11" t="n">
        <v>1334</v>
      </c>
      <c r="F1718" s="11" t="n">
        <v>209</v>
      </c>
      <c r="G1718" s="11" t="n">
        <v>213</v>
      </c>
      <c r="H1718" s="11" t="n">
        <v>25</v>
      </c>
      <c r="I1718" s="11" t="n">
        <v>1727</v>
      </c>
      <c r="J1718" s="11" t="n">
        <v>1003</v>
      </c>
      <c r="K1718" s="11" t="n">
        <v>1</v>
      </c>
      <c r="L1718" s="12" t="n">
        <v>18.7406296851574</v>
      </c>
      <c r="M1718" s="12" t="n">
        <v>0.749625187406297</v>
      </c>
      <c r="N1718" s="13" t="n">
        <v>0.580775911986103</v>
      </c>
      <c r="O1718" s="13" t="n">
        <v>1.29460269865068</v>
      </c>
      <c r="P1718" s="13" t="n">
        <v>0.159670164917541</v>
      </c>
      <c r="Q1718" s="13" t="n">
        <v>-0.241183162684869</v>
      </c>
      <c r="R1718" s="13" t="n">
        <v>0.0703517587939699</v>
      </c>
      <c r="S1718" s="11" t="n">
        <v>0</v>
      </c>
      <c r="T1718" s="13" t="n">
        <v>0</v>
      </c>
      <c r="U1718" s="13" t="n">
        <v>-0.0308641975308642</v>
      </c>
      <c r="V1718" s="11" t="n">
        <v>0</v>
      </c>
      <c r="W1718" s="13"/>
      <c r="X1718" s="11"/>
      <c r="Y1718" s="11"/>
      <c r="Z1718" s="11"/>
      <c r="AA1718" s="11"/>
      <c r="AB1718" s="10" t="s">
        <v>516</v>
      </c>
      <c r="AC1718" s="11" t="n">
        <v>5</v>
      </c>
      <c r="AD1718" s="11" t="n">
        <v>13</v>
      </c>
      <c r="AE1718" s="11" t="n">
        <v>2</v>
      </c>
      <c r="AF1718" s="11" t="n">
        <v>2</v>
      </c>
      <c r="AG1718" s="11" t="n">
        <v>3</v>
      </c>
      <c r="AH1718" s="11" t="n">
        <v>0</v>
      </c>
      <c r="AI1718" s="13" t="n">
        <v>0.2</v>
      </c>
      <c r="AJ1718" s="13" t="n">
        <v>0.52</v>
      </c>
      <c r="AK1718" s="13" t="n">
        <v>0.08</v>
      </c>
      <c r="AL1718" s="13" t="n">
        <v>0.08</v>
      </c>
      <c r="AM1718" s="13" t="n">
        <v>0.12</v>
      </c>
      <c r="AN1718" s="11" t="n">
        <v>1</v>
      </c>
      <c r="AO1718" s="13" t="n">
        <v>0.0384615384615385</v>
      </c>
      <c r="AP1718" s="11" t="n">
        <v>1</v>
      </c>
      <c r="AQ1718" s="11" t="n">
        <v>2</v>
      </c>
      <c r="AR1718" s="13" t="n">
        <v>0.04</v>
      </c>
      <c r="AS1718" s="13" t="n">
        <v>0.08</v>
      </c>
      <c r="AT1718" s="14" t="n">
        <f aca="false">SUMIFS(시도_소아과개폐업!$C$5:$C$293,시도_소아과개폐업!$A$5:$A$293,$D1718,시도_소아과개폐업!$B$5:$B$293,$B1718)</f>
        <v>10</v>
      </c>
      <c r="AU1718" s="14" t="n">
        <f aca="false">SUMIFS(시도_소아과개폐업!$D$5:$D$293,시도_소아과개폐업!$A$5:$A$293,$D1718,시도_소아과개폐업!$B$5:$B$293,$B1718)</f>
        <v>5</v>
      </c>
      <c r="AV1718" s="14" t="n">
        <f aca="false">SUMIFS(시도_소아과개폐업!$F$5:$F$293,시도_소아과개폐업!$A$5:$A$293,$D1718,시도_소아과개폐업!$B$5:$B$293,$B1718)</f>
        <v>5</v>
      </c>
      <c r="AW1718" s="15" t="n">
        <f aca="false">SUMIFS(시도_소아과개폐업!$G$5:$G$293,시도_소아과개폐업!$A$5:$A$293,$D1718,시도_소아과개폐업!$B$5:$B$293,$B1718)</f>
        <v>0.0925925925925926</v>
      </c>
      <c r="AX1718" s="14" t="n">
        <f aca="false">SUMIFS(시도_소아과개폐업!$H$5:$H$293,시도_소아과개폐업!$A$5:$A$293,$D1718,시도_소아과개폐업!$B$5:$B$293,$B1718)</f>
        <v>22</v>
      </c>
      <c r="AY1718" s="14" t="n">
        <f aca="false">SUMIFS(시군구_병원급!$E$5:$E$3668,시군구_병원급!$A$5:$A$3668,$A1718,시군구_병원급!$D$5:$D$3668,$D1718)</f>
        <v>0</v>
      </c>
      <c r="AZ1718" s="14" t="n">
        <f aca="false">SUMIFS(시군구_병원급!$F$5:$F$3668,시군구_병원급!$A$5:$A$3668,$A1718,시군구_병원급!$D$5:$D$3668,$D1718)</f>
        <v>0</v>
      </c>
      <c r="BA1718" s="14" t="n">
        <f aca="false">SUMIFS(시군구_병원급!$G$5:$G$3668,시군구_병원급!$A$5:$A$3668,$A1718,시군구_병원급!$D$5:$D$3668,$D1718)</f>
        <v>0</v>
      </c>
      <c r="BB1718" s="14" t="n">
        <f aca="false">SUMIFS(시군구_병원급!$H$5:$H$3668,시군구_병원급!$A$5:$A$3668,$A1718,시군구_병원급!$D$5:$D$3668,$D1718)</f>
        <v>1</v>
      </c>
      <c r="BC1718" s="16" t="n">
        <f aca="false">K1718+AY1718</f>
        <v>1</v>
      </c>
      <c r="BD1718" s="17" t="n">
        <f aca="false">IF(E1718=0,"",(K1718+AY1718)/E1718*1000)</f>
        <v>0.749625187406297</v>
      </c>
      <c r="BE1718" s="16" t="n">
        <f aca="false">AY1718-SUMIFS(시군구_병원급!$E$5:$E$3668,시군구_병원급!$A$5:$A$3668,$A1718,시군구_병원급!$D$5:$D$3668,$D1718-3)</f>
        <v>0</v>
      </c>
      <c r="BF1718" s="16" t="n">
        <f aca="false">IF(AY1718=0,1,0)</f>
        <v>1</v>
      </c>
      <c r="BG1718" s="16" t="n">
        <f aca="false">IF(K1718+AY1718=0,1,0)</f>
        <v>0</v>
      </c>
      <c r="BH1718" s="16" t="n">
        <f aca="false">AF1718+AG1718+AH1718</f>
        <v>5</v>
      </c>
      <c r="BI1718" s="18" t="n">
        <f aca="false">IF(H1718=0,"",BH1718/H1718)</f>
        <v>0.2</v>
      </c>
      <c r="BJ1718" s="16" t="n">
        <f aca="false">IF(AP1718="","",AP1718+AN1718)</f>
        <v>2</v>
      </c>
    </row>
    <row r="1719" customFormat="false" ht="15" hidden="false" customHeight="true" outlineLevel="0" collapsed="false">
      <c r="A1719" s="9" t="s">
        <v>279</v>
      </c>
      <c r="B1719" s="10" t="s">
        <v>265</v>
      </c>
      <c r="C1719" s="10" t="s">
        <v>280</v>
      </c>
      <c r="D1719" s="9" t="n">
        <v>2023</v>
      </c>
      <c r="E1719" s="11" t="n">
        <v>3315</v>
      </c>
      <c r="F1719" s="11" t="n">
        <v>403</v>
      </c>
      <c r="G1719" s="11" t="n">
        <v>411</v>
      </c>
      <c r="H1719" s="11" t="n">
        <v>50</v>
      </c>
      <c r="I1719" s="11" t="n">
        <v>3184</v>
      </c>
      <c r="J1719" s="11" t="n">
        <v>2318</v>
      </c>
      <c r="K1719" s="11" t="n">
        <v>4</v>
      </c>
      <c r="L1719" s="12" t="n">
        <v>15.0829562594269</v>
      </c>
      <c r="M1719" s="12" t="n">
        <v>1.20663650075415</v>
      </c>
      <c r="N1719" s="13" t="n">
        <v>0.728015075376884</v>
      </c>
      <c r="O1719" s="13" t="n">
        <v>0.960482654600302</v>
      </c>
      <c r="P1719" s="13" t="n">
        <v>0.123981900452489</v>
      </c>
      <c r="Q1719" s="13" t="n">
        <v>-0.22109962406015</v>
      </c>
      <c r="R1719" s="13" t="n">
        <v>-0.217142857142857</v>
      </c>
      <c r="S1719" s="11" t="n">
        <v>1</v>
      </c>
      <c r="T1719" s="13" t="n">
        <v>-0.0909090909090909</v>
      </c>
      <c r="U1719" s="13" t="n">
        <v>-0.109868604976237</v>
      </c>
      <c r="V1719" s="11" t="n">
        <v>0</v>
      </c>
      <c r="W1719" s="13"/>
      <c r="X1719" s="11"/>
      <c r="Y1719" s="11"/>
      <c r="Z1719" s="11"/>
      <c r="AA1719" s="11"/>
      <c r="AB1719" s="10" t="s">
        <v>516</v>
      </c>
      <c r="AC1719" s="11" t="n">
        <v>14</v>
      </c>
      <c r="AD1719" s="11" t="n">
        <v>12</v>
      </c>
      <c r="AE1719" s="11" t="n">
        <v>13</v>
      </c>
      <c r="AF1719" s="11" t="n">
        <v>2</v>
      </c>
      <c r="AG1719" s="11" t="n">
        <v>9</v>
      </c>
      <c r="AH1719" s="11" t="n">
        <v>0</v>
      </c>
      <c r="AI1719" s="13" t="n">
        <v>0.28</v>
      </c>
      <c r="AJ1719" s="13" t="n">
        <v>0.24</v>
      </c>
      <c r="AK1719" s="13" t="n">
        <v>0.26</v>
      </c>
      <c r="AL1719" s="13" t="n">
        <v>0.04</v>
      </c>
      <c r="AM1719" s="13" t="n">
        <v>0.18</v>
      </c>
      <c r="AN1719" s="11" t="n">
        <v>0</v>
      </c>
      <c r="AO1719" s="13" t="n">
        <v>0</v>
      </c>
      <c r="AP1719" s="11" t="n">
        <v>5</v>
      </c>
      <c r="AQ1719" s="11" t="n">
        <v>0</v>
      </c>
      <c r="AR1719" s="13" t="n">
        <v>0.0909090909090909</v>
      </c>
      <c r="AS1719" s="13" t="n">
        <v>0</v>
      </c>
      <c r="AT1719" s="14" t="n">
        <f aca="false">SUMIFS(시도_소아과개폐업!$C$5:$C$293,시도_소아과개폐업!$A$5:$A$293,$D1719,시도_소아과개폐업!$B$5:$B$293,$B1719)</f>
        <v>10</v>
      </c>
      <c r="AU1719" s="14" t="n">
        <f aca="false">SUMIFS(시도_소아과개폐업!$D$5:$D$293,시도_소아과개폐업!$A$5:$A$293,$D1719,시도_소아과개폐업!$B$5:$B$293,$B1719)</f>
        <v>5</v>
      </c>
      <c r="AV1719" s="14" t="n">
        <f aca="false">SUMIFS(시도_소아과개폐업!$F$5:$F$293,시도_소아과개폐업!$A$5:$A$293,$D1719,시도_소아과개폐업!$B$5:$B$293,$B1719)</f>
        <v>5</v>
      </c>
      <c r="AW1719" s="15" t="n">
        <f aca="false">SUMIFS(시도_소아과개폐업!$G$5:$G$293,시도_소아과개폐업!$A$5:$A$293,$D1719,시도_소아과개폐업!$B$5:$B$293,$B1719)</f>
        <v>0.0925925925925926</v>
      </c>
      <c r="AX1719" s="14" t="n">
        <f aca="false">SUMIFS(시도_소아과개폐업!$H$5:$H$293,시도_소아과개폐업!$A$5:$A$293,$D1719,시도_소아과개폐업!$B$5:$B$293,$B1719)</f>
        <v>22</v>
      </c>
      <c r="AY1719" s="14" t="n">
        <f aca="false">SUMIFS(시군구_병원급!$E$5:$E$3668,시군구_병원급!$A$5:$A$3668,$A1719,시군구_병원급!$D$5:$D$3668,$D1719)</f>
        <v>0</v>
      </c>
      <c r="AZ1719" s="14" t="n">
        <f aca="false">SUMIFS(시군구_병원급!$F$5:$F$3668,시군구_병원급!$A$5:$A$3668,$A1719,시군구_병원급!$D$5:$D$3668,$D1719)</f>
        <v>1</v>
      </c>
      <c r="BA1719" s="14" t="n">
        <f aca="false">SUMIFS(시군구_병원급!$G$5:$G$3668,시군구_병원급!$A$5:$A$3668,$A1719,시군구_병원급!$D$5:$D$3668,$D1719)</f>
        <v>2</v>
      </c>
      <c r="BB1719" s="14" t="n">
        <f aca="false">SUMIFS(시군구_병원급!$H$5:$H$3668,시군구_병원급!$A$5:$A$3668,$A1719,시군구_병원급!$D$5:$D$3668,$D1719)</f>
        <v>4</v>
      </c>
      <c r="BC1719" s="16" t="n">
        <f aca="false">K1719+AY1719</f>
        <v>4</v>
      </c>
      <c r="BD1719" s="17" t="n">
        <f aca="false">IF(E1719=0,"",(K1719+AY1719)/E1719*1000)</f>
        <v>1.20663650075415</v>
      </c>
      <c r="BE1719" s="16" t="n">
        <f aca="false">AY1719-SUMIFS(시군구_병원급!$E$5:$E$3668,시군구_병원급!$A$5:$A$3668,$A1719,시군구_병원급!$D$5:$D$3668,$D1719-3)</f>
        <v>0</v>
      </c>
      <c r="BF1719" s="16" t="n">
        <f aca="false">IF(AY1719=0,1,0)</f>
        <v>1</v>
      </c>
      <c r="BG1719" s="16" t="n">
        <f aca="false">IF(K1719+AY1719=0,1,0)</f>
        <v>0</v>
      </c>
      <c r="BH1719" s="16" t="n">
        <f aca="false">AF1719+AG1719+AH1719</f>
        <v>11</v>
      </c>
      <c r="BI1719" s="18" t="n">
        <f aca="false">IF(H1719=0,"",BH1719/H1719)</f>
        <v>0.22</v>
      </c>
      <c r="BJ1719" s="16" t="n">
        <f aca="false">IF(AP1719="","",AP1719+AN1719)</f>
        <v>5</v>
      </c>
    </row>
    <row r="1720" customFormat="false" ht="15" hidden="false" customHeight="true" outlineLevel="0" collapsed="false">
      <c r="A1720" s="9" t="s">
        <v>281</v>
      </c>
      <c r="B1720" s="10" t="s">
        <v>265</v>
      </c>
      <c r="C1720" s="10" t="s">
        <v>282</v>
      </c>
      <c r="D1720" s="9" t="n">
        <v>2023</v>
      </c>
      <c r="E1720" s="11" t="n">
        <v>542</v>
      </c>
      <c r="F1720" s="11" t="n">
        <v>62</v>
      </c>
      <c r="G1720" s="11" t="n">
        <v>63</v>
      </c>
      <c r="H1720" s="11" t="n">
        <v>11</v>
      </c>
      <c r="I1720" s="11" t="n">
        <v>691</v>
      </c>
      <c r="J1720" s="11" t="n">
        <v>330</v>
      </c>
      <c r="K1720" s="11" t="n">
        <v>0</v>
      </c>
      <c r="L1720" s="12" t="n">
        <v>20.2952029520295</v>
      </c>
      <c r="M1720" s="12" t="n">
        <v>0</v>
      </c>
      <c r="N1720" s="13" t="n">
        <v>0.477568740955138</v>
      </c>
      <c r="O1720" s="13" t="n">
        <v>1.27490774907749</v>
      </c>
      <c r="P1720" s="13" t="n">
        <v>0.116236162361624</v>
      </c>
      <c r="Q1720" s="13" t="n">
        <v>-0.193452380952381</v>
      </c>
      <c r="R1720" s="13" t="n">
        <v>-0.192307692307692</v>
      </c>
      <c r="S1720" s="11" t="n">
        <v>0</v>
      </c>
      <c r="T1720" s="13" t="n">
        <v>0</v>
      </c>
      <c r="U1720" s="13" t="n">
        <v>0</v>
      </c>
      <c r="V1720" s="11" t="n">
        <v>1</v>
      </c>
      <c r="W1720" s="13"/>
      <c r="X1720" s="11"/>
      <c r="Y1720" s="11"/>
      <c r="Z1720" s="11"/>
      <c r="AA1720" s="11"/>
      <c r="AB1720" s="10" t="s">
        <v>516</v>
      </c>
      <c r="AC1720" s="11" t="n">
        <v>2</v>
      </c>
      <c r="AD1720" s="11" t="n">
        <v>0</v>
      </c>
      <c r="AE1720" s="11" t="n">
        <v>1</v>
      </c>
      <c r="AF1720" s="11" t="n">
        <v>1</v>
      </c>
      <c r="AG1720" s="11" t="n">
        <v>7</v>
      </c>
      <c r="AH1720" s="11" t="n">
        <v>0</v>
      </c>
      <c r="AI1720" s="13" t="n">
        <v>0.181818181818182</v>
      </c>
      <c r="AJ1720" s="13" t="n">
        <v>0</v>
      </c>
      <c r="AK1720" s="13" t="n">
        <v>0.0909090909090909</v>
      </c>
      <c r="AL1720" s="13" t="n">
        <v>0.0909090909090909</v>
      </c>
      <c r="AM1720" s="13" t="n">
        <v>0.636363636363636</v>
      </c>
      <c r="AN1720" s="11" t="n">
        <v>0</v>
      </c>
      <c r="AO1720" s="13" t="n">
        <v>0</v>
      </c>
      <c r="AP1720" s="11" t="n">
        <v>0</v>
      </c>
      <c r="AQ1720" s="11" t="n">
        <v>0</v>
      </c>
      <c r="AR1720" s="13" t="n">
        <v>0</v>
      </c>
      <c r="AS1720" s="13" t="n">
        <v>0</v>
      </c>
      <c r="AT1720" s="14" t="n">
        <f aca="false">SUMIFS(시도_소아과개폐업!$C$5:$C$293,시도_소아과개폐업!$A$5:$A$293,$D1720,시도_소아과개폐업!$B$5:$B$293,$B1720)</f>
        <v>10</v>
      </c>
      <c r="AU1720" s="14" t="n">
        <f aca="false">SUMIFS(시도_소아과개폐업!$D$5:$D$293,시도_소아과개폐업!$A$5:$A$293,$D1720,시도_소아과개폐업!$B$5:$B$293,$B1720)</f>
        <v>5</v>
      </c>
      <c r="AV1720" s="14" t="n">
        <f aca="false">SUMIFS(시도_소아과개폐업!$F$5:$F$293,시도_소아과개폐업!$A$5:$A$293,$D1720,시도_소아과개폐업!$B$5:$B$293,$B1720)</f>
        <v>5</v>
      </c>
      <c r="AW1720" s="15" t="n">
        <f aca="false">SUMIFS(시도_소아과개폐업!$G$5:$G$293,시도_소아과개폐업!$A$5:$A$293,$D1720,시도_소아과개폐업!$B$5:$B$293,$B1720)</f>
        <v>0.0925925925925926</v>
      </c>
      <c r="AX1720" s="14" t="n">
        <f aca="false">SUMIFS(시도_소아과개폐업!$H$5:$H$293,시도_소아과개폐업!$A$5:$A$293,$D1720,시도_소아과개폐업!$B$5:$B$293,$B1720)</f>
        <v>22</v>
      </c>
      <c r="AY1720" s="14" t="n">
        <f aca="false">SUMIFS(시군구_병원급!$E$5:$E$3668,시군구_병원급!$A$5:$A$3668,$A1720,시군구_병원급!$D$5:$D$3668,$D1720)</f>
        <v>0</v>
      </c>
      <c r="AZ1720" s="14" t="n">
        <f aca="false">SUMIFS(시군구_병원급!$F$5:$F$3668,시군구_병원급!$A$5:$A$3668,$A1720,시군구_병원급!$D$5:$D$3668,$D1720)</f>
        <v>0</v>
      </c>
      <c r="BA1720" s="14" t="n">
        <f aca="false">SUMIFS(시군구_병원급!$G$5:$G$3668,시군구_병원급!$A$5:$A$3668,$A1720,시군구_병원급!$D$5:$D$3668,$D1720)</f>
        <v>2</v>
      </c>
      <c r="BB1720" s="14" t="n">
        <f aca="false">SUMIFS(시군구_병원급!$H$5:$H$3668,시군구_병원급!$A$5:$A$3668,$A1720,시군구_병원급!$D$5:$D$3668,$D1720)</f>
        <v>3</v>
      </c>
      <c r="BC1720" s="16" t="n">
        <f aca="false">K1720+AY1720</f>
        <v>0</v>
      </c>
      <c r="BD1720" s="17" t="n">
        <f aca="false">IF(E1720=0,"",(K1720+AY1720)/E1720*1000)</f>
        <v>0</v>
      </c>
      <c r="BE1720" s="16" t="n">
        <f aca="false">AY1720-SUMIFS(시군구_병원급!$E$5:$E$3668,시군구_병원급!$A$5:$A$3668,$A1720,시군구_병원급!$D$5:$D$3668,$D1720-3)</f>
        <v>0</v>
      </c>
      <c r="BF1720" s="16" t="n">
        <f aca="false">IF(AY1720=0,1,0)</f>
        <v>1</v>
      </c>
      <c r="BG1720" s="16" t="n">
        <f aca="false">IF(K1720+AY1720=0,1,0)</f>
        <v>1</v>
      </c>
      <c r="BH1720" s="16" t="n">
        <f aca="false">AF1720+AG1720+AH1720</f>
        <v>8</v>
      </c>
      <c r="BI1720" s="18" t="n">
        <f aca="false">IF(H1720=0,"",BH1720/H1720)</f>
        <v>0.727272727272727</v>
      </c>
      <c r="BJ1720" s="16" t="n">
        <f aca="false">IF(AP1720="","",AP1720+AN1720)</f>
        <v>0</v>
      </c>
    </row>
    <row r="1721" customFormat="false" ht="15" hidden="false" customHeight="true" outlineLevel="0" collapsed="false">
      <c r="A1721" s="9" t="s">
        <v>283</v>
      </c>
      <c r="B1721" s="10" t="s">
        <v>265</v>
      </c>
      <c r="C1721" s="10" t="s">
        <v>284</v>
      </c>
      <c r="D1721" s="9" t="n">
        <v>2023</v>
      </c>
      <c r="E1721" s="11" t="n">
        <v>2183</v>
      </c>
      <c r="F1721" s="11" t="n">
        <v>298</v>
      </c>
      <c r="G1721" s="11" t="n">
        <v>301</v>
      </c>
      <c r="H1721" s="11" t="n">
        <v>53</v>
      </c>
      <c r="I1721" s="11" t="n">
        <v>3097</v>
      </c>
      <c r="J1721" s="11" t="n">
        <v>1855</v>
      </c>
      <c r="K1721" s="11" t="n">
        <v>2</v>
      </c>
      <c r="L1721" s="12" t="n">
        <v>24.2785158039395</v>
      </c>
      <c r="M1721" s="12" t="n">
        <v>0.916170407695832</v>
      </c>
      <c r="N1721" s="13" t="n">
        <v>0.598966742008395</v>
      </c>
      <c r="O1721" s="13" t="n">
        <v>1.418689876317</v>
      </c>
      <c r="P1721" s="13" t="n">
        <v>0.137883646358223</v>
      </c>
      <c r="Q1721" s="13" t="n">
        <v>-0.285199738048461</v>
      </c>
      <c r="R1721" s="13" t="n">
        <v>-0.197333333333333</v>
      </c>
      <c r="S1721" s="11" t="n">
        <v>0</v>
      </c>
      <c r="T1721" s="13" t="n">
        <v>-0.0701754385964912</v>
      </c>
      <c r="U1721" s="13" t="n">
        <v>-0.0402850945150295</v>
      </c>
      <c r="V1721" s="11" t="n">
        <v>0</v>
      </c>
      <c r="W1721" s="13"/>
      <c r="X1721" s="11"/>
      <c r="Y1721" s="11"/>
      <c r="Z1721" s="11"/>
      <c r="AA1721" s="11"/>
      <c r="AB1721" s="10" t="s">
        <v>516</v>
      </c>
      <c r="AC1721" s="11" t="n">
        <v>9</v>
      </c>
      <c r="AD1721" s="11" t="n">
        <v>22</v>
      </c>
      <c r="AE1721" s="11" t="n">
        <v>9</v>
      </c>
      <c r="AF1721" s="11" t="n">
        <v>2</v>
      </c>
      <c r="AG1721" s="11" t="n">
        <v>11</v>
      </c>
      <c r="AH1721" s="11" t="n">
        <v>0</v>
      </c>
      <c r="AI1721" s="13" t="n">
        <v>0.169811320754717</v>
      </c>
      <c r="AJ1721" s="13" t="n">
        <v>0.415094339622642</v>
      </c>
      <c r="AK1721" s="13" t="n">
        <v>0.169811320754717</v>
      </c>
      <c r="AL1721" s="13" t="n">
        <v>0.0377358490566038</v>
      </c>
      <c r="AM1721" s="13" t="n">
        <v>0.207547169811321</v>
      </c>
      <c r="AN1721" s="11" t="n">
        <v>1</v>
      </c>
      <c r="AO1721" s="13" t="n">
        <v>0.0185185185185185</v>
      </c>
      <c r="AP1721" s="11" t="n">
        <v>9</v>
      </c>
      <c r="AQ1721" s="11" t="n">
        <v>4</v>
      </c>
      <c r="AR1721" s="13" t="n">
        <v>0.152542372881356</v>
      </c>
      <c r="AS1721" s="13" t="n">
        <v>0.0677966101694915</v>
      </c>
      <c r="AT1721" s="14" t="n">
        <f aca="false">SUMIFS(시도_소아과개폐업!$C$5:$C$293,시도_소아과개폐업!$A$5:$A$293,$D1721,시도_소아과개폐업!$B$5:$B$293,$B1721)</f>
        <v>10</v>
      </c>
      <c r="AU1721" s="14" t="n">
        <f aca="false">SUMIFS(시도_소아과개폐업!$D$5:$D$293,시도_소아과개폐업!$A$5:$A$293,$D1721,시도_소아과개폐업!$B$5:$B$293,$B1721)</f>
        <v>5</v>
      </c>
      <c r="AV1721" s="14" t="n">
        <f aca="false">SUMIFS(시도_소아과개폐업!$F$5:$F$293,시도_소아과개폐업!$A$5:$A$293,$D1721,시도_소아과개폐업!$B$5:$B$293,$B1721)</f>
        <v>5</v>
      </c>
      <c r="AW1721" s="15" t="n">
        <f aca="false">SUMIFS(시도_소아과개폐업!$G$5:$G$293,시도_소아과개폐업!$A$5:$A$293,$D1721,시도_소아과개폐업!$B$5:$B$293,$B1721)</f>
        <v>0.0925925925925926</v>
      </c>
      <c r="AX1721" s="14" t="n">
        <f aca="false">SUMIFS(시도_소아과개폐업!$H$5:$H$293,시도_소아과개폐업!$A$5:$A$293,$D1721,시도_소아과개폐업!$B$5:$B$293,$B1721)</f>
        <v>22</v>
      </c>
      <c r="AY1721" s="14" t="n">
        <f aca="false">SUMIFS(시군구_병원급!$E$5:$E$3668,시군구_병원급!$A$5:$A$3668,$A1721,시군구_병원급!$D$5:$D$3668,$D1721)</f>
        <v>0</v>
      </c>
      <c r="AZ1721" s="14" t="n">
        <f aca="false">SUMIFS(시군구_병원급!$F$5:$F$3668,시군구_병원급!$A$5:$A$3668,$A1721,시군구_병원급!$D$5:$D$3668,$D1721)</f>
        <v>0</v>
      </c>
      <c r="BA1721" s="14" t="n">
        <f aca="false">SUMIFS(시군구_병원급!$G$5:$G$3668,시군구_병원급!$A$5:$A$3668,$A1721,시군구_병원급!$D$5:$D$3668,$D1721)</f>
        <v>2</v>
      </c>
      <c r="BB1721" s="14" t="n">
        <f aca="false">SUMIFS(시군구_병원급!$H$5:$H$3668,시군구_병원급!$A$5:$A$3668,$A1721,시군구_병원급!$D$5:$D$3668,$D1721)</f>
        <v>6</v>
      </c>
      <c r="BC1721" s="16" t="n">
        <f aca="false">K1721+AY1721</f>
        <v>2</v>
      </c>
      <c r="BD1721" s="17" t="n">
        <f aca="false">IF(E1721=0,"",(K1721+AY1721)/E1721*1000)</f>
        <v>0.916170407695832</v>
      </c>
      <c r="BE1721" s="16" t="n">
        <f aca="false">AY1721-SUMIFS(시군구_병원급!$E$5:$E$3668,시군구_병원급!$A$5:$A$3668,$A1721,시군구_병원급!$D$5:$D$3668,$D1721-3)</f>
        <v>0</v>
      </c>
      <c r="BF1721" s="16" t="n">
        <f aca="false">IF(AY1721=0,1,0)</f>
        <v>1</v>
      </c>
      <c r="BG1721" s="16" t="n">
        <f aca="false">IF(K1721+AY1721=0,1,0)</f>
        <v>0</v>
      </c>
      <c r="BH1721" s="16" t="n">
        <f aca="false">AF1721+AG1721+AH1721</f>
        <v>13</v>
      </c>
      <c r="BI1721" s="18" t="n">
        <f aca="false">IF(H1721=0,"",BH1721/H1721)</f>
        <v>0.245283018867925</v>
      </c>
      <c r="BJ1721" s="16" t="n">
        <f aca="false">IF(AP1721="","",AP1721+AN1721)</f>
        <v>10</v>
      </c>
    </row>
    <row r="1722" customFormat="false" ht="15" hidden="false" customHeight="true" outlineLevel="0" collapsed="false">
      <c r="A1722" s="9" t="s">
        <v>285</v>
      </c>
      <c r="B1722" s="10" t="s">
        <v>265</v>
      </c>
      <c r="C1722" s="10" t="s">
        <v>286</v>
      </c>
      <c r="D1722" s="9" t="n">
        <v>2023</v>
      </c>
      <c r="E1722" s="11" t="n">
        <v>457</v>
      </c>
      <c r="F1722" s="11" t="n">
        <v>60</v>
      </c>
      <c r="G1722" s="11" t="n">
        <v>60</v>
      </c>
      <c r="H1722" s="11" t="n">
        <v>12</v>
      </c>
      <c r="I1722" s="11" t="n">
        <v>807</v>
      </c>
      <c r="J1722" s="11" t="n">
        <v>311</v>
      </c>
      <c r="K1722" s="11" t="n">
        <v>0</v>
      </c>
      <c r="L1722" s="12" t="n">
        <v>26.2582056892779</v>
      </c>
      <c r="M1722" s="12" t="n">
        <v>0</v>
      </c>
      <c r="N1722" s="13" t="n">
        <v>0.385377942998761</v>
      </c>
      <c r="O1722" s="13" t="n">
        <v>1.76586433260394</v>
      </c>
      <c r="P1722" s="13" t="n">
        <v>0.13129102844639</v>
      </c>
      <c r="Q1722" s="13" t="n">
        <v>-0.255700325732899</v>
      </c>
      <c r="R1722" s="13" t="n">
        <v>-0.189189189189189</v>
      </c>
      <c r="S1722" s="11" t="n">
        <v>0</v>
      </c>
      <c r="T1722" s="13" t="n">
        <v>0</v>
      </c>
      <c r="U1722" s="13" t="n">
        <v>0.0660501981505945</v>
      </c>
      <c r="V1722" s="11" t="n">
        <v>1</v>
      </c>
      <c r="W1722" s="13"/>
      <c r="X1722" s="11"/>
      <c r="Y1722" s="11"/>
      <c r="Z1722" s="11"/>
      <c r="AA1722" s="11"/>
      <c r="AB1722" s="10" t="s">
        <v>516</v>
      </c>
      <c r="AC1722" s="11" t="n">
        <v>4</v>
      </c>
      <c r="AD1722" s="11" t="n">
        <v>0</v>
      </c>
      <c r="AE1722" s="11" t="n">
        <v>0</v>
      </c>
      <c r="AF1722" s="11" t="n">
        <v>0</v>
      </c>
      <c r="AG1722" s="11" t="n">
        <v>8</v>
      </c>
      <c r="AH1722" s="11" t="n">
        <v>0</v>
      </c>
      <c r="AI1722" s="13" t="n">
        <v>0.333333333333333</v>
      </c>
      <c r="AJ1722" s="13" t="n">
        <v>0</v>
      </c>
      <c r="AK1722" s="13" t="n">
        <v>0</v>
      </c>
      <c r="AL1722" s="13" t="n">
        <v>0</v>
      </c>
      <c r="AM1722" s="13" t="n">
        <v>0.666666666666667</v>
      </c>
      <c r="AN1722" s="11" t="n">
        <v>1</v>
      </c>
      <c r="AO1722" s="13" t="n">
        <v>0.0769230769230769</v>
      </c>
      <c r="AP1722" s="11" t="n">
        <v>0</v>
      </c>
      <c r="AQ1722" s="11" t="n">
        <v>0</v>
      </c>
      <c r="AR1722" s="13" t="n">
        <v>0</v>
      </c>
      <c r="AS1722" s="13" t="n">
        <v>0</v>
      </c>
      <c r="AT1722" s="14" t="n">
        <f aca="false">SUMIFS(시도_소아과개폐업!$C$5:$C$293,시도_소아과개폐업!$A$5:$A$293,$D1722,시도_소아과개폐업!$B$5:$B$293,$B1722)</f>
        <v>10</v>
      </c>
      <c r="AU1722" s="14" t="n">
        <f aca="false">SUMIFS(시도_소아과개폐업!$D$5:$D$293,시도_소아과개폐업!$A$5:$A$293,$D1722,시도_소아과개폐업!$B$5:$B$293,$B1722)</f>
        <v>5</v>
      </c>
      <c r="AV1722" s="14" t="n">
        <f aca="false">SUMIFS(시도_소아과개폐업!$F$5:$F$293,시도_소아과개폐업!$A$5:$A$293,$D1722,시도_소아과개폐업!$B$5:$B$293,$B1722)</f>
        <v>5</v>
      </c>
      <c r="AW1722" s="15" t="n">
        <f aca="false">SUMIFS(시도_소아과개폐업!$G$5:$G$293,시도_소아과개폐업!$A$5:$A$293,$D1722,시도_소아과개폐업!$B$5:$B$293,$B1722)</f>
        <v>0.0925925925925926</v>
      </c>
      <c r="AX1722" s="14" t="n">
        <f aca="false">SUMIFS(시도_소아과개폐업!$H$5:$H$293,시도_소아과개폐업!$A$5:$A$293,$D1722,시도_소아과개폐업!$B$5:$B$293,$B1722)</f>
        <v>22</v>
      </c>
      <c r="AY1722" s="14" t="n">
        <f aca="false">SUMIFS(시군구_병원급!$E$5:$E$3668,시군구_병원급!$A$5:$A$3668,$A1722,시군구_병원급!$D$5:$D$3668,$D1722)</f>
        <v>0</v>
      </c>
      <c r="AZ1722" s="14" t="n">
        <f aca="false">SUMIFS(시군구_병원급!$F$5:$F$3668,시군구_병원급!$A$5:$A$3668,$A1722,시군구_병원급!$D$5:$D$3668,$D1722)</f>
        <v>0</v>
      </c>
      <c r="BA1722" s="14" t="n">
        <f aca="false">SUMIFS(시군구_병원급!$G$5:$G$3668,시군구_병원급!$A$5:$A$3668,$A1722,시군구_병원급!$D$5:$D$3668,$D1722)</f>
        <v>0</v>
      </c>
      <c r="BB1722" s="14" t="n">
        <f aca="false">SUMIFS(시군구_병원급!$H$5:$H$3668,시군구_병원급!$A$5:$A$3668,$A1722,시군구_병원급!$D$5:$D$3668,$D1722)</f>
        <v>1</v>
      </c>
      <c r="BC1722" s="16" t="n">
        <f aca="false">K1722+AY1722</f>
        <v>0</v>
      </c>
      <c r="BD1722" s="17" t="n">
        <f aca="false">IF(E1722=0,"",(K1722+AY1722)/E1722*1000)</f>
        <v>0</v>
      </c>
      <c r="BE1722" s="16" t="n">
        <f aca="false">AY1722-SUMIFS(시군구_병원급!$E$5:$E$3668,시군구_병원급!$A$5:$A$3668,$A1722,시군구_병원급!$D$5:$D$3668,$D1722-3)</f>
        <v>0</v>
      </c>
      <c r="BF1722" s="16" t="n">
        <f aca="false">IF(AY1722=0,1,0)</f>
        <v>1</v>
      </c>
      <c r="BG1722" s="16" t="n">
        <f aca="false">IF(K1722+AY1722=0,1,0)</f>
        <v>1</v>
      </c>
      <c r="BH1722" s="16" t="n">
        <f aca="false">AF1722+AG1722+AH1722</f>
        <v>8</v>
      </c>
      <c r="BI1722" s="18" t="n">
        <f aca="false">IF(H1722=0,"",BH1722/H1722)</f>
        <v>0.666666666666667</v>
      </c>
      <c r="BJ1722" s="16" t="n">
        <f aca="false">IF(AP1722="","",AP1722+AN1722)</f>
        <v>1</v>
      </c>
    </row>
    <row r="1723" customFormat="false" ht="15" hidden="false" customHeight="true" outlineLevel="0" collapsed="false">
      <c r="A1723" s="9" t="s">
        <v>287</v>
      </c>
      <c r="B1723" s="10" t="s">
        <v>288</v>
      </c>
      <c r="C1723" s="10" t="s">
        <v>289</v>
      </c>
      <c r="D1723" s="9" t="n">
        <v>2023</v>
      </c>
      <c r="E1723" s="11" t="n">
        <v>25045</v>
      </c>
      <c r="F1723" s="11" t="n">
        <v>3349</v>
      </c>
      <c r="G1723" s="11" t="n">
        <v>3485</v>
      </c>
      <c r="H1723" s="11" t="n">
        <v>501</v>
      </c>
      <c r="I1723" s="11" t="n">
        <v>21073</v>
      </c>
      <c r="J1723" s="11" t="n">
        <v>15391</v>
      </c>
      <c r="K1723" s="11" t="n">
        <v>23</v>
      </c>
      <c r="L1723" s="12" t="n">
        <v>20.0039928129367</v>
      </c>
      <c r="M1723" s="12" t="n">
        <v>0.9183469754442</v>
      </c>
      <c r="N1723" s="13" t="n">
        <v>0.730365871019788</v>
      </c>
      <c r="O1723" s="13" t="n">
        <v>0.841405470153723</v>
      </c>
      <c r="P1723" s="13" t="n">
        <v>0.13914953084448</v>
      </c>
      <c r="Q1723" s="13" t="n">
        <v>-0.268053891340562</v>
      </c>
      <c r="R1723" s="13" t="n">
        <v>-0.249892380542402</v>
      </c>
      <c r="S1723" s="11" t="n">
        <v>-2</v>
      </c>
      <c r="T1723" s="13" t="n">
        <v>-0.0739371534195934</v>
      </c>
      <c r="U1723" s="13" t="n">
        <v>-0.0514494058336334</v>
      </c>
      <c r="V1723" s="11" t="n">
        <v>0</v>
      </c>
      <c r="W1723" s="13"/>
      <c r="X1723" s="11"/>
      <c r="Y1723" s="11"/>
      <c r="Z1723" s="11"/>
      <c r="AA1723" s="11"/>
      <c r="AB1723" s="10" t="s">
        <v>516</v>
      </c>
      <c r="AC1723" s="11" t="n">
        <v>59</v>
      </c>
      <c r="AD1723" s="11" t="n">
        <v>151</v>
      </c>
      <c r="AE1723" s="11" t="n">
        <v>261</v>
      </c>
      <c r="AF1723" s="11" t="n">
        <v>13</v>
      </c>
      <c r="AG1723" s="11" t="n">
        <v>16</v>
      </c>
      <c r="AH1723" s="11" t="n">
        <v>1</v>
      </c>
      <c r="AI1723" s="13" t="n">
        <v>0.117764471057884</v>
      </c>
      <c r="AJ1723" s="13" t="n">
        <v>0.301397205588822</v>
      </c>
      <c r="AK1723" s="13" t="n">
        <v>0.520958083832335</v>
      </c>
      <c r="AL1723" s="13" t="n">
        <v>0.0259481037924152</v>
      </c>
      <c r="AM1723" s="13" t="n">
        <v>0.031936127744511</v>
      </c>
      <c r="AN1723" s="11" t="n">
        <v>9</v>
      </c>
      <c r="AO1723" s="13" t="n">
        <v>0.0176470588235294</v>
      </c>
      <c r="AP1723" s="11" t="n">
        <v>53</v>
      </c>
      <c r="AQ1723" s="11" t="n">
        <v>14</v>
      </c>
      <c r="AR1723" s="13" t="n">
        <v>0.0965391621129326</v>
      </c>
      <c r="AS1723" s="13" t="n">
        <v>0.0255009107468124</v>
      </c>
      <c r="AT1723" s="14" t="n">
        <f aca="false">SUMIFS(시도_소아과개폐업!$C$5:$C$293,시도_소아과개폐업!$A$5:$A$293,$D1723,시도_소아과개폐업!$B$5:$B$293,$B1723)</f>
        <v>12</v>
      </c>
      <c r="AU1723" s="14" t="n">
        <f aca="false">SUMIFS(시도_소아과개폐업!$D$5:$D$293,시도_소아과개폐업!$A$5:$A$293,$D1723,시도_소아과개폐업!$B$5:$B$293,$B1723)</f>
        <v>13</v>
      </c>
      <c r="AV1723" s="14" t="n">
        <f aca="false">SUMIFS(시도_소아과개폐업!$F$5:$F$293,시도_소아과개폐업!$A$5:$A$293,$D1723,시도_소아과개폐업!$B$5:$B$293,$B1723)</f>
        <v>-1</v>
      </c>
      <c r="AW1723" s="15" t="n">
        <f aca="false">SUMIFS(시도_소아과개폐업!$G$5:$G$293,시도_소아과개폐업!$A$5:$A$293,$D1723,시도_소아과개폐업!$B$5:$B$293,$B1723)</f>
        <v>0.196969696969697</v>
      </c>
      <c r="AX1723" s="14" t="n">
        <f aca="false">SUMIFS(시도_소아과개폐업!$H$5:$H$293,시도_소아과개폐업!$A$5:$A$293,$D1723,시도_소아과개폐업!$B$5:$B$293,$B1723)</f>
        <v>39</v>
      </c>
      <c r="AY1723" s="14" t="n">
        <f aca="false">SUMIFS(시군구_병원급!$E$5:$E$3668,시군구_병원급!$A$5:$A$3668,$A1723,시군구_병원급!$D$5:$D$3668,$D1723)</f>
        <v>12</v>
      </c>
      <c r="AZ1723" s="14" t="n">
        <f aca="false">SUMIFS(시군구_병원급!$F$5:$F$3668,시군구_병원급!$A$5:$A$3668,$A1723,시군구_병원급!$D$5:$D$3668,$D1723)</f>
        <v>4</v>
      </c>
      <c r="BA1723" s="14" t="n">
        <f aca="false">SUMIFS(시군구_병원급!$G$5:$G$3668,시군구_병원급!$A$5:$A$3668,$A1723,시군구_병원급!$D$5:$D$3668,$D1723)</f>
        <v>32</v>
      </c>
      <c r="BB1723" s="14" t="n">
        <f aca="false">SUMIFS(시군구_병원급!$H$5:$H$3668,시군구_병원급!$A$5:$A$3668,$A1723,시군구_병원급!$D$5:$D$3668,$D1723)</f>
        <v>80</v>
      </c>
      <c r="BC1723" s="16" t="n">
        <f aca="false">K1723+AY1723</f>
        <v>35</v>
      </c>
      <c r="BD1723" s="17" t="n">
        <f aca="false">IF(E1723=0,"",(K1723+AY1723)/E1723*1000)</f>
        <v>1.39748452784987</v>
      </c>
      <c r="BE1723" s="16" t="n">
        <f aca="false">AY1723-SUMIFS(시군구_병원급!$E$5:$E$3668,시군구_병원급!$A$5:$A$3668,$A1723,시군구_병원급!$D$5:$D$3668,$D1723-3)</f>
        <v>2</v>
      </c>
      <c r="BF1723" s="16" t="n">
        <f aca="false">IF(AY1723=0,1,0)</f>
        <v>0</v>
      </c>
      <c r="BG1723" s="16" t="n">
        <f aca="false">IF(K1723+AY1723=0,1,0)</f>
        <v>0</v>
      </c>
      <c r="BH1723" s="16" t="n">
        <f aca="false">AF1723+AG1723+AH1723</f>
        <v>30</v>
      </c>
      <c r="BI1723" s="18" t="n">
        <f aca="false">IF(H1723=0,"",BH1723/H1723)</f>
        <v>0.0598802395209581</v>
      </c>
      <c r="BJ1723" s="16" t="n">
        <f aca="false">IF(AP1723="","",AP1723+AN1723)</f>
        <v>62</v>
      </c>
    </row>
    <row r="1724" customFormat="false" ht="15" hidden="false" customHeight="true" outlineLevel="0" collapsed="false">
      <c r="A1724" s="9" t="s">
        <v>290</v>
      </c>
      <c r="B1724" s="10" t="s">
        <v>288</v>
      </c>
      <c r="C1724" s="10" t="s">
        <v>291</v>
      </c>
      <c r="D1724" s="9" t="n">
        <v>2023</v>
      </c>
      <c r="E1724" s="11" t="n">
        <v>2214</v>
      </c>
      <c r="F1724" s="11" t="n">
        <v>322</v>
      </c>
      <c r="G1724" s="11" t="n">
        <v>327</v>
      </c>
      <c r="H1724" s="11" t="n">
        <v>46</v>
      </c>
      <c r="I1724" s="11" t="n">
        <v>2263</v>
      </c>
      <c r="J1724" s="11" t="n">
        <v>1454</v>
      </c>
      <c r="K1724" s="11" t="n">
        <v>4</v>
      </c>
      <c r="L1724" s="12" t="n">
        <v>20.776874435411</v>
      </c>
      <c r="M1724" s="12" t="n">
        <v>1.806684733514</v>
      </c>
      <c r="N1724" s="13" t="n">
        <v>0.642509942554132</v>
      </c>
      <c r="O1724" s="13" t="n">
        <v>1.02213188798555</v>
      </c>
      <c r="P1724" s="13" t="n">
        <v>0.14769647696477</v>
      </c>
      <c r="Q1724" s="13" t="n">
        <v>-0.247194831689901</v>
      </c>
      <c r="R1724" s="13" t="n">
        <v>-0.279735682819383</v>
      </c>
      <c r="S1724" s="11" t="n">
        <v>0</v>
      </c>
      <c r="T1724" s="13" t="n">
        <v>-0.08</v>
      </c>
      <c r="U1724" s="13" t="n">
        <v>-0.051948051948052</v>
      </c>
      <c r="V1724" s="11" t="n">
        <v>0</v>
      </c>
      <c r="W1724" s="13"/>
      <c r="X1724" s="11"/>
      <c r="Y1724" s="11"/>
      <c r="Z1724" s="11"/>
      <c r="AA1724" s="11"/>
      <c r="AB1724" s="10" t="s">
        <v>516</v>
      </c>
      <c r="AC1724" s="11" t="n">
        <v>13</v>
      </c>
      <c r="AD1724" s="11" t="n">
        <v>12</v>
      </c>
      <c r="AE1724" s="11" t="n">
        <v>10</v>
      </c>
      <c r="AF1724" s="11" t="n">
        <v>0</v>
      </c>
      <c r="AG1724" s="11" t="n">
        <v>11</v>
      </c>
      <c r="AH1724" s="11" t="n">
        <v>0</v>
      </c>
      <c r="AI1724" s="13" t="n">
        <v>0.282608695652174</v>
      </c>
      <c r="AJ1724" s="13" t="n">
        <v>0.260869565217391</v>
      </c>
      <c r="AK1724" s="13" t="n">
        <v>0.217391304347826</v>
      </c>
      <c r="AL1724" s="13" t="n">
        <v>0</v>
      </c>
      <c r="AM1724" s="13" t="n">
        <v>0.239130434782609</v>
      </c>
      <c r="AN1724" s="11" t="n">
        <v>0</v>
      </c>
      <c r="AO1724" s="13" t="n">
        <v>0</v>
      </c>
      <c r="AP1724" s="11" t="n">
        <v>9</v>
      </c>
      <c r="AQ1724" s="11" t="n">
        <v>0</v>
      </c>
      <c r="AR1724" s="13" t="n">
        <v>0.163636363636364</v>
      </c>
      <c r="AS1724" s="13" t="n">
        <v>0</v>
      </c>
      <c r="AT1724" s="14" t="n">
        <f aca="false">SUMIFS(시도_소아과개폐업!$C$5:$C$293,시도_소아과개폐업!$A$5:$A$293,$D1724,시도_소아과개폐업!$B$5:$B$293,$B1724)</f>
        <v>12</v>
      </c>
      <c r="AU1724" s="14" t="n">
        <f aca="false">SUMIFS(시도_소아과개폐업!$D$5:$D$293,시도_소아과개폐업!$A$5:$A$293,$D1724,시도_소아과개폐업!$B$5:$B$293,$B1724)</f>
        <v>13</v>
      </c>
      <c r="AV1724" s="14" t="n">
        <f aca="false">SUMIFS(시도_소아과개폐업!$F$5:$F$293,시도_소아과개폐업!$A$5:$A$293,$D1724,시도_소아과개폐업!$B$5:$B$293,$B1724)</f>
        <v>-1</v>
      </c>
      <c r="AW1724" s="15" t="n">
        <f aca="false">SUMIFS(시도_소아과개폐업!$G$5:$G$293,시도_소아과개폐업!$A$5:$A$293,$D1724,시도_소아과개폐업!$B$5:$B$293,$B1724)</f>
        <v>0.196969696969697</v>
      </c>
      <c r="AX1724" s="14" t="n">
        <f aca="false">SUMIFS(시도_소아과개폐업!$H$5:$H$293,시도_소아과개폐업!$A$5:$A$293,$D1724,시도_소아과개폐업!$B$5:$B$293,$B1724)</f>
        <v>39</v>
      </c>
      <c r="AY1724" s="14" t="n">
        <f aca="false">SUMIFS(시군구_병원급!$E$5:$E$3668,시군구_병원급!$A$5:$A$3668,$A1724,시군구_병원급!$D$5:$D$3668,$D1724)</f>
        <v>2</v>
      </c>
      <c r="AZ1724" s="14" t="n">
        <f aca="false">SUMIFS(시군구_병원급!$F$5:$F$3668,시군구_병원급!$A$5:$A$3668,$A1724,시군구_병원급!$D$5:$D$3668,$D1724)</f>
        <v>1</v>
      </c>
      <c r="BA1724" s="14" t="n">
        <f aca="false">SUMIFS(시군구_병원급!$G$5:$G$3668,시군구_병원급!$A$5:$A$3668,$A1724,시군구_병원급!$D$5:$D$3668,$D1724)</f>
        <v>2</v>
      </c>
      <c r="BB1724" s="14" t="n">
        <f aca="false">SUMIFS(시군구_병원급!$H$5:$H$3668,시군구_병원급!$A$5:$A$3668,$A1724,시군구_병원급!$D$5:$D$3668,$D1724)</f>
        <v>17</v>
      </c>
      <c r="BC1724" s="16" t="n">
        <f aca="false">K1724+AY1724</f>
        <v>6</v>
      </c>
      <c r="BD1724" s="17" t="n">
        <f aca="false">IF(E1724=0,"",(K1724+AY1724)/E1724*1000)</f>
        <v>2.710027100271</v>
      </c>
      <c r="BE1724" s="16" t="n">
        <f aca="false">AY1724-SUMIFS(시군구_병원급!$E$5:$E$3668,시군구_병원급!$A$5:$A$3668,$A1724,시군구_병원급!$D$5:$D$3668,$D1724-3)</f>
        <v>0</v>
      </c>
      <c r="BF1724" s="16" t="n">
        <f aca="false">IF(AY1724=0,1,0)</f>
        <v>0</v>
      </c>
      <c r="BG1724" s="16" t="n">
        <f aca="false">IF(K1724+AY1724=0,1,0)</f>
        <v>0</v>
      </c>
      <c r="BH1724" s="16" t="n">
        <f aca="false">AF1724+AG1724+AH1724</f>
        <v>11</v>
      </c>
      <c r="BI1724" s="18" t="n">
        <f aca="false">IF(H1724=0,"",BH1724/H1724)</f>
        <v>0.239130434782609</v>
      </c>
      <c r="BJ1724" s="16" t="n">
        <f aca="false">IF(AP1724="","",AP1724+AN1724)</f>
        <v>9</v>
      </c>
    </row>
    <row r="1725" customFormat="false" ht="15" hidden="false" customHeight="true" outlineLevel="0" collapsed="false">
      <c r="A1725" s="9" t="s">
        <v>292</v>
      </c>
      <c r="B1725" s="10" t="s">
        <v>288</v>
      </c>
      <c r="C1725" s="10" t="s">
        <v>293</v>
      </c>
      <c r="D1725" s="9" t="n">
        <v>2023</v>
      </c>
      <c r="E1725" s="11" t="n">
        <v>2365</v>
      </c>
      <c r="F1725" s="11" t="n">
        <v>286</v>
      </c>
      <c r="G1725" s="11" t="n">
        <v>290</v>
      </c>
      <c r="H1725" s="11" t="n">
        <v>45</v>
      </c>
      <c r="I1725" s="11" t="n">
        <v>2416</v>
      </c>
      <c r="J1725" s="11" t="n">
        <v>1462</v>
      </c>
      <c r="K1725" s="11" t="n">
        <v>3</v>
      </c>
      <c r="L1725" s="12" t="n">
        <v>19.0274841437632</v>
      </c>
      <c r="M1725" s="12" t="n">
        <v>1.26849894291755</v>
      </c>
      <c r="N1725" s="13" t="n">
        <v>0.605132450331126</v>
      </c>
      <c r="O1725" s="13" t="n">
        <v>1.0215644820296</v>
      </c>
      <c r="P1725" s="13" t="n">
        <v>0.12262156448203</v>
      </c>
      <c r="Q1725" s="13" t="n">
        <v>-0.250871080139373</v>
      </c>
      <c r="R1725" s="13" t="n">
        <v>-0.287469287469288</v>
      </c>
      <c r="S1725" s="11" t="n">
        <v>0</v>
      </c>
      <c r="T1725" s="13" t="n">
        <v>-0.1</v>
      </c>
      <c r="U1725" s="13" t="n">
        <v>-0.0484442693974005</v>
      </c>
      <c r="V1725" s="11" t="n">
        <v>0</v>
      </c>
      <c r="W1725" s="13"/>
      <c r="X1725" s="11"/>
      <c r="Y1725" s="11"/>
      <c r="Z1725" s="11"/>
      <c r="AA1725" s="11"/>
      <c r="AB1725" s="10" t="s">
        <v>516</v>
      </c>
      <c r="AC1725" s="11" t="n">
        <v>10</v>
      </c>
      <c r="AD1725" s="11" t="n">
        <v>16</v>
      </c>
      <c r="AE1725" s="11" t="n">
        <v>10</v>
      </c>
      <c r="AF1725" s="11" t="n">
        <v>1</v>
      </c>
      <c r="AG1725" s="11" t="n">
        <v>8</v>
      </c>
      <c r="AH1725" s="11" t="n">
        <v>0</v>
      </c>
      <c r="AI1725" s="13" t="n">
        <v>0.222222222222222</v>
      </c>
      <c r="AJ1725" s="13" t="n">
        <v>0.355555555555556</v>
      </c>
      <c r="AK1725" s="13" t="n">
        <v>0.222222222222222</v>
      </c>
      <c r="AL1725" s="13" t="n">
        <v>0.0222222222222222</v>
      </c>
      <c r="AM1725" s="13" t="n">
        <v>0.177777777777778</v>
      </c>
      <c r="AN1725" s="11" t="n">
        <v>4</v>
      </c>
      <c r="AO1725" s="13" t="n">
        <v>0.0816326530612245</v>
      </c>
      <c r="AP1725" s="11" t="n">
        <v>4</v>
      </c>
      <c r="AQ1725" s="11" t="n">
        <v>0</v>
      </c>
      <c r="AR1725" s="13" t="n">
        <v>0.0754716981132075</v>
      </c>
      <c r="AS1725" s="13" t="n">
        <v>0</v>
      </c>
      <c r="AT1725" s="14" t="n">
        <f aca="false">SUMIFS(시도_소아과개폐업!$C$5:$C$293,시도_소아과개폐업!$A$5:$A$293,$D1725,시도_소아과개폐업!$B$5:$B$293,$B1725)</f>
        <v>12</v>
      </c>
      <c r="AU1725" s="14" t="n">
        <f aca="false">SUMIFS(시도_소아과개폐업!$D$5:$D$293,시도_소아과개폐업!$A$5:$A$293,$D1725,시도_소아과개폐업!$B$5:$B$293,$B1725)</f>
        <v>13</v>
      </c>
      <c r="AV1725" s="14" t="n">
        <f aca="false">SUMIFS(시도_소아과개폐업!$F$5:$F$293,시도_소아과개폐업!$A$5:$A$293,$D1725,시도_소아과개폐업!$B$5:$B$293,$B1725)</f>
        <v>-1</v>
      </c>
      <c r="AW1725" s="15" t="n">
        <f aca="false">SUMIFS(시도_소아과개폐업!$G$5:$G$293,시도_소아과개폐업!$A$5:$A$293,$D1725,시도_소아과개폐업!$B$5:$B$293,$B1725)</f>
        <v>0.196969696969697</v>
      </c>
      <c r="AX1725" s="14" t="n">
        <f aca="false">SUMIFS(시도_소아과개폐업!$H$5:$H$293,시도_소아과개폐업!$A$5:$A$293,$D1725,시도_소아과개폐업!$B$5:$B$293,$B1725)</f>
        <v>39</v>
      </c>
      <c r="AY1725" s="14" t="n">
        <f aca="false">SUMIFS(시군구_병원급!$E$5:$E$3668,시군구_병원급!$A$5:$A$3668,$A1725,시군구_병원급!$D$5:$D$3668,$D1725)</f>
        <v>1</v>
      </c>
      <c r="AZ1725" s="14" t="n">
        <f aca="false">SUMIFS(시군구_병원급!$F$5:$F$3668,시군구_병원급!$A$5:$A$3668,$A1725,시군구_병원급!$D$5:$D$3668,$D1725)</f>
        <v>1</v>
      </c>
      <c r="BA1725" s="14" t="n">
        <f aca="false">SUMIFS(시군구_병원급!$G$5:$G$3668,시군구_병원급!$A$5:$A$3668,$A1725,시군구_병원급!$D$5:$D$3668,$D1725)</f>
        <v>3</v>
      </c>
      <c r="BB1725" s="14" t="n">
        <f aca="false">SUMIFS(시군구_병원급!$H$5:$H$3668,시군구_병원급!$A$5:$A$3668,$A1725,시군구_병원급!$D$5:$D$3668,$D1725)</f>
        <v>7</v>
      </c>
      <c r="BC1725" s="16" t="n">
        <f aca="false">K1725+AY1725</f>
        <v>4</v>
      </c>
      <c r="BD1725" s="17" t="n">
        <f aca="false">IF(E1725=0,"",(K1725+AY1725)/E1725*1000)</f>
        <v>1.69133192389006</v>
      </c>
      <c r="BE1725" s="16" t="n">
        <f aca="false">AY1725-SUMIFS(시군구_병원급!$E$5:$E$3668,시군구_병원급!$A$5:$A$3668,$A1725,시군구_병원급!$D$5:$D$3668,$D1725-3)</f>
        <v>0</v>
      </c>
      <c r="BF1725" s="16" t="n">
        <f aca="false">IF(AY1725=0,1,0)</f>
        <v>0</v>
      </c>
      <c r="BG1725" s="16" t="n">
        <f aca="false">IF(K1725+AY1725=0,1,0)</f>
        <v>0</v>
      </c>
      <c r="BH1725" s="16" t="n">
        <f aca="false">AF1725+AG1725+AH1725</f>
        <v>9</v>
      </c>
      <c r="BI1725" s="18" t="n">
        <f aca="false">IF(H1725=0,"",BH1725/H1725)</f>
        <v>0.2</v>
      </c>
      <c r="BJ1725" s="16" t="n">
        <f aca="false">IF(AP1725="","",AP1725+AN1725)</f>
        <v>8</v>
      </c>
    </row>
    <row r="1726" customFormat="false" ht="15" hidden="false" customHeight="true" outlineLevel="0" collapsed="false">
      <c r="A1726" s="9" t="s">
        <v>294</v>
      </c>
      <c r="B1726" s="10" t="s">
        <v>288</v>
      </c>
      <c r="C1726" s="10" t="s">
        <v>295</v>
      </c>
      <c r="D1726" s="9" t="n">
        <v>2023</v>
      </c>
      <c r="E1726" s="11" t="n">
        <v>15604</v>
      </c>
      <c r="F1726" s="11" t="n">
        <v>2013</v>
      </c>
      <c r="G1726" s="11" t="n">
        <v>1930</v>
      </c>
      <c r="H1726" s="11" t="n">
        <v>311</v>
      </c>
      <c r="I1726" s="11" t="n">
        <v>16161</v>
      </c>
      <c r="J1726" s="11" t="n">
        <v>11428</v>
      </c>
      <c r="K1726" s="11" t="n">
        <v>11</v>
      </c>
      <c r="L1726" s="12" t="n">
        <v>19.930786977698</v>
      </c>
      <c r="M1726" s="12" t="n">
        <v>0.704947449371956</v>
      </c>
      <c r="N1726" s="13" t="n">
        <v>0.707134459501269</v>
      </c>
      <c r="O1726" s="13" t="n">
        <v>1.03569597539093</v>
      </c>
      <c r="P1726" s="13" t="n">
        <v>0.123686234298898</v>
      </c>
      <c r="Q1726" s="13" t="n">
        <v>-0.107731015553522</v>
      </c>
      <c r="R1726" s="13" t="n">
        <v>-0.0198070086338242</v>
      </c>
      <c r="S1726" s="11" t="n">
        <v>-1</v>
      </c>
      <c r="T1726" s="13" t="n">
        <v>-0.0460122699386503</v>
      </c>
      <c r="U1726" s="13" t="n">
        <v>-0.00474196329597243</v>
      </c>
      <c r="V1726" s="11" t="n">
        <v>0</v>
      </c>
      <c r="W1726" s="13"/>
      <c r="X1726" s="11"/>
      <c r="Y1726" s="11"/>
      <c r="Z1726" s="11"/>
      <c r="AA1726" s="11"/>
      <c r="AB1726" s="10" t="s">
        <v>516</v>
      </c>
      <c r="AC1726" s="11" t="n">
        <v>45</v>
      </c>
      <c r="AD1726" s="11" t="n">
        <v>83</v>
      </c>
      <c r="AE1726" s="11" t="n">
        <v>159</v>
      </c>
      <c r="AF1726" s="11" t="n">
        <v>12</v>
      </c>
      <c r="AG1726" s="11" t="n">
        <v>12</v>
      </c>
      <c r="AH1726" s="11" t="n">
        <v>0</v>
      </c>
      <c r="AI1726" s="13" t="n">
        <v>0.144694533762058</v>
      </c>
      <c r="AJ1726" s="13" t="n">
        <v>0.266881028938907</v>
      </c>
      <c r="AK1726" s="13" t="n">
        <v>0.511254019292605</v>
      </c>
      <c r="AL1726" s="13" t="n">
        <v>0.0385852090032154</v>
      </c>
      <c r="AM1726" s="13" t="n">
        <v>0.0385852090032154</v>
      </c>
      <c r="AN1726" s="11" t="n">
        <v>8</v>
      </c>
      <c r="AO1726" s="13" t="n">
        <v>0.0250783699059561</v>
      </c>
      <c r="AP1726" s="11" t="n">
        <v>37</v>
      </c>
      <c r="AQ1726" s="11" t="n">
        <v>20</v>
      </c>
      <c r="AR1726" s="13" t="n">
        <v>0.110119047619048</v>
      </c>
      <c r="AS1726" s="13" t="n">
        <v>0.0595238095238095</v>
      </c>
      <c r="AT1726" s="14" t="n">
        <f aca="false">SUMIFS(시도_소아과개폐업!$C$5:$C$293,시도_소아과개폐업!$A$5:$A$293,$D1726,시도_소아과개폐업!$B$5:$B$293,$B1726)</f>
        <v>12</v>
      </c>
      <c r="AU1726" s="14" t="n">
        <f aca="false">SUMIFS(시도_소아과개폐업!$D$5:$D$293,시도_소아과개폐업!$A$5:$A$293,$D1726,시도_소아과개폐업!$B$5:$B$293,$B1726)</f>
        <v>13</v>
      </c>
      <c r="AV1726" s="14" t="n">
        <f aca="false">SUMIFS(시도_소아과개폐업!$F$5:$F$293,시도_소아과개폐업!$A$5:$A$293,$D1726,시도_소아과개폐업!$B$5:$B$293,$B1726)</f>
        <v>-1</v>
      </c>
      <c r="AW1726" s="15" t="n">
        <f aca="false">SUMIFS(시도_소아과개폐업!$G$5:$G$293,시도_소아과개폐업!$A$5:$A$293,$D1726,시도_소아과개폐업!$B$5:$B$293,$B1726)</f>
        <v>0.196969696969697</v>
      </c>
      <c r="AX1726" s="14" t="n">
        <f aca="false">SUMIFS(시도_소아과개폐업!$H$5:$H$293,시도_소아과개폐업!$A$5:$A$293,$D1726,시도_소아과개폐업!$B$5:$B$293,$B1726)</f>
        <v>39</v>
      </c>
      <c r="AY1726" s="14" t="n">
        <f aca="false">SUMIFS(시군구_병원급!$E$5:$E$3668,시군구_병원급!$A$5:$A$3668,$A1726,시군구_병원급!$D$5:$D$3668,$D1726)</f>
        <v>4</v>
      </c>
      <c r="AZ1726" s="14" t="n">
        <f aca="false">SUMIFS(시군구_병원급!$F$5:$F$3668,시군구_병원급!$A$5:$A$3668,$A1726,시군구_병원급!$D$5:$D$3668,$D1726)</f>
        <v>1</v>
      </c>
      <c r="BA1726" s="14" t="n">
        <f aca="false">SUMIFS(시군구_병원급!$G$5:$G$3668,시군구_병원급!$A$5:$A$3668,$A1726,시군구_병원급!$D$5:$D$3668,$D1726)</f>
        <v>10</v>
      </c>
      <c r="BB1726" s="14" t="n">
        <f aca="false">SUMIFS(시군구_병원급!$H$5:$H$3668,시군구_병원급!$A$5:$A$3668,$A1726,시군구_병원급!$D$5:$D$3668,$D1726)</f>
        <v>26</v>
      </c>
      <c r="BC1726" s="16" t="n">
        <f aca="false">K1726+AY1726</f>
        <v>15</v>
      </c>
      <c r="BD1726" s="17" t="n">
        <f aca="false">IF(E1726=0,"",(K1726+AY1726)/E1726*1000)</f>
        <v>0.961291976416304</v>
      </c>
      <c r="BE1726" s="16" t="n">
        <f aca="false">AY1726-SUMIFS(시군구_병원급!$E$5:$E$3668,시군구_병원급!$A$5:$A$3668,$A1726,시군구_병원급!$D$5:$D$3668,$D1726-3)</f>
        <v>1</v>
      </c>
      <c r="BF1726" s="16" t="n">
        <f aca="false">IF(AY1726=0,1,0)</f>
        <v>0</v>
      </c>
      <c r="BG1726" s="16" t="n">
        <f aca="false">IF(K1726+AY1726=0,1,0)</f>
        <v>0</v>
      </c>
      <c r="BH1726" s="16" t="n">
        <f aca="false">AF1726+AG1726+AH1726</f>
        <v>24</v>
      </c>
      <c r="BI1726" s="18" t="n">
        <f aca="false">IF(H1726=0,"",BH1726/H1726)</f>
        <v>0.0771704180064309</v>
      </c>
      <c r="BJ1726" s="16" t="n">
        <f aca="false">IF(AP1726="","",AP1726+AN1726)</f>
        <v>45</v>
      </c>
    </row>
    <row r="1727" customFormat="false" ht="15" hidden="false" customHeight="true" outlineLevel="0" collapsed="false">
      <c r="A1727" s="9" t="s">
        <v>296</v>
      </c>
      <c r="B1727" s="10" t="s">
        <v>288</v>
      </c>
      <c r="C1727" s="10" t="s">
        <v>297</v>
      </c>
      <c r="D1727" s="9" t="n">
        <v>2023</v>
      </c>
      <c r="E1727" s="11" t="n">
        <v>6430</v>
      </c>
      <c r="F1727" s="11" t="n">
        <v>838</v>
      </c>
      <c r="G1727" s="11" t="n">
        <v>858</v>
      </c>
      <c r="H1727" s="11" t="n">
        <v>123</v>
      </c>
      <c r="I1727" s="11" t="n">
        <v>6500</v>
      </c>
      <c r="J1727" s="11" t="n">
        <v>4542</v>
      </c>
      <c r="K1727" s="11" t="n">
        <v>5</v>
      </c>
      <c r="L1727" s="12" t="n">
        <v>19.1290824261275</v>
      </c>
      <c r="M1727" s="12" t="n">
        <v>0.777604976671851</v>
      </c>
      <c r="N1727" s="13" t="n">
        <v>0.698769230769231</v>
      </c>
      <c r="O1727" s="13" t="n">
        <v>1.01088646967341</v>
      </c>
      <c r="P1727" s="13" t="n">
        <v>0.13343701399689</v>
      </c>
      <c r="Q1727" s="13" t="n">
        <v>-0.231780167264038</v>
      </c>
      <c r="R1727" s="13" t="n">
        <v>-0.224231464737794</v>
      </c>
      <c r="S1727" s="11" t="n">
        <v>1</v>
      </c>
      <c r="T1727" s="13" t="n">
        <v>-0.0465116279069767</v>
      </c>
      <c r="U1727" s="13" t="n">
        <v>-0.0541327124563445</v>
      </c>
      <c r="V1727" s="11" t="n">
        <v>0</v>
      </c>
      <c r="W1727" s="13"/>
      <c r="X1727" s="11"/>
      <c r="Y1727" s="11"/>
      <c r="Z1727" s="11"/>
      <c r="AA1727" s="11"/>
      <c r="AB1727" s="10" t="s">
        <v>516</v>
      </c>
      <c r="AC1727" s="11" t="n">
        <v>15</v>
      </c>
      <c r="AD1727" s="11" t="n">
        <v>38</v>
      </c>
      <c r="AE1727" s="11" t="n">
        <v>46</v>
      </c>
      <c r="AF1727" s="11" t="n">
        <v>7</v>
      </c>
      <c r="AG1727" s="11" t="n">
        <v>17</v>
      </c>
      <c r="AH1727" s="11" t="n">
        <v>0</v>
      </c>
      <c r="AI1727" s="13" t="n">
        <v>0.121951219512195</v>
      </c>
      <c r="AJ1727" s="13" t="n">
        <v>0.308943089430894</v>
      </c>
      <c r="AK1727" s="13" t="n">
        <v>0.373983739837398</v>
      </c>
      <c r="AL1727" s="13" t="n">
        <v>0.0569105691056911</v>
      </c>
      <c r="AM1727" s="13" t="n">
        <v>0.138211382113821</v>
      </c>
      <c r="AN1727" s="11" t="n">
        <v>4</v>
      </c>
      <c r="AO1727" s="13" t="n">
        <v>0.031496062992126</v>
      </c>
      <c r="AP1727" s="11" t="n">
        <v>12</v>
      </c>
      <c r="AQ1727" s="11" t="n">
        <v>4</v>
      </c>
      <c r="AR1727" s="13" t="n">
        <v>0.0888888888888889</v>
      </c>
      <c r="AS1727" s="13" t="n">
        <v>0.0296296296296296</v>
      </c>
      <c r="AT1727" s="14" t="n">
        <f aca="false">SUMIFS(시도_소아과개폐업!$C$5:$C$293,시도_소아과개폐업!$A$5:$A$293,$D1727,시도_소아과개폐업!$B$5:$B$293,$B1727)</f>
        <v>12</v>
      </c>
      <c r="AU1727" s="14" t="n">
        <f aca="false">SUMIFS(시도_소아과개폐업!$D$5:$D$293,시도_소아과개폐업!$A$5:$A$293,$D1727,시도_소아과개폐업!$B$5:$B$293,$B1727)</f>
        <v>13</v>
      </c>
      <c r="AV1727" s="14" t="n">
        <f aca="false">SUMIFS(시도_소아과개폐업!$F$5:$F$293,시도_소아과개폐업!$A$5:$A$293,$D1727,시도_소아과개폐업!$B$5:$B$293,$B1727)</f>
        <v>-1</v>
      </c>
      <c r="AW1727" s="15" t="n">
        <f aca="false">SUMIFS(시도_소아과개폐업!$G$5:$G$293,시도_소아과개폐업!$A$5:$A$293,$D1727,시도_소아과개폐업!$B$5:$B$293,$B1727)</f>
        <v>0.196969696969697</v>
      </c>
      <c r="AX1727" s="14" t="n">
        <f aca="false">SUMIFS(시도_소아과개폐업!$H$5:$H$293,시도_소아과개폐업!$A$5:$A$293,$D1727,시도_소아과개폐업!$B$5:$B$293,$B1727)</f>
        <v>39</v>
      </c>
      <c r="AY1727" s="14" t="n">
        <f aca="false">SUMIFS(시군구_병원급!$E$5:$E$3668,시군구_병원급!$A$5:$A$3668,$A1727,시군구_병원급!$D$5:$D$3668,$D1727)</f>
        <v>2</v>
      </c>
      <c r="AZ1727" s="14" t="n">
        <f aca="false">SUMIFS(시군구_병원급!$F$5:$F$3668,시군구_병원급!$A$5:$A$3668,$A1727,시군구_병원급!$D$5:$D$3668,$D1727)</f>
        <v>2</v>
      </c>
      <c r="BA1727" s="14" t="n">
        <f aca="false">SUMIFS(시군구_병원급!$G$5:$G$3668,시군구_병원급!$A$5:$A$3668,$A1727,시군구_병원급!$D$5:$D$3668,$D1727)</f>
        <v>3</v>
      </c>
      <c r="BB1727" s="14" t="n">
        <f aca="false">SUMIFS(시군구_병원급!$H$5:$H$3668,시군구_병원급!$A$5:$A$3668,$A1727,시군구_병원급!$D$5:$D$3668,$D1727)</f>
        <v>4</v>
      </c>
      <c r="BC1727" s="16" t="n">
        <f aca="false">K1727+AY1727</f>
        <v>7</v>
      </c>
      <c r="BD1727" s="17" t="n">
        <f aca="false">IF(E1727=0,"",(K1727+AY1727)/E1727*1000)</f>
        <v>1.08864696734059</v>
      </c>
      <c r="BE1727" s="16" t="n">
        <f aca="false">AY1727-SUMIFS(시군구_병원급!$E$5:$E$3668,시군구_병원급!$A$5:$A$3668,$A1727,시군구_병원급!$D$5:$D$3668,$D1727-3)</f>
        <v>0</v>
      </c>
      <c r="BF1727" s="16" t="n">
        <f aca="false">IF(AY1727=0,1,0)</f>
        <v>0</v>
      </c>
      <c r="BG1727" s="16" t="n">
        <f aca="false">IF(K1727+AY1727=0,1,0)</f>
        <v>0</v>
      </c>
      <c r="BH1727" s="16" t="n">
        <f aca="false">AF1727+AG1727+AH1727</f>
        <v>24</v>
      </c>
      <c r="BI1727" s="18" t="n">
        <f aca="false">IF(H1727=0,"",BH1727/H1727)</f>
        <v>0.195121951219512</v>
      </c>
      <c r="BJ1727" s="16" t="n">
        <f aca="false">IF(AP1727="","",AP1727+AN1727)</f>
        <v>16</v>
      </c>
    </row>
    <row r="1728" customFormat="false" ht="15" hidden="false" customHeight="true" outlineLevel="0" collapsed="false">
      <c r="A1728" s="9" t="s">
        <v>298</v>
      </c>
      <c r="B1728" s="10" t="s">
        <v>288</v>
      </c>
      <c r="C1728" s="10" t="s">
        <v>299</v>
      </c>
      <c r="D1728" s="9" t="n">
        <v>2023</v>
      </c>
      <c r="E1728" s="11" t="n">
        <v>2677</v>
      </c>
      <c r="F1728" s="11" t="n">
        <v>356</v>
      </c>
      <c r="G1728" s="11" t="n">
        <v>382</v>
      </c>
      <c r="H1728" s="11" t="n">
        <v>62</v>
      </c>
      <c r="I1728" s="11" t="n">
        <v>3578</v>
      </c>
      <c r="J1728" s="11" t="n">
        <v>2448</v>
      </c>
      <c r="K1728" s="11" t="n">
        <v>5</v>
      </c>
      <c r="L1728" s="12" t="n">
        <v>23.1602540156892</v>
      </c>
      <c r="M1728" s="12" t="n">
        <v>1.8677624206201</v>
      </c>
      <c r="N1728" s="13" t="n">
        <v>0.684181106763555</v>
      </c>
      <c r="O1728" s="13" t="n">
        <v>1.33657078819574</v>
      </c>
      <c r="P1728" s="13" t="n">
        <v>0.142697048935375</v>
      </c>
      <c r="Q1728" s="13" t="n">
        <v>-0.300496472432715</v>
      </c>
      <c r="R1728" s="13" t="n">
        <v>-0.217213114754098</v>
      </c>
      <c r="S1728" s="11" t="n">
        <v>1</v>
      </c>
      <c r="T1728" s="13" t="n">
        <v>-0.0882352941176471</v>
      </c>
      <c r="U1728" s="13" t="n">
        <v>-0.0601523509324928</v>
      </c>
      <c r="V1728" s="11" t="n">
        <v>0</v>
      </c>
      <c r="W1728" s="13"/>
      <c r="X1728" s="11"/>
      <c r="Y1728" s="11"/>
      <c r="Z1728" s="11"/>
      <c r="AA1728" s="11"/>
      <c r="AB1728" s="10" t="s">
        <v>516</v>
      </c>
      <c r="AC1728" s="11" t="n">
        <v>4</v>
      </c>
      <c r="AD1728" s="11" t="n">
        <v>20</v>
      </c>
      <c r="AE1728" s="11" t="n">
        <v>19</v>
      </c>
      <c r="AF1728" s="11" t="n">
        <v>6</v>
      </c>
      <c r="AG1728" s="11" t="n">
        <v>13</v>
      </c>
      <c r="AH1728" s="11" t="n">
        <v>0</v>
      </c>
      <c r="AI1728" s="13" t="n">
        <v>0.0645161290322581</v>
      </c>
      <c r="AJ1728" s="13" t="n">
        <v>0.32258064516129</v>
      </c>
      <c r="AK1728" s="13" t="n">
        <v>0.306451612903226</v>
      </c>
      <c r="AL1728" s="13" t="n">
        <v>0.0967741935483871</v>
      </c>
      <c r="AM1728" s="13" t="n">
        <v>0.209677419354839</v>
      </c>
      <c r="AN1728" s="11" t="n">
        <v>1</v>
      </c>
      <c r="AO1728" s="13" t="n">
        <v>0.0158730158730159</v>
      </c>
      <c r="AP1728" s="11" t="n">
        <v>6</v>
      </c>
      <c r="AQ1728" s="11" t="n">
        <v>0</v>
      </c>
      <c r="AR1728" s="13" t="n">
        <v>0.0869565217391304</v>
      </c>
      <c r="AS1728" s="13" t="n">
        <v>0</v>
      </c>
      <c r="AT1728" s="14" t="n">
        <f aca="false">SUMIFS(시도_소아과개폐업!$C$5:$C$293,시도_소아과개폐업!$A$5:$A$293,$D1728,시도_소아과개폐업!$B$5:$B$293,$B1728)</f>
        <v>12</v>
      </c>
      <c r="AU1728" s="14" t="n">
        <f aca="false">SUMIFS(시도_소아과개폐업!$D$5:$D$293,시도_소아과개폐업!$A$5:$A$293,$D1728,시도_소아과개폐업!$B$5:$B$293,$B1728)</f>
        <v>13</v>
      </c>
      <c r="AV1728" s="14" t="n">
        <f aca="false">SUMIFS(시도_소아과개폐업!$F$5:$F$293,시도_소아과개폐업!$A$5:$A$293,$D1728,시도_소아과개폐업!$B$5:$B$293,$B1728)</f>
        <v>-1</v>
      </c>
      <c r="AW1728" s="15" t="n">
        <f aca="false">SUMIFS(시도_소아과개폐업!$G$5:$G$293,시도_소아과개폐업!$A$5:$A$293,$D1728,시도_소아과개폐업!$B$5:$B$293,$B1728)</f>
        <v>0.196969696969697</v>
      </c>
      <c r="AX1728" s="14" t="n">
        <f aca="false">SUMIFS(시도_소아과개폐업!$H$5:$H$293,시도_소아과개폐업!$A$5:$A$293,$D1728,시도_소아과개폐업!$B$5:$B$293,$B1728)</f>
        <v>39</v>
      </c>
      <c r="AY1728" s="14" t="n">
        <f aca="false">SUMIFS(시군구_병원급!$E$5:$E$3668,시군구_병원급!$A$5:$A$3668,$A1728,시군구_병원급!$D$5:$D$3668,$D1728)</f>
        <v>3</v>
      </c>
      <c r="AZ1728" s="14" t="n">
        <f aca="false">SUMIFS(시군구_병원급!$F$5:$F$3668,시군구_병원급!$A$5:$A$3668,$A1728,시군구_병원급!$D$5:$D$3668,$D1728)</f>
        <v>1</v>
      </c>
      <c r="BA1728" s="14" t="n">
        <f aca="false">SUMIFS(시군구_병원급!$G$5:$G$3668,시군구_병원급!$A$5:$A$3668,$A1728,시군구_병원급!$D$5:$D$3668,$D1728)</f>
        <v>3</v>
      </c>
      <c r="BB1728" s="14" t="n">
        <f aca="false">SUMIFS(시군구_병원급!$H$5:$H$3668,시군구_병원급!$A$5:$A$3668,$A1728,시군구_병원급!$D$5:$D$3668,$D1728)</f>
        <v>14</v>
      </c>
      <c r="BC1728" s="16" t="n">
        <f aca="false">K1728+AY1728</f>
        <v>8</v>
      </c>
      <c r="BD1728" s="17" t="n">
        <f aca="false">IF(E1728=0,"",(K1728+AY1728)/E1728*1000)</f>
        <v>2.98841987299216</v>
      </c>
      <c r="BE1728" s="16" t="n">
        <f aca="false">AY1728-SUMIFS(시군구_병원급!$E$5:$E$3668,시군구_병원급!$A$5:$A$3668,$A1728,시군구_병원급!$D$5:$D$3668,$D1728-3)</f>
        <v>0</v>
      </c>
      <c r="BF1728" s="16" t="n">
        <f aca="false">IF(AY1728=0,1,0)</f>
        <v>0</v>
      </c>
      <c r="BG1728" s="16" t="n">
        <f aca="false">IF(K1728+AY1728=0,1,0)</f>
        <v>0</v>
      </c>
      <c r="BH1728" s="16" t="n">
        <f aca="false">AF1728+AG1728+AH1728</f>
        <v>19</v>
      </c>
      <c r="BI1728" s="18" t="n">
        <f aca="false">IF(H1728=0,"",BH1728/H1728)</f>
        <v>0.306451612903226</v>
      </c>
      <c r="BJ1728" s="16" t="n">
        <f aca="false">IF(AP1728="","",AP1728+AN1728)</f>
        <v>7</v>
      </c>
    </row>
    <row r="1729" customFormat="false" ht="15" hidden="false" customHeight="true" outlineLevel="0" collapsed="false">
      <c r="A1729" s="9" t="s">
        <v>300</v>
      </c>
      <c r="B1729" s="10" t="s">
        <v>288</v>
      </c>
      <c r="C1729" s="10" t="s">
        <v>301</v>
      </c>
      <c r="D1729" s="9" t="n">
        <v>2023</v>
      </c>
      <c r="E1729" s="11" t="n">
        <v>1757</v>
      </c>
      <c r="F1729" s="11" t="n">
        <v>196</v>
      </c>
      <c r="G1729" s="11" t="n">
        <v>184</v>
      </c>
      <c r="H1729" s="11" t="n">
        <v>35</v>
      </c>
      <c r="I1729" s="11" t="n">
        <v>1420</v>
      </c>
      <c r="J1729" s="11" t="n">
        <v>1088</v>
      </c>
      <c r="K1729" s="11" t="n">
        <v>2</v>
      </c>
      <c r="L1729" s="12" t="n">
        <v>19.9203187250996</v>
      </c>
      <c r="M1729" s="12" t="n">
        <v>1.13830392714855</v>
      </c>
      <c r="N1729" s="13" t="n">
        <v>0.766197183098592</v>
      </c>
      <c r="O1729" s="13" t="n">
        <v>0.80819578827547</v>
      </c>
      <c r="P1729" s="13" t="n">
        <v>0.104723961297667</v>
      </c>
      <c r="Q1729" s="13" t="n">
        <v>-0.0679045092838196</v>
      </c>
      <c r="R1729" s="13" t="n">
        <v>0.00546448087431695</v>
      </c>
      <c r="S1729" s="11" t="n">
        <v>0</v>
      </c>
      <c r="T1729" s="13" t="n">
        <v>0</v>
      </c>
      <c r="U1729" s="13" t="n">
        <v>-0.0418353576248313</v>
      </c>
      <c r="V1729" s="11" t="n">
        <v>0</v>
      </c>
      <c r="W1729" s="13"/>
      <c r="X1729" s="11"/>
      <c r="Y1729" s="11"/>
      <c r="Z1729" s="11"/>
      <c r="AA1729" s="11"/>
      <c r="AB1729" s="10" t="s">
        <v>516</v>
      </c>
      <c r="AC1729" s="11" t="n">
        <v>7</v>
      </c>
      <c r="AD1729" s="11" t="n">
        <v>11</v>
      </c>
      <c r="AE1729" s="11" t="n">
        <v>14</v>
      </c>
      <c r="AF1729" s="11" t="n">
        <v>1</v>
      </c>
      <c r="AG1729" s="11" t="n">
        <v>2</v>
      </c>
      <c r="AH1729" s="11" t="n">
        <v>0</v>
      </c>
      <c r="AI1729" s="13" t="n">
        <v>0.2</v>
      </c>
      <c r="AJ1729" s="13" t="n">
        <v>0.314285714285714</v>
      </c>
      <c r="AK1729" s="13" t="n">
        <v>0.4</v>
      </c>
      <c r="AL1729" s="13" t="n">
        <v>0.0285714285714286</v>
      </c>
      <c r="AM1729" s="13" t="n">
        <v>0.0571428571428571</v>
      </c>
      <c r="AN1729" s="11" t="n">
        <v>2</v>
      </c>
      <c r="AO1729" s="13" t="n">
        <v>0.0540540540540541</v>
      </c>
      <c r="AP1729" s="11" t="n">
        <v>2</v>
      </c>
      <c r="AQ1729" s="11" t="n">
        <v>3</v>
      </c>
      <c r="AR1729" s="13" t="n">
        <v>0.0555555555555556</v>
      </c>
      <c r="AS1729" s="13" t="n">
        <v>0.0833333333333333</v>
      </c>
      <c r="AT1729" s="14" t="n">
        <f aca="false">SUMIFS(시도_소아과개폐업!$C$5:$C$293,시도_소아과개폐업!$A$5:$A$293,$D1729,시도_소아과개폐업!$B$5:$B$293,$B1729)</f>
        <v>12</v>
      </c>
      <c r="AU1729" s="14" t="n">
        <f aca="false">SUMIFS(시도_소아과개폐업!$D$5:$D$293,시도_소아과개폐업!$A$5:$A$293,$D1729,시도_소아과개폐업!$B$5:$B$293,$B1729)</f>
        <v>13</v>
      </c>
      <c r="AV1729" s="14" t="n">
        <f aca="false">SUMIFS(시도_소아과개폐업!$F$5:$F$293,시도_소아과개폐업!$A$5:$A$293,$D1729,시도_소아과개폐업!$B$5:$B$293,$B1729)</f>
        <v>-1</v>
      </c>
      <c r="AW1729" s="15" t="n">
        <f aca="false">SUMIFS(시도_소아과개폐업!$G$5:$G$293,시도_소아과개폐업!$A$5:$A$293,$D1729,시도_소아과개폐업!$B$5:$B$293,$B1729)</f>
        <v>0.196969696969697</v>
      </c>
      <c r="AX1729" s="14" t="n">
        <f aca="false">SUMIFS(시도_소아과개폐업!$H$5:$H$293,시도_소아과개폐업!$A$5:$A$293,$D1729,시도_소아과개폐업!$B$5:$B$293,$B1729)</f>
        <v>39</v>
      </c>
      <c r="AY1729" s="14" t="n">
        <f aca="false">SUMIFS(시군구_병원급!$E$5:$E$3668,시군구_병원급!$A$5:$A$3668,$A1729,시군구_병원급!$D$5:$D$3668,$D1729)</f>
        <v>0</v>
      </c>
      <c r="AZ1729" s="14" t="n">
        <f aca="false">SUMIFS(시군구_병원급!$F$5:$F$3668,시군구_병원급!$A$5:$A$3668,$A1729,시군구_병원급!$D$5:$D$3668,$D1729)</f>
        <v>0</v>
      </c>
      <c r="BA1729" s="14" t="n">
        <f aca="false">SUMIFS(시군구_병원급!$G$5:$G$3668,시군구_병원급!$A$5:$A$3668,$A1729,시군구_병원급!$D$5:$D$3668,$D1729)</f>
        <v>1</v>
      </c>
      <c r="BB1729" s="14" t="n">
        <f aca="false">SUMIFS(시군구_병원급!$H$5:$H$3668,시군구_병원급!$A$5:$A$3668,$A1729,시군구_병원급!$D$5:$D$3668,$D1729)</f>
        <v>2</v>
      </c>
      <c r="BC1729" s="16" t="n">
        <f aca="false">K1729+AY1729</f>
        <v>2</v>
      </c>
      <c r="BD1729" s="17" t="n">
        <f aca="false">IF(E1729=0,"",(K1729+AY1729)/E1729*1000)</f>
        <v>1.13830392714855</v>
      </c>
      <c r="BE1729" s="16" t="n">
        <f aca="false">AY1729-SUMIFS(시군구_병원급!$E$5:$E$3668,시군구_병원급!$A$5:$A$3668,$A1729,시군구_병원급!$D$5:$D$3668,$D1729-3)</f>
        <v>0</v>
      </c>
      <c r="BF1729" s="16" t="n">
        <f aca="false">IF(AY1729=0,1,0)</f>
        <v>1</v>
      </c>
      <c r="BG1729" s="16" t="n">
        <f aca="false">IF(K1729+AY1729=0,1,0)</f>
        <v>0</v>
      </c>
      <c r="BH1729" s="16" t="n">
        <f aca="false">AF1729+AG1729+AH1729</f>
        <v>3</v>
      </c>
      <c r="BI1729" s="18" t="n">
        <f aca="false">IF(H1729=0,"",BH1729/H1729)</f>
        <v>0.0857142857142857</v>
      </c>
      <c r="BJ1729" s="16" t="n">
        <f aca="false">IF(AP1729="","",AP1729+AN1729)</f>
        <v>4</v>
      </c>
    </row>
    <row r="1730" customFormat="false" ht="15" hidden="false" customHeight="true" outlineLevel="0" collapsed="false">
      <c r="A1730" s="9" t="s">
        <v>302</v>
      </c>
      <c r="B1730" s="10" t="s">
        <v>288</v>
      </c>
      <c r="C1730" s="10" t="s">
        <v>303</v>
      </c>
      <c r="D1730" s="9" t="n">
        <v>2023</v>
      </c>
      <c r="E1730" s="11" t="n">
        <v>6454</v>
      </c>
      <c r="F1730" s="11" t="n">
        <v>819</v>
      </c>
      <c r="G1730" s="11" t="n">
        <v>817</v>
      </c>
      <c r="H1730" s="11" t="n">
        <v>123</v>
      </c>
      <c r="I1730" s="11" t="n">
        <v>7505</v>
      </c>
      <c r="J1730" s="11" t="n">
        <v>5227</v>
      </c>
      <c r="K1730" s="11" t="n">
        <v>5</v>
      </c>
      <c r="L1730" s="12" t="n">
        <v>19.0579485590332</v>
      </c>
      <c r="M1730" s="12" t="n">
        <v>0.774713356058258</v>
      </c>
      <c r="N1730" s="13" t="n">
        <v>0.696469020652898</v>
      </c>
      <c r="O1730" s="13" t="n">
        <v>1.16284474744345</v>
      </c>
      <c r="P1730" s="13" t="n">
        <v>0.126588162379919</v>
      </c>
      <c r="Q1730" s="13" t="n">
        <v>-0.23248899988108</v>
      </c>
      <c r="R1730" s="13" t="n">
        <v>-0.227788279773157</v>
      </c>
      <c r="S1730" s="11" t="n">
        <v>0</v>
      </c>
      <c r="T1730" s="13" t="n">
        <v>-0.0465116279069767</v>
      </c>
      <c r="U1730" s="13" t="n">
        <v>-0.0215123859191656</v>
      </c>
      <c r="V1730" s="11" t="n">
        <v>0</v>
      </c>
      <c r="W1730" s="13"/>
      <c r="X1730" s="11"/>
      <c r="Y1730" s="11"/>
      <c r="Z1730" s="11"/>
      <c r="AA1730" s="11"/>
      <c r="AB1730" s="10" t="s">
        <v>516</v>
      </c>
      <c r="AC1730" s="11" t="n">
        <v>19</v>
      </c>
      <c r="AD1730" s="11" t="n">
        <v>41</v>
      </c>
      <c r="AE1730" s="11" t="n">
        <v>45</v>
      </c>
      <c r="AF1730" s="11" t="n">
        <v>5</v>
      </c>
      <c r="AG1730" s="11" t="n">
        <v>13</v>
      </c>
      <c r="AH1730" s="11" t="n">
        <v>0</v>
      </c>
      <c r="AI1730" s="13" t="n">
        <v>0.154471544715447</v>
      </c>
      <c r="AJ1730" s="13" t="n">
        <v>0.333333333333333</v>
      </c>
      <c r="AK1730" s="13" t="n">
        <v>0.365853658536585</v>
      </c>
      <c r="AL1730" s="13" t="n">
        <v>0.040650406504065</v>
      </c>
      <c r="AM1730" s="13" t="n">
        <v>0.105691056910569</v>
      </c>
      <c r="AN1730" s="11" t="n">
        <v>5</v>
      </c>
      <c r="AO1730" s="13" t="n">
        <v>0.0390625</v>
      </c>
      <c r="AP1730" s="11" t="n">
        <v>10</v>
      </c>
      <c r="AQ1730" s="11" t="n">
        <v>7</v>
      </c>
      <c r="AR1730" s="13" t="n">
        <v>0.0763358778625954</v>
      </c>
      <c r="AS1730" s="13" t="n">
        <v>0.0534351145038168</v>
      </c>
      <c r="AT1730" s="14" t="n">
        <f aca="false">SUMIFS(시도_소아과개폐업!$C$5:$C$293,시도_소아과개폐업!$A$5:$A$293,$D1730,시도_소아과개폐업!$B$5:$B$293,$B1730)</f>
        <v>12</v>
      </c>
      <c r="AU1730" s="14" t="n">
        <f aca="false">SUMIFS(시도_소아과개폐업!$D$5:$D$293,시도_소아과개폐업!$A$5:$A$293,$D1730,시도_소아과개폐업!$B$5:$B$293,$B1730)</f>
        <v>13</v>
      </c>
      <c r="AV1730" s="14" t="n">
        <f aca="false">SUMIFS(시도_소아과개폐업!$F$5:$F$293,시도_소아과개폐업!$A$5:$A$293,$D1730,시도_소아과개폐업!$B$5:$B$293,$B1730)</f>
        <v>-1</v>
      </c>
      <c r="AW1730" s="15" t="n">
        <f aca="false">SUMIFS(시도_소아과개폐업!$G$5:$G$293,시도_소아과개폐업!$A$5:$A$293,$D1730,시도_소아과개폐업!$B$5:$B$293,$B1730)</f>
        <v>0.196969696969697</v>
      </c>
      <c r="AX1730" s="14" t="n">
        <f aca="false">SUMIFS(시도_소아과개폐업!$H$5:$H$293,시도_소아과개폐업!$A$5:$A$293,$D1730,시도_소아과개폐업!$B$5:$B$293,$B1730)</f>
        <v>39</v>
      </c>
      <c r="AY1730" s="14" t="n">
        <f aca="false">SUMIFS(시군구_병원급!$E$5:$E$3668,시군구_병원급!$A$5:$A$3668,$A1730,시군구_병원급!$D$5:$D$3668,$D1730)</f>
        <v>2</v>
      </c>
      <c r="AZ1730" s="14" t="n">
        <f aca="false">SUMIFS(시군구_병원급!$F$5:$F$3668,시군구_병원급!$A$5:$A$3668,$A1730,시군구_병원급!$D$5:$D$3668,$D1730)</f>
        <v>1</v>
      </c>
      <c r="BA1730" s="14" t="n">
        <f aca="false">SUMIFS(시군구_병원급!$G$5:$G$3668,시군구_병원급!$A$5:$A$3668,$A1730,시군구_병원급!$D$5:$D$3668,$D1730)</f>
        <v>5</v>
      </c>
      <c r="BB1730" s="14" t="n">
        <f aca="false">SUMIFS(시군구_병원급!$H$5:$H$3668,시군구_병원급!$A$5:$A$3668,$A1730,시군구_병원급!$D$5:$D$3668,$D1730)</f>
        <v>11</v>
      </c>
      <c r="BC1730" s="16" t="n">
        <f aca="false">K1730+AY1730</f>
        <v>7</v>
      </c>
      <c r="BD1730" s="17" t="n">
        <f aca="false">IF(E1730=0,"",(K1730+AY1730)/E1730*1000)</f>
        <v>1.08459869848156</v>
      </c>
      <c r="BE1730" s="16" t="n">
        <f aca="false">AY1730-SUMIFS(시군구_병원급!$E$5:$E$3668,시군구_병원급!$A$5:$A$3668,$A1730,시군구_병원급!$D$5:$D$3668,$D1730-3)</f>
        <v>0</v>
      </c>
      <c r="BF1730" s="16" t="n">
        <f aca="false">IF(AY1730=0,1,0)</f>
        <v>0</v>
      </c>
      <c r="BG1730" s="16" t="n">
        <f aca="false">IF(K1730+AY1730=0,1,0)</f>
        <v>0</v>
      </c>
      <c r="BH1730" s="16" t="n">
        <f aca="false">AF1730+AG1730+AH1730</f>
        <v>18</v>
      </c>
      <c r="BI1730" s="18" t="n">
        <f aca="false">IF(H1730=0,"",BH1730/H1730)</f>
        <v>0.146341463414634</v>
      </c>
      <c r="BJ1730" s="16" t="n">
        <f aca="false">IF(AP1730="","",AP1730+AN1730)</f>
        <v>15</v>
      </c>
    </row>
    <row r="1731" customFormat="false" ht="15" hidden="false" customHeight="true" outlineLevel="0" collapsed="false">
      <c r="A1731" s="9" t="s">
        <v>304</v>
      </c>
      <c r="B1731" s="10" t="s">
        <v>288</v>
      </c>
      <c r="C1731" s="10" t="s">
        <v>305</v>
      </c>
      <c r="D1731" s="9" t="n">
        <v>2023</v>
      </c>
      <c r="E1731" s="11" t="n">
        <v>905</v>
      </c>
      <c r="F1731" s="11" t="n">
        <v>101</v>
      </c>
      <c r="G1731" s="11" t="n">
        <v>104</v>
      </c>
      <c r="H1731" s="11" t="n">
        <v>22</v>
      </c>
      <c r="I1731" s="11" t="n">
        <v>950</v>
      </c>
      <c r="J1731" s="11" t="n">
        <v>572</v>
      </c>
      <c r="K1731" s="11" t="n">
        <v>1</v>
      </c>
      <c r="L1731" s="12" t="n">
        <v>24.3093922651934</v>
      </c>
      <c r="M1731" s="12" t="n">
        <v>1.10497237569061</v>
      </c>
      <c r="N1731" s="13" t="n">
        <v>0.602105263157895</v>
      </c>
      <c r="O1731" s="13" t="n">
        <v>1.04972375690608</v>
      </c>
      <c r="P1731" s="13" t="n">
        <v>0.114917127071823</v>
      </c>
      <c r="Q1731" s="13" t="n">
        <v>-0.289080911233307</v>
      </c>
      <c r="R1731" s="13" t="n">
        <v>-0.437837837837838</v>
      </c>
      <c r="S1731" s="11" t="n">
        <v>0</v>
      </c>
      <c r="T1731" s="13" t="n">
        <v>-0.153846153846154</v>
      </c>
      <c r="U1731" s="13" t="n">
        <v>-0.127640036730946</v>
      </c>
      <c r="V1731" s="11" t="n">
        <v>0</v>
      </c>
      <c r="W1731" s="13"/>
      <c r="X1731" s="11"/>
      <c r="Y1731" s="11"/>
      <c r="Z1731" s="11"/>
      <c r="AA1731" s="11"/>
      <c r="AB1731" s="10" t="s">
        <v>516</v>
      </c>
      <c r="AC1731" s="11" t="n">
        <v>8</v>
      </c>
      <c r="AD1731" s="11" t="n">
        <v>5</v>
      </c>
      <c r="AE1731" s="11" t="n">
        <v>0</v>
      </c>
      <c r="AF1731" s="11" t="n">
        <v>3</v>
      </c>
      <c r="AG1731" s="11" t="n">
        <v>6</v>
      </c>
      <c r="AH1731" s="11" t="n">
        <v>0</v>
      </c>
      <c r="AI1731" s="13" t="n">
        <v>0.363636363636364</v>
      </c>
      <c r="AJ1731" s="13" t="n">
        <v>0.227272727272727</v>
      </c>
      <c r="AK1731" s="13" t="n">
        <v>0</v>
      </c>
      <c r="AL1731" s="13" t="n">
        <v>0.136363636363636</v>
      </c>
      <c r="AM1731" s="13" t="n">
        <v>0.272727272727273</v>
      </c>
      <c r="AN1731" s="11" t="n">
        <v>0</v>
      </c>
      <c r="AO1731" s="13" t="n">
        <v>0</v>
      </c>
      <c r="AP1731" s="11" t="n">
        <v>5</v>
      </c>
      <c r="AQ1731" s="11" t="n">
        <v>1</v>
      </c>
      <c r="AR1731" s="13" t="n">
        <v>0.192307692307692</v>
      </c>
      <c r="AS1731" s="13" t="n">
        <v>0.0384615384615385</v>
      </c>
      <c r="AT1731" s="14" t="n">
        <f aca="false">SUMIFS(시도_소아과개폐업!$C$5:$C$293,시도_소아과개폐업!$A$5:$A$293,$D1731,시도_소아과개폐업!$B$5:$B$293,$B1731)</f>
        <v>12</v>
      </c>
      <c r="AU1731" s="14" t="n">
        <f aca="false">SUMIFS(시도_소아과개폐업!$D$5:$D$293,시도_소아과개폐업!$A$5:$A$293,$D1731,시도_소아과개폐업!$B$5:$B$293,$B1731)</f>
        <v>13</v>
      </c>
      <c r="AV1731" s="14" t="n">
        <f aca="false">SUMIFS(시도_소아과개폐업!$F$5:$F$293,시도_소아과개폐업!$A$5:$A$293,$D1731,시도_소아과개폐업!$B$5:$B$293,$B1731)</f>
        <v>-1</v>
      </c>
      <c r="AW1731" s="15" t="n">
        <f aca="false">SUMIFS(시도_소아과개폐업!$G$5:$G$293,시도_소아과개폐업!$A$5:$A$293,$D1731,시도_소아과개폐업!$B$5:$B$293,$B1731)</f>
        <v>0.196969696969697</v>
      </c>
      <c r="AX1731" s="14" t="n">
        <f aca="false">SUMIFS(시도_소아과개폐업!$H$5:$H$293,시도_소아과개폐업!$A$5:$A$293,$D1731,시도_소아과개폐업!$B$5:$B$293,$B1731)</f>
        <v>39</v>
      </c>
      <c r="AY1731" s="14" t="n">
        <f aca="false">SUMIFS(시군구_병원급!$E$5:$E$3668,시군구_병원급!$A$5:$A$3668,$A1731,시군구_병원급!$D$5:$D$3668,$D1731)</f>
        <v>2</v>
      </c>
      <c r="AZ1731" s="14" t="n">
        <f aca="false">SUMIFS(시군구_병원급!$F$5:$F$3668,시군구_병원급!$A$5:$A$3668,$A1731,시군구_병원급!$D$5:$D$3668,$D1731)</f>
        <v>0</v>
      </c>
      <c r="BA1731" s="14" t="n">
        <f aca="false">SUMIFS(시군구_병원급!$G$5:$G$3668,시군구_병원급!$A$5:$A$3668,$A1731,시군구_병원급!$D$5:$D$3668,$D1731)</f>
        <v>1</v>
      </c>
      <c r="BB1731" s="14" t="n">
        <f aca="false">SUMIFS(시군구_병원급!$H$5:$H$3668,시군구_병원급!$A$5:$A$3668,$A1731,시군구_병원급!$D$5:$D$3668,$D1731)</f>
        <v>4</v>
      </c>
      <c r="BC1731" s="16" t="n">
        <f aca="false">K1731+AY1731</f>
        <v>3</v>
      </c>
      <c r="BD1731" s="17" t="n">
        <f aca="false">IF(E1731=0,"",(K1731+AY1731)/E1731*1000)</f>
        <v>3.31491712707182</v>
      </c>
      <c r="BE1731" s="16" t="n">
        <f aca="false">AY1731-SUMIFS(시군구_병원급!$E$5:$E$3668,시군구_병원급!$A$5:$A$3668,$A1731,시군구_병원급!$D$5:$D$3668,$D1731-3)</f>
        <v>0</v>
      </c>
      <c r="BF1731" s="16" t="n">
        <f aca="false">IF(AY1731=0,1,0)</f>
        <v>0</v>
      </c>
      <c r="BG1731" s="16" t="n">
        <f aca="false">IF(K1731+AY1731=0,1,0)</f>
        <v>0</v>
      </c>
      <c r="BH1731" s="16" t="n">
        <f aca="false">AF1731+AG1731+AH1731</f>
        <v>9</v>
      </c>
      <c r="BI1731" s="18" t="n">
        <f aca="false">IF(H1731=0,"",BH1731/H1731)</f>
        <v>0.409090909090909</v>
      </c>
      <c r="BJ1731" s="16" t="n">
        <f aca="false">IF(AP1731="","",AP1731+AN1731)</f>
        <v>5</v>
      </c>
    </row>
    <row r="1732" customFormat="false" ht="15" hidden="false" customHeight="true" outlineLevel="0" collapsed="false">
      <c r="A1732" s="9" t="s">
        <v>306</v>
      </c>
      <c r="B1732" s="10" t="s">
        <v>288</v>
      </c>
      <c r="C1732" s="10" t="s">
        <v>307</v>
      </c>
      <c r="D1732" s="9" t="n">
        <v>2023</v>
      </c>
      <c r="E1732" s="11" t="n">
        <v>940</v>
      </c>
      <c r="F1732" s="11" t="n">
        <v>90</v>
      </c>
      <c r="G1732" s="11" t="n">
        <v>94</v>
      </c>
      <c r="H1732" s="11" t="n">
        <v>20</v>
      </c>
      <c r="I1732" s="11" t="n">
        <v>1249</v>
      </c>
      <c r="J1732" s="11" t="n">
        <v>616</v>
      </c>
      <c r="K1732" s="11" t="n">
        <v>1</v>
      </c>
      <c r="L1732" s="12" t="n">
        <v>21.2765957446809</v>
      </c>
      <c r="M1732" s="12" t="n">
        <v>1.06382978723404</v>
      </c>
      <c r="N1732" s="13" t="n">
        <v>0.493194555644516</v>
      </c>
      <c r="O1732" s="13" t="n">
        <v>1.32872340425532</v>
      </c>
      <c r="P1732" s="13" t="n">
        <v>0.1</v>
      </c>
      <c r="Q1732" s="13" t="n">
        <v>-0.347675225537821</v>
      </c>
      <c r="R1732" s="13" t="n">
        <v>-0.437125748502994</v>
      </c>
      <c r="S1732" s="11" t="n">
        <v>0</v>
      </c>
      <c r="T1732" s="13" t="n">
        <v>-0.0476190476190477</v>
      </c>
      <c r="U1732" s="13" t="n">
        <v>-0.0142067876874507</v>
      </c>
      <c r="V1732" s="11" t="n">
        <v>0</v>
      </c>
      <c r="W1732" s="13"/>
      <c r="X1732" s="11"/>
      <c r="Y1732" s="11"/>
      <c r="Z1732" s="11"/>
      <c r="AA1732" s="11"/>
      <c r="AB1732" s="10" t="s">
        <v>516</v>
      </c>
      <c r="AC1732" s="11" t="n">
        <v>5</v>
      </c>
      <c r="AD1732" s="11" t="n">
        <v>3</v>
      </c>
      <c r="AE1732" s="11" t="n">
        <v>4</v>
      </c>
      <c r="AF1732" s="11" t="n">
        <v>0</v>
      </c>
      <c r="AG1732" s="11" t="n">
        <v>8</v>
      </c>
      <c r="AH1732" s="11" t="n">
        <v>0</v>
      </c>
      <c r="AI1732" s="13" t="n">
        <v>0.25</v>
      </c>
      <c r="AJ1732" s="13" t="n">
        <v>0.15</v>
      </c>
      <c r="AK1732" s="13" t="n">
        <v>0.2</v>
      </c>
      <c r="AL1732" s="13" t="n">
        <v>0</v>
      </c>
      <c r="AM1732" s="13" t="n">
        <v>0.4</v>
      </c>
      <c r="AN1732" s="11" t="n">
        <v>2</v>
      </c>
      <c r="AO1732" s="13" t="n">
        <v>0.0909090909090909</v>
      </c>
      <c r="AP1732" s="11" t="n">
        <v>1</v>
      </c>
      <c r="AQ1732" s="11" t="n">
        <v>0</v>
      </c>
      <c r="AR1732" s="13" t="n">
        <v>0.0434782608695652</v>
      </c>
      <c r="AS1732" s="13" t="n">
        <v>0</v>
      </c>
      <c r="AT1732" s="14" t="n">
        <f aca="false">SUMIFS(시도_소아과개폐업!$C$5:$C$293,시도_소아과개폐업!$A$5:$A$293,$D1732,시도_소아과개폐업!$B$5:$B$293,$B1732)</f>
        <v>12</v>
      </c>
      <c r="AU1732" s="14" t="n">
        <f aca="false">SUMIFS(시도_소아과개폐업!$D$5:$D$293,시도_소아과개폐업!$A$5:$A$293,$D1732,시도_소아과개폐업!$B$5:$B$293,$B1732)</f>
        <v>13</v>
      </c>
      <c r="AV1732" s="14" t="n">
        <f aca="false">SUMIFS(시도_소아과개폐업!$F$5:$F$293,시도_소아과개폐업!$A$5:$A$293,$D1732,시도_소아과개폐업!$B$5:$B$293,$B1732)</f>
        <v>-1</v>
      </c>
      <c r="AW1732" s="15" t="n">
        <f aca="false">SUMIFS(시도_소아과개폐업!$G$5:$G$293,시도_소아과개폐업!$A$5:$A$293,$D1732,시도_소아과개폐업!$B$5:$B$293,$B1732)</f>
        <v>0.196969696969697</v>
      </c>
      <c r="AX1732" s="14" t="n">
        <f aca="false">SUMIFS(시도_소아과개폐업!$H$5:$H$293,시도_소아과개폐업!$A$5:$A$293,$D1732,시도_소아과개폐업!$B$5:$B$293,$B1732)</f>
        <v>39</v>
      </c>
      <c r="AY1732" s="14" t="n">
        <f aca="false">SUMIFS(시군구_병원급!$E$5:$E$3668,시군구_병원급!$A$5:$A$3668,$A1732,시군구_병원급!$D$5:$D$3668,$D1732)</f>
        <v>2</v>
      </c>
      <c r="AZ1732" s="14" t="n">
        <f aca="false">SUMIFS(시군구_병원급!$F$5:$F$3668,시군구_병원급!$A$5:$A$3668,$A1732,시군구_병원급!$D$5:$D$3668,$D1732)</f>
        <v>0</v>
      </c>
      <c r="BA1732" s="14" t="n">
        <f aca="false">SUMIFS(시군구_병원급!$G$5:$G$3668,시군구_병원급!$A$5:$A$3668,$A1732,시군구_병원급!$D$5:$D$3668,$D1732)</f>
        <v>1</v>
      </c>
      <c r="BB1732" s="14" t="n">
        <f aca="false">SUMIFS(시군구_병원급!$H$5:$H$3668,시군구_병원급!$A$5:$A$3668,$A1732,시군구_병원급!$D$5:$D$3668,$D1732)</f>
        <v>7</v>
      </c>
      <c r="BC1732" s="16" t="n">
        <f aca="false">K1732+AY1732</f>
        <v>3</v>
      </c>
      <c r="BD1732" s="17" t="n">
        <f aca="false">IF(E1732=0,"",(K1732+AY1732)/E1732*1000)</f>
        <v>3.19148936170213</v>
      </c>
      <c r="BE1732" s="16" t="n">
        <f aca="false">AY1732-SUMIFS(시군구_병원급!$E$5:$E$3668,시군구_병원급!$A$5:$A$3668,$A1732,시군구_병원급!$D$5:$D$3668,$D1732-3)</f>
        <v>0</v>
      </c>
      <c r="BF1732" s="16" t="n">
        <f aca="false">IF(AY1732=0,1,0)</f>
        <v>0</v>
      </c>
      <c r="BG1732" s="16" t="n">
        <f aca="false">IF(K1732+AY1732=0,1,0)</f>
        <v>0</v>
      </c>
      <c r="BH1732" s="16" t="n">
        <f aca="false">AF1732+AG1732+AH1732</f>
        <v>8</v>
      </c>
      <c r="BI1732" s="18" t="n">
        <f aca="false">IF(H1732=0,"",BH1732/H1732)</f>
        <v>0.4</v>
      </c>
      <c r="BJ1732" s="16" t="n">
        <f aca="false">IF(AP1732="","",AP1732+AN1732)</f>
        <v>3</v>
      </c>
    </row>
    <row r="1733" customFormat="false" ht="15" hidden="false" customHeight="true" outlineLevel="0" collapsed="false">
      <c r="A1733" s="9" t="s">
        <v>308</v>
      </c>
      <c r="B1733" s="10" t="s">
        <v>288</v>
      </c>
      <c r="C1733" s="10" t="s">
        <v>309</v>
      </c>
      <c r="D1733" s="9" t="n">
        <v>2023</v>
      </c>
      <c r="E1733" s="11" t="n">
        <v>885</v>
      </c>
      <c r="F1733" s="11" t="n">
        <v>97</v>
      </c>
      <c r="G1733" s="11" t="n">
        <v>99</v>
      </c>
      <c r="H1733" s="11" t="n">
        <v>20</v>
      </c>
      <c r="I1733" s="11" t="n">
        <v>1045</v>
      </c>
      <c r="J1733" s="11" t="n">
        <v>648</v>
      </c>
      <c r="K1733" s="11" t="n">
        <v>1</v>
      </c>
      <c r="L1733" s="12" t="n">
        <v>22.5988700564972</v>
      </c>
      <c r="M1733" s="12" t="n">
        <v>1.12994350282486</v>
      </c>
      <c r="N1733" s="13" t="n">
        <v>0.620095693779904</v>
      </c>
      <c r="O1733" s="13" t="n">
        <v>1.18079096045198</v>
      </c>
      <c r="P1733" s="13" t="n">
        <v>0.111864406779661</v>
      </c>
      <c r="Q1733" s="13" t="n">
        <v>-0.233766233766234</v>
      </c>
      <c r="R1733" s="13" t="n">
        <v>-0.417647058823529</v>
      </c>
      <c r="S1733" s="11" t="n">
        <v>0</v>
      </c>
      <c r="T1733" s="13" t="n">
        <v>-0.0909090909090909</v>
      </c>
      <c r="U1733" s="13" t="n">
        <v>-0.171949286846276</v>
      </c>
      <c r="V1733" s="11" t="n">
        <v>0</v>
      </c>
      <c r="W1733" s="13"/>
      <c r="X1733" s="11"/>
      <c r="Y1733" s="11"/>
      <c r="Z1733" s="11"/>
      <c r="AA1733" s="11"/>
      <c r="AB1733" s="10" t="s">
        <v>516</v>
      </c>
      <c r="AC1733" s="11" t="n">
        <v>4</v>
      </c>
      <c r="AD1733" s="11" t="n">
        <v>2</v>
      </c>
      <c r="AE1733" s="11" t="n">
        <v>1</v>
      </c>
      <c r="AF1733" s="11" t="n">
        <v>1</v>
      </c>
      <c r="AG1733" s="11" t="n">
        <v>12</v>
      </c>
      <c r="AH1733" s="11" t="n">
        <v>0</v>
      </c>
      <c r="AI1733" s="13" t="n">
        <v>0.2</v>
      </c>
      <c r="AJ1733" s="13" t="n">
        <v>0.1</v>
      </c>
      <c r="AK1733" s="13" t="n">
        <v>0.05</v>
      </c>
      <c r="AL1733" s="13" t="n">
        <v>0.05</v>
      </c>
      <c r="AM1733" s="13" t="n">
        <v>0.6</v>
      </c>
      <c r="AN1733" s="11" t="n">
        <v>0</v>
      </c>
      <c r="AO1733" s="13" t="n">
        <v>0</v>
      </c>
      <c r="AP1733" s="11" t="n">
        <v>4</v>
      </c>
      <c r="AQ1733" s="11" t="n">
        <v>1</v>
      </c>
      <c r="AR1733" s="13" t="n">
        <v>0.173913043478261</v>
      </c>
      <c r="AS1733" s="13" t="n">
        <v>0.0434782608695652</v>
      </c>
      <c r="AT1733" s="14" t="n">
        <f aca="false">SUMIFS(시도_소아과개폐업!$C$5:$C$293,시도_소아과개폐업!$A$5:$A$293,$D1733,시도_소아과개폐업!$B$5:$B$293,$B1733)</f>
        <v>12</v>
      </c>
      <c r="AU1733" s="14" t="n">
        <f aca="false">SUMIFS(시도_소아과개폐업!$D$5:$D$293,시도_소아과개폐업!$A$5:$A$293,$D1733,시도_소아과개폐업!$B$5:$B$293,$B1733)</f>
        <v>13</v>
      </c>
      <c r="AV1733" s="14" t="n">
        <f aca="false">SUMIFS(시도_소아과개폐업!$F$5:$F$293,시도_소아과개폐업!$A$5:$A$293,$D1733,시도_소아과개폐업!$B$5:$B$293,$B1733)</f>
        <v>-1</v>
      </c>
      <c r="AW1733" s="15" t="n">
        <f aca="false">SUMIFS(시도_소아과개폐업!$G$5:$G$293,시도_소아과개폐업!$A$5:$A$293,$D1733,시도_소아과개폐업!$B$5:$B$293,$B1733)</f>
        <v>0.196969696969697</v>
      </c>
      <c r="AX1733" s="14" t="n">
        <f aca="false">SUMIFS(시도_소아과개폐업!$H$5:$H$293,시도_소아과개폐업!$A$5:$A$293,$D1733,시도_소아과개폐업!$B$5:$B$293,$B1733)</f>
        <v>39</v>
      </c>
      <c r="AY1733" s="14" t="n">
        <f aca="false">SUMIFS(시군구_병원급!$E$5:$E$3668,시군구_병원급!$A$5:$A$3668,$A1733,시군구_병원급!$D$5:$D$3668,$D1733)</f>
        <v>1</v>
      </c>
      <c r="AZ1733" s="14" t="n">
        <f aca="false">SUMIFS(시군구_병원급!$F$5:$F$3668,시군구_병원급!$A$5:$A$3668,$A1733,시군구_병원급!$D$5:$D$3668,$D1733)</f>
        <v>0</v>
      </c>
      <c r="BA1733" s="14" t="n">
        <f aca="false">SUMIFS(시군구_병원급!$G$5:$G$3668,시군구_병원급!$A$5:$A$3668,$A1733,시군구_병원급!$D$5:$D$3668,$D1733)</f>
        <v>1</v>
      </c>
      <c r="BB1733" s="14" t="n">
        <f aca="false">SUMIFS(시군구_병원급!$H$5:$H$3668,시군구_병원급!$A$5:$A$3668,$A1733,시군구_병원급!$D$5:$D$3668,$D1733)</f>
        <v>6</v>
      </c>
      <c r="BC1733" s="16" t="n">
        <f aca="false">K1733+AY1733</f>
        <v>2</v>
      </c>
      <c r="BD1733" s="17" t="n">
        <f aca="false">IF(E1733=0,"",(K1733+AY1733)/E1733*1000)</f>
        <v>2.25988700564972</v>
      </c>
      <c r="BE1733" s="16" t="n">
        <f aca="false">AY1733-SUMIFS(시군구_병원급!$E$5:$E$3668,시군구_병원급!$A$5:$A$3668,$A1733,시군구_병원급!$D$5:$D$3668,$D1733-3)</f>
        <v>0</v>
      </c>
      <c r="BF1733" s="16" t="n">
        <f aca="false">IF(AY1733=0,1,0)</f>
        <v>0</v>
      </c>
      <c r="BG1733" s="16" t="n">
        <f aca="false">IF(K1733+AY1733=0,1,0)</f>
        <v>0</v>
      </c>
      <c r="BH1733" s="16" t="n">
        <f aca="false">AF1733+AG1733+AH1733</f>
        <v>13</v>
      </c>
      <c r="BI1733" s="18" t="n">
        <f aca="false">IF(H1733=0,"",BH1733/H1733)</f>
        <v>0.65</v>
      </c>
      <c r="BJ1733" s="16" t="n">
        <f aca="false">IF(AP1733="","",AP1733+AN1733)</f>
        <v>4</v>
      </c>
    </row>
    <row r="1734" customFormat="false" ht="15" hidden="false" customHeight="true" outlineLevel="0" collapsed="false">
      <c r="A1734" s="9" t="s">
        <v>310</v>
      </c>
      <c r="B1734" s="10" t="s">
        <v>288</v>
      </c>
      <c r="C1734" s="10" t="s">
        <v>311</v>
      </c>
      <c r="D1734" s="9" t="n">
        <v>2023</v>
      </c>
      <c r="E1734" s="11" t="n">
        <v>490</v>
      </c>
      <c r="F1734" s="11" t="n">
        <v>63</v>
      </c>
      <c r="G1734" s="11" t="n">
        <v>64</v>
      </c>
      <c r="H1734" s="11" t="n">
        <v>12</v>
      </c>
      <c r="I1734" s="11" t="n">
        <v>435</v>
      </c>
      <c r="J1734" s="11" t="n">
        <v>290</v>
      </c>
      <c r="K1734" s="11" t="n">
        <v>0</v>
      </c>
      <c r="L1734" s="12" t="n">
        <v>24.4897959183674</v>
      </c>
      <c r="M1734" s="12" t="n">
        <v>0</v>
      </c>
      <c r="N1734" s="13" t="n">
        <v>0.666666666666667</v>
      </c>
      <c r="O1734" s="13" t="n">
        <v>0.887755102040816</v>
      </c>
      <c r="P1734" s="13" t="n">
        <v>0.130612244897959</v>
      </c>
      <c r="Q1734" s="13" t="n">
        <v>-0.233176838810642</v>
      </c>
      <c r="R1734" s="13" t="n">
        <v>-0.304347826086957</v>
      </c>
      <c r="S1734" s="11" t="n">
        <v>0</v>
      </c>
      <c r="T1734" s="13" t="n">
        <v>-0.0769230769230769</v>
      </c>
      <c r="U1734" s="13" t="n">
        <v>-0.0543478260869565</v>
      </c>
      <c r="V1734" s="11" t="n">
        <v>1</v>
      </c>
      <c r="W1734" s="13"/>
      <c r="X1734" s="11"/>
      <c r="Y1734" s="11"/>
      <c r="Z1734" s="11"/>
      <c r="AA1734" s="11"/>
      <c r="AB1734" s="10" t="s">
        <v>516</v>
      </c>
      <c r="AC1734" s="11" t="n">
        <v>3</v>
      </c>
      <c r="AD1734" s="11" t="n">
        <v>3</v>
      </c>
      <c r="AE1734" s="11" t="n">
        <v>4</v>
      </c>
      <c r="AF1734" s="11" t="n">
        <v>0</v>
      </c>
      <c r="AG1734" s="11" t="n">
        <v>2</v>
      </c>
      <c r="AH1734" s="11" t="n">
        <v>0</v>
      </c>
      <c r="AI1734" s="13" t="n">
        <v>0.25</v>
      </c>
      <c r="AJ1734" s="13" t="n">
        <v>0.25</v>
      </c>
      <c r="AK1734" s="13" t="n">
        <v>0.333333333333333</v>
      </c>
      <c r="AL1734" s="13" t="n">
        <v>0</v>
      </c>
      <c r="AM1734" s="13" t="n">
        <v>0.166666666666667</v>
      </c>
      <c r="AN1734" s="11" t="n">
        <v>1</v>
      </c>
      <c r="AO1734" s="13" t="n">
        <v>0.0769230769230769</v>
      </c>
      <c r="AP1734" s="11" t="n">
        <v>0</v>
      </c>
      <c r="AQ1734" s="11" t="n">
        <v>0</v>
      </c>
      <c r="AR1734" s="13" t="n">
        <v>0</v>
      </c>
      <c r="AS1734" s="13" t="n">
        <v>0</v>
      </c>
      <c r="AT1734" s="14" t="n">
        <f aca="false">SUMIFS(시도_소아과개폐업!$C$5:$C$293,시도_소아과개폐업!$A$5:$A$293,$D1734,시도_소아과개폐업!$B$5:$B$293,$B1734)</f>
        <v>12</v>
      </c>
      <c r="AU1734" s="14" t="n">
        <f aca="false">SUMIFS(시도_소아과개폐업!$D$5:$D$293,시도_소아과개폐업!$A$5:$A$293,$D1734,시도_소아과개폐업!$B$5:$B$293,$B1734)</f>
        <v>13</v>
      </c>
      <c r="AV1734" s="14" t="n">
        <f aca="false">SUMIFS(시도_소아과개폐업!$F$5:$F$293,시도_소아과개폐업!$A$5:$A$293,$D1734,시도_소아과개폐업!$B$5:$B$293,$B1734)</f>
        <v>-1</v>
      </c>
      <c r="AW1734" s="15" t="n">
        <f aca="false">SUMIFS(시도_소아과개폐업!$G$5:$G$293,시도_소아과개폐업!$A$5:$A$293,$D1734,시도_소아과개폐업!$B$5:$B$293,$B1734)</f>
        <v>0.196969696969697</v>
      </c>
      <c r="AX1734" s="14" t="n">
        <f aca="false">SUMIFS(시도_소아과개폐업!$H$5:$H$293,시도_소아과개폐업!$A$5:$A$293,$D1734,시도_소아과개폐업!$B$5:$B$293,$B1734)</f>
        <v>39</v>
      </c>
      <c r="AY1734" s="14" t="n">
        <f aca="false">SUMIFS(시군구_병원급!$E$5:$E$3668,시군구_병원급!$A$5:$A$3668,$A1734,시군구_병원급!$D$5:$D$3668,$D1734)</f>
        <v>1</v>
      </c>
      <c r="AZ1734" s="14" t="n">
        <f aca="false">SUMIFS(시군구_병원급!$F$5:$F$3668,시군구_병원급!$A$5:$A$3668,$A1734,시군구_병원급!$D$5:$D$3668,$D1734)</f>
        <v>0</v>
      </c>
      <c r="BA1734" s="14" t="n">
        <f aca="false">SUMIFS(시군구_병원급!$G$5:$G$3668,시군구_병원급!$A$5:$A$3668,$A1734,시군구_병원급!$D$5:$D$3668,$D1734)</f>
        <v>0</v>
      </c>
      <c r="BB1734" s="14" t="n">
        <f aca="false">SUMIFS(시군구_병원급!$H$5:$H$3668,시군구_병원급!$A$5:$A$3668,$A1734,시군구_병원급!$D$5:$D$3668,$D1734)</f>
        <v>2</v>
      </c>
      <c r="BC1734" s="16" t="n">
        <f aca="false">K1734+AY1734</f>
        <v>1</v>
      </c>
      <c r="BD1734" s="17" t="n">
        <f aca="false">IF(E1734=0,"",(K1734+AY1734)/E1734*1000)</f>
        <v>2.04081632653061</v>
      </c>
      <c r="BE1734" s="16" t="n">
        <f aca="false">AY1734-SUMIFS(시군구_병원급!$E$5:$E$3668,시군구_병원급!$A$5:$A$3668,$A1734,시군구_병원급!$D$5:$D$3668,$D1734-3)</f>
        <v>0</v>
      </c>
      <c r="BF1734" s="16" t="n">
        <f aca="false">IF(AY1734=0,1,0)</f>
        <v>0</v>
      </c>
      <c r="BG1734" s="16" t="n">
        <f aca="false">IF(K1734+AY1734=0,1,0)</f>
        <v>0</v>
      </c>
      <c r="BH1734" s="16" t="n">
        <f aca="false">AF1734+AG1734+AH1734</f>
        <v>2</v>
      </c>
      <c r="BI1734" s="18" t="n">
        <f aca="false">IF(H1734=0,"",BH1734/H1734)</f>
        <v>0.166666666666667</v>
      </c>
      <c r="BJ1734" s="16" t="n">
        <f aca="false">IF(AP1734="","",AP1734+AN1734)</f>
        <v>1</v>
      </c>
    </row>
    <row r="1735" customFormat="false" ht="15" hidden="false" customHeight="true" outlineLevel="0" collapsed="false">
      <c r="A1735" s="9" t="s">
        <v>312</v>
      </c>
      <c r="B1735" s="10" t="s">
        <v>288</v>
      </c>
      <c r="C1735" s="10" t="s">
        <v>313</v>
      </c>
      <c r="D1735" s="9" t="n">
        <v>2023</v>
      </c>
      <c r="E1735" s="11" t="n">
        <v>3040</v>
      </c>
      <c r="F1735" s="11" t="n">
        <v>380</v>
      </c>
      <c r="G1735" s="11" t="n">
        <v>388</v>
      </c>
      <c r="H1735" s="11" t="n">
        <v>55</v>
      </c>
      <c r="I1735" s="11" t="n">
        <v>2508</v>
      </c>
      <c r="J1735" s="11" t="n">
        <v>1954</v>
      </c>
      <c r="K1735" s="11" t="n">
        <v>4</v>
      </c>
      <c r="L1735" s="12" t="n">
        <v>18.0921052631579</v>
      </c>
      <c r="M1735" s="12" t="n">
        <v>1.31578947368421</v>
      </c>
      <c r="N1735" s="13" t="n">
        <v>0.779106858054227</v>
      </c>
      <c r="O1735" s="13" t="n">
        <v>0.825</v>
      </c>
      <c r="P1735" s="13" t="n">
        <v>0.127631578947368</v>
      </c>
      <c r="Q1735" s="13" t="n">
        <v>-0.255449424442812</v>
      </c>
      <c r="R1735" s="13" t="n">
        <v>-0.307142857142857</v>
      </c>
      <c r="S1735" s="11" t="n">
        <v>-1</v>
      </c>
      <c r="T1735" s="13" t="n">
        <v>-0.0517241379310345</v>
      </c>
      <c r="U1735" s="13" t="n">
        <v>-0.0606741573033708</v>
      </c>
      <c r="V1735" s="11" t="n">
        <v>0</v>
      </c>
      <c r="W1735" s="13"/>
      <c r="X1735" s="11"/>
      <c r="Y1735" s="11"/>
      <c r="Z1735" s="11"/>
      <c r="AA1735" s="11"/>
      <c r="AB1735" s="10" t="s">
        <v>516</v>
      </c>
      <c r="AC1735" s="11" t="n">
        <v>15</v>
      </c>
      <c r="AD1735" s="11" t="n">
        <v>17</v>
      </c>
      <c r="AE1735" s="11" t="n">
        <v>11</v>
      </c>
      <c r="AF1735" s="11" t="n">
        <v>3</v>
      </c>
      <c r="AG1735" s="11" t="n">
        <v>9</v>
      </c>
      <c r="AH1735" s="11" t="n">
        <v>0</v>
      </c>
      <c r="AI1735" s="13" t="n">
        <v>0.272727272727273</v>
      </c>
      <c r="AJ1735" s="13" t="n">
        <v>0.309090909090909</v>
      </c>
      <c r="AK1735" s="13" t="n">
        <v>0.2</v>
      </c>
      <c r="AL1735" s="13" t="n">
        <v>0.0545454545454545</v>
      </c>
      <c r="AM1735" s="13" t="n">
        <v>0.163636363636364</v>
      </c>
      <c r="AN1735" s="11" t="n">
        <v>3</v>
      </c>
      <c r="AO1735" s="13" t="n">
        <v>0.0517241379310345</v>
      </c>
      <c r="AP1735" s="11" t="n">
        <v>6</v>
      </c>
      <c r="AQ1735" s="11" t="n">
        <v>3</v>
      </c>
      <c r="AR1735" s="13" t="n">
        <v>0.0983606557377049</v>
      </c>
      <c r="AS1735" s="13" t="n">
        <v>0.0491803278688525</v>
      </c>
      <c r="AT1735" s="14" t="n">
        <f aca="false">SUMIFS(시도_소아과개폐업!$C$5:$C$293,시도_소아과개폐업!$A$5:$A$293,$D1735,시도_소아과개폐업!$B$5:$B$293,$B1735)</f>
        <v>12</v>
      </c>
      <c r="AU1735" s="14" t="n">
        <f aca="false">SUMIFS(시도_소아과개폐업!$D$5:$D$293,시도_소아과개폐업!$A$5:$A$293,$D1735,시도_소아과개폐업!$B$5:$B$293,$B1735)</f>
        <v>13</v>
      </c>
      <c r="AV1735" s="14" t="n">
        <f aca="false">SUMIFS(시도_소아과개폐업!$F$5:$F$293,시도_소아과개폐업!$A$5:$A$293,$D1735,시도_소아과개폐업!$B$5:$B$293,$B1735)</f>
        <v>-1</v>
      </c>
      <c r="AW1735" s="15" t="n">
        <f aca="false">SUMIFS(시도_소아과개폐업!$G$5:$G$293,시도_소아과개폐업!$A$5:$A$293,$D1735,시도_소아과개폐업!$B$5:$B$293,$B1735)</f>
        <v>0.196969696969697</v>
      </c>
      <c r="AX1735" s="14" t="n">
        <f aca="false">SUMIFS(시도_소아과개폐업!$H$5:$H$293,시도_소아과개폐업!$A$5:$A$293,$D1735,시도_소아과개폐업!$B$5:$B$293,$B1735)</f>
        <v>39</v>
      </c>
      <c r="AY1735" s="14" t="n">
        <f aca="false">SUMIFS(시군구_병원급!$E$5:$E$3668,시군구_병원급!$A$5:$A$3668,$A1735,시군구_병원급!$D$5:$D$3668,$D1735)</f>
        <v>1</v>
      </c>
      <c r="AZ1735" s="14" t="n">
        <f aca="false">SUMIFS(시군구_병원급!$F$5:$F$3668,시군구_병원급!$A$5:$A$3668,$A1735,시군구_병원급!$D$5:$D$3668,$D1735)</f>
        <v>1</v>
      </c>
      <c r="BA1735" s="14" t="n">
        <f aca="false">SUMIFS(시군구_병원급!$G$5:$G$3668,시군구_병원급!$A$5:$A$3668,$A1735,시군구_병원급!$D$5:$D$3668,$D1735)</f>
        <v>2</v>
      </c>
      <c r="BB1735" s="14" t="n">
        <f aca="false">SUMIFS(시군구_병원급!$H$5:$H$3668,시군구_병원급!$A$5:$A$3668,$A1735,시군구_병원급!$D$5:$D$3668,$D1735)</f>
        <v>9</v>
      </c>
      <c r="BC1735" s="16" t="n">
        <f aca="false">K1735+AY1735</f>
        <v>5</v>
      </c>
      <c r="BD1735" s="17" t="n">
        <f aca="false">IF(E1735=0,"",(K1735+AY1735)/E1735*1000)</f>
        <v>1.64473684210526</v>
      </c>
      <c r="BE1735" s="16" t="n">
        <f aca="false">AY1735-SUMIFS(시군구_병원급!$E$5:$E$3668,시군구_병원급!$A$5:$A$3668,$A1735,시군구_병원급!$D$5:$D$3668,$D1735-3)</f>
        <v>0</v>
      </c>
      <c r="BF1735" s="16" t="n">
        <f aca="false">IF(AY1735=0,1,0)</f>
        <v>0</v>
      </c>
      <c r="BG1735" s="16" t="n">
        <f aca="false">IF(K1735+AY1735=0,1,0)</f>
        <v>0</v>
      </c>
      <c r="BH1735" s="16" t="n">
        <f aca="false">AF1735+AG1735+AH1735</f>
        <v>12</v>
      </c>
      <c r="BI1735" s="18" t="n">
        <f aca="false">IF(H1735=0,"",BH1735/H1735)</f>
        <v>0.218181818181818</v>
      </c>
      <c r="BJ1735" s="16" t="n">
        <f aca="false">IF(AP1735="","",AP1735+AN1735)</f>
        <v>9</v>
      </c>
    </row>
    <row r="1736" customFormat="false" ht="15" hidden="false" customHeight="true" outlineLevel="0" collapsed="false">
      <c r="A1736" s="9" t="s">
        <v>314</v>
      </c>
      <c r="B1736" s="10" t="s">
        <v>288</v>
      </c>
      <c r="C1736" s="10" t="s">
        <v>315</v>
      </c>
      <c r="D1736" s="9" t="n">
        <v>2023</v>
      </c>
      <c r="E1736" s="11" t="n">
        <v>1704</v>
      </c>
      <c r="F1736" s="11" t="n">
        <v>268</v>
      </c>
      <c r="G1736" s="11" t="n">
        <v>280</v>
      </c>
      <c r="H1736" s="11" t="n">
        <v>25</v>
      </c>
      <c r="I1736" s="11" t="n">
        <v>1380</v>
      </c>
      <c r="J1736" s="11" t="n">
        <v>890</v>
      </c>
      <c r="K1736" s="11" t="n">
        <v>0</v>
      </c>
      <c r="L1736" s="12" t="n">
        <v>14.6713615023474</v>
      </c>
      <c r="M1736" s="12" t="n">
        <v>0</v>
      </c>
      <c r="N1736" s="13" t="n">
        <v>0.644927536231884</v>
      </c>
      <c r="O1736" s="13" t="n">
        <v>0.809859154929578</v>
      </c>
      <c r="P1736" s="13" t="n">
        <v>0.164319248826291</v>
      </c>
      <c r="Q1736" s="13" t="n">
        <v>-0.0580431177446102</v>
      </c>
      <c r="R1736" s="13" t="n">
        <v>0.133603238866397</v>
      </c>
      <c r="S1736" s="11" t="n">
        <v>0</v>
      </c>
      <c r="T1736" s="13" t="n">
        <v>0</v>
      </c>
      <c r="U1736" s="13" t="n">
        <v>-0.0681971640783254</v>
      </c>
      <c r="V1736" s="11" t="n">
        <v>1</v>
      </c>
      <c r="W1736" s="13"/>
      <c r="X1736" s="11"/>
      <c r="Y1736" s="11"/>
      <c r="Z1736" s="11"/>
      <c r="AA1736" s="11"/>
      <c r="AB1736" s="10" t="s">
        <v>516</v>
      </c>
      <c r="AC1736" s="11" t="n">
        <v>4</v>
      </c>
      <c r="AD1736" s="11" t="n">
        <v>5</v>
      </c>
      <c r="AE1736" s="11" t="n">
        <v>5</v>
      </c>
      <c r="AF1736" s="11" t="n">
        <v>2</v>
      </c>
      <c r="AG1736" s="11" t="n">
        <v>9</v>
      </c>
      <c r="AH1736" s="11" t="n">
        <v>0</v>
      </c>
      <c r="AI1736" s="13" t="n">
        <v>0.16</v>
      </c>
      <c r="AJ1736" s="13" t="n">
        <v>0.2</v>
      </c>
      <c r="AK1736" s="13" t="n">
        <v>0.2</v>
      </c>
      <c r="AL1736" s="13" t="n">
        <v>0.08</v>
      </c>
      <c r="AM1736" s="13" t="n">
        <v>0.36</v>
      </c>
      <c r="AN1736" s="11" t="n">
        <v>1</v>
      </c>
      <c r="AO1736" s="13" t="n">
        <v>0.0384615384615385</v>
      </c>
      <c r="AP1736" s="11" t="n">
        <v>3</v>
      </c>
      <c r="AQ1736" s="11" t="n">
        <v>4</v>
      </c>
      <c r="AR1736" s="13" t="n">
        <v>0.12</v>
      </c>
      <c r="AS1736" s="13" t="n">
        <v>0.16</v>
      </c>
      <c r="AT1736" s="14" t="n">
        <f aca="false">SUMIFS(시도_소아과개폐업!$C$5:$C$293,시도_소아과개폐업!$A$5:$A$293,$D1736,시도_소아과개폐업!$B$5:$B$293,$B1736)</f>
        <v>12</v>
      </c>
      <c r="AU1736" s="14" t="n">
        <f aca="false">SUMIFS(시도_소아과개폐업!$D$5:$D$293,시도_소아과개폐업!$A$5:$A$293,$D1736,시도_소아과개폐업!$B$5:$B$293,$B1736)</f>
        <v>13</v>
      </c>
      <c r="AV1736" s="14" t="n">
        <f aca="false">SUMIFS(시도_소아과개폐업!$F$5:$F$293,시도_소아과개폐업!$A$5:$A$293,$D1736,시도_소아과개폐업!$B$5:$B$293,$B1736)</f>
        <v>-1</v>
      </c>
      <c r="AW1736" s="15" t="n">
        <f aca="false">SUMIFS(시도_소아과개폐업!$G$5:$G$293,시도_소아과개폐업!$A$5:$A$293,$D1736,시도_소아과개폐업!$B$5:$B$293,$B1736)</f>
        <v>0.196969696969697</v>
      </c>
      <c r="AX1736" s="14" t="n">
        <f aca="false">SUMIFS(시도_소아과개폐업!$H$5:$H$293,시도_소아과개폐업!$A$5:$A$293,$D1736,시도_소아과개폐업!$B$5:$B$293,$B1736)</f>
        <v>39</v>
      </c>
      <c r="AY1736" s="14" t="n">
        <f aca="false">SUMIFS(시군구_병원급!$E$5:$E$3668,시군구_병원급!$A$5:$A$3668,$A1736,시군구_병원급!$D$5:$D$3668,$D1736)</f>
        <v>0</v>
      </c>
      <c r="AZ1736" s="14" t="n">
        <f aca="false">SUMIFS(시군구_병원급!$F$5:$F$3668,시군구_병원급!$A$5:$A$3668,$A1736,시군구_병원급!$D$5:$D$3668,$D1736)</f>
        <v>1</v>
      </c>
      <c r="BA1736" s="14" t="n">
        <f aca="false">SUMIFS(시군구_병원급!$G$5:$G$3668,시군구_병원급!$A$5:$A$3668,$A1736,시군구_병원급!$D$5:$D$3668,$D1736)</f>
        <v>3</v>
      </c>
      <c r="BB1736" s="14" t="n">
        <f aca="false">SUMIFS(시군구_병원급!$H$5:$H$3668,시군구_병원급!$A$5:$A$3668,$A1736,시군구_병원급!$D$5:$D$3668,$D1736)</f>
        <v>3</v>
      </c>
      <c r="BC1736" s="16" t="n">
        <f aca="false">K1736+AY1736</f>
        <v>0</v>
      </c>
      <c r="BD1736" s="17" t="n">
        <f aca="false">IF(E1736=0,"",(K1736+AY1736)/E1736*1000)</f>
        <v>0</v>
      </c>
      <c r="BE1736" s="16" t="n">
        <f aca="false">AY1736-SUMIFS(시군구_병원급!$E$5:$E$3668,시군구_병원급!$A$5:$A$3668,$A1736,시군구_병원급!$D$5:$D$3668,$D1736-3)</f>
        <v>0</v>
      </c>
      <c r="BF1736" s="16" t="n">
        <f aca="false">IF(AY1736=0,1,0)</f>
        <v>1</v>
      </c>
      <c r="BG1736" s="16" t="n">
        <f aca="false">IF(K1736+AY1736=0,1,0)</f>
        <v>1</v>
      </c>
      <c r="BH1736" s="16" t="n">
        <f aca="false">AF1736+AG1736+AH1736</f>
        <v>11</v>
      </c>
      <c r="BI1736" s="18" t="n">
        <f aca="false">IF(H1736=0,"",BH1736/H1736)</f>
        <v>0.44</v>
      </c>
      <c r="BJ1736" s="16" t="n">
        <f aca="false">IF(AP1736="","",AP1736+AN1736)</f>
        <v>4</v>
      </c>
    </row>
    <row r="1737" customFormat="false" ht="15" hidden="false" customHeight="true" outlineLevel="0" collapsed="false">
      <c r="A1737" s="9" t="s">
        <v>316</v>
      </c>
      <c r="B1737" s="10" t="s">
        <v>288</v>
      </c>
      <c r="C1737" s="10" t="s">
        <v>317</v>
      </c>
      <c r="D1737" s="9" t="n">
        <v>2023</v>
      </c>
      <c r="E1737" s="11" t="n">
        <v>1129</v>
      </c>
      <c r="F1737" s="11" t="n">
        <v>134</v>
      </c>
      <c r="G1737" s="11" t="n">
        <v>134</v>
      </c>
      <c r="H1737" s="11" t="n">
        <v>21</v>
      </c>
      <c r="I1737" s="11" t="n">
        <v>1366</v>
      </c>
      <c r="J1737" s="11" t="n">
        <v>787</v>
      </c>
      <c r="K1737" s="11" t="n">
        <v>0</v>
      </c>
      <c r="L1737" s="12" t="n">
        <v>18.6005314437555</v>
      </c>
      <c r="M1737" s="12" t="n">
        <v>0</v>
      </c>
      <c r="N1737" s="13" t="n">
        <v>0.576134699853587</v>
      </c>
      <c r="O1737" s="13" t="n">
        <v>1.20992028343667</v>
      </c>
      <c r="P1737" s="13" t="n">
        <v>0.118689105403012</v>
      </c>
      <c r="Q1737" s="13" t="n">
        <v>-0.287247474747475</v>
      </c>
      <c r="R1737" s="13" t="n">
        <v>-0.385321100917431</v>
      </c>
      <c r="S1737" s="11" t="n">
        <v>0</v>
      </c>
      <c r="T1737" s="13" t="n">
        <v>-0.0869565217391305</v>
      </c>
      <c r="U1737" s="13" t="n">
        <v>-0.0447552447552447</v>
      </c>
      <c r="V1737" s="11" t="n">
        <v>1</v>
      </c>
      <c r="W1737" s="13"/>
      <c r="X1737" s="11"/>
      <c r="Y1737" s="11"/>
      <c r="Z1737" s="11"/>
      <c r="AA1737" s="11"/>
      <c r="AB1737" s="10" t="s">
        <v>516</v>
      </c>
      <c r="AC1737" s="11" t="n">
        <v>1</v>
      </c>
      <c r="AD1737" s="11" t="n">
        <v>7</v>
      </c>
      <c r="AE1737" s="11" t="n">
        <v>2</v>
      </c>
      <c r="AF1737" s="11" t="n">
        <v>3</v>
      </c>
      <c r="AG1737" s="11" t="n">
        <v>8</v>
      </c>
      <c r="AH1737" s="11" t="n">
        <v>0</v>
      </c>
      <c r="AI1737" s="13" t="n">
        <v>0.0476190476190476</v>
      </c>
      <c r="AJ1737" s="13" t="n">
        <v>0.333333333333333</v>
      </c>
      <c r="AK1737" s="13" t="n">
        <v>0.0952380952380952</v>
      </c>
      <c r="AL1737" s="13" t="n">
        <v>0.142857142857143</v>
      </c>
      <c r="AM1737" s="13" t="n">
        <v>0.380952380952381</v>
      </c>
      <c r="AN1737" s="11" t="n">
        <v>1</v>
      </c>
      <c r="AO1737" s="13" t="n">
        <v>0.0454545454545455</v>
      </c>
      <c r="AP1737" s="11" t="n">
        <v>3</v>
      </c>
      <c r="AQ1737" s="11" t="n">
        <v>0</v>
      </c>
      <c r="AR1737" s="13" t="n">
        <v>0.12</v>
      </c>
      <c r="AS1737" s="13" t="n">
        <v>0</v>
      </c>
      <c r="AT1737" s="14" t="n">
        <f aca="false">SUMIFS(시도_소아과개폐업!$C$5:$C$293,시도_소아과개폐업!$A$5:$A$293,$D1737,시도_소아과개폐업!$B$5:$B$293,$B1737)</f>
        <v>12</v>
      </c>
      <c r="AU1737" s="14" t="n">
        <f aca="false">SUMIFS(시도_소아과개폐업!$D$5:$D$293,시도_소아과개폐업!$A$5:$A$293,$D1737,시도_소아과개폐업!$B$5:$B$293,$B1737)</f>
        <v>13</v>
      </c>
      <c r="AV1737" s="14" t="n">
        <f aca="false">SUMIFS(시도_소아과개폐업!$F$5:$F$293,시도_소아과개폐업!$A$5:$A$293,$D1737,시도_소아과개폐업!$B$5:$B$293,$B1737)</f>
        <v>-1</v>
      </c>
      <c r="AW1737" s="15" t="n">
        <f aca="false">SUMIFS(시도_소아과개폐업!$G$5:$G$293,시도_소아과개폐업!$A$5:$A$293,$D1737,시도_소아과개폐업!$B$5:$B$293,$B1737)</f>
        <v>0.196969696969697</v>
      </c>
      <c r="AX1737" s="14" t="n">
        <f aca="false">SUMIFS(시도_소아과개폐업!$H$5:$H$293,시도_소아과개폐업!$A$5:$A$293,$D1737,시도_소아과개폐업!$B$5:$B$293,$B1737)</f>
        <v>39</v>
      </c>
      <c r="AY1737" s="14" t="n">
        <f aca="false">SUMIFS(시군구_병원급!$E$5:$E$3668,시군구_병원급!$A$5:$A$3668,$A1737,시군구_병원급!$D$5:$D$3668,$D1737)</f>
        <v>0</v>
      </c>
      <c r="AZ1737" s="14" t="n">
        <f aca="false">SUMIFS(시군구_병원급!$F$5:$F$3668,시군구_병원급!$A$5:$A$3668,$A1737,시군구_병원급!$D$5:$D$3668,$D1737)</f>
        <v>0</v>
      </c>
      <c r="BA1737" s="14" t="n">
        <f aca="false">SUMIFS(시군구_병원급!$G$5:$G$3668,시군구_병원급!$A$5:$A$3668,$A1737,시군구_병원급!$D$5:$D$3668,$D1737)</f>
        <v>0</v>
      </c>
      <c r="BB1737" s="14" t="n">
        <f aca="false">SUMIFS(시군구_병원급!$H$5:$H$3668,시군구_병원급!$A$5:$A$3668,$A1737,시군구_병원급!$D$5:$D$3668,$D1737)</f>
        <v>3</v>
      </c>
      <c r="BC1737" s="16" t="n">
        <f aca="false">K1737+AY1737</f>
        <v>0</v>
      </c>
      <c r="BD1737" s="17" t="n">
        <f aca="false">IF(E1737=0,"",(K1737+AY1737)/E1737*1000)</f>
        <v>0</v>
      </c>
      <c r="BE1737" s="16" t="n">
        <f aca="false">AY1737-SUMIFS(시군구_병원급!$E$5:$E$3668,시군구_병원급!$A$5:$A$3668,$A1737,시군구_병원급!$D$5:$D$3668,$D1737-3)</f>
        <v>0</v>
      </c>
      <c r="BF1737" s="16" t="n">
        <f aca="false">IF(AY1737=0,1,0)</f>
        <v>1</v>
      </c>
      <c r="BG1737" s="16" t="n">
        <f aca="false">IF(K1737+AY1737=0,1,0)</f>
        <v>1</v>
      </c>
      <c r="BH1737" s="16" t="n">
        <f aca="false">AF1737+AG1737+AH1737</f>
        <v>11</v>
      </c>
      <c r="BI1737" s="18" t="n">
        <f aca="false">IF(H1737=0,"",BH1737/H1737)</f>
        <v>0.523809523809524</v>
      </c>
      <c r="BJ1737" s="16" t="n">
        <f aca="false">IF(AP1737="","",AP1737+AN1737)</f>
        <v>4</v>
      </c>
    </row>
    <row r="1738" customFormat="false" ht="15" hidden="false" customHeight="true" outlineLevel="0" collapsed="false">
      <c r="A1738" s="9" t="s">
        <v>318</v>
      </c>
      <c r="B1738" s="10" t="s">
        <v>319</v>
      </c>
      <c r="C1738" s="10" t="s">
        <v>320</v>
      </c>
      <c r="D1738" s="9" t="n">
        <v>2023</v>
      </c>
      <c r="E1738" s="11" t="n">
        <v>5987</v>
      </c>
      <c r="F1738" s="11" t="n">
        <v>777</v>
      </c>
      <c r="G1738" s="11" t="n">
        <v>815</v>
      </c>
      <c r="H1738" s="11" t="n">
        <v>136</v>
      </c>
      <c r="I1738" s="11" t="n">
        <v>7953</v>
      </c>
      <c r="J1738" s="11" t="n">
        <v>5069</v>
      </c>
      <c r="K1738" s="11" t="n">
        <v>2</v>
      </c>
      <c r="L1738" s="12" t="n">
        <v>22.7158844162352</v>
      </c>
      <c r="M1738" s="12" t="n">
        <v>0.334057123768164</v>
      </c>
      <c r="N1738" s="13" t="n">
        <v>0.637369546083239</v>
      </c>
      <c r="O1738" s="13" t="n">
        <v>1.32837815266411</v>
      </c>
      <c r="P1738" s="13" t="n">
        <v>0.136128277935527</v>
      </c>
      <c r="Q1738" s="13" t="n">
        <v>-0.319349704411096</v>
      </c>
      <c r="R1738" s="13" t="n">
        <v>-0.153686396677051</v>
      </c>
      <c r="S1738" s="11" t="n">
        <v>-1</v>
      </c>
      <c r="T1738" s="13" t="n">
        <v>-0.116883116883117</v>
      </c>
      <c r="U1738" s="13" t="n">
        <v>-0.109805238415044</v>
      </c>
      <c r="V1738" s="11" t="n">
        <v>0</v>
      </c>
      <c r="W1738" s="13"/>
      <c r="X1738" s="11"/>
      <c r="Y1738" s="11"/>
      <c r="Z1738" s="11"/>
      <c r="AA1738" s="11"/>
      <c r="AB1738" s="10" t="s">
        <v>516</v>
      </c>
      <c r="AC1738" s="11" t="n">
        <v>14</v>
      </c>
      <c r="AD1738" s="11" t="n">
        <v>49</v>
      </c>
      <c r="AE1738" s="11" t="n">
        <v>51</v>
      </c>
      <c r="AF1738" s="11" t="n">
        <v>2</v>
      </c>
      <c r="AG1738" s="11" t="n">
        <v>19</v>
      </c>
      <c r="AH1738" s="11" t="n">
        <v>1</v>
      </c>
      <c r="AI1738" s="13" t="n">
        <v>0.102941176470588</v>
      </c>
      <c r="AJ1738" s="13" t="n">
        <v>0.360294117647059</v>
      </c>
      <c r="AK1738" s="13" t="n">
        <v>0.375</v>
      </c>
      <c r="AL1738" s="13" t="n">
        <v>0.0147058823529412</v>
      </c>
      <c r="AM1738" s="13" t="n">
        <v>0.139705882352941</v>
      </c>
      <c r="AN1738" s="11" t="n">
        <v>4</v>
      </c>
      <c r="AO1738" s="13" t="n">
        <v>0.0285714285714286</v>
      </c>
      <c r="AP1738" s="11" t="n">
        <v>21</v>
      </c>
      <c r="AQ1738" s="11" t="n">
        <v>1</v>
      </c>
      <c r="AR1738" s="13" t="n">
        <v>0.13125</v>
      </c>
      <c r="AS1738" s="13" t="n">
        <v>0.00625</v>
      </c>
      <c r="AT1738" s="14" t="n">
        <f aca="false">SUMIFS(시도_소아과개폐업!$C$5:$C$293,시도_소아과개폐업!$A$5:$A$293,$D1738,시도_소아과개폐업!$B$5:$B$293,$B1738)</f>
        <v>12</v>
      </c>
      <c r="AU1738" s="14" t="n">
        <f aca="false">SUMIFS(시도_소아과개폐업!$D$5:$D$293,시도_소아과개폐업!$A$5:$A$293,$D1738,시도_소아과개폐업!$B$5:$B$293,$B1738)</f>
        <v>22</v>
      </c>
      <c r="AV1738" s="14" t="n">
        <f aca="false">SUMIFS(시도_소아과개폐업!$F$5:$F$293,시도_소아과개폐업!$A$5:$A$293,$D1738,시도_소아과개폐업!$B$5:$B$293,$B1738)</f>
        <v>-10</v>
      </c>
      <c r="AW1738" s="15" t="n">
        <f aca="false">SUMIFS(시도_소아과개폐업!$G$5:$G$293,시도_소아과개폐업!$A$5:$A$293,$D1738,시도_소아과개폐업!$B$5:$B$293,$B1738)</f>
        <v>0.846153846153846</v>
      </c>
      <c r="AX1738" s="14" t="n">
        <f aca="false">SUMIFS(시도_소아과개폐업!$H$5:$H$293,시도_소아과개폐업!$A$5:$A$293,$D1738,시도_소아과개폐업!$B$5:$B$293,$B1738)</f>
        <v>46</v>
      </c>
      <c r="AY1738" s="14" t="n">
        <f aca="false">SUMIFS(시군구_병원급!$E$5:$E$3668,시군구_병원급!$A$5:$A$3668,$A1738,시군구_병원급!$D$5:$D$3668,$D1738)</f>
        <v>7</v>
      </c>
      <c r="AZ1738" s="14" t="n">
        <f aca="false">SUMIFS(시군구_병원급!$F$5:$F$3668,시군구_병원급!$A$5:$A$3668,$A1738,시군구_병원급!$D$5:$D$3668,$D1738)</f>
        <v>5</v>
      </c>
      <c r="BA1738" s="14" t="n">
        <f aca="false">SUMIFS(시군구_병원급!$G$5:$G$3668,시군구_병원급!$A$5:$A$3668,$A1738,시군구_병원급!$D$5:$D$3668,$D1738)</f>
        <v>21</v>
      </c>
      <c r="BB1738" s="14" t="n">
        <f aca="false">SUMIFS(시군구_병원급!$H$5:$H$3668,시군구_병원급!$A$5:$A$3668,$A1738,시군구_병원급!$D$5:$D$3668,$D1738)</f>
        <v>43</v>
      </c>
      <c r="BC1738" s="16" t="n">
        <f aca="false">K1738+AY1738</f>
        <v>9</v>
      </c>
      <c r="BD1738" s="17" t="n">
        <f aca="false">IF(E1738=0,"",(K1738+AY1738)/E1738*1000)</f>
        <v>1.50325705695674</v>
      </c>
      <c r="BE1738" s="16" t="n">
        <f aca="false">AY1738-SUMIFS(시군구_병원급!$E$5:$E$3668,시군구_병원급!$A$5:$A$3668,$A1738,시군구_병원급!$D$5:$D$3668,$D1738-3)</f>
        <v>-1</v>
      </c>
      <c r="BF1738" s="16" t="n">
        <f aca="false">IF(AY1738=0,1,0)</f>
        <v>0</v>
      </c>
      <c r="BG1738" s="16" t="n">
        <f aca="false">IF(K1738+AY1738=0,1,0)</f>
        <v>0</v>
      </c>
      <c r="BH1738" s="16" t="n">
        <f aca="false">AF1738+AG1738+AH1738</f>
        <v>22</v>
      </c>
      <c r="BI1738" s="18" t="n">
        <f aca="false">IF(H1738=0,"",BH1738/H1738)</f>
        <v>0.161764705882353</v>
      </c>
      <c r="BJ1738" s="16" t="n">
        <f aca="false">IF(AP1738="","",AP1738+AN1738)</f>
        <v>25</v>
      </c>
    </row>
    <row r="1739" customFormat="false" ht="15" hidden="false" customHeight="true" outlineLevel="0" collapsed="false">
      <c r="A1739" s="9" t="s">
        <v>321</v>
      </c>
      <c r="B1739" s="10" t="s">
        <v>319</v>
      </c>
      <c r="C1739" s="10" t="s">
        <v>322</v>
      </c>
      <c r="D1739" s="9" t="n">
        <v>2023</v>
      </c>
      <c r="E1739" s="11" t="n">
        <v>8461</v>
      </c>
      <c r="F1739" s="11" t="n">
        <v>1108</v>
      </c>
      <c r="G1739" s="11" t="n">
        <v>1121</v>
      </c>
      <c r="H1739" s="11" t="n">
        <v>125</v>
      </c>
      <c r="I1739" s="11" t="n">
        <v>7398</v>
      </c>
      <c r="J1739" s="11" t="n">
        <v>5354</v>
      </c>
      <c r="K1739" s="11" t="n">
        <v>6</v>
      </c>
      <c r="L1739" s="12" t="n">
        <v>14.7736674151992</v>
      </c>
      <c r="M1739" s="12" t="n">
        <v>0.709136035929559</v>
      </c>
      <c r="N1739" s="13" t="n">
        <v>0.723709110570424</v>
      </c>
      <c r="O1739" s="13" t="n">
        <v>0.874364732301146</v>
      </c>
      <c r="P1739" s="13" t="n">
        <v>0.132490249379506</v>
      </c>
      <c r="Q1739" s="13" t="n">
        <v>-0.242728005012083</v>
      </c>
      <c r="R1739" s="13" t="n">
        <v>-0.237933378653977</v>
      </c>
      <c r="S1739" s="11" t="n">
        <v>0</v>
      </c>
      <c r="T1739" s="13" t="n">
        <v>-0.0601503759398496</v>
      </c>
      <c r="U1739" s="13" t="n">
        <v>-0.0897009966777409</v>
      </c>
      <c r="V1739" s="11" t="n">
        <v>0</v>
      </c>
      <c r="W1739" s="13"/>
      <c r="X1739" s="11"/>
      <c r="Y1739" s="11"/>
      <c r="Z1739" s="11"/>
      <c r="AA1739" s="11"/>
      <c r="AB1739" s="10" t="s">
        <v>516</v>
      </c>
      <c r="AC1739" s="11" t="n">
        <v>25</v>
      </c>
      <c r="AD1739" s="11" t="n">
        <v>48</v>
      </c>
      <c r="AE1739" s="11" t="n">
        <v>23</v>
      </c>
      <c r="AF1739" s="11" t="n">
        <v>8</v>
      </c>
      <c r="AG1739" s="11" t="n">
        <v>21</v>
      </c>
      <c r="AH1739" s="11" t="n">
        <v>0</v>
      </c>
      <c r="AI1739" s="13" t="n">
        <v>0.2</v>
      </c>
      <c r="AJ1739" s="13" t="n">
        <v>0.384</v>
      </c>
      <c r="AK1739" s="13" t="n">
        <v>0.184</v>
      </c>
      <c r="AL1739" s="13" t="n">
        <v>0.064</v>
      </c>
      <c r="AM1739" s="13" t="n">
        <v>0.168</v>
      </c>
      <c r="AN1739" s="11" t="n">
        <v>5</v>
      </c>
      <c r="AO1739" s="13" t="n">
        <v>0.0384615384615385</v>
      </c>
      <c r="AP1739" s="11" t="n">
        <v>11</v>
      </c>
      <c r="AQ1739" s="11" t="n">
        <v>2</v>
      </c>
      <c r="AR1739" s="13" t="n">
        <v>0.079136690647482</v>
      </c>
      <c r="AS1739" s="13" t="n">
        <v>0.0143884892086331</v>
      </c>
      <c r="AT1739" s="14" t="n">
        <f aca="false">SUMIFS(시도_소아과개폐업!$C$5:$C$293,시도_소아과개폐업!$A$5:$A$293,$D1739,시도_소아과개폐업!$B$5:$B$293,$B1739)</f>
        <v>12</v>
      </c>
      <c r="AU1739" s="14" t="n">
        <f aca="false">SUMIFS(시도_소아과개폐업!$D$5:$D$293,시도_소아과개폐업!$A$5:$A$293,$D1739,시도_소아과개폐업!$B$5:$B$293,$B1739)</f>
        <v>22</v>
      </c>
      <c r="AV1739" s="14" t="n">
        <f aca="false">SUMIFS(시도_소아과개폐업!$F$5:$F$293,시도_소아과개폐업!$A$5:$A$293,$D1739,시도_소아과개폐업!$B$5:$B$293,$B1739)</f>
        <v>-10</v>
      </c>
      <c r="AW1739" s="15" t="n">
        <f aca="false">SUMIFS(시도_소아과개폐업!$G$5:$G$293,시도_소아과개폐업!$A$5:$A$293,$D1739,시도_소아과개폐업!$B$5:$B$293,$B1739)</f>
        <v>0.846153846153846</v>
      </c>
      <c r="AX1739" s="14" t="n">
        <f aca="false">SUMIFS(시도_소아과개폐업!$H$5:$H$293,시도_소아과개폐업!$A$5:$A$293,$D1739,시도_소아과개폐업!$B$5:$B$293,$B1739)</f>
        <v>46</v>
      </c>
      <c r="AY1739" s="14" t="n">
        <f aca="false">SUMIFS(시군구_병원급!$E$5:$E$3668,시군구_병원급!$A$5:$A$3668,$A1739,시군구_병원급!$D$5:$D$3668,$D1739)</f>
        <v>2</v>
      </c>
      <c r="AZ1739" s="14" t="n">
        <f aca="false">SUMIFS(시군구_병원급!$F$5:$F$3668,시군구_병원급!$A$5:$A$3668,$A1739,시군구_병원급!$D$5:$D$3668,$D1739)</f>
        <v>3</v>
      </c>
      <c r="BA1739" s="14" t="n">
        <f aca="false">SUMIFS(시군구_병원급!$G$5:$G$3668,시군구_병원급!$A$5:$A$3668,$A1739,시군구_병원급!$D$5:$D$3668,$D1739)</f>
        <v>10</v>
      </c>
      <c r="BB1739" s="14" t="n">
        <f aca="false">SUMIFS(시군구_병원급!$H$5:$H$3668,시군구_병원급!$A$5:$A$3668,$A1739,시군구_병원급!$D$5:$D$3668,$D1739)</f>
        <v>27</v>
      </c>
      <c r="BC1739" s="16" t="n">
        <f aca="false">K1739+AY1739</f>
        <v>8</v>
      </c>
      <c r="BD1739" s="17" t="n">
        <f aca="false">IF(E1739=0,"",(K1739+AY1739)/E1739*1000)</f>
        <v>0.945514714572746</v>
      </c>
      <c r="BE1739" s="16" t="n">
        <f aca="false">AY1739-SUMIFS(시군구_병원급!$E$5:$E$3668,시군구_병원급!$A$5:$A$3668,$A1739,시군구_병원급!$D$5:$D$3668,$D1739-3)</f>
        <v>0</v>
      </c>
      <c r="BF1739" s="16" t="n">
        <f aca="false">IF(AY1739=0,1,0)</f>
        <v>0</v>
      </c>
      <c r="BG1739" s="16" t="n">
        <f aca="false">IF(K1739+AY1739=0,1,0)</f>
        <v>0</v>
      </c>
      <c r="BH1739" s="16" t="n">
        <f aca="false">AF1739+AG1739+AH1739</f>
        <v>29</v>
      </c>
      <c r="BI1739" s="18" t="n">
        <f aca="false">IF(H1739=0,"",BH1739/H1739)</f>
        <v>0.232</v>
      </c>
      <c r="BJ1739" s="16" t="n">
        <f aca="false">IF(AP1739="","",AP1739+AN1739)</f>
        <v>16</v>
      </c>
    </row>
    <row r="1740" customFormat="false" ht="15" hidden="false" customHeight="true" outlineLevel="0" collapsed="false">
      <c r="A1740" s="9" t="s">
        <v>323</v>
      </c>
      <c r="B1740" s="10" t="s">
        <v>319</v>
      </c>
      <c r="C1740" s="10" t="s">
        <v>324</v>
      </c>
      <c r="D1740" s="9" t="n">
        <v>2023</v>
      </c>
      <c r="E1740" s="11" t="n">
        <v>10208</v>
      </c>
      <c r="F1740" s="11" t="n">
        <v>1371</v>
      </c>
      <c r="G1740" s="11" t="n">
        <v>1389</v>
      </c>
      <c r="H1740" s="11" t="n">
        <v>183</v>
      </c>
      <c r="I1740" s="11" t="n">
        <v>9037</v>
      </c>
      <c r="J1740" s="11" t="n">
        <v>6801</v>
      </c>
      <c r="K1740" s="11" t="n">
        <v>7</v>
      </c>
      <c r="L1740" s="12" t="n">
        <v>17.9271159874608</v>
      </c>
      <c r="M1740" s="12" t="n">
        <v>0.685736677115988</v>
      </c>
      <c r="N1740" s="13" t="n">
        <v>0.752572756445723</v>
      </c>
      <c r="O1740" s="13" t="n">
        <v>0.88528605015674</v>
      </c>
      <c r="P1740" s="13" t="n">
        <v>0.136069749216301</v>
      </c>
      <c r="Q1740" s="13" t="n">
        <v>-0.183425325973922</v>
      </c>
      <c r="R1740" s="13" t="n">
        <v>-0.136194029850746</v>
      </c>
      <c r="S1740" s="11" t="n">
        <v>1</v>
      </c>
      <c r="T1740" s="13" t="n">
        <v>-0.00543478260869568</v>
      </c>
      <c r="U1740" s="13" t="n">
        <v>-0.0185708079930496</v>
      </c>
      <c r="V1740" s="11" t="n">
        <v>0</v>
      </c>
      <c r="W1740" s="13"/>
      <c r="X1740" s="11"/>
      <c r="Y1740" s="11"/>
      <c r="Z1740" s="11"/>
      <c r="AA1740" s="11"/>
      <c r="AB1740" s="10" t="s">
        <v>516</v>
      </c>
      <c r="AC1740" s="11" t="n">
        <v>26</v>
      </c>
      <c r="AD1740" s="11" t="n">
        <v>67</v>
      </c>
      <c r="AE1740" s="11" t="n">
        <v>71</v>
      </c>
      <c r="AF1740" s="11" t="n">
        <v>7</v>
      </c>
      <c r="AG1740" s="11" t="n">
        <v>12</v>
      </c>
      <c r="AH1740" s="11" t="n">
        <v>0</v>
      </c>
      <c r="AI1740" s="13" t="n">
        <v>0.14207650273224</v>
      </c>
      <c r="AJ1740" s="13" t="n">
        <v>0.366120218579235</v>
      </c>
      <c r="AK1740" s="13" t="n">
        <v>0.387978142076503</v>
      </c>
      <c r="AL1740" s="13" t="n">
        <v>0.0382513661202186</v>
      </c>
      <c r="AM1740" s="13" t="n">
        <v>0.0655737704918033</v>
      </c>
      <c r="AN1740" s="11" t="n">
        <v>2</v>
      </c>
      <c r="AO1740" s="13" t="n">
        <v>0.0108108108108108</v>
      </c>
      <c r="AP1740" s="11" t="n">
        <v>10</v>
      </c>
      <c r="AQ1740" s="11" t="n">
        <v>7</v>
      </c>
      <c r="AR1740" s="13" t="n">
        <v>0.0531914893617021</v>
      </c>
      <c r="AS1740" s="13" t="n">
        <v>0.0372340425531915</v>
      </c>
      <c r="AT1740" s="14" t="n">
        <f aca="false">SUMIFS(시도_소아과개폐업!$C$5:$C$293,시도_소아과개폐업!$A$5:$A$293,$D1740,시도_소아과개폐업!$B$5:$B$293,$B1740)</f>
        <v>12</v>
      </c>
      <c r="AU1740" s="14" t="n">
        <f aca="false">SUMIFS(시도_소아과개폐업!$D$5:$D$293,시도_소아과개폐업!$A$5:$A$293,$D1740,시도_소아과개폐업!$B$5:$B$293,$B1740)</f>
        <v>22</v>
      </c>
      <c r="AV1740" s="14" t="n">
        <f aca="false">SUMIFS(시도_소아과개폐업!$F$5:$F$293,시도_소아과개폐업!$A$5:$A$293,$D1740,시도_소아과개폐업!$B$5:$B$293,$B1740)</f>
        <v>-10</v>
      </c>
      <c r="AW1740" s="15" t="n">
        <f aca="false">SUMIFS(시도_소아과개폐업!$G$5:$G$293,시도_소아과개폐업!$A$5:$A$293,$D1740,시도_소아과개폐업!$B$5:$B$293,$B1740)</f>
        <v>0.846153846153846</v>
      </c>
      <c r="AX1740" s="14" t="n">
        <f aca="false">SUMIFS(시도_소아과개폐업!$H$5:$H$293,시도_소아과개폐업!$A$5:$A$293,$D1740,시도_소아과개폐업!$B$5:$B$293,$B1740)</f>
        <v>46</v>
      </c>
      <c r="AY1740" s="14" t="n">
        <f aca="false">SUMIFS(시군구_병원급!$E$5:$E$3668,시군구_병원급!$A$5:$A$3668,$A1740,시군구_병원급!$D$5:$D$3668,$D1740)</f>
        <v>8</v>
      </c>
      <c r="AZ1740" s="14" t="n">
        <f aca="false">SUMIFS(시군구_병원급!$F$5:$F$3668,시군구_병원급!$A$5:$A$3668,$A1740,시군구_병원급!$D$5:$D$3668,$D1740)</f>
        <v>8</v>
      </c>
      <c r="BA1740" s="14" t="n">
        <f aca="false">SUMIFS(시군구_병원급!$G$5:$G$3668,시군구_병원급!$A$5:$A$3668,$A1740,시군구_병원급!$D$5:$D$3668,$D1740)</f>
        <v>28</v>
      </c>
      <c r="BB1740" s="14" t="n">
        <f aca="false">SUMIFS(시군구_병원급!$H$5:$H$3668,시군구_병원급!$A$5:$A$3668,$A1740,시군구_병원급!$D$5:$D$3668,$D1740)</f>
        <v>42</v>
      </c>
      <c r="BC1740" s="16" t="n">
        <f aca="false">K1740+AY1740</f>
        <v>15</v>
      </c>
      <c r="BD1740" s="17" t="n">
        <f aca="false">IF(E1740=0,"",(K1740+AY1740)/E1740*1000)</f>
        <v>1.46943573667712</v>
      </c>
      <c r="BE1740" s="16" t="n">
        <f aca="false">AY1740-SUMIFS(시군구_병원급!$E$5:$E$3668,시군구_병원급!$A$5:$A$3668,$A1740,시군구_병원급!$D$5:$D$3668,$D1740-3)</f>
        <v>-1</v>
      </c>
      <c r="BF1740" s="16" t="n">
        <f aca="false">IF(AY1740=0,1,0)</f>
        <v>0</v>
      </c>
      <c r="BG1740" s="16" t="n">
        <f aca="false">IF(K1740+AY1740=0,1,0)</f>
        <v>0</v>
      </c>
      <c r="BH1740" s="16" t="n">
        <f aca="false">AF1740+AG1740+AH1740</f>
        <v>19</v>
      </c>
      <c r="BI1740" s="18" t="n">
        <f aca="false">IF(H1740=0,"",BH1740/H1740)</f>
        <v>0.103825136612022</v>
      </c>
      <c r="BJ1740" s="16" t="n">
        <f aca="false">IF(AP1740="","",AP1740+AN1740)</f>
        <v>12</v>
      </c>
    </row>
    <row r="1741" customFormat="false" ht="15" hidden="false" customHeight="true" outlineLevel="0" collapsed="false">
      <c r="A1741" s="9" t="s">
        <v>325</v>
      </c>
      <c r="B1741" s="10" t="s">
        <v>319</v>
      </c>
      <c r="C1741" s="10" t="s">
        <v>326</v>
      </c>
      <c r="D1741" s="9" t="n">
        <v>2023</v>
      </c>
      <c r="E1741" s="11" t="n">
        <v>4733</v>
      </c>
      <c r="F1741" s="11" t="n">
        <v>718</v>
      </c>
      <c r="G1741" s="11" t="n">
        <v>722</v>
      </c>
      <c r="H1741" s="11" t="n">
        <v>85</v>
      </c>
      <c r="I1741" s="11" t="n">
        <v>3925</v>
      </c>
      <c r="J1741" s="11" t="n">
        <v>3070</v>
      </c>
      <c r="K1741" s="11" t="n">
        <v>3</v>
      </c>
      <c r="L1741" s="12" t="n">
        <v>17.9590111979717</v>
      </c>
      <c r="M1741" s="12" t="n">
        <v>0.63384745404606</v>
      </c>
      <c r="N1741" s="13" t="n">
        <v>0.782165605095541</v>
      </c>
      <c r="O1741" s="13" t="n">
        <v>0.829283752376928</v>
      </c>
      <c r="P1741" s="13" t="n">
        <v>0.152545953940418</v>
      </c>
      <c r="Q1741" s="13" t="n">
        <v>-0.171828521434821</v>
      </c>
      <c r="R1741" s="13" t="n">
        <v>-0.0150068212824011</v>
      </c>
      <c r="S1741" s="11" t="n">
        <v>0</v>
      </c>
      <c r="T1741" s="13" t="n">
        <v>0.0119047619047619</v>
      </c>
      <c r="U1741" s="13" t="n">
        <v>-0.0512448634276046</v>
      </c>
      <c r="V1741" s="11" t="n">
        <v>0</v>
      </c>
      <c r="W1741" s="13"/>
      <c r="X1741" s="11"/>
      <c r="Y1741" s="11"/>
      <c r="Z1741" s="11"/>
      <c r="AA1741" s="11"/>
      <c r="AB1741" s="10" t="s">
        <v>516</v>
      </c>
      <c r="AC1741" s="11" t="n">
        <v>22</v>
      </c>
      <c r="AD1741" s="11" t="n">
        <v>17</v>
      </c>
      <c r="AE1741" s="11" t="n">
        <v>28</v>
      </c>
      <c r="AF1741" s="11" t="n">
        <v>11</v>
      </c>
      <c r="AG1741" s="11" t="n">
        <v>7</v>
      </c>
      <c r="AH1741" s="11" t="n">
        <v>0</v>
      </c>
      <c r="AI1741" s="13" t="n">
        <v>0.258823529411765</v>
      </c>
      <c r="AJ1741" s="13" t="n">
        <v>0.2</v>
      </c>
      <c r="AK1741" s="13" t="n">
        <v>0.329411764705882</v>
      </c>
      <c r="AL1741" s="13" t="n">
        <v>0.129411764705882</v>
      </c>
      <c r="AM1741" s="13" t="n">
        <v>0.0823529411764706</v>
      </c>
      <c r="AN1741" s="11" t="n">
        <v>2</v>
      </c>
      <c r="AO1741" s="13" t="n">
        <v>0.0229885057471264</v>
      </c>
      <c r="AP1741" s="11" t="n">
        <v>3</v>
      </c>
      <c r="AQ1741" s="11" t="n">
        <v>4</v>
      </c>
      <c r="AR1741" s="13" t="n">
        <v>0.0348837209302326</v>
      </c>
      <c r="AS1741" s="13" t="n">
        <v>0.0465116279069767</v>
      </c>
      <c r="AT1741" s="14" t="n">
        <f aca="false">SUMIFS(시도_소아과개폐업!$C$5:$C$293,시도_소아과개폐업!$A$5:$A$293,$D1741,시도_소아과개폐업!$B$5:$B$293,$B1741)</f>
        <v>12</v>
      </c>
      <c r="AU1741" s="14" t="n">
        <f aca="false">SUMIFS(시도_소아과개폐업!$D$5:$D$293,시도_소아과개폐업!$A$5:$A$293,$D1741,시도_소아과개폐업!$B$5:$B$293,$B1741)</f>
        <v>22</v>
      </c>
      <c r="AV1741" s="14" t="n">
        <f aca="false">SUMIFS(시도_소아과개폐업!$F$5:$F$293,시도_소아과개폐업!$A$5:$A$293,$D1741,시도_소아과개폐업!$B$5:$B$293,$B1741)</f>
        <v>-10</v>
      </c>
      <c r="AW1741" s="15" t="n">
        <f aca="false">SUMIFS(시도_소아과개폐업!$G$5:$G$293,시도_소아과개폐업!$A$5:$A$293,$D1741,시도_소아과개폐업!$B$5:$B$293,$B1741)</f>
        <v>0.846153846153846</v>
      </c>
      <c r="AX1741" s="14" t="n">
        <f aca="false">SUMIFS(시도_소아과개폐업!$H$5:$H$293,시도_소아과개폐업!$A$5:$A$293,$D1741,시도_소아과개폐업!$B$5:$B$293,$B1741)</f>
        <v>46</v>
      </c>
      <c r="AY1741" s="14" t="n">
        <f aca="false">SUMIFS(시군구_병원급!$E$5:$E$3668,시군구_병원급!$A$5:$A$3668,$A1741,시군구_병원급!$D$5:$D$3668,$D1741)</f>
        <v>0</v>
      </c>
      <c r="AZ1741" s="14" t="n">
        <f aca="false">SUMIFS(시군구_병원급!$F$5:$F$3668,시군구_병원급!$A$5:$A$3668,$A1741,시군구_병원급!$D$5:$D$3668,$D1741)</f>
        <v>2</v>
      </c>
      <c r="BA1741" s="14" t="n">
        <f aca="false">SUMIFS(시군구_병원급!$G$5:$G$3668,시군구_병원급!$A$5:$A$3668,$A1741,시군구_병원급!$D$5:$D$3668,$D1741)</f>
        <v>3</v>
      </c>
      <c r="BB1741" s="14" t="n">
        <f aca="false">SUMIFS(시군구_병원급!$H$5:$H$3668,시군구_병원급!$A$5:$A$3668,$A1741,시군구_병원급!$D$5:$D$3668,$D1741)</f>
        <v>17</v>
      </c>
      <c r="BC1741" s="16" t="n">
        <f aca="false">K1741+AY1741</f>
        <v>3</v>
      </c>
      <c r="BD1741" s="17" t="n">
        <f aca="false">IF(E1741=0,"",(K1741+AY1741)/E1741*1000)</f>
        <v>0.63384745404606</v>
      </c>
      <c r="BE1741" s="16" t="n">
        <f aca="false">AY1741-SUMIFS(시군구_병원급!$E$5:$E$3668,시군구_병원급!$A$5:$A$3668,$A1741,시군구_병원급!$D$5:$D$3668,$D1741-3)</f>
        <v>0</v>
      </c>
      <c r="BF1741" s="16" t="n">
        <f aca="false">IF(AY1741=0,1,0)</f>
        <v>1</v>
      </c>
      <c r="BG1741" s="16" t="n">
        <f aca="false">IF(K1741+AY1741=0,1,0)</f>
        <v>0</v>
      </c>
      <c r="BH1741" s="16" t="n">
        <f aca="false">AF1741+AG1741+AH1741</f>
        <v>18</v>
      </c>
      <c r="BI1741" s="18" t="n">
        <f aca="false">IF(H1741=0,"",BH1741/H1741)</f>
        <v>0.211764705882353</v>
      </c>
      <c r="BJ1741" s="16" t="n">
        <f aca="false">IF(AP1741="","",AP1741+AN1741)</f>
        <v>5</v>
      </c>
    </row>
    <row r="1742" customFormat="false" ht="15" hidden="false" customHeight="true" outlineLevel="0" collapsed="false">
      <c r="A1742" s="9" t="s">
        <v>327</v>
      </c>
      <c r="B1742" s="10" t="s">
        <v>319</v>
      </c>
      <c r="C1742" s="10" t="s">
        <v>328</v>
      </c>
      <c r="D1742" s="9" t="n">
        <v>2023</v>
      </c>
      <c r="E1742" s="11" t="n">
        <v>6003</v>
      </c>
      <c r="F1742" s="11" t="n">
        <v>815</v>
      </c>
      <c r="G1742" s="11" t="n">
        <v>827</v>
      </c>
      <c r="H1742" s="11" t="n">
        <v>104</v>
      </c>
      <c r="I1742" s="11" t="n">
        <v>6538</v>
      </c>
      <c r="J1742" s="11" t="n">
        <v>4531</v>
      </c>
      <c r="K1742" s="11" t="n">
        <v>4</v>
      </c>
      <c r="L1742" s="12" t="n">
        <v>17.3246709978344</v>
      </c>
      <c r="M1742" s="12" t="n">
        <v>0.666333499916708</v>
      </c>
      <c r="N1742" s="13" t="n">
        <v>0.693025390027531</v>
      </c>
      <c r="O1742" s="13" t="n">
        <v>1.08912210561386</v>
      </c>
      <c r="P1742" s="13" t="n">
        <v>0.137764451107779</v>
      </c>
      <c r="Q1742" s="13" t="n">
        <v>-0.167406380027739</v>
      </c>
      <c r="R1742" s="13" t="n">
        <v>-0.1923828125</v>
      </c>
      <c r="S1742" s="11" t="n">
        <v>0</v>
      </c>
      <c r="T1742" s="13" t="n">
        <v>-0.0714285714285714</v>
      </c>
      <c r="U1742" s="13" t="n">
        <v>-0.0573817762399077</v>
      </c>
      <c r="V1742" s="11" t="n">
        <v>0</v>
      </c>
      <c r="W1742" s="13"/>
      <c r="X1742" s="11"/>
      <c r="Y1742" s="11"/>
      <c r="Z1742" s="11"/>
      <c r="AA1742" s="11"/>
      <c r="AB1742" s="10" t="s">
        <v>516</v>
      </c>
      <c r="AC1742" s="11" t="n">
        <v>35</v>
      </c>
      <c r="AD1742" s="11" t="n">
        <v>35</v>
      </c>
      <c r="AE1742" s="11" t="n">
        <v>22</v>
      </c>
      <c r="AF1742" s="11" t="n">
        <v>2</v>
      </c>
      <c r="AG1742" s="11" t="n">
        <v>10</v>
      </c>
      <c r="AH1742" s="11" t="n">
        <v>0</v>
      </c>
      <c r="AI1742" s="13" t="n">
        <v>0.336538461538462</v>
      </c>
      <c r="AJ1742" s="13" t="n">
        <v>0.336538461538462</v>
      </c>
      <c r="AK1742" s="13" t="n">
        <v>0.211538461538462</v>
      </c>
      <c r="AL1742" s="13" t="n">
        <v>0.0192307692307692</v>
      </c>
      <c r="AM1742" s="13" t="n">
        <v>0.0961538461538462</v>
      </c>
      <c r="AN1742" s="11" t="n">
        <v>3</v>
      </c>
      <c r="AO1742" s="13" t="n">
        <v>0.0280373831775701</v>
      </c>
      <c r="AP1742" s="11" t="n">
        <v>9</v>
      </c>
      <c r="AQ1742" s="11" t="n">
        <v>2</v>
      </c>
      <c r="AR1742" s="13" t="n">
        <v>0.0789473684210526</v>
      </c>
      <c r="AS1742" s="13" t="n">
        <v>0.0175438596491228</v>
      </c>
      <c r="AT1742" s="14" t="n">
        <f aca="false">SUMIFS(시도_소아과개폐업!$C$5:$C$293,시도_소아과개폐업!$A$5:$A$293,$D1742,시도_소아과개폐업!$B$5:$B$293,$B1742)</f>
        <v>12</v>
      </c>
      <c r="AU1742" s="14" t="n">
        <f aca="false">SUMIFS(시도_소아과개폐업!$D$5:$D$293,시도_소아과개폐업!$A$5:$A$293,$D1742,시도_소아과개폐업!$B$5:$B$293,$B1742)</f>
        <v>22</v>
      </c>
      <c r="AV1742" s="14" t="n">
        <f aca="false">SUMIFS(시도_소아과개폐업!$F$5:$F$293,시도_소아과개폐업!$A$5:$A$293,$D1742,시도_소아과개폐업!$B$5:$B$293,$B1742)</f>
        <v>-10</v>
      </c>
      <c r="AW1742" s="15" t="n">
        <f aca="false">SUMIFS(시도_소아과개폐업!$G$5:$G$293,시도_소아과개폐업!$A$5:$A$293,$D1742,시도_소아과개폐업!$B$5:$B$293,$B1742)</f>
        <v>0.846153846153846</v>
      </c>
      <c r="AX1742" s="14" t="n">
        <f aca="false">SUMIFS(시도_소아과개폐업!$H$5:$H$293,시도_소아과개폐업!$A$5:$A$293,$D1742,시도_소아과개폐업!$B$5:$B$293,$B1742)</f>
        <v>46</v>
      </c>
      <c r="AY1742" s="14" t="n">
        <f aca="false">SUMIFS(시군구_병원급!$E$5:$E$3668,시군구_병원급!$A$5:$A$3668,$A1742,시군구_병원급!$D$5:$D$3668,$D1742)</f>
        <v>1</v>
      </c>
      <c r="AZ1742" s="14" t="n">
        <f aca="false">SUMIFS(시군구_병원급!$F$5:$F$3668,시군구_병원급!$A$5:$A$3668,$A1742,시군구_병원급!$D$5:$D$3668,$D1742)</f>
        <v>2</v>
      </c>
      <c r="BA1742" s="14" t="n">
        <f aca="false">SUMIFS(시군구_병원급!$G$5:$G$3668,시군구_병원급!$A$5:$A$3668,$A1742,시군구_병원급!$D$5:$D$3668,$D1742)</f>
        <v>5</v>
      </c>
      <c r="BB1742" s="14" t="n">
        <f aca="false">SUMIFS(시군구_병원급!$H$5:$H$3668,시군구_병원급!$A$5:$A$3668,$A1742,시군구_병원급!$D$5:$D$3668,$D1742)</f>
        <v>12</v>
      </c>
      <c r="BC1742" s="16" t="n">
        <f aca="false">K1742+AY1742</f>
        <v>5</v>
      </c>
      <c r="BD1742" s="17" t="n">
        <f aca="false">IF(E1742=0,"",(K1742+AY1742)/E1742*1000)</f>
        <v>0.832916874895885</v>
      </c>
      <c r="BE1742" s="16" t="n">
        <f aca="false">AY1742-SUMIFS(시군구_병원급!$E$5:$E$3668,시군구_병원급!$A$5:$A$3668,$A1742,시군구_병원급!$D$5:$D$3668,$D1742-3)</f>
        <v>0</v>
      </c>
      <c r="BF1742" s="16" t="n">
        <f aca="false">IF(AY1742=0,1,0)</f>
        <v>0</v>
      </c>
      <c r="BG1742" s="16" t="n">
        <f aca="false">IF(K1742+AY1742=0,1,0)</f>
        <v>0</v>
      </c>
      <c r="BH1742" s="16" t="n">
        <f aca="false">AF1742+AG1742+AH1742</f>
        <v>12</v>
      </c>
      <c r="BI1742" s="18" t="n">
        <f aca="false">IF(H1742=0,"",BH1742/H1742)</f>
        <v>0.115384615384615</v>
      </c>
      <c r="BJ1742" s="16" t="n">
        <f aca="false">IF(AP1742="","",AP1742+AN1742)</f>
        <v>12</v>
      </c>
    </row>
    <row r="1743" customFormat="false" ht="15" hidden="false" customHeight="true" outlineLevel="0" collapsed="false">
      <c r="A1743" s="9" t="s">
        <v>329</v>
      </c>
      <c r="B1743" s="10" t="s">
        <v>319</v>
      </c>
      <c r="C1743" s="10" t="s">
        <v>330</v>
      </c>
      <c r="D1743" s="9" t="n">
        <v>2023</v>
      </c>
      <c r="E1743" s="11" t="n">
        <v>1055</v>
      </c>
      <c r="F1743" s="11" t="n">
        <v>194</v>
      </c>
      <c r="G1743" s="11" t="n">
        <v>188</v>
      </c>
      <c r="H1743" s="11" t="n">
        <v>13</v>
      </c>
      <c r="I1743" s="11" t="n">
        <v>766</v>
      </c>
      <c r="J1743" s="11" t="n">
        <v>509</v>
      </c>
      <c r="K1743" s="11" t="n">
        <v>0</v>
      </c>
      <c r="L1743" s="12" t="n">
        <v>12.3222748815166</v>
      </c>
      <c r="M1743" s="12" t="n">
        <v>0</v>
      </c>
      <c r="N1743" s="13" t="n">
        <v>0.664490861618799</v>
      </c>
      <c r="O1743" s="13" t="n">
        <v>0.7260663507109</v>
      </c>
      <c r="P1743" s="13" t="n">
        <v>0.178199052132701</v>
      </c>
      <c r="Q1743" s="13" t="n">
        <v>-0.220251293422025</v>
      </c>
      <c r="R1743" s="13" t="n">
        <v>-0.216666666666667</v>
      </c>
      <c r="S1743" s="11" t="n">
        <v>0</v>
      </c>
      <c r="T1743" s="13" t="n">
        <v>-0.133333333333333</v>
      </c>
      <c r="U1743" s="13" t="n">
        <v>-0.141255605381166</v>
      </c>
      <c r="V1743" s="11" t="n">
        <v>1</v>
      </c>
      <c r="W1743" s="13"/>
      <c r="X1743" s="11"/>
      <c r="Y1743" s="11"/>
      <c r="Z1743" s="11"/>
      <c r="AA1743" s="11"/>
      <c r="AB1743" s="10" t="s">
        <v>516</v>
      </c>
      <c r="AC1743" s="11" t="n">
        <v>4</v>
      </c>
      <c r="AD1743" s="11" t="n">
        <v>5</v>
      </c>
      <c r="AE1743" s="11" t="n">
        <v>1</v>
      </c>
      <c r="AF1743" s="11" t="n">
        <v>1</v>
      </c>
      <c r="AG1743" s="11" t="n">
        <v>2</v>
      </c>
      <c r="AH1743" s="11" t="n">
        <v>0</v>
      </c>
      <c r="AI1743" s="13" t="n">
        <v>0.307692307692308</v>
      </c>
      <c r="AJ1743" s="13" t="n">
        <v>0.384615384615385</v>
      </c>
      <c r="AK1743" s="13" t="n">
        <v>0.0769230769230769</v>
      </c>
      <c r="AL1743" s="13" t="n">
        <v>0.0769230769230769</v>
      </c>
      <c r="AM1743" s="13" t="n">
        <v>0.153846153846154</v>
      </c>
      <c r="AN1743" s="11" t="n">
        <v>0</v>
      </c>
      <c r="AO1743" s="13" t="n">
        <v>0</v>
      </c>
      <c r="AP1743" s="11" t="n">
        <v>2</v>
      </c>
      <c r="AQ1743" s="11" t="n">
        <v>0</v>
      </c>
      <c r="AR1743" s="13" t="n">
        <v>0.133333333333333</v>
      </c>
      <c r="AS1743" s="13" t="n">
        <v>0</v>
      </c>
      <c r="AT1743" s="14" t="n">
        <f aca="false">SUMIFS(시도_소아과개폐업!$C$5:$C$293,시도_소아과개폐업!$A$5:$A$293,$D1743,시도_소아과개폐업!$B$5:$B$293,$B1743)</f>
        <v>12</v>
      </c>
      <c r="AU1743" s="14" t="n">
        <f aca="false">SUMIFS(시도_소아과개폐업!$D$5:$D$293,시도_소아과개폐업!$A$5:$A$293,$D1743,시도_소아과개폐업!$B$5:$B$293,$B1743)</f>
        <v>22</v>
      </c>
      <c r="AV1743" s="14" t="n">
        <f aca="false">SUMIFS(시도_소아과개폐업!$F$5:$F$293,시도_소아과개폐업!$A$5:$A$293,$D1743,시도_소아과개폐업!$B$5:$B$293,$B1743)</f>
        <v>-10</v>
      </c>
      <c r="AW1743" s="15" t="n">
        <f aca="false">SUMIFS(시도_소아과개폐업!$G$5:$G$293,시도_소아과개폐업!$A$5:$A$293,$D1743,시도_소아과개폐업!$B$5:$B$293,$B1743)</f>
        <v>0.846153846153846</v>
      </c>
      <c r="AX1743" s="14" t="n">
        <f aca="false">SUMIFS(시도_소아과개폐업!$H$5:$H$293,시도_소아과개폐업!$A$5:$A$293,$D1743,시도_소아과개폐업!$B$5:$B$293,$B1743)</f>
        <v>46</v>
      </c>
      <c r="AY1743" s="14" t="n">
        <f aca="false">SUMIFS(시군구_병원급!$E$5:$E$3668,시군구_병원급!$A$5:$A$3668,$A1743,시군구_병원급!$D$5:$D$3668,$D1743)</f>
        <v>0</v>
      </c>
      <c r="AZ1743" s="14" t="n">
        <f aca="false">SUMIFS(시군구_병원급!$F$5:$F$3668,시군구_병원급!$A$5:$A$3668,$A1743,시군구_병원급!$D$5:$D$3668,$D1743)</f>
        <v>0</v>
      </c>
      <c r="BA1743" s="14" t="n">
        <f aca="false">SUMIFS(시군구_병원급!$G$5:$G$3668,시군구_병원급!$A$5:$A$3668,$A1743,시군구_병원급!$D$5:$D$3668,$D1743)</f>
        <v>2</v>
      </c>
      <c r="BB1743" s="14" t="n">
        <f aca="false">SUMIFS(시군구_병원급!$H$5:$H$3668,시군구_병원급!$A$5:$A$3668,$A1743,시군구_병원급!$D$5:$D$3668,$D1743)</f>
        <v>10</v>
      </c>
      <c r="BC1743" s="16" t="n">
        <f aca="false">K1743+AY1743</f>
        <v>0</v>
      </c>
      <c r="BD1743" s="17" t="n">
        <f aca="false">IF(E1743=0,"",(K1743+AY1743)/E1743*1000)</f>
        <v>0</v>
      </c>
      <c r="BE1743" s="16" t="n">
        <f aca="false">AY1743-SUMIFS(시군구_병원급!$E$5:$E$3668,시군구_병원급!$A$5:$A$3668,$A1743,시군구_병원급!$D$5:$D$3668,$D1743-3)</f>
        <v>0</v>
      </c>
      <c r="BF1743" s="16" t="n">
        <f aca="false">IF(AY1743=0,1,0)</f>
        <v>1</v>
      </c>
      <c r="BG1743" s="16" t="n">
        <f aca="false">IF(K1743+AY1743=0,1,0)</f>
        <v>1</v>
      </c>
      <c r="BH1743" s="16" t="n">
        <f aca="false">AF1743+AG1743+AH1743</f>
        <v>3</v>
      </c>
      <c r="BI1743" s="18" t="n">
        <f aca="false">IF(H1743=0,"",BH1743/H1743)</f>
        <v>0.230769230769231</v>
      </c>
      <c r="BJ1743" s="16" t="n">
        <f aca="false">IF(AP1743="","",AP1743+AN1743)</f>
        <v>2</v>
      </c>
    </row>
    <row r="1744" customFormat="false" ht="15" hidden="false" customHeight="true" outlineLevel="0" collapsed="false">
      <c r="A1744" s="9" t="s">
        <v>331</v>
      </c>
      <c r="B1744" s="10" t="s">
        <v>319</v>
      </c>
      <c r="C1744" s="10" t="s">
        <v>332</v>
      </c>
      <c r="D1744" s="9" t="n">
        <v>2023</v>
      </c>
      <c r="E1744" s="11" t="n">
        <v>347</v>
      </c>
      <c r="F1744" s="11" t="n">
        <v>56</v>
      </c>
      <c r="G1744" s="11" t="n">
        <v>63</v>
      </c>
      <c r="H1744" s="11" t="n">
        <v>9</v>
      </c>
      <c r="I1744" s="11" t="n">
        <v>445</v>
      </c>
      <c r="J1744" s="11" t="n">
        <v>242</v>
      </c>
      <c r="K1744" s="11" t="n">
        <v>0</v>
      </c>
      <c r="L1744" s="12" t="n">
        <v>25.9365994236311</v>
      </c>
      <c r="M1744" s="12" t="n">
        <v>0</v>
      </c>
      <c r="N1744" s="13" t="n">
        <v>0.543820224719101</v>
      </c>
      <c r="O1744" s="13" t="n">
        <v>1.28242074927954</v>
      </c>
      <c r="P1744" s="13" t="n">
        <v>0.181556195965418</v>
      </c>
      <c r="Q1744" s="13" t="n">
        <v>-0.36563071297989</v>
      </c>
      <c r="R1744" s="13" t="n">
        <v>-0.0735294117647058</v>
      </c>
      <c r="S1744" s="11" t="n">
        <v>0</v>
      </c>
      <c r="T1744" s="13" t="n">
        <v>0</v>
      </c>
      <c r="U1744" s="13" t="n">
        <v>-0.0651260504201681</v>
      </c>
      <c r="V1744" s="11" t="n">
        <v>1</v>
      </c>
      <c r="W1744" s="13"/>
      <c r="X1744" s="11"/>
      <c r="Y1744" s="11"/>
      <c r="Z1744" s="11"/>
      <c r="AA1744" s="11"/>
      <c r="AB1744" s="10" t="s">
        <v>516</v>
      </c>
      <c r="AC1744" s="11" t="n">
        <v>6</v>
      </c>
      <c r="AD1744" s="11" t="n">
        <v>0</v>
      </c>
      <c r="AE1744" s="11" t="n">
        <v>0</v>
      </c>
      <c r="AF1744" s="11" t="n">
        <v>0</v>
      </c>
      <c r="AG1744" s="11" t="n">
        <v>3</v>
      </c>
      <c r="AH1744" s="11" t="n">
        <v>0</v>
      </c>
      <c r="AI1744" s="13" t="n">
        <v>0.666666666666667</v>
      </c>
      <c r="AJ1744" s="13" t="n">
        <v>0</v>
      </c>
      <c r="AK1744" s="13" t="n">
        <v>0</v>
      </c>
      <c r="AL1744" s="13" t="n">
        <v>0</v>
      </c>
      <c r="AM1744" s="13" t="n">
        <v>0.333333333333333</v>
      </c>
      <c r="AN1744" s="11" t="n">
        <v>1</v>
      </c>
      <c r="AO1744" s="13" t="n">
        <v>0.1</v>
      </c>
      <c r="AP1744" s="11" t="n">
        <v>0</v>
      </c>
      <c r="AQ1744" s="11" t="n">
        <v>0</v>
      </c>
      <c r="AR1744" s="13" t="n">
        <v>0</v>
      </c>
      <c r="AS1744" s="13" t="n">
        <v>0</v>
      </c>
      <c r="AT1744" s="14" t="n">
        <f aca="false">SUMIFS(시도_소아과개폐업!$C$5:$C$293,시도_소아과개폐업!$A$5:$A$293,$D1744,시도_소아과개폐업!$B$5:$B$293,$B1744)</f>
        <v>12</v>
      </c>
      <c r="AU1744" s="14" t="n">
        <f aca="false">SUMIFS(시도_소아과개폐업!$D$5:$D$293,시도_소아과개폐업!$A$5:$A$293,$D1744,시도_소아과개폐업!$B$5:$B$293,$B1744)</f>
        <v>22</v>
      </c>
      <c r="AV1744" s="14" t="n">
        <f aca="false">SUMIFS(시도_소아과개폐업!$F$5:$F$293,시도_소아과개폐업!$A$5:$A$293,$D1744,시도_소아과개폐업!$B$5:$B$293,$B1744)</f>
        <v>-10</v>
      </c>
      <c r="AW1744" s="15" t="n">
        <f aca="false">SUMIFS(시도_소아과개폐업!$G$5:$G$293,시도_소아과개폐업!$A$5:$A$293,$D1744,시도_소아과개폐업!$B$5:$B$293,$B1744)</f>
        <v>0.846153846153846</v>
      </c>
      <c r="AX1744" s="14" t="n">
        <f aca="false">SUMIFS(시도_소아과개폐업!$H$5:$H$293,시도_소아과개폐업!$A$5:$A$293,$D1744,시도_소아과개폐업!$B$5:$B$293,$B1744)</f>
        <v>46</v>
      </c>
      <c r="AY1744" s="14" t="n">
        <f aca="false">SUMIFS(시군구_병원급!$E$5:$E$3668,시군구_병원급!$A$5:$A$3668,$A1744,시군구_병원급!$D$5:$D$3668,$D1744)</f>
        <v>0</v>
      </c>
      <c r="AZ1744" s="14" t="n">
        <f aca="false">SUMIFS(시군구_병원급!$F$5:$F$3668,시군구_병원급!$A$5:$A$3668,$A1744,시군구_병원급!$D$5:$D$3668,$D1744)</f>
        <v>0</v>
      </c>
      <c r="BA1744" s="14" t="n">
        <f aca="false">SUMIFS(시군구_병원급!$G$5:$G$3668,시군구_병원급!$A$5:$A$3668,$A1744,시군구_병원급!$D$5:$D$3668,$D1744)</f>
        <v>1</v>
      </c>
      <c r="BB1744" s="14" t="n">
        <f aca="false">SUMIFS(시군구_병원급!$H$5:$H$3668,시군구_병원급!$A$5:$A$3668,$A1744,시군구_병원급!$D$5:$D$3668,$D1744)</f>
        <v>2</v>
      </c>
      <c r="BC1744" s="16" t="n">
        <f aca="false">K1744+AY1744</f>
        <v>0</v>
      </c>
      <c r="BD1744" s="17" t="n">
        <f aca="false">IF(E1744=0,"",(K1744+AY1744)/E1744*1000)</f>
        <v>0</v>
      </c>
      <c r="BE1744" s="16" t="n">
        <f aca="false">AY1744-SUMIFS(시군구_병원급!$E$5:$E$3668,시군구_병원급!$A$5:$A$3668,$A1744,시군구_병원급!$D$5:$D$3668,$D1744-3)</f>
        <v>0</v>
      </c>
      <c r="BF1744" s="16" t="n">
        <f aca="false">IF(AY1744=0,1,0)</f>
        <v>1</v>
      </c>
      <c r="BG1744" s="16" t="n">
        <f aca="false">IF(K1744+AY1744=0,1,0)</f>
        <v>1</v>
      </c>
      <c r="BH1744" s="16" t="n">
        <f aca="false">AF1744+AG1744+AH1744</f>
        <v>3</v>
      </c>
      <c r="BI1744" s="18" t="n">
        <f aca="false">IF(H1744=0,"",BH1744/H1744)</f>
        <v>0.333333333333333</v>
      </c>
      <c r="BJ1744" s="16" t="n">
        <f aca="false">IF(AP1744="","",AP1744+AN1744)</f>
        <v>1</v>
      </c>
    </row>
    <row r="1745" customFormat="false" ht="15" hidden="false" customHeight="true" outlineLevel="0" collapsed="false">
      <c r="A1745" s="9" t="s">
        <v>333</v>
      </c>
      <c r="B1745" s="10" t="s">
        <v>319</v>
      </c>
      <c r="C1745" s="10" t="s">
        <v>334</v>
      </c>
      <c r="D1745" s="9" t="n">
        <v>2023</v>
      </c>
      <c r="E1745" s="11" t="n">
        <v>390</v>
      </c>
      <c r="F1745" s="11" t="n">
        <v>49</v>
      </c>
      <c r="G1745" s="11" t="n">
        <v>51</v>
      </c>
      <c r="H1745" s="11" t="n">
        <v>7</v>
      </c>
      <c r="I1745" s="11" t="n">
        <v>500</v>
      </c>
      <c r="J1745" s="11" t="n">
        <v>223</v>
      </c>
      <c r="K1745" s="11" t="n">
        <v>0</v>
      </c>
      <c r="L1745" s="12" t="n">
        <v>17.948717948718</v>
      </c>
      <c r="M1745" s="12" t="n">
        <v>0</v>
      </c>
      <c r="N1745" s="13" t="n">
        <v>0.446</v>
      </c>
      <c r="O1745" s="13" t="n">
        <v>1.28205128205128</v>
      </c>
      <c r="P1745" s="13" t="n">
        <v>0.130769230769231</v>
      </c>
      <c r="Q1745" s="13" t="n">
        <v>-0.302325581395349</v>
      </c>
      <c r="R1745" s="13" t="n">
        <v>-0.420454545454545</v>
      </c>
      <c r="S1745" s="11" t="n">
        <v>0</v>
      </c>
      <c r="T1745" s="13" t="n">
        <v>0</v>
      </c>
      <c r="U1745" s="13" t="n">
        <v>0</v>
      </c>
      <c r="V1745" s="11" t="n">
        <v>1</v>
      </c>
      <c r="W1745" s="13"/>
      <c r="X1745" s="11"/>
      <c r="Y1745" s="11"/>
      <c r="Z1745" s="11"/>
      <c r="AA1745" s="11"/>
      <c r="AB1745" s="10" t="s">
        <v>516</v>
      </c>
      <c r="AC1745" s="11" t="n">
        <v>3</v>
      </c>
      <c r="AD1745" s="11" t="n">
        <v>1</v>
      </c>
      <c r="AE1745" s="11" t="n">
        <v>1</v>
      </c>
      <c r="AF1745" s="11" t="n">
        <v>0</v>
      </c>
      <c r="AG1745" s="11" t="n">
        <v>2</v>
      </c>
      <c r="AH1745" s="11" t="n">
        <v>0</v>
      </c>
      <c r="AI1745" s="13" t="n">
        <v>0.428571428571429</v>
      </c>
      <c r="AJ1745" s="13" t="n">
        <v>0.142857142857143</v>
      </c>
      <c r="AK1745" s="13" t="n">
        <v>0.142857142857143</v>
      </c>
      <c r="AL1745" s="13" t="n">
        <v>0</v>
      </c>
      <c r="AM1745" s="13" t="n">
        <v>0.285714285714286</v>
      </c>
      <c r="AN1745" s="11" t="n">
        <v>0</v>
      </c>
      <c r="AO1745" s="13" t="n">
        <v>0</v>
      </c>
      <c r="AP1745" s="11" t="n">
        <v>0</v>
      </c>
      <c r="AQ1745" s="11" t="n">
        <v>0</v>
      </c>
      <c r="AR1745" s="13" t="n">
        <v>0</v>
      </c>
      <c r="AS1745" s="13" t="n">
        <v>0</v>
      </c>
      <c r="AT1745" s="14" t="n">
        <f aca="false">SUMIFS(시도_소아과개폐업!$C$5:$C$293,시도_소아과개폐업!$A$5:$A$293,$D1745,시도_소아과개폐업!$B$5:$B$293,$B1745)</f>
        <v>12</v>
      </c>
      <c r="AU1745" s="14" t="n">
        <f aca="false">SUMIFS(시도_소아과개폐업!$D$5:$D$293,시도_소아과개폐업!$A$5:$A$293,$D1745,시도_소아과개폐업!$B$5:$B$293,$B1745)</f>
        <v>22</v>
      </c>
      <c r="AV1745" s="14" t="n">
        <f aca="false">SUMIFS(시도_소아과개폐업!$F$5:$F$293,시도_소아과개폐업!$A$5:$A$293,$D1745,시도_소아과개폐업!$B$5:$B$293,$B1745)</f>
        <v>-10</v>
      </c>
      <c r="AW1745" s="15" t="n">
        <f aca="false">SUMIFS(시도_소아과개폐업!$G$5:$G$293,시도_소아과개폐업!$A$5:$A$293,$D1745,시도_소아과개폐업!$B$5:$B$293,$B1745)</f>
        <v>0.846153846153846</v>
      </c>
      <c r="AX1745" s="14" t="n">
        <f aca="false">SUMIFS(시도_소아과개폐업!$H$5:$H$293,시도_소아과개폐업!$A$5:$A$293,$D1745,시도_소아과개폐업!$B$5:$B$293,$B1745)</f>
        <v>46</v>
      </c>
      <c r="AY1745" s="14" t="n">
        <f aca="false">SUMIFS(시군구_병원급!$E$5:$E$3668,시군구_병원급!$A$5:$A$3668,$A1745,시군구_병원급!$D$5:$D$3668,$D1745)</f>
        <v>0</v>
      </c>
      <c r="AZ1745" s="14" t="n">
        <f aca="false">SUMIFS(시군구_병원급!$F$5:$F$3668,시군구_병원급!$A$5:$A$3668,$A1745,시군구_병원급!$D$5:$D$3668,$D1745)</f>
        <v>0</v>
      </c>
      <c r="BA1745" s="14" t="n">
        <f aca="false">SUMIFS(시군구_병원급!$G$5:$G$3668,시군구_병원급!$A$5:$A$3668,$A1745,시군구_병원급!$D$5:$D$3668,$D1745)</f>
        <v>1</v>
      </c>
      <c r="BB1745" s="14" t="n">
        <f aca="false">SUMIFS(시군구_병원급!$H$5:$H$3668,시군구_병원급!$A$5:$A$3668,$A1745,시군구_병원급!$D$5:$D$3668,$D1745)</f>
        <v>3</v>
      </c>
      <c r="BC1745" s="16" t="n">
        <f aca="false">K1745+AY1745</f>
        <v>0</v>
      </c>
      <c r="BD1745" s="17" t="n">
        <f aca="false">IF(E1745=0,"",(K1745+AY1745)/E1745*1000)</f>
        <v>0</v>
      </c>
      <c r="BE1745" s="16" t="n">
        <f aca="false">AY1745-SUMIFS(시군구_병원급!$E$5:$E$3668,시군구_병원급!$A$5:$A$3668,$A1745,시군구_병원급!$D$5:$D$3668,$D1745-3)</f>
        <v>0</v>
      </c>
      <c r="BF1745" s="16" t="n">
        <f aca="false">IF(AY1745=0,1,0)</f>
        <v>1</v>
      </c>
      <c r="BG1745" s="16" t="n">
        <f aca="false">IF(K1745+AY1745=0,1,0)</f>
        <v>1</v>
      </c>
      <c r="BH1745" s="16" t="n">
        <f aca="false">AF1745+AG1745+AH1745</f>
        <v>2</v>
      </c>
      <c r="BI1745" s="18" t="n">
        <f aca="false">IF(H1745=0,"",BH1745/H1745)</f>
        <v>0.285714285714286</v>
      </c>
      <c r="BJ1745" s="16" t="n">
        <f aca="false">IF(AP1745="","",AP1745+AN1745)</f>
        <v>0</v>
      </c>
    </row>
    <row r="1746" customFormat="false" ht="15" hidden="false" customHeight="true" outlineLevel="0" collapsed="false">
      <c r="A1746" s="9" t="s">
        <v>335</v>
      </c>
      <c r="B1746" s="10" t="s">
        <v>319</v>
      </c>
      <c r="C1746" s="10" t="s">
        <v>336</v>
      </c>
      <c r="D1746" s="9" t="n">
        <v>2023</v>
      </c>
      <c r="E1746" s="11" t="n">
        <v>1111</v>
      </c>
      <c r="F1746" s="11" t="n">
        <v>167</v>
      </c>
      <c r="G1746" s="11" t="n">
        <v>164</v>
      </c>
      <c r="H1746" s="11" t="n">
        <v>20</v>
      </c>
      <c r="I1746" s="11" t="n">
        <v>1117</v>
      </c>
      <c r="J1746" s="11" t="n">
        <v>613</v>
      </c>
      <c r="K1746" s="11" t="n">
        <v>0</v>
      </c>
      <c r="L1746" s="12" t="n">
        <v>18.001800180018</v>
      </c>
      <c r="M1746" s="12" t="n">
        <v>0</v>
      </c>
      <c r="N1746" s="13" t="n">
        <v>0.548791405550582</v>
      </c>
      <c r="O1746" s="13" t="n">
        <v>1.00540054005401</v>
      </c>
      <c r="P1746" s="13" t="n">
        <v>0.147614761476148</v>
      </c>
      <c r="Q1746" s="13" t="n">
        <v>-0.22739916550765</v>
      </c>
      <c r="R1746" s="13" t="n">
        <v>-0.325102880658436</v>
      </c>
      <c r="S1746" s="11" t="n">
        <v>0</v>
      </c>
      <c r="T1746" s="13" t="n">
        <v>0</v>
      </c>
      <c r="U1746" s="13" t="n">
        <v>-0.0227471566054244</v>
      </c>
      <c r="V1746" s="11" t="n">
        <v>1</v>
      </c>
      <c r="W1746" s="13"/>
      <c r="X1746" s="11"/>
      <c r="Y1746" s="11"/>
      <c r="Z1746" s="11"/>
      <c r="AA1746" s="11"/>
      <c r="AB1746" s="10" t="s">
        <v>516</v>
      </c>
      <c r="AC1746" s="11" t="n">
        <v>4</v>
      </c>
      <c r="AD1746" s="11" t="n">
        <v>4</v>
      </c>
      <c r="AE1746" s="11" t="n">
        <v>1</v>
      </c>
      <c r="AF1746" s="11" t="n">
        <v>0</v>
      </c>
      <c r="AG1746" s="11" t="n">
        <v>11</v>
      </c>
      <c r="AH1746" s="11" t="n">
        <v>0</v>
      </c>
      <c r="AI1746" s="13" t="n">
        <v>0.2</v>
      </c>
      <c r="AJ1746" s="13" t="n">
        <v>0.2</v>
      </c>
      <c r="AK1746" s="13" t="n">
        <v>0.05</v>
      </c>
      <c r="AL1746" s="13" t="n">
        <v>0</v>
      </c>
      <c r="AM1746" s="13" t="n">
        <v>0.55</v>
      </c>
      <c r="AN1746" s="11" t="n">
        <v>0</v>
      </c>
      <c r="AO1746" s="13" t="n">
        <v>0</v>
      </c>
      <c r="AP1746" s="11" t="n">
        <v>0</v>
      </c>
      <c r="AQ1746" s="11" t="n">
        <v>0</v>
      </c>
      <c r="AR1746" s="13" t="n">
        <v>0</v>
      </c>
      <c r="AS1746" s="13" t="n">
        <v>0</v>
      </c>
      <c r="AT1746" s="14" t="n">
        <f aca="false">SUMIFS(시도_소아과개폐업!$C$5:$C$293,시도_소아과개폐업!$A$5:$A$293,$D1746,시도_소아과개폐업!$B$5:$B$293,$B1746)</f>
        <v>12</v>
      </c>
      <c r="AU1746" s="14" t="n">
        <f aca="false">SUMIFS(시도_소아과개폐업!$D$5:$D$293,시도_소아과개폐업!$A$5:$A$293,$D1746,시도_소아과개폐업!$B$5:$B$293,$B1746)</f>
        <v>22</v>
      </c>
      <c r="AV1746" s="14" t="n">
        <f aca="false">SUMIFS(시도_소아과개폐업!$F$5:$F$293,시도_소아과개폐업!$A$5:$A$293,$D1746,시도_소아과개폐업!$B$5:$B$293,$B1746)</f>
        <v>-10</v>
      </c>
      <c r="AW1746" s="15" t="n">
        <f aca="false">SUMIFS(시도_소아과개폐업!$G$5:$G$293,시도_소아과개폐업!$A$5:$A$293,$D1746,시도_소아과개폐업!$B$5:$B$293,$B1746)</f>
        <v>0.846153846153846</v>
      </c>
      <c r="AX1746" s="14" t="n">
        <f aca="false">SUMIFS(시도_소아과개폐업!$H$5:$H$293,시도_소아과개폐업!$A$5:$A$293,$D1746,시도_소아과개폐업!$B$5:$B$293,$B1746)</f>
        <v>46</v>
      </c>
      <c r="AY1746" s="14" t="n">
        <f aca="false">SUMIFS(시군구_병원급!$E$5:$E$3668,시군구_병원급!$A$5:$A$3668,$A1746,시군구_병원급!$D$5:$D$3668,$D1746)</f>
        <v>0</v>
      </c>
      <c r="AZ1746" s="14" t="n">
        <f aca="false">SUMIFS(시군구_병원급!$F$5:$F$3668,시군구_병원급!$A$5:$A$3668,$A1746,시군구_병원급!$D$5:$D$3668,$D1746)</f>
        <v>1</v>
      </c>
      <c r="BA1746" s="14" t="n">
        <f aca="false">SUMIFS(시군구_병원급!$G$5:$G$3668,시군구_병원급!$A$5:$A$3668,$A1746,시군구_병원급!$D$5:$D$3668,$D1746)</f>
        <v>4</v>
      </c>
      <c r="BB1746" s="14" t="n">
        <f aca="false">SUMIFS(시군구_병원급!$H$5:$H$3668,시군구_병원급!$A$5:$A$3668,$A1746,시군구_병원급!$D$5:$D$3668,$D1746)</f>
        <v>5</v>
      </c>
      <c r="BC1746" s="16" t="n">
        <f aca="false">K1746+AY1746</f>
        <v>0</v>
      </c>
      <c r="BD1746" s="17" t="n">
        <f aca="false">IF(E1746=0,"",(K1746+AY1746)/E1746*1000)</f>
        <v>0</v>
      </c>
      <c r="BE1746" s="16" t="n">
        <f aca="false">AY1746-SUMIFS(시군구_병원급!$E$5:$E$3668,시군구_병원급!$A$5:$A$3668,$A1746,시군구_병원급!$D$5:$D$3668,$D1746-3)</f>
        <v>0</v>
      </c>
      <c r="BF1746" s="16" t="n">
        <f aca="false">IF(AY1746=0,1,0)</f>
        <v>1</v>
      </c>
      <c r="BG1746" s="16" t="n">
        <f aca="false">IF(K1746+AY1746=0,1,0)</f>
        <v>1</v>
      </c>
      <c r="BH1746" s="16" t="n">
        <f aca="false">AF1746+AG1746+AH1746</f>
        <v>11</v>
      </c>
      <c r="BI1746" s="18" t="n">
        <f aca="false">IF(H1746=0,"",BH1746/H1746)</f>
        <v>0.55</v>
      </c>
      <c r="BJ1746" s="16" t="n">
        <f aca="false">IF(AP1746="","",AP1746+AN1746)</f>
        <v>0</v>
      </c>
    </row>
    <row r="1747" customFormat="false" ht="15" hidden="false" customHeight="true" outlineLevel="0" collapsed="false">
      <c r="A1747" s="9" t="s">
        <v>337</v>
      </c>
      <c r="B1747" s="10" t="s">
        <v>319</v>
      </c>
      <c r="C1747" s="10" t="s">
        <v>338</v>
      </c>
      <c r="D1747" s="9" t="n">
        <v>2023</v>
      </c>
      <c r="E1747" s="11" t="n">
        <v>626</v>
      </c>
      <c r="F1747" s="11" t="n">
        <v>101</v>
      </c>
      <c r="G1747" s="11" t="n">
        <v>103</v>
      </c>
      <c r="H1747" s="11" t="n">
        <v>12</v>
      </c>
      <c r="I1747" s="11" t="n">
        <v>832</v>
      </c>
      <c r="J1747" s="11" t="n">
        <v>441</v>
      </c>
      <c r="K1747" s="11" t="n">
        <v>0</v>
      </c>
      <c r="L1747" s="12" t="n">
        <v>19.1693290734824</v>
      </c>
      <c r="M1747" s="12" t="n">
        <v>0</v>
      </c>
      <c r="N1747" s="13" t="n">
        <v>0.530048076923077</v>
      </c>
      <c r="O1747" s="13" t="n">
        <v>1.32907348242812</v>
      </c>
      <c r="P1747" s="13" t="n">
        <v>0.164536741214058</v>
      </c>
      <c r="Q1747" s="13" t="n">
        <v>-0.337566137566138</v>
      </c>
      <c r="R1747" s="13" t="n">
        <v>-0.188976377952756</v>
      </c>
      <c r="S1747" s="11" t="n">
        <v>0</v>
      </c>
      <c r="T1747" s="13" t="n">
        <v>0</v>
      </c>
      <c r="U1747" s="13" t="n">
        <v>0.0183598531211751</v>
      </c>
      <c r="V1747" s="11" t="n">
        <v>1</v>
      </c>
      <c r="W1747" s="13"/>
      <c r="X1747" s="11"/>
      <c r="Y1747" s="11"/>
      <c r="Z1747" s="11"/>
      <c r="AA1747" s="11"/>
      <c r="AB1747" s="10" t="s">
        <v>516</v>
      </c>
      <c r="AC1747" s="11" t="n">
        <v>4</v>
      </c>
      <c r="AD1747" s="11" t="n">
        <v>3</v>
      </c>
      <c r="AE1747" s="11" t="n">
        <v>1</v>
      </c>
      <c r="AF1747" s="11" t="n">
        <v>0</v>
      </c>
      <c r="AG1747" s="11" t="n">
        <v>4</v>
      </c>
      <c r="AH1747" s="11" t="n">
        <v>0</v>
      </c>
      <c r="AI1747" s="13" t="n">
        <v>0.333333333333333</v>
      </c>
      <c r="AJ1747" s="13" t="n">
        <v>0.25</v>
      </c>
      <c r="AK1747" s="13" t="n">
        <v>0.0833333333333333</v>
      </c>
      <c r="AL1747" s="13" t="n">
        <v>0</v>
      </c>
      <c r="AM1747" s="13" t="n">
        <v>0.333333333333333</v>
      </c>
      <c r="AN1747" s="11" t="n">
        <v>0</v>
      </c>
      <c r="AO1747" s="13" t="n">
        <v>0</v>
      </c>
      <c r="AP1747" s="11" t="n">
        <v>0</v>
      </c>
      <c r="AQ1747" s="11" t="n">
        <v>0</v>
      </c>
      <c r="AR1747" s="13" t="n">
        <v>0</v>
      </c>
      <c r="AS1747" s="13" t="n">
        <v>0</v>
      </c>
      <c r="AT1747" s="14" t="n">
        <f aca="false">SUMIFS(시도_소아과개폐업!$C$5:$C$293,시도_소아과개폐업!$A$5:$A$293,$D1747,시도_소아과개폐업!$B$5:$B$293,$B1747)</f>
        <v>12</v>
      </c>
      <c r="AU1747" s="14" t="n">
        <f aca="false">SUMIFS(시도_소아과개폐업!$D$5:$D$293,시도_소아과개폐업!$A$5:$A$293,$D1747,시도_소아과개폐업!$B$5:$B$293,$B1747)</f>
        <v>22</v>
      </c>
      <c r="AV1747" s="14" t="n">
        <f aca="false">SUMIFS(시도_소아과개폐업!$F$5:$F$293,시도_소아과개폐업!$A$5:$A$293,$D1747,시도_소아과개폐업!$B$5:$B$293,$B1747)</f>
        <v>-10</v>
      </c>
      <c r="AW1747" s="15" t="n">
        <f aca="false">SUMIFS(시도_소아과개폐업!$G$5:$G$293,시도_소아과개폐업!$A$5:$A$293,$D1747,시도_소아과개폐업!$B$5:$B$293,$B1747)</f>
        <v>0.846153846153846</v>
      </c>
      <c r="AX1747" s="14" t="n">
        <f aca="false">SUMIFS(시도_소아과개폐업!$H$5:$H$293,시도_소아과개폐업!$A$5:$A$293,$D1747,시도_소아과개폐업!$B$5:$B$293,$B1747)</f>
        <v>46</v>
      </c>
      <c r="AY1747" s="14" t="n">
        <f aca="false">SUMIFS(시군구_병원급!$E$5:$E$3668,시군구_병원급!$A$5:$A$3668,$A1747,시군구_병원급!$D$5:$D$3668,$D1747)</f>
        <v>0</v>
      </c>
      <c r="AZ1747" s="14" t="n">
        <f aca="false">SUMIFS(시군구_병원급!$F$5:$F$3668,시군구_병원급!$A$5:$A$3668,$A1747,시군구_병원급!$D$5:$D$3668,$D1747)</f>
        <v>0</v>
      </c>
      <c r="BA1747" s="14" t="n">
        <f aca="false">SUMIFS(시군구_병원급!$G$5:$G$3668,시군구_병원급!$A$5:$A$3668,$A1747,시군구_병원급!$D$5:$D$3668,$D1747)</f>
        <v>3</v>
      </c>
      <c r="BB1747" s="14" t="n">
        <f aca="false">SUMIFS(시군구_병원급!$H$5:$H$3668,시군구_병원급!$A$5:$A$3668,$A1747,시군구_병원급!$D$5:$D$3668,$D1747)</f>
        <v>7</v>
      </c>
      <c r="BC1747" s="16" t="n">
        <f aca="false">K1747+AY1747</f>
        <v>0</v>
      </c>
      <c r="BD1747" s="17" t="n">
        <f aca="false">IF(E1747=0,"",(K1747+AY1747)/E1747*1000)</f>
        <v>0</v>
      </c>
      <c r="BE1747" s="16" t="n">
        <f aca="false">AY1747-SUMIFS(시군구_병원급!$E$5:$E$3668,시군구_병원급!$A$5:$A$3668,$A1747,시군구_병원급!$D$5:$D$3668,$D1747-3)</f>
        <v>0</v>
      </c>
      <c r="BF1747" s="16" t="n">
        <f aca="false">IF(AY1747=0,1,0)</f>
        <v>1</v>
      </c>
      <c r="BG1747" s="16" t="n">
        <f aca="false">IF(K1747+AY1747=0,1,0)</f>
        <v>1</v>
      </c>
      <c r="BH1747" s="16" t="n">
        <f aca="false">AF1747+AG1747+AH1747</f>
        <v>4</v>
      </c>
      <c r="BI1747" s="18" t="n">
        <f aca="false">IF(H1747=0,"",BH1747/H1747)</f>
        <v>0.333333333333333</v>
      </c>
      <c r="BJ1747" s="16" t="n">
        <f aca="false">IF(AP1747="","",AP1747+AN1747)</f>
        <v>0</v>
      </c>
    </row>
    <row r="1748" customFormat="false" ht="15" hidden="false" customHeight="true" outlineLevel="0" collapsed="false">
      <c r="A1748" s="9" t="s">
        <v>339</v>
      </c>
      <c r="B1748" s="10" t="s">
        <v>319</v>
      </c>
      <c r="C1748" s="10" t="s">
        <v>340</v>
      </c>
      <c r="D1748" s="9" t="n">
        <v>2023</v>
      </c>
      <c r="E1748" s="11" t="n">
        <v>1334</v>
      </c>
      <c r="F1748" s="11" t="n">
        <v>203</v>
      </c>
      <c r="G1748" s="11" t="n">
        <v>213</v>
      </c>
      <c r="H1748" s="11" t="n">
        <v>29</v>
      </c>
      <c r="I1748" s="11" t="n">
        <v>1353</v>
      </c>
      <c r="J1748" s="11" t="n">
        <v>927</v>
      </c>
      <c r="K1748" s="11" t="n">
        <v>2</v>
      </c>
      <c r="L1748" s="12" t="n">
        <v>21.7391304347826</v>
      </c>
      <c r="M1748" s="12" t="n">
        <v>1.49925037481259</v>
      </c>
      <c r="N1748" s="13" t="n">
        <v>0.685144124168514</v>
      </c>
      <c r="O1748" s="13" t="n">
        <v>1.01424287856072</v>
      </c>
      <c r="P1748" s="13" t="n">
        <v>0.159670164917541</v>
      </c>
      <c r="Q1748" s="13" t="n">
        <v>-0.248027057497182</v>
      </c>
      <c r="R1748" s="13" t="n">
        <v>-0.187022900763359</v>
      </c>
      <c r="S1748" s="11" t="n">
        <v>0</v>
      </c>
      <c r="T1748" s="13" t="n">
        <v>-0.121212121212121</v>
      </c>
      <c r="U1748" s="13" t="n">
        <v>-0.198459715639811</v>
      </c>
      <c r="V1748" s="11" t="n">
        <v>0</v>
      </c>
      <c r="W1748" s="13"/>
      <c r="X1748" s="11"/>
      <c r="Y1748" s="11"/>
      <c r="Z1748" s="11"/>
      <c r="AA1748" s="11"/>
      <c r="AB1748" s="10" t="s">
        <v>516</v>
      </c>
      <c r="AC1748" s="11" t="n">
        <v>10</v>
      </c>
      <c r="AD1748" s="11" t="n">
        <v>4</v>
      </c>
      <c r="AE1748" s="11" t="n">
        <v>10</v>
      </c>
      <c r="AF1748" s="11" t="n">
        <v>0</v>
      </c>
      <c r="AG1748" s="11" t="n">
        <v>5</v>
      </c>
      <c r="AH1748" s="11" t="n">
        <v>0</v>
      </c>
      <c r="AI1748" s="13" t="n">
        <v>0.344827586206897</v>
      </c>
      <c r="AJ1748" s="13" t="n">
        <v>0.137931034482759</v>
      </c>
      <c r="AK1748" s="13" t="n">
        <v>0.344827586206897</v>
      </c>
      <c r="AL1748" s="13" t="n">
        <v>0</v>
      </c>
      <c r="AM1748" s="13" t="n">
        <v>0.172413793103448</v>
      </c>
      <c r="AN1748" s="11" t="n">
        <v>0</v>
      </c>
      <c r="AO1748" s="13" t="n">
        <v>0</v>
      </c>
      <c r="AP1748" s="11" t="n">
        <v>7</v>
      </c>
      <c r="AQ1748" s="11" t="n">
        <v>3</v>
      </c>
      <c r="AR1748" s="13" t="n">
        <v>0.212121212121212</v>
      </c>
      <c r="AS1748" s="13" t="n">
        <v>0.0909090909090909</v>
      </c>
      <c r="AT1748" s="14" t="n">
        <f aca="false">SUMIFS(시도_소아과개폐업!$C$5:$C$293,시도_소아과개폐업!$A$5:$A$293,$D1748,시도_소아과개폐업!$B$5:$B$293,$B1748)</f>
        <v>12</v>
      </c>
      <c r="AU1748" s="14" t="n">
        <f aca="false">SUMIFS(시도_소아과개폐업!$D$5:$D$293,시도_소아과개폐업!$A$5:$A$293,$D1748,시도_소아과개폐업!$B$5:$B$293,$B1748)</f>
        <v>22</v>
      </c>
      <c r="AV1748" s="14" t="n">
        <f aca="false">SUMIFS(시도_소아과개폐업!$F$5:$F$293,시도_소아과개폐업!$A$5:$A$293,$D1748,시도_소아과개폐업!$B$5:$B$293,$B1748)</f>
        <v>-10</v>
      </c>
      <c r="AW1748" s="15" t="n">
        <f aca="false">SUMIFS(시도_소아과개폐업!$G$5:$G$293,시도_소아과개폐업!$A$5:$A$293,$D1748,시도_소아과개폐업!$B$5:$B$293,$B1748)</f>
        <v>0.846153846153846</v>
      </c>
      <c r="AX1748" s="14" t="n">
        <f aca="false">SUMIFS(시도_소아과개폐업!$H$5:$H$293,시도_소아과개폐업!$A$5:$A$293,$D1748,시도_소아과개폐업!$B$5:$B$293,$B1748)</f>
        <v>46</v>
      </c>
      <c r="AY1748" s="14" t="n">
        <f aca="false">SUMIFS(시군구_병원급!$E$5:$E$3668,시군구_병원급!$A$5:$A$3668,$A1748,시군구_병원급!$D$5:$D$3668,$D1748)</f>
        <v>2</v>
      </c>
      <c r="AZ1748" s="14" t="n">
        <f aca="false">SUMIFS(시군구_병원급!$F$5:$F$3668,시군구_병원급!$A$5:$A$3668,$A1748,시군구_병원급!$D$5:$D$3668,$D1748)</f>
        <v>1</v>
      </c>
      <c r="BA1748" s="14" t="n">
        <f aca="false">SUMIFS(시군구_병원급!$G$5:$G$3668,시군구_병원급!$A$5:$A$3668,$A1748,시군구_병원급!$D$5:$D$3668,$D1748)</f>
        <v>5</v>
      </c>
      <c r="BB1748" s="14" t="n">
        <f aca="false">SUMIFS(시군구_병원급!$H$5:$H$3668,시군구_병원급!$A$5:$A$3668,$A1748,시군구_병원급!$D$5:$D$3668,$D1748)</f>
        <v>18</v>
      </c>
      <c r="BC1748" s="16" t="n">
        <f aca="false">K1748+AY1748</f>
        <v>4</v>
      </c>
      <c r="BD1748" s="17" t="n">
        <f aca="false">IF(E1748=0,"",(K1748+AY1748)/E1748*1000)</f>
        <v>2.99850074962519</v>
      </c>
      <c r="BE1748" s="16" t="n">
        <f aca="false">AY1748-SUMIFS(시군구_병원급!$E$5:$E$3668,시군구_병원급!$A$5:$A$3668,$A1748,시군구_병원급!$D$5:$D$3668,$D1748-3)</f>
        <v>0</v>
      </c>
      <c r="BF1748" s="16" t="n">
        <f aca="false">IF(AY1748=0,1,0)</f>
        <v>0</v>
      </c>
      <c r="BG1748" s="16" t="n">
        <f aca="false">IF(K1748+AY1748=0,1,0)</f>
        <v>0</v>
      </c>
      <c r="BH1748" s="16" t="n">
        <f aca="false">AF1748+AG1748+AH1748</f>
        <v>5</v>
      </c>
      <c r="BI1748" s="18" t="n">
        <f aca="false">IF(H1748=0,"",BH1748/H1748)</f>
        <v>0.172413793103448</v>
      </c>
      <c r="BJ1748" s="16" t="n">
        <f aca="false">IF(AP1748="","",AP1748+AN1748)</f>
        <v>7</v>
      </c>
    </row>
    <row r="1749" customFormat="false" ht="15" hidden="false" customHeight="true" outlineLevel="0" collapsed="false">
      <c r="A1749" s="9" t="s">
        <v>341</v>
      </c>
      <c r="B1749" s="10" t="s">
        <v>319</v>
      </c>
      <c r="C1749" s="10" t="s">
        <v>342</v>
      </c>
      <c r="D1749" s="9" t="n">
        <v>2023</v>
      </c>
      <c r="E1749" s="11" t="n">
        <v>760</v>
      </c>
      <c r="F1749" s="11" t="n">
        <v>131</v>
      </c>
      <c r="G1749" s="11" t="n">
        <v>137</v>
      </c>
      <c r="H1749" s="11" t="n">
        <v>14</v>
      </c>
      <c r="I1749" s="11" t="n">
        <v>634</v>
      </c>
      <c r="J1749" s="11" t="n">
        <v>424</v>
      </c>
      <c r="K1749" s="11" t="n">
        <v>0</v>
      </c>
      <c r="L1749" s="12" t="n">
        <v>18.421052631579</v>
      </c>
      <c r="M1749" s="12" t="n">
        <v>0</v>
      </c>
      <c r="N1749" s="13" t="n">
        <v>0.668769716088328</v>
      </c>
      <c r="O1749" s="13" t="n">
        <v>0.83421052631579</v>
      </c>
      <c r="P1749" s="13" t="n">
        <v>0.180263157894737</v>
      </c>
      <c r="Q1749" s="13" t="n">
        <v>-0.282341831916903</v>
      </c>
      <c r="R1749" s="13" t="n">
        <v>-0.412017167381974</v>
      </c>
      <c r="S1749" s="11" t="n">
        <v>0</v>
      </c>
      <c r="T1749" s="13" t="n">
        <v>-0.125</v>
      </c>
      <c r="U1749" s="13" t="n">
        <v>-0.0798258345428157</v>
      </c>
      <c r="V1749" s="11" t="n">
        <v>1</v>
      </c>
      <c r="W1749" s="13"/>
      <c r="X1749" s="11"/>
      <c r="Y1749" s="11"/>
      <c r="Z1749" s="11"/>
      <c r="AA1749" s="11"/>
      <c r="AB1749" s="10" t="s">
        <v>516</v>
      </c>
      <c r="AC1749" s="11" t="n">
        <v>6</v>
      </c>
      <c r="AD1749" s="11" t="n">
        <v>0</v>
      </c>
      <c r="AE1749" s="11" t="n">
        <v>1</v>
      </c>
      <c r="AF1749" s="11" t="n">
        <v>0</v>
      </c>
      <c r="AG1749" s="11" t="n">
        <v>6</v>
      </c>
      <c r="AH1749" s="11" t="n">
        <v>1</v>
      </c>
      <c r="AI1749" s="13" t="n">
        <v>0.428571428571429</v>
      </c>
      <c r="AJ1749" s="13" t="n">
        <v>0</v>
      </c>
      <c r="AK1749" s="13" t="n">
        <v>0.0714285714285714</v>
      </c>
      <c r="AL1749" s="13" t="n">
        <v>0</v>
      </c>
      <c r="AM1749" s="13" t="n">
        <v>0.428571428571429</v>
      </c>
      <c r="AN1749" s="11" t="n">
        <v>2</v>
      </c>
      <c r="AO1749" s="13" t="n">
        <v>0.125</v>
      </c>
      <c r="AP1749" s="11" t="n">
        <v>1</v>
      </c>
      <c r="AQ1749" s="11" t="n">
        <v>0</v>
      </c>
      <c r="AR1749" s="13" t="n">
        <v>0.0588235294117647</v>
      </c>
      <c r="AS1749" s="13" t="n">
        <v>0</v>
      </c>
      <c r="AT1749" s="14" t="n">
        <f aca="false">SUMIFS(시도_소아과개폐업!$C$5:$C$293,시도_소아과개폐업!$A$5:$A$293,$D1749,시도_소아과개폐업!$B$5:$B$293,$B1749)</f>
        <v>12</v>
      </c>
      <c r="AU1749" s="14" t="n">
        <f aca="false">SUMIFS(시도_소아과개폐업!$D$5:$D$293,시도_소아과개폐업!$A$5:$A$293,$D1749,시도_소아과개폐업!$B$5:$B$293,$B1749)</f>
        <v>22</v>
      </c>
      <c r="AV1749" s="14" t="n">
        <f aca="false">SUMIFS(시도_소아과개폐업!$F$5:$F$293,시도_소아과개폐업!$A$5:$A$293,$D1749,시도_소아과개폐업!$B$5:$B$293,$B1749)</f>
        <v>-10</v>
      </c>
      <c r="AW1749" s="15" t="n">
        <f aca="false">SUMIFS(시도_소아과개폐업!$G$5:$G$293,시도_소아과개폐업!$A$5:$A$293,$D1749,시도_소아과개폐업!$B$5:$B$293,$B1749)</f>
        <v>0.846153846153846</v>
      </c>
      <c r="AX1749" s="14" t="n">
        <f aca="false">SUMIFS(시도_소아과개폐업!$H$5:$H$293,시도_소아과개폐업!$A$5:$A$293,$D1749,시도_소아과개폐업!$B$5:$B$293,$B1749)</f>
        <v>46</v>
      </c>
      <c r="AY1749" s="14" t="n">
        <f aca="false">SUMIFS(시군구_병원급!$E$5:$E$3668,시군구_병원급!$A$5:$A$3668,$A1749,시군구_병원급!$D$5:$D$3668,$D1749)</f>
        <v>1</v>
      </c>
      <c r="AZ1749" s="14" t="n">
        <f aca="false">SUMIFS(시군구_병원급!$F$5:$F$3668,시군구_병원급!$A$5:$A$3668,$A1749,시군구_병원급!$D$5:$D$3668,$D1749)</f>
        <v>1</v>
      </c>
      <c r="BA1749" s="14" t="n">
        <f aca="false">SUMIFS(시군구_병원급!$G$5:$G$3668,시군구_병원급!$A$5:$A$3668,$A1749,시군구_병원급!$D$5:$D$3668,$D1749)</f>
        <v>3</v>
      </c>
      <c r="BB1749" s="14" t="n">
        <f aca="false">SUMIFS(시군구_병원급!$H$5:$H$3668,시군구_병원급!$A$5:$A$3668,$A1749,시군구_병원급!$D$5:$D$3668,$D1749)</f>
        <v>4</v>
      </c>
      <c r="BC1749" s="16" t="n">
        <f aca="false">K1749+AY1749</f>
        <v>1</v>
      </c>
      <c r="BD1749" s="17" t="n">
        <f aca="false">IF(E1749=0,"",(K1749+AY1749)/E1749*1000)</f>
        <v>1.31578947368421</v>
      </c>
      <c r="BE1749" s="16" t="n">
        <f aca="false">AY1749-SUMIFS(시군구_병원급!$E$5:$E$3668,시군구_병원급!$A$5:$A$3668,$A1749,시군구_병원급!$D$5:$D$3668,$D1749-3)</f>
        <v>0</v>
      </c>
      <c r="BF1749" s="16" t="n">
        <f aca="false">IF(AY1749=0,1,0)</f>
        <v>0</v>
      </c>
      <c r="BG1749" s="16" t="n">
        <f aca="false">IF(K1749+AY1749=0,1,0)</f>
        <v>0</v>
      </c>
      <c r="BH1749" s="16" t="n">
        <f aca="false">AF1749+AG1749+AH1749</f>
        <v>7</v>
      </c>
      <c r="BI1749" s="18" t="n">
        <f aca="false">IF(H1749=0,"",BH1749/H1749)</f>
        <v>0.5</v>
      </c>
      <c r="BJ1749" s="16" t="n">
        <f aca="false">IF(AP1749="","",AP1749+AN1749)</f>
        <v>3</v>
      </c>
    </row>
    <row r="1750" customFormat="false" ht="15" hidden="false" customHeight="true" outlineLevel="0" collapsed="false">
      <c r="A1750" s="9" t="s">
        <v>343</v>
      </c>
      <c r="B1750" s="10" t="s">
        <v>319</v>
      </c>
      <c r="C1750" s="10" t="s">
        <v>344</v>
      </c>
      <c r="D1750" s="9" t="n">
        <v>2023</v>
      </c>
      <c r="E1750" s="11" t="n">
        <v>744</v>
      </c>
      <c r="F1750" s="11" t="n">
        <v>147</v>
      </c>
      <c r="G1750" s="11" t="n">
        <v>156</v>
      </c>
      <c r="H1750" s="11" t="n">
        <v>15</v>
      </c>
      <c r="I1750" s="11" t="n">
        <v>886</v>
      </c>
      <c r="J1750" s="11" t="n">
        <v>519</v>
      </c>
      <c r="K1750" s="11" t="n">
        <v>0</v>
      </c>
      <c r="L1750" s="12" t="n">
        <v>20.1612903225806</v>
      </c>
      <c r="M1750" s="12" t="n">
        <v>0</v>
      </c>
      <c r="N1750" s="13" t="n">
        <v>0.585778781038375</v>
      </c>
      <c r="O1750" s="13" t="n">
        <v>1.19086021505376</v>
      </c>
      <c r="P1750" s="13" t="n">
        <v>0.209677419354839</v>
      </c>
      <c r="Q1750" s="13" t="n">
        <v>-0.219307450157398</v>
      </c>
      <c r="R1750" s="13" t="n">
        <v>0.209302325581395</v>
      </c>
      <c r="S1750" s="11" t="n">
        <v>0</v>
      </c>
      <c r="T1750" s="13" t="n">
        <v>0</v>
      </c>
      <c r="U1750" s="13" t="n">
        <v>-0.00561167227833892</v>
      </c>
      <c r="V1750" s="11" t="n">
        <v>1</v>
      </c>
      <c r="W1750" s="13"/>
      <c r="X1750" s="11"/>
      <c r="Y1750" s="11"/>
      <c r="Z1750" s="11"/>
      <c r="AA1750" s="11"/>
      <c r="AB1750" s="10" t="s">
        <v>516</v>
      </c>
      <c r="AC1750" s="11" t="n">
        <v>1</v>
      </c>
      <c r="AD1750" s="11" t="n">
        <v>6</v>
      </c>
      <c r="AE1750" s="11" t="n">
        <v>0</v>
      </c>
      <c r="AF1750" s="11" t="n">
        <v>0</v>
      </c>
      <c r="AG1750" s="11" t="n">
        <v>8</v>
      </c>
      <c r="AH1750" s="11" t="n">
        <v>0</v>
      </c>
      <c r="AI1750" s="13" t="n">
        <v>0.0666666666666667</v>
      </c>
      <c r="AJ1750" s="13" t="n">
        <v>0.4</v>
      </c>
      <c r="AK1750" s="13" t="n">
        <v>0</v>
      </c>
      <c r="AL1750" s="13" t="n">
        <v>0</v>
      </c>
      <c r="AM1750" s="13" t="n">
        <v>0.533333333333333</v>
      </c>
      <c r="AN1750" s="11" t="n">
        <v>0</v>
      </c>
      <c r="AO1750" s="13" t="n">
        <v>0</v>
      </c>
      <c r="AP1750" s="11" t="n">
        <v>0</v>
      </c>
      <c r="AQ1750" s="11" t="n">
        <v>0</v>
      </c>
      <c r="AR1750" s="13" t="n">
        <v>0</v>
      </c>
      <c r="AS1750" s="13" t="n">
        <v>0</v>
      </c>
      <c r="AT1750" s="14" t="n">
        <f aca="false">SUMIFS(시도_소아과개폐업!$C$5:$C$293,시도_소아과개폐업!$A$5:$A$293,$D1750,시도_소아과개폐업!$B$5:$B$293,$B1750)</f>
        <v>12</v>
      </c>
      <c r="AU1750" s="14" t="n">
        <f aca="false">SUMIFS(시도_소아과개폐업!$D$5:$D$293,시도_소아과개폐업!$A$5:$A$293,$D1750,시도_소아과개폐업!$B$5:$B$293,$B1750)</f>
        <v>22</v>
      </c>
      <c r="AV1750" s="14" t="n">
        <f aca="false">SUMIFS(시도_소아과개폐업!$F$5:$F$293,시도_소아과개폐업!$A$5:$A$293,$D1750,시도_소아과개폐업!$B$5:$B$293,$B1750)</f>
        <v>-10</v>
      </c>
      <c r="AW1750" s="15" t="n">
        <f aca="false">SUMIFS(시도_소아과개폐업!$G$5:$G$293,시도_소아과개폐업!$A$5:$A$293,$D1750,시도_소아과개폐업!$B$5:$B$293,$B1750)</f>
        <v>0.846153846153846</v>
      </c>
      <c r="AX1750" s="14" t="n">
        <f aca="false">SUMIFS(시도_소아과개폐업!$H$5:$H$293,시도_소아과개폐업!$A$5:$A$293,$D1750,시도_소아과개폐업!$B$5:$B$293,$B1750)</f>
        <v>46</v>
      </c>
      <c r="AY1750" s="14" t="n">
        <f aca="false">SUMIFS(시군구_병원급!$E$5:$E$3668,시군구_병원급!$A$5:$A$3668,$A1750,시군구_병원급!$D$5:$D$3668,$D1750)</f>
        <v>1</v>
      </c>
      <c r="AZ1750" s="14" t="n">
        <f aca="false">SUMIFS(시군구_병원급!$F$5:$F$3668,시군구_병원급!$A$5:$A$3668,$A1750,시군구_병원급!$D$5:$D$3668,$D1750)</f>
        <v>1</v>
      </c>
      <c r="BA1750" s="14" t="n">
        <f aca="false">SUMIFS(시군구_병원급!$G$5:$G$3668,시군구_병원급!$A$5:$A$3668,$A1750,시군구_병원급!$D$5:$D$3668,$D1750)</f>
        <v>1</v>
      </c>
      <c r="BB1750" s="14" t="n">
        <f aca="false">SUMIFS(시군구_병원급!$H$5:$H$3668,시군구_병원급!$A$5:$A$3668,$A1750,시군구_병원급!$D$5:$D$3668,$D1750)</f>
        <v>2</v>
      </c>
      <c r="BC1750" s="16" t="n">
        <f aca="false">K1750+AY1750</f>
        <v>1</v>
      </c>
      <c r="BD1750" s="17" t="n">
        <f aca="false">IF(E1750=0,"",(K1750+AY1750)/E1750*1000)</f>
        <v>1.34408602150538</v>
      </c>
      <c r="BE1750" s="16" t="n">
        <f aca="false">AY1750-SUMIFS(시군구_병원급!$E$5:$E$3668,시군구_병원급!$A$5:$A$3668,$A1750,시군구_병원급!$D$5:$D$3668,$D1750-3)</f>
        <v>0</v>
      </c>
      <c r="BF1750" s="16" t="n">
        <f aca="false">IF(AY1750=0,1,0)</f>
        <v>0</v>
      </c>
      <c r="BG1750" s="16" t="n">
        <f aca="false">IF(K1750+AY1750=0,1,0)</f>
        <v>0</v>
      </c>
      <c r="BH1750" s="16" t="n">
        <f aca="false">AF1750+AG1750+AH1750</f>
        <v>8</v>
      </c>
      <c r="BI1750" s="18" t="n">
        <f aca="false">IF(H1750=0,"",BH1750/H1750)</f>
        <v>0.533333333333333</v>
      </c>
      <c r="BJ1750" s="16" t="n">
        <f aca="false">IF(AP1750="","",AP1750+AN1750)</f>
        <v>0</v>
      </c>
    </row>
    <row r="1751" customFormat="false" ht="15" hidden="false" customHeight="true" outlineLevel="0" collapsed="false">
      <c r="A1751" s="9" t="s">
        <v>345</v>
      </c>
      <c r="B1751" s="10" t="s">
        <v>319</v>
      </c>
      <c r="C1751" s="10" t="s">
        <v>346</v>
      </c>
      <c r="D1751" s="9" t="n">
        <v>2023</v>
      </c>
      <c r="E1751" s="11" t="n">
        <v>1586</v>
      </c>
      <c r="F1751" s="11" t="n">
        <v>253</v>
      </c>
      <c r="G1751" s="11" t="n">
        <v>258</v>
      </c>
      <c r="H1751" s="11" t="n">
        <v>22</v>
      </c>
      <c r="I1751" s="11" t="n">
        <v>1568</v>
      </c>
      <c r="J1751" s="11" t="n">
        <v>891</v>
      </c>
      <c r="K1751" s="11" t="n">
        <v>0</v>
      </c>
      <c r="L1751" s="12" t="n">
        <v>13.8713745271122</v>
      </c>
      <c r="M1751" s="12" t="n">
        <v>0</v>
      </c>
      <c r="N1751" s="13" t="n">
        <v>0.568239795918367</v>
      </c>
      <c r="O1751" s="13" t="n">
        <v>0.988650693568726</v>
      </c>
      <c r="P1751" s="13" t="n">
        <v>0.162673392181589</v>
      </c>
      <c r="Q1751" s="13" t="n">
        <v>-0.312228967909801</v>
      </c>
      <c r="R1751" s="13" t="n">
        <v>-0.346835443037975</v>
      </c>
      <c r="S1751" s="11" t="n">
        <v>0</v>
      </c>
      <c r="T1751" s="13" t="n">
        <v>0</v>
      </c>
      <c r="U1751" s="13" t="n">
        <v>-0.00507614213197971</v>
      </c>
      <c r="V1751" s="11" t="n">
        <v>1</v>
      </c>
      <c r="W1751" s="13"/>
      <c r="X1751" s="11"/>
      <c r="Y1751" s="11"/>
      <c r="Z1751" s="11"/>
      <c r="AA1751" s="11"/>
      <c r="AB1751" s="10" t="s">
        <v>516</v>
      </c>
      <c r="AC1751" s="11" t="n">
        <v>4</v>
      </c>
      <c r="AD1751" s="11" t="n">
        <v>7</v>
      </c>
      <c r="AE1751" s="11" t="n">
        <v>0</v>
      </c>
      <c r="AF1751" s="11" t="n">
        <v>0</v>
      </c>
      <c r="AG1751" s="11" t="n">
        <v>11</v>
      </c>
      <c r="AH1751" s="11" t="n">
        <v>0</v>
      </c>
      <c r="AI1751" s="13" t="n">
        <v>0.181818181818182</v>
      </c>
      <c r="AJ1751" s="13" t="n">
        <v>0.318181818181818</v>
      </c>
      <c r="AK1751" s="13" t="n">
        <v>0</v>
      </c>
      <c r="AL1751" s="13" t="n">
        <v>0</v>
      </c>
      <c r="AM1751" s="13" t="n">
        <v>0.5</v>
      </c>
      <c r="AN1751" s="11" t="n">
        <v>0</v>
      </c>
      <c r="AO1751" s="13" t="n">
        <v>0</v>
      </c>
      <c r="AP1751" s="11" t="n">
        <v>0</v>
      </c>
      <c r="AQ1751" s="11" t="n">
        <v>0</v>
      </c>
      <c r="AR1751" s="13" t="n">
        <v>0</v>
      </c>
      <c r="AS1751" s="13" t="n">
        <v>0</v>
      </c>
      <c r="AT1751" s="14" t="n">
        <f aca="false">SUMIFS(시도_소아과개폐업!$C$5:$C$293,시도_소아과개폐업!$A$5:$A$293,$D1751,시도_소아과개폐업!$B$5:$B$293,$B1751)</f>
        <v>12</v>
      </c>
      <c r="AU1751" s="14" t="n">
        <f aca="false">SUMIFS(시도_소아과개폐업!$D$5:$D$293,시도_소아과개폐업!$A$5:$A$293,$D1751,시도_소아과개폐업!$B$5:$B$293,$B1751)</f>
        <v>22</v>
      </c>
      <c r="AV1751" s="14" t="n">
        <f aca="false">SUMIFS(시도_소아과개폐업!$F$5:$F$293,시도_소아과개폐업!$A$5:$A$293,$D1751,시도_소아과개폐업!$B$5:$B$293,$B1751)</f>
        <v>-10</v>
      </c>
      <c r="AW1751" s="15" t="n">
        <f aca="false">SUMIFS(시도_소아과개폐업!$G$5:$G$293,시도_소아과개폐업!$A$5:$A$293,$D1751,시도_소아과개폐업!$B$5:$B$293,$B1751)</f>
        <v>0.846153846153846</v>
      </c>
      <c r="AX1751" s="14" t="n">
        <f aca="false">SUMIFS(시도_소아과개폐업!$H$5:$H$293,시도_소아과개폐업!$A$5:$A$293,$D1751,시도_소아과개폐업!$B$5:$B$293,$B1751)</f>
        <v>46</v>
      </c>
      <c r="AY1751" s="14" t="n">
        <f aca="false">SUMIFS(시군구_병원급!$E$5:$E$3668,시군구_병원급!$A$5:$A$3668,$A1751,시군구_병원급!$D$5:$D$3668,$D1751)</f>
        <v>2</v>
      </c>
      <c r="AZ1751" s="14" t="n">
        <f aca="false">SUMIFS(시군구_병원급!$F$5:$F$3668,시군구_병원급!$A$5:$A$3668,$A1751,시군구_병원급!$D$5:$D$3668,$D1751)</f>
        <v>2</v>
      </c>
      <c r="BA1751" s="14" t="n">
        <f aca="false">SUMIFS(시군구_병원급!$G$5:$G$3668,시군구_병원급!$A$5:$A$3668,$A1751,시군구_병원급!$D$5:$D$3668,$D1751)</f>
        <v>3</v>
      </c>
      <c r="BB1751" s="14" t="n">
        <f aca="false">SUMIFS(시군구_병원급!$H$5:$H$3668,시군구_병원급!$A$5:$A$3668,$A1751,시군구_병원급!$D$5:$D$3668,$D1751)</f>
        <v>5</v>
      </c>
      <c r="BC1751" s="16" t="n">
        <f aca="false">K1751+AY1751</f>
        <v>2</v>
      </c>
      <c r="BD1751" s="17" t="n">
        <f aca="false">IF(E1751=0,"",(K1751+AY1751)/E1751*1000)</f>
        <v>1.26103404791929</v>
      </c>
      <c r="BE1751" s="16" t="n">
        <f aca="false">AY1751-SUMIFS(시군구_병원급!$E$5:$E$3668,시군구_병원급!$A$5:$A$3668,$A1751,시군구_병원급!$D$5:$D$3668,$D1751-3)</f>
        <v>0</v>
      </c>
      <c r="BF1751" s="16" t="n">
        <f aca="false">IF(AY1751=0,1,0)</f>
        <v>0</v>
      </c>
      <c r="BG1751" s="16" t="n">
        <f aca="false">IF(K1751+AY1751=0,1,0)</f>
        <v>0</v>
      </c>
      <c r="BH1751" s="16" t="n">
        <f aca="false">AF1751+AG1751+AH1751</f>
        <v>11</v>
      </c>
      <c r="BI1751" s="18" t="n">
        <f aca="false">IF(H1751=0,"",BH1751/H1751)</f>
        <v>0.5</v>
      </c>
      <c r="BJ1751" s="16" t="n">
        <f aca="false">IF(AP1751="","",AP1751+AN1751)</f>
        <v>0</v>
      </c>
    </row>
    <row r="1752" customFormat="false" ht="15" hidden="false" customHeight="true" outlineLevel="0" collapsed="false">
      <c r="A1752" s="9" t="s">
        <v>347</v>
      </c>
      <c r="B1752" s="10" t="s">
        <v>319</v>
      </c>
      <c r="C1752" s="10" t="s">
        <v>348</v>
      </c>
      <c r="D1752" s="9" t="n">
        <v>2023</v>
      </c>
      <c r="E1752" s="11" t="n">
        <v>1329</v>
      </c>
      <c r="F1752" s="11" t="n">
        <v>182</v>
      </c>
      <c r="G1752" s="11" t="n">
        <v>187</v>
      </c>
      <c r="H1752" s="11" t="n">
        <v>37</v>
      </c>
      <c r="I1752" s="11" t="n">
        <v>2082</v>
      </c>
      <c r="J1752" s="11" t="n">
        <v>1018</v>
      </c>
      <c r="K1752" s="11" t="n">
        <v>0</v>
      </c>
      <c r="L1752" s="12" t="n">
        <v>27.8404815650865</v>
      </c>
      <c r="M1752" s="12" t="n">
        <v>0</v>
      </c>
      <c r="N1752" s="13" t="n">
        <v>0.48895292987512</v>
      </c>
      <c r="O1752" s="13" t="n">
        <v>1.5665914221219</v>
      </c>
      <c r="P1752" s="13" t="n">
        <v>0.140707298720843</v>
      </c>
      <c r="Q1752" s="13" t="n">
        <v>-0.321592649310873</v>
      </c>
      <c r="R1752" s="13" t="n">
        <v>-0.343859649122807</v>
      </c>
      <c r="S1752" s="11" t="n">
        <v>0</v>
      </c>
      <c r="T1752" s="13" t="n">
        <v>0</v>
      </c>
      <c r="U1752" s="13" t="n">
        <v>0.00337349397590359</v>
      </c>
      <c r="V1752" s="11" t="n">
        <v>1</v>
      </c>
      <c r="W1752" s="13"/>
      <c r="X1752" s="11"/>
      <c r="Y1752" s="11"/>
      <c r="Z1752" s="11"/>
      <c r="AA1752" s="11"/>
      <c r="AB1752" s="10" t="s">
        <v>516</v>
      </c>
      <c r="AC1752" s="11" t="n">
        <v>7</v>
      </c>
      <c r="AD1752" s="11" t="n">
        <v>5</v>
      </c>
      <c r="AE1752" s="11" t="n">
        <v>5</v>
      </c>
      <c r="AF1752" s="11" t="n">
        <v>3</v>
      </c>
      <c r="AG1752" s="11" t="n">
        <v>17</v>
      </c>
      <c r="AH1752" s="11" t="n">
        <v>0</v>
      </c>
      <c r="AI1752" s="13" t="n">
        <v>0.189189189189189</v>
      </c>
      <c r="AJ1752" s="13" t="n">
        <v>0.135135135135135</v>
      </c>
      <c r="AK1752" s="13" t="n">
        <v>0.135135135135135</v>
      </c>
      <c r="AL1752" s="13" t="n">
        <v>0.0810810810810811</v>
      </c>
      <c r="AM1752" s="13" t="n">
        <v>0.45945945945946</v>
      </c>
      <c r="AN1752" s="11" t="n">
        <v>1</v>
      </c>
      <c r="AO1752" s="13" t="n">
        <v>0.0263157894736842</v>
      </c>
      <c r="AP1752" s="11" t="n">
        <v>0</v>
      </c>
      <c r="AQ1752" s="11" t="n">
        <v>1</v>
      </c>
      <c r="AR1752" s="13" t="n">
        <v>0</v>
      </c>
      <c r="AS1752" s="13" t="n">
        <v>0.027027027027027</v>
      </c>
      <c r="AT1752" s="14" t="n">
        <f aca="false">SUMIFS(시도_소아과개폐업!$C$5:$C$293,시도_소아과개폐업!$A$5:$A$293,$D1752,시도_소아과개폐업!$B$5:$B$293,$B1752)</f>
        <v>12</v>
      </c>
      <c r="AU1752" s="14" t="n">
        <f aca="false">SUMIFS(시도_소아과개폐업!$D$5:$D$293,시도_소아과개폐업!$A$5:$A$293,$D1752,시도_소아과개폐업!$B$5:$B$293,$B1752)</f>
        <v>22</v>
      </c>
      <c r="AV1752" s="14" t="n">
        <f aca="false">SUMIFS(시도_소아과개폐업!$F$5:$F$293,시도_소아과개폐업!$A$5:$A$293,$D1752,시도_소아과개폐업!$B$5:$B$293,$B1752)</f>
        <v>-10</v>
      </c>
      <c r="AW1752" s="15" t="n">
        <f aca="false">SUMIFS(시도_소아과개폐업!$G$5:$G$293,시도_소아과개폐업!$A$5:$A$293,$D1752,시도_소아과개폐업!$B$5:$B$293,$B1752)</f>
        <v>0.846153846153846</v>
      </c>
      <c r="AX1752" s="14" t="n">
        <f aca="false">SUMIFS(시도_소아과개폐업!$H$5:$H$293,시도_소아과개폐업!$A$5:$A$293,$D1752,시도_소아과개폐업!$B$5:$B$293,$B1752)</f>
        <v>46</v>
      </c>
      <c r="AY1752" s="14" t="n">
        <f aca="false">SUMIFS(시군구_병원급!$E$5:$E$3668,시군구_병원급!$A$5:$A$3668,$A1752,시군구_병원급!$D$5:$D$3668,$D1752)</f>
        <v>1</v>
      </c>
      <c r="AZ1752" s="14" t="n">
        <f aca="false">SUMIFS(시군구_병원급!$F$5:$F$3668,시군구_병원급!$A$5:$A$3668,$A1752,시군구_병원급!$D$5:$D$3668,$D1752)</f>
        <v>0</v>
      </c>
      <c r="BA1752" s="14" t="n">
        <f aca="false">SUMIFS(시군구_병원급!$G$5:$G$3668,시군구_병원급!$A$5:$A$3668,$A1752,시군구_병원급!$D$5:$D$3668,$D1752)</f>
        <v>2</v>
      </c>
      <c r="BB1752" s="14" t="n">
        <f aca="false">SUMIFS(시군구_병원급!$H$5:$H$3668,시군구_병원급!$A$5:$A$3668,$A1752,시군구_병원급!$D$5:$D$3668,$D1752)</f>
        <v>3</v>
      </c>
      <c r="BC1752" s="16" t="n">
        <f aca="false">K1752+AY1752</f>
        <v>1</v>
      </c>
      <c r="BD1752" s="17" t="n">
        <f aca="false">IF(E1752=0,"",(K1752+AY1752)/E1752*1000)</f>
        <v>0.752445447705041</v>
      </c>
      <c r="BE1752" s="16" t="n">
        <f aca="false">AY1752-SUMIFS(시군구_병원급!$E$5:$E$3668,시군구_병원급!$A$5:$A$3668,$A1752,시군구_병원급!$D$5:$D$3668,$D1752-3)</f>
        <v>0</v>
      </c>
      <c r="BF1752" s="16" t="n">
        <f aca="false">IF(AY1752=0,1,0)</f>
        <v>0</v>
      </c>
      <c r="BG1752" s="16" t="n">
        <f aca="false">IF(K1752+AY1752=0,1,0)</f>
        <v>0</v>
      </c>
      <c r="BH1752" s="16" t="n">
        <f aca="false">AF1752+AG1752+AH1752</f>
        <v>20</v>
      </c>
      <c r="BI1752" s="18" t="n">
        <f aca="false">IF(H1752=0,"",BH1752/H1752)</f>
        <v>0.540540540540541</v>
      </c>
      <c r="BJ1752" s="16" t="n">
        <f aca="false">IF(AP1752="","",AP1752+AN1752)</f>
        <v>1</v>
      </c>
    </row>
    <row r="1753" customFormat="false" ht="15" hidden="false" customHeight="true" outlineLevel="0" collapsed="false">
      <c r="A1753" s="9" t="s">
        <v>349</v>
      </c>
      <c r="B1753" s="10" t="s">
        <v>319</v>
      </c>
      <c r="C1753" s="10" t="s">
        <v>350</v>
      </c>
      <c r="D1753" s="9" t="n">
        <v>2023</v>
      </c>
      <c r="E1753" s="11" t="n">
        <v>3385</v>
      </c>
      <c r="F1753" s="11" t="n">
        <v>457</v>
      </c>
      <c r="G1753" s="11" t="n">
        <v>472</v>
      </c>
      <c r="H1753" s="11" t="n">
        <v>54</v>
      </c>
      <c r="I1753" s="11" t="n">
        <v>2482</v>
      </c>
      <c r="J1753" s="11" t="n">
        <v>1780</v>
      </c>
      <c r="K1753" s="11" t="n">
        <v>1</v>
      </c>
      <c r="L1753" s="12" t="n">
        <v>15.9527326440177</v>
      </c>
      <c r="M1753" s="12" t="n">
        <v>0.295420974889217</v>
      </c>
      <c r="N1753" s="13" t="n">
        <v>0.717163577759871</v>
      </c>
      <c r="O1753" s="13" t="n">
        <v>0.733234859675037</v>
      </c>
      <c r="P1753" s="13" t="n">
        <v>0.139438700147711</v>
      </c>
      <c r="Q1753" s="13" t="n">
        <v>-0.130490624197277</v>
      </c>
      <c r="R1753" s="13" t="n">
        <v>0.118483412322275</v>
      </c>
      <c r="S1753" s="11" t="n">
        <v>0</v>
      </c>
      <c r="T1753" s="13" t="n">
        <v>-0.0181818181818182</v>
      </c>
      <c r="U1753" s="13" t="n">
        <v>-0.0060072086503804</v>
      </c>
      <c r="V1753" s="11" t="n">
        <v>0</v>
      </c>
      <c r="W1753" s="13"/>
      <c r="X1753" s="11"/>
      <c r="Y1753" s="11"/>
      <c r="Z1753" s="11"/>
      <c r="AA1753" s="11"/>
      <c r="AB1753" s="10" t="s">
        <v>516</v>
      </c>
      <c r="AC1753" s="11" t="n">
        <v>8</v>
      </c>
      <c r="AD1753" s="11" t="n">
        <v>17</v>
      </c>
      <c r="AE1753" s="11" t="n">
        <v>15</v>
      </c>
      <c r="AF1753" s="11" t="n">
        <v>3</v>
      </c>
      <c r="AG1753" s="11" t="n">
        <v>11</v>
      </c>
      <c r="AH1753" s="11" t="n">
        <v>0</v>
      </c>
      <c r="AI1753" s="13" t="n">
        <v>0.148148148148148</v>
      </c>
      <c r="AJ1753" s="13" t="n">
        <v>0.314814814814815</v>
      </c>
      <c r="AK1753" s="13" t="n">
        <v>0.277777777777778</v>
      </c>
      <c r="AL1753" s="13" t="n">
        <v>0.0555555555555556</v>
      </c>
      <c r="AM1753" s="13" t="n">
        <v>0.203703703703704</v>
      </c>
      <c r="AN1753" s="11" t="n">
        <v>1</v>
      </c>
      <c r="AO1753" s="13" t="n">
        <v>0.0181818181818182</v>
      </c>
      <c r="AP1753" s="11" t="n">
        <v>3</v>
      </c>
      <c r="AQ1753" s="11" t="n">
        <v>2</v>
      </c>
      <c r="AR1753" s="13" t="n">
        <v>0.0535714285714286</v>
      </c>
      <c r="AS1753" s="13" t="n">
        <v>0.0357142857142857</v>
      </c>
      <c r="AT1753" s="14" t="n">
        <f aca="false">SUMIFS(시도_소아과개폐업!$C$5:$C$293,시도_소아과개폐업!$A$5:$A$293,$D1753,시도_소아과개폐업!$B$5:$B$293,$B1753)</f>
        <v>12</v>
      </c>
      <c r="AU1753" s="14" t="n">
        <f aca="false">SUMIFS(시도_소아과개폐업!$D$5:$D$293,시도_소아과개폐업!$A$5:$A$293,$D1753,시도_소아과개폐업!$B$5:$B$293,$B1753)</f>
        <v>22</v>
      </c>
      <c r="AV1753" s="14" t="n">
        <f aca="false">SUMIFS(시도_소아과개폐업!$F$5:$F$293,시도_소아과개폐업!$A$5:$A$293,$D1753,시도_소아과개폐업!$B$5:$B$293,$B1753)</f>
        <v>-10</v>
      </c>
      <c r="AW1753" s="15" t="n">
        <f aca="false">SUMIFS(시도_소아과개폐업!$G$5:$G$293,시도_소아과개폐업!$A$5:$A$293,$D1753,시도_소아과개폐업!$B$5:$B$293,$B1753)</f>
        <v>0.846153846153846</v>
      </c>
      <c r="AX1753" s="14" t="n">
        <f aca="false">SUMIFS(시도_소아과개폐업!$H$5:$H$293,시도_소아과개폐업!$A$5:$A$293,$D1753,시도_소아과개폐업!$B$5:$B$293,$B1753)</f>
        <v>46</v>
      </c>
      <c r="AY1753" s="14" t="n">
        <f aca="false">SUMIFS(시군구_병원급!$E$5:$E$3668,시군구_병원급!$A$5:$A$3668,$A1753,시군구_병원급!$D$5:$D$3668,$D1753)</f>
        <v>1</v>
      </c>
      <c r="AZ1753" s="14" t="n">
        <f aca="false">SUMIFS(시군구_병원급!$F$5:$F$3668,시군구_병원급!$A$5:$A$3668,$A1753,시군구_병원급!$D$5:$D$3668,$D1753)</f>
        <v>1</v>
      </c>
      <c r="BA1753" s="14" t="n">
        <f aca="false">SUMIFS(시군구_병원급!$G$5:$G$3668,시군구_병원급!$A$5:$A$3668,$A1753,시군구_병원급!$D$5:$D$3668,$D1753)</f>
        <v>2</v>
      </c>
      <c r="BB1753" s="14" t="n">
        <f aca="false">SUMIFS(시군구_병원급!$H$5:$H$3668,시군구_병원급!$A$5:$A$3668,$A1753,시군구_병원급!$D$5:$D$3668,$D1753)</f>
        <v>9</v>
      </c>
      <c r="BC1753" s="16" t="n">
        <f aca="false">K1753+AY1753</f>
        <v>2</v>
      </c>
      <c r="BD1753" s="17" t="n">
        <f aca="false">IF(E1753=0,"",(K1753+AY1753)/E1753*1000)</f>
        <v>0.590841949778434</v>
      </c>
      <c r="BE1753" s="16" t="n">
        <f aca="false">AY1753-SUMIFS(시군구_병원급!$E$5:$E$3668,시군구_병원급!$A$5:$A$3668,$A1753,시군구_병원급!$D$5:$D$3668,$D1753-3)</f>
        <v>0</v>
      </c>
      <c r="BF1753" s="16" t="n">
        <f aca="false">IF(AY1753=0,1,0)</f>
        <v>0</v>
      </c>
      <c r="BG1753" s="16" t="n">
        <f aca="false">IF(K1753+AY1753=0,1,0)</f>
        <v>0</v>
      </c>
      <c r="BH1753" s="16" t="n">
        <f aca="false">AF1753+AG1753+AH1753</f>
        <v>14</v>
      </c>
      <c r="BI1753" s="18" t="n">
        <f aca="false">IF(H1753=0,"",BH1753/H1753)</f>
        <v>0.259259259259259</v>
      </c>
      <c r="BJ1753" s="16" t="n">
        <f aca="false">IF(AP1753="","",AP1753+AN1753)</f>
        <v>4</v>
      </c>
    </row>
    <row r="1754" customFormat="false" ht="15" hidden="false" customHeight="true" outlineLevel="0" collapsed="false">
      <c r="A1754" s="9" t="s">
        <v>351</v>
      </c>
      <c r="B1754" s="10" t="s">
        <v>319</v>
      </c>
      <c r="C1754" s="10" t="s">
        <v>352</v>
      </c>
      <c r="D1754" s="9" t="n">
        <v>2023</v>
      </c>
      <c r="E1754" s="11" t="n">
        <v>540</v>
      </c>
      <c r="F1754" s="11" t="n">
        <v>98</v>
      </c>
      <c r="G1754" s="11" t="n">
        <v>100</v>
      </c>
      <c r="H1754" s="11" t="n">
        <v>11</v>
      </c>
      <c r="I1754" s="11" t="n">
        <v>771</v>
      </c>
      <c r="J1754" s="11" t="n">
        <v>343</v>
      </c>
      <c r="K1754" s="11" t="n">
        <v>0</v>
      </c>
      <c r="L1754" s="12" t="n">
        <v>20.3703703703704</v>
      </c>
      <c r="M1754" s="12" t="n">
        <v>0</v>
      </c>
      <c r="N1754" s="13" t="n">
        <v>0.444876783398184</v>
      </c>
      <c r="O1754" s="13" t="n">
        <v>1.42777777777778</v>
      </c>
      <c r="P1754" s="13" t="n">
        <v>0.185185185185185</v>
      </c>
      <c r="Q1754" s="13" t="n">
        <v>-0.261285909712722</v>
      </c>
      <c r="R1754" s="13" t="n">
        <v>-0.242424242424242</v>
      </c>
      <c r="S1754" s="11" t="n">
        <v>0</v>
      </c>
      <c r="T1754" s="13" t="n">
        <v>-0.0833333333333334</v>
      </c>
      <c r="U1754" s="13" t="n">
        <v>-0.043424317617866</v>
      </c>
      <c r="V1754" s="11" t="n">
        <v>1</v>
      </c>
      <c r="W1754" s="13"/>
      <c r="X1754" s="11"/>
      <c r="Y1754" s="11"/>
      <c r="Z1754" s="11"/>
      <c r="AA1754" s="11"/>
      <c r="AB1754" s="10" t="s">
        <v>516</v>
      </c>
      <c r="AC1754" s="11" t="n">
        <v>2</v>
      </c>
      <c r="AD1754" s="11" t="n">
        <v>0</v>
      </c>
      <c r="AE1754" s="11" t="n">
        <v>1</v>
      </c>
      <c r="AF1754" s="11" t="n">
        <v>0</v>
      </c>
      <c r="AG1754" s="11" t="n">
        <v>8</v>
      </c>
      <c r="AH1754" s="11" t="n">
        <v>0</v>
      </c>
      <c r="AI1754" s="13" t="n">
        <v>0.181818181818182</v>
      </c>
      <c r="AJ1754" s="13" t="n">
        <v>0</v>
      </c>
      <c r="AK1754" s="13" t="n">
        <v>0.0909090909090909</v>
      </c>
      <c r="AL1754" s="13" t="n">
        <v>0</v>
      </c>
      <c r="AM1754" s="13" t="n">
        <v>0.727272727272727</v>
      </c>
      <c r="AN1754" s="11" t="n">
        <v>1</v>
      </c>
      <c r="AO1754" s="13" t="n">
        <v>0.0833333333333333</v>
      </c>
      <c r="AP1754" s="11" t="n">
        <v>0</v>
      </c>
      <c r="AQ1754" s="11" t="n">
        <v>0</v>
      </c>
      <c r="AR1754" s="13" t="n">
        <v>0</v>
      </c>
      <c r="AS1754" s="13" t="n">
        <v>0</v>
      </c>
      <c r="AT1754" s="14" t="n">
        <f aca="false">SUMIFS(시도_소아과개폐업!$C$5:$C$293,시도_소아과개폐업!$A$5:$A$293,$D1754,시도_소아과개폐업!$B$5:$B$293,$B1754)</f>
        <v>12</v>
      </c>
      <c r="AU1754" s="14" t="n">
        <f aca="false">SUMIFS(시도_소아과개폐업!$D$5:$D$293,시도_소아과개폐업!$A$5:$A$293,$D1754,시도_소아과개폐업!$B$5:$B$293,$B1754)</f>
        <v>22</v>
      </c>
      <c r="AV1754" s="14" t="n">
        <f aca="false">SUMIFS(시도_소아과개폐업!$F$5:$F$293,시도_소아과개폐업!$A$5:$A$293,$D1754,시도_소아과개폐업!$B$5:$B$293,$B1754)</f>
        <v>-10</v>
      </c>
      <c r="AW1754" s="15" t="n">
        <f aca="false">SUMIFS(시도_소아과개폐업!$G$5:$G$293,시도_소아과개폐업!$A$5:$A$293,$D1754,시도_소아과개폐업!$B$5:$B$293,$B1754)</f>
        <v>0.846153846153846</v>
      </c>
      <c r="AX1754" s="14" t="n">
        <f aca="false">SUMIFS(시도_소아과개폐업!$H$5:$H$293,시도_소아과개폐업!$A$5:$A$293,$D1754,시도_소아과개폐업!$B$5:$B$293,$B1754)</f>
        <v>46</v>
      </c>
      <c r="AY1754" s="14" t="n">
        <f aca="false">SUMIFS(시군구_병원급!$E$5:$E$3668,시군구_병원급!$A$5:$A$3668,$A1754,시군구_병원급!$D$5:$D$3668,$D1754)</f>
        <v>0</v>
      </c>
      <c r="AZ1754" s="14" t="n">
        <f aca="false">SUMIFS(시군구_병원급!$F$5:$F$3668,시군구_병원급!$A$5:$A$3668,$A1754,시군구_병원급!$D$5:$D$3668,$D1754)</f>
        <v>0</v>
      </c>
      <c r="BA1754" s="14" t="n">
        <f aca="false">SUMIFS(시군구_병원급!$G$5:$G$3668,시군구_병원급!$A$5:$A$3668,$A1754,시군구_병원급!$D$5:$D$3668,$D1754)</f>
        <v>2</v>
      </c>
      <c r="BB1754" s="14" t="n">
        <f aca="false">SUMIFS(시군구_병원급!$H$5:$H$3668,시군구_병원급!$A$5:$A$3668,$A1754,시군구_병원급!$D$5:$D$3668,$D1754)</f>
        <v>4</v>
      </c>
      <c r="BC1754" s="16" t="n">
        <f aca="false">K1754+AY1754</f>
        <v>0</v>
      </c>
      <c r="BD1754" s="17" t="n">
        <f aca="false">IF(E1754=0,"",(K1754+AY1754)/E1754*1000)</f>
        <v>0</v>
      </c>
      <c r="BE1754" s="16" t="n">
        <f aca="false">AY1754-SUMIFS(시군구_병원급!$E$5:$E$3668,시군구_병원급!$A$5:$A$3668,$A1754,시군구_병원급!$D$5:$D$3668,$D1754-3)</f>
        <v>0</v>
      </c>
      <c r="BF1754" s="16" t="n">
        <f aca="false">IF(AY1754=0,1,0)</f>
        <v>1</v>
      </c>
      <c r="BG1754" s="16" t="n">
        <f aca="false">IF(K1754+AY1754=0,1,0)</f>
        <v>1</v>
      </c>
      <c r="BH1754" s="16" t="n">
        <f aca="false">AF1754+AG1754+AH1754</f>
        <v>8</v>
      </c>
      <c r="BI1754" s="18" t="n">
        <f aca="false">IF(H1754=0,"",BH1754/H1754)</f>
        <v>0.727272727272727</v>
      </c>
      <c r="BJ1754" s="16" t="n">
        <f aca="false">IF(AP1754="","",AP1754+AN1754)</f>
        <v>1</v>
      </c>
    </row>
    <row r="1755" customFormat="false" ht="15" hidden="false" customHeight="true" outlineLevel="0" collapsed="false">
      <c r="A1755" s="9" t="s">
        <v>353</v>
      </c>
      <c r="B1755" s="10" t="s">
        <v>319</v>
      </c>
      <c r="C1755" s="10" t="s">
        <v>354</v>
      </c>
      <c r="D1755" s="9" t="n">
        <v>2023</v>
      </c>
      <c r="E1755" s="11" t="n">
        <v>2212</v>
      </c>
      <c r="F1755" s="11" t="n">
        <v>354</v>
      </c>
      <c r="G1755" s="11" t="n">
        <v>362</v>
      </c>
      <c r="H1755" s="11" t="n">
        <v>16</v>
      </c>
      <c r="I1755" s="11" t="n">
        <v>1243</v>
      </c>
      <c r="J1755" s="11" t="n">
        <v>941</v>
      </c>
      <c r="K1755" s="11" t="n">
        <v>0</v>
      </c>
      <c r="L1755" s="12" t="n">
        <v>7.23327305605787</v>
      </c>
      <c r="M1755" s="12" t="n">
        <v>0</v>
      </c>
      <c r="N1755" s="13" t="n">
        <v>0.757039420756235</v>
      </c>
      <c r="O1755" s="13" t="n">
        <v>0.561934900542496</v>
      </c>
      <c r="P1755" s="13" t="n">
        <v>0.163652802893309</v>
      </c>
      <c r="Q1755" s="13" t="n">
        <v>-0.0646934460887949</v>
      </c>
      <c r="R1755" s="13" t="n">
        <v>-0.351254480286738</v>
      </c>
      <c r="S1755" s="11" t="n">
        <v>0</v>
      </c>
      <c r="T1755" s="13" t="n">
        <v>0</v>
      </c>
      <c r="U1755" s="13" t="n">
        <v>-0.0873715124816447</v>
      </c>
      <c r="V1755" s="11" t="n">
        <v>1</v>
      </c>
      <c r="W1755" s="13"/>
      <c r="X1755" s="11"/>
      <c r="Y1755" s="11"/>
      <c r="Z1755" s="11"/>
      <c r="AA1755" s="11"/>
      <c r="AB1755" s="10" t="s">
        <v>516</v>
      </c>
      <c r="AC1755" s="11" t="n">
        <v>6</v>
      </c>
      <c r="AD1755" s="11" t="n">
        <v>1</v>
      </c>
      <c r="AE1755" s="11" t="n">
        <v>2</v>
      </c>
      <c r="AF1755" s="11" t="n">
        <v>1</v>
      </c>
      <c r="AG1755" s="11" t="n">
        <v>6</v>
      </c>
      <c r="AH1755" s="11" t="n">
        <v>0</v>
      </c>
      <c r="AI1755" s="13" t="n">
        <v>0.375</v>
      </c>
      <c r="AJ1755" s="13" t="n">
        <v>0.0625</v>
      </c>
      <c r="AK1755" s="13" t="n">
        <v>0.125</v>
      </c>
      <c r="AL1755" s="13" t="n">
        <v>0.0625</v>
      </c>
      <c r="AM1755" s="13" t="n">
        <v>0.375</v>
      </c>
      <c r="AN1755" s="11" t="n">
        <v>0</v>
      </c>
      <c r="AO1755" s="13" t="n">
        <v>0</v>
      </c>
      <c r="AP1755" s="11" t="n">
        <v>0</v>
      </c>
      <c r="AQ1755" s="11" t="n">
        <v>0</v>
      </c>
      <c r="AR1755" s="13" t="n">
        <v>0</v>
      </c>
      <c r="AS1755" s="13" t="n">
        <v>0</v>
      </c>
      <c r="AT1755" s="14" t="n">
        <f aca="false">SUMIFS(시도_소아과개폐업!$C$5:$C$293,시도_소아과개폐업!$A$5:$A$293,$D1755,시도_소아과개폐업!$B$5:$B$293,$B1755)</f>
        <v>12</v>
      </c>
      <c r="AU1755" s="14" t="n">
        <f aca="false">SUMIFS(시도_소아과개폐업!$D$5:$D$293,시도_소아과개폐업!$A$5:$A$293,$D1755,시도_소아과개폐업!$B$5:$B$293,$B1755)</f>
        <v>22</v>
      </c>
      <c r="AV1755" s="14" t="n">
        <f aca="false">SUMIFS(시도_소아과개폐업!$F$5:$F$293,시도_소아과개폐업!$A$5:$A$293,$D1755,시도_소아과개폐업!$B$5:$B$293,$B1755)</f>
        <v>-10</v>
      </c>
      <c r="AW1755" s="15" t="n">
        <f aca="false">SUMIFS(시도_소아과개폐업!$G$5:$G$293,시도_소아과개폐업!$A$5:$A$293,$D1755,시도_소아과개폐업!$B$5:$B$293,$B1755)</f>
        <v>0.846153846153846</v>
      </c>
      <c r="AX1755" s="14" t="n">
        <f aca="false">SUMIFS(시도_소아과개폐업!$H$5:$H$293,시도_소아과개폐업!$A$5:$A$293,$D1755,시도_소아과개폐업!$B$5:$B$293,$B1755)</f>
        <v>46</v>
      </c>
      <c r="AY1755" s="14" t="n">
        <f aca="false">SUMIFS(시군구_병원급!$E$5:$E$3668,시군구_병원급!$A$5:$A$3668,$A1755,시군구_병원급!$D$5:$D$3668,$D1755)</f>
        <v>2</v>
      </c>
      <c r="AZ1755" s="14" t="n">
        <f aca="false">SUMIFS(시군구_병원급!$F$5:$F$3668,시군구_병원급!$A$5:$A$3668,$A1755,시군구_병원급!$D$5:$D$3668,$D1755)</f>
        <v>2</v>
      </c>
      <c r="BA1755" s="14" t="n">
        <f aca="false">SUMIFS(시군구_병원급!$G$5:$G$3668,시군구_병원급!$A$5:$A$3668,$A1755,시군구_병원급!$D$5:$D$3668,$D1755)</f>
        <v>2</v>
      </c>
      <c r="BB1755" s="14" t="n">
        <f aca="false">SUMIFS(시군구_병원급!$H$5:$H$3668,시군구_병원급!$A$5:$A$3668,$A1755,시군구_병원급!$D$5:$D$3668,$D1755)</f>
        <v>4</v>
      </c>
      <c r="BC1755" s="16" t="n">
        <f aca="false">K1755+AY1755</f>
        <v>2</v>
      </c>
      <c r="BD1755" s="17" t="n">
        <f aca="false">IF(E1755=0,"",(K1755+AY1755)/E1755*1000)</f>
        <v>0.904159132007233</v>
      </c>
      <c r="BE1755" s="16" t="n">
        <f aca="false">AY1755-SUMIFS(시군구_병원급!$E$5:$E$3668,시군구_병원급!$A$5:$A$3668,$A1755,시군구_병원급!$D$5:$D$3668,$D1755-3)</f>
        <v>0</v>
      </c>
      <c r="BF1755" s="16" t="n">
        <f aca="false">IF(AY1755=0,1,0)</f>
        <v>0</v>
      </c>
      <c r="BG1755" s="16" t="n">
        <f aca="false">IF(K1755+AY1755=0,1,0)</f>
        <v>0</v>
      </c>
      <c r="BH1755" s="16" t="n">
        <f aca="false">AF1755+AG1755+AH1755</f>
        <v>7</v>
      </c>
      <c r="BI1755" s="18" t="n">
        <f aca="false">IF(H1755=0,"",BH1755/H1755)</f>
        <v>0.4375</v>
      </c>
      <c r="BJ1755" s="16" t="n">
        <f aca="false">IF(AP1755="","",AP1755+AN1755)</f>
        <v>0</v>
      </c>
    </row>
    <row r="1756" customFormat="false" ht="15" hidden="false" customHeight="true" outlineLevel="0" collapsed="false">
      <c r="A1756" s="9" t="s">
        <v>355</v>
      </c>
      <c r="B1756" s="10" t="s">
        <v>319</v>
      </c>
      <c r="C1756" s="10" t="s">
        <v>356</v>
      </c>
      <c r="D1756" s="9" t="n">
        <v>2023</v>
      </c>
      <c r="E1756" s="11" t="n">
        <v>973</v>
      </c>
      <c r="F1756" s="11" t="n">
        <v>161</v>
      </c>
      <c r="G1756" s="11" t="n">
        <v>172</v>
      </c>
      <c r="H1756" s="11" t="n">
        <v>13</v>
      </c>
      <c r="I1756" s="11" t="n">
        <v>827</v>
      </c>
      <c r="J1756" s="11" t="n">
        <v>453</v>
      </c>
      <c r="K1756" s="11" t="n">
        <v>0</v>
      </c>
      <c r="L1756" s="12" t="n">
        <v>13.360739979445</v>
      </c>
      <c r="M1756" s="12" t="n">
        <v>0</v>
      </c>
      <c r="N1756" s="13" t="n">
        <v>0.54776299879081</v>
      </c>
      <c r="O1756" s="13" t="n">
        <v>0.849948612538541</v>
      </c>
      <c r="P1756" s="13" t="n">
        <v>0.176772867420349</v>
      </c>
      <c r="Q1756" s="13" t="n">
        <v>-0.364882506527415</v>
      </c>
      <c r="R1756" s="13" t="n">
        <v>-0.338461538461539</v>
      </c>
      <c r="S1756" s="11" t="n">
        <v>0</v>
      </c>
      <c r="T1756" s="13" t="n">
        <v>-0.0714285714285714</v>
      </c>
      <c r="U1756" s="13" t="n">
        <v>-0.08719646799117</v>
      </c>
      <c r="V1756" s="11" t="n">
        <v>1</v>
      </c>
      <c r="W1756" s="13"/>
      <c r="X1756" s="11"/>
      <c r="Y1756" s="11"/>
      <c r="Z1756" s="11"/>
      <c r="AA1756" s="11"/>
      <c r="AB1756" s="10" t="s">
        <v>516</v>
      </c>
      <c r="AC1756" s="11" t="n">
        <v>4</v>
      </c>
      <c r="AD1756" s="11" t="n">
        <v>1</v>
      </c>
      <c r="AE1756" s="11" t="n">
        <v>2</v>
      </c>
      <c r="AF1756" s="11" t="n">
        <v>1</v>
      </c>
      <c r="AG1756" s="11" t="n">
        <v>5</v>
      </c>
      <c r="AH1756" s="11" t="n">
        <v>0</v>
      </c>
      <c r="AI1756" s="13" t="n">
        <v>0.307692307692308</v>
      </c>
      <c r="AJ1756" s="13" t="n">
        <v>0.0769230769230769</v>
      </c>
      <c r="AK1756" s="13" t="n">
        <v>0.153846153846154</v>
      </c>
      <c r="AL1756" s="13" t="n">
        <v>0.0769230769230769</v>
      </c>
      <c r="AM1756" s="13" t="n">
        <v>0.384615384615385</v>
      </c>
      <c r="AN1756" s="11" t="n">
        <v>0</v>
      </c>
      <c r="AO1756" s="13" t="n">
        <v>0</v>
      </c>
      <c r="AP1756" s="11" t="n">
        <v>1</v>
      </c>
      <c r="AQ1756" s="11" t="n">
        <v>0</v>
      </c>
      <c r="AR1756" s="13" t="n">
        <v>0.0714285714285714</v>
      </c>
      <c r="AS1756" s="13" t="n">
        <v>0</v>
      </c>
      <c r="AT1756" s="14" t="n">
        <f aca="false">SUMIFS(시도_소아과개폐업!$C$5:$C$293,시도_소아과개폐업!$A$5:$A$293,$D1756,시도_소아과개폐업!$B$5:$B$293,$B1756)</f>
        <v>12</v>
      </c>
      <c r="AU1756" s="14" t="n">
        <f aca="false">SUMIFS(시도_소아과개폐업!$D$5:$D$293,시도_소아과개폐업!$A$5:$A$293,$D1756,시도_소아과개폐업!$B$5:$B$293,$B1756)</f>
        <v>22</v>
      </c>
      <c r="AV1756" s="14" t="n">
        <f aca="false">SUMIFS(시도_소아과개폐업!$F$5:$F$293,시도_소아과개폐업!$A$5:$A$293,$D1756,시도_소아과개폐업!$B$5:$B$293,$B1756)</f>
        <v>-10</v>
      </c>
      <c r="AW1756" s="15" t="n">
        <f aca="false">SUMIFS(시도_소아과개폐업!$G$5:$G$293,시도_소아과개폐업!$A$5:$A$293,$D1756,시도_소아과개폐업!$B$5:$B$293,$B1756)</f>
        <v>0.846153846153846</v>
      </c>
      <c r="AX1756" s="14" t="n">
        <f aca="false">SUMIFS(시도_소아과개폐업!$H$5:$H$293,시도_소아과개폐업!$A$5:$A$293,$D1756,시도_소아과개폐업!$B$5:$B$293,$B1756)</f>
        <v>46</v>
      </c>
      <c r="AY1756" s="14" t="n">
        <f aca="false">SUMIFS(시군구_병원급!$E$5:$E$3668,시군구_병원급!$A$5:$A$3668,$A1756,시군구_병원급!$D$5:$D$3668,$D1756)</f>
        <v>1</v>
      </c>
      <c r="AZ1756" s="14" t="n">
        <f aca="false">SUMIFS(시군구_병원급!$F$5:$F$3668,시군구_병원급!$A$5:$A$3668,$A1756,시군구_병원급!$D$5:$D$3668,$D1756)</f>
        <v>0</v>
      </c>
      <c r="BA1756" s="14" t="n">
        <f aca="false">SUMIFS(시군구_병원급!$G$5:$G$3668,시군구_병원급!$A$5:$A$3668,$A1756,시군구_병원급!$D$5:$D$3668,$D1756)</f>
        <v>2</v>
      </c>
      <c r="BB1756" s="14" t="n">
        <f aca="false">SUMIFS(시군구_병원급!$H$5:$H$3668,시군구_병원급!$A$5:$A$3668,$A1756,시군구_병원급!$D$5:$D$3668,$D1756)</f>
        <v>4</v>
      </c>
      <c r="BC1756" s="16" t="n">
        <f aca="false">K1756+AY1756</f>
        <v>1</v>
      </c>
      <c r="BD1756" s="17" t="n">
        <f aca="false">IF(E1756=0,"",(K1756+AY1756)/E1756*1000)</f>
        <v>1.02774922918808</v>
      </c>
      <c r="BE1756" s="16" t="n">
        <f aca="false">AY1756-SUMIFS(시군구_병원급!$E$5:$E$3668,시군구_병원급!$A$5:$A$3668,$A1756,시군구_병원급!$D$5:$D$3668,$D1756-3)</f>
        <v>0</v>
      </c>
      <c r="BF1756" s="16" t="n">
        <f aca="false">IF(AY1756=0,1,0)</f>
        <v>0</v>
      </c>
      <c r="BG1756" s="16" t="n">
        <f aca="false">IF(K1756+AY1756=0,1,0)</f>
        <v>0</v>
      </c>
      <c r="BH1756" s="16" t="n">
        <f aca="false">AF1756+AG1756+AH1756</f>
        <v>6</v>
      </c>
      <c r="BI1756" s="18" t="n">
        <f aca="false">IF(H1756=0,"",BH1756/H1756)</f>
        <v>0.461538461538462</v>
      </c>
      <c r="BJ1756" s="16" t="n">
        <f aca="false">IF(AP1756="","",AP1756+AN1756)</f>
        <v>1</v>
      </c>
    </row>
    <row r="1757" customFormat="false" ht="15" hidden="false" customHeight="true" outlineLevel="0" collapsed="false">
      <c r="A1757" s="9" t="s">
        <v>357</v>
      </c>
      <c r="B1757" s="10" t="s">
        <v>319</v>
      </c>
      <c r="C1757" s="10" t="s">
        <v>358</v>
      </c>
      <c r="D1757" s="9" t="n">
        <v>2023</v>
      </c>
      <c r="E1757" s="11" t="n">
        <v>1206</v>
      </c>
      <c r="F1757" s="11" t="n">
        <v>139</v>
      </c>
      <c r="G1757" s="11" t="n">
        <v>145</v>
      </c>
      <c r="H1757" s="11" t="n">
        <v>24</v>
      </c>
      <c r="I1757" s="11" t="n">
        <v>1132</v>
      </c>
      <c r="J1757" s="11" t="n">
        <v>670</v>
      </c>
      <c r="K1757" s="11" t="n">
        <v>0</v>
      </c>
      <c r="L1757" s="12" t="n">
        <v>19.9004975124378</v>
      </c>
      <c r="M1757" s="12" t="n">
        <v>0</v>
      </c>
      <c r="N1757" s="13" t="n">
        <v>0.591872791519435</v>
      </c>
      <c r="O1757" s="13" t="n">
        <v>0.938640132669983</v>
      </c>
      <c r="P1757" s="13" t="n">
        <v>0.120232172470978</v>
      </c>
      <c r="Q1757" s="13" t="n">
        <v>-0.302083333333333</v>
      </c>
      <c r="R1757" s="13" t="n">
        <v>-0.405737704918033</v>
      </c>
      <c r="S1757" s="11" t="n">
        <v>0</v>
      </c>
      <c r="T1757" s="13" t="n">
        <v>0</v>
      </c>
      <c r="U1757" s="13" t="n">
        <v>-0.051926298157454</v>
      </c>
      <c r="V1757" s="11" t="n">
        <v>1</v>
      </c>
      <c r="W1757" s="13"/>
      <c r="X1757" s="11"/>
      <c r="Y1757" s="11"/>
      <c r="Z1757" s="11"/>
      <c r="AA1757" s="11"/>
      <c r="AB1757" s="10" t="s">
        <v>516</v>
      </c>
      <c r="AC1757" s="11" t="n">
        <v>8</v>
      </c>
      <c r="AD1757" s="11" t="n">
        <v>3</v>
      </c>
      <c r="AE1757" s="11" t="n">
        <v>2</v>
      </c>
      <c r="AF1757" s="11" t="n">
        <v>0</v>
      </c>
      <c r="AG1757" s="11" t="n">
        <v>11</v>
      </c>
      <c r="AH1757" s="11" t="n">
        <v>0</v>
      </c>
      <c r="AI1757" s="13" t="n">
        <v>0.333333333333333</v>
      </c>
      <c r="AJ1757" s="13" t="n">
        <v>0.125</v>
      </c>
      <c r="AK1757" s="13" t="n">
        <v>0.0833333333333333</v>
      </c>
      <c r="AL1757" s="13" t="n">
        <v>0</v>
      </c>
      <c r="AM1757" s="13" t="n">
        <v>0.458333333333333</v>
      </c>
      <c r="AN1757" s="11" t="n">
        <v>1</v>
      </c>
      <c r="AO1757" s="13" t="n">
        <v>0.04</v>
      </c>
      <c r="AP1757" s="11" t="n">
        <v>1</v>
      </c>
      <c r="AQ1757" s="11" t="n">
        <v>1</v>
      </c>
      <c r="AR1757" s="13" t="n">
        <v>0.04</v>
      </c>
      <c r="AS1757" s="13" t="n">
        <v>0.04</v>
      </c>
      <c r="AT1757" s="14" t="n">
        <f aca="false">SUMIFS(시도_소아과개폐업!$C$5:$C$293,시도_소아과개폐업!$A$5:$A$293,$D1757,시도_소아과개폐업!$B$5:$B$293,$B1757)</f>
        <v>12</v>
      </c>
      <c r="AU1757" s="14" t="n">
        <f aca="false">SUMIFS(시도_소아과개폐업!$D$5:$D$293,시도_소아과개폐업!$A$5:$A$293,$D1757,시도_소아과개폐업!$B$5:$B$293,$B1757)</f>
        <v>22</v>
      </c>
      <c r="AV1757" s="14" t="n">
        <f aca="false">SUMIFS(시도_소아과개폐업!$F$5:$F$293,시도_소아과개폐업!$A$5:$A$293,$D1757,시도_소아과개폐업!$B$5:$B$293,$B1757)</f>
        <v>-10</v>
      </c>
      <c r="AW1757" s="15" t="n">
        <f aca="false">SUMIFS(시도_소아과개폐업!$G$5:$G$293,시도_소아과개폐업!$A$5:$A$293,$D1757,시도_소아과개폐업!$B$5:$B$293,$B1757)</f>
        <v>0.846153846153846</v>
      </c>
      <c r="AX1757" s="14" t="n">
        <f aca="false">SUMIFS(시도_소아과개폐업!$H$5:$H$293,시도_소아과개폐업!$A$5:$A$293,$D1757,시도_소아과개폐업!$B$5:$B$293,$B1757)</f>
        <v>46</v>
      </c>
      <c r="AY1757" s="14" t="n">
        <f aca="false">SUMIFS(시군구_병원급!$E$5:$E$3668,시군구_병원급!$A$5:$A$3668,$A1757,시군구_병원급!$D$5:$D$3668,$D1757)</f>
        <v>0</v>
      </c>
      <c r="AZ1757" s="14" t="n">
        <f aca="false">SUMIFS(시군구_병원급!$F$5:$F$3668,시군구_병원급!$A$5:$A$3668,$A1757,시군구_병원급!$D$5:$D$3668,$D1757)</f>
        <v>0</v>
      </c>
      <c r="BA1757" s="14" t="n">
        <f aca="false">SUMIFS(시군구_병원급!$G$5:$G$3668,시군구_병원급!$A$5:$A$3668,$A1757,시군구_병원급!$D$5:$D$3668,$D1757)</f>
        <v>1</v>
      </c>
      <c r="BB1757" s="14" t="n">
        <f aca="false">SUMIFS(시군구_병원급!$H$5:$H$3668,시군구_병원급!$A$5:$A$3668,$A1757,시군구_병원급!$D$5:$D$3668,$D1757)</f>
        <v>1</v>
      </c>
      <c r="BC1757" s="16" t="n">
        <f aca="false">K1757+AY1757</f>
        <v>0</v>
      </c>
      <c r="BD1757" s="17" t="n">
        <f aca="false">IF(E1757=0,"",(K1757+AY1757)/E1757*1000)</f>
        <v>0</v>
      </c>
      <c r="BE1757" s="16" t="n">
        <f aca="false">AY1757-SUMIFS(시군구_병원급!$E$5:$E$3668,시군구_병원급!$A$5:$A$3668,$A1757,시군구_병원급!$D$5:$D$3668,$D1757-3)</f>
        <v>0</v>
      </c>
      <c r="BF1757" s="16" t="n">
        <f aca="false">IF(AY1757=0,1,0)</f>
        <v>1</v>
      </c>
      <c r="BG1757" s="16" t="n">
        <f aca="false">IF(K1757+AY1757=0,1,0)</f>
        <v>1</v>
      </c>
      <c r="BH1757" s="16" t="n">
        <f aca="false">AF1757+AG1757+AH1757</f>
        <v>11</v>
      </c>
      <c r="BI1757" s="18" t="n">
        <f aca="false">IF(H1757=0,"",BH1757/H1757)</f>
        <v>0.458333333333333</v>
      </c>
      <c r="BJ1757" s="16" t="n">
        <f aca="false">IF(AP1757="","",AP1757+AN1757)</f>
        <v>2</v>
      </c>
    </row>
    <row r="1758" customFormat="false" ht="15" hidden="false" customHeight="true" outlineLevel="0" collapsed="false">
      <c r="A1758" s="9" t="s">
        <v>359</v>
      </c>
      <c r="B1758" s="10" t="s">
        <v>319</v>
      </c>
      <c r="C1758" s="10" t="s">
        <v>360</v>
      </c>
      <c r="D1758" s="9" t="n">
        <v>2023</v>
      </c>
      <c r="E1758" s="11" t="n">
        <v>672</v>
      </c>
      <c r="F1758" s="11" t="n">
        <v>78</v>
      </c>
      <c r="G1758" s="11" t="n">
        <v>81</v>
      </c>
      <c r="H1758" s="11" t="n">
        <v>11</v>
      </c>
      <c r="I1758" s="11" t="n">
        <v>671</v>
      </c>
      <c r="J1758" s="11" t="n">
        <v>338</v>
      </c>
      <c r="K1758" s="11" t="n">
        <v>0</v>
      </c>
      <c r="L1758" s="12" t="n">
        <v>16.3690476190476</v>
      </c>
      <c r="M1758" s="12" t="n">
        <v>0</v>
      </c>
      <c r="N1758" s="13" t="n">
        <v>0.503725782414307</v>
      </c>
      <c r="O1758" s="13" t="n">
        <v>0.998511904761905</v>
      </c>
      <c r="P1758" s="13" t="n">
        <v>0.120535714285714</v>
      </c>
      <c r="Q1758" s="13" t="n">
        <v>-0.263157894736842</v>
      </c>
      <c r="R1758" s="13" t="n">
        <v>-0.263636363636364</v>
      </c>
      <c r="S1758" s="11" t="n">
        <v>0</v>
      </c>
      <c r="T1758" s="13" t="n">
        <v>0</v>
      </c>
      <c r="U1758" s="13" t="n">
        <v>0</v>
      </c>
      <c r="V1758" s="11" t="n">
        <v>1</v>
      </c>
      <c r="W1758" s="13"/>
      <c r="X1758" s="11"/>
      <c r="Y1758" s="11"/>
      <c r="Z1758" s="11"/>
      <c r="AA1758" s="11"/>
      <c r="AB1758" s="10" t="s">
        <v>516</v>
      </c>
      <c r="AC1758" s="11" t="n">
        <v>4</v>
      </c>
      <c r="AD1758" s="11" t="n">
        <v>0</v>
      </c>
      <c r="AE1758" s="11" t="n">
        <v>2</v>
      </c>
      <c r="AF1758" s="11" t="n">
        <v>0</v>
      </c>
      <c r="AG1758" s="11" t="n">
        <v>5</v>
      </c>
      <c r="AH1758" s="11" t="n">
        <v>0</v>
      </c>
      <c r="AI1758" s="13" t="n">
        <v>0.363636363636364</v>
      </c>
      <c r="AJ1758" s="13" t="n">
        <v>0</v>
      </c>
      <c r="AK1758" s="13" t="n">
        <v>0.181818181818182</v>
      </c>
      <c r="AL1758" s="13" t="n">
        <v>0</v>
      </c>
      <c r="AM1758" s="13" t="n">
        <v>0.454545454545455</v>
      </c>
      <c r="AN1758" s="11" t="n">
        <v>0</v>
      </c>
      <c r="AO1758" s="13" t="n">
        <v>0</v>
      </c>
      <c r="AP1758" s="11" t="n">
        <v>0</v>
      </c>
      <c r="AQ1758" s="11" t="n">
        <v>0</v>
      </c>
      <c r="AR1758" s="13" t="n">
        <v>0</v>
      </c>
      <c r="AS1758" s="13" t="n">
        <v>0</v>
      </c>
      <c r="AT1758" s="14" t="n">
        <f aca="false">SUMIFS(시도_소아과개폐업!$C$5:$C$293,시도_소아과개폐업!$A$5:$A$293,$D1758,시도_소아과개폐업!$B$5:$B$293,$B1758)</f>
        <v>12</v>
      </c>
      <c r="AU1758" s="14" t="n">
        <f aca="false">SUMIFS(시도_소아과개폐업!$D$5:$D$293,시도_소아과개폐업!$A$5:$A$293,$D1758,시도_소아과개폐업!$B$5:$B$293,$B1758)</f>
        <v>22</v>
      </c>
      <c r="AV1758" s="14" t="n">
        <f aca="false">SUMIFS(시도_소아과개폐업!$F$5:$F$293,시도_소아과개폐업!$A$5:$A$293,$D1758,시도_소아과개폐업!$B$5:$B$293,$B1758)</f>
        <v>-10</v>
      </c>
      <c r="AW1758" s="15" t="n">
        <f aca="false">SUMIFS(시도_소아과개폐업!$G$5:$G$293,시도_소아과개폐업!$A$5:$A$293,$D1758,시도_소아과개폐업!$B$5:$B$293,$B1758)</f>
        <v>0.846153846153846</v>
      </c>
      <c r="AX1758" s="14" t="n">
        <f aca="false">SUMIFS(시도_소아과개폐업!$H$5:$H$293,시도_소아과개폐업!$A$5:$A$293,$D1758,시도_소아과개폐업!$B$5:$B$293,$B1758)</f>
        <v>46</v>
      </c>
      <c r="AY1758" s="14" t="n">
        <f aca="false">SUMIFS(시군구_병원급!$E$5:$E$3668,시군구_병원급!$A$5:$A$3668,$A1758,시군구_병원급!$D$5:$D$3668,$D1758)</f>
        <v>0</v>
      </c>
      <c r="AZ1758" s="14" t="n">
        <f aca="false">SUMIFS(시군구_병원급!$F$5:$F$3668,시군구_병원급!$A$5:$A$3668,$A1758,시군구_병원급!$D$5:$D$3668,$D1758)</f>
        <v>0</v>
      </c>
      <c r="BA1758" s="14" t="n">
        <f aca="false">SUMIFS(시군구_병원급!$G$5:$G$3668,시군구_병원급!$A$5:$A$3668,$A1758,시군구_병원급!$D$5:$D$3668,$D1758)</f>
        <v>2</v>
      </c>
      <c r="BB1758" s="14" t="n">
        <f aca="false">SUMIFS(시군구_병원급!$H$5:$H$3668,시군구_병원급!$A$5:$A$3668,$A1758,시군구_병원급!$D$5:$D$3668,$D1758)</f>
        <v>3</v>
      </c>
      <c r="BC1758" s="16" t="n">
        <f aca="false">K1758+AY1758</f>
        <v>0</v>
      </c>
      <c r="BD1758" s="17" t="n">
        <f aca="false">IF(E1758=0,"",(K1758+AY1758)/E1758*1000)</f>
        <v>0</v>
      </c>
      <c r="BE1758" s="16" t="n">
        <f aca="false">AY1758-SUMIFS(시군구_병원급!$E$5:$E$3668,시군구_병원급!$A$5:$A$3668,$A1758,시군구_병원급!$D$5:$D$3668,$D1758-3)</f>
        <v>0</v>
      </c>
      <c r="BF1758" s="16" t="n">
        <f aca="false">IF(AY1758=0,1,0)</f>
        <v>1</v>
      </c>
      <c r="BG1758" s="16" t="n">
        <f aca="false">IF(K1758+AY1758=0,1,0)</f>
        <v>1</v>
      </c>
      <c r="BH1758" s="16" t="n">
        <f aca="false">AF1758+AG1758+AH1758</f>
        <v>5</v>
      </c>
      <c r="BI1758" s="18" t="n">
        <f aca="false">IF(H1758=0,"",BH1758/H1758)</f>
        <v>0.454545454545455</v>
      </c>
      <c r="BJ1758" s="16" t="n">
        <f aca="false">IF(AP1758="","",AP1758+AN1758)</f>
        <v>0</v>
      </c>
    </row>
    <row r="1759" customFormat="false" ht="15" hidden="false" customHeight="true" outlineLevel="0" collapsed="false">
      <c r="A1759" s="9" t="s">
        <v>361</v>
      </c>
      <c r="B1759" s="10" t="s">
        <v>319</v>
      </c>
      <c r="C1759" s="10" t="s">
        <v>362</v>
      </c>
      <c r="D1759" s="9" t="n">
        <v>2023</v>
      </c>
      <c r="E1759" s="11" t="n">
        <v>735</v>
      </c>
      <c r="F1759" s="11" t="n">
        <v>104</v>
      </c>
      <c r="G1759" s="11" t="n">
        <v>102</v>
      </c>
      <c r="H1759" s="11" t="n">
        <v>12</v>
      </c>
      <c r="I1759" s="11" t="n">
        <v>418</v>
      </c>
      <c r="J1759" s="11" t="n">
        <v>187</v>
      </c>
      <c r="K1759" s="11" t="n">
        <v>0</v>
      </c>
      <c r="L1759" s="12" t="n">
        <v>16.3265306122449</v>
      </c>
      <c r="M1759" s="12" t="n">
        <v>0</v>
      </c>
      <c r="N1759" s="13" t="n">
        <v>0.447368421052632</v>
      </c>
      <c r="O1759" s="13" t="n">
        <v>0.568707482993197</v>
      </c>
      <c r="P1759" s="13" t="n">
        <v>0.138775510204082</v>
      </c>
      <c r="Q1759" s="13" t="n">
        <v>-0.136310223266745</v>
      </c>
      <c r="R1759" s="13" t="n">
        <v>-0.286713286713287</v>
      </c>
      <c r="S1759" s="11" t="n">
        <v>0</v>
      </c>
      <c r="T1759" s="13" t="n">
        <v>-0.142857142857143</v>
      </c>
      <c r="U1759" s="13" t="n">
        <v>-0.199233716475096</v>
      </c>
      <c r="V1759" s="11" t="n">
        <v>1</v>
      </c>
      <c r="W1759" s="13"/>
      <c r="X1759" s="11"/>
      <c r="Y1759" s="11"/>
      <c r="Z1759" s="11"/>
      <c r="AA1759" s="11"/>
      <c r="AB1759" s="10" t="s">
        <v>516</v>
      </c>
      <c r="AC1759" s="11" t="n">
        <v>6</v>
      </c>
      <c r="AD1759" s="11" t="n">
        <v>0</v>
      </c>
      <c r="AE1759" s="11" t="n">
        <v>0</v>
      </c>
      <c r="AF1759" s="11" t="n">
        <v>0</v>
      </c>
      <c r="AG1759" s="11" t="n">
        <v>6</v>
      </c>
      <c r="AH1759" s="11" t="n">
        <v>0</v>
      </c>
      <c r="AI1759" s="13" t="n">
        <v>0.5</v>
      </c>
      <c r="AJ1759" s="13" t="n">
        <v>0</v>
      </c>
      <c r="AK1759" s="13" t="n">
        <v>0</v>
      </c>
      <c r="AL1759" s="13" t="n">
        <v>0</v>
      </c>
      <c r="AM1759" s="13" t="n">
        <v>0.5</v>
      </c>
      <c r="AN1759" s="11" t="n">
        <v>3</v>
      </c>
      <c r="AO1759" s="13" t="n">
        <v>0.2</v>
      </c>
      <c r="AP1759" s="11" t="n">
        <v>0</v>
      </c>
      <c r="AQ1759" s="11" t="n">
        <v>0</v>
      </c>
      <c r="AR1759" s="13" t="n">
        <v>0</v>
      </c>
      <c r="AS1759" s="13" t="n">
        <v>0</v>
      </c>
      <c r="AT1759" s="14" t="n">
        <f aca="false">SUMIFS(시도_소아과개폐업!$C$5:$C$293,시도_소아과개폐업!$A$5:$A$293,$D1759,시도_소아과개폐업!$B$5:$B$293,$B1759)</f>
        <v>12</v>
      </c>
      <c r="AU1759" s="14" t="n">
        <f aca="false">SUMIFS(시도_소아과개폐업!$D$5:$D$293,시도_소아과개폐업!$A$5:$A$293,$D1759,시도_소아과개폐업!$B$5:$B$293,$B1759)</f>
        <v>22</v>
      </c>
      <c r="AV1759" s="14" t="n">
        <f aca="false">SUMIFS(시도_소아과개폐업!$F$5:$F$293,시도_소아과개폐업!$A$5:$A$293,$D1759,시도_소아과개폐업!$B$5:$B$293,$B1759)</f>
        <v>-10</v>
      </c>
      <c r="AW1759" s="15" t="n">
        <f aca="false">SUMIFS(시도_소아과개폐업!$G$5:$G$293,시도_소아과개폐업!$A$5:$A$293,$D1759,시도_소아과개폐업!$B$5:$B$293,$B1759)</f>
        <v>0.846153846153846</v>
      </c>
      <c r="AX1759" s="14" t="n">
        <f aca="false">SUMIFS(시도_소아과개폐업!$H$5:$H$293,시도_소아과개폐업!$A$5:$A$293,$D1759,시도_소아과개폐업!$B$5:$B$293,$B1759)</f>
        <v>46</v>
      </c>
      <c r="AY1759" s="14" t="n">
        <f aca="false">SUMIFS(시군구_병원급!$E$5:$E$3668,시군구_병원급!$A$5:$A$3668,$A1759,시군구_병원급!$D$5:$D$3668,$D1759)</f>
        <v>1</v>
      </c>
      <c r="AZ1759" s="14" t="n">
        <f aca="false">SUMIFS(시군구_병원급!$F$5:$F$3668,시군구_병원급!$A$5:$A$3668,$A1759,시군구_병원급!$D$5:$D$3668,$D1759)</f>
        <v>0</v>
      </c>
      <c r="BA1759" s="14" t="n">
        <f aca="false">SUMIFS(시군구_병원급!$G$5:$G$3668,시군구_병원급!$A$5:$A$3668,$A1759,시군구_병원급!$D$5:$D$3668,$D1759)</f>
        <v>2</v>
      </c>
      <c r="BB1759" s="14" t="n">
        <f aca="false">SUMIFS(시군구_병원급!$H$5:$H$3668,시군구_병원급!$A$5:$A$3668,$A1759,시군구_병원급!$D$5:$D$3668,$D1759)</f>
        <v>4</v>
      </c>
      <c r="BC1759" s="16" t="n">
        <f aca="false">K1759+AY1759</f>
        <v>1</v>
      </c>
      <c r="BD1759" s="17" t="n">
        <f aca="false">IF(E1759=0,"",(K1759+AY1759)/E1759*1000)</f>
        <v>1.36054421768707</v>
      </c>
      <c r="BE1759" s="16" t="n">
        <f aca="false">AY1759-SUMIFS(시군구_병원급!$E$5:$E$3668,시군구_병원급!$A$5:$A$3668,$A1759,시군구_병원급!$D$5:$D$3668,$D1759-3)</f>
        <v>0</v>
      </c>
      <c r="BF1759" s="16" t="n">
        <f aca="false">IF(AY1759=0,1,0)</f>
        <v>0</v>
      </c>
      <c r="BG1759" s="16" t="n">
        <f aca="false">IF(K1759+AY1759=0,1,0)</f>
        <v>0</v>
      </c>
      <c r="BH1759" s="16" t="n">
        <f aca="false">AF1759+AG1759+AH1759</f>
        <v>6</v>
      </c>
      <c r="BI1759" s="18" t="n">
        <f aca="false">IF(H1759=0,"",BH1759/H1759)</f>
        <v>0.5</v>
      </c>
      <c r="BJ1759" s="16" t="n">
        <f aca="false">IF(AP1759="","",AP1759+AN1759)</f>
        <v>3</v>
      </c>
    </row>
    <row r="1760" customFormat="false" ht="15" hidden="false" customHeight="true" outlineLevel="0" collapsed="false">
      <c r="A1760" s="9" t="s">
        <v>363</v>
      </c>
      <c r="B1760" s="10" t="s">
        <v>364</v>
      </c>
      <c r="C1760" s="10" t="s">
        <v>365</v>
      </c>
      <c r="D1760" s="9" t="n">
        <v>2023</v>
      </c>
      <c r="E1760" s="11" t="n">
        <v>15269</v>
      </c>
      <c r="F1760" s="11" t="n">
        <v>2026</v>
      </c>
      <c r="G1760" s="11" t="n">
        <v>2040</v>
      </c>
      <c r="H1760" s="11" t="n">
        <v>259</v>
      </c>
      <c r="I1760" s="11" t="n">
        <v>13040</v>
      </c>
      <c r="J1760" s="11" t="n">
        <v>8636</v>
      </c>
      <c r="K1760" s="11" t="n">
        <v>17</v>
      </c>
      <c r="L1760" s="12" t="n">
        <v>16.9624729844784</v>
      </c>
      <c r="M1760" s="12" t="n">
        <v>1.11336695264916</v>
      </c>
      <c r="N1760" s="13" t="n">
        <v>0.662269938650307</v>
      </c>
      <c r="O1760" s="13" t="n">
        <v>0.85401794485559</v>
      </c>
      <c r="P1760" s="13" t="n">
        <v>0.133604034317899</v>
      </c>
      <c r="Q1760" s="13" t="n">
        <v>-0.260831679333882</v>
      </c>
      <c r="R1760" s="13" t="n">
        <v>-0.171068671271841</v>
      </c>
      <c r="S1760" s="11" t="n">
        <v>-4</v>
      </c>
      <c r="T1760" s="13" t="n">
        <v>-0.136666666666667</v>
      </c>
      <c r="U1760" s="13" t="n">
        <v>-0.109289617486339</v>
      </c>
      <c r="V1760" s="11" t="n">
        <v>0</v>
      </c>
      <c r="W1760" s="13"/>
      <c r="X1760" s="11"/>
      <c r="Y1760" s="11"/>
      <c r="Z1760" s="11"/>
      <c r="AA1760" s="11"/>
      <c r="AB1760" s="10" t="s">
        <v>516</v>
      </c>
      <c r="AC1760" s="11" t="n">
        <v>20</v>
      </c>
      <c r="AD1760" s="11" t="n">
        <v>127</v>
      </c>
      <c r="AE1760" s="11" t="n">
        <v>90</v>
      </c>
      <c r="AF1760" s="11" t="n">
        <v>11</v>
      </c>
      <c r="AG1760" s="11" t="n">
        <v>11</v>
      </c>
      <c r="AH1760" s="11" t="n">
        <v>0</v>
      </c>
      <c r="AI1760" s="13" t="n">
        <v>0.0772200772200772</v>
      </c>
      <c r="AJ1760" s="13" t="n">
        <v>0.49034749034749</v>
      </c>
      <c r="AK1760" s="13" t="n">
        <v>0.347490347490348</v>
      </c>
      <c r="AL1760" s="13" t="n">
        <v>0.0424710424710425</v>
      </c>
      <c r="AM1760" s="13" t="n">
        <v>0.0424710424710425</v>
      </c>
      <c r="AN1760" s="11" t="n">
        <v>20</v>
      </c>
      <c r="AO1760" s="13" t="n">
        <v>0.0716845878136201</v>
      </c>
      <c r="AP1760" s="11" t="n">
        <v>44</v>
      </c>
      <c r="AQ1760" s="11" t="n">
        <v>1</v>
      </c>
      <c r="AR1760" s="13" t="n">
        <v>0.136645962732919</v>
      </c>
      <c r="AS1760" s="13" t="n">
        <v>0.0031055900621118</v>
      </c>
      <c r="AT1760" s="14" t="n">
        <f aca="false">SUMIFS(시도_소아과개폐업!$C$5:$C$293,시도_소아과개폐업!$A$5:$A$293,$D1760,시도_소아과개폐업!$B$5:$B$293,$B1760)</f>
        <v>9</v>
      </c>
      <c r="AU1760" s="14" t="n">
        <f aca="false">SUMIFS(시도_소아과개폐업!$D$5:$D$293,시도_소아과개폐업!$A$5:$A$293,$D1760,시도_소아과개폐업!$B$5:$B$293,$B1760)</f>
        <v>8</v>
      </c>
      <c r="AV1760" s="14" t="n">
        <f aca="false">SUMIFS(시도_소아과개폐업!$F$5:$F$293,시도_소아과개폐업!$A$5:$A$293,$D1760,시도_소아과개폐업!$B$5:$B$293,$B1760)</f>
        <v>1</v>
      </c>
      <c r="AW1760" s="15" t="n">
        <f aca="false">SUMIFS(시도_소아과개폐업!$G$5:$G$293,시도_소아과개폐업!$A$5:$A$293,$D1760,시도_소아과개폐업!$B$5:$B$293,$B1760)</f>
        <v>0.114285714285714</v>
      </c>
      <c r="AX1760" s="14" t="n">
        <f aca="false">SUMIFS(시도_소아과개폐업!$H$5:$H$293,시도_소아과개폐업!$A$5:$A$293,$D1760,시도_소아과개폐업!$B$5:$B$293,$B1760)</f>
        <v>48</v>
      </c>
      <c r="AY1760" s="14" t="n">
        <f aca="false">SUMIFS(시군구_병원급!$E$5:$E$3668,시군구_병원급!$A$5:$A$3668,$A1760,시군구_병원급!$D$5:$D$3668,$D1760)</f>
        <v>8</v>
      </c>
      <c r="AZ1760" s="14" t="n">
        <f aca="false">SUMIFS(시군구_병원급!$F$5:$F$3668,시군구_병원급!$A$5:$A$3668,$A1760,시군구_병원급!$D$5:$D$3668,$D1760)</f>
        <v>5</v>
      </c>
      <c r="BA1760" s="14" t="n">
        <f aca="false">SUMIFS(시군구_병원급!$G$5:$G$3668,시군구_병원급!$A$5:$A$3668,$A1760,시군구_병원급!$D$5:$D$3668,$D1760)</f>
        <v>14</v>
      </c>
      <c r="BB1760" s="14" t="n">
        <f aca="false">SUMIFS(시군구_병원급!$H$5:$H$3668,시군구_병원급!$A$5:$A$3668,$A1760,시군구_병원급!$D$5:$D$3668,$D1760)</f>
        <v>49</v>
      </c>
      <c r="BC1760" s="16" t="n">
        <f aca="false">K1760+AY1760</f>
        <v>25</v>
      </c>
      <c r="BD1760" s="17" t="n">
        <f aca="false">IF(E1760=0,"",(K1760+AY1760)/E1760*1000)</f>
        <v>1.63730434213112</v>
      </c>
      <c r="BE1760" s="16" t="n">
        <f aca="false">AY1760-SUMIFS(시군구_병원급!$E$5:$E$3668,시군구_병원급!$A$5:$A$3668,$A1760,시군구_병원급!$D$5:$D$3668,$D1760-3)</f>
        <v>0</v>
      </c>
      <c r="BF1760" s="16" t="n">
        <f aca="false">IF(AY1760=0,1,0)</f>
        <v>0</v>
      </c>
      <c r="BG1760" s="16" t="n">
        <f aca="false">IF(K1760+AY1760=0,1,0)</f>
        <v>0</v>
      </c>
      <c r="BH1760" s="16" t="n">
        <f aca="false">AF1760+AG1760+AH1760</f>
        <v>22</v>
      </c>
      <c r="BI1760" s="18" t="n">
        <f aca="false">IF(H1760=0,"",BH1760/H1760)</f>
        <v>0.0849420849420849</v>
      </c>
      <c r="BJ1760" s="16" t="n">
        <f aca="false">IF(AP1760="","",AP1760+AN1760)</f>
        <v>64</v>
      </c>
    </row>
    <row r="1761" customFormat="false" ht="15" hidden="false" customHeight="true" outlineLevel="0" collapsed="false">
      <c r="A1761" s="9" t="s">
        <v>366</v>
      </c>
      <c r="B1761" s="10" t="s">
        <v>364</v>
      </c>
      <c r="C1761" s="10" t="s">
        <v>367</v>
      </c>
      <c r="D1761" s="9" t="n">
        <v>2023</v>
      </c>
      <c r="E1761" s="11" t="n">
        <v>6707</v>
      </c>
      <c r="F1761" s="11" t="n">
        <v>958</v>
      </c>
      <c r="G1761" s="11" t="n">
        <v>981</v>
      </c>
      <c r="H1761" s="11" t="n">
        <v>111</v>
      </c>
      <c r="I1761" s="11" t="n">
        <v>6016</v>
      </c>
      <c r="J1761" s="11" t="n">
        <v>4360</v>
      </c>
      <c r="K1761" s="11" t="n">
        <v>4</v>
      </c>
      <c r="L1761" s="12" t="n">
        <v>16.5498732667363</v>
      </c>
      <c r="M1761" s="12" t="n">
        <v>0.596391829431937</v>
      </c>
      <c r="N1761" s="13" t="n">
        <v>0.724734042553192</v>
      </c>
      <c r="O1761" s="13" t="n">
        <v>0.896973311465633</v>
      </c>
      <c r="P1761" s="13" t="n">
        <v>0.146265096168183</v>
      </c>
      <c r="Q1761" s="13" t="n">
        <v>-0.217203548085901</v>
      </c>
      <c r="R1761" s="13" t="n">
        <v>-0.110607434270172</v>
      </c>
      <c r="S1761" s="11" t="n">
        <v>1</v>
      </c>
      <c r="T1761" s="13" t="n">
        <v>-0.0826446280991735</v>
      </c>
      <c r="U1761" s="13" t="n">
        <v>-0.0754571999385277</v>
      </c>
      <c r="V1761" s="11" t="n">
        <v>0</v>
      </c>
      <c r="W1761" s="13"/>
      <c r="X1761" s="11"/>
      <c r="Y1761" s="11"/>
      <c r="Z1761" s="11"/>
      <c r="AA1761" s="11"/>
      <c r="AB1761" s="10" t="s">
        <v>516</v>
      </c>
      <c r="AC1761" s="11" t="n">
        <v>12</v>
      </c>
      <c r="AD1761" s="11" t="n">
        <v>46</v>
      </c>
      <c r="AE1761" s="11" t="n">
        <v>38</v>
      </c>
      <c r="AF1761" s="11" t="n">
        <v>6</v>
      </c>
      <c r="AG1761" s="11" t="n">
        <v>9</v>
      </c>
      <c r="AH1761" s="11" t="n">
        <v>0</v>
      </c>
      <c r="AI1761" s="13" t="n">
        <v>0.108108108108108</v>
      </c>
      <c r="AJ1761" s="13" t="n">
        <v>0.414414414414414</v>
      </c>
      <c r="AK1761" s="13" t="n">
        <v>0.342342342342342</v>
      </c>
      <c r="AL1761" s="13" t="n">
        <v>0.0540540540540541</v>
      </c>
      <c r="AM1761" s="13" t="n">
        <v>0.0810810810810811</v>
      </c>
      <c r="AN1761" s="11" t="n">
        <v>5</v>
      </c>
      <c r="AO1761" s="13" t="n">
        <v>0.0431034482758621</v>
      </c>
      <c r="AP1761" s="11" t="n">
        <v>13</v>
      </c>
      <c r="AQ1761" s="11" t="n">
        <v>3</v>
      </c>
      <c r="AR1761" s="13" t="n">
        <v>0.103174603174603</v>
      </c>
      <c r="AS1761" s="13" t="n">
        <v>0.0238095238095238</v>
      </c>
      <c r="AT1761" s="14" t="n">
        <f aca="false">SUMIFS(시도_소아과개폐업!$C$5:$C$293,시도_소아과개폐업!$A$5:$A$293,$D1761,시도_소아과개폐업!$B$5:$B$293,$B1761)</f>
        <v>9</v>
      </c>
      <c r="AU1761" s="14" t="n">
        <f aca="false">SUMIFS(시도_소아과개폐업!$D$5:$D$293,시도_소아과개폐업!$A$5:$A$293,$D1761,시도_소아과개폐업!$B$5:$B$293,$B1761)</f>
        <v>8</v>
      </c>
      <c r="AV1761" s="14" t="n">
        <f aca="false">SUMIFS(시도_소아과개폐업!$F$5:$F$293,시도_소아과개폐업!$A$5:$A$293,$D1761,시도_소아과개폐업!$B$5:$B$293,$B1761)</f>
        <v>1</v>
      </c>
      <c r="AW1761" s="15" t="n">
        <f aca="false">SUMIFS(시도_소아과개폐업!$G$5:$G$293,시도_소아과개폐업!$A$5:$A$293,$D1761,시도_소아과개폐업!$B$5:$B$293,$B1761)</f>
        <v>0.114285714285714</v>
      </c>
      <c r="AX1761" s="14" t="n">
        <f aca="false">SUMIFS(시도_소아과개폐업!$H$5:$H$293,시도_소아과개폐업!$A$5:$A$293,$D1761,시도_소아과개폐업!$B$5:$B$293,$B1761)</f>
        <v>48</v>
      </c>
      <c r="AY1761" s="14" t="n">
        <f aca="false">SUMIFS(시군구_병원급!$E$5:$E$3668,시군구_병원급!$A$5:$A$3668,$A1761,시군구_병원급!$D$5:$D$3668,$D1761)</f>
        <v>4</v>
      </c>
      <c r="AZ1761" s="14" t="n">
        <f aca="false">SUMIFS(시군구_병원급!$F$5:$F$3668,시군구_병원급!$A$5:$A$3668,$A1761,시군구_병원급!$D$5:$D$3668,$D1761)</f>
        <v>1</v>
      </c>
      <c r="BA1761" s="14" t="n">
        <f aca="false">SUMIFS(시군구_병원급!$G$5:$G$3668,시군구_병원급!$A$5:$A$3668,$A1761,시군구_병원급!$D$5:$D$3668,$D1761)</f>
        <v>11</v>
      </c>
      <c r="BB1761" s="14" t="n">
        <f aca="false">SUMIFS(시군구_병원급!$H$5:$H$3668,시군구_병원급!$A$5:$A$3668,$A1761,시군구_병원급!$D$5:$D$3668,$D1761)</f>
        <v>26</v>
      </c>
      <c r="BC1761" s="16" t="n">
        <f aca="false">K1761+AY1761</f>
        <v>8</v>
      </c>
      <c r="BD1761" s="17" t="n">
        <f aca="false">IF(E1761=0,"",(K1761+AY1761)/E1761*1000)</f>
        <v>1.19278365886387</v>
      </c>
      <c r="BE1761" s="16" t="n">
        <f aca="false">AY1761-SUMIFS(시군구_병원급!$E$5:$E$3668,시군구_병원급!$A$5:$A$3668,$A1761,시군구_병원급!$D$5:$D$3668,$D1761-3)</f>
        <v>0</v>
      </c>
      <c r="BF1761" s="16" t="n">
        <f aca="false">IF(AY1761=0,1,0)</f>
        <v>0</v>
      </c>
      <c r="BG1761" s="16" t="n">
        <f aca="false">IF(K1761+AY1761=0,1,0)</f>
        <v>0</v>
      </c>
      <c r="BH1761" s="16" t="n">
        <f aca="false">AF1761+AG1761+AH1761</f>
        <v>15</v>
      </c>
      <c r="BI1761" s="18" t="n">
        <f aca="false">IF(H1761=0,"",BH1761/H1761)</f>
        <v>0.135135135135135</v>
      </c>
      <c r="BJ1761" s="16" t="n">
        <f aca="false">IF(AP1761="","",AP1761+AN1761)</f>
        <v>18</v>
      </c>
    </row>
    <row r="1762" customFormat="false" ht="15" hidden="false" customHeight="true" outlineLevel="0" collapsed="false">
      <c r="A1762" s="9" t="s">
        <v>368</v>
      </c>
      <c r="B1762" s="10" t="s">
        <v>364</v>
      </c>
      <c r="C1762" s="10" t="s">
        <v>369</v>
      </c>
      <c r="D1762" s="9" t="n">
        <v>2023</v>
      </c>
      <c r="E1762" s="11" t="n">
        <v>4483</v>
      </c>
      <c r="F1762" s="11" t="n">
        <v>644</v>
      </c>
      <c r="G1762" s="11" t="n">
        <v>675</v>
      </c>
      <c r="H1762" s="11" t="n">
        <v>73</v>
      </c>
      <c r="I1762" s="11" t="n">
        <v>3317</v>
      </c>
      <c r="J1762" s="11" t="n">
        <v>2284</v>
      </c>
      <c r="K1762" s="11" t="n">
        <v>4</v>
      </c>
      <c r="L1762" s="12" t="n">
        <v>16.2837385679233</v>
      </c>
      <c r="M1762" s="12" t="n">
        <v>0.892259647557439</v>
      </c>
      <c r="N1762" s="13" t="n">
        <v>0.688574012662044</v>
      </c>
      <c r="O1762" s="13" t="n">
        <v>0.739906312737007</v>
      </c>
      <c r="P1762" s="13" t="n">
        <v>0.150568815525318</v>
      </c>
      <c r="Q1762" s="13" t="n">
        <v>-0.223857340720222</v>
      </c>
      <c r="R1762" s="13" t="n">
        <v>-0.19833729216152</v>
      </c>
      <c r="S1762" s="11" t="n">
        <v>0</v>
      </c>
      <c r="T1762" s="13" t="n">
        <v>-0.0759493670886076</v>
      </c>
      <c r="U1762" s="13" t="n">
        <v>-0.0914817858121063</v>
      </c>
      <c r="V1762" s="11" t="n">
        <v>0</v>
      </c>
      <c r="W1762" s="13"/>
      <c r="X1762" s="11"/>
      <c r="Y1762" s="11"/>
      <c r="Z1762" s="11"/>
      <c r="AA1762" s="11"/>
      <c r="AB1762" s="10" t="s">
        <v>516</v>
      </c>
      <c r="AC1762" s="11" t="n">
        <v>8</v>
      </c>
      <c r="AD1762" s="11" t="n">
        <v>24</v>
      </c>
      <c r="AE1762" s="11" t="n">
        <v>26</v>
      </c>
      <c r="AF1762" s="11" t="n">
        <v>6</v>
      </c>
      <c r="AG1762" s="11" t="n">
        <v>9</v>
      </c>
      <c r="AH1762" s="11" t="n">
        <v>0</v>
      </c>
      <c r="AI1762" s="13" t="n">
        <v>0.10958904109589</v>
      </c>
      <c r="AJ1762" s="13" t="n">
        <v>0.328767123287671</v>
      </c>
      <c r="AK1762" s="13" t="n">
        <v>0.356164383561644</v>
      </c>
      <c r="AL1762" s="13" t="n">
        <v>0.0821917808219178</v>
      </c>
      <c r="AM1762" s="13" t="n">
        <v>0.123287671232877</v>
      </c>
      <c r="AN1762" s="11" t="n">
        <v>1</v>
      </c>
      <c r="AO1762" s="13" t="n">
        <v>0.0135135135135135</v>
      </c>
      <c r="AP1762" s="11" t="n">
        <v>6</v>
      </c>
      <c r="AQ1762" s="11" t="n">
        <v>0</v>
      </c>
      <c r="AR1762" s="13" t="n">
        <v>0.075</v>
      </c>
      <c r="AS1762" s="13" t="n">
        <v>0</v>
      </c>
      <c r="AT1762" s="14" t="n">
        <f aca="false">SUMIFS(시도_소아과개폐업!$C$5:$C$293,시도_소아과개폐업!$A$5:$A$293,$D1762,시도_소아과개폐업!$B$5:$B$293,$B1762)</f>
        <v>9</v>
      </c>
      <c r="AU1762" s="14" t="n">
        <f aca="false">SUMIFS(시도_소아과개폐업!$D$5:$D$293,시도_소아과개폐업!$A$5:$A$293,$D1762,시도_소아과개폐업!$B$5:$B$293,$B1762)</f>
        <v>8</v>
      </c>
      <c r="AV1762" s="14" t="n">
        <f aca="false">SUMIFS(시도_소아과개폐업!$F$5:$F$293,시도_소아과개폐업!$A$5:$A$293,$D1762,시도_소아과개폐업!$B$5:$B$293,$B1762)</f>
        <v>1</v>
      </c>
      <c r="AW1762" s="15" t="n">
        <f aca="false">SUMIFS(시도_소아과개폐업!$G$5:$G$293,시도_소아과개폐업!$A$5:$A$293,$D1762,시도_소아과개폐업!$B$5:$B$293,$B1762)</f>
        <v>0.114285714285714</v>
      </c>
      <c r="AX1762" s="14" t="n">
        <f aca="false">SUMIFS(시도_소아과개폐업!$H$5:$H$293,시도_소아과개폐업!$A$5:$A$293,$D1762,시도_소아과개폐업!$B$5:$B$293,$B1762)</f>
        <v>48</v>
      </c>
      <c r="AY1762" s="14" t="n">
        <f aca="false">SUMIFS(시군구_병원급!$E$5:$E$3668,시군구_병원급!$A$5:$A$3668,$A1762,시군구_병원급!$D$5:$D$3668,$D1762)</f>
        <v>2</v>
      </c>
      <c r="AZ1762" s="14" t="n">
        <f aca="false">SUMIFS(시군구_병원급!$F$5:$F$3668,시군구_병원급!$A$5:$A$3668,$A1762,시군구_병원급!$D$5:$D$3668,$D1762)</f>
        <v>2</v>
      </c>
      <c r="BA1762" s="14" t="n">
        <f aca="false">SUMIFS(시군구_병원급!$G$5:$G$3668,시군구_병원급!$A$5:$A$3668,$A1762,시군구_병원급!$D$5:$D$3668,$D1762)</f>
        <v>2</v>
      </c>
      <c r="BB1762" s="14" t="n">
        <f aca="false">SUMIFS(시군구_병원급!$H$5:$H$3668,시군구_병원급!$A$5:$A$3668,$A1762,시군구_병원급!$D$5:$D$3668,$D1762)</f>
        <v>7</v>
      </c>
      <c r="BC1762" s="16" t="n">
        <f aca="false">K1762+AY1762</f>
        <v>6</v>
      </c>
      <c r="BD1762" s="17" t="n">
        <f aca="false">IF(E1762=0,"",(K1762+AY1762)/E1762*1000)</f>
        <v>1.33838947133616</v>
      </c>
      <c r="BE1762" s="16" t="n">
        <f aca="false">AY1762-SUMIFS(시군구_병원급!$E$5:$E$3668,시군구_병원급!$A$5:$A$3668,$A1762,시군구_병원급!$D$5:$D$3668,$D1762-3)</f>
        <v>0</v>
      </c>
      <c r="BF1762" s="16" t="n">
        <f aca="false">IF(AY1762=0,1,0)</f>
        <v>0</v>
      </c>
      <c r="BG1762" s="16" t="n">
        <f aca="false">IF(K1762+AY1762=0,1,0)</f>
        <v>0</v>
      </c>
      <c r="BH1762" s="16" t="n">
        <f aca="false">AF1762+AG1762+AH1762</f>
        <v>15</v>
      </c>
      <c r="BI1762" s="18" t="n">
        <f aca="false">IF(H1762=0,"",BH1762/H1762)</f>
        <v>0.205479452054795</v>
      </c>
      <c r="BJ1762" s="16" t="n">
        <f aca="false">IF(AP1762="","",AP1762+AN1762)</f>
        <v>7</v>
      </c>
    </row>
    <row r="1763" customFormat="false" ht="15" hidden="false" customHeight="true" outlineLevel="0" collapsed="false">
      <c r="A1763" s="9" t="s">
        <v>370</v>
      </c>
      <c r="B1763" s="10" t="s">
        <v>364</v>
      </c>
      <c r="C1763" s="10" t="s">
        <v>371</v>
      </c>
      <c r="D1763" s="9" t="n">
        <v>2023</v>
      </c>
      <c r="E1763" s="11" t="n">
        <v>4237</v>
      </c>
      <c r="F1763" s="11" t="n">
        <v>582</v>
      </c>
      <c r="G1763" s="11" t="n">
        <v>600</v>
      </c>
      <c r="H1763" s="11" t="n">
        <v>82</v>
      </c>
      <c r="I1763" s="11" t="n">
        <v>3854</v>
      </c>
      <c r="J1763" s="11" t="n">
        <v>2617</v>
      </c>
      <c r="K1763" s="11" t="n">
        <v>2</v>
      </c>
      <c r="L1763" s="12" t="n">
        <v>19.3533160254897</v>
      </c>
      <c r="M1763" s="12" t="n">
        <v>0.472032098182676</v>
      </c>
      <c r="N1763" s="13" t="n">
        <v>0.679034769071095</v>
      </c>
      <c r="O1763" s="13" t="n">
        <v>0.909605853198018</v>
      </c>
      <c r="P1763" s="13" t="n">
        <v>0.141609629454803</v>
      </c>
      <c r="Q1763" s="13" t="n">
        <v>-0.254311862020415</v>
      </c>
      <c r="R1763" s="13" t="n">
        <v>-0.173553719008264</v>
      </c>
      <c r="S1763" s="11" t="n">
        <v>0</v>
      </c>
      <c r="T1763" s="13" t="n">
        <v>-0.0465116279069767</v>
      </c>
      <c r="U1763" s="13" t="n">
        <v>-0.0284850012603983</v>
      </c>
      <c r="V1763" s="11" t="n">
        <v>0</v>
      </c>
      <c r="W1763" s="13"/>
      <c r="X1763" s="11"/>
      <c r="Y1763" s="11"/>
      <c r="Z1763" s="11"/>
      <c r="AA1763" s="11"/>
      <c r="AB1763" s="10" t="s">
        <v>516</v>
      </c>
      <c r="AC1763" s="11" t="n">
        <v>16</v>
      </c>
      <c r="AD1763" s="11" t="n">
        <v>32</v>
      </c>
      <c r="AE1763" s="11" t="n">
        <v>20</v>
      </c>
      <c r="AF1763" s="11" t="n">
        <v>6</v>
      </c>
      <c r="AG1763" s="11" t="n">
        <v>8</v>
      </c>
      <c r="AH1763" s="11" t="n">
        <v>0</v>
      </c>
      <c r="AI1763" s="13" t="n">
        <v>0.195121951219512</v>
      </c>
      <c r="AJ1763" s="13" t="n">
        <v>0.390243902439024</v>
      </c>
      <c r="AK1763" s="13" t="n">
        <v>0.24390243902439</v>
      </c>
      <c r="AL1763" s="13" t="n">
        <v>0.0731707317073171</v>
      </c>
      <c r="AM1763" s="13" t="n">
        <v>0.0975609756097561</v>
      </c>
      <c r="AN1763" s="11" t="n">
        <v>4</v>
      </c>
      <c r="AO1763" s="13" t="n">
        <v>0.0465116279069767</v>
      </c>
      <c r="AP1763" s="11" t="n">
        <v>7</v>
      </c>
      <c r="AQ1763" s="11" t="n">
        <v>3</v>
      </c>
      <c r="AR1763" s="13" t="n">
        <v>0.0777777777777778</v>
      </c>
      <c r="AS1763" s="13" t="n">
        <v>0.0333333333333333</v>
      </c>
      <c r="AT1763" s="14" t="n">
        <f aca="false">SUMIFS(시도_소아과개폐업!$C$5:$C$293,시도_소아과개폐업!$A$5:$A$293,$D1763,시도_소아과개폐업!$B$5:$B$293,$B1763)</f>
        <v>9</v>
      </c>
      <c r="AU1763" s="14" t="n">
        <f aca="false">SUMIFS(시도_소아과개폐업!$D$5:$D$293,시도_소아과개폐업!$A$5:$A$293,$D1763,시도_소아과개폐업!$B$5:$B$293,$B1763)</f>
        <v>8</v>
      </c>
      <c r="AV1763" s="14" t="n">
        <f aca="false">SUMIFS(시도_소아과개폐업!$F$5:$F$293,시도_소아과개폐업!$A$5:$A$293,$D1763,시도_소아과개폐업!$B$5:$B$293,$B1763)</f>
        <v>1</v>
      </c>
      <c r="AW1763" s="15" t="n">
        <f aca="false">SUMIFS(시도_소아과개폐업!$G$5:$G$293,시도_소아과개폐업!$A$5:$A$293,$D1763,시도_소아과개폐업!$B$5:$B$293,$B1763)</f>
        <v>0.114285714285714</v>
      </c>
      <c r="AX1763" s="14" t="n">
        <f aca="false">SUMIFS(시도_소아과개폐업!$H$5:$H$293,시도_소아과개폐업!$A$5:$A$293,$D1763,시도_소아과개폐업!$B$5:$B$293,$B1763)</f>
        <v>48</v>
      </c>
      <c r="AY1763" s="14" t="n">
        <f aca="false">SUMIFS(시군구_병원급!$E$5:$E$3668,시군구_병원급!$A$5:$A$3668,$A1763,시군구_병원급!$D$5:$D$3668,$D1763)</f>
        <v>4</v>
      </c>
      <c r="AZ1763" s="14" t="n">
        <f aca="false">SUMIFS(시군구_병원급!$F$5:$F$3668,시군구_병원급!$A$5:$A$3668,$A1763,시군구_병원급!$D$5:$D$3668,$D1763)</f>
        <v>3</v>
      </c>
      <c r="BA1763" s="14" t="n">
        <f aca="false">SUMIFS(시군구_병원급!$G$5:$G$3668,시군구_병원급!$A$5:$A$3668,$A1763,시군구_병원급!$D$5:$D$3668,$D1763)</f>
        <v>6</v>
      </c>
      <c r="BB1763" s="14" t="n">
        <f aca="false">SUMIFS(시군구_병원급!$H$5:$H$3668,시군구_병원급!$A$5:$A$3668,$A1763,시군구_병원급!$D$5:$D$3668,$D1763)</f>
        <v>19</v>
      </c>
      <c r="BC1763" s="16" t="n">
        <f aca="false">K1763+AY1763</f>
        <v>6</v>
      </c>
      <c r="BD1763" s="17" t="n">
        <f aca="false">IF(E1763=0,"",(K1763+AY1763)/E1763*1000)</f>
        <v>1.41609629454803</v>
      </c>
      <c r="BE1763" s="16" t="n">
        <f aca="false">AY1763-SUMIFS(시군구_병원급!$E$5:$E$3668,시군구_병원급!$A$5:$A$3668,$A1763,시군구_병원급!$D$5:$D$3668,$D1763-3)</f>
        <v>0</v>
      </c>
      <c r="BF1763" s="16" t="n">
        <f aca="false">IF(AY1763=0,1,0)</f>
        <v>0</v>
      </c>
      <c r="BG1763" s="16" t="n">
        <f aca="false">IF(K1763+AY1763=0,1,0)</f>
        <v>0</v>
      </c>
      <c r="BH1763" s="16" t="n">
        <f aca="false">AF1763+AG1763+AH1763</f>
        <v>14</v>
      </c>
      <c r="BI1763" s="18" t="n">
        <f aca="false">IF(H1763=0,"",BH1763/H1763)</f>
        <v>0.170731707317073</v>
      </c>
      <c r="BJ1763" s="16" t="n">
        <f aca="false">IF(AP1763="","",AP1763+AN1763)</f>
        <v>11</v>
      </c>
    </row>
    <row r="1764" customFormat="false" ht="15" hidden="false" customHeight="true" outlineLevel="0" collapsed="false">
      <c r="A1764" s="9" t="s">
        <v>372</v>
      </c>
      <c r="B1764" s="10" t="s">
        <v>364</v>
      </c>
      <c r="C1764" s="10" t="s">
        <v>373</v>
      </c>
      <c r="D1764" s="9" t="n">
        <v>2023</v>
      </c>
      <c r="E1764" s="11" t="n">
        <v>15417</v>
      </c>
      <c r="F1764" s="11" t="n">
        <v>1809</v>
      </c>
      <c r="G1764" s="11" t="n">
        <v>1861</v>
      </c>
      <c r="H1764" s="11" t="n">
        <v>305</v>
      </c>
      <c r="I1764" s="11" t="n">
        <v>13731</v>
      </c>
      <c r="J1764" s="11" t="n">
        <v>8519</v>
      </c>
      <c r="K1764" s="11" t="n">
        <v>15</v>
      </c>
      <c r="L1764" s="12" t="n">
        <v>19.7833560355452</v>
      </c>
      <c r="M1764" s="12" t="n">
        <v>0.972951936174353</v>
      </c>
      <c r="N1764" s="13" t="n">
        <v>0.620420945306241</v>
      </c>
      <c r="O1764" s="13" t="n">
        <v>0.890640202374003</v>
      </c>
      <c r="P1764" s="13" t="n">
        <v>0.120710903548031</v>
      </c>
      <c r="Q1764" s="13" t="n">
        <v>-0.302776772793054</v>
      </c>
      <c r="R1764" s="13" t="n">
        <v>-0.309461966604824</v>
      </c>
      <c r="S1764" s="11" t="n">
        <v>-1</v>
      </c>
      <c r="T1764" s="13" t="n">
        <v>-0.113372093023256</v>
      </c>
      <c r="U1764" s="13" t="n">
        <v>-0.122787963968568</v>
      </c>
      <c r="V1764" s="11" t="n">
        <v>0</v>
      </c>
      <c r="W1764" s="13"/>
      <c r="X1764" s="11"/>
      <c r="Y1764" s="11"/>
      <c r="Z1764" s="11"/>
      <c r="AA1764" s="11"/>
      <c r="AB1764" s="10" t="s">
        <v>516</v>
      </c>
      <c r="AC1764" s="11" t="n">
        <v>19</v>
      </c>
      <c r="AD1764" s="11" t="n">
        <v>115</v>
      </c>
      <c r="AE1764" s="11" t="n">
        <v>141</v>
      </c>
      <c r="AF1764" s="11" t="n">
        <v>14</v>
      </c>
      <c r="AG1764" s="11" t="n">
        <v>15</v>
      </c>
      <c r="AH1764" s="11" t="n">
        <v>1</v>
      </c>
      <c r="AI1764" s="13" t="n">
        <v>0.0622950819672131</v>
      </c>
      <c r="AJ1764" s="13" t="n">
        <v>0.377049180327869</v>
      </c>
      <c r="AK1764" s="13" t="n">
        <v>0.462295081967213</v>
      </c>
      <c r="AL1764" s="13" t="n">
        <v>0.0459016393442623</v>
      </c>
      <c r="AM1764" s="13" t="n">
        <v>0.0491803278688525</v>
      </c>
      <c r="AN1764" s="11" t="n">
        <v>12</v>
      </c>
      <c r="AO1764" s="13" t="n">
        <v>0.0378548895899054</v>
      </c>
      <c r="AP1764" s="11" t="n">
        <v>42</v>
      </c>
      <c r="AQ1764" s="11" t="n">
        <v>4</v>
      </c>
      <c r="AR1764" s="13" t="n">
        <v>0.11830985915493</v>
      </c>
      <c r="AS1764" s="13" t="n">
        <v>0.0112676056338028</v>
      </c>
      <c r="AT1764" s="14" t="n">
        <f aca="false">SUMIFS(시도_소아과개폐업!$C$5:$C$293,시도_소아과개폐업!$A$5:$A$293,$D1764,시도_소아과개폐업!$B$5:$B$293,$B1764)</f>
        <v>9</v>
      </c>
      <c r="AU1764" s="14" t="n">
        <f aca="false">SUMIFS(시도_소아과개폐업!$D$5:$D$293,시도_소아과개폐업!$A$5:$A$293,$D1764,시도_소아과개폐업!$B$5:$B$293,$B1764)</f>
        <v>8</v>
      </c>
      <c r="AV1764" s="14" t="n">
        <f aca="false">SUMIFS(시도_소아과개폐업!$F$5:$F$293,시도_소아과개폐업!$A$5:$A$293,$D1764,시도_소아과개폐업!$B$5:$B$293,$B1764)</f>
        <v>1</v>
      </c>
      <c r="AW1764" s="15" t="n">
        <f aca="false">SUMIFS(시도_소아과개폐업!$G$5:$G$293,시도_소아과개폐업!$A$5:$A$293,$D1764,시도_소아과개폐업!$B$5:$B$293,$B1764)</f>
        <v>0.114285714285714</v>
      </c>
      <c r="AX1764" s="14" t="n">
        <f aca="false">SUMIFS(시도_소아과개폐업!$H$5:$H$293,시도_소아과개폐업!$A$5:$A$293,$D1764,시도_소아과개폐업!$B$5:$B$293,$B1764)</f>
        <v>48</v>
      </c>
      <c r="AY1764" s="14" t="n">
        <f aca="false">SUMIFS(시군구_병원급!$E$5:$E$3668,시군구_병원급!$A$5:$A$3668,$A1764,시군구_병원급!$D$5:$D$3668,$D1764)</f>
        <v>2</v>
      </c>
      <c r="AZ1764" s="14" t="n">
        <f aca="false">SUMIFS(시군구_병원급!$F$5:$F$3668,시군구_병원급!$A$5:$A$3668,$A1764,시군구_병원급!$D$5:$D$3668,$D1764)</f>
        <v>3</v>
      </c>
      <c r="BA1764" s="14" t="n">
        <f aca="false">SUMIFS(시군구_병원급!$G$5:$G$3668,시군구_병원급!$A$5:$A$3668,$A1764,시군구_병원급!$D$5:$D$3668,$D1764)</f>
        <v>8</v>
      </c>
      <c r="BB1764" s="14" t="n">
        <f aca="false">SUMIFS(시군구_병원급!$H$5:$H$3668,시군구_병원급!$A$5:$A$3668,$A1764,시군구_병원급!$D$5:$D$3668,$D1764)</f>
        <v>26</v>
      </c>
      <c r="BC1764" s="16" t="n">
        <f aca="false">K1764+AY1764</f>
        <v>17</v>
      </c>
      <c r="BD1764" s="17" t="n">
        <f aca="false">IF(E1764=0,"",(K1764+AY1764)/E1764*1000)</f>
        <v>1.1026788609976</v>
      </c>
      <c r="BE1764" s="16" t="n">
        <f aca="false">AY1764-SUMIFS(시군구_병원급!$E$5:$E$3668,시군구_병원급!$A$5:$A$3668,$A1764,시군구_병원급!$D$5:$D$3668,$D1764-3)</f>
        <v>-2</v>
      </c>
      <c r="BF1764" s="16" t="n">
        <f aca="false">IF(AY1764=0,1,0)</f>
        <v>0</v>
      </c>
      <c r="BG1764" s="16" t="n">
        <f aca="false">IF(K1764+AY1764=0,1,0)</f>
        <v>0</v>
      </c>
      <c r="BH1764" s="16" t="n">
        <f aca="false">AF1764+AG1764+AH1764</f>
        <v>30</v>
      </c>
      <c r="BI1764" s="18" t="n">
        <f aca="false">IF(H1764=0,"",BH1764/H1764)</f>
        <v>0.0983606557377049</v>
      </c>
      <c r="BJ1764" s="16" t="n">
        <f aca="false">IF(AP1764="","",AP1764+AN1764)</f>
        <v>54</v>
      </c>
    </row>
    <row r="1765" customFormat="false" ht="15" hidden="false" customHeight="true" outlineLevel="0" collapsed="false">
      <c r="A1765" s="9" t="s">
        <v>374</v>
      </c>
      <c r="B1765" s="10" t="s">
        <v>364</v>
      </c>
      <c r="C1765" s="10" t="s">
        <v>375</v>
      </c>
      <c r="D1765" s="9" t="n">
        <v>2023</v>
      </c>
      <c r="E1765" s="11" t="n">
        <v>2340</v>
      </c>
      <c r="F1765" s="11" t="n">
        <v>304</v>
      </c>
      <c r="G1765" s="11" t="n">
        <v>302</v>
      </c>
      <c r="H1765" s="11" t="n">
        <v>41</v>
      </c>
      <c r="I1765" s="11" t="n">
        <v>2291</v>
      </c>
      <c r="J1765" s="11" t="n">
        <v>1717</v>
      </c>
      <c r="K1765" s="11" t="n">
        <v>2</v>
      </c>
      <c r="L1765" s="12" t="n">
        <v>17.5213675213675</v>
      </c>
      <c r="M1765" s="12" t="n">
        <v>0.854700854700855</v>
      </c>
      <c r="N1765" s="13" t="n">
        <v>0.749454386730685</v>
      </c>
      <c r="O1765" s="13" t="n">
        <v>0.979059829059829</v>
      </c>
      <c r="P1765" s="13" t="n">
        <v>0.129059829059829</v>
      </c>
      <c r="Q1765" s="13" t="n">
        <v>-0.226190476190476</v>
      </c>
      <c r="R1765" s="13" t="n">
        <v>-0.165745856353591</v>
      </c>
      <c r="S1765" s="11" t="n">
        <v>0</v>
      </c>
      <c r="T1765" s="13" t="n">
        <v>-0.0681818181818182</v>
      </c>
      <c r="U1765" s="13" t="n">
        <v>-0.0477971737323358</v>
      </c>
      <c r="V1765" s="11" t="n">
        <v>0</v>
      </c>
      <c r="W1765" s="13"/>
      <c r="X1765" s="11"/>
      <c r="Y1765" s="11"/>
      <c r="Z1765" s="11"/>
      <c r="AA1765" s="11"/>
      <c r="AB1765" s="10" t="s">
        <v>516</v>
      </c>
      <c r="AC1765" s="11" t="n">
        <v>9</v>
      </c>
      <c r="AD1765" s="11" t="n">
        <v>14</v>
      </c>
      <c r="AE1765" s="11" t="n">
        <v>8</v>
      </c>
      <c r="AF1765" s="11" t="n">
        <v>1</v>
      </c>
      <c r="AG1765" s="11" t="n">
        <v>9</v>
      </c>
      <c r="AH1765" s="11" t="n">
        <v>0</v>
      </c>
      <c r="AI1765" s="13" t="n">
        <v>0.219512195121951</v>
      </c>
      <c r="AJ1765" s="13" t="n">
        <v>0.341463414634146</v>
      </c>
      <c r="AK1765" s="13" t="n">
        <v>0.195121951219512</v>
      </c>
      <c r="AL1765" s="13" t="n">
        <v>0.024390243902439</v>
      </c>
      <c r="AM1765" s="13" t="n">
        <v>0.219512195121951</v>
      </c>
      <c r="AN1765" s="11" t="n">
        <v>0</v>
      </c>
      <c r="AO1765" s="13" t="n">
        <v>0</v>
      </c>
      <c r="AP1765" s="11" t="n">
        <v>4</v>
      </c>
      <c r="AQ1765" s="11" t="n">
        <v>0</v>
      </c>
      <c r="AR1765" s="13" t="n">
        <v>0.0888888888888889</v>
      </c>
      <c r="AS1765" s="13" t="n">
        <v>0</v>
      </c>
      <c r="AT1765" s="14" t="n">
        <f aca="false">SUMIFS(시도_소아과개폐업!$C$5:$C$293,시도_소아과개폐업!$A$5:$A$293,$D1765,시도_소아과개폐업!$B$5:$B$293,$B1765)</f>
        <v>9</v>
      </c>
      <c r="AU1765" s="14" t="n">
        <f aca="false">SUMIFS(시도_소아과개폐업!$D$5:$D$293,시도_소아과개폐업!$A$5:$A$293,$D1765,시도_소아과개폐업!$B$5:$B$293,$B1765)</f>
        <v>8</v>
      </c>
      <c r="AV1765" s="14" t="n">
        <f aca="false">SUMIFS(시도_소아과개폐업!$F$5:$F$293,시도_소아과개폐업!$A$5:$A$293,$D1765,시도_소아과개폐업!$B$5:$B$293,$B1765)</f>
        <v>1</v>
      </c>
      <c r="AW1765" s="15" t="n">
        <f aca="false">SUMIFS(시도_소아과개폐업!$G$5:$G$293,시도_소아과개폐업!$A$5:$A$293,$D1765,시도_소아과개폐업!$B$5:$B$293,$B1765)</f>
        <v>0.114285714285714</v>
      </c>
      <c r="AX1765" s="14" t="n">
        <f aca="false">SUMIFS(시도_소아과개폐업!$H$5:$H$293,시도_소아과개폐업!$A$5:$A$293,$D1765,시도_소아과개폐업!$B$5:$B$293,$B1765)</f>
        <v>48</v>
      </c>
      <c r="AY1765" s="14" t="n">
        <f aca="false">SUMIFS(시군구_병원급!$E$5:$E$3668,시군구_병원급!$A$5:$A$3668,$A1765,시군구_병원급!$D$5:$D$3668,$D1765)</f>
        <v>1</v>
      </c>
      <c r="AZ1765" s="14" t="n">
        <f aca="false">SUMIFS(시군구_병원급!$F$5:$F$3668,시군구_병원급!$A$5:$A$3668,$A1765,시군구_병원급!$D$5:$D$3668,$D1765)</f>
        <v>1</v>
      </c>
      <c r="BA1765" s="14" t="n">
        <f aca="false">SUMIFS(시군구_병원급!$G$5:$G$3668,시군구_병원급!$A$5:$A$3668,$A1765,시군구_병원급!$D$5:$D$3668,$D1765)</f>
        <v>6</v>
      </c>
      <c r="BB1765" s="14" t="n">
        <f aca="false">SUMIFS(시군구_병원급!$H$5:$H$3668,시군구_병원급!$A$5:$A$3668,$A1765,시군구_병원급!$D$5:$D$3668,$D1765)</f>
        <v>14</v>
      </c>
      <c r="BC1765" s="16" t="n">
        <f aca="false">K1765+AY1765</f>
        <v>3</v>
      </c>
      <c r="BD1765" s="17" t="n">
        <f aca="false">IF(E1765=0,"",(K1765+AY1765)/E1765*1000)</f>
        <v>1.28205128205128</v>
      </c>
      <c r="BE1765" s="16" t="n">
        <f aca="false">AY1765-SUMIFS(시군구_병원급!$E$5:$E$3668,시군구_병원급!$A$5:$A$3668,$A1765,시군구_병원급!$D$5:$D$3668,$D1765-3)</f>
        <v>0</v>
      </c>
      <c r="BF1765" s="16" t="n">
        <f aca="false">IF(AY1765=0,1,0)</f>
        <v>0</v>
      </c>
      <c r="BG1765" s="16" t="n">
        <f aca="false">IF(K1765+AY1765=0,1,0)</f>
        <v>0</v>
      </c>
      <c r="BH1765" s="16" t="n">
        <f aca="false">AF1765+AG1765+AH1765</f>
        <v>10</v>
      </c>
      <c r="BI1765" s="18" t="n">
        <f aca="false">IF(H1765=0,"",BH1765/H1765)</f>
        <v>0.24390243902439</v>
      </c>
      <c r="BJ1765" s="16" t="n">
        <f aca="false">IF(AP1765="","",AP1765+AN1765)</f>
        <v>4</v>
      </c>
    </row>
    <row r="1766" customFormat="false" ht="15" hidden="false" customHeight="true" outlineLevel="0" collapsed="false">
      <c r="A1766" s="9" t="s">
        <v>376</v>
      </c>
      <c r="B1766" s="10" t="s">
        <v>364</v>
      </c>
      <c r="C1766" s="10" t="s">
        <v>377</v>
      </c>
      <c r="D1766" s="9" t="n">
        <v>2023</v>
      </c>
      <c r="E1766" s="11" t="n">
        <v>2866</v>
      </c>
      <c r="F1766" s="11" t="n">
        <v>451</v>
      </c>
      <c r="G1766" s="11" t="n">
        <v>465</v>
      </c>
      <c r="H1766" s="11" t="n">
        <v>45</v>
      </c>
      <c r="I1766" s="11" t="n">
        <v>2094</v>
      </c>
      <c r="J1766" s="11" t="n">
        <v>1532</v>
      </c>
      <c r="K1766" s="11" t="n">
        <v>2</v>
      </c>
      <c r="L1766" s="12" t="n">
        <v>15.7013258897418</v>
      </c>
      <c r="M1766" s="12" t="n">
        <v>0.697836706210747</v>
      </c>
      <c r="N1766" s="13" t="n">
        <v>0.731614135625597</v>
      </c>
      <c r="O1766" s="13" t="n">
        <v>0.730635031402652</v>
      </c>
      <c r="P1766" s="13" t="n">
        <v>0.162247034193999</v>
      </c>
      <c r="Q1766" s="13" t="n">
        <v>-0.148797148797149</v>
      </c>
      <c r="R1766" s="13" t="n">
        <v>-0.18421052631579</v>
      </c>
      <c r="S1766" s="11" t="n">
        <v>0</v>
      </c>
      <c r="T1766" s="13" t="n">
        <v>-0.0217391304347826</v>
      </c>
      <c r="U1766" s="13" t="n">
        <v>-0.0210378681626928</v>
      </c>
      <c r="V1766" s="11" t="n">
        <v>0</v>
      </c>
      <c r="W1766" s="13"/>
      <c r="X1766" s="11"/>
      <c r="Y1766" s="11"/>
      <c r="Z1766" s="11"/>
      <c r="AA1766" s="11"/>
      <c r="AB1766" s="10" t="s">
        <v>516</v>
      </c>
      <c r="AC1766" s="11" t="n">
        <v>14</v>
      </c>
      <c r="AD1766" s="11" t="n">
        <v>16</v>
      </c>
      <c r="AE1766" s="11" t="n">
        <v>8</v>
      </c>
      <c r="AF1766" s="11" t="n">
        <v>3</v>
      </c>
      <c r="AG1766" s="11" t="n">
        <v>4</v>
      </c>
      <c r="AH1766" s="11" t="n">
        <v>0</v>
      </c>
      <c r="AI1766" s="13" t="n">
        <v>0.311111111111111</v>
      </c>
      <c r="AJ1766" s="13" t="n">
        <v>0.355555555555556</v>
      </c>
      <c r="AK1766" s="13" t="n">
        <v>0.177777777777778</v>
      </c>
      <c r="AL1766" s="13" t="n">
        <v>0.0666666666666667</v>
      </c>
      <c r="AM1766" s="13" t="n">
        <v>0.0888888888888889</v>
      </c>
      <c r="AN1766" s="11" t="n">
        <v>0</v>
      </c>
      <c r="AO1766" s="13" t="n">
        <v>0</v>
      </c>
      <c r="AP1766" s="11" t="n">
        <v>4</v>
      </c>
      <c r="AQ1766" s="11" t="n">
        <v>2</v>
      </c>
      <c r="AR1766" s="13" t="n">
        <v>0.0851063829787234</v>
      </c>
      <c r="AS1766" s="13" t="n">
        <v>0.0425531914893617</v>
      </c>
      <c r="AT1766" s="14" t="n">
        <f aca="false">SUMIFS(시도_소아과개폐업!$C$5:$C$293,시도_소아과개폐업!$A$5:$A$293,$D1766,시도_소아과개폐업!$B$5:$B$293,$B1766)</f>
        <v>9</v>
      </c>
      <c r="AU1766" s="14" t="n">
        <f aca="false">SUMIFS(시도_소아과개폐업!$D$5:$D$293,시도_소아과개폐업!$A$5:$A$293,$D1766,시도_소아과개폐업!$B$5:$B$293,$B1766)</f>
        <v>8</v>
      </c>
      <c r="AV1766" s="14" t="n">
        <f aca="false">SUMIFS(시도_소아과개폐업!$F$5:$F$293,시도_소아과개폐업!$A$5:$A$293,$D1766,시도_소아과개폐업!$B$5:$B$293,$B1766)</f>
        <v>1</v>
      </c>
      <c r="AW1766" s="15" t="n">
        <f aca="false">SUMIFS(시도_소아과개폐업!$G$5:$G$293,시도_소아과개폐업!$A$5:$A$293,$D1766,시도_소아과개폐업!$B$5:$B$293,$B1766)</f>
        <v>0.114285714285714</v>
      </c>
      <c r="AX1766" s="14" t="n">
        <f aca="false">SUMIFS(시도_소아과개폐업!$H$5:$H$293,시도_소아과개폐업!$A$5:$A$293,$D1766,시도_소아과개폐업!$B$5:$B$293,$B1766)</f>
        <v>48</v>
      </c>
      <c r="AY1766" s="14" t="n">
        <f aca="false">SUMIFS(시군구_병원급!$E$5:$E$3668,시군구_병원급!$A$5:$A$3668,$A1766,시군구_병원급!$D$5:$D$3668,$D1766)</f>
        <v>1</v>
      </c>
      <c r="AZ1766" s="14" t="n">
        <f aca="false">SUMIFS(시군구_병원급!$F$5:$F$3668,시군구_병원급!$A$5:$A$3668,$A1766,시군구_병원급!$D$5:$D$3668,$D1766)</f>
        <v>1</v>
      </c>
      <c r="BA1766" s="14" t="n">
        <f aca="false">SUMIFS(시군구_병원급!$G$5:$G$3668,시군구_병원급!$A$5:$A$3668,$A1766,시군구_병원급!$D$5:$D$3668,$D1766)</f>
        <v>2</v>
      </c>
      <c r="BB1766" s="14" t="n">
        <f aca="false">SUMIFS(시군구_병원급!$H$5:$H$3668,시군구_병원급!$A$5:$A$3668,$A1766,시군구_병원급!$D$5:$D$3668,$D1766)</f>
        <v>9</v>
      </c>
      <c r="BC1766" s="16" t="n">
        <f aca="false">K1766+AY1766</f>
        <v>3</v>
      </c>
      <c r="BD1766" s="17" t="n">
        <f aca="false">IF(E1766=0,"",(K1766+AY1766)/E1766*1000)</f>
        <v>1.04675505931612</v>
      </c>
      <c r="BE1766" s="16" t="n">
        <f aca="false">AY1766-SUMIFS(시군구_병원급!$E$5:$E$3668,시군구_병원급!$A$5:$A$3668,$A1766,시군구_병원급!$D$5:$D$3668,$D1766-3)</f>
        <v>0</v>
      </c>
      <c r="BF1766" s="16" t="n">
        <f aca="false">IF(AY1766=0,1,0)</f>
        <v>0</v>
      </c>
      <c r="BG1766" s="16" t="n">
        <f aca="false">IF(K1766+AY1766=0,1,0)</f>
        <v>0</v>
      </c>
      <c r="BH1766" s="16" t="n">
        <f aca="false">AF1766+AG1766+AH1766</f>
        <v>7</v>
      </c>
      <c r="BI1766" s="18" t="n">
        <f aca="false">IF(H1766=0,"",BH1766/H1766)</f>
        <v>0.155555555555556</v>
      </c>
      <c r="BJ1766" s="16" t="n">
        <f aca="false">IF(AP1766="","",AP1766+AN1766)</f>
        <v>4</v>
      </c>
    </row>
    <row r="1767" customFormat="false" ht="15" hidden="false" customHeight="true" outlineLevel="0" collapsed="false">
      <c r="A1767" s="9" t="s">
        <v>378</v>
      </c>
      <c r="B1767" s="10" t="s">
        <v>364</v>
      </c>
      <c r="C1767" s="10" t="s">
        <v>379</v>
      </c>
      <c r="D1767" s="9" t="n">
        <v>2023</v>
      </c>
      <c r="E1767" s="11" t="n">
        <v>2141</v>
      </c>
      <c r="F1767" s="11" t="n">
        <v>294</v>
      </c>
      <c r="G1767" s="11" t="n">
        <v>292</v>
      </c>
      <c r="H1767" s="11" t="n">
        <v>27</v>
      </c>
      <c r="I1767" s="11" t="n">
        <v>1160</v>
      </c>
      <c r="J1767" s="11" t="n">
        <v>817</v>
      </c>
      <c r="K1767" s="11" t="n">
        <v>3</v>
      </c>
      <c r="L1767" s="12" t="n">
        <v>12.6109294722093</v>
      </c>
      <c r="M1767" s="12" t="n">
        <v>1.40121438580103</v>
      </c>
      <c r="N1767" s="13" t="n">
        <v>0.704310344827586</v>
      </c>
      <c r="O1767" s="13" t="n">
        <v>0.541802895843064</v>
      </c>
      <c r="P1767" s="13" t="n">
        <v>0.136384866884633</v>
      </c>
      <c r="Q1767" s="13" t="n">
        <v>-0.227633477633478</v>
      </c>
      <c r="R1767" s="13" t="n">
        <v>-0.184357541899441</v>
      </c>
      <c r="S1767" s="11" t="n">
        <v>0</v>
      </c>
      <c r="T1767" s="13" t="n">
        <v>-0.15625</v>
      </c>
      <c r="U1767" s="13" t="n">
        <v>-0.107692307692308</v>
      </c>
      <c r="V1767" s="11" t="n">
        <v>0</v>
      </c>
      <c r="W1767" s="13"/>
      <c r="X1767" s="11"/>
      <c r="Y1767" s="11"/>
      <c r="Z1767" s="11"/>
      <c r="AA1767" s="11"/>
      <c r="AB1767" s="10" t="s">
        <v>516</v>
      </c>
      <c r="AC1767" s="11" t="n">
        <v>11</v>
      </c>
      <c r="AD1767" s="11" t="n">
        <v>9</v>
      </c>
      <c r="AE1767" s="11" t="n">
        <v>3</v>
      </c>
      <c r="AF1767" s="11" t="n">
        <v>1</v>
      </c>
      <c r="AG1767" s="11" t="n">
        <v>3</v>
      </c>
      <c r="AH1767" s="11" t="n">
        <v>0</v>
      </c>
      <c r="AI1767" s="13" t="n">
        <v>0.407407407407407</v>
      </c>
      <c r="AJ1767" s="13" t="n">
        <v>0.333333333333333</v>
      </c>
      <c r="AK1767" s="13" t="n">
        <v>0.111111111111111</v>
      </c>
      <c r="AL1767" s="13" t="n">
        <v>0.037037037037037</v>
      </c>
      <c r="AM1767" s="13" t="n">
        <v>0.111111111111111</v>
      </c>
      <c r="AN1767" s="11" t="n">
        <v>2</v>
      </c>
      <c r="AO1767" s="13" t="n">
        <v>0.0689655172413793</v>
      </c>
      <c r="AP1767" s="11" t="n">
        <v>5</v>
      </c>
      <c r="AQ1767" s="11" t="n">
        <v>1</v>
      </c>
      <c r="AR1767" s="13" t="n">
        <v>0.151515151515152</v>
      </c>
      <c r="AS1767" s="13" t="n">
        <v>0.0303030303030303</v>
      </c>
      <c r="AT1767" s="14" t="n">
        <f aca="false">SUMIFS(시도_소아과개폐업!$C$5:$C$293,시도_소아과개폐업!$A$5:$A$293,$D1767,시도_소아과개폐업!$B$5:$B$293,$B1767)</f>
        <v>9</v>
      </c>
      <c r="AU1767" s="14" t="n">
        <f aca="false">SUMIFS(시도_소아과개폐업!$D$5:$D$293,시도_소아과개폐업!$A$5:$A$293,$D1767,시도_소아과개폐업!$B$5:$B$293,$B1767)</f>
        <v>8</v>
      </c>
      <c r="AV1767" s="14" t="n">
        <f aca="false">SUMIFS(시도_소아과개폐업!$F$5:$F$293,시도_소아과개폐업!$A$5:$A$293,$D1767,시도_소아과개폐업!$B$5:$B$293,$B1767)</f>
        <v>1</v>
      </c>
      <c r="AW1767" s="15" t="n">
        <f aca="false">SUMIFS(시도_소아과개폐업!$G$5:$G$293,시도_소아과개폐업!$A$5:$A$293,$D1767,시도_소아과개폐업!$B$5:$B$293,$B1767)</f>
        <v>0.114285714285714</v>
      </c>
      <c r="AX1767" s="14" t="n">
        <f aca="false">SUMIFS(시도_소아과개폐업!$H$5:$H$293,시도_소아과개폐업!$A$5:$A$293,$D1767,시도_소아과개폐업!$B$5:$B$293,$B1767)</f>
        <v>48</v>
      </c>
      <c r="AY1767" s="14" t="n">
        <f aca="false">SUMIFS(시군구_병원급!$E$5:$E$3668,시군구_병원급!$A$5:$A$3668,$A1767,시군구_병원급!$D$5:$D$3668,$D1767)</f>
        <v>2</v>
      </c>
      <c r="AZ1767" s="14" t="n">
        <f aca="false">SUMIFS(시군구_병원급!$F$5:$F$3668,시군구_병원급!$A$5:$A$3668,$A1767,시군구_병원급!$D$5:$D$3668,$D1767)</f>
        <v>2</v>
      </c>
      <c r="BA1767" s="14" t="n">
        <f aca="false">SUMIFS(시군구_병원급!$G$5:$G$3668,시군구_병원급!$A$5:$A$3668,$A1767,시군구_병원급!$D$5:$D$3668,$D1767)</f>
        <v>3</v>
      </c>
      <c r="BB1767" s="14" t="n">
        <f aca="false">SUMIFS(시군구_병원급!$H$5:$H$3668,시군구_병원급!$A$5:$A$3668,$A1767,시군구_병원급!$D$5:$D$3668,$D1767)</f>
        <v>7</v>
      </c>
      <c r="BC1767" s="16" t="n">
        <f aca="false">K1767+AY1767</f>
        <v>5</v>
      </c>
      <c r="BD1767" s="17" t="n">
        <f aca="false">IF(E1767=0,"",(K1767+AY1767)/E1767*1000)</f>
        <v>2.33535730966838</v>
      </c>
      <c r="BE1767" s="16" t="n">
        <f aca="false">AY1767-SUMIFS(시군구_병원급!$E$5:$E$3668,시군구_병원급!$A$5:$A$3668,$A1767,시군구_병원급!$D$5:$D$3668,$D1767-3)</f>
        <v>0</v>
      </c>
      <c r="BF1767" s="16" t="n">
        <f aca="false">IF(AY1767=0,1,0)</f>
        <v>0</v>
      </c>
      <c r="BG1767" s="16" t="n">
        <f aca="false">IF(K1767+AY1767=0,1,0)</f>
        <v>0</v>
      </c>
      <c r="BH1767" s="16" t="n">
        <f aca="false">AF1767+AG1767+AH1767</f>
        <v>4</v>
      </c>
      <c r="BI1767" s="18" t="n">
        <f aca="false">IF(H1767=0,"",BH1767/H1767)</f>
        <v>0.148148148148148</v>
      </c>
      <c r="BJ1767" s="16" t="n">
        <f aca="false">IF(AP1767="","",AP1767+AN1767)</f>
        <v>7</v>
      </c>
    </row>
    <row r="1768" customFormat="false" ht="15" hidden="false" customHeight="true" outlineLevel="0" collapsed="false">
      <c r="A1768" s="9" t="s">
        <v>380</v>
      </c>
      <c r="B1768" s="10" t="s">
        <v>364</v>
      </c>
      <c r="C1768" s="10" t="s">
        <v>381</v>
      </c>
      <c r="D1768" s="9" t="n">
        <v>2023</v>
      </c>
      <c r="E1768" s="11" t="n">
        <v>1692</v>
      </c>
      <c r="F1768" s="11" t="n">
        <v>213</v>
      </c>
      <c r="G1768" s="11" t="n">
        <v>214</v>
      </c>
      <c r="H1768" s="11" t="n">
        <v>31</v>
      </c>
      <c r="I1768" s="11" t="n">
        <v>1169</v>
      </c>
      <c r="J1768" s="11" t="n">
        <v>940</v>
      </c>
      <c r="K1768" s="11" t="n">
        <v>1</v>
      </c>
      <c r="L1768" s="12" t="n">
        <v>18.3215130023641</v>
      </c>
      <c r="M1768" s="12" t="n">
        <v>0.591016548463357</v>
      </c>
      <c r="N1768" s="13" t="n">
        <v>0.804106073567151</v>
      </c>
      <c r="O1768" s="13" t="n">
        <v>0.690898345153664</v>
      </c>
      <c r="P1768" s="13" t="n">
        <v>0.126477541371158</v>
      </c>
      <c r="Q1768" s="13" t="n">
        <v>-0.217029153169829</v>
      </c>
      <c r="R1768" s="13" t="n">
        <v>-0.345565749235474</v>
      </c>
      <c r="S1768" s="11" t="n">
        <v>0</v>
      </c>
      <c r="T1768" s="13" t="n">
        <v>-0.0882352941176471</v>
      </c>
      <c r="U1768" s="13" t="n">
        <v>-0.087431693989071</v>
      </c>
      <c r="V1768" s="11" t="n">
        <v>0</v>
      </c>
      <c r="W1768" s="13"/>
      <c r="X1768" s="11"/>
      <c r="Y1768" s="11"/>
      <c r="Z1768" s="11"/>
      <c r="AA1768" s="11"/>
      <c r="AB1768" s="10" t="s">
        <v>516</v>
      </c>
      <c r="AC1768" s="11" t="n">
        <v>5</v>
      </c>
      <c r="AD1768" s="11" t="n">
        <v>11</v>
      </c>
      <c r="AE1768" s="11" t="n">
        <v>9</v>
      </c>
      <c r="AF1768" s="11" t="n">
        <v>1</v>
      </c>
      <c r="AG1768" s="11" t="n">
        <v>5</v>
      </c>
      <c r="AH1768" s="11" t="n">
        <v>0</v>
      </c>
      <c r="AI1768" s="13" t="n">
        <v>0.161290322580645</v>
      </c>
      <c r="AJ1768" s="13" t="n">
        <v>0.354838709677419</v>
      </c>
      <c r="AK1768" s="13" t="n">
        <v>0.290322580645161</v>
      </c>
      <c r="AL1768" s="13" t="n">
        <v>0.032258064516129</v>
      </c>
      <c r="AM1768" s="13" t="n">
        <v>0.161290322580645</v>
      </c>
      <c r="AN1768" s="11" t="n">
        <v>0</v>
      </c>
      <c r="AO1768" s="13" t="n">
        <v>0</v>
      </c>
      <c r="AP1768" s="11" t="n">
        <v>4</v>
      </c>
      <c r="AQ1768" s="11" t="n">
        <v>1</v>
      </c>
      <c r="AR1768" s="13" t="n">
        <v>0.117647058823529</v>
      </c>
      <c r="AS1768" s="13" t="n">
        <v>0.0294117647058824</v>
      </c>
      <c r="AT1768" s="14" t="n">
        <f aca="false">SUMIFS(시도_소아과개폐업!$C$5:$C$293,시도_소아과개폐업!$A$5:$A$293,$D1768,시도_소아과개폐업!$B$5:$B$293,$B1768)</f>
        <v>9</v>
      </c>
      <c r="AU1768" s="14" t="n">
        <f aca="false">SUMIFS(시도_소아과개폐업!$D$5:$D$293,시도_소아과개폐업!$A$5:$A$293,$D1768,시도_소아과개폐업!$B$5:$B$293,$B1768)</f>
        <v>8</v>
      </c>
      <c r="AV1768" s="14" t="n">
        <f aca="false">SUMIFS(시도_소아과개폐업!$F$5:$F$293,시도_소아과개폐업!$A$5:$A$293,$D1768,시도_소아과개폐업!$B$5:$B$293,$B1768)</f>
        <v>1</v>
      </c>
      <c r="AW1768" s="15" t="n">
        <f aca="false">SUMIFS(시도_소아과개폐업!$G$5:$G$293,시도_소아과개폐업!$A$5:$A$293,$D1768,시도_소아과개폐업!$B$5:$B$293,$B1768)</f>
        <v>0.114285714285714</v>
      </c>
      <c r="AX1768" s="14" t="n">
        <f aca="false">SUMIFS(시도_소아과개폐업!$H$5:$H$293,시도_소아과개폐업!$A$5:$A$293,$D1768,시도_소아과개폐업!$B$5:$B$293,$B1768)</f>
        <v>48</v>
      </c>
      <c r="AY1768" s="14" t="n">
        <f aca="false">SUMIFS(시군구_병원급!$E$5:$E$3668,시군구_병원급!$A$5:$A$3668,$A1768,시군구_병원급!$D$5:$D$3668,$D1768)</f>
        <v>1</v>
      </c>
      <c r="AZ1768" s="14" t="n">
        <f aca="false">SUMIFS(시군구_병원급!$F$5:$F$3668,시군구_병원급!$A$5:$A$3668,$A1768,시군구_병원급!$D$5:$D$3668,$D1768)</f>
        <v>1</v>
      </c>
      <c r="BA1768" s="14" t="n">
        <f aca="false">SUMIFS(시군구_병원급!$G$5:$G$3668,시군구_병원급!$A$5:$A$3668,$A1768,시군구_병원급!$D$5:$D$3668,$D1768)</f>
        <v>2</v>
      </c>
      <c r="BB1768" s="14" t="n">
        <f aca="false">SUMIFS(시군구_병원급!$H$5:$H$3668,시군구_병원급!$A$5:$A$3668,$A1768,시군구_병원급!$D$5:$D$3668,$D1768)</f>
        <v>4</v>
      </c>
      <c r="BC1768" s="16" t="n">
        <f aca="false">K1768+AY1768</f>
        <v>2</v>
      </c>
      <c r="BD1768" s="17" t="n">
        <f aca="false">IF(E1768=0,"",(K1768+AY1768)/E1768*1000)</f>
        <v>1.18203309692671</v>
      </c>
      <c r="BE1768" s="16" t="n">
        <f aca="false">AY1768-SUMIFS(시군구_병원급!$E$5:$E$3668,시군구_병원급!$A$5:$A$3668,$A1768,시군구_병원급!$D$5:$D$3668,$D1768-3)</f>
        <v>0</v>
      </c>
      <c r="BF1768" s="16" t="n">
        <f aca="false">IF(AY1768=0,1,0)</f>
        <v>0</v>
      </c>
      <c r="BG1768" s="16" t="n">
        <f aca="false">IF(K1768+AY1768=0,1,0)</f>
        <v>0</v>
      </c>
      <c r="BH1768" s="16" t="n">
        <f aca="false">AF1768+AG1768+AH1768</f>
        <v>6</v>
      </c>
      <c r="BI1768" s="18" t="n">
        <f aca="false">IF(H1768=0,"",BH1768/H1768)</f>
        <v>0.193548387096774</v>
      </c>
      <c r="BJ1768" s="16" t="n">
        <f aca="false">IF(AP1768="","",AP1768+AN1768)</f>
        <v>4</v>
      </c>
    </row>
    <row r="1769" customFormat="false" ht="15" hidden="false" customHeight="true" outlineLevel="0" collapsed="false">
      <c r="A1769" s="9" t="s">
        <v>382</v>
      </c>
      <c r="B1769" s="10" t="s">
        <v>364</v>
      </c>
      <c r="C1769" s="10" t="s">
        <v>383</v>
      </c>
      <c r="D1769" s="9" t="n">
        <v>2023</v>
      </c>
      <c r="E1769" s="11" t="n">
        <v>8302</v>
      </c>
      <c r="F1769" s="11" t="n">
        <v>1128</v>
      </c>
      <c r="G1769" s="11" t="n">
        <v>1179</v>
      </c>
      <c r="H1769" s="11" t="n">
        <v>131</v>
      </c>
      <c r="I1769" s="11" t="n">
        <v>7263</v>
      </c>
      <c r="J1769" s="11" t="n">
        <v>4960</v>
      </c>
      <c r="K1769" s="11" t="n">
        <v>11</v>
      </c>
      <c r="L1769" s="12" t="n">
        <v>15.7793302818598</v>
      </c>
      <c r="M1769" s="12" t="n">
        <v>1.32498193206456</v>
      </c>
      <c r="N1769" s="13" t="n">
        <v>0.682913396668044</v>
      </c>
      <c r="O1769" s="13" t="n">
        <v>0.874849433871356</v>
      </c>
      <c r="P1769" s="13" t="n">
        <v>0.142013972536738</v>
      </c>
      <c r="Q1769" s="13" t="n">
        <v>-0.246232068276739</v>
      </c>
      <c r="R1769" s="13" t="n">
        <v>-0.120149253731343</v>
      </c>
      <c r="S1769" s="11" t="n">
        <v>-1</v>
      </c>
      <c r="T1769" s="13" t="n">
        <v>-0.096551724137931</v>
      </c>
      <c r="U1769" s="13" t="n">
        <v>-0.146734022556391</v>
      </c>
      <c r="V1769" s="11" t="n">
        <v>0</v>
      </c>
      <c r="W1769" s="13"/>
      <c r="X1769" s="11"/>
      <c r="Y1769" s="11"/>
      <c r="Z1769" s="11"/>
      <c r="AA1769" s="11"/>
      <c r="AB1769" s="10" t="s">
        <v>516</v>
      </c>
      <c r="AC1769" s="11" t="n">
        <v>20</v>
      </c>
      <c r="AD1769" s="11" t="n">
        <v>68</v>
      </c>
      <c r="AE1769" s="11" t="n">
        <v>29</v>
      </c>
      <c r="AF1769" s="11" t="n">
        <v>3</v>
      </c>
      <c r="AG1769" s="11" t="n">
        <v>11</v>
      </c>
      <c r="AH1769" s="11" t="n">
        <v>0</v>
      </c>
      <c r="AI1769" s="13" t="n">
        <v>0.152671755725191</v>
      </c>
      <c r="AJ1769" s="13" t="n">
        <v>0.519083969465649</v>
      </c>
      <c r="AK1769" s="13" t="n">
        <v>0.221374045801527</v>
      </c>
      <c r="AL1769" s="13" t="n">
        <v>0.0229007633587786</v>
      </c>
      <c r="AM1769" s="13" t="n">
        <v>0.083969465648855</v>
      </c>
      <c r="AN1769" s="11" t="n">
        <v>3</v>
      </c>
      <c r="AO1769" s="13" t="n">
        <v>0.0223880597014925</v>
      </c>
      <c r="AP1769" s="11" t="n">
        <v>17</v>
      </c>
      <c r="AQ1769" s="11" t="n">
        <v>0</v>
      </c>
      <c r="AR1769" s="13" t="n">
        <v>0.112582781456954</v>
      </c>
      <c r="AS1769" s="13" t="n">
        <v>0</v>
      </c>
      <c r="AT1769" s="14" t="n">
        <f aca="false">SUMIFS(시도_소아과개폐업!$C$5:$C$293,시도_소아과개폐업!$A$5:$A$293,$D1769,시도_소아과개폐업!$B$5:$B$293,$B1769)</f>
        <v>9</v>
      </c>
      <c r="AU1769" s="14" t="n">
        <f aca="false">SUMIFS(시도_소아과개폐업!$D$5:$D$293,시도_소아과개폐업!$A$5:$A$293,$D1769,시도_소아과개폐업!$B$5:$B$293,$B1769)</f>
        <v>8</v>
      </c>
      <c r="AV1769" s="14" t="n">
        <f aca="false">SUMIFS(시도_소아과개폐업!$F$5:$F$293,시도_소아과개폐업!$A$5:$A$293,$D1769,시도_소아과개폐업!$B$5:$B$293,$B1769)</f>
        <v>1</v>
      </c>
      <c r="AW1769" s="15" t="n">
        <f aca="false">SUMIFS(시도_소아과개폐업!$G$5:$G$293,시도_소아과개폐업!$A$5:$A$293,$D1769,시도_소아과개폐업!$B$5:$B$293,$B1769)</f>
        <v>0.114285714285714</v>
      </c>
      <c r="AX1769" s="14" t="n">
        <f aca="false">SUMIFS(시도_소아과개폐업!$H$5:$H$293,시도_소아과개폐업!$A$5:$A$293,$D1769,시도_소아과개폐업!$B$5:$B$293,$B1769)</f>
        <v>48</v>
      </c>
      <c r="AY1769" s="14" t="n">
        <f aca="false">SUMIFS(시군구_병원급!$E$5:$E$3668,시군구_병원급!$A$5:$A$3668,$A1769,시군구_병원급!$D$5:$D$3668,$D1769)</f>
        <v>3</v>
      </c>
      <c r="AZ1769" s="14" t="n">
        <f aca="false">SUMIFS(시군구_병원급!$F$5:$F$3668,시군구_병원급!$A$5:$A$3668,$A1769,시군구_병원급!$D$5:$D$3668,$D1769)</f>
        <v>2</v>
      </c>
      <c r="BA1769" s="14" t="n">
        <f aca="false">SUMIFS(시군구_병원급!$G$5:$G$3668,시군구_병원급!$A$5:$A$3668,$A1769,시군구_병원급!$D$5:$D$3668,$D1769)</f>
        <v>7</v>
      </c>
      <c r="BB1769" s="14" t="n">
        <f aca="false">SUMIFS(시군구_병원급!$H$5:$H$3668,시군구_병원급!$A$5:$A$3668,$A1769,시군구_병원급!$D$5:$D$3668,$D1769)</f>
        <v>20</v>
      </c>
      <c r="BC1769" s="16" t="n">
        <f aca="false">K1769+AY1769</f>
        <v>14</v>
      </c>
      <c r="BD1769" s="17" t="n">
        <f aca="false">IF(E1769=0,"",(K1769+AY1769)/E1769*1000)</f>
        <v>1.68634064080944</v>
      </c>
      <c r="BE1769" s="16" t="n">
        <f aca="false">AY1769-SUMIFS(시군구_병원급!$E$5:$E$3668,시군구_병원급!$A$5:$A$3668,$A1769,시군구_병원급!$D$5:$D$3668,$D1769-3)</f>
        <v>-1</v>
      </c>
      <c r="BF1769" s="16" t="n">
        <f aca="false">IF(AY1769=0,1,0)</f>
        <v>0</v>
      </c>
      <c r="BG1769" s="16" t="n">
        <f aca="false">IF(K1769+AY1769=0,1,0)</f>
        <v>0</v>
      </c>
      <c r="BH1769" s="16" t="n">
        <f aca="false">AF1769+AG1769+AH1769</f>
        <v>14</v>
      </c>
      <c r="BI1769" s="18" t="n">
        <f aca="false">IF(H1769=0,"",BH1769/H1769)</f>
        <v>0.106870229007634</v>
      </c>
      <c r="BJ1769" s="16" t="n">
        <f aca="false">IF(AP1769="","",AP1769+AN1769)</f>
        <v>20</v>
      </c>
    </row>
    <row r="1770" customFormat="false" ht="15" hidden="false" customHeight="true" outlineLevel="0" collapsed="false">
      <c r="A1770" s="9" t="s">
        <v>384</v>
      </c>
      <c r="B1770" s="10" t="s">
        <v>364</v>
      </c>
      <c r="C1770" s="10" t="s">
        <v>385</v>
      </c>
      <c r="D1770" s="9" t="n">
        <v>2023</v>
      </c>
      <c r="E1770" s="11" t="n">
        <v>966</v>
      </c>
      <c r="F1770" s="11" t="n">
        <v>174</v>
      </c>
      <c r="G1770" s="11" t="n">
        <v>177</v>
      </c>
      <c r="H1770" s="11" t="n">
        <v>13</v>
      </c>
      <c r="I1770" s="11" t="n">
        <v>876</v>
      </c>
      <c r="J1770" s="11" t="n">
        <v>437</v>
      </c>
      <c r="K1770" s="11" t="n">
        <v>0</v>
      </c>
      <c r="L1770" s="12" t="n">
        <v>13.4575569358178</v>
      </c>
      <c r="M1770" s="12" t="n">
        <v>0</v>
      </c>
      <c r="N1770" s="13" t="n">
        <v>0.498858447488585</v>
      </c>
      <c r="O1770" s="13" t="n">
        <v>0.906832298136646</v>
      </c>
      <c r="P1770" s="13" t="n">
        <v>0.183229813664596</v>
      </c>
      <c r="Q1770" s="13" t="n">
        <v>-0.183431952662722</v>
      </c>
      <c r="R1770" s="13" t="n">
        <v>-0.216814159292035</v>
      </c>
      <c r="S1770" s="11" t="n">
        <v>0</v>
      </c>
      <c r="T1770" s="13" t="n">
        <v>-0.0714285714285714</v>
      </c>
      <c r="U1770" s="13" t="n">
        <v>-0.0223214285714286</v>
      </c>
      <c r="V1770" s="11" t="n">
        <v>1</v>
      </c>
      <c r="W1770" s="13"/>
      <c r="X1770" s="11"/>
      <c r="Y1770" s="11"/>
      <c r="Z1770" s="11"/>
      <c r="AA1770" s="11"/>
      <c r="AB1770" s="10" t="s">
        <v>516</v>
      </c>
      <c r="AC1770" s="11" t="n">
        <v>6</v>
      </c>
      <c r="AD1770" s="11" t="n">
        <v>0</v>
      </c>
      <c r="AE1770" s="11" t="n">
        <v>0</v>
      </c>
      <c r="AF1770" s="11" t="n">
        <v>0</v>
      </c>
      <c r="AG1770" s="11" t="n">
        <v>7</v>
      </c>
      <c r="AH1770" s="11" t="n">
        <v>0</v>
      </c>
      <c r="AI1770" s="13" t="n">
        <v>0.461538461538462</v>
      </c>
      <c r="AJ1770" s="13" t="n">
        <v>0</v>
      </c>
      <c r="AK1770" s="13" t="n">
        <v>0</v>
      </c>
      <c r="AL1770" s="13" t="n">
        <v>0</v>
      </c>
      <c r="AM1770" s="13" t="n">
        <v>0.538461538461538</v>
      </c>
      <c r="AN1770" s="11" t="n">
        <v>0</v>
      </c>
      <c r="AO1770" s="13" t="n">
        <v>0</v>
      </c>
      <c r="AP1770" s="11" t="n">
        <v>1</v>
      </c>
      <c r="AQ1770" s="11" t="n">
        <v>0</v>
      </c>
      <c r="AR1770" s="13" t="n">
        <v>0.0714285714285714</v>
      </c>
      <c r="AS1770" s="13" t="n">
        <v>0</v>
      </c>
      <c r="AT1770" s="14" t="n">
        <f aca="false">SUMIFS(시도_소아과개폐업!$C$5:$C$293,시도_소아과개폐업!$A$5:$A$293,$D1770,시도_소아과개폐업!$B$5:$B$293,$B1770)</f>
        <v>9</v>
      </c>
      <c r="AU1770" s="14" t="n">
        <f aca="false">SUMIFS(시도_소아과개폐업!$D$5:$D$293,시도_소아과개폐업!$A$5:$A$293,$D1770,시도_소아과개폐업!$B$5:$B$293,$B1770)</f>
        <v>8</v>
      </c>
      <c r="AV1770" s="14" t="n">
        <f aca="false">SUMIFS(시도_소아과개폐업!$F$5:$F$293,시도_소아과개폐업!$A$5:$A$293,$D1770,시도_소아과개폐업!$B$5:$B$293,$B1770)</f>
        <v>1</v>
      </c>
      <c r="AW1770" s="15" t="n">
        <f aca="false">SUMIFS(시도_소아과개폐업!$G$5:$G$293,시도_소아과개폐업!$A$5:$A$293,$D1770,시도_소아과개폐업!$B$5:$B$293,$B1770)</f>
        <v>0.114285714285714</v>
      </c>
      <c r="AX1770" s="14" t="n">
        <f aca="false">SUMIFS(시도_소아과개폐업!$H$5:$H$293,시도_소아과개폐업!$A$5:$A$293,$D1770,시도_소아과개폐업!$B$5:$B$293,$B1770)</f>
        <v>48</v>
      </c>
      <c r="AY1770" s="14" t="n">
        <f aca="false">SUMIFS(시군구_병원급!$E$5:$E$3668,시군구_병원급!$A$5:$A$3668,$A1770,시군구_병원급!$D$5:$D$3668,$D1770)</f>
        <v>2</v>
      </c>
      <c r="AZ1770" s="14" t="n">
        <f aca="false">SUMIFS(시군구_병원급!$F$5:$F$3668,시군구_병원급!$A$5:$A$3668,$A1770,시군구_병원급!$D$5:$D$3668,$D1770)</f>
        <v>0</v>
      </c>
      <c r="BA1770" s="14" t="n">
        <f aca="false">SUMIFS(시군구_병원급!$G$5:$G$3668,시군구_병원급!$A$5:$A$3668,$A1770,시군구_병원급!$D$5:$D$3668,$D1770)</f>
        <v>2</v>
      </c>
      <c r="BB1770" s="14" t="n">
        <f aca="false">SUMIFS(시군구_병원급!$H$5:$H$3668,시군구_병원급!$A$5:$A$3668,$A1770,시군구_병원급!$D$5:$D$3668,$D1770)</f>
        <v>8</v>
      </c>
      <c r="BC1770" s="16" t="n">
        <f aca="false">K1770+AY1770</f>
        <v>2</v>
      </c>
      <c r="BD1770" s="17" t="n">
        <f aca="false">IF(E1770=0,"",(K1770+AY1770)/E1770*1000)</f>
        <v>2.0703933747412</v>
      </c>
      <c r="BE1770" s="16" t="n">
        <f aca="false">AY1770-SUMIFS(시군구_병원급!$E$5:$E$3668,시군구_병원급!$A$5:$A$3668,$A1770,시군구_병원급!$D$5:$D$3668,$D1770-3)</f>
        <v>0</v>
      </c>
      <c r="BF1770" s="16" t="n">
        <f aca="false">IF(AY1770=0,1,0)</f>
        <v>0</v>
      </c>
      <c r="BG1770" s="16" t="n">
        <f aca="false">IF(K1770+AY1770=0,1,0)</f>
        <v>0</v>
      </c>
      <c r="BH1770" s="16" t="n">
        <f aca="false">AF1770+AG1770+AH1770</f>
        <v>7</v>
      </c>
      <c r="BI1770" s="18" t="n">
        <f aca="false">IF(H1770=0,"",BH1770/H1770)</f>
        <v>0.538461538461538</v>
      </c>
      <c r="BJ1770" s="16" t="n">
        <f aca="false">IF(AP1770="","",AP1770+AN1770)</f>
        <v>1</v>
      </c>
    </row>
    <row r="1771" customFormat="false" ht="15" hidden="false" customHeight="true" outlineLevel="0" collapsed="false">
      <c r="A1771" s="9" t="s">
        <v>386</v>
      </c>
      <c r="B1771" s="10" t="s">
        <v>364</v>
      </c>
      <c r="C1771" s="10" t="s">
        <v>387</v>
      </c>
      <c r="D1771" s="9" t="n">
        <v>2023</v>
      </c>
      <c r="E1771" s="11" t="n">
        <v>463</v>
      </c>
      <c r="F1771" s="11" t="n">
        <v>75</v>
      </c>
      <c r="G1771" s="11" t="n">
        <v>77</v>
      </c>
      <c r="H1771" s="11" t="n">
        <v>9</v>
      </c>
      <c r="I1771" s="11" t="n">
        <v>350</v>
      </c>
      <c r="J1771" s="11" t="n">
        <v>195</v>
      </c>
      <c r="K1771" s="11" t="n">
        <v>0</v>
      </c>
      <c r="L1771" s="12" t="n">
        <v>19.4384449244061</v>
      </c>
      <c r="M1771" s="12" t="n">
        <v>0</v>
      </c>
      <c r="N1771" s="13" t="n">
        <v>0.557142857142857</v>
      </c>
      <c r="O1771" s="13" t="n">
        <v>0.755939524838013</v>
      </c>
      <c r="P1771" s="13" t="n">
        <v>0.166306695464363</v>
      </c>
      <c r="Q1771" s="13" t="n">
        <v>-0.128060263653484</v>
      </c>
      <c r="R1771" s="13" t="n">
        <v>-0.0128205128205128</v>
      </c>
      <c r="S1771" s="11" t="n">
        <v>0</v>
      </c>
      <c r="T1771" s="13" t="n">
        <v>0</v>
      </c>
      <c r="U1771" s="13" t="n">
        <v>0</v>
      </c>
      <c r="V1771" s="11" t="n">
        <v>1</v>
      </c>
      <c r="W1771" s="13"/>
      <c r="X1771" s="11"/>
      <c r="Y1771" s="11"/>
      <c r="Z1771" s="11"/>
      <c r="AA1771" s="11"/>
      <c r="AB1771" s="10" t="s">
        <v>516</v>
      </c>
      <c r="AC1771" s="11" t="n">
        <v>4</v>
      </c>
      <c r="AD1771" s="11" t="n">
        <v>0</v>
      </c>
      <c r="AE1771" s="11" t="n">
        <v>1</v>
      </c>
      <c r="AF1771" s="11" t="n">
        <v>1</v>
      </c>
      <c r="AG1771" s="11" t="n">
        <v>3</v>
      </c>
      <c r="AH1771" s="11" t="n">
        <v>0</v>
      </c>
      <c r="AI1771" s="13" t="n">
        <v>0.444444444444444</v>
      </c>
      <c r="AJ1771" s="13" t="n">
        <v>0</v>
      </c>
      <c r="AK1771" s="13" t="n">
        <v>0.111111111111111</v>
      </c>
      <c r="AL1771" s="13" t="n">
        <v>0.111111111111111</v>
      </c>
      <c r="AM1771" s="13" t="n">
        <v>0.333333333333333</v>
      </c>
      <c r="AN1771" s="11" t="n">
        <v>0</v>
      </c>
      <c r="AO1771" s="13" t="n">
        <v>0</v>
      </c>
      <c r="AP1771" s="11" t="n">
        <v>0</v>
      </c>
      <c r="AQ1771" s="11" t="n">
        <v>0</v>
      </c>
      <c r="AR1771" s="13" t="n">
        <v>0</v>
      </c>
      <c r="AS1771" s="13" t="n">
        <v>0</v>
      </c>
      <c r="AT1771" s="14" t="n">
        <f aca="false">SUMIFS(시도_소아과개폐업!$C$5:$C$293,시도_소아과개폐업!$A$5:$A$293,$D1771,시도_소아과개폐업!$B$5:$B$293,$B1771)</f>
        <v>9</v>
      </c>
      <c r="AU1771" s="14" t="n">
        <f aca="false">SUMIFS(시도_소아과개폐업!$D$5:$D$293,시도_소아과개폐업!$A$5:$A$293,$D1771,시도_소아과개폐업!$B$5:$B$293,$B1771)</f>
        <v>8</v>
      </c>
      <c r="AV1771" s="14" t="n">
        <f aca="false">SUMIFS(시도_소아과개폐업!$F$5:$F$293,시도_소아과개폐업!$A$5:$A$293,$D1771,시도_소아과개폐업!$B$5:$B$293,$B1771)</f>
        <v>1</v>
      </c>
      <c r="AW1771" s="15" t="n">
        <f aca="false">SUMIFS(시도_소아과개폐업!$G$5:$G$293,시도_소아과개폐업!$A$5:$A$293,$D1771,시도_소아과개폐업!$B$5:$B$293,$B1771)</f>
        <v>0.114285714285714</v>
      </c>
      <c r="AX1771" s="14" t="n">
        <f aca="false">SUMIFS(시도_소아과개폐업!$H$5:$H$293,시도_소아과개폐업!$A$5:$A$293,$D1771,시도_소아과개폐업!$B$5:$B$293,$B1771)</f>
        <v>48</v>
      </c>
      <c r="AY1771" s="14" t="n">
        <f aca="false">SUMIFS(시군구_병원급!$E$5:$E$3668,시군구_병원급!$A$5:$A$3668,$A1771,시군구_병원급!$D$5:$D$3668,$D1771)</f>
        <v>0</v>
      </c>
      <c r="AZ1771" s="14" t="n">
        <f aca="false">SUMIFS(시군구_병원급!$F$5:$F$3668,시군구_병원급!$A$5:$A$3668,$A1771,시군구_병원급!$D$5:$D$3668,$D1771)</f>
        <v>0</v>
      </c>
      <c r="BA1771" s="14" t="n">
        <f aca="false">SUMIFS(시군구_병원급!$G$5:$G$3668,시군구_병원급!$A$5:$A$3668,$A1771,시군구_병원급!$D$5:$D$3668,$D1771)</f>
        <v>0</v>
      </c>
      <c r="BB1771" s="14" t="n">
        <f aca="false">SUMIFS(시군구_병원급!$H$5:$H$3668,시군구_병원급!$A$5:$A$3668,$A1771,시군구_병원급!$D$5:$D$3668,$D1771)</f>
        <v>1</v>
      </c>
      <c r="BC1771" s="16" t="n">
        <f aca="false">K1771+AY1771</f>
        <v>0</v>
      </c>
      <c r="BD1771" s="17" t="n">
        <f aca="false">IF(E1771=0,"",(K1771+AY1771)/E1771*1000)</f>
        <v>0</v>
      </c>
      <c r="BE1771" s="16" t="n">
        <f aca="false">AY1771-SUMIFS(시군구_병원급!$E$5:$E$3668,시군구_병원급!$A$5:$A$3668,$A1771,시군구_병원급!$D$5:$D$3668,$D1771-3)</f>
        <v>0</v>
      </c>
      <c r="BF1771" s="16" t="n">
        <f aca="false">IF(AY1771=0,1,0)</f>
        <v>1</v>
      </c>
      <c r="BG1771" s="16" t="n">
        <f aca="false">IF(K1771+AY1771=0,1,0)</f>
        <v>1</v>
      </c>
      <c r="BH1771" s="16" t="n">
        <f aca="false">AF1771+AG1771+AH1771</f>
        <v>4</v>
      </c>
      <c r="BI1771" s="18" t="n">
        <f aca="false">IF(H1771=0,"",BH1771/H1771)</f>
        <v>0.444444444444444</v>
      </c>
      <c r="BJ1771" s="16" t="n">
        <f aca="false">IF(AP1771="","",AP1771+AN1771)</f>
        <v>0</v>
      </c>
    </row>
    <row r="1772" customFormat="false" ht="15" hidden="false" customHeight="true" outlineLevel="0" collapsed="false">
      <c r="A1772" s="9" t="s">
        <v>388</v>
      </c>
      <c r="B1772" s="10" t="s">
        <v>364</v>
      </c>
      <c r="C1772" s="10" t="s">
        <v>389</v>
      </c>
      <c r="D1772" s="9" t="n">
        <v>2023</v>
      </c>
      <c r="E1772" s="11" t="n">
        <v>261</v>
      </c>
      <c r="F1772" s="11" t="n">
        <v>29</v>
      </c>
      <c r="G1772" s="11" t="n">
        <v>30</v>
      </c>
      <c r="H1772" s="11" t="n">
        <v>5</v>
      </c>
      <c r="I1772" s="11" t="n">
        <v>220</v>
      </c>
      <c r="J1772" s="11" t="n">
        <v>143</v>
      </c>
      <c r="K1772" s="11" t="n">
        <v>0</v>
      </c>
      <c r="L1772" s="12" t="n">
        <v>19.1570881226054</v>
      </c>
      <c r="M1772" s="12" t="n">
        <v>0</v>
      </c>
      <c r="N1772" s="13" t="n">
        <v>0.65</v>
      </c>
      <c r="O1772" s="13" t="n">
        <v>0.842911877394636</v>
      </c>
      <c r="P1772" s="13" t="n">
        <v>0.114942528735632</v>
      </c>
      <c r="Q1772" s="13" t="n">
        <v>-0.368038740920097</v>
      </c>
      <c r="R1772" s="13" t="n">
        <v>-0.423076923076923</v>
      </c>
      <c r="S1772" s="11" t="n">
        <v>0</v>
      </c>
      <c r="T1772" s="13" t="n">
        <v>0</v>
      </c>
      <c r="U1772" s="13" t="n">
        <v>0</v>
      </c>
      <c r="V1772" s="11" t="n">
        <v>1</v>
      </c>
      <c r="W1772" s="13"/>
      <c r="X1772" s="11"/>
      <c r="Y1772" s="11"/>
      <c r="Z1772" s="11"/>
      <c r="AA1772" s="11"/>
      <c r="AB1772" s="10" t="s">
        <v>516</v>
      </c>
      <c r="AC1772" s="11" t="n">
        <v>4</v>
      </c>
      <c r="AD1772" s="11" t="n">
        <v>0</v>
      </c>
      <c r="AE1772" s="11" t="n">
        <v>0</v>
      </c>
      <c r="AF1772" s="11" t="n">
        <v>0</v>
      </c>
      <c r="AG1772" s="11" t="n">
        <v>1</v>
      </c>
      <c r="AH1772" s="11" t="n">
        <v>0</v>
      </c>
      <c r="AI1772" s="13" t="n">
        <v>0.8</v>
      </c>
      <c r="AJ1772" s="13" t="n">
        <v>0</v>
      </c>
      <c r="AK1772" s="13" t="n">
        <v>0</v>
      </c>
      <c r="AL1772" s="13" t="n">
        <v>0</v>
      </c>
      <c r="AM1772" s="13" t="n">
        <v>0.2</v>
      </c>
      <c r="AN1772" s="11" t="n">
        <v>0</v>
      </c>
      <c r="AO1772" s="13" t="n">
        <v>0</v>
      </c>
      <c r="AP1772" s="11" t="n">
        <v>1</v>
      </c>
      <c r="AQ1772" s="11" t="n">
        <v>0</v>
      </c>
      <c r="AR1772" s="13" t="n">
        <v>0.166666666666667</v>
      </c>
      <c r="AS1772" s="13" t="n">
        <v>0</v>
      </c>
      <c r="AT1772" s="14" t="n">
        <f aca="false">SUMIFS(시도_소아과개폐업!$C$5:$C$293,시도_소아과개폐업!$A$5:$A$293,$D1772,시도_소아과개폐업!$B$5:$B$293,$B1772)</f>
        <v>9</v>
      </c>
      <c r="AU1772" s="14" t="n">
        <f aca="false">SUMIFS(시도_소아과개폐업!$D$5:$D$293,시도_소아과개폐업!$A$5:$A$293,$D1772,시도_소아과개폐업!$B$5:$B$293,$B1772)</f>
        <v>8</v>
      </c>
      <c r="AV1772" s="14" t="n">
        <f aca="false">SUMIFS(시도_소아과개폐업!$F$5:$F$293,시도_소아과개폐업!$A$5:$A$293,$D1772,시도_소아과개폐업!$B$5:$B$293,$B1772)</f>
        <v>1</v>
      </c>
      <c r="AW1772" s="15" t="n">
        <f aca="false">SUMIFS(시도_소아과개폐업!$G$5:$G$293,시도_소아과개폐업!$A$5:$A$293,$D1772,시도_소아과개폐업!$B$5:$B$293,$B1772)</f>
        <v>0.114285714285714</v>
      </c>
      <c r="AX1772" s="14" t="n">
        <f aca="false">SUMIFS(시도_소아과개폐업!$H$5:$H$293,시도_소아과개폐업!$A$5:$A$293,$D1772,시도_소아과개폐업!$B$5:$B$293,$B1772)</f>
        <v>48</v>
      </c>
      <c r="AY1772" s="14" t="n">
        <f aca="false">SUMIFS(시군구_병원급!$E$5:$E$3668,시군구_병원급!$A$5:$A$3668,$A1772,시군구_병원급!$D$5:$D$3668,$D1772)</f>
        <v>0</v>
      </c>
      <c r="AZ1772" s="14" t="n">
        <f aca="false">SUMIFS(시군구_병원급!$F$5:$F$3668,시군구_병원급!$A$5:$A$3668,$A1772,시군구_병원급!$D$5:$D$3668,$D1772)</f>
        <v>0</v>
      </c>
      <c r="BA1772" s="14" t="n">
        <f aca="false">SUMIFS(시군구_병원급!$G$5:$G$3668,시군구_병원급!$A$5:$A$3668,$A1772,시군구_병원급!$D$5:$D$3668,$D1772)</f>
        <v>1</v>
      </c>
      <c r="BB1772" s="14" t="n">
        <f aca="false">SUMIFS(시군구_병원급!$H$5:$H$3668,시군구_병원급!$A$5:$A$3668,$A1772,시군구_병원급!$D$5:$D$3668,$D1772)</f>
        <v>1</v>
      </c>
      <c r="BC1772" s="16" t="n">
        <f aca="false">K1772+AY1772</f>
        <v>0</v>
      </c>
      <c r="BD1772" s="17" t="n">
        <f aca="false">IF(E1772=0,"",(K1772+AY1772)/E1772*1000)</f>
        <v>0</v>
      </c>
      <c r="BE1772" s="16" t="n">
        <f aca="false">AY1772-SUMIFS(시군구_병원급!$E$5:$E$3668,시군구_병원급!$A$5:$A$3668,$A1772,시군구_병원급!$D$5:$D$3668,$D1772-3)</f>
        <v>0</v>
      </c>
      <c r="BF1772" s="16" t="n">
        <f aca="false">IF(AY1772=0,1,0)</f>
        <v>1</v>
      </c>
      <c r="BG1772" s="16" t="n">
        <f aca="false">IF(K1772+AY1772=0,1,0)</f>
        <v>1</v>
      </c>
      <c r="BH1772" s="16" t="n">
        <f aca="false">AF1772+AG1772+AH1772</f>
        <v>1</v>
      </c>
      <c r="BI1772" s="18" t="n">
        <f aca="false">IF(H1772=0,"",BH1772/H1772)</f>
        <v>0.2</v>
      </c>
      <c r="BJ1772" s="16" t="n">
        <f aca="false">IF(AP1772="","",AP1772+AN1772)</f>
        <v>1</v>
      </c>
    </row>
    <row r="1773" customFormat="false" ht="15" hidden="false" customHeight="true" outlineLevel="0" collapsed="false">
      <c r="A1773" s="9" t="s">
        <v>390</v>
      </c>
      <c r="B1773" s="10" t="s">
        <v>364</v>
      </c>
      <c r="C1773" s="10" t="s">
        <v>391</v>
      </c>
      <c r="D1773" s="9" t="n">
        <v>2023</v>
      </c>
      <c r="E1773" s="11" t="n">
        <v>600</v>
      </c>
      <c r="F1773" s="11" t="n">
        <v>78</v>
      </c>
      <c r="G1773" s="11" t="n">
        <v>81</v>
      </c>
      <c r="H1773" s="11" t="n">
        <v>8</v>
      </c>
      <c r="I1773" s="11" t="n">
        <v>662</v>
      </c>
      <c r="J1773" s="11" t="n">
        <v>418</v>
      </c>
      <c r="K1773" s="11" t="n">
        <v>0</v>
      </c>
      <c r="L1773" s="12" t="n">
        <v>13.3333333333333</v>
      </c>
      <c r="M1773" s="12" t="n">
        <v>0</v>
      </c>
      <c r="N1773" s="13" t="n">
        <v>0.631419939577039</v>
      </c>
      <c r="O1773" s="13" t="n">
        <v>1.10333333333333</v>
      </c>
      <c r="P1773" s="13" t="n">
        <v>0.135</v>
      </c>
      <c r="Q1773" s="13" t="n">
        <v>-0.363057324840764</v>
      </c>
      <c r="R1773" s="13" t="n">
        <v>-0.463576158940397</v>
      </c>
      <c r="S1773" s="11" t="n">
        <v>0</v>
      </c>
      <c r="T1773" s="13" t="n">
        <v>-0.272727272727273</v>
      </c>
      <c r="U1773" s="13" t="n">
        <v>-0.150192554557125</v>
      </c>
      <c r="V1773" s="11" t="n">
        <v>1</v>
      </c>
      <c r="W1773" s="13"/>
      <c r="X1773" s="11"/>
      <c r="Y1773" s="11"/>
      <c r="Z1773" s="11"/>
      <c r="AA1773" s="11"/>
      <c r="AB1773" s="10" t="s">
        <v>516</v>
      </c>
      <c r="AC1773" s="11" t="n">
        <v>4</v>
      </c>
      <c r="AD1773" s="11" t="n">
        <v>4</v>
      </c>
      <c r="AE1773" s="11" t="n">
        <v>0</v>
      </c>
      <c r="AF1773" s="11" t="n">
        <v>0</v>
      </c>
      <c r="AG1773" s="11" t="n">
        <v>0</v>
      </c>
      <c r="AH1773" s="11" t="n">
        <v>0</v>
      </c>
      <c r="AI1773" s="13" t="n">
        <v>0.5</v>
      </c>
      <c r="AJ1773" s="13" t="n">
        <v>0.5</v>
      </c>
      <c r="AK1773" s="13" t="n">
        <v>0</v>
      </c>
      <c r="AL1773" s="13" t="n">
        <v>0</v>
      </c>
      <c r="AM1773" s="13" t="n">
        <v>0</v>
      </c>
      <c r="AN1773" s="11" t="n">
        <v>1</v>
      </c>
      <c r="AO1773" s="13" t="n">
        <v>0.111111111111111</v>
      </c>
      <c r="AP1773" s="11" t="n">
        <v>2</v>
      </c>
      <c r="AQ1773" s="11" t="n">
        <v>0</v>
      </c>
      <c r="AR1773" s="13" t="n">
        <v>0.181818181818182</v>
      </c>
      <c r="AS1773" s="13" t="n">
        <v>0</v>
      </c>
      <c r="AT1773" s="14" t="n">
        <f aca="false">SUMIFS(시도_소아과개폐업!$C$5:$C$293,시도_소아과개폐업!$A$5:$A$293,$D1773,시도_소아과개폐업!$B$5:$B$293,$B1773)</f>
        <v>9</v>
      </c>
      <c r="AU1773" s="14" t="n">
        <f aca="false">SUMIFS(시도_소아과개폐업!$D$5:$D$293,시도_소아과개폐업!$A$5:$A$293,$D1773,시도_소아과개폐업!$B$5:$B$293,$B1773)</f>
        <v>8</v>
      </c>
      <c r="AV1773" s="14" t="n">
        <f aca="false">SUMIFS(시도_소아과개폐업!$F$5:$F$293,시도_소아과개폐업!$A$5:$A$293,$D1773,시도_소아과개폐업!$B$5:$B$293,$B1773)</f>
        <v>1</v>
      </c>
      <c r="AW1773" s="15" t="n">
        <f aca="false">SUMIFS(시도_소아과개폐업!$G$5:$G$293,시도_소아과개폐업!$A$5:$A$293,$D1773,시도_소아과개폐업!$B$5:$B$293,$B1773)</f>
        <v>0.114285714285714</v>
      </c>
      <c r="AX1773" s="14" t="n">
        <f aca="false">SUMIFS(시도_소아과개폐업!$H$5:$H$293,시도_소아과개폐업!$A$5:$A$293,$D1773,시도_소아과개폐업!$B$5:$B$293,$B1773)</f>
        <v>48</v>
      </c>
      <c r="AY1773" s="14" t="n">
        <f aca="false">SUMIFS(시군구_병원급!$E$5:$E$3668,시군구_병원급!$A$5:$A$3668,$A1773,시군구_병원급!$D$5:$D$3668,$D1773)</f>
        <v>0</v>
      </c>
      <c r="AZ1773" s="14" t="n">
        <f aca="false">SUMIFS(시군구_병원급!$F$5:$F$3668,시군구_병원급!$A$5:$A$3668,$A1773,시군구_병원급!$D$5:$D$3668,$D1773)</f>
        <v>0</v>
      </c>
      <c r="BA1773" s="14" t="n">
        <f aca="false">SUMIFS(시군구_병원급!$G$5:$G$3668,시군구_병원급!$A$5:$A$3668,$A1773,시군구_병원급!$D$5:$D$3668,$D1773)</f>
        <v>1</v>
      </c>
      <c r="BB1773" s="14" t="n">
        <f aca="false">SUMIFS(시군구_병원급!$H$5:$H$3668,시군구_병원급!$A$5:$A$3668,$A1773,시군구_병원급!$D$5:$D$3668,$D1773)</f>
        <v>3</v>
      </c>
      <c r="BC1773" s="16" t="n">
        <f aca="false">K1773+AY1773</f>
        <v>0</v>
      </c>
      <c r="BD1773" s="17" t="n">
        <f aca="false">IF(E1773=0,"",(K1773+AY1773)/E1773*1000)</f>
        <v>0</v>
      </c>
      <c r="BE1773" s="16" t="n">
        <f aca="false">AY1773-SUMIFS(시군구_병원급!$E$5:$E$3668,시군구_병원급!$A$5:$A$3668,$A1773,시군구_병원급!$D$5:$D$3668,$D1773-3)</f>
        <v>0</v>
      </c>
      <c r="BF1773" s="16" t="n">
        <f aca="false">IF(AY1773=0,1,0)</f>
        <v>1</v>
      </c>
      <c r="BG1773" s="16" t="n">
        <f aca="false">IF(K1773+AY1773=0,1,0)</f>
        <v>1</v>
      </c>
      <c r="BH1773" s="16" t="n">
        <f aca="false">AF1773+AG1773+AH1773</f>
        <v>0</v>
      </c>
      <c r="BI1773" s="18" t="n">
        <f aca="false">IF(H1773=0,"",BH1773/H1773)</f>
        <v>0</v>
      </c>
      <c r="BJ1773" s="16" t="n">
        <f aca="false">IF(AP1773="","",AP1773+AN1773)</f>
        <v>3</v>
      </c>
    </row>
    <row r="1774" customFormat="false" ht="15" hidden="false" customHeight="true" outlineLevel="0" collapsed="false">
      <c r="A1774" s="9" t="s">
        <v>392</v>
      </c>
      <c r="B1774" s="10" t="s">
        <v>364</v>
      </c>
      <c r="C1774" s="10" t="s">
        <v>393</v>
      </c>
      <c r="D1774" s="9" t="n">
        <v>2023</v>
      </c>
      <c r="E1774" s="11" t="n">
        <v>664</v>
      </c>
      <c r="F1774" s="11" t="n">
        <v>104</v>
      </c>
      <c r="G1774" s="11" t="n">
        <v>97</v>
      </c>
      <c r="H1774" s="11" t="n">
        <v>9</v>
      </c>
      <c r="I1774" s="11" t="n">
        <v>376</v>
      </c>
      <c r="J1774" s="11" t="n">
        <v>227</v>
      </c>
      <c r="K1774" s="11" t="n">
        <v>0</v>
      </c>
      <c r="L1774" s="12" t="n">
        <v>13.5542168674699</v>
      </c>
      <c r="M1774" s="12" t="n">
        <v>0</v>
      </c>
      <c r="N1774" s="13" t="n">
        <v>0.603723404255319</v>
      </c>
      <c r="O1774" s="13" t="n">
        <v>0.566265060240964</v>
      </c>
      <c r="P1774" s="13" t="n">
        <v>0.146084337349398</v>
      </c>
      <c r="Q1774" s="13" t="n">
        <v>-0.183271832718327</v>
      </c>
      <c r="R1774" s="13" t="n">
        <v>-0.133928571428571</v>
      </c>
      <c r="S1774" s="11" t="n">
        <v>0</v>
      </c>
      <c r="T1774" s="13" t="n">
        <v>-0.1</v>
      </c>
      <c r="U1774" s="13" t="n">
        <v>-0.162583518930958</v>
      </c>
      <c r="V1774" s="11" t="n">
        <v>1</v>
      </c>
      <c r="W1774" s="13"/>
      <c r="X1774" s="11"/>
      <c r="Y1774" s="11"/>
      <c r="Z1774" s="11"/>
      <c r="AA1774" s="11"/>
      <c r="AB1774" s="10" t="s">
        <v>516</v>
      </c>
      <c r="AC1774" s="11" t="n">
        <v>5</v>
      </c>
      <c r="AD1774" s="11" t="n">
        <v>2</v>
      </c>
      <c r="AE1774" s="11" t="n">
        <v>1</v>
      </c>
      <c r="AF1774" s="11" t="n">
        <v>0</v>
      </c>
      <c r="AG1774" s="11" t="n">
        <v>1</v>
      </c>
      <c r="AH1774" s="11" t="n">
        <v>0</v>
      </c>
      <c r="AI1774" s="13" t="n">
        <v>0.555555555555556</v>
      </c>
      <c r="AJ1774" s="13" t="n">
        <v>0.222222222222222</v>
      </c>
      <c r="AK1774" s="13" t="n">
        <v>0.111111111111111</v>
      </c>
      <c r="AL1774" s="13" t="n">
        <v>0</v>
      </c>
      <c r="AM1774" s="13" t="n">
        <v>0.111111111111111</v>
      </c>
      <c r="AN1774" s="11" t="n">
        <v>1</v>
      </c>
      <c r="AO1774" s="13" t="n">
        <v>0.1</v>
      </c>
      <c r="AP1774" s="11" t="n">
        <v>1</v>
      </c>
      <c r="AQ1774" s="11" t="n">
        <v>0</v>
      </c>
      <c r="AR1774" s="13" t="n">
        <v>0.0909090909090909</v>
      </c>
      <c r="AS1774" s="13" t="n">
        <v>0</v>
      </c>
      <c r="AT1774" s="14" t="n">
        <f aca="false">SUMIFS(시도_소아과개폐업!$C$5:$C$293,시도_소아과개폐업!$A$5:$A$293,$D1774,시도_소아과개폐업!$B$5:$B$293,$B1774)</f>
        <v>9</v>
      </c>
      <c r="AU1774" s="14" t="n">
        <f aca="false">SUMIFS(시도_소아과개폐업!$D$5:$D$293,시도_소아과개폐업!$A$5:$A$293,$D1774,시도_소아과개폐업!$B$5:$B$293,$B1774)</f>
        <v>8</v>
      </c>
      <c r="AV1774" s="14" t="n">
        <f aca="false">SUMIFS(시도_소아과개폐업!$F$5:$F$293,시도_소아과개폐업!$A$5:$A$293,$D1774,시도_소아과개폐업!$B$5:$B$293,$B1774)</f>
        <v>1</v>
      </c>
      <c r="AW1774" s="15" t="n">
        <f aca="false">SUMIFS(시도_소아과개폐업!$G$5:$G$293,시도_소아과개폐업!$A$5:$A$293,$D1774,시도_소아과개폐업!$B$5:$B$293,$B1774)</f>
        <v>0.114285714285714</v>
      </c>
      <c r="AX1774" s="14" t="n">
        <f aca="false">SUMIFS(시도_소아과개폐업!$H$5:$H$293,시도_소아과개폐업!$A$5:$A$293,$D1774,시도_소아과개폐업!$B$5:$B$293,$B1774)</f>
        <v>48</v>
      </c>
      <c r="AY1774" s="14" t="n">
        <f aca="false">SUMIFS(시군구_병원급!$E$5:$E$3668,시군구_병원급!$A$5:$A$3668,$A1774,시군구_병원급!$D$5:$D$3668,$D1774)</f>
        <v>0</v>
      </c>
      <c r="AZ1774" s="14" t="n">
        <f aca="false">SUMIFS(시군구_병원급!$F$5:$F$3668,시군구_병원급!$A$5:$A$3668,$A1774,시군구_병원급!$D$5:$D$3668,$D1774)</f>
        <v>0</v>
      </c>
      <c r="BA1774" s="14" t="n">
        <f aca="false">SUMIFS(시군구_병원급!$G$5:$G$3668,시군구_병원급!$A$5:$A$3668,$A1774,시군구_병원급!$D$5:$D$3668,$D1774)</f>
        <v>2</v>
      </c>
      <c r="BB1774" s="14" t="n">
        <f aca="false">SUMIFS(시군구_병원급!$H$5:$H$3668,시군구_병원급!$A$5:$A$3668,$A1774,시군구_병원급!$D$5:$D$3668,$D1774)</f>
        <v>9</v>
      </c>
      <c r="BC1774" s="16" t="n">
        <f aca="false">K1774+AY1774</f>
        <v>0</v>
      </c>
      <c r="BD1774" s="17" t="n">
        <f aca="false">IF(E1774=0,"",(K1774+AY1774)/E1774*1000)</f>
        <v>0</v>
      </c>
      <c r="BE1774" s="16" t="n">
        <f aca="false">AY1774-SUMIFS(시군구_병원급!$E$5:$E$3668,시군구_병원급!$A$5:$A$3668,$A1774,시군구_병원급!$D$5:$D$3668,$D1774-3)</f>
        <v>0</v>
      </c>
      <c r="BF1774" s="16" t="n">
        <f aca="false">IF(AY1774=0,1,0)</f>
        <v>1</v>
      </c>
      <c r="BG1774" s="16" t="n">
        <f aca="false">IF(K1774+AY1774=0,1,0)</f>
        <v>1</v>
      </c>
      <c r="BH1774" s="16" t="n">
        <f aca="false">AF1774+AG1774+AH1774</f>
        <v>1</v>
      </c>
      <c r="BI1774" s="18" t="n">
        <f aca="false">IF(H1774=0,"",BH1774/H1774)</f>
        <v>0.111111111111111</v>
      </c>
      <c r="BJ1774" s="16" t="n">
        <f aca="false">IF(AP1774="","",AP1774+AN1774)</f>
        <v>2</v>
      </c>
    </row>
    <row r="1775" customFormat="false" ht="15" hidden="false" customHeight="true" outlineLevel="0" collapsed="false">
      <c r="A1775" s="9" t="s">
        <v>394</v>
      </c>
      <c r="B1775" s="10" t="s">
        <v>364</v>
      </c>
      <c r="C1775" s="10" t="s">
        <v>395</v>
      </c>
      <c r="D1775" s="9" t="n">
        <v>2023</v>
      </c>
      <c r="E1775" s="11" t="n">
        <v>559</v>
      </c>
      <c r="F1775" s="11" t="n">
        <v>86</v>
      </c>
      <c r="G1775" s="11" t="n">
        <v>89</v>
      </c>
      <c r="H1775" s="11" t="n">
        <v>10</v>
      </c>
      <c r="I1775" s="11" t="n">
        <v>551</v>
      </c>
      <c r="J1775" s="11" t="n">
        <v>374</v>
      </c>
      <c r="K1775" s="11" t="n">
        <v>0</v>
      </c>
      <c r="L1775" s="12" t="n">
        <v>17.8890876565295</v>
      </c>
      <c r="M1775" s="12" t="n">
        <v>0</v>
      </c>
      <c r="N1775" s="13" t="n">
        <v>0.678765880217786</v>
      </c>
      <c r="O1775" s="13" t="n">
        <v>0.985688729874776</v>
      </c>
      <c r="P1775" s="13" t="n">
        <v>0.159212880143113</v>
      </c>
      <c r="Q1775" s="13" t="n">
        <v>-0.268324607329843</v>
      </c>
      <c r="R1775" s="13" t="n">
        <v>-0.11</v>
      </c>
      <c r="S1775" s="11" t="n">
        <v>0</v>
      </c>
      <c r="T1775" s="13" t="n">
        <v>-0.230769230769231</v>
      </c>
      <c r="U1775" s="13" t="n">
        <v>-0.19208211143695</v>
      </c>
      <c r="V1775" s="11" t="n">
        <v>1</v>
      </c>
      <c r="W1775" s="13"/>
      <c r="X1775" s="11"/>
      <c r="Y1775" s="11"/>
      <c r="Z1775" s="11"/>
      <c r="AA1775" s="11"/>
      <c r="AB1775" s="10" t="s">
        <v>516</v>
      </c>
      <c r="AC1775" s="11" t="n">
        <v>4</v>
      </c>
      <c r="AD1775" s="11" t="n">
        <v>4</v>
      </c>
      <c r="AE1775" s="11" t="n">
        <v>0</v>
      </c>
      <c r="AF1775" s="11" t="n">
        <v>0</v>
      </c>
      <c r="AG1775" s="11" t="n">
        <v>2</v>
      </c>
      <c r="AH1775" s="11" t="n">
        <v>0</v>
      </c>
      <c r="AI1775" s="13" t="n">
        <v>0.4</v>
      </c>
      <c r="AJ1775" s="13" t="n">
        <v>0.4</v>
      </c>
      <c r="AK1775" s="13" t="n">
        <v>0</v>
      </c>
      <c r="AL1775" s="13" t="n">
        <v>0</v>
      </c>
      <c r="AM1775" s="13" t="n">
        <v>0.2</v>
      </c>
      <c r="AN1775" s="11" t="n">
        <v>2</v>
      </c>
      <c r="AO1775" s="13" t="n">
        <v>0.166666666666667</v>
      </c>
      <c r="AP1775" s="11" t="n">
        <v>3</v>
      </c>
      <c r="AQ1775" s="11" t="n">
        <v>0</v>
      </c>
      <c r="AR1775" s="13" t="n">
        <v>0.2</v>
      </c>
      <c r="AS1775" s="13" t="n">
        <v>0</v>
      </c>
      <c r="AT1775" s="14" t="n">
        <f aca="false">SUMIFS(시도_소아과개폐업!$C$5:$C$293,시도_소아과개폐업!$A$5:$A$293,$D1775,시도_소아과개폐업!$B$5:$B$293,$B1775)</f>
        <v>9</v>
      </c>
      <c r="AU1775" s="14" t="n">
        <f aca="false">SUMIFS(시도_소아과개폐업!$D$5:$D$293,시도_소아과개폐업!$A$5:$A$293,$D1775,시도_소아과개폐업!$B$5:$B$293,$B1775)</f>
        <v>8</v>
      </c>
      <c r="AV1775" s="14" t="n">
        <f aca="false">SUMIFS(시도_소아과개폐업!$F$5:$F$293,시도_소아과개폐업!$A$5:$A$293,$D1775,시도_소아과개폐업!$B$5:$B$293,$B1775)</f>
        <v>1</v>
      </c>
      <c r="AW1775" s="15" t="n">
        <f aca="false">SUMIFS(시도_소아과개폐업!$G$5:$G$293,시도_소아과개폐업!$A$5:$A$293,$D1775,시도_소아과개폐업!$B$5:$B$293,$B1775)</f>
        <v>0.114285714285714</v>
      </c>
      <c r="AX1775" s="14" t="n">
        <f aca="false">SUMIFS(시도_소아과개폐업!$H$5:$H$293,시도_소아과개폐업!$A$5:$A$293,$D1775,시도_소아과개폐업!$B$5:$B$293,$B1775)</f>
        <v>48</v>
      </c>
      <c r="AY1775" s="14" t="n">
        <f aca="false">SUMIFS(시군구_병원급!$E$5:$E$3668,시군구_병원급!$A$5:$A$3668,$A1775,시군구_병원급!$D$5:$D$3668,$D1775)</f>
        <v>1</v>
      </c>
      <c r="AZ1775" s="14" t="n">
        <f aca="false">SUMIFS(시군구_병원급!$F$5:$F$3668,시군구_병원급!$A$5:$A$3668,$A1775,시군구_병원급!$D$5:$D$3668,$D1775)</f>
        <v>0</v>
      </c>
      <c r="BA1775" s="14" t="n">
        <f aca="false">SUMIFS(시군구_병원급!$G$5:$G$3668,시군구_병원급!$A$5:$A$3668,$A1775,시군구_병원급!$D$5:$D$3668,$D1775)</f>
        <v>1</v>
      </c>
      <c r="BB1775" s="14" t="n">
        <f aca="false">SUMIFS(시군구_병원급!$H$5:$H$3668,시군구_병원급!$A$5:$A$3668,$A1775,시군구_병원급!$D$5:$D$3668,$D1775)</f>
        <v>2</v>
      </c>
      <c r="BC1775" s="16" t="n">
        <f aca="false">K1775+AY1775</f>
        <v>1</v>
      </c>
      <c r="BD1775" s="17" t="n">
        <f aca="false">IF(E1775=0,"",(K1775+AY1775)/E1775*1000)</f>
        <v>1.78890876565295</v>
      </c>
      <c r="BE1775" s="16" t="n">
        <f aca="false">AY1775-SUMIFS(시군구_병원급!$E$5:$E$3668,시군구_병원급!$A$5:$A$3668,$A1775,시군구_병원급!$D$5:$D$3668,$D1775-3)</f>
        <v>0</v>
      </c>
      <c r="BF1775" s="16" t="n">
        <f aca="false">IF(AY1775=0,1,0)</f>
        <v>0</v>
      </c>
      <c r="BG1775" s="16" t="n">
        <f aca="false">IF(K1775+AY1775=0,1,0)</f>
        <v>0</v>
      </c>
      <c r="BH1775" s="16" t="n">
        <f aca="false">AF1775+AG1775+AH1775</f>
        <v>2</v>
      </c>
      <c r="BI1775" s="18" t="n">
        <f aca="false">IF(H1775=0,"",BH1775/H1775)</f>
        <v>0.2</v>
      </c>
      <c r="BJ1775" s="16" t="n">
        <f aca="false">IF(AP1775="","",AP1775+AN1775)</f>
        <v>5</v>
      </c>
    </row>
    <row r="1776" customFormat="false" ht="15" hidden="false" customHeight="true" outlineLevel="0" collapsed="false">
      <c r="A1776" s="9" t="s">
        <v>396</v>
      </c>
      <c r="B1776" s="10" t="s">
        <v>364</v>
      </c>
      <c r="C1776" s="10" t="s">
        <v>397</v>
      </c>
      <c r="D1776" s="9" t="n">
        <v>2023</v>
      </c>
      <c r="E1776" s="11" t="n">
        <v>928</v>
      </c>
      <c r="F1776" s="11" t="n">
        <v>147</v>
      </c>
      <c r="G1776" s="11" t="n">
        <v>147</v>
      </c>
      <c r="H1776" s="11" t="n">
        <v>12</v>
      </c>
      <c r="I1776" s="11" t="n">
        <v>552</v>
      </c>
      <c r="J1776" s="11" t="n">
        <v>400</v>
      </c>
      <c r="K1776" s="11" t="n">
        <v>0</v>
      </c>
      <c r="L1776" s="12" t="n">
        <v>12.9310344827586</v>
      </c>
      <c r="M1776" s="12" t="n">
        <v>0</v>
      </c>
      <c r="N1776" s="13" t="n">
        <v>0.72463768115942</v>
      </c>
      <c r="O1776" s="13" t="n">
        <v>0.594827586206897</v>
      </c>
      <c r="P1776" s="13" t="n">
        <v>0.158405172413793</v>
      </c>
      <c r="Q1776" s="13" t="n">
        <v>-0.206159110350727</v>
      </c>
      <c r="R1776" s="13" t="n">
        <v>-0.218085106382979</v>
      </c>
      <c r="S1776" s="11" t="n">
        <v>0</v>
      </c>
      <c r="T1776" s="13" t="n">
        <v>0</v>
      </c>
      <c r="U1776" s="13" t="n">
        <v>-0.0247349823321554</v>
      </c>
      <c r="V1776" s="11" t="n">
        <v>1</v>
      </c>
      <c r="W1776" s="13"/>
      <c r="X1776" s="11"/>
      <c r="Y1776" s="11"/>
      <c r="Z1776" s="11"/>
      <c r="AA1776" s="11"/>
      <c r="AB1776" s="10" t="s">
        <v>516</v>
      </c>
      <c r="AC1776" s="11" t="n">
        <v>5</v>
      </c>
      <c r="AD1776" s="11" t="n">
        <v>4</v>
      </c>
      <c r="AE1776" s="11" t="n">
        <v>3</v>
      </c>
      <c r="AF1776" s="11" t="n">
        <v>0</v>
      </c>
      <c r="AG1776" s="11" t="n">
        <v>0</v>
      </c>
      <c r="AH1776" s="11" t="n">
        <v>0</v>
      </c>
      <c r="AI1776" s="13" t="n">
        <v>0.416666666666667</v>
      </c>
      <c r="AJ1776" s="13" t="n">
        <v>0.333333333333333</v>
      </c>
      <c r="AK1776" s="13" t="n">
        <v>0.25</v>
      </c>
      <c r="AL1776" s="13" t="n">
        <v>0</v>
      </c>
      <c r="AM1776" s="13" t="n">
        <v>0</v>
      </c>
      <c r="AN1776" s="11" t="n">
        <v>0</v>
      </c>
      <c r="AO1776" s="13" t="n">
        <v>0</v>
      </c>
      <c r="AP1776" s="11" t="n">
        <v>0</v>
      </c>
      <c r="AQ1776" s="11" t="n">
        <v>0</v>
      </c>
      <c r="AR1776" s="13" t="n">
        <v>0</v>
      </c>
      <c r="AS1776" s="13" t="n">
        <v>0</v>
      </c>
      <c r="AT1776" s="14" t="n">
        <f aca="false">SUMIFS(시도_소아과개폐업!$C$5:$C$293,시도_소아과개폐업!$A$5:$A$293,$D1776,시도_소아과개폐업!$B$5:$B$293,$B1776)</f>
        <v>9</v>
      </c>
      <c r="AU1776" s="14" t="n">
        <f aca="false">SUMIFS(시도_소아과개폐업!$D$5:$D$293,시도_소아과개폐업!$A$5:$A$293,$D1776,시도_소아과개폐업!$B$5:$B$293,$B1776)</f>
        <v>8</v>
      </c>
      <c r="AV1776" s="14" t="n">
        <f aca="false">SUMIFS(시도_소아과개폐업!$F$5:$F$293,시도_소아과개폐업!$A$5:$A$293,$D1776,시도_소아과개폐업!$B$5:$B$293,$B1776)</f>
        <v>1</v>
      </c>
      <c r="AW1776" s="15" t="n">
        <f aca="false">SUMIFS(시도_소아과개폐업!$G$5:$G$293,시도_소아과개폐업!$A$5:$A$293,$D1776,시도_소아과개폐업!$B$5:$B$293,$B1776)</f>
        <v>0.114285714285714</v>
      </c>
      <c r="AX1776" s="14" t="n">
        <f aca="false">SUMIFS(시도_소아과개폐업!$H$5:$H$293,시도_소아과개폐업!$A$5:$A$293,$D1776,시도_소아과개폐업!$B$5:$B$293,$B1776)</f>
        <v>48</v>
      </c>
      <c r="AY1776" s="14" t="n">
        <f aca="false">SUMIFS(시군구_병원급!$E$5:$E$3668,시군구_병원급!$A$5:$A$3668,$A1776,시군구_병원급!$D$5:$D$3668,$D1776)</f>
        <v>2</v>
      </c>
      <c r="AZ1776" s="14" t="n">
        <f aca="false">SUMIFS(시군구_병원급!$F$5:$F$3668,시군구_병원급!$A$5:$A$3668,$A1776,시군구_병원급!$D$5:$D$3668,$D1776)</f>
        <v>0</v>
      </c>
      <c r="BA1776" s="14" t="n">
        <f aca="false">SUMIFS(시군구_병원급!$G$5:$G$3668,시군구_병원급!$A$5:$A$3668,$A1776,시군구_병원급!$D$5:$D$3668,$D1776)</f>
        <v>1</v>
      </c>
      <c r="BB1776" s="14" t="n">
        <f aca="false">SUMIFS(시군구_병원급!$H$5:$H$3668,시군구_병원급!$A$5:$A$3668,$A1776,시군구_병원급!$D$5:$D$3668,$D1776)</f>
        <v>5</v>
      </c>
      <c r="BC1776" s="16" t="n">
        <f aca="false">K1776+AY1776</f>
        <v>2</v>
      </c>
      <c r="BD1776" s="17" t="n">
        <f aca="false">IF(E1776=0,"",(K1776+AY1776)/E1776*1000)</f>
        <v>2.1551724137931</v>
      </c>
      <c r="BE1776" s="16" t="n">
        <f aca="false">AY1776-SUMIFS(시군구_병원급!$E$5:$E$3668,시군구_병원급!$A$5:$A$3668,$A1776,시군구_병원급!$D$5:$D$3668,$D1776-3)</f>
        <v>0</v>
      </c>
      <c r="BF1776" s="16" t="n">
        <f aca="false">IF(AY1776=0,1,0)</f>
        <v>0</v>
      </c>
      <c r="BG1776" s="16" t="n">
        <f aca="false">IF(K1776+AY1776=0,1,0)</f>
        <v>0</v>
      </c>
      <c r="BH1776" s="16" t="n">
        <f aca="false">AF1776+AG1776+AH1776</f>
        <v>0</v>
      </c>
      <c r="BI1776" s="18" t="n">
        <f aca="false">IF(H1776=0,"",BH1776/H1776)</f>
        <v>0</v>
      </c>
      <c r="BJ1776" s="16" t="n">
        <f aca="false">IF(AP1776="","",AP1776+AN1776)</f>
        <v>0</v>
      </c>
    </row>
    <row r="1777" customFormat="false" ht="15" hidden="false" customHeight="true" outlineLevel="0" collapsed="false">
      <c r="A1777" s="9" t="s">
        <v>398</v>
      </c>
      <c r="B1777" s="10" t="s">
        <v>364</v>
      </c>
      <c r="C1777" s="10" t="s">
        <v>399</v>
      </c>
      <c r="D1777" s="9" t="n">
        <v>2023</v>
      </c>
      <c r="E1777" s="11" t="n">
        <v>2998</v>
      </c>
      <c r="F1777" s="11" t="n">
        <v>323</v>
      </c>
      <c r="G1777" s="11" t="n">
        <v>336</v>
      </c>
      <c r="H1777" s="11" t="n">
        <v>74</v>
      </c>
      <c r="I1777" s="11" t="n">
        <v>3934</v>
      </c>
      <c r="J1777" s="11" t="n">
        <v>2165</v>
      </c>
      <c r="K1777" s="11" t="n">
        <v>6</v>
      </c>
      <c r="L1777" s="12" t="n">
        <v>24.6831220813876</v>
      </c>
      <c r="M1777" s="12" t="n">
        <v>2.00133422281521</v>
      </c>
      <c r="N1777" s="13" t="n">
        <v>0.550330452465684</v>
      </c>
      <c r="O1777" s="13" t="n">
        <v>1.31220813875917</v>
      </c>
      <c r="P1777" s="13" t="n">
        <v>0.112074716477652</v>
      </c>
      <c r="Q1777" s="13" t="n">
        <v>-0.391021734714605</v>
      </c>
      <c r="R1777" s="13" t="n">
        <v>-0.275862068965517</v>
      </c>
      <c r="S1777" s="11" t="n">
        <v>0</v>
      </c>
      <c r="T1777" s="13" t="n">
        <v>-0.13953488372093</v>
      </c>
      <c r="U1777" s="13" t="n">
        <v>-0.113564668769716</v>
      </c>
      <c r="V1777" s="11" t="n">
        <v>0</v>
      </c>
      <c r="W1777" s="13"/>
      <c r="X1777" s="11"/>
      <c r="Y1777" s="11"/>
      <c r="Z1777" s="11"/>
      <c r="AA1777" s="11"/>
      <c r="AB1777" s="10" t="s">
        <v>516</v>
      </c>
      <c r="AC1777" s="11" t="n">
        <v>9</v>
      </c>
      <c r="AD1777" s="11" t="n">
        <v>38</v>
      </c>
      <c r="AE1777" s="11" t="n">
        <v>21</v>
      </c>
      <c r="AF1777" s="11" t="n">
        <v>1</v>
      </c>
      <c r="AG1777" s="11" t="n">
        <v>5</v>
      </c>
      <c r="AH1777" s="11" t="n">
        <v>0</v>
      </c>
      <c r="AI1777" s="13" t="n">
        <v>0.121621621621622</v>
      </c>
      <c r="AJ1777" s="13" t="n">
        <v>0.513513513513514</v>
      </c>
      <c r="AK1777" s="13" t="n">
        <v>0.283783783783784</v>
      </c>
      <c r="AL1777" s="13" t="n">
        <v>0.0135135135135135</v>
      </c>
      <c r="AM1777" s="13" t="n">
        <v>0.0675675675675676</v>
      </c>
      <c r="AN1777" s="11" t="n">
        <v>5</v>
      </c>
      <c r="AO1777" s="13" t="n">
        <v>0.0632911392405063</v>
      </c>
      <c r="AP1777" s="11" t="n">
        <v>13</v>
      </c>
      <c r="AQ1777" s="11" t="n">
        <v>2</v>
      </c>
      <c r="AR1777" s="13" t="n">
        <v>0.144444444444444</v>
      </c>
      <c r="AS1777" s="13" t="n">
        <v>0.0222222222222222</v>
      </c>
      <c r="AT1777" s="14" t="n">
        <f aca="false">SUMIFS(시도_소아과개폐업!$C$5:$C$293,시도_소아과개폐업!$A$5:$A$293,$D1777,시도_소아과개폐업!$B$5:$B$293,$B1777)</f>
        <v>9</v>
      </c>
      <c r="AU1777" s="14" t="n">
        <f aca="false">SUMIFS(시도_소아과개폐업!$D$5:$D$293,시도_소아과개폐업!$A$5:$A$293,$D1777,시도_소아과개폐업!$B$5:$B$293,$B1777)</f>
        <v>8</v>
      </c>
      <c r="AV1777" s="14" t="n">
        <f aca="false">SUMIFS(시도_소아과개폐업!$F$5:$F$293,시도_소아과개폐업!$A$5:$A$293,$D1777,시도_소아과개폐업!$B$5:$B$293,$B1777)</f>
        <v>1</v>
      </c>
      <c r="AW1777" s="15" t="n">
        <f aca="false">SUMIFS(시도_소아과개폐업!$G$5:$G$293,시도_소아과개폐업!$A$5:$A$293,$D1777,시도_소아과개폐업!$B$5:$B$293,$B1777)</f>
        <v>0.114285714285714</v>
      </c>
      <c r="AX1777" s="14" t="n">
        <f aca="false">SUMIFS(시도_소아과개폐업!$H$5:$H$293,시도_소아과개폐업!$A$5:$A$293,$D1777,시도_소아과개폐업!$B$5:$B$293,$B1777)</f>
        <v>48</v>
      </c>
      <c r="AY1777" s="14" t="n">
        <f aca="false">SUMIFS(시군구_병원급!$E$5:$E$3668,시군구_병원급!$A$5:$A$3668,$A1777,시군구_병원급!$D$5:$D$3668,$D1777)</f>
        <v>0</v>
      </c>
      <c r="AZ1777" s="14" t="n">
        <f aca="false">SUMIFS(시군구_병원급!$F$5:$F$3668,시군구_병원급!$A$5:$A$3668,$A1777,시군구_병원급!$D$5:$D$3668,$D1777)</f>
        <v>0</v>
      </c>
      <c r="BA1777" s="14" t="n">
        <f aca="false">SUMIFS(시군구_병원급!$G$5:$G$3668,시군구_병원급!$A$5:$A$3668,$A1777,시군구_병원급!$D$5:$D$3668,$D1777)</f>
        <v>1</v>
      </c>
      <c r="BB1777" s="14" t="n">
        <f aca="false">SUMIFS(시군구_병원급!$H$5:$H$3668,시군구_병원급!$A$5:$A$3668,$A1777,시군구_병원급!$D$5:$D$3668,$D1777)</f>
        <v>8</v>
      </c>
      <c r="BC1777" s="16" t="n">
        <f aca="false">K1777+AY1777</f>
        <v>6</v>
      </c>
      <c r="BD1777" s="17" t="n">
        <f aca="false">IF(E1777=0,"",(K1777+AY1777)/E1777*1000)</f>
        <v>2.00133422281521</v>
      </c>
      <c r="BE1777" s="16" t="n">
        <f aca="false">AY1777-SUMIFS(시군구_병원급!$E$5:$E$3668,시군구_병원급!$A$5:$A$3668,$A1777,시군구_병원급!$D$5:$D$3668,$D1777-3)</f>
        <v>0</v>
      </c>
      <c r="BF1777" s="16" t="n">
        <f aca="false">IF(AY1777=0,1,0)</f>
        <v>1</v>
      </c>
      <c r="BG1777" s="16" t="n">
        <f aca="false">IF(K1777+AY1777=0,1,0)</f>
        <v>0</v>
      </c>
      <c r="BH1777" s="16" t="n">
        <f aca="false">AF1777+AG1777+AH1777</f>
        <v>6</v>
      </c>
      <c r="BI1777" s="18" t="n">
        <f aca="false">IF(H1777=0,"",BH1777/H1777)</f>
        <v>0.0810810810810811</v>
      </c>
      <c r="BJ1777" s="16" t="n">
        <f aca="false">IF(AP1777="","",AP1777+AN1777)</f>
        <v>18</v>
      </c>
    </row>
    <row r="1778" customFormat="false" ht="15" hidden="false" customHeight="true" outlineLevel="0" collapsed="false">
      <c r="A1778" s="9" t="s">
        <v>400</v>
      </c>
      <c r="B1778" s="10" t="s">
        <v>364</v>
      </c>
      <c r="C1778" s="10" t="s">
        <v>401</v>
      </c>
      <c r="D1778" s="9" t="n">
        <v>2023</v>
      </c>
      <c r="E1778" s="11" t="n">
        <v>2101</v>
      </c>
      <c r="F1778" s="11" t="n">
        <v>280</v>
      </c>
      <c r="G1778" s="11" t="n">
        <v>282</v>
      </c>
      <c r="H1778" s="11" t="n">
        <v>36</v>
      </c>
      <c r="I1778" s="11" t="n">
        <v>1578</v>
      </c>
      <c r="J1778" s="11" t="n">
        <v>1112</v>
      </c>
      <c r="K1778" s="11" t="n">
        <v>1</v>
      </c>
      <c r="L1778" s="12" t="n">
        <v>17.13469776297</v>
      </c>
      <c r="M1778" s="12" t="n">
        <v>0.475963826749167</v>
      </c>
      <c r="N1778" s="13" t="n">
        <v>0.70468948035488</v>
      </c>
      <c r="O1778" s="13" t="n">
        <v>0.751070918610186</v>
      </c>
      <c r="P1778" s="13" t="n">
        <v>0.134221799143265</v>
      </c>
      <c r="Q1778" s="13" t="n">
        <v>-0.17478397486253</v>
      </c>
      <c r="R1778" s="13" t="n">
        <v>-0.101910828025478</v>
      </c>
      <c r="S1778" s="11" t="n">
        <v>0</v>
      </c>
      <c r="T1778" s="13" t="n">
        <v>-0.0526315789473685</v>
      </c>
      <c r="U1778" s="13" t="n">
        <v>-0.0247218788627935</v>
      </c>
      <c r="V1778" s="11" t="n">
        <v>0</v>
      </c>
      <c r="W1778" s="13"/>
      <c r="X1778" s="11"/>
      <c r="Y1778" s="11"/>
      <c r="Z1778" s="11"/>
      <c r="AA1778" s="11"/>
      <c r="AB1778" s="10" t="s">
        <v>516</v>
      </c>
      <c r="AC1778" s="11" t="n">
        <v>10</v>
      </c>
      <c r="AD1778" s="11" t="n">
        <v>9</v>
      </c>
      <c r="AE1778" s="11" t="n">
        <v>13</v>
      </c>
      <c r="AF1778" s="11" t="n">
        <v>2</v>
      </c>
      <c r="AG1778" s="11" t="n">
        <v>2</v>
      </c>
      <c r="AH1778" s="11" t="n">
        <v>0</v>
      </c>
      <c r="AI1778" s="13" t="n">
        <v>0.277777777777778</v>
      </c>
      <c r="AJ1778" s="13" t="n">
        <v>0.25</v>
      </c>
      <c r="AK1778" s="13" t="n">
        <v>0.361111111111111</v>
      </c>
      <c r="AL1778" s="13" t="n">
        <v>0.0555555555555556</v>
      </c>
      <c r="AM1778" s="13" t="n">
        <v>0.0555555555555556</v>
      </c>
      <c r="AN1778" s="11" t="n">
        <v>2</v>
      </c>
      <c r="AO1778" s="13" t="n">
        <v>0.0526315789473684</v>
      </c>
      <c r="AP1778" s="11" t="n">
        <v>3</v>
      </c>
      <c r="AQ1778" s="11" t="n">
        <v>1</v>
      </c>
      <c r="AR1778" s="13" t="n">
        <v>0.075</v>
      </c>
      <c r="AS1778" s="13" t="n">
        <v>0.025</v>
      </c>
      <c r="AT1778" s="14" t="n">
        <f aca="false">SUMIFS(시도_소아과개폐업!$C$5:$C$293,시도_소아과개폐업!$A$5:$A$293,$D1778,시도_소아과개폐업!$B$5:$B$293,$B1778)</f>
        <v>9</v>
      </c>
      <c r="AU1778" s="14" t="n">
        <f aca="false">SUMIFS(시도_소아과개폐업!$D$5:$D$293,시도_소아과개폐업!$A$5:$A$293,$D1778,시도_소아과개폐업!$B$5:$B$293,$B1778)</f>
        <v>8</v>
      </c>
      <c r="AV1778" s="14" t="n">
        <f aca="false">SUMIFS(시도_소아과개폐업!$F$5:$F$293,시도_소아과개폐업!$A$5:$A$293,$D1778,시도_소아과개폐업!$B$5:$B$293,$B1778)</f>
        <v>1</v>
      </c>
      <c r="AW1778" s="15" t="n">
        <f aca="false">SUMIFS(시도_소아과개폐업!$G$5:$G$293,시도_소아과개폐업!$A$5:$A$293,$D1778,시도_소아과개폐업!$B$5:$B$293,$B1778)</f>
        <v>0.114285714285714</v>
      </c>
      <c r="AX1778" s="14" t="n">
        <f aca="false">SUMIFS(시도_소아과개폐업!$H$5:$H$293,시도_소아과개폐업!$A$5:$A$293,$D1778,시도_소아과개폐업!$B$5:$B$293,$B1778)</f>
        <v>48</v>
      </c>
      <c r="AY1778" s="14" t="n">
        <f aca="false">SUMIFS(시군구_병원급!$E$5:$E$3668,시군구_병원급!$A$5:$A$3668,$A1778,시군구_병원급!$D$5:$D$3668,$D1778)</f>
        <v>2</v>
      </c>
      <c r="AZ1778" s="14" t="n">
        <f aca="false">SUMIFS(시군구_병원급!$F$5:$F$3668,시군구_병원급!$A$5:$A$3668,$A1778,시군구_병원급!$D$5:$D$3668,$D1778)</f>
        <v>0</v>
      </c>
      <c r="BA1778" s="14" t="n">
        <f aca="false">SUMIFS(시군구_병원급!$G$5:$G$3668,시군구_병원급!$A$5:$A$3668,$A1778,시군구_병원급!$D$5:$D$3668,$D1778)</f>
        <v>1</v>
      </c>
      <c r="BB1778" s="14" t="n">
        <f aca="false">SUMIFS(시군구_병원급!$H$5:$H$3668,시군구_병원급!$A$5:$A$3668,$A1778,시군구_병원급!$D$5:$D$3668,$D1778)</f>
        <v>3</v>
      </c>
      <c r="BC1778" s="16" t="n">
        <f aca="false">K1778+AY1778</f>
        <v>3</v>
      </c>
      <c r="BD1778" s="17" t="n">
        <f aca="false">IF(E1778=0,"",(K1778+AY1778)/E1778*1000)</f>
        <v>1.4278914802475</v>
      </c>
      <c r="BE1778" s="16" t="n">
        <f aca="false">AY1778-SUMIFS(시군구_병원급!$E$5:$E$3668,시군구_병원급!$A$5:$A$3668,$A1778,시군구_병원급!$D$5:$D$3668,$D1778-3)</f>
        <v>0</v>
      </c>
      <c r="BF1778" s="16" t="n">
        <f aca="false">IF(AY1778=0,1,0)</f>
        <v>0</v>
      </c>
      <c r="BG1778" s="16" t="n">
        <f aca="false">IF(K1778+AY1778=0,1,0)</f>
        <v>0</v>
      </c>
      <c r="BH1778" s="16" t="n">
        <f aca="false">AF1778+AG1778+AH1778</f>
        <v>4</v>
      </c>
      <c r="BI1778" s="18" t="n">
        <f aca="false">IF(H1778=0,"",BH1778/H1778)</f>
        <v>0.111111111111111</v>
      </c>
      <c r="BJ1778" s="16" t="n">
        <f aca="false">IF(AP1778="","",AP1778+AN1778)</f>
        <v>5</v>
      </c>
    </row>
    <row r="1779" customFormat="false" ht="15" hidden="false" customHeight="true" outlineLevel="0" collapsed="false">
      <c r="A1779" s="9" t="s">
        <v>402</v>
      </c>
      <c r="B1779" s="10" t="s">
        <v>364</v>
      </c>
      <c r="C1779" s="10" t="s">
        <v>403</v>
      </c>
      <c r="D1779" s="9" t="n">
        <v>2023</v>
      </c>
      <c r="E1779" s="11" t="n">
        <v>504</v>
      </c>
      <c r="F1779" s="11" t="n">
        <v>60</v>
      </c>
      <c r="G1779" s="11" t="n">
        <v>59</v>
      </c>
      <c r="H1779" s="11" t="n">
        <v>10</v>
      </c>
      <c r="I1779" s="11" t="n">
        <v>410</v>
      </c>
      <c r="J1779" s="11" t="n">
        <v>208</v>
      </c>
      <c r="K1779" s="11" t="n">
        <v>0</v>
      </c>
      <c r="L1779" s="12" t="n">
        <v>19.8412698412698</v>
      </c>
      <c r="M1779" s="12" t="n">
        <v>0</v>
      </c>
      <c r="N1779" s="13" t="n">
        <v>0.507317073170732</v>
      </c>
      <c r="O1779" s="13" t="n">
        <v>0.813492063492064</v>
      </c>
      <c r="P1779" s="13" t="n">
        <v>0.117063492063492</v>
      </c>
      <c r="Q1779" s="13" t="n">
        <v>-0.349677419354839</v>
      </c>
      <c r="R1779" s="13" t="n">
        <v>-0.453703703703704</v>
      </c>
      <c r="S1779" s="11" t="n">
        <v>0</v>
      </c>
      <c r="T1779" s="13" t="n">
        <v>0</v>
      </c>
      <c r="U1779" s="13" t="n">
        <v>-0.0929203539823009</v>
      </c>
      <c r="V1779" s="11" t="n">
        <v>1</v>
      </c>
      <c r="W1779" s="13"/>
      <c r="X1779" s="11"/>
      <c r="Y1779" s="11"/>
      <c r="Z1779" s="11"/>
      <c r="AA1779" s="11"/>
      <c r="AB1779" s="10" t="s">
        <v>516</v>
      </c>
      <c r="AC1779" s="11" t="n">
        <v>4</v>
      </c>
      <c r="AD1779" s="11" t="n">
        <v>2</v>
      </c>
      <c r="AE1779" s="11" t="n">
        <v>2</v>
      </c>
      <c r="AF1779" s="11" t="n">
        <v>0</v>
      </c>
      <c r="AG1779" s="11" t="n">
        <v>2</v>
      </c>
      <c r="AH1779" s="11" t="n">
        <v>0</v>
      </c>
      <c r="AI1779" s="13" t="n">
        <v>0.4</v>
      </c>
      <c r="AJ1779" s="13" t="n">
        <v>0.2</v>
      </c>
      <c r="AK1779" s="13" t="n">
        <v>0.2</v>
      </c>
      <c r="AL1779" s="13" t="n">
        <v>0</v>
      </c>
      <c r="AM1779" s="13" t="n">
        <v>0.2</v>
      </c>
      <c r="AN1779" s="11" t="n">
        <v>0</v>
      </c>
      <c r="AO1779" s="13" t="n">
        <v>0</v>
      </c>
      <c r="AP1779" s="11" t="n">
        <v>1</v>
      </c>
      <c r="AQ1779" s="11" t="n">
        <v>0</v>
      </c>
      <c r="AR1779" s="13" t="n">
        <v>0.0909090909090909</v>
      </c>
      <c r="AS1779" s="13" t="n">
        <v>0</v>
      </c>
      <c r="AT1779" s="14" t="n">
        <f aca="false">SUMIFS(시도_소아과개폐업!$C$5:$C$293,시도_소아과개폐업!$A$5:$A$293,$D1779,시도_소아과개폐업!$B$5:$B$293,$B1779)</f>
        <v>9</v>
      </c>
      <c r="AU1779" s="14" t="n">
        <f aca="false">SUMIFS(시도_소아과개폐업!$D$5:$D$293,시도_소아과개폐업!$A$5:$A$293,$D1779,시도_소아과개폐업!$B$5:$B$293,$B1779)</f>
        <v>8</v>
      </c>
      <c r="AV1779" s="14" t="n">
        <f aca="false">SUMIFS(시도_소아과개폐업!$F$5:$F$293,시도_소아과개폐업!$A$5:$A$293,$D1779,시도_소아과개폐업!$B$5:$B$293,$B1779)</f>
        <v>1</v>
      </c>
      <c r="AW1779" s="15" t="n">
        <f aca="false">SUMIFS(시도_소아과개폐업!$G$5:$G$293,시도_소아과개폐업!$A$5:$A$293,$D1779,시도_소아과개폐업!$B$5:$B$293,$B1779)</f>
        <v>0.114285714285714</v>
      </c>
      <c r="AX1779" s="14" t="n">
        <f aca="false">SUMIFS(시도_소아과개폐업!$H$5:$H$293,시도_소아과개폐업!$A$5:$A$293,$D1779,시도_소아과개폐업!$B$5:$B$293,$B1779)</f>
        <v>48</v>
      </c>
      <c r="AY1779" s="14" t="n">
        <f aca="false">SUMIFS(시군구_병원급!$E$5:$E$3668,시군구_병원급!$A$5:$A$3668,$A1779,시군구_병원급!$D$5:$D$3668,$D1779)</f>
        <v>0</v>
      </c>
      <c r="AZ1779" s="14" t="n">
        <f aca="false">SUMIFS(시군구_병원급!$F$5:$F$3668,시군구_병원급!$A$5:$A$3668,$A1779,시군구_병원급!$D$5:$D$3668,$D1779)</f>
        <v>0</v>
      </c>
      <c r="BA1779" s="14" t="n">
        <f aca="false">SUMIFS(시군구_병원급!$G$5:$G$3668,시군구_병원급!$A$5:$A$3668,$A1779,시군구_병원급!$D$5:$D$3668,$D1779)</f>
        <v>1</v>
      </c>
      <c r="BB1779" s="14" t="n">
        <f aca="false">SUMIFS(시군구_병원급!$H$5:$H$3668,시군구_병원급!$A$5:$A$3668,$A1779,시군구_병원급!$D$5:$D$3668,$D1779)</f>
        <v>2</v>
      </c>
      <c r="BC1779" s="16" t="n">
        <f aca="false">K1779+AY1779</f>
        <v>0</v>
      </c>
      <c r="BD1779" s="17" t="n">
        <f aca="false">IF(E1779=0,"",(K1779+AY1779)/E1779*1000)</f>
        <v>0</v>
      </c>
      <c r="BE1779" s="16" t="n">
        <f aca="false">AY1779-SUMIFS(시군구_병원급!$E$5:$E$3668,시군구_병원급!$A$5:$A$3668,$A1779,시군구_병원급!$D$5:$D$3668,$D1779-3)</f>
        <v>0</v>
      </c>
      <c r="BF1779" s="16" t="n">
        <f aca="false">IF(AY1779=0,1,0)</f>
        <v>1</v>
      </c>
      <c r="BG1779" s="16" t="n">
        <f aca="false">IF(K1779+AY1779=0,1,0)</f>
        <v>1</v>
      </c>
      <c r="BH1779" s="16" t="n">
        <f aca="false">AF1779+AG1779+AH1779</f>
        <v>2</v>
      </c>
      <c r="BI1779" s="18" t="n">
        <f aca="false">IF(H1779=0,"",BH1779/H1779)</f>
        <v>0.2</v>
      </c>
      <c r="BJ1779" s="16" t="n">
        <f aca="false">IF(AP1779="","",AP1779+AN1779)</f>
        <v>1</v>
      </c>
    </row>
    <row r="1780" customFormat="false" ht="15" hidden="false" customHeight="true" outlineLevel="0" collapsed="false">
      <c r="A1780" s="9" t="s">
        <v>404</v>
      </c>
      <c r="B1780" s="10" t="s">
        <v>364</v>
      </c>
      <c r="C1780" s="10" t="s">
        <v>405</v>
      </c>
      <c r="D1780" s="9" t="n">
        <v>2023</v>
      </c>
      <c r="E1780" s="11" t="n">
        <v>1269</v>
      </c>
      <c r="F1780" s="11" t="n">
        <v>176</v>
      </c>
      <c r="G1780" s="11" t="n">
        <v>176</v>
      </c>
      <c r="H1780" s="11" t="n">
        <v>18</v>
      </c>
      <c r="I1780" s="11" t="n">
        <v>1366</v>
      </c>
      <c r="J1780" s="11" t="n">
        <v>911</v>
      </c>
      <c r="K1780" s="11" t="n">
        <v>0</v>
      </c>
      <c r="L1780" s="12" t="n">
        <v>14.1843971631206</v>
      </c>
      <c r="M1780" s="12" t="n">
        <v>0</v>
      </c>
      <c r="N1780" s="13" t="n">
        <v>0.666910688140556</v>
      </c>
      <c r="O1780" s="13" t="n">
        <v>1.07643814026793</v>
      </c>
      <c r="P1780" s="13" t="n">
        <v>0.138691883372734</v>
      </c>
      <c r="Q1780" s="13" t="n">
        <v>-0.217149907464528</v>
      </c>
      <c r="R1780" s="13" t="n">
        <v>-0.14975845410628</v>
      </c>
      <c r="S1780" s="11" t="n">
        <v>0</v>
      </c>
      <c r="T1780" s="13" t="n">
        <v>0</v>
      </c>
      <c r="U1780" s="13" t="n">
        <v>0</v>
      </c>
      <c r="V1780" s="11" t="n">
        <v>1</v>
      </c>
      <c r="W1780" s="13"/>
      <c r="X1780" s="11"/>
      <c r="Y1780" s="11"/>
      <c r="Z1780" s="11"/>
      <c r="AA1780" s="11"/>
      <c r="AB1780" s="10" t="s">
        <v>516</v>
      </c>
      <c r="AC1780" s="11" t="n">
        <v>9</v>
      </c>
      <c r="AD1780" s="11" t="n">
        <v>5</v>
      </c>
      <c r="AE1780" s="11" t="n">
        <v>1</v>
      </c>
      <c r="AF1780" s="11" t="n">
        <v>2</v>
      </c>
      <c r="AG1780" s="11" t="n">
        <v>1</v>
      </c>
      <c r="AH1780" s="11" t="n">
        <v>0</v>
      </c>
      <c r="AI1780" s="13" t="n">
        <v>0.5</v>
      </c>
      <c r="AJ1780" s="13" t="n">
        <v>0.277777777777778</v>
      </c>
      <c r="AK1780" s="13" t="n">
        <v>0.0555555555555556</v>
      </c>
      <c r="AL1780" s="13" t="n">
        <v>0.111111111111111</v>
      </c>
      <c r="AM1780" s="13" t="n">
        <v>0.0555555555555556</v>
      </c>
      <c r="AN1780" s="11" t="n">
        <v>1</v>
      </c>
      <c r="AO1780" s="13" t="n">
        <v>0.0526315789473684</v>
      </c>
      <c r="AP1780" s="11" t="n">
        <v>0</v>
      </c>
      <c r="AQ1780" s="11" t="n">
        <v>0</v>
      </c>
      <c r="AR1780" s="13" t="n">
        <v>0</v>
      </c>
      <c r="AS1780" s="13" t="n">
        <v>0</v>
      </c>
      <c r="AT1780" s="14" t="n">
        <f aca="false">SUMIFS(시도_소아과개폐업!$C$5:$C$293,시도_소아과개폐업!$A$5:$A$293,$D1780,시도_소아과개폐업!$B$5:$B$293,$B1780)</f>
        <v>9</v>
      </c>
      <c r="AU1780" s="14" t="n">
        <f aca="false">SUMIFS(시도_소아과개폐업!$D$5:$D$293,시도_소아과개폐업!$A$5:$A$293,$D1780,시도_소아과개폐업!$B$5:$B$293,$B1780)</f>
        <v>8</v>
      </c>
      <c r="AV1780" s="14" t="n">
        <f aca="false">SUMIFS(시도_소아과개폐업!$F$5:$F$293,시도_소아과개폐업!$A$5:$A$293,$D1780,시도_소아과개폐업!$B$5:$B$293,$B1780)</f>
        <v>1</v>
      </c>
      <c r="AW1780" s="15" t="n">
        <f aca="false">SUMIFS(시도_소아과개폐업!$G$5:$G$293,시도_소아과개폐업!$A$5:$A$293,$D1780,시도_소아과개폐업!$B$5:$B$293,$B1780)</f>
        <v>0.114285714285714</v>
      </c>
      <c r="AX1780" s="14" t="n">
        <f aca="false">SUMIFS(시도_소아과개폐업!$H$5:$H$293,시도_소아과개폐업!$A$5:$A$293,$D1780,시도_소아과개폐업!$B$5:$B$293,$B1780)</f>
        <v>48</v>
      </c>
      <c r="AY1780" s="14" t="n">
        <f aca="false">SUMIFS(시군구_병원급!$E$5:$E$3668,시군구_병원급!$A$5:$A$3668,$A1780,시군구_병원급!$D$5:$D$3668,$D1780)</f>
        <v>1</v>
      </c>
      <c r="AZ1780" s="14" t="n">
        <f aca="false">SUMIFS(시군구_병원급!$F$5:$F$3668,시군구_병원급!$A$5:$A$3668,$A1780,시군구_병원급!$D$5:$D$3668,$D1780)</f>
        <v>0</v>
      </c>
      <c r="BA1780" s="14" t="n">
        <f aca="false">SUMIFS(시군구_병원급!$G$5:$G$3668,시군구_병원급!$A$5:$A$3668,$A1780,시군구_병원급!$D$5:$D$3668,$D1780)</f>
        <v>1</v>
      </c>
      <c r="BB1780" s="14" t="n">
        <f aca="false">SUMIFS(시군구_병원급!$H$5:$H$3668,시군구_병원급!$A$5:$A$3668,$A1780,시군구_병원급!$D$5:$D$3668,$D1780)</f>
        <v>3</v>
      </c>
      <c r="BC1780" s="16" t="n">
        <f aca="false">K1780+AY1780</f>
        <v>1</v>
      </c>
      <c r="BD1780" s="17" t="n">
        <f aca="false">IF(E1780=0,"",(K1780+AY1780)/E1780*1000)</f>
        <v>0.788022064617809</v>
      </c>
      <c r="BE1780" s="16" t="n">
        <f aca="false">AY1780-SUMIFS(시군구_병원급!$E$5:$E$3668,시군구_병원급!$A$5:$A$3668,$A1780,시군구_병원급!$D$5:$D$3668,$D1780-3)</f>
        <v>0</v>
      </c>
      <c r="BF1780" s="16" t="n">
        <f aca="false">IF(AY1780=0,1,0)</f>
        <v>0</v>
      </c>
      <c r="BG1780" s="16" t="n">
        <f aca="false">IF(K1780+AY1780=0,1,0)</f>
        <v>0</v>
      </c>
      <c r="BH1780" s="16" t="n">
        <f aca="false">AF1780+AG1780+AH1780</f>
        <v>3</v>
      </c>
      <c r="BI1780" s="18" t="n">
        <f aca="false">IF(H1780=0,"",BH1780/H1780)</f>
        <v>0.166666666666667</v>
      </c>
      <c r="BJ1780" s="16" t="n">
        <f aca="false">IF(AP1780="","",AP1780+AN1780)</f>
        <v>1</v>
      </c>
    </row>
    <row r="1781" customFormat="false" ht="15" hidden="false" customHeight="true" outlineLevel="0" collapsed="false">
      <c r="A1781" s="9" t="s">
        <v>406</v>
      </c>
      <c r="B1781" s="10" t="s">
        <v>364</v>
      </c>
      <c r="C1781" s="10" t="s">
        <v>407</v>
      </c>
      <c r="D1781" s="9" t="n">
        <v>2023</v>
      </c>
      <c r="E1781" s="11" t="n">
        <v>174</v>
      </c>
      <c r="F1781" s="11" t="n">
        <v>26</v>
      </c>
      <c r="G1781" s="11" t="n">
        <v>26</v>
      </c>
      <c r="H1781" s="11" t="n">
        <v>1</v>
      </c>
      <c r="I1781" s="11" t="n">
        <v>90</v>
      </c>
      <c r="J1781" s="11" t="n">
        <v>50</v>
      </c>
      <c r="K1781" s="11" t="n">
        <v>0</v>
      </c>
      <c r="L1781" s="12" t="n">
        <v>5.74712643678161</v>
      </c>
      <c r="M1781" s="12" t="n">
        <v>0</v>
      </c>
      <c r="N1781" s="13" t="n">
        <v>0.555555555555556</v>
      </c>
      <c r="O1781" s="13" t="n">
        <v>0.517241379310345</v>
      </c>
      <c r="P1781" s="13" t="n">
        <v>0.149425287356322</v>
      </c>
      <c r="Q1781" s="13" t="n">
        <v>-0.159420289855073</v>
      </c>
      <c r="R1781" s="13" t="n">
        <v>-0.133333333333333</v>
      </c>
      <c r="S1781" s="11" t="n">
        <v>0</v>
      </c>
      <c r="T1781" s="13" t="n">
        <v>0</v>
      </c>
      <c r="U1781" s="13" t="n">
        <v>0</v>
      </c>
      <c r="V1781" s="11" t="n">
        <v>1</v>
      </c>
      <c r="W1781" s="13"/>
      <c r="X1781" s="11"/>
      <c r="Y1781" s="11"/>
      <c r="Z1781" s="11"/>
      <c r="AA1781" s="11"/>
      <c r="AB1781" s="10" t="s">
        <v>516</v>
      </c>
      <c r="AC1781" s="11" t="n">
        <v>1</v>
      </c>
      <c r="AD1781" s="11" t="n">
        <v>0</v>
      </c>
      <c r="AE1781" s="11" t="n">
        <v>0</v>
      </c>
      <c r="AF1781" s="11" t="n">
        <v>0</v>
      </c>
      <c r="AG1781" s="11" t="n">
        <v>0</v>
      </c>
      <c r="AH1781" s="11" t="n">
        <v>0</v>
      </c>
      <c r="AI1781" s="13" t="n">
        <v>1</v>
      </c>
      <c r="AJ1781" s="13" t="n">
        <v>0</v>
      </c>
      <c r="AK1781" s="13" t="n">
        <v>0</v>
      </c>
      <c r="AL1781" s="13" t="n">
        <v>0</v>
      </c>
      <c r="AM1781" s="13" t="n">
        <v>0</v>
      </c>
      <c r="AN1781" s="11" t="n">
        <v>0</v>
      </c>
      <c r="AO1781" s="13" t="n">
        <v>0</v>
      </c>
      <c r="AP1781" s="11" t="n">
        <v>0</v>
      </c>
      <c r="AQ1781" s="11" t="n">
        <v>0</v>
      </c>
      <c r="AR1781" s="13" t="n">
        <v>0</v>
      </c>
      <c r="AS1781" s="13" t="n">
        <v>0</v>
      </c>
      <c r="AT1781" s="14" t="n">
        <f aca="false">SUMIFS(시도_소아과개폐업!$C$5:$C$293,시도_소아과개폐업!$A$5:$A$293,$D1781,시도_소아과개폐업!$B$5:$B$293,$B1781)</f>
        <v>9</v>
      </c>
      <c r="AU1781" s="14" t="n">
        <f aca="false">SUMIFS(시도_소아과개폐업!$D$5:$D$293,시도_소아과개폐업!$A$5:$A$293,$D1781,시도_소아과개폐업!$B$5:$B$293,$B1781)</f>
        <v>8</v>
      </c>
      <c r="AV1781" s="14" t="n">
        <f aca="false">SUMIFS(시도_소아과개폐업!$F$5:$F$293,시도_소아과개폐업!$A$5:$A$293,$D1781,시도_소아과개폐업!$B$5:$B$293,$B1781)</f>
        <v>1</v>
      </c>
      <c r="AW1781" s="15" t="n">
        <f aca="false">SUMIFS(시도_소아과개폐업!$G$5:$G$293,시도_소아과개폐업!$A$5:$A$293,$D1781,시도_소아과개폐업!$B$5:$B$293,$B1781)</f>
        <v>0.114285714285714</v>
      </c>
      <c r="AX1781" s="14" t="n">
        <f aca="false">SUMIFS(시도_소아과개폐업!$H$5:$H$293,시도_소아과개폐업!$A$5:$A$293,$D1781,시도_소아과개폐업!$B$5:$B$293,$B1781)</f>
        <v>48</v>
      </c>
      <c r="AY1781" s="14" t="n">
        <f aca="false">SUMIFS(시군구_병원급!$E$5:$E$3668,시군구_병원급!$A$5:$A$3668,$A1781,시군구_병원급!$D$5:$D$3668,$D1781)</f>
        <v>0</v>
      </c>
      <c r="AZ1781" s="14" t="n">
        <f aca="false">SUMIFS(시군구_병원급!$F$5:$F$3668,시군구_병원급!$A$5:$A$3668,$A1781,시군구_병원급!$D$5:$D$3668,$D1781)</f>
        <v>0</v>
      </c>
      <c r="BA1781" s="14" t="n">
        <f aca="false">SUMIFS(시군구_병원급!$G$5:$G$3668,시군구_병원급!$A$5:$A$3668,$A1781,시군구_병원급!$D$5:$D$3668,$D1781)</f>
        <v>0</v>
      </c>
      <c r="BB1781" s="14" t="n">
        <f aca="false">SUMIFS(시군구_병원급!$H$5:$H$3668,시군구_병원급!$A$5:$A$3668,$A1781,시군구_병원급!$D$5:$D$3668,$D1781)</f>
        <v>0</v>
      </c>
      <c r="BC1781" s="16" t="n">
        <f aca="false">K1781+AY1781</f>
        <v>0</v>
      </c>
      <c r="BD1781" s="17" t="n">
        <f aca="false">IF(E1781=0,"",(K1781+AY1781)/E1781*1000)</f>
        <v>0</v>
      </c>
      <c r="BE1781" s="16" t="n">
        <f aca="false">AY1781-SUMIFS(시군구_병원급!$E$5:$E$3668,시군구_병원급!$A$5:$A$3668,$A1781,시군구_병원급!$D$5:$D$3668,$D1781-3)</f>
        <v>0</v>
      </c>
      <c r="BF1781" s="16" t="n">
        <f aca="false">IF(AY1781=0,1,0)</f>
        <v>1</v>
      </c>
      <c r="BG1781" s="16" t="n">
        <f aca="false">IF(K1781+AY1781=0,1,0)</f>
        <v>1</v>
      </c>
      <c r="BH1781" s="16" t="n">
        <f aca="false">AF1781+AG1781+AH1781</f>
        <v>0</v>
      </c>
      <c r="BI1781" s="18" t="n">
        <f aca="false">IF(H1781=0,"",BH1781/H1781)</f>
        <v>0</v>
      </c>
      <c r="BJ1781" s="16" t="n">
        <f aca="false">IF(AP1781="","",AP1781+AN1781)</f>
        <v>0</v>
      </c>
    </row>
    <row r="1782" customFormat="false" ht="15" hidden="false" customHeight="true" outlineLevel="0" collapsed="false">
      <c r="A1782" s="9" t="s">
        <v>408</v>
      </c>
      <c r="B1782" s="10" t="s">
        <v>409</v>
      </c>
      <c r="C1782" s="10" t="s">
        <v>410</v>
      </c>
      <c r="D1782" s="9" t="n">
        <v>2023</v>
      </c>
      <c r="E1782" s="11" t="n">
        <v>32369</v>
      </c>
      <c r="F1782" s="11" t="n">
        <v>4247</v>
      </c>
      <c r="G1782" s="11" t="n">
        <v>4377</v>
      </c>
      <c r="H1782" s="11" t="n">
        <v>622</v>
      </c>
      <c r="I1782" s="11" t="n">
        <v>27760</v>
      </c>
      <c r="J1782" s="11" t="n">
        <v>18443</v>
      </c>
      <c r="K1782" s="11" t="n">
        <v>25</v>
      </c>
      <c r="L1782" s="12" t="n">
        <v>19.2159164632828</v>
      </c>
      <c r="M1782" s="12" t="n">
        <v>0.772343909295931</v>
      </c>
      <c r="N1782" s="13" t="n">
        <v>0.664373198847262</v>
      </c>
      <c r="O1782" s="13" t="n">
        <v>0.857610676882202</v>
      </c>
      <c r="P1782" s="13" t="n">
        <v>0.135221971639532</v>
      </c>
      <c r="Q1782" s="13" t="n">
        <v>-0.261099824229005</v>
      </c>
      <c r="R1782" s="13" t="n">
        <v>-0.185825892857143</v>
      </c>
      <c r="S1782" s="11" t="n">
        <v>-3</v>
      </c>
      <c r="T1782" s="13" t="n">
        <v>-0.0998552821997105</v>
      </c>
      <c r="U1782" s="13" t="n">
        <v>-0.0854883874155823</v>
      </c>
      <c r="V1782" s="11" t="n">
        <v>0</v>
      </c>
      <c r="W1782" s="13"/>
      <c r="X1782" s="11"/>
      <c r="Y1782" s="11"/>
      <c r="Z1782" s="11"/>
      <c r="AA1782" s="11"/>
      <c r="AB1782" s="10" t="s">
        <v>516</v>
      </c>
      <c r="AC1782" s="11" t="n">
        <v>79</v>
      </c>
      <c r="AD1782" s="11" t="n">
        <v>213</v>
      </c>
      <c r="AE1782" s="11" t="n">
        <v>269</v>
      </c>
      <c r="AF1782" s="11" t="n">
        <v>30</v>
      </c>
      <c r="AG1782" s="11" t="n">
        <v>31</v>
      </c>
      <c r="AH1782" s="11" t="n">
        <v>0</v>
      </c>
      <c r="AI1782" s="13" t="n">
        <v>0.127009646302251</v>
      </c>
      <c r="AJ1782" s="13" t="n">
        <v>0.342443729903537</v>
      </c>
      <c r="AK1782" s="13" t="n">
        <v>0.432475884244373</v>
      </c>
      <c r="AL1782" s="13" t="n">
        <v>0.0482315112540193</v>
      </c>
      <c r="AM1782" s="13" t="n">
        <v>0.0498392282958199</v>
      </c>
      <c r="AN1782" s="11" t="n">
        <v>20</v>
      </c>
      <c r="AO1782" s="13" t="n">
        <v>0.0311526479750779</v>
      </c>
      <c r="AP1782" s="11" t="n">
        <v>77</v>
      </c>
      <c r="AQ1782" s="11" t="n">
        <v>3</v>
      </c>
      <c r="AR1782" s="13" t="n">
        <v>0.107541899441341</v>
      </c>
      <c r="AS1782" s="13" t="n">
        <v>0.00418994413407821</v>
      </c>
      <c r="AT1782" s="14" t="n">
        <f aca="false">SUMIFS(시도_소아과개폐업!$C$5:$C$293,시도_소아과개폐업!$A$5:$A$293,$D1782,시도_소아과개폐업!$B$5:$B$293,$B1782)</f>
        <v>25</v>
      </c>
      <c r="AU1782" s="14" t="n">
        <f aca="false">SUMIFS(시도_소아과개폐업!$D$5:$D$293,시도_소아과개폐업!$A$5:$A$293,$D1782,시도_소아과개폐업!$B$5:$B$293,$B1782)</f>
        <v>21</v>
      </c>
      <c r="AV1782" s="14" t="n">
        <f aca="false">SUMIFS(시도_소아과개폐업!$F$5:$F$293,시도_소아과개폐업!$A$5:$A$293,$D1782,시도_소아과개폐업!$B$5:$B$293,$B1782)</f>
        <v>4</v>
      </c>
      <c r="AW1782" s="15" t="n">
        <f aca="false">SUMIFS(시도_소아과개폐업!$G$5:$G$293,시도_소아과개폐업!$A$5:$A$293,$D1782,시도_소아과개폐업!$B$5:$B$293,$B1782)</f>
        <v>0.228260869565217</v>
      </c>
      <c r="AX1782" s="14" t="n">
        <f aca="false">SUMIFS(시도_소아과개폐업!$H$5:$H$293,시도_소아과개폐업!$A$5:$A$293,$D1782,시도_소아과개폐업!$B$5:$B$293,$B1782)</f>
        <v>73</v>
      </c>
      <c r="AY1782" s="14" t="n">
        <f aca="false">SUMIFS(시군구_병원급!$E$5:$E$3668,시군구_병원급!$A$5:$A$3668,$A1782,시군구_병원급!$D$5:$D$3668,$D1782)</f>
        <v>43</v>
      </c>
      <c r="AZ1782" s="14" t="n">
        <f aca="false">SUMIFS(시군구_병원급!$F$5:$F$3668,시군구_병원급!$A$5:$A$3668,$A1782,시군구_병원급!$D$5:$D$3668,$D1782)</f>
        <v>10</v>
      </c>
      <c r="BA1782" s="14" t="n">
        <f aca="false">SUMIFS(시군구_병원급!$G$5:$G$3668,시군구_병원급!$A$5:$A$3668,$A1782,시군구_병원급!$D$5:$D$3668,$D1782)</f>
        <v>56</v>
      </c>
      <c r="BB1782" s="14" t="n">
        <f aca="false">SUMIFS(시군구_병원급!$H$5:$H$3668,시군구_병원급!$A$5:$A$3668,$A1782,시군구_병원급!$D$5:$D$3668,$D1782)</f>
        <v>114</v>
      </c>
      <c r="BC1782" s="16" t="n">
        <f aca="false">K1782+AY1782</f>
        <v>68</v>
      </c>
      <c r="BD1782" s="17" t="n">
        <f aca="false">IF(E1782=0,"",(K1782+AY1782)/E1782*1000)</f>
        <v>2.10077543328493</v>
      </c>
      <c r="BE1782" s="16" t="n">
        <f aca="false">AY1782-SUMIFS(시군구_병원급!$E$5:$E$3668,시군구_병원급!$A$5:$A$3668,$A1782,시군구_병원급!$D$5:$D$3668,$D1782-3)</f>
        <v>1</v>
      </c>
      <c r="BF1782" s="16" t="n">
        <f aca="false">IF(AY1782=0,1,0)</f>
        <v>0</v>
      </c>
      <c r="BG1782" s="16" t="n">
        <f aca="false">IF(K1782+AY1782=0,1,0)</f>
        <v>0</v>
      </c>
      <c r="BH1782" s="16" t="n">
        <f aca="false">AF1782+AG1782+AH1782</f>
        <v>61</v>
      </c>
      <c r="BI1782" s="18" t="n">
        <f aca="false">IF(H1782=0,"",BH1782/H1782)</f>
        <v>0.0980707395498392</v>
      </c>
      <c r="BJ1782" s="16" t="n">
        <f aca="false">IF(AP1782="","",AP1782+AN1782)</f>
        <v>97</v>
      </c>
    </row>
    <row r="1783" customFormat="false" ht="15" hidden="false" customHeight="true" outlineLevel="0" collapsed="false">
      <c r="A1783" s="9" t="s">
        <v>411</v>
      </c>
      <c r="B1783" s="10" t="s">
        <v>409</v>
      </c>
      <c r="C1783" s="10" t="s">
        <v>412</v>
      </c>
      <c r="D1783" s="9" t="n">
        <v>2023</v>
      </c>
      <c r="E1783" s="11" t="n">
        <v>11434</v>
      </c>
      <c r="F1783" s="11" t="n">
        <v>1620</v>
      </c>
      <c r="G1783" s="11" t="n">
        <v>1666</v>
      </c>
      <c r="H1783" s="11" t="n">
        <v>192</v>
      </c>
      <c r="I1783" s="11" t="n">
        <v>10504</v>
      </c>
      <c r="J1783" s="11" t="n">
        <v>7657</v>
      </c>
      <c r="K1783" s="11" t="n">
        <v>17</v>
      </c>
      <c r="L1783" s="12" t="n">
        <v>16.7920237887004</v>
      </c>
      <c r="M1783" s="12" t="n">
        <v>1.48679377295785</v>
      </c>
      <c r="N1783" s="13" t="n">
        <v>0.728960396039604</v>
      </c>
      <c r="O1783" s="13" t="n">
        <v>0.918663634773483</v>
      </c>
      <c r="P1783" s="13" t="n">
        <v>0.145705789749869</v>
      </c>
      <c r="Q1783" s="13" t="n">
        <v>-0.224077090119435</v>
      </c>
      <c r="R1783" s="13" t="n">
        <v>-0.0856201975850713</v>
      </c>
      <c r="S1783" s="11" t="n">
        <v>0</v>
      </c>
      <c r="T1783" s="13" t="n">
        <v>-0.115207373271889</v>
      </c>
      <c r="U1783" s="13" t="n">
        <v>-0.105052398398228</v>
      </c>
      <c r="V1783" s="11" t="n">
        <v>0</v>
      </c>
      <c r="W1783" s="13"/>
      <c r="X1783" s="11"/>
      <c r="Y1783" s="11"/>
      <c r="Z1783" s="11"/>
      <c r="AA1783" s="11"/>
      <c r="AB1783" s="10" t="s">
        <v>516</v>
      </c>
      <c r="AC1783" s="11" t="n">
        <v>28</v>
      </c>
      <c r="AD1783" s="11" t="n">
        <v>92</v>
      </c>
      <c r="AE1783" s="11" t="n">
        <v>58</v>
      </c>
      <c r="AF1783" s="11" t="n">
        <v>7</v>
      </c>
      <c r="AG1783" s="11" t="n">
        <v>7</v>
      </c>
      <c r="AH1783" s="11" t="n">
        <v>0</v>
      </c>
      <c r="AI1783" s="13" t="n">
        <v>0.145833333333333</v>
      </c>
      <c r="AJ1783" s="13" t="n">
        <v>0.479166666666667</v>
      </c>
      <c r="AK1783" s="13" t="n">
        <v>0.302083333333333</v>
      </c>
      <c r="AL1783" s="13" t="n">
        <v>0.0364583333333333</v>
      </c>
      <c r="AM1783" s="13" t="n">
        <v>0.0364583333333333</v>
      </c>
      <c r="AN1783" s="11" t="n">
        <v>6</v>
      </c>
      <c r="AO1783" s="13" t="n">
        <v>0.0303030303030303</v>
      </c>
      <c r="AP1783" s="11" t="n">
        <v>25</v>
      </c>
      <c r="AQ1783" s="11" t="n">
        <v>2</v>
      </c>
      <c r="AR1783" s="13" t="n">
        <v>0.113122171945701</v>
      </c>
      <c r="AS1783" s="13" t="n">
        <v>0.00904977375565611</v>
      </c>
      <c r="AT1783" s="14" t="n">
        <f aca="false">SUMIFS(시도_소아과개폐업!$C$5:$C$293,시도_소아과개폐업!$A$5:$A$293,$D1783,시도_소아과개폐업!$B$5:$B$293,$B1783)</f>
        <v>25</v>
      </c>
      <c r="AU1783" s="14" t="n">
        <f aca="false">SUMIFS(시도_소아과개폐업!$D$5:$D$293,시도_소아과개폐업!$A$5:$A$293,$D1783,시도_소아과개폐업!$B$5:$B$293,$B1783)</f>
        <v>21</v>
      </c>
      <c r="AV1783" s="14" t="n">
        <f aca="false">SUMIFS(시도_소아과개폐업!$F$5:$F$293,시도_소아과개폐업!$A$5:$A$293,$D1783,시도_소아과개폐업!$B$5:$B$293,$B1783)</f>
        <v>4</v>
      </c>
      <c r="AW1783" s="15" t="n">
        <f aca="false">SUMIFS(시도_소아과개폐업!$G$5:$G$293,시도_소아과개폐업!$A$5:$A$293,$D1783,시도_소아과개폐업!$B$5:$B$293,$B1783)</f>
        <v>0.228260869565217</v>
      </c>
      <c r="AX1783" s="14" t="n">
        <f aca="false">SUMIFS(시도_소아과개폐업!$H$5:$H$293,시도_소아과개폐업!$A$5:$A$293,$D1783,시도_소아과개폐업!$B$5:$B$293,$B1783)</f>
        <v>73</v>
      </c>
      <c r="AY1783" s="14" t="n">
        <f aca="false">SUMIFS(시군구_병원급!$E$5:$E$3668,시군구_병원급!$A$5:$A$3668,$A1783,시군구_병원급!$D$5:$D$3668,$D1783)</f>
        <v>11</v>
      </c>
      <c r="AZ1783" s="14" t="n">
        <f aca="false">SUMIFS(시군구_병원급!$F$5:$F$3668,시군구_병원급!$A$5:$A$3668,$A1783,시군구_병원급!$D$5:$D$3668,$D1783)</f>
        <v>4</v>
      </c>
      <c r="BA1783" s="14" t="n">
        <f aca="false">SUMIFS(시군구_병원급!$G$5:$G$3668,시군구_병원급!$A$5:$A$3668,$A1783,시군구_병원급!$D$5:$D$3668,$D1783)</f>
        <v>18</v>
      </c>
      <c r="BB1783" s="14" t="n">
        <f aca="false">SUMIFS(시군구_병원급!$H$5:$H$3668,시군구_병원급!$A$5:$A$3668,$A1783,시군구_병원급!$D$5:$D$3668,$D1783)</f>
        <v>32</v>
      </c>
      <c r="BC1783" s="16" t="n">
        <f aca="false">K1783+AY1783</f>
        <v>28</v>
      </c>
      <c r="BD1783" s="17" t="n">
        <f aca="false">IF(E1783=0,"",(K1783+AY1783)/E1783*1000)</f>
        <v>2.4488368025188</v>
      </c>
      <c r="BE1783" s="16" t="n">
        <f aca="false">AY1783-SUMIFS(시군구_병원급!$E$5:$E$3668,시군구_병원급!$A$5:$A$3668,$A1783,시군구_병원급!$D$5:$D$3668,$D1783-3)</f>
        <v>-1</v>
      </c>
      <c r="BF1783" s="16" t="n">
        <f aca="false">IF(AY1783=0,1,0)</f>
        <v>0</v>
      </c>
      <c r="BG1783" s="16" t="n">
        <f aca="false">IF(K1783+AY1783=0,1,0)</f>
        <v>0</v>
      </c>
      <c r="BH1783" s="16" t="n">
        <f aca="false">AF1783+AG1783+AH1783</f>
        <v>14</v>
      </c>
      <c r="BI1783" s="18" t="n">
        <f aca="false">IF(H1783=0,"",BH1783/H1783)</f>
        <v>0.0729166666666667</v>
      </c>
      <c r="BJ1783" s="16" t="n">
        <f aca="false">IF(AP1783="","",AP1783+AN1783)</f>
        <v>31</v>
      </c>
    </row>
    <row r="1784" customFormat="false" ht="15" hidden="false" customHeight="true" outlineLevel="0" collapsed="false">
      <c r="A1784" s="9" t="s">
        <v>413</v>
      </c>
      <c r="B1784" s="10" t="s">
        <v>409</v>
      </c>
      <c r="C1784" s="10" t="s">
        <v>414</v>
      </c>
      <c r="D1784" s="9" t="n">
        <v>2023</v>
      </c>
      <c r="E1784" s="11" t="n">
        <v>2767</v>
      </c>
      <c r="F1784" s="11" t="n">
        <v>335</v>
      </c>
      <c r="G1784" s="11" t="n">
        <v>343</v>
      </c>
      <c r="H1784" s="11" t="n">
        <v>51</v>
      </c>
      <c r="I1784" s="11" t="n">
        <v>2830</v>
      </c>
      <c r="J1784" s="11" t="n">
        <v>1905</v>
      </c>
      <c r="K1784" s="11" t="n">
        <v>5</v>
      </c>
      <c r="L1784" s="12" t="n">
        <v>18.4315142753885</v>
      </c>
      <c r="M1784" s="12" t="n">
        <v>1.80701120346946</v>
      </c>
      <c r="N1784" s="13" t="n">
        <v>0.673144876325088</v>
      </c>
      <c r="O1784" s="13" t="n">
        <v>1.02276834116372</v>
      </c>
      <c r="P1784" s="13" t="n">
        <v>0.123960968558005</v>
      </c>
      <c r="Q1784" s="13" t="n">
        <v>-0.387560867640549</v>
      </c>
      <c r="R1784" s="13" t="n">
        <v>-0.267094017094017</v>
      </c>
      <c r="S1784" s="11" t="n">
        <v>0</v>
      </c>
      <c r="T1784" s="13" t="n">
        <v>-0.135593220338983</v>
      </c>
      <c r="U1784" s="13" t="n">
        <v>-0.148616125150421</v>
      </c>
      <c r="V1784" s="11" t="n">
        <v>0</v>
      </c>
      <c r="W1784" s="13"/>
      <c r="X1784" s="11"/>
      <c r="Y1784" s="11"/>
      <c r="Z1784" s="11"/>
      <c r="AA1784" s="11"/>
      <c r="AB1784" s="10" t="s">
        <v>516</v>
      </c>
      <c r="AC1784" s="11" t="n">
        <v>15</v>
      </c>
      <c r="AD1784" s="11" t="n">
        <v>23</v>
      </c>
      <c r="AE1784" s="11" t="n">
        <v>7</v>
      </c>
      <c r="AF1784" s="11" t="n">
        <v>3</v>
      </c>
      <c r="AG1784" s="11" t="n">
        <v>3</v>
      </c>
      <c r="AH1784" s="11" t="n">
        <v>0</v>
      </c>
      <c r="AI1784" s="13" t="n">
        <v>0.294117647058824</v>
      </c>
      <c r="AJ1784" s="13" t="n">
        <v>0.450980392156863</v>
      </c>
      <c r="AK1784" s="13" t="n">
        <v>0.137254901960784</v>
      </c>
      <c r="AL1784" s="13" t="n">
        <v>0.0588235294117647</v>
      </c>
      <c r="AM1784" s="13" t="n">
        <v>0.0588235294117647</v>
      </c>
      <c r="AN1784" s="11" t="n">
        <v>1</v>
      </c>
      <c r="AO1784" s="13" t="n">
        <v>0.0192307692307692</v>
      </c>
      <c r="AP1784" s="11" t="n">
        <v>10</v>
      </c>
      <c r="AQ1784" s="11" t="n">
        <v>0</v>
      </c>
      <c r="AR1784" s="13" t="n">
        <v>0.161290322580645</v>
      </c>
      <c r="AS1784" s="13" t="n">
        <v>0</v>
      </c>
      <c r="AT1784" s="14" t="n">
        <f aca="false">SUMIFS(시도_소아과개폐업!$C$5:$C$293,시도_소아과개폐업!$A$5:$A$293,$D1784,시도_소아과개폐업!$B$5:$B$293,$B1784)</f>
        <v>25</v>
      </c>
      <c r="AU1784" s="14" t="n">
        <f aca="false">SUMIFS(시도_소아과개폐업!$D$5:$D$293,시도_소아과개폐업!$A$5:$A$293,$D1784,시도_소아과개폐업!$B$5:$B$293,$B1784)</f>
        <v>21</v>
      </c>
      <c r="AV1784" s="14" t="n">
        <f aca="false">SUMIFS(시도_소아과개폐업!$F$5:$F$293,시도_소아과개폐업!$A$5:$A$293,$D1784,시도_소아과개폐업!$B$5:$B$293,$B1784)</f>
        <v>4</v>
      </c>
      <c r="AW1784" s="15" t="n">
        <f aca="false">SUMIFS(시도_소아과개폐업!$G$5:$G$293,시도_소아과개폐업!$A$5:$A$293,$D1784,시도_소아과개폐업!$B$5:$B$293,$B1784)</f>
        <v>0.228260869565217</v>
      </c>
      <c r="AX1784" s="14" t="n">
        <f aca="false">SUMIFS(시도_소아과개폐업!$H$5:$H$293,시도_소아과개폐업!$A$5:$A$293,$D1784,시도_소아과개폐업!$B$5:$B$293,$B1784)</f>
        <v>73</v>
      </c>
      <c r="AY1784" s="14" t="n">
        <f aca="false">SUMIFS(시군구_병원급!$E$5:$E$3668,시군구_병원급!$A$5:$A$3668,$A1784,시군구_병원급!$D$5:$D$3668,$D1784)</f>
        <v>1</v>
      </c>
      <c r="AZ1784" s="14" t="n">
        <f aca="false">SUMIFS(시군구_병원급!$F$5:$F$3668,시군구_병원급!$A$5:$A$3668,$A1784,시군구_병원급!$D$5:$D$3668,$D1784)</f>
        <v>1</v>
      </c>
      <c r="BA1784" s="14" t="n">
        <f aca="false">SUMIFS(시군구_병원급!$G$5:$G$3668,시군구_병원급!$A$5:$A$3668,$A1784,시군구_병원급!$D$5:$D$3668,$D1784)</f>
        <v>6</v>
      </c>
      <c r="BB1784" s="14" t="n">
        <f aca="false">SUMIFS(시군구_병원급!$H$5:$H$3668,시군구_병원급!$A$5:$A$3668,$A1784,시군구_병원급!$D$5:$D$3668,$D1784)</f>
        <v>11</v>
      </c>
      <c r="BC1784" s="16" t="n">
        <f aca="false">K1784+AY1784</f>
        <v>6</v>
      </c>
      <c r="BD1784" s="17" t="n">
        <f aca="false">IF(E1784=0,"",(K1784+AY1784)/E1784*1000)</f>
        <v>2.16841344416335</v>
      </c>
      <c r="BE1784" s="16" t="n">
        <f aca="false">AY1784-SUMIFS(시군구_병원급!$E$5:$E$3668,시군구_병원급!$A$5:$A$3668,$A1784,시군구_병원급!$D$5:$D$3668,$D1784-3)</f>
        <v>-1</v>
      </c>
      <c r="BF1784" s="16" t="n">
        <f aca="false">IF(AY1784=0,1,0)</f>
        <v>0</v>
      </c>
      <c r="BG1784" s="16" t="n">
        <f aca="false">IF(K1784+AY1784=0,1,0)</f>
        <v>0</v>
      </c>
      <c r="BH1784" s="16" t="n">
        <f aca="false">AF1784+AG1784+AH1784</f>
        <v>6</v>
      </c>
      <c r="BI1784" s="18" t="n">
        <f aca="false">IF(H1784=0,"",BH1784/H1784)</f>
        <v>0.117647058823529</v>
      </c>
      <c r="BJ1784" s="16" t="n">
        <f aca="false">IF(AP1784="","",AP1784+AN1784)</f>
        <v>11</v>
      </c>
    </row>
    <row r="1785" customFormat="false" ht="15" hidden="false" customHeight="true" outlineLevel="0" collapsed="false">
      <c r="A1785" s="9" t="s">
        <v>415</v>
      </c>
      <c r="B1785" s="10" t="s">
        <v>409</v>
      </c>
      <c r="C1785" s="10" t="s">
        <v>416</v>
      </c>
      <c r="D1785" s="9" t="n">
        <v>2023</v>
      </c>
      <c r="E1785" s="11" t="n">
        <v>2984</v>
      </c>
      <c r="F1785" s="11" t="n">
        <v>395</v>
      </c>
      <c r="G1785" s="11" t="n">
        <v>399</v>
      </c>
      <c r="H1785" s="11" t="n">
        <v>67</v>
      </c>
      <c r="I1785" s="11" t="n">
        <v>3840</v>
      </c>
      <c r="J1785" s="11" t="n">
        <v>2572</v>
      </c>
      <c r="K1785" s="11" t="n">
        <v>3</v>
      </c>
      <c r="L1785" s="12" t="n">
        <v>22.4530831099196</v>
      </c>
      <c r="M1785" s="12" t="n">
        <v>1.00536193029491</v>
      </c>
      <c r="N1785" s="13" t="n">
        <v>0.669791666666667</v>
      </c>
      <c r="O1785" s="13" t="n">
        <v>1.28686327077748</v>
      </c>
      <c r="P1785" s="13" t="n">
        <v>0.133713136729223</v>
      </c>
      <c r="Q1785" s="13" t="n">
        <v>-0.28372539606337</v>
      </c>
      <c r="R1785" s="13" t="n">
        <v>-0.237093690248566</v>
      </c>
      <c r="S1785" s="11" t="n">
        <v>0</v>
      </c>
      <c r="T1785" s="13" t="n">
        <v>-0.0821917808219178</v>
      </c>
      <c r="U1785" s="13" t="n">
        <v>-0.115614923998158</v>
      </c>
      <c r="V1785" s="11" t="n">
        <v>0</v>
      </c>
      <c r="W1785" s="13"/>
      <c r="X1785" s="11"/>
      <c r="Y1785" s="11"/>
      <c r="Z1785" s="11"/>
      <c r="AA1785" s="11"/>
      <c r="AB1785" s="10" t="s">
        <v>516</v>
      </c>
      <c r="AC1785" s="11" t="n">
        <v>16</v>
      </c>
      <c r="AD1785" s="11" t="n">
        <v>24</v>
      </c>
      <c r="AE1785" s="11" t="n">
        <v>13</v>
      </c>
      <c r="AF1785" s="11" t="n">
        <v>5</v>
      </c>
      <c r="AG1785" s="11" t="n">
        <v>9</v>
      </c>
      <c r="AH1785" s="11" t="n">
        <v>0</v>
      </c>
      <c r="AI1785" s="13" t="n">
        <v>0.238805970149254</v>
      </c>
      <c r="AJ1785" s="13" t="n">
        <v>0.358208955223881</v>
      </c>
      <c r="AK1785" s="13" t="n">
        <v>0.194029850746269</v>
      </c>
      <c r="AL1785" s="13" t="n">
        <v>0.0746268656716418</v>
      </c>
      <c r="AM1785" s="13" t="n">
        <v>0.134328358208955</v>
      </c>
      <c r="AN1785" s="11" t="n">
        <v>0</v>
      </c>
      <c r="AO1785" s="13" t="n">
        <v>0</v>
      </c>
      <c r="AP1785" s="11" t="n">
        <v>6</v>
      </c>
      <c r="AQ1785" s="11" t="n">
        <v>0</v>
      </c>
      <c r="AR1785" s="13" t="n">
        <v>0.0821917808219178</v>
      </c>
      <c r="AS1785" s="13" t="n">
        <v>0</v>
      </c>
      <c r="AT1785" s="14" t="n">
        <f aca="false">SUMIFS(시도_소아과개폐업!$C$5:$C$293,시도_소아과개폐업!$A$5:$A$293,$D1785,시도_소아과개폐업!$B$5:$B$293,$B1785)</f>
        <v>25</v>
      </c>
      <c r="AU1785" s="14" t="n">
        <f aca="false">SUMIFS(시도_소아과개폐업!$D$5:$D$293,시도_소아과개폐업!$A$5:$A$293,$D1785,시도_소아과개폐업!$B$5:$B$293,$B1785)</f>
        <v>21</v>
      </c>
      <c r="AV1785" s="14" t="n">
        <f aca="false">SUMIFS(시도_소아과개폐업!$F$5:$F$293,시도_소아과개폐업!$A$5:$A$293,$D1785,시도_소아과개폐업!$B$5:$B$293,$B1785)</f>
        <v>4</v>
      </c>
      <c r="AW1785" s="15" t="n">
        <f aca="false">SUMIFS(시도_소아과개폐업!$G$5:$G$293,시도_소아과개폐업!$A$5:$A$293,$D1785,시도_소아과개폐업!$B$5:$B$293,$B1785)</f>
        <v>0.228260869565217</v>
      </c>
      <c r="AX1785" s="14" t="n">
        <f aca="false">SUMIFS(시도_소아과개폐업!$H$5:$H$293,시도_소아과개폐업!$A$5:$A$293,$D1785,시도_소아과개폐업!$B$5:$B$293,$B1785)</f>
        <v>73</v>
      </c>
      <c r="AY1785" s="14" t="n">
        <f aca="false">SUMIFS(시군구_병원급!$E$5:$E$3668,시군구_병원급!$A$5:$A$3668,$A1785,시군구_병원급!$D$5:$D$3668,$D1785)</f>
        <v>3</v>
      </c>
      <c r="AZ1785" s="14" t="n">
        <f aca="false">SUMIFS(시군구_병원급!$F$5:$F$3668,시군구_병원급!$A$5:$A$3668,$A1785,시군구_병원급!$D$5:$D$3668,$D1785)</f>
        <v>0</v>
      </c>
      <c r="BA1785" s="14" t="n">
        <f aca="false">SUMIFS(시군구_병원급!$G$5:$G$3668,시군구_병원급!$A$5:$A$3668,$A1785,시군구_병원급!$D$5:$D$3668,$D1785)</f>
        <v>4</v>
      </c>
      <c r="BB1785" s="14" t="n">
        <f aca="false">SUMIFS(시군구_병원급!$H$5:$H$3668,시군구_병원급!$A$5:$A$3668,$A1785,시군구_병원급!$D$5:$D$3668,$D1785)</f>
        <v>12</v>
      </c>
      <c r="BC1785" s="16" t="n">
        <f aca="false">K1785+AY1785</f>
        <v>6</v>
      </c>
      <c r="BD1785" s="17" t="n">
        <f aca="false">IF(E1785=0,"",(K1785+AY1785)/E1785*1000)</f>
        <v>2.01072386058981</v>
      </c>
      <c r="BE1785" s="16" t="n">
        <f aca="false">AY1785-SUMIFS(시군구_병원급!$E$5:$E$3668,시군구_병원급!$A$5:$A$3668,$A1785,시군구_병원급!$D$5:$D$3668,$D1785-3)</f>
        <v>0</v>
      </c>
      <c r="BF1785" s="16" t="n">
        <f aca="false">IF(AY1785=0,1,0)</f>
        <v>0</v>
      </c>
      <c r="BG1785" s="16" t="n">
        <f aca="false">IF(K1785+AY1785=0,1,0)</f>
        <v>0</v>
      </c>
      <c r="BH1785" s="16" t="n">
        <f aca="false">AF1785+AG1785+AH1785</f>
        <v>14</v>
      </c>
      <c r="BI1785" s="18" t="n">
        <f aca="false">IF(H1785=0,"",BH1785/H1785)</f>
        <v>0.208955223880597</v>
      </c>
      <c r="BJ1785" s="16" t="n">
        <f aca="false">IF(AP1785="","",AP1785+AN1785)</f>
        <v>6</v>
      </c>
    </row>
    <row r="1786" customFormat="false" ht="15" hidden="false" customHeight="true" outlineLevel="0" collapsed="false">
      <c r="A1786" s="9" t="s">
        <v>417</v>
      </c>
      <c r="B1786" s="10" t="s">
        <v>409</v>
      </c>
      <c r="C1786" s="10" t="s">
        <v>418</v>
      </c>
      <c r="D1786" s="9" t="n">
        <v>2023</v>
      </c>
      <c r="E1786" s="11" t="n">
        <v>18828</v>
      </c>
      <c r="F1786" s="11" t="n">
        <v>2497</v>
      </c>
      <c r="G1786" s="11" t="n">
        <v>2513</v>
      </c>
      <c r="H1786" s="11" t="n">
        <v>362</v>
      </c>
      <c r="I1786" s="11" t="n">
        <v>16025</v>
      </c>
      <c r="J1786" s="11" t="n">
        <v>10994</v>
      </c>
      <c r="K1786" s="11" t="n">
        <v>19</v>
      </c>
      <c r="L1786" s="12" t="n">
        <v>19.2266836626301</v>
      </c>
      <c r="M1786" s="12" t="n">
        <v>1.00913533035904</v>
      </c>
      <c r="N1786" s="13" t="n">
        <v>0.686053042121685</v>
      </c>
      <c r="O1786" s="13" t="n">
        <v>0.851125982579137</v>
      </c>
      <c r="P1786" s="13" t="n">
        <v>0.133471425536435</v>
      </c>
      <c r="Q1786" s="13" t="n">
        <v>-0.268559885008353</v>
      </c>
      <c r="R1786" s="13" t="n">
        <v>-0.16093489148581</v>
      </c>
      <c r="S1786" s="11" t="n">
        <v>2</v>
      </c>
      <c r="T1786" s="13" t="n">
        <v>-0.108374384236453</v>
      </c>
      <c r="U1786" s="13" t="n">
        <v>-0.0652706486234251</v>
      </c>
      <c r="V1786" s="11" t="n">
        <v>0</v>
      </c>
      <c r="W1786" s="13"/>
      <c r="X1786" s="11"/>
      <c r="Y1786" s="11"/>
      <c r="Z1786" s="11"/>
      <c r="AA1786" s="11"/>
      <c r="AB1786" s="10" t="s">
        <v>516</v>
      </c>
      <c r="AC1786" s="11" t="n">
        <v>59</v>
      </c>
      <c r="AD1786" s="11" t="n">
        <v>126</v>
      </c>
      <c r="AE1786" s="11" t="n">
        <v>163</v>
      </c>
      <c r="AF1786" s="11" t="n">
        <v>2</v>
      </c>
      <c r="AG1786" s="11" t="n">
        <v>12</v>
      </c>
      <c r="AH1786" s="11" t="n">
        <v>0</v>
      </c>
      <c r="AI1786" s="13" t="n">
        <v>0.162983425414365</v>
      </c>
      <c r="AJ1786" s="13" t="n">
        <v>0.348066298342541</v>
      </c>
      <c r="AK1786" s="13" t="n">
        <v>0.450276243093923</v>
      </c>
      <c r="AL1786" s="13" t="n">
        <v>0.00552486187845304</v>
      </c>
      <c r="AM1786" s="13" t="n">
        <v>0.0331491712707182</v>
      </c>
      <c r="AN1786" s="11" t="n">
        <v>6</v>
      </c>
      <c r="AO1786" s="13" t="n">
        <v>0.016304347826087</v>
      </c>
      <c r="AP1786" s="11" t="n">
        <v>57</v>
      </c>
      <c r="AQ1786" s="11" t="n">
        <v>9</v>
      </c>
      <c r="AR1786" s="13" t="n">
        <v>0.137019230769231</v>
      </c>
      <c r="AS1786" s="13" t="n">
        <v>0.0216346153846154</v>
      </c>
      <c r="AT1786" s="14" t="n">
        <f aca="false">SUMIFS(시도_소아과개폐업!$C$5:$C$293,시도_소아과개폐업!$A$5:$A$293,$D1786,시도_소아과개폐업!$B$5:$B$293,$B1786)</f>
        <v>25</v>
      </c>
      <c r="AU1786" s="14" t="n">
        <f aca="false">SUMIFS(시도_소아과개폐업!$D$5:$D$293,시도_소아과개폐업!$A$5:$A$293,$D1786,시도_소아과개폐업!$B$5:$B$293,$B1786)</f>
        <v>21</v>
      </c>
      <c r="AV1786" s="14" t="n">
        <f aca="false">SUMIFS(시도_소아과개폐업!$F$5:$F$293,시도_소아과개폐업!$A$5:$A$293,$D1786,시도_소아과개폐업!$B$5:$B$293,$B1786)</f>
        <v>4</v>
      </c>
      <c r="AW1786" s="15" t="n">
        <f aca="false">SUMIFS(시도_소아과개폐업!$G$5:$G$293,시도_소아과개폐업!$A$5:$A$293,$D1786,시도_소아과개폐업!$B$5:$B$293,$B1786)</f>
        <v>0.228260869565217</v>
      </c>
      <c r="AX1786" s="14" t="n">
        <f aca="false">SUMIFS(시도_소아과개폐업!$H$5:$H$293,시도_소아과개폐업!$A$5:$A$293,$D1786,시도_소아과개폐업!$B$5:$B$293,$B1786)</f>
        <v>73</v>
      </c>
      <c r="AY1786" s="14" t="n">
        <f aca="false">SUMIFS(시군구_병원급!$E$5:$E$3668,시군구_병원급!$A$5:$A$3668,$A1786,시군구_병원급!$D$5:$D$3668,$D1786)</f>
        <v>28</v>
      </c>
      <c r="AZ1786" s="14" t="n">
        <f aca="false">SUMIFS(시군구_병원급!$F$5:$F$3668,시군구_병원급!$A$5:$A$3668,$A1786,시군구_병원급!$D$5:$D$3668,$D1786)</f>
        <v>5</v>
      </c>
      <c r="BA1786" s="14" t="n">
        <f aca="false">SUMIFS(시군구_병원급!$G$5:$G$3668,시군구_병원급!$A$5:$A$3668,$A1786,시군구_병원급!$D$5:$D$3668,$D1786)</f>
        <v>26</v>
      </c>
      <c r="BB1786" s="14" t="n">
        <f aca="false">SUMIFS(시군구_병원급!$H$5:$H$3668,시군구_병원급!$A$5:$A$3668,$A1786,시군구_병원급!$D$5:$D$3668,$D1786)</f>
        <v>68</v>
      </c>
      <c r="BC1786" s="16" t="n">
        <f aca="false">K1786+AY1786</f>
        <v>47</v>
      </c>
      <c r="BD1786" s="17" t="n">
        <f aca="false">IF(E1786=0,"",(K1786+AY1786)/E1786*1000)</f>
        <v>2.49628213299341</v>
      </c>
      <c r="BE1786" s="16" t="n">
        <f aca="false">AY1786-SUMIFS(시군구_병원급!$E$5:$E$3668,시군구_병원급!$A$5:$A$3668,$A1786,시군구_병원급!$D$5:$D$3668,$D1786-3)</f>
        <v>-2</v>
      </c>
      <c r="BF1786" s="16" t="n">
        <f aca="false">IF(AY1786=0,1,0)</f>
        <v>0</v>
      </c>
      <c r="BG1786" s="16" t="n">
        <f aca="false">IF(K1786+AY1786=0,1,0)</f>
        <v>0</v>
      </c>
      <c r="BH1786" s="16" t="n">
        <f aca="false">AF1786+AG1786+AH1786</f>
        <v>14</v>
      </c>
      <c r="BI1786" s="18" t="n">
        <f aca="false">IF(H1786=0,"",BH1786/H1786)</f>
        <v>0.0386740331491713</v>
      </c>
      <c r="BJ1786" s="16" t="n">
        <f aca="false">IF(AP1786="","",AP1786+AN1786)</f>
        <v>63</v>
      </c>
    </row>
    <row r="1787" customFormat="false" ht="15" hidden="false" customHeight="true" outlineLevel="0" collapsed="false">
      <c r="A1787" s="9" t="s">
        <v>419</v>
      </c>
      <c r="B1787" s="10" t="s">
        <v>409</v>
      </c>
      <c r="C1787" s="10" t="s">
        <v>420</v>
      </c>
      <c r="D1787" s="9" t="n">
        <v>2023</v>
      </c>
      <c r="E1787" s="11" t="n">
        <v>2106</v>
      </c>
      <c r="F1787" s="11" t="n">
        <v>261</v>
      </c>
      <c r="G1787" s="11" t="n">
        <v>264</v>
      </c>
      <c r="H1787" s="11" t="n">
        <v>45</v>
      </c>
      <c r="I1787" s="11" t="n">
        <v>2289</v>
      </c>
      <c r="J1787" s="11" t="n">
        <v>1377</v>
      </c>
      <c r="K1787" s="11" t="n">
        <v>1</v>
      </c>
      <c r="L1787" s="12" t="n">
        <v>21.3675213675214</v>
      </c>
      <c r="M1787" s="12" t="n">
        <v>0.474833808167142</v>
      </c>
      <c r="N1787" s="13" t="n">
        <v>0.601572739187418</v>
      </c>
      <c r="O1787" s="13" t="n">
        <v>1.08689458689459</v>
      </c>
      <c r="P1787" s="13" t="n">
        <v>0.125356125356125</v>
      </c>
      <c r="Q1787" s="13" t="n">
        <v>-0.290192113245703</v>
      </c>
      <c r="R1787" s="13" t="n">
        <v>-0.292225201072386</v>
      </c>
      <c r="S1787" s="11" t="n">
        <v>-1</v>
      </c>
      <c r="T1787" s="13" t="n">
        <v>-0.0425531914893617</v>
      </c>
      <c r="U1787" s="13" t="n">
        <v>-0.0163300386764074</v>
      </c>
      <c r="V1787" s="11" t="n">
        <v>0</v>
      </c>
      <c r="W1787" s="13"/>
      <c r="X1787" s="11"/>
      <c r="Y1787" s="11"/>
      <c r="Z1787" s="11"/>
      <c r="AA1787" s="11"/>
      <c r="AB1787" s="10" t="s">
        <v>516</v>
      </c>
      <c r="AC1787" s="11" t="n">
        <v>12</v>
      </c>
      <c r="AD1787" s="11" t="n">
        <v>9</v>
      </c>
      <c r="AE1787" s="11" t="n">
        <v>13</v>
      </c>
      <c r="AF1787" s="11" t="n">
        <v>1</v>
      </c>
      <c r="AG1787" s="11" t="n">
        <v>10</v>
      </c>
      <c r="AH1787" s="11" t="n">
        <v>0</v>
      </c>
      <c r="AI1787" s="13" t="n">
        <v>0.266666666666667</v>
      </c>
      <c r="AJ1787" s="13" t="n">
        <v>0.2</v>
      </c>
      <c r="AK1787" s="13" t="n">
        <v>0.288888888888889</v>
      </c>
      <c r="AL1787" s="13" t="n">
        <v>0.0222222222222222</v>
      </c>
      <c r="AM1787" s="13" t="n">
        <v>0.222222222222222</v>
      </c>
      <c r="AN1787" s="11" t="n">
        <v>1</v>
      </c>
      <c r="AO1787" s="13" t="n">
        <v>0.0217391304347826</v>
      </c>
      <c r="AP1787" s="11" t="n">
        <v>5</v>
      </c>
      <c r="AQ1787" s="11" t="n">
        <v>3</v>
      </c>
      <c r="AR1787" s="13" t="n">
        <v>0.104166666666667</v>
      </c>
      <c r="AS1787" s="13" t="n">
        <v>0.0625</v>
      </c>
      <c r="AT1787" s="14" t="n">
        <f aca="false">SUMIFS(시도_소아과개폐업!$C$5:$C$293,시도_소아과개폐업!$A$5:$A$293,$D1787,시도_소아과개폐업!$B$5:$B$293,$B1787)</f>
        <v>25</v>
      </c>
      <c r="AU1787" s="14" t="n">
        <f aca="false">SUMIFS(시도_소아과개폐업!$D$5:$D$293,시도_소아과개폐업!$A$5:$A$293,$D1787,시도_소아과개폐업!$B$5:$B$293,$B1787)</f>
        <v>21</v>
      </c>
      <c r="AV1787" s="14" t="n">
        <f aca="false">SUMIFS(시도_소아과개폐업!$F$5:$F$293,시도_소아과개폐업!$A$5:$A$293,$D1787,시도_소아과개폐업!$B$5:$B$293,$B1787)</f>
        <v>4</v>
      </c>
      <c r="AW1787" s="15" t="n">
        <f aca="false">SUMIFS(시도_소아과개폐업!$G$5:$G$293,시도_소아과개폐업!$A$5:$A$293,$D1787,시도_소아과개폐업!$B$5:$B$293,$B1787)</f>
        <v>0.228260869565217</v>
      </c>
      <c r="AX1787" s="14" t="n">
        <f aca="false">SUMIFS(시도_소아과개폐업!$H$5:$H$293,시도_소아과개폐업!$A$5:$A$293,$D1787,시도_소아과개폐업!$B$5:$B$293,$B1787)</f>
        <v>73</v>
      </c>
      <c r="AY1787" s="14" t="n">
        <f aca="false">SUMIFS(시군구_병원급!$E$5:$E$3668,시군구_병원급!$A$5:$A$3668,$A1787,시군구_병원급!$D$5:$D$3668,$D1787)</f>
        <v>5</v>
      </c>
      <c r="AZ1787" s="14" t="n">
        <f aca="false">SUMIFS(시군구_병원급!$F$5:$F$3668,시군구_병원급!$A$5:$A$3668,$A1787,시군구_병원급!$D$5:$D$3668,$D1787)</f>
        <v>0</v>
      </c>
      <c r="BA1787" s="14" t="n">
        <f aca="false">SUMIFS(시군구_병원급!$G$5:$G$3668,시군구_병원급!$A$5:$A$3668,$A1787,시군구_병원급!$D$5:$D$3668,$D1787)</f>
        <v>7</v>
      </c>
      <c r="BB1787" s="14" t="n">
        <f aca="false">SUMIFS(시군구_병원급!$H$5:$H$3668,시군구_병원급!$A$5:$A$3668,$A1787,시군구_병원급!$D$5:$D$3668,$D1787)</f>
        <v>14</v>
      </c>
      <c r="BC1787" s="16" t="n">
        <f aca="false">K1787+AY1787</f>
        <v>6</v>
      </c>
      <c r="BD1787" s="17" t="n">
        <f aca="false">IF(E1787=0,"",(K1787+AY1787)/E1787*1000)</f>
        <v>2.84900284900285</v>
      </c>
      <c r="BE1787" s="16" t="n">
        <f aca="false">AY1787-SUMIFS(시군구_병원급!$E$5:$E$3668,시군구_병원급!$A$5:$A$3668,$A1787,시군구_병원급!$D$5:$D$3668,$D1787-3)</f>
        <v>0</v>
      </c>
      <c r="BF1787" s="16" t="n">
        <f aca="false">IF(AY1787=0,1,0)</f>
        <v>0</v>
      </c>
      <c r="BG1787" s="16" t="n">
        <f aca="false">IF(K1787+AY1787=0,1,0)</f>
        <v>0</v>
      </c>
      <c r="BH1787" s="16" t="n">
        <f aca="false">AF1787+AG1787+AH1787</f>
        <v>11</v>
      </c>
      <c r="BI1787" s="18" t="n">
        <f aca="false">IF(H1787=0,"",BH1787/H1787)</f>
        <v>0.244444444444444</v>
      </c>
      <c r="BJ1787" s="16" t="n">
        <f aca="false">IF(AP1787="","",AP1787+AN1787)</f>
        <v>6</v>
      </c>
    </row>
    <row r="1788" customFormat="false" ht="15" hidden="false" customHeight="true" outlineLevel="0" collapsed="false">
      <c r="A1788" s="9" t="s">
        <v>421</v>
      </c>
      <c r="B1788" s="10" t="s">
        <v>409</v>
      </c>
      <c r="C1788" s="10" t="s">
        <v>422</v>
      </c>
      <c r="D1788" s="9" t="n">
        <v>2023</v>
      </c>
      <c r="E1788" s="11" t="n">
        <v>7852</v>
      </c>
      <c r="F1788" s="11" t="n">
        <v>825</v>
      </c>
      <c r="G1788" s="11" t="n">
        <v>816</v>
      </c>
      <c r="H1788" s="11" t="n">
        <v>152</v>
      </c>
      <c r="I1788" s="11" t="n">
        <v>6657</v>
      </c>
      <c r="J1788" s="11" t="n">
        <v>4463</v>
      </c>
      <c r="K1788" s="11" t="n">
        <v>4</v>
      </c>
      <c r="L1788" s="12" t="n">
        <v>19.3581253183902</v>
      </c>
      <c r="M1788" s="12" t="n">
        <v>0.509424350483953</v>
      </c>
      <c r="N1788" s="13" t="n">
        <v>0.670422112062491</v>
      </c>
      <c r="O1788" s="13" t="n">
        <v>0.847809475292919</v>
      </c>
      <c r="P1788" s="13" t="n">
        <v>0.103922567498726</v>
      </c>
      <c r="Q1788" s="13" t="n">
        <v>-0.42882083363643</v>
      </c>
      <c r="R1788" s="13" t="n">
        <v>-0.435684647302905</v>
      </c>
      <c r="S1788" s="11" t="n">
        <v>0</v>
      </c>
      <c r="T1788" s="13" t="n">
        <v>-0.136363636363636</v>
      </c>
      <c r="U1788" s="13" t="n">
        <v>-0.104881000403388</v>
      </c>
      <c r="V1788" s="11" t="n">
        <v>0</v>
      </c>
      <c r="W1788" s="13"/>
      <c r="X1788" s="11"/>
      <c r="Y1788" s="11"/>
      <c r="Z1788" s="11"/>
      <c r="AA1788" s="11"/>
      <c r="AB1788" s="10" t="s">
        <v>516</v>
      </c>
      <c r="AC1788" s="11" t="n">
        <v>24</v>
      </c>
      <c r="AD1788" s="11" t="n">
        <v>54</v>
      </c>
      <c r="AE1788" s="11" t="n">
        <v>64</v>
      </c>
      <c r="AF1788" s="11" t="n">
        <v>5</v>
      </c>
      <c r="AG1788" s="11" t="n">
        <v>4</v>
      </c>
      <c r="AH1788" s="11" t="n">
        <v>1</v>
      </c>
      <c r="AI1788" s="13" t="n">
        <v>0.157894736842105</v>
      </c>
      <c r="AJ1788" s="13" t="n">
        <v>0.355263157894737</v>
      </c>
      <c r="AK1788" s="13" t="n">
        <v>0.421052631578947</v>
      </c>
      <c r="AL1788" s="13" t="n">
        <v>0.0328947368421053</v>
      </c>
      <c r="AM1788" s="13" t="n">
        <v>0.0263157894736842</v>
      </c>
      <c r="AN1788" s="11" t="n">
        <v>4</v>
      </c>
      <c r="AO1788" s="13" t="n">
        <v>0.0256410256410256</v>
      </c>
      <c r="AP1788" s="11" t="n">
        <v>25</v>
      </c>
      <c r="AQ1788" s="11" t="n">
        <v>1</v>
      </c>
      <c r="AR1788" s="13" t="n">
        <v>0.138121546961326</v>
      </c>
      <c r="AS1788" s="13" t="n">
        <v>0.00552486187845304</v>
      </c>
      <c r="AT1788" s="14" t="n">
        <f aca="false">SUMIFS(시도_소아과개폐업!$C$5:$C$293,시도_소아과개폐업!$A$5:$A$293,$D1788,시도_소아과개폐업!$B$5:$B$293,$B1788)</f>
        <v>25</v>
      </c>
      <c r="AU1788" s="14" t="n">
        <f aca="false">SUMIFS(시도_소아과개폐업!$D$5:$D$293,시도_소아과개폐업!$A$5:$A$293,$D1788,시도_소아과개폐업!$B$5:$B$293,$B1788)</f>
        <v>21</v>
      </c>
      <c r="AV1788" s="14" t="n">
        <f aca="false">SUMIFS(시도_소아과개폐업!$F$5:$F$293,시도_소아과개폐업!$A$5:$A$293,$D1788,시도_소아과개폐업!$B$5:$B$293,$B1788)</f>
        <v>4</v>
      </c>
      <c r="AW1788" s="15" t="n">
        <f aca="false">SUMIFS(시도_소아과개폐업!$G$5:$G$293,시도_소아과개폐업!$A$5:$A$293,$D1788,시도_소아과개폐업!$B$5:$B$293,$B1788)</f>
        <v>0.228260869565217</v>
      </c>
      <c r="AX1788" s="14" t="n">
        <f aca="false">SUMIFS(시도_소아과개폐업!$H$5:$H$293,시도_소아과개폐업!$A$5:$A$293,$D1788,시도_소아과개폐업!$B$5:$B$293,$B1788)</f>
        <v>73</v>
      </c>
      <c r="AY1788" s="14" t="n">
        <f aca="false">SUMIFS(시군구_병원급!$E$5:$E$3668,시군구_병원급!$A$5:$A$3668,$A1788,시군구_병원급!$D$5:$D$3668,$D1788)</f>
        <v>7</v>
      </c>
      <c r="AZ1788" s="14" t="n">
        <f aca="false">SUMIFS(시군구_병원급!$F$5:$F$3668,시군구_병원급!$A$5:$A$3668,$A1788,시군구_병원급!$D$5:$D$3668,$D1788)</f>
        <v>3</v>
      </c>
      <c r="BA1788" s="14" t="n">
        <f aca="false">SUMIFS(시군구_병원급!$G$5:$G$3668,시군구_병원급!$A$5:$A$3668,$A1788,시군구_병원급!$D$5:$D$3668,$D1788)</f>
        <v>9</v>
      </c>
      <c r="BB1788" s="14" t="n">
        <f aca="false">SUMIFS(시군구_병원급!$H$5:$H$3668,시군구_병원급!$A$5:$A$3668,$A1788,시군구_병원급!$D$5:$D$3668,$D1788)</f>
        <v>15</v>
      </c>
      <c r="BC1788" s="16" t="n">
        <f aca="false">K1788+AY1788</f>
        <v>11</v>
      </c>
      <c r="BD1788" s="17" t="n">
        <f aca="false">IF(E1788=0,"",(K1788+AY1788)/E1788*1000)</f>
        <v>1.40091696383087</v>
      </c>
      <c r="BE1788" s="16" t="n">
        <f aca="false">AY1788-SUMIFS(시군구_병원급!$E$5:$E$3668,시군구_병원급!$A$5:$A$3668,$A1788,시군구_병원급!$D$5:$D$3668,$D1788-3)</f>
        <v>0</v>
      </c>
      <c r="BF1788" s="16" t="n">
        <f aca="false">IF(AY1788=0,1,0)</f>
        <v>0</v>
      </c>
      <c r="BG1788" s="16" t="n">
        <f aca="false">IF(K1788+AY1788=0,1,0)</f>
        <v>0</v>
      </c>
      <c r="BH1788" s="16" t="n">
        <f aca="false">AF1788+AG1788+AH1788</f>
        <v>10</v>
      </c>
      <c r="BI1788" s="18" t="n">
        <f aca="false">IF(H1788=0,"",BH1788/H1788)</f>
        <v>0.0657894736842105</v>
      </c>
      <c r="BJ1788" s="16" t="n">
        <f aca="false">IF(AP1788="","",AP1788+AN1788)</f>
        <v>29</v>
      </c>
    </row>
    <row r="1789" customFormat="false" ht="15" hidden="false" customHeight="true" outlineLevel="0" collapsed="false">
      <c r="A1789" s="9" t="s">
        <v>423</v>
      </c>
      <c r="B1789" s="10" t="s">
        <v>409</v>
      </c>
      <c r="C1789" s="10" t="s">
        <v>424</v>
      </c>
      <c r="D1789" s="9" t="n">
        <v>2023</v>
      </c>
      <c r="E1789" s="11" t="n">
        <v>13744</v>
      </c>
      <c r="F1789" s="11" t="n">
        <v>1669</v>
      </c>
      <c r="G1789" s="11" t="n">
        <v>1682</v>
      </c>
      <c r="H1789" s="11" t="n">
        <v>264</v>
      </c>
      <c r="I1789" s="11" t="n">
        <v>11055</v>
      </c>
      <c r="J1789" s="11" t="n">
        <v>7157</v>
      </c>
      <c r="K1789" s="11" t="n">
        <v>17</v>
      </c>
      <c r="L1789" s="12" t="n">
        <v>19.2083818393481</v>
      </c>
      <c r="M1789" s="12" t="n">
        <v>1.23690337601863</v>
      </c>
      <c r="N1789" s="13" t="n">
        <v>0.647399366802352</v>
      </c>
      <c r="O1789" s="13" t="n">
        <v>0.804350989522701</v>
      </c>
      <c r="P1789" s="13" t="n">
        <v>0.122380675203725</v>
      </c>
      <c r="Q1789" s="13" t="n">
        <v>-0.273803233646835</v>
      </c>
      <c r="R1789" s="13" t="n">
        <v>-0.290295358649789</v>
      </c>
      <c r="S1789" s="11" t="n">
        <v>0</v>
      </c>
      <c r="T1789" s="13" t="n">
        <v>-0.117056856187291</v>
      </c>
      <c r="U1789" s="13" t="n">
        <v>-0.0884729551451188</v>
      </c>
      <c r="V1789" s="11" t="n">
        <v>0</v>
      </c>
      <c r="W1789" s="13"/>
      <c r="X1789" s="11"/>
      <c r="Y1789" s="11"/>
      <c r="Z1789" s="11"/>
      <c r="AA1789" s="11"/>
      <c r="AB1789" s="10" t="s">
        <v>516</v>
      </c>
      <c r="AC1789" s="11" t="n">
        <v>35</v>
      </c>
      <c r="AD1789" s="11" t="n">
        <v>96</v>
      </c>
      <c r="AE1789" s="11" t="n">
        <v>114</v>
      </c>
      <c r="AF1789" s="11" t="n">
        <v>5</v>
      </c>
      <c r="AG1789" s="11" t="n">
        <v>13</v>
      </c>
      <c r="AH1789" s="11" t="n">
        <v>1</v>
      </c>
      <c r="AI1789" s="13" t="n">
        <v>0.132575757575758</v>
      </c>
      <c r="AJ1789" s="13" t="n">
        <v>0.363636363636364</v>
      </c>
      <c r="AK1789" s="13" t="n">
        <v>0.431818181818182</v>
      </c>
      <c r="AL1789" s="13" t="n">
        <v>0.0189393939393939</v>
      </c>
      <c r="AM1789" s="13" t="n">
        <v>0.0492424242424242</v>
      </c>
      <c r="AN1789" s="11" t="n">
        <v>7</v>
      </c>
      <c r="AO1789" s="13" t="n">
        <v>0.025830258302583</v>
      </c>
      <c r="AP1789" s="11" t="n">
        <v>39</v>
      </c>
      <c r="AQ1789" s="11" t="n">
        <v>7</v>
      </c>
      <c r="AR1789" s="13" t="n">
        <v>0.128712871287129</v>
      </c>
      <c r="AS1789" s="13" t="n">
        <v>0.0231023102310231</v>
      </c>
      <c r="AT1789" s="14" t="n">
        <f aca="false">SUMIFS(시도_소아과개폐업!$C$5:$C$293,시도_소아과개폐업!$A$5:$A$293,$D1789,시도_소아과개폐업!$B$5:$B$293,$B1789)</f>
        <v>25</v>
      </c>
      <c r="AU1789" s="14" t="n">
        <f aca="false">SUMIFS(시도_소아과개폐업!$D$5:$D$293,시도_소아과개폐업!$A$5:$A$293,$D1789,시도_소아과개폐업!$B$5:$B$293,$B1789)</f>
        <v>21</v>
      </c>
      <c r="AV1789" s="14" t="n">
        <f aca="false">SUMIFS(시도_소아과개폐업!$F$5:$F$293,시도_소아과개폐업!$A$5:$A$293,$D1789,시도_소아과개폐업!$B$5:$B$293,$B1789)</f>
        <v>4</v>
      </c>
      <c r="AW1789" s="15" t="n">
        <f aca="false">SUMIFS(시도_소아과개폐업!$G$5:$G$293,시도_소아과개폐업!$A$5:$A$293,$D1789,시도_소아과개폐업!$B$5:$B$293,$B1789)</f>
        <v>0.228260869565217</v>
      </c>
      <c r="AX1789" s="14" t="n">
        <f aca="false">SUMIFS(시도_소아과개폐업!$H$5:$H$293,시도_소아과개폐업!$A$5:$A$293,$D1789,시도_소아과개폐업!$B$5:$B$293,$B1789)</f>
        <v>73</v>
      </c>
      <c r="AY1789" s="14" t="n">
        <f aca="false">SUMIFS(시군구_병원급!$E$5:$E$3668,시군구_병원급!$A$5:$A$3668,$A1789,시군구_병원급!$D$5:$D$3668,$D1789)</f>
        <v>13</v>
      </c>
      <c r="AZ1789" s="14" t="n">
        <f aca="false">SUMIFS(시군구_병원급!$F$5:$F$3668,시군구_병원급!$A$5:$A$3668,$A1789,시군구_병원급!$D$5:$D$3668,$D1789)</f>
        <v>3</v>
      </c>
      <c r="BA1789" s="14" t="n">
        <f aca="false">SUMIFS(시군구_병원급!$G$5:$G$3668,시군구_병원급!$A$5:$A$3668,$A1789,시군구_병원급!$D$5:$D$3668,$D1789)</f>
        <v>13</v>
      </c>
      <c r="BB1789" s="14" t="n">
        <f aca="false">SUMIFS(시군구_병원급!$H$5:$H$3668,시군구_병원급!$A$5:$A$3668,$A1789,시군구_병원급!$D$5:$D$3668,$D1789)</f>
        <v>37</v>
      </c>
      <c r="BC1789" s="16" t="n">
        <f aca="false">K1789+AY1789</f>
        <v>30</v>
      </c>
      <c r="BD1789" s="17" t="n">
        <f aca="false">IF(E1789=0,"",(K1789+AY1789)/E1789*1000)</f>
        <v>2.18277066356228</v>
      </c>
      <c r="BE1789" s="16" t="n">
        <f aca="false">AY1789-SUMIFS(시군구_병원급!$E$5:$E$3668,시군구_병원급!$A$5:$A$3668,$A1789,시군구_병원급!$D$5:$D$3668,$D1789-3)</f>
        <v>0</v>
      </c>
      <c r="BF1789" s="16" t="n">
        <f aca="false">IF(AY1789=0,1,0)</f>
        <v>0</v>
      </c>
      <c r="BG1789" s="16" t="n">
        <f aca="false">IF(K1789+AY1789=0,1,0)</f>
        <v>0</v>
      </c>
      <c r="BH1789" s="16" t="n">
        <f aca="false">AF1789+AG1789+AH1789</f>
        <v>19</v>
      </c>
      <c r="BI1789" s="18" t="n">
        <f aca="false">IF(H1789=0,"",BH1789/H1789)</f>
        <v>0.071969696969697</v>
      </c>
      <c r="BJ1789" s="16" t="n">
        <f aca="false">IF(AP1789="","",AP1789+AN1789)</f>
        <v>46</v>
      </c>
    </row>
    <row r="1790" customFormat="false" ht="15" hidden="false" customHeight="true" outlineLevel="0" collapsed="false">
      <c r="A1790" s="9" t="s">
        <v>425</v>
      </c>
      <c r="B1790" s="10" t="s">
        <v>409</v>
      </c>
      <c r="C1790" s="10" t="s">
        <v>426</v>
      </c>
      <c r="D1790" s="9" t="n">
        <v>2023</v>
      </c>
      <c r="E1790" s="11" t="n">
        <v>435</v>
      </c>
      <c r="F1790" s="11" t="n">
        <v>50</v>
      </c>
      <c r="G1790" s="11" t="n">
        <v>53</v>
      </c>
      <c r="H1790" s="11" t="n">
        <v>6</v>
      </c>
      <c r="I1790" s="11" t="n">
        <v>254</v>
      </c>
      <c r="J1790" s="11" t="n">
        <v>170</v>
      </c>
      <c r="K1790" s="11" t="n">
        <v>0</v>
      </c>
      <c r="L1790" s="12" t="n">
        <v>13.7931034482759</v>
      </c>
      <c r="M1790" s="12" t="n">
        <v>0</v>
      </c>
      <c r="N1790" s="13" t="n">
        <v>0.669291338582677</v>
      </c>
      <c r="O1790" s="13" t="n">
        <v>0.583908045977012</v>
      </c>
      <c r="P1790" s="13" t="n">
        <v>0.12183908045977</v>
      </c>
      <c r="Q1790" s="13" t="n">
        <v>-0.251290877796902</v>
      </c>
      <c r="R1790" s="13" t="n">
        <v>-0.390804597701149</v>
      </c>
      <c r="S1790" s="11" t="n">
        <v>0</v>
      </c>
      <c r="T1790" s="13" t="n">
        <v>0</v>
      </c>
      <c r="U1790" s="13" t="n">
        <v>-0.213622291021672</v>
      </c>
      <c r="V1790" s="11" t="n">
        <v>1</v>
      </c>
      <c r="W1790" s="13"/>
      <c r="X1790" s="11"/>
      <c r="Y1790" s="11"/>
      <c r="Z1790" s="11"/>
      <c r="AA1790" s="11"/>
      <c r="AB1790" s="10" t="s">
        <v>516</v>
      </c>
      <c r="AC1790" s="11" t="n">
        <v>3</v>
      </c>
      <c r="AD1790" s="11" t="n">
        <v>2</v>
      </c>
      <c r="AE1790" s="11" t="n">
        <v>0</v>
      </c>
      <c r="AF1790" s="11" t="n">
        <v>0</v>
      </c>
      <c r="AG1790" s="11" t="n">
        <v>1</v>
      </c>
      <c r="AH1790" s="11" t="n">
        <v>0</v>
      </c>
      <c r="AI1790" s="13" t="n">
        <v>0.5</v>
      </c>
      <c r="AJ1790" s="13" t="n">
        <v>0.333333333333333</v>
      </c>
      <c r="AK1790" s="13" t="n">
        <v>0</v>
      </c>
      <c r="AL1790" s="13" t="n">
        <v>0</v>
      </c>
      <c r="AM1790" s="13" t="n">
        <v>0.166666666666667</v>
      </c>
      <c r="AN1790" s="11" t="n">
        <v>0</v>
      </c>
      <c r="AO1790" s="13" t="n">
        <v>0</v>
      </c>
      <c r="AP1790" s="11" t="n">
        <v>1</v>
      </c>
      <c r="AQ1790" s="11" t="n">
        <v>0</v>
      </c>
      <c r="AR1790" s="13" t="n">
        <v>0.142857142857143</v>
      </c>
      <c r="AS1790" s="13" t="n">
        <v>0</v>
      </c>
      <c r="AT1790" s="14" t="n">
        <f aca="false">SUMIFS(시도_소아과개폐업!$C$5:$C$293,시도_소아과개폐업!$A$5:$A$293,$D1790,시도_소아과개폐업!$B$5:$B$293,$B1790)</f>
        <v>25</v>
      </c>
      <c r="AU1790" s="14" t="n">
        <f aca="false">SUMIFS(시도_소아과개폐업!$D$5:$D$293,시도_소아과개폐업!$A$5:$A$293,$D1790,시도_소아과개폐업!$B$5:$B$293,$B1790)</f>
        <v>21</v>
      </c>
      <c r="AV1790" s="14" t="n">
        <f aca="false">SUMIFS(시도_소아과개폐업!$F$5:$F$293,시도_소아과개폐업!$A$5:$A$293,$D1790,시도_소아과개폐업!$B$5:$B$293,$B1790)</f>
        <v>4</v>
      </c>
      <c r="AW1790" s="15" t="n">
        <f aca="false">SUMIFS(시도_소아과개폐업!$G$5:$G$293,시도_소아과개폐업!$A$5:$A$293,$D1790,시도_소아과개폐업!$B$5:$B$293,$B1790)</f>
        <v>0.228260869565217</v>
      </c>
      <c r="AX1790" s="14" t="n">
        <f aca="false">SUMIFS(시도_소아과개폐업!$H$5:$H$293,시도_소아과개폐업!$A$5:$A$293,$D1790,시도_소아과개폐업!$B$5:$B$293,$B1790)</f>
        <v>73</v>
      </c>
      <c r="AY1790" s="14" t="n">
        <f aca="false">SUMIFS(시군구_병원급!$E$5:$E$3668,시군구_병원급!$A$5:$A$3668,$A1790,시군구_병원급!$D$5:$D$3668,$D1790)</f>
        <v>1</v>
      </c>
      <c r="AZ1790" s="14" t="n">
        <f aca="false">SUMIFS(시군구_병원급!$F$5:$F$3668,시군구_병원급!$A$5:$A$3668,$A1790,시군구_병원급!$D$5:$D$3668,$D1790)</f>
        <v>0</v>
      </c>
      <c r="BA1790" s="14" t="n">
        <f aca="false">SUMIFS(시군구_병원급!$G$5:$G$3668,시군구_병원급!$A$5:$A$3668,$A1790,시군구_병원급!$D$5:$D$3668,$D1790)</f>
        <v>1</v>
      </c>
      <c r="BB1790" s="14" t="n">
        <f aca="false">SUMIFS(시군구_병원급!$H$5:$H$3668,시군구_병원급!$A$5:$A$3668,$A1790,시군구_병원급!$D$5:$D$3668,$D1790)</f>
        <v>3</v>
      </c>
      <c r="BC1790" s="16" t="n">
        <f aca="false">K1790+AY1790</f>
        <v>1</v>
      </c>
      <c r="BD1790" s="17" t="n">
        <f aca="false">IF(E1790=0,"",(K1790+AY1790)/E1790*1000)</f>
        <v>2.29885057471264</v>
      </c>
      <c r="BE1790" s="16" t="n">
        <f aca="false">AY1790-SUMIFS(시군구_병원급!$E$5:$E$3668,시군구_병원급!$A$5:$A$3668,$A1790,시군구_병원급!$D$5:$D$3668,$D1790-3)</f>
        <v>0</v>
      </c>
      <c r="BF1790" s="16" t="n">
        <f aca="false">IF(AY1790=0,1,0)</f>
        <v>0</v>
      </c>
      <c r="BG1790" s="16" t="n">
        <f aca="false">IF(K1790+AY1790=0,1,0)</f>
        <v>0</v>
      </c>
      <c r="BH1790" s="16" t="n">
        <f aca="false">AF1790+AG1790+AH1790</f>
        <v>1</v>
      </c>
      <c r="BI1790" s="18" t="n">
        <f aca="false">IF(H1790=0,"",BH1790/H1790)</f>
        <v>0.166666666666667</v>
      </c>
      <c r="BJ1790" s="16" t="n">
        <f aca="false">IF(AP1790="","",AP1790+AN1790)</f>
        <v>1</v>
      </c>
    </row>
    <row r="1791" customFormat="false" ht="15" hidden="false" customHeight="true" outlineLevel="0" collapsed="false">
      <c r="A1791" s="9" t="s">
        <v>427</v>
      </c>
      <c r="B1791" s="10" t="s">
        <v>409</v>
      </c>
      <c r="C1791" s="10" t="s">
        <v>428</v>
      </c>
      <c r="D1791" s="9" t="n">
        <v>2023</v>
      </c>
      <c r="E1791" s="11" t="n">
        <v>1244</v>
      </c>
      <c r="F1791" s="11" t="n">
        <v>136</v>
      </c>
      <c r="G1791" s="11" t="n">
        <v>145</v>
      </c>
      <c r="H1791" s="11" t="n">
        <v>36</v>
      </c>
      <c r="I1791" s="11" t="n">
        <v>1355</v>
      </c>
      <c r="J1791" s="11" t="n">
        <v>803</v>
      </c>
      <c r="K1791" s="11" t="n">
        <v>0</v>
      </c>
      <c r="L1791" s="12" t="n">
        <v>28.9389067524116</v>
      </c>
      <c r="M1791" s="12" t="n">
        <v>0</v>
      </c>
      <c r="N1791" s="13" t="n">
        <v>0.592619926199262</v>
      </c>
      <c r="O1791" s="13" t="n">
        <v>1.08922829581994</v>
      </c>
      <c r="P1791" s="13" t="n">
        <v>0.116559485530547</v>
      </c>
      <c r="Q1791" s="13" t="n">
        <v>-0.369807497467072</v>
      </c>
      <c r="R1791" s="13" t="n">
        <v>-0.29951690821256</v>
      </c>
      <c r="S1791" s="11" t="n">
        <v>0</v>
      </c>
      <c r="T1791" s="13" t="n">
        <v>-0.027027027027027</v>
      </c>
      <c r="U1791" s="13" t="n">
        <v>-0.0138282387190685</v>
      </c>
      <c r="V1791" s="11" t="n">
        <v>1</v>
      </c>
      <c r="W1791" s="13"/>
      <c r="X1791" s="11"/>
      <c r="Y1791" s="11"/>
      <c r="Z1791" s="11"/>
      <c r="AA1791" s="11"/>
      <c r="AB1791" s="10" t="s">
        <v>516</v>
      </c>
      <c r="AC1791" s="11" t="n">
        <v>9</v>
      </c>
      <c r="AD1791" s="11" t="n">
        <v>11</v>
      </c>
      <c r="AE1791" s="11" t="n">
        <v>11</v>
      </c>
      <c r="AF1791" s="11" t="n">
        <v>1</v>
      </c>
      <c r="AG1791" s="11" t="n">
        <v>4</v>
      </c>
      <c r="AH1791" s="11" t="n">
        <v>0</v>
      </c>
      <c r="AI1791" s="13" t="n">
        <v>0.25</v>
      </c>
      <c r="AJ1791" s="13" t="n">
        <v>0.305555555555556</v>
      </c>
      <c r="AK1791" s="13" t="n">
        <v>0.305555555555556</v>
      </c>
      <c r="AL1791" s="13" t="n">
        <v>0.0277777777777778</v>
      </c>
      <c r="AM1791" s="13" t="n">
        <v>0.111111111111111</v>
      </c>
      <c r="AN1791" s="11" t="n">
        <v>3</v>
      </c>
      <c r="AO1791" s="13" t="n">
        <v>0.0769230769230769</v>
      </c>
      <c r="AP1791" s="11" t="n">
        <v>2</v>
      </c>
      <c r="AQ1791" s="11" t="n">
        <v>1</v>
      </c>
      <c r="AR1791" s="13" t="n">
        <v>0.05</v>
      </c>
      <c r="AS1791" s="13" t="n">
        <v>0.025</v>
      </c>
      <c r="AT1791" s="14" t="n">
        <f aca="false">SUMIFS(시도_소아과개폐업!$C$5:$C$293,시도_소아과개폐업!$A$5:$A$293,$D1791,시도_소아과개폐업!$B$5:$B$293,$B1791)</f>
        <v>25</v>
      </c>
      <c r="AU1791" s="14" t="n">
        <f aca="false">SUMIFS(시도_소아과개폐업!$D$5:$D$293,시도_소아과개폐업!$A$5:$A$293,$D1791,시도_소아과개폐업!$B$5:$B$293,$B1791)</f>
        <v>21</v>
      </c>
      <c r="AV1791" s="14" t="n">
        <f aca="false">SUMIFS(시도_소아과개폐업!$F$5:$F$293,시도_소아과개폐업!$A$5:$A$293,$D1791,시도_소아과개폐업!$B$5:$B$293,$B1791)</f>
        <v>4</v>
      </c>
      <c r="AW1791" s="15" t="n">
        <f aca="false">SUMIFS(시도_소아과개폐업!$G$5:$G$293,시도_소아과개폐업!$A$5:$A$293,$D1791,시도_소아과개폐업!$B$5:$B$293,$B1791)</f>
        <v>0.228260869565217</v>
      </c>
      <c r="AX1791" s="14" t="n">
        <f aca="false">SUMIFS(시도_소아과개폐업!$H$5:$H$293,시도_소아과개폐업!$A$5:$A$293,$D1791,시도_소아과개폐업!$B$5:$B$293,$B1791)</f>
        <v>73</v>
      </c>
      <c r="AY1791" s="14" t="n">
        <f aca="false">SUMIFS(시군구_병원급!$E$5:$E$3668,시군구_병원급!$A$5:$A$3668,$A1791,시군구_병원급!$D$5:$D$3668,$D1791)</f>
        <v>3</v>
      </c>
      <c r="AZ1791" s="14" t="n">
        <f aca="false">SUMIFS(시군구_병원급!$F$5:$F$3668,시군구_병원급!$A$5:$A$3668,$A1791,시군구_병원급!$D$5:$D$3668,$D1791)</f>
        <v>0</v>
      </c>
      <c r="BA1791" s="14" t="n">
        <f aca="false">SUMIFS(시군구_병원급!$G$5:$G$3668,시군구_병원급!$A$5:$A$3668,$A1791,시군구_병원급!$D$5:$D$3668,$D1791)</f>
        <v>2</v>
      </c>
      <c r="BB1791" s="14" t="n">
        <f aca="false">SUMIFS(시군구_병원급!$H$5:$H$3668,시군구_병원급!$A$5:$A$3668,$A1791,시군구_병원급!$D$5:$D$3668,$D1791)</f>
        <v>6</v>
      </c>
      <c r="BC1791" s="16" t="n">
        <f aca="false">K1791+AY1791</f>
        <v>3</v>
      </c>
      <c r="BD1791" s="17" t="n">
        <f aca="false">IF(E1791=0,"",(K1791+AY1791)/E1791*1000)</f>
        <v>2.41157556270097</v>
      </c>
      <c r="BE1791" s="16" t="n">
        <f aca="false">AY1791-SUMIFS(시군구_병원급!$E$5:$E$3668,시군구_병원급!$A$5:$A$3668,$A1791,시군구_병원급!$D$5:$D$3668,$D1791-3)</f>
        <v>-1</v>
      </c>
      <c r="BF1791" s="16" t="n">
        <f aca="false">IF(AY1791=0,1,0)</f>
        <v>0</v>
      </c>
      <c r="BG1791" s="16" t="n">
        <f aca="false">IF(K1791+AY1791=0,1,0)</f>
        <v>0</v>
      </c>
      <c r="BH1791" s="16" t="n">
        <f aca="false">AF1791+AG1791+AH1791</f>
        <v>5</v>
      </c>
      <c r="BI1791" s="18" t="n">
        <f aca="false">IF(H1791=0,"",BH1791/H1791)</f>
        <v>0.138888888888889</v>
      </c>
      <c r="BJ1791" s="16" t="n">
        <f aca="false">IF(AP1791="","",AP1791+AN1791)</f>
        <v>5</v>
      </c>
    </row>
    <row r="1792" customFormat="false" ht="15" hidden="false" customHeight="true" outlineLevel="0" collapsed="false">
      <c r="A1792" s="9" t="s">
        <v>429</v>
      </c>
      <c r="B1792" s="10" t="s">
        <v>409</v>
      </c>
      <c r="C1792" s="10" t="s">
        <v>430</v>
      </c>
      <c r="D1792" s="9" t="n">
        <v>2023</v>
      </c>
      <c r="E1792" s="11" t="n">
        <v>1072</v>
      </c>
      <c r="F1792" s="11" t="n">
        <v>129</v>
      </c>
      <c r="G1792" s="11" t="n">
        <v>138</v>
      </c>
      <c r="H1792" s="11" t="n">
        <v>19</v>
      </c>
      <c r="I1792" s="11" t="n">
        <v>1066</v>
      </c>
      <c r="J1792" s="11" t="n">
        <v>763</v>
      </c>
      <c r="K1792" s="11" t="n">
        <v>1</v>
      </c>
      <c r="L1792" s="12" t="n">
        <v>17.7238805970149</v>
      </c>
      <c r="M1792" s="12" t="n">
        <v>0.932835820895522</v>
      </c>
      <c r="N1792" s="13" t="n">
        <v>0.715759849906191</v>
      </c>
      <c r="O1792" s="13" t="n">
        <v>0.994402985074627</v>
      </c>
      <c r="P1792" s="13" t="n">
        <v>0.128731343283582</v>
      </c>
      <c r="Q1792" s="13" t="n">
        <v>-0.378190255220418</v>
      </c>
      <c r="R1792" s="13" t="n">
        <v>-0.429752066115703</v>
      </c>
      <c r="S1792" s="11" t="n">
        <v>0</v>
      </c>
      <c r="T1792" s="13" t="n">
        <v>0</v>
      </c>
      <c r="U1792" s="13" t="n">
        <v>-0.0300272975432211</v>
      </c>
      <c r="V1792" s="11" t="n">
        <v>0</v>
      </c>
      <c r="W1792" s="13"/>
      <c r="X1792" s="11"/>
      <c r="Y1792" s="11"/>
      <c r="Z1792" s="11"/>
      <c r="AA1792" s="11"/>
      <c r="AB1792" s="10" t="s">
        <v>516</v>
      </c>
      <c r="AC1792" s="11" t="n">
        <v>6</v>
      </c>
      <c r="AD1792" s="11" t="n">
        <v>7</v>
      </c>
      <c r="AE1792" s="11" t="n">
        <v>0</v>
      </c>
      <c r="AF1792" s="11" t="n">
        <v>1</v>
      </c>
      <c r="AG1792" s="11" t="n">
        <v>5</v>
      </c>
      <c r="AH1792" s="11" t="n">
        <v>0</v>
      </c>
      <c r="AI1792" s="13" t="n">
        <v>0.315789473684211</v>
      </c>
      <c r="AJ1792" s="13" t="n">
        <v>0.368421052631579</v>
      </c>
      <c r="AK1792" s="13" t="n">
        <v>0</v>
      </c>
      <c r="AL1792" s="13" t="n">
        <v>0.0526315789473684</v>
      </c>
      <c r="AM1792" s="13" t="n">
        <v>0.263157894736842</v>
      </c>
      <c r="AN1792" s="11" t="n">
        <v>0</v>
      </c>
      <c r="AO1792" s="13" t="n">
        <v>0</v>
      </c>
      <c r="AP1792" s="11" t="n">
        <v>1</v>
      </c>
      <c r="AQ1792" s="11" t="n">
        <v>0</v>
      </c>
      <c r="AR1792" s="13" t="n">
        <v>0.05</v>
      </c>
      <c r="AS1792" s="13" t="n">
        <v>0</v>
      </c>
      <c r="AT1792" s="14" t="n">
        <f aca="false">SUMIFS(시도_소아과개폐업!$C$5:$C$293,시도_소아과개폐업!$A$5:$A$293,$D1792,시도_소아과개폐업!$B$5:$B$293,$B1792)</f>
        <v>25</v>
      </c>
      <c r="AU1792" s="14" t="n">
        <f aca="false">SUMIFS(시도_소아과개폐업!$D$5:$D$293,시도_소아과개폐업!$A$5:$A$293,$D1792,시도_소아과개폐업!$B$5:$B$293,$B1792)</f>
        <v>21</v>
      </c>
      <c r="AV1792" s="14" t="n">
        <f aca="false">SUMIFS(시도_소아과개폐업!$F$5:$F$293,시도_소아과개폐업!$A$5:$A$293,$D1792,시도_소아과개폐업!$B$5:$B$293,$B1792)</f>
        <v>4</v>
      </c>
      <c r="AW1792" s="15" t="n">
        <f aca="false">SUMIFS(시도_소아과개폐업!$G$5:$G$293,시도_소아과개폐업!$A$5:$A$293,$D1792,시도_소아과개폐업!$B$5:$B$293,$B1792)</f>
        <v>0.228260869565217</v>
      </c>
      <c r="AX1792" s="14" t="n">
        <f aca="false">SUMIFS(시도_소아과개폐업!$H$5:$H$293,시도_소아과개폐업!$A$5:$A$293,$D1792,시도_소아과개폐업!$B$5:$B$293,$B1792)</f>
        <v>73</v>
      </c>
      <c r="AY1792" s="14" t="n">
        <f aca="false">SUMIFS(시군구_병원급!$E$5:$E$3668,시군구_병원급!$A$5:$A$3668,$A1792,시군구_병원급!$D$5:$D$3668,$D1792)</f>
        <v>1</v>
      </c>
      <c r="AZ1792" s="14" t="n">
        <f aca="false">SUMIFS(시군구_병원급!$F$5:$F$3668,시군구_병원급!$A$5:$A$3668,$A1792,시군구_병원급!$D$5:$D$3668,$D1792)</f>
        <v>0</v>
      </c>
      <c r="BA1792" s="14" t="n">
        <f aca="false">SUMIFS(시군구_병원급!$G$5:$G$3668,시군구_병원급!$A$5:$A$3668,$A1792,시군구_병원급!$D$5:$D$3668,$D1792)</f>
        <v>2</v>
      </c>
      <c r="BB1792" s="14" t="n">
        <f aca="false">SUMIFS(시군구_병원급!$H$5:$H$3668,시군구_병원급!$A$5:$A$3668,$A1792,시군구_병원급!$D$5:$D$3668,$D1792)</f>
        <v>11</v>
      </c>
      <c r="BC1792" s="16" t="n">
        <f aca="false">K1792+AY1792</f>
        <v>2</v>
      </c>
      <c r="BD1792" s="17" t="n">
        <f aca="false">IF(E1792=0,"",(K1792+AY1792)/E1792*1000)</f>
        <v>1.86567164179104</v>
      </c>
      <c r="BE1792" s="16" t="n">
        <f aca="false">AY1792-SUMIFS(시군구_병원급!$E$5:$E$3668,시군구_병원급!$A$5:$A$3668,$A1792,시군구_병원급!$D$5:$D$3668,$D1792-3)</f>
        <v>0</v>
      </c>
      <c r="BF1792" s="16" t="n">
        <f aca="false">IF(AY1792=0,1,0)</f>
        <v>0</v>
      </c>
      <c r="BG1792" s="16" t="n">
        <f aca="false">IF(K1792+AY1792=0,1,0)</f>
        <v>0</v>
      </c>
      <c r="BH1792" s="16" t="n">
        <f aca="false">AF1792+AG1792+AH1792</f>
        <v>6</v>
      </c>
      <c r="BI1792" s="18" t="n">
        <f aca="false">IF(H1792=0,"",BH1792/H1792)</f>
        <v>0.315789473684211</v>
      </c>
      <c r="BJ1792" s="16" t="n">
        <f aca="false">IF(AP1792="","",AP1792+AN1792)</f>
        <v>1</v>
      </c>
    </row>
    <row r="1793" customFormat="false" ht="15" hidden="false" customHeight="true" outlineLevel="0" collapsed="false">
      <c r="A1793" s="9" t="s">
        <v>431</v>
      </c>
      <c r="B1793" s="10" t="s">
        <v>409</v>
      </c>
      <c r="C1793" s="10" t="s">
        <v>432</v>
      </c>
      <c r="D1793" s="9" t="n">
        <v>2023</v>
      </c>
      <c r="E1793" s="11" t="n">
        <v>727</v>
      </c>
      <c r="F1793" s="11" t="n">
        <v>86</v>
      </c>
      <c r="G1793" s="11" t="n">
        <v>85</v>
      </c>
      <c r="H1793" s="11" t="n">
        <v>14</v>
      </c>
      <c r="I1793" s="11" t="n">
        <v>938</v>
      </c>
      <c r="J1793" s="11" t="n">
        <v>539</v>
      </c>
      <c r="K1793" s="11" t="n">
        <v>0</v>
      </c>
      <c r="L1793" s="12" t="n">
        <v>19.2572214580468</v>
      </c>
      <c r="M1793" s="12" t="n">
        <v>0</v>
      </c>
      <c r="N1793" s="13" t="n">
        <v>0.574626865671642</v>
      </c>
      <c r="O1793" s="13" t="n">
        <v>1.29023383768913</v>
      </c>
      <c r="P1793" s="13" t="n">
        <v>0.116918844566713</v>
      </c>
      <c r="Q1793" s="13" t="n">
        <v>-0.379692832764505</v>
      </c>
      <c r="R1793" s="13" t="n">
        <v>-0.37956204379562</v>
      </c>
      <c r="S1793" s="11" t="n">
        <v>-1</v>
      </c>
      <c r="T1793" s="13" t="n">
        <v>-0.125</v>
      </c>
      <c r="U1793" s="13" t="n">
        <v>-0.175021987686895</v>
      </c>
      <c r="V1793" s="11" t="n">
        <v>1</v>
      </c>
      <c r="W1793" s="13"/>
      <c r="X1793" s="11"/>
      <c r="Y1793" s="11"/>
      <c r="Z1793" s="11"/>
      <c r="AA1793" s="11"/>
      <c r="AB1793" s="10" t="s">
        <v>516</v>
      </c>
      <c r="AC1793" s="11" t="n">
        <v>5</v>
      </c>
      <c r="AD1793" s="11" t="n">
        <v>6</v>
      </c>
      <c r="AE1793" s="11" t="n">
        <v>1</v>
      </c>
      <c r="AF1793" s="11" t="n">
        <v>0</v>
      </c>
      <c r="AG1793" s="11" t="n">
        <v>2</v>
      </c>
      <c r="AH1793" s="11" t="n">
        <v>0</v>
      </c>
      <c r="AI1793" s="13" t="n">
        <v>0.357142857142857</v>
      </c>
      <c r="AJ1793" s="13" t="n">
        <v>0.428571428571429</v>
      </c>
      <c r="AK1793" s="13" t="n">
        <v>0.0714285714285714</v>
      </c>
      <c r="AL1793" s="13" t="n">
        <v>0</v>
      </c>
      <c r="AM1793" s="13" t="n">
        <v>0.142857142857143</v>
      </c>
      <c r="AN1793" s="11" t="n">
        <v>1</v>
      </c>
      <c r="AO1793" s="13" t="n">
        <v>0.0666666666666667</v>
      </c>
      <c r="AP1793" s="11" t="n">
        <v>4</v>
      </c>
      <c r="AQ1793" s="11" t="n">
        <v>2</v>
      </c>
      <c r="AR1793" s="13" t="n">
        <v>0.235294117647059</v>
      </c>
      <c r="AS1793" s="13" t="n">
        <v>0.117647058823529</v>
      </c>
      <c r="AT1793" s="14" t="n">
        <f aca="false">SUMIFS(시도_소아과개폐업!$C$5:$C$293,시도_소아과개폐업!$A$5:$A$293,$D1793,시도_소아과개폐업!$B$5:$B$293,$B1793)</f>
        <v>25</v>
      </c>
      <c r="AU1793" s="14" t="n">
        <f aca="false">SUMIFS(시도_소아과개폐업!$D$5:$D$293,시도_소아과개폐업!$A$5:$A$293,$D1793,시도_소아과개폐업!$B$5:$B$293,$B1793)</f>
        <v>21</v>
      </c>
      <c r="AV1793" s="14" t="n">
        <f aca="false">SUMIFS(시도_소아과개폐업!$F$5:$F$293,시도_소아과개폐업!$A$5:$A$293,$D1793,시도_소아과개폐업!$B$5:$B$293,$B1793)</f>
        <v>4</v>
      </c>
      <c r="AW1793" s="15" t="n">
        <f aca="false">SUMIFS(시도_소아과개폐업!$G$5:$G$293,시도_소아과개폐업!$A$5:$A$293,$D1793,시도_소아과개폐업!$B$5:$B$293,$B1793)</f>
        <v>0.228260869565217</v>
      </c>
      <c r="AX1793" s="14" t="n">
        <f aca="false">SUMIFS(시도_소아과개폐업!$H$5:$H$293,시도_소아과개폐업!$A$5:$A$293,$D1793,시도_소아과개폐업!$B$5:$B$293,$B1793)</f>
        <v>73</v>
      </c>
      <c r="AY1793" s="14" t="n">
        <f aca="false">SUMIFS(시군구_병원급!$E$5:$E$3668,시군구_병원급!$A$5:$A$3668,$A1793,시군구_병원급!$D$5:$D$3668,$D1793)</f>
        <v>1</v>
      </c>
      <c r="AZ1793" s="14" t="n">
        <f aca="false">SUMIFS(시군구_병원급!$F$5:$F$3668,시군구_병원급!$A$5:$A$3668,$A1793,시군구_병원급!$D$5:$D$3668,$D1793)</f>
        <v>0</v>
      </c>
      <c r="BA1793" s="14" t="n">
        <f aca="false">SUMIFS(시군구_병원급!$G$5:$G$3668,시군구_병원급!$A$5:$A$3668,$A1793,시군구_병원급!$D$5:$D$3668,$D1793)</f>
        <v>2</v>
      </c>
      <c r="BB1793" s="14" t="n">
        <f aca="false">SUMIFS(시군구_병원급!$H$5:$H$3668,시군구_병원급!$A$5:$A$3668,$A1793,시군구_병원급!$D$5:$D$3668,$D1793)</f>
        <v>5</v>
      </c>
      <c r="BC1793" s="16" t="n">
        <f aca="false">K1793+AY1793</f>
        <v>1</v>
      </c>
      <c r="BD1793" s="17" t="n">
        <f aca="false">IF(E1793=0,"",(K1793+AY1793)/E1793*1000)</f>
        <v>1.37551581843191</v>
      </c>
      <c r="BE1793" s="16" t="n">
        <f aca="false">AY1793-SUMIFS(시군구_병원급!$E$5:$E$3668,시군구_병원급!$A$5:$A$3668,$A1793,시군구_병원급!$D$5:$D$3668,$D1793-3)</f>
        <v>0</v>
      </c>
      <c r="BF1793" s="16" t="n">
        <f aca="false">IF(AY1793=0,1,0)</f>
        <v>0</v>
      </c>
      <c r="BG1793" s="16" t="n">
        <f aca="false">IF(K1793+AY1793=0,1,0)</f>
        <v>0</v>
      </c>
      <c r="BH1793" s="16" t="n">
        <f aca="false">AF1793+AG1793+AH1793</f>
        <v>2</v>
      </c>
      <c r="BI1793" s="18" t="n">
        <f aca="false">IF(H1793=0,"",BH1793/H1793)</f>
        <v>0.142857142857143</v>
      </c>
      <c r="BJ1793" s="16" t="n">
        <f aca="false">IF(AP1793="","",AP1793+AN1793)</f>
        <v>5</v>
      </c>
    </row>
    <row r="1794" customFormat="false" ht="15" hidden="false" customHeight="true" outlineLevel="0" collapsed="false">
      <c r="A1794" s="9" t="s">
        <v>433</v>
      </c>
      <c r="B1794" s="10" t="s">
        <v>409</v>
      </c>
      <c r="C1794" s="10" t="s">
        <v>434</v>
      </c>
      <c r="D1794" s="9" t="n">
        <v>2023</v>
      </c>
      <c r="E1794" s="11" t="n">
        <v>608</v>
      </c>
      <c r="F1794" s="11" t="n">
        <v>64</v>
      </c>
      <c r="G1794" s="11" t="n">
        <v>69</v>
      </c>
      <c r="H1794" s="11" t="n">
        <v>10</v>
      </c>
      <c r="I1794" s="11" t="n">
        <v>491</v>
      </c>
      <c r="J1794" s="11" t="n">
        <v>388</v>
      </c>
      <c r="K1794" s="11" t="n">
        <v>0</v>
      </c>
      <c r="L1794" s="12" t="n">
        <v>16.4473684210526</v>
      </c>
      <c r="M1794" s="12" t="n">
        <v>0</v>
      </c>
      <c r="N1794" s="13" t="n">
        <v>0.790224032586558</v>
      </c>
      <c r="O1794" s="13" t="n">
        <v>0.807565789473684</v>
      </c>
      <c r="P1794" s="13" t="n">
        <v>0.113486842105263</v>
      </c>
      <c r="Q1794" s="13" t="n">
        <v>-0.225477707006369</v>
      </c>
      <c r="R1794" s="13" t="n">
        <v>-0.342857142857143</v>
      </c>
      <c r="S1794" s="11" t="n">
        <v>0</v>
      </c>
      <c r="T1794" s="13" t="n">
        <v>0</v>
      </c>
      <c r="U1794" s="13" t="n">
        <v>-0.0539499036608864</v>
      </c>
      <c r="V1794" s="11" t="n">
        <v>1</v>
      </c>
      <c r="W1794" s="13"/>
      <c r="X1794" s="11"/>
      <c r="Y1794" s="11"/>
      <c r="Z1794" s="11"/>
      <c r="AA1794" s="11"/>
      <c r="AB1794" s="10" t="s">
        <v>516</v>
      </c>
      <c r="AC1794" s="11" t="n">
        <v>4</v>
      </c>
      <c r="AD1794" s="11" t="n">
        <v>2</v>
      </c>
      <c r="AE1794" s="11" t="n">
        <v>0</v>
      </c>
      <c r="AF1794" s="11" t="n">
        <v>0</v>
      </c>
      <c r="AG1794" s="11" t="n">
        <v>4</v>
      </c>
      <c r="AH1794" s="11" t="n">
        <v>0</v>
      </c>
      <c r="AI1794" s="13" t="n">
        <v>0.4</v>
      </c>
      <c r="AJ1794" s="13" t="n">
        <v>0.2</v>
      </c>
      <c r="AK1794" s="13" t="n">
        <v>0</v>
      </c>
      <c r="AL1794" s="13" t="n">
        <v>0</v>
      </c>
      <c r="AM1794" s="13" t="n">
        <v>0.4</v>
      </c>
      <c r="AN1794" s="11" t="n">
        <v>0</v>
      </c>
      <c r="AO1794" s="13" t="n">
        <v>0</v>
      </c>
      <c r="AP1794" s="11" t="n">
        <v>1</v>
      </c>
      <c r="AQ1794" s="11" t="n">
        <v>1</v>
      </c>
      <c r="AR1794" s="13" t="n">
        <v>0.1</v>
      </c>
      <c r="AS1794" s="13" t="n">
        <v>0.1</v>
      </c>
      <c r="AT1794" s="14" t="n">
        <f aca="false">SUMIFS(시도_소아과개폐업!$C$5:$C$293,시도_소아과개폐업!$A$5:$A$293,$D1794,시도_소아과개폐업!$B$5:$B$293,$B1794)</f>
        <v>25</v>
      </c>
      <c r="AU1794" s="14" t="n">
        <f aca="false">SUMIFS(시도_소아과개폐업!$D$5:$D$293,시도_소아과개폐업!$A$5:$A$293,$D1794,시도_소아과개폐업!$B$5:$B$293,$B1794)</f>
        <v>21</v>
      </c>
      <c r="AV1794" s="14" t="n">
        <f aca="false">SUMIFS(시도_소아과개폐업!$F$5:$F$293,시도_소아과개폐업!$A$5:$A$293,$D1794,시도_소아과개폐업!$B$5:$B$293,$B1794)</f>
        <v>4</v>
      </c>
      <c r="AW1794" s="15" t="n">
        <f aca="false">SUMIFS(시도_소아과개폐업!$G$5:$G$293,시도_소아과개폐업!$A$5:$A$293,$D1794,시도_소아과개폐업!$B$5:$B$293,$B1794)</f>
        <v>0.228260869565217</v>
      </c>
      <c r="AX1794" s="14" t="n">
        <f aca="false">SUMIFS(시도_소아과개폐업!$H$5:$H$293,시도_소아과개폐업!$A$5:$A$293,$D1794,시도_소아과개폐업!$B$5:$B$293,$B1794)</f>
        <v>73</v>
      </c>
      <c r="AY1794" s="14" t="n">
        <f aca="false">SUMIFS(시군구_병원급!$E$5:$E$3668,시군구_병원급!$A$5:$A$3668,$A1794,시군구_병원급!$D$5:$D$3668,$D1794)</f>
        <v>1</v>
      </c>
      <c r="AZ1794" s="14" t="n">
        <f aca="false">SUMIFS(시군구_병원급!$F$5:$F$3668,시군구_병원급!$A$5:$A$3668,$A1794,시군구_병원급!$D$5:$D$3668,$D1794)</f>
        <v>0</v>
      </c>
      <c r="BA1794" s="14" t="n">
        <f aca="false">SUMIFS(시군구_병원급!$G$5:$G$3668,시군구_병원급!$A$5:$A$3668,$A1794,시군구_병원급!$D$5:$D$3668,$D1794)</f>
        <v>1</v>
      </c>
      <c r="BB1794" s="14" t="n">
        <f aca="false">SUMIFS(시군구_병원급!$H$5:$H$3668,시군구_병원급!$A$5:$A$3668,$A1794,시군구_병원급!$D$5:$D$3668,$D1794)</f>
        <v>2</v>
      </c>
      <c r="BC1794" s="16" t="n">
        <f aca="false">K1794+AY1794</f>
        <v>1</v>
      </c>
      <c r="BD1794" s="17" t="n">
        <f aca="false">IF(E1794=0,"",(K1794+AY1794)/E1794*1000)</f>
        <v>1.64473684210526</v>
      </c>
      <c r="BE1794" s="16" t="n">
        <f aca="false">AY1794-SUMIFS(시군구_병원급!$E$5:$E$3668,시군구_병원급!$A$5:$A$3668,$A1794,시군구_병원급!$D$5:$D$3668,$D1794-3)</f>
        <v>0</v>
      </c>
      <c r="BF1794" s="16" t="n">
        <f aca="false">IF(AY1794=0,1,0)</f>
        <v>0</v>
      </c>
      <c r="BG1794" s="16" t="n">
        <f aca="false">IF(K1794+AY1794=0,1,0)</f>
        <v>0</v>
      </c>
      <c r="BH1794" s="16" t="n">
        <f aca="false">AF1794+AG1794+AH1794</f>
        <v>4</v>
      </c>
      <c r="BI1794" s="18" t="n">
        <f aca="false">IF(H1794=0,"",BH1794/H1794)</f>
        <v>0.4</v>
      </c>
      <c r="BJ1794" s="16" t="n">
        <f aca="false">IF(AP1794="","",AP1794+AN1794)</f>
        <v>1</v>
      </c>
    </row>
    <row r="1795" customFormat="false" ht="15" hidden="false" customHeight="true" outlineLevel="0" collapsed="false">
      <c r="A1795" s="9" t="s">
        <v>435</v>
      </c>
      <c r="B1795" s="10" t="s">
        <v>409</v>
      </c>
      <c r="C1795" s="10" t="s">
        <v>436</v>
      </c>
      <c r="D1795" s="9" t="n">
        <v>2023</v>
      </c>
      <c r="E1795" s="11" t="n">
        <v>681</v>
      </c>
      <c r="F1795" s="11" t="n">
        <v>86</v>
      </c>
      <c r="G1795" s="11" t="n">
        <v>90</v>
      </c>
      <c r="H1795" s="11" t="n">
        <v>11</v>
      </c>
      <c r="I1795" s="11" t="n">
        <v>613</v>
      </c>
      <c r="J1795" s="11" t="n">
        <v>378</v>
      </c>
      <c r="K1795" s="11" t="n">
        <v>0</v>
      </c>
      <c r="L1795" s="12" t="n">
        <v>16.1527165932452</v>
      </c>
      <c r="M1795" s="12" t="n">
        <v>0</v>
      </c>
      <c r="N1795" s="13" t="n">
        <v>0.616639477977162</v>
      </c>
      <c r="O1795" s="13" t="n">
        <v>0.90014684287812</v>
      </c>
      <c r="P1795" s="13" t="n">
        <v>0.13215859030837</v>
      </c>
      <c r="Q1795" s="13" t="n">
        <v>-0.299382716049383</v>
      </c>
      <c r="R1795" s="13" t="n">
        <v>-0.338235294117647</v>
      </c>
      <c r="S1795" s="11" t="n">
        <v>0</v>
      </c>
      <c r="T1795" s="13" t="n">
        <v>-0.0833333333333334</v>
      </c>
      <c r="U1795" s="13" t="n">
        <v>-0.0598159509202454</v>
      </c>
      <c r="V1795" s="11" t="n">
        <v>1</v>
      </c>
      <c r="W1795" s="13"/>
      <c r="X1795" s="11"/>
      <c r="Y1795" s="11"/>
      <c r="Z1795" s="11"/>
      <c r="AA1795" s="11"/>
      <c r="AB1795" s="10" t="s">
        <v>516</v>
      </c>
      <c r="AC1795" s="11" t="n">
        <v>5</v>
      </c>
      <c r="AD1795" s="11" t="n">
        <v>3</v>
      </c>
      <c r="AE1795" s="11" t="n">
        <v>0</v>
      </c>
      <c r="AF1795" s="11" t="n">
        <v>1</v>
      </c>
      <c r="AG1795" s="11" t="n">
        <v>2</v>
      </c>
      <c r="AH1795" s="11" t="n">
        <v>0</v>
      </c>
      <c r="AI1795" s="13" t="n">
        <v>0.454545454545455</v>
      </c>
      <c r="AJ1795" s="13" t="n">
        <v>0.272727272727273</v>
      </c>
      <c r="AK1795" s="13" t="n">
        <v>0</v>
      </c>
      <c r="AL1795" s="13" t="n">
        <v>0.0909090909090909</v>
      </c>
      <c r="AM1795" s="13" t="n">
        <v>0.181818181818182</v>
      </c>
      <c r="AN1795" s="11" t="n">
        <v>0</v>
      </c>
      <c r="AO1795" s="13" t="n">
        <v>0</v>
      </c>
      <c r="AP1795" s="11" t="n">
        <v>1</v>
      </c>
      <c r="AQ1795" s="11" t="n">
        <v>0</v>
      </c>
      <c r="AR1795" s="13" t="n">
        <v>0.0833333333333333</v>
      </c>
      <c r="AS1795" s="13" t="n">
        <v>0</v>
      </c>
      <c r="AT1795" s="14" t="n">
        <f aca="false">SUMIFS(시도_소아과개폐업!$C$5:$C$293,시도_소아과개폐업!$A$5:$A$293,$D1795,시도_소아과개폐업!$B$5:$B$293,$B1795)</f>
        <v>25</v>
      </c>
      <c r="AU1795" s="14" t="n">
        <f aca="false">SUMIFS(시도_소아과개폐업!$D$5:$D$293,시도_소아과개폐업!$A$5:$A$293,$D1795,시도_소아과개폐업!$B$5:$B$293,$B1795)</f>
        <v>21</v>
      </c>
      <c r="AV1795" s="14" t="n">
        <f aca="false">SUMIFS(시도_소아과개폐업!$F$5:$F$293,시도_소아과개폐업!$A$5:$A$293,$D1795,시도_소아과개폐업!$B$5:$B$293,$B1795)</f>
        <v>4</v>
      </c>
      <c r="AW1795" s="15" t="n">
        <f aca="false">SUMIFS(시도_소아과개폐업!$G$5:$G$293,시도_소아과개폐업!$A$5:$A$293,$D1795,시도_소아과개폐업!$B$5:$B$293,$B1795)</f>
        <v>0.228260869565217</v>
      </c>
      <c r="AX1795" s="14" t="n">
        <f aca="false">SUMIFS(시도_소아과개폐업!$H$5:$H$293,시도_소아과개폐업!$A$5:$A$293,$D1795,시도_소아과개폐업!$B$5:$B$293,$B1795)</f>
        <v>73</v>
      </c>
      <c r="AY1795" s="14" t="n">
        <f aca="false">SUMIFS(시군구_병원급!$E$5:$E$3668,시군구_병원급!$A$5:$A$3668,$A1795,시군구_병원급!$D$5:$D$3668,$D1795)</f>
        <v>0</v>
      </c>
      <c r="AZ1795" s="14" t="n">
        <f aca="false">SUMIFS(시군구_병원급!$F$5:$F$3668,시군구_병원급!$A$5:$A$3668,$A1795,시군구_병원급!$D$5:$D$3668,$D1795)</f>
        <v>0</v>
      </c>
      <c r="BA1795" s="14" t="n">
        <f aca="false">SUMIFS(시군구_병원급!$G$5:$G$3668,시군구_병원급!$A$5:$A$3668,$A1795,시군구_병원급!$D$5:$D$3668,$D1795)</f>
        <v>0</v>
      </c>
      <c r="BB1795" s="14" t="n">
        <f aca="false">SUMIFS(시군구_병원급!$H$5:$H$3668,시군구_병원급!$A$5:$A$3668,$A1795,시군구_병원급!$D$5:$D$3668,$D1795)</f>
        <v>3</v>
      </c>
      <c r="BC1795" s="16" t="n">
        <f aca="false">K1795+AY1795</f>
        <v>0</v>
      </c>
      <c r="BD1795" s="17" t="n">
        <f aca="false">IF(E1795=0,"",(K1795+AY1795)/E1795*1000)</f>
        <v>0</v>
      </c>
      <c r="BE1795" s="16" t="n">
        <f aca="false">AY1795-SUMIFS(시군구_병원급!$E$5:$E$3668,시군구_병원급!$A$5:$A$3668,$A1795,시군구_병원급!$D$5:$D$3668,$D1795-3)</f>
        <v>-2</v>
      </c>
      <c r="BF1795" s="16" t="n">
        <f aca="false">IF(AY1795=0,1,0)</f>
        <v>1</v>
      </c>
      <c r="BG1795" s="16" t="n">
        <f aca="false">IF(K1795+AY1795=0,1,0)</f>
        <v>1</v>
      </c>
      <c r="BH1795" s="16" t="n">
        <f aca="false">AF1795+AG1795+AH1795</f>
        <v>3</v>
      </c>
      <c r="BI1795" s="18" t="n">
        <f aca="false">IF(H1795=0,"",BH1795/H1795)</f>
        <v>0.272727272727273</v>
      </c>
      <c r="BJ1795" s="16" t="n">
        <f aca="false">IF(AP1795="","",AP1795+AN1795)</f>
        <v>1</v>
      </c>
    </row>
    <row r="1796" customFormat="false" ht="15" hidden="false" customHeight="true" outlineLevel="0" collapsed="false">
      <c r="A1796" s="9" t="s">
        <v>437</v>
      </c>
      <c r="B1796" s="10" t="s">
        <v>409</v>
      </c>
      <c r="C1796" s="10" t="s">
        <v>438</v>
      </c>
      <c r="D1796" s="9" t="n">
        <v>2023</v>
      </c>
      <c r="E1796" s="11" t="n">
        <v>493</v>
      </c>
      <c r="F1796" s="11" t="n">
        <v>64</v>
      </c>
      <c r="G1796" s="11" t="n">
        <v>62</v>
      </c>
      <c r="H1796" s="11" t="n">
        <v>9</v>
      </c>
      <c r="I1796" s="11" t="n">
        <v>373</v>
      </c>
      <c r="J1796" s="11" t="n">
        <v>245</v>
      </c>
      <c r="K1796" s="11" t="n">
        <v>0</v>
      </c>
      <c r="L1796" s="12" t="n">
        <v>18.2555780933063</v>
      </c>
      <c r="M1796" s="12" t="n">
        <v>0</v>
      </c>
      <c r="N1796" s="13" t="n">
        <v>0.656836461126005</v>
      </c>
      <c r="O1796" s="13" t="n">
        <v>0.75659229208925</v>
      </c>
      <c r="P1796" s="13" t="n">
        <v>0.125760649087221</v>
      </c>
      <c r="Q1796" s="13" t="n">
        <v>-0.329251700680272</v>
      </c>
      <c r="R1796" s="13" t="n">
        <v>-0.279069767441861</v>
      </c>
      <c r="S1796" s="11" t="n">
        <v>0</v>
      </c>
      <c r="T1796" s="13" t="n">
        <v>0</v>
      </c>
      <c r="U1796" s="13" t="n">
        <v>-0.116113744075829</v>
      </c>
      <c r="V1796" s="11" t="n">
        <v>1</v>
      </c>
      <c r="W1796" s="13"/>
      <c r="X1796" s="11"/>
      <c r="Y1796" s="11"/>
      <c r="Z1796" s="11"/>
      <c r="AA1796" s="11"/>
      <c r="AB1796" s="10" t="s">
        <v>516</v>
      </c>
      <c r="AC1796" s="11" t="n">
        <v>7</v>
      </c>
      <c r="AD1796" s="11" t="n">
        <v>0</v>
      </c>
      <c r="AE1796" s="11" t="n">
        <v>0</v>
      </c>
      <c r="AF1796" s="11" t="n">
        <v>0</v>
      </c>
      <c r="AG1796" s="11" t="n">
        <v>2</v>
      </c>
      <c r="AH1796" s="11" t="n">
        <v>0</v>
      </c>
      <c r="AI1796" s="13" t="n">
        <v>0.777777777777778</v>
      </c>
      <c r="AJ1796" s="13" t="n">
        <v>0</v>
      </c>
      <c r="AK1796" s="13" t="n">
        <v>0</v>
      </c>
      <c r="AL1796" s="13" t="n">
        <v>0</v>
      </c>
      <c r="AM1796" s="13" t="n">
        <v>0.222222222222222</v>
      </c>
      <c r="AN1796" s="11" t="n">
        <v>2</v>
      </c>
      <c r="AO1796" s="13" t="n">
        <v>0.181818181818182</v>
      </c>
      <c r="AP1796" s="11" t="n">
        <v>0</v>
      </c>
      <c r="AQ1796" s="11" t="n">
        <v>0</v>
      </c>
      <c r="AR1796" s="13" t="n">
        <v>0</v>
      </c>
      <c r="AS1796" s="13" t="n">
        <v>0</v>
      </c>
      <c r="AT1796" s="14" t="n">
        <f aca="false">SUMIFS(시도_소아과개폐업!$C$5:$C$293,시도_소아과개폐업!$A$5:$A$293,$D1796,시도_소아과개폐업!$B$5:$B$293,$B1796)</f>
        <v>25</v>
      </c>
      <c r="AU1796" s="14" t="n">
        <f aca="false">SUMIFS(시도_소아과개폐업!$D$5:$D$293,시도_소아과개폐업!$A$5:$A$293,$D1796,시도_소아과개폐업!$B$5:$B$293,$B1796)</f>
        <v>21</v>
      </c>
      <c r="AV1796" s="14" t="n">
        <f aca="false">SUMIFS(시도_소아과개폐업!$F$5:$F$293,시도_소아과개폐업!$A$5:$A$293,$D1796,시도_소아과개폐업!$B$5:$B$293,$B1796)</f>
        <v>4</v>
      </c>
      <c r="AW1796" s="15" t="n">
        <f aca="false">SUMIFS(시도_소아과개폐업!$G$5:$G$293,시도_소아과개폐업!$A$5:$A$293,$D1796,시도_소아과개폐업!$B$5:$B$293,$B1796)</f>
        <v>0.228260869565217</v>
      </c>
      <c r="AX1796" s="14" t="n">
        <f aca="false">SUMIFS(시도_소아과개폐업!$H$5:$H$293,시도_소아과개폐업!$A$5:$A$293,$D1796,시도_소아과개폐업!$B$5:$B$293,$B1796)</f>
        <v>73</v>
      </c>
      <c r="AY1796" s="14" t="n">
        <f aca="false">SUMIFS(시군구_병원급!$E$5:$E$3668,시군구_병원급!$A$5:$A$3668,$A1796,시군구_병원급!$D$5:$D$3668,$D1796)</f>
        <v>0</v>
      </c>
      <c r="AZ1796" s="14" t="n">
        <f aca="false">SUMIFS(시군구_병원급!$F$5:$F$3668,시군구_병원급!$A$5:$A$3668,$A1796,시군구_병원급!$D$5:$D$3668,$D1796)</f>
        <v>0</v>
      </c>
      <c r="BA1796" s="14" t="n">
        <f aca="false">SUMIFS(시군구_병원급!$G$5:$G$3668,시군구_병원급!$A$5:$A$3668,$A1796,시군구_병원급!$D$5:$D$3668,$D1796)</f>
        <v>0</v>
      </c>
      <c r="BB1796" s="14" t="n">
        <f aca="false">SUMIFS(시군구_병원급!$H$5:$H$3668,시군구_병원급!$A$5:$A$3668,$A1796,시군구_병원급!$D$5:$D$3668,$D1796)</f>
        <v>1</v>
      </c>
      <c r="BC1796" s="16" t="n">
        <f aca="false">K1796+AY1796</f>
        <v>0</v>
      </c>
      <c r="BD1796" s="17" t="n">
        <f aca="false">IF(E1796=0,"",(K1796+AY1796)/E1796*1000)</f>
        <v>0</v>
      </c>
      <c r="BE1796" s="16" t="n">
        <f aca="false">AY1796-SUMIFS(시군구_병원급!$E$5:$E$3668,시군구_병원급!$A$5:$A$3668,$A1796,시군구_병원급!$D$5:$D$3668,$D1796-3)</f>
        <v>0</v>
      </c>
      <c r="BF1796" s="16" t="n">
        <f aca="false">IF(AY1796=0,1,0)</f>
        <v>1</v>
      </c>
      <c r="BG1796" s="16" t="n">
        <f aca="false">IF(K1796+AY1796=0,1,0)</f>
        <v>1</v>
      </c>
      <c r="BH1796" s="16" t="n">
        <f aca="false">AF1796+AG1796+AH1796</f>
        <v>2</v>
      </c>
      <c r="BI1796" s="18" t="n">
        <f aca="false">IF(H1796=0,"",BH1796/H1796)</f>
        <v>0.222222222222222</v>
      </c>
      <c r="BJ1796" s="16" t="n">
        <f aca="false">IF(AP1796="","",AP1796+AN1796)</f>
        <v>2</v>
      </c>
    </row>
    <row r="1797" customFormat="false" ht="15" hidden="false" customHeight="true" outlineLevel="0" collapsed="false">
      <c r="A1797" s="9" t="s">
        <v>439</v>
      </c>
      <c r="B1797" s="10" t="s">
        <v>409</v>
      </c>
      <c r="C1797" s="10" t="s">
        <v>440</v>
      </c>
      <c r="D1797" s="9" t="n">
        <v>2023</v>
      </c>
      <c r="E1797" s="11" t="n">
        <v>630</v>
      </c>
      <c r="F1797" s="11" t="n">
        <v>76</v>
      </c>
      <c r="G1797" s="11" t="n">
        <v>78</v>
      </c>
      <c r="H1797" s="11" t="n">
        <v>10</v>
      </c>
      <c r="I1797" s="11" t="n">
        <v>567</v>
      </c>
      <c r="J1797" s="11" t="n">
        <v>360</v>
      </c>
      <c r="K1797" s="11" t="n">
        <v>1</v>
      </c>
      <c r="L1797" s="12" t="n">
        <v>15.8730158730159</v>
      </c>
      <c r="M1797" s="12" t="n">
        <v>1.58730158730159</v>
      </c>
      <c r="N1797" s="13" t="n">
        <v>0.634920634920635</v>
      </c>
      <c r="O1797" s="13" t="n">
        <v>0.9</v>
      </c>
      <c r="P1797" s="13" t="n">
        <v>0.123809523809524</v>
      </c>
      <c r="Q1797" s="13" t="n">
        <v>-0.300776914539401</v>
      </c>
      <c r="R1797" s="13" t="n">
        <v>-0.257142857142857</v>
      </c>
      <c r="S1797" s="11" t="n">
        <v>0</v>
      </c>
      <c r="T1797" s="13" t="n">
        <v>0</v>
      </c>
      <c r="U1797" s="13" t="n">
        <v>0</v>
      </c>
      <c r="V1797" s="11" t="n">
        <v>0</v>
      </c>
      <c r="W1797" s="13"/>
      <c r="X1797" s="11"/>
      <c r="Y1797" s="11"/>
      <c r="Z1797" s="11"/>
      <c r="AA1797" s="11"/>
      <c r="AB1797" s="10" t="s">
        <v>516</v>
      </c>
      <c r="AC1797" s="11" t="n">
        <v>7</v>
      </c>
      <c r="AD1797" s="11" t="n">
        <v>0</v>
      </c>
      <c r="AE1797" s="11" t="n">
        <v>1</v>
      </c>
      <c r="AF1797" s="11" t="n">
        <v>0</v>
      </c>
      <c r="AG1797" s="11" t="n">
        <v>2</v>
      </c>
      <c r="AH1797" s="11" t="n">
        <v>0</v>
      </c>
      <c r="AI1797" s="13" t="n">
        <v>0.7</v>
      </c>
      <c r="AJ1797" s="13" t="n">
        <v>0</v>
      </c>
      <c r="AK1797" s="13" t="n">
        <v>0.1</v>
      </c>
      <c r="AL1797" s="13" t="n">
        <v>0</v>
      </c>
      <c r="AM1797" s="13" t="n">
        <v>0.2</v>
      </c>
      <c r="AN1797" s="11" t="n">
        <v>0</v>
      </c>
      <c r="AO1797" s="13" t="n">
        <v>0</v>
      </c>
      <c r="AP1797" s="11" t="n">
        <v>0</v>
      </c>
      <c r="AQ1797" s="11" t="n">
        <v>0</v>
      </c>
      <c r="AR1797" s="13" t="n">
        <v>0</v>
      </c>
      <c r="AS1797" s="13" t="n">
        <v>0</v>
      </c>
      <c r="AT1797" s="14" t="n">
        <f aca="false">SUMIFS(시도_소아과개폐업!$C$5:$C$293,시도_소아과개폐업!$A$5:$A$293,$D1797,시도_소아과개폐업!$B$5:$B$293,$B1797)</f>
        <v>25</v>
      </c>
      <c r="AU1797" s="14" t="n">
        <f aca="false">SUMIFS(시도_소아과개폐업!$D$5:$D$293,시도_소아과개폐업!$A$5:$A$293,$D1797,시도_소아과개폐업!$B$5:$B$293,$B1797)</f>
        <v>21</v>
      </c>
      <c r="AV1797" s="14" t="n">
        <f aca="false">SUMIFS(시도_소아과개폐업!$F$5:$F$293,시도_소아과개폐업!$A$5:$A$293,$D1797,시도_소아과개폐업!$B$5:$B$293,$B1797)</f>
        <v>4</v>
      </c>
      <c r="AW1797" s="15" t="n">
        <f aca="false">SUMIFS(시도_소아과개폐업!$G$5:$G$293,시도_소아과개폐업!$A$5:$A$293,$D1797,시도_소아과개폐업!$B$5:$B$293,$B1797)</f>
        <v>0.228260869565217</v>
      </c>
      <c r="AX1797" s="14" t="n">
        <f aca="false">SUMIFS(시도_소아과개폐업!$H$5:$H$293,시도_소아과개폐업!$A$5:$A$293,$D1797,시도_소아과개폐업!$B$5:$B$293,$B1797)</f>
        <v>73</v>
      </c>
      <c r="AY1797" s="14" t="n">
        <f aca="false">SUMIFS(시군구_병원급!$E$5:$E$3668,시군구_병원급!$A$5:$A$3668,$A1797,시군구_병원급!$D$5:$D$3668,$D1797)</f>
        <v>1</v>
      </c>
      <c r="AZ1797" s="14" t="n">
        <f aca="false">SUMIFS(시군구_병원급!$F$5:$F$3668,시군구_병원급!$A$5:$A$3668,$A1797,시군구_병원급!$D$5:$D$3668,$D1797)</f>
        <v>0</v>
      </c>
      <c r="BA1797" s="14" t="n">
        <f aca="false">SUMIFS(시군구_병원급!$G$5:$G$3668,시군구_병원급!$A$5:$A$3668,$A1797,시군구_병원급!$D$5:$D$3668,$D1797)</f>
        <v>1</v>
      </c>
      <c r="BB1797" s="14" t="n">
        <f aca="false">SUMIFS(시군구_병원급!$H$5:$H$3668,시군구_병원급!$A$5:$A$3668,$A1797,시군구_병원급!$D$5:$D$3668,$D1797)</f>
        <v>1</v>
      </c>
      <c r="BC1797" s="16" t="n">
        <f aca="false">K1797+AY1797</f>
        <v>2</v>
      </c>
      <c r="BD1797" s="17" t="n">
        <f aca="false">IF(E1797=0,"",(K1797+AY1797)/E1797*1000)</f>
        <v>3.17460317460317</v>
      </c>
      <c r="BE1797" s="16" t="n">
        <f aca="false">AY1797-SUMIFS(시군구_병원급!$E$5:$E$3668,시군구_병원급!$A$5:$A$3668,$A1797,시군구_병원급!$D$5:$D$3668,$D1797-3)</f>
        <v>0</v>
      </c>
      <c r="BF1797" s="16" t="n">
        <f aca="false">IF(AY1797=0,1,0)</f>
        <v>0</v>
      </c>
      <c r="BG1797" s="16" t="n">
        <f aca="false">IF(K1797+AY1797=0,1,0)</f>
        <v>0</v>
      </c>
      <c r="BH1797" s="16" t="n">
        <f aca="false">AF1797+AG1797+AH1797</f>
        <v>2</v>
      </c>
      <c r="BI1797" s="18" t="n">
        <f aca="false">IF(H1797=0,"",BH1797/H1797)</f>
        <v>0.2</v>
      </c>
      <c r="BJ1797" s="16" t="n">
        <f aca="false">IF(AP1797="","",AP1797+AN1797)</f>
        <v>0</v>
      </c>
    </row>
    <row r="1798" customFormat="false" ht="15" hidden="false" customHeight="true" outlineLevel="0" collapsed="false">
      <c r="A1798" s="9" t="s">
        <v>441</v>
      </c>
      <c r="B1798" s="10" t="s">
        <v>409</v>
      </c>
      <c r="C1798" s="10" t="s">
        <v>442</v>
      </c>
      <c r="D1798" s="9" t="n">
        <v>2023</v>
      </c>
      <c r="E1798" s="11" t="n">
        <v>1428</v>
      </c>
      <c r="F1798" s="11" t="n">
        <v>207</v>
      </c>
      <c r="G1798" s="11" t="n">
        <v>211</v>
      </c>
      <c r="H1798" s="11" t="n">
        <v>25</v>
      </c>
      <c r="I1798" s="11" t="n">
        <v>1288</v>
      </c>
      <c r="J1798" s="11" t="n">
        <v>910</v>
      </c>
      <c r="K1798" s="11" t="n">
        <v>2</v>
      </c>
      <c r="L1798" s="12" t="n">
        <v>17.5070028011205</v>
      </c>
      <c r="M1798" s="12" t="n">
        <v>1.40056022408964</v>
      </c>
      <c r="N1798" s="13" t="n">
        <v>0.706521739130435</v>
      </c>
      <c r="O1798" s="13" t="n">
        <v>0.901960784313726</v>
      </c>
      <c r="P1798" s="13" t="n">
        <v>0.147759103641457</v>
      </c>
      <c r="Q1798" s="13" t="n">
        <v>-0.21667580910587</v>
      </c>
      <c r="R1798" s="13" t="n">
        <v>-0.113445378151261</v>
      </c>
      <c r="S1798" s="11" t="n">
        <v>0</v>
      </c>
      <c r="T1798" s="13" t="n">
        <v>-0.0384615384615384</v>
      </c>
      <c r="U1798" s="13" t="n">
        <v>-0.0605397520058352</v>
      </c>
      <c r="V1798" s="11" t="n">
        <v>0</v>
      </c>
      <c r="W1798" s="13"/>
      <c r="X1798" s="11"/>
      <c r="Y1798" s="11"/>
      <c r="Z1798" s="11"/>
      <c r="AA1798" s="11"/>
      <c r="AB1798" s="10" t="s">
        <v>516</v>
      </c>
      <c r="AC1798" s="11" t="n">
        <v>7</v>
      </c>
      <c r="AD1798" s="11" t="n">
        <v>12</v>
      </c>
      <c r="AE1798" s="11" t="n">
        <v>5</v>
      </c>
      <c r="AF1798" s="11" t="n">
        <v>0</v>
      </c>
      <c r="AG1798" s="11" t="n">
        <v>1</v>
      </c>
      <c r="AH1798" s="11" t="n">
        <v>0</v>
      </c>
      <c r="AI1798" s="13" t="n">
        <v>0.28</v>
      </c>
      <c r="AJ1798" s="13" t="n">
        <v>0.48</v>
      </c>
      <c r="AK1798" s="13" t="n">
        <v>0.2</v>
      </c>
      <c r="AL1798" s="13" t="n">
        <v>0</v>
      </c>
      <c r="AM1798" s="13" t="n">
        <v>0.04</v>
      </c>
      <c r="AN1798" s="11" t="n">
        <v>1</v>
      </c>
      <c r="AO1798" s="13" t="n">
        <v>0.0384615384615385</v>
      </c>
      <c r="AP1798" s="11" t="n">
        <v>1</v>
      </c>
      <c r="AQ1798" s="11" t="n">
        <v>0</v>
      </c>
      <c r="AR1798" s="13" t="n">
        <v>0.037037037037037</v>
      </c>
      <c r="AS1798" s="13" t="n">
        <v>0</v>
      </c>
      <c r="AT1798" s="14" t="n">
        <f aca="false">SUMIFS(시도_소아과개폐업!$C$5:$C$293,시도_소아과개폐업!$A$5:$A$293,$D1798,시도_소아과개폐업!$B$5:$B$293,$B1798)</f>
        <v>25</v>
      </c>
      <c r="AU1798" s="14" t="n">
        <f aca="false">SUMIFS(시도_소아과개폐업!$D$5:$D$293,시도_소아과개폐업!$A$5:$A$293,$D1798,시도_소아과개폐업!$B$5:$B$293,$B1798)</f>
        <v>21</v>
      </c>
      <c r="AV1798" s="14" t="n">
        <f aca="false">SUMIFS(시도_소아과개폐업!$F$5:$F$293,시도_소아과개폐업!$A$5:$A$293,$D1798,시도_소아과개폐업!$B$5:$B$293,$B1798)</f>
        <v>4</v>
      </c>
      <c r="AW1798" s="15" t="n">
        <f aca="false">SUMIFS(시도_소아과개폐업!$G$5:$G$293,시도_소아과개폐업!$A$5:$A$293,$D1798,시도_소아과개폐업!$B$5:$B$293,$B1798)</f>
        <v>0.228260869565217</v>
      </c>
      <c r="AX1798" s="14" t="n">
        <f aca="false">SUMIFS(시도_소아과개폐업!$H$5:$H$293,시도_소아과개폐업!$A$5:$A$293,$D1798,시도_소아과개폐업!$B$5:$B$293,$B1798)</f>
        <v>73</v>
      </c>
      <c r="AY1798" s="14" t="n">
        <f aca="false">SUMIFS(시군구_병원급!$E$5:$E$3668,시군구_병원급!$A$5:$A$3668,$A1798,시군구_병원급!$D$5:$D$3668,$D1798)</f>
        <v>3</v>
      </c>
      <c r="AZ1798" s="14" t="n">
        <f aca="false">SUMIFS(시군구_병원급!$F$5:$F$3668,시군구_병원급!$A$5:$A$3668,$A1798,시군구_병원급!$D$5:$D$3668,$D1798)</f>
        <v>0</v>
      </c>
      <c r="BA1798" s="14" t="n">
        <f aca="false">SUMIFS(시군구_병원급!$G$5:$G$3668,시군구_병원급!$A$5:$A$3668,$A1798,시군구_병원급!$D$5:$D$3668,$D1798)</f>
        <v>3</v>
      </c>
      <c r="BB1798" s="14" t="n">
        <f aca="false">SUMIFS(시군구_병원급!$H$5:$H$3668,시군구_병원급!$A$5:$A$3668,$A1798,시군구_병원급!$D$5:$D$3668,$D1798)</f>
        <v>6</v>
      </c>
      <c r="BC1798" s="16" t="n">
        <f aca="false">K1798+AY1798</f>
        <v>5</v>
      </c>
      <c r="BD1798" s="17" t="n">
        <f aca="false">IF(E1798=0,"",(K1798+AY1798)/E1798*1000)</f>
        <v>3.50140056022409</v>
      </c>
      <c r="BE1798" s="16" t="n">
        <f aca="false">AY1798-SUMIFS(시군구_병원급!$E$5:$E$3668,시군구_병원급!$A$5:$A$3668,$A1798,시군구_병원급!$D$5:$D$3668,$D1798-3)</f>
        <v>0</v>
      </c>
      <c r="BF1798" s="16" t="n">
        <f aca="false">IF(AY1798=0,1,0)</f>
        <v>0</v>
      </c>
      <c r="BG1798" s="16" t="n">
        <f aca="false">IF(K1798+AY1798=0,1,0)</f>
        <v>0</v>
      </c>
      <c r="BH1798" s="16" t="n">
        <f aca="false">AF1798+AG1798+AH1798</f>
        <v>1</v>
      </c>
      <c r="BI1798" s="18" t="n">
        <f aca="false">IF(H1798=0,"",BH1798/H1798)</f>
        <v>0.04</v>
      </c>
      <c r="BJ1798" s="16" t="n">
        <f aca="false">IF(AP1798="","",AP1798+AN1798)</f>
        <v>2</v>
      </c>
    </row>
    <row r="1799" customFormat="false" ht="15" hidden="false" customHeight="true" outlineLevel="0" collapsed="false">
      <c r="A1799" s="9" t="s">
        <v>443</v>
      </c>
      <c r="B1799" s="10" t="s">
        <v>409</v>
      </c>
      <c r="C1799" s="10" t="s">
        <v>444</v>
      </c>
      <c r="D1799" s="9" t="n">
        <v>2023</v>
      </c>
      <c r="E1799" s="11" t="n">
        <v>602</v>
      </c>
      <c r="F1799" s="11" t="n">
        <v>58</v>
      </c>
      <c r="G1799" s="11" t="n">
        <v>58</v>
      </c>
      <c r="H1799" s="11" t="n">
        <v>9</v>
      </c>
      <c r="I1799" s="11" t="n">
        <v>400</v>
      </c>
      <c r="J1799" s="11" t="n">
        <v>295</v>
      </c>
      <c r="K1799" s="11" t="n">
        <v>0</v>
      </c>
      <c r="L1799" s="12" t="n">
        <v>14.9501661129568</v>
      </c>
      <c r="M1799" s="12" t="n">
        <v>0</v>
      </c>
      <c r="N1799" s="13" t="n">
        <v>0.7375</v>
      </c>
      <c r="O1799" s="13" t="n">
        <v>0.664451827242525</v>
      </c>
      <c r="P1799" s="13" t="n">
        <v>0.0963455149501661</v>
      </c>
      <c r="Q1799" s="13" t="n">
        <v>-0.237008871989861</v>
      </c>
      <c r="R1799" s="13" t="n">
        <v>-0.457943925233645</v>
      </c>
      <c r="S1799" s="11" t="n">
        <v>0</v>
      </c>
      <c r="T1799" s="13" t="n">
        <v>-0.1</v>
      </c>
      <c r="U1799" s="13" t="n">
        <v>-0.223300970873786</v>
      </c>
      <c r="V1799" s="11" t="n">
        <v>1</v>
      </c>
      <c r="W1799" s="13"/>
      <c r="X1799" s="11"/>
      <c r="Y1799" s="11"/>
      <c r="Z1799" s="11"/>
      <c r="AA1799" s="11"/>
      <c r="AB1799" s="10" t="s">
        <v>516</v>
      </c>
      <c r="AC1799" s="11" t="n">
        <v>4</v>
      </c>
      <c r="AD1799" s="11" t="n">
        <v>0</v>
      </c>
      <c r="AE1799" s="11" t="n">
        <v>2</v>
      </c>
      <c r="AF1799" s="11" t="n">
        <v>0</v>
      </c>
      <c r="AG1799" s="11" t="n">
        <v>3</v>
      </c>
      <c r="AH1799" s="11" t="n">
        <v>0</v>
      </c>
      <c r="AI1799" s="13" t="n">
        <v>0.444444444444444</v>
      </c>
      <c r="AJ1799" s="13" t="n">
        <v>0</v>
      </c>
      <c r="AK1799" s="13" t="n">
        <v>0.222222222222222</v>
      </c>
      <c r="AL1799" s="13" t="n">
        <v>0</v>
      </c>
      <c r="AM1799" s="13" t="n">
        <v>0.333333333333333</v>
      </c>
      <c r="AN1799" s="11" t="n">
        <v>0</v>
      </c>
      <c r="AO1799" s="13" t="n">
        <v>0</v>
      </c>
      <c r="AP1799" s="11" t="n">
        <v>1</v>
      </c>
      <c r="AQ1799" s="11" t="n">
        <v>0</v>
      </c>
      <c r="AR1799" s="13" t="n">
        <v>0.1</v>
      </c>
      <c r="AS1799" s="13" t="n">
        <v>0</v>
      </c>
      <c r="AT1799" s="14" t="n">
        <f aca="false">SUMIFS(시도_소아과개폐업!$C$5:$C$293,시도_소아과개폐업!$A$5:$A$293,$D1799,시도_소아과개폐업!$B$5:$B$293,$B1799)</f>
        <v>25</v>
      </c>
      <c r="AU1799" s="14" t="n">
        <f aca="false">SUMIFS(시도_소아과개폐업!$D$5:$D$293,시도_소아과개폐업!$A$5:$A$293,$D1799,시도_소아과개폐업!$B$5:$B$293,$B1799)</f>
        <v>21</v>
      </c>
      <c r="AV1799" s="14" t="n">
        <f aca="false">SUMIFS(시도_소아과개폐업!$F$5:$F$293,시도_소아과개폐업!$A$5:$A$293,$D1799,시도_소아과개폐업!$B$5:$B$293,$B1799)</f>
        <v>4</v>
      </c>
      <c r="AW1799" s="15" t="n">
        <f aca="false">SUMIFS(시도_소아과개폐업!$G$5:$G$293,시도_소아과개폐업!$A$5:$A$293,$D1799,시도_소아과개폐업!$B$5:$B$293,$B1799)</f>
        <v>0.228260869565217</v>
      </c>
      <c r="AX1799" s="14" t="n">
        <f aca="false">SUMIFS(시도_소아과개폐업!$H$5:$H$293,시도_소아과개폐업!$A$5:$A$293,$D1799,시도_소아과개폐업!$B$5:$B$293,$B1799)</f>
        <v>73</v>
      </c>
      <c r="AY1799" s="14" t="n">
        <f aca="false">SUMIFS(시군구_병원급!$E$5:$E$3668,시군구_병원급!$A$5:$A$3668,$A1799,시군구_병원급!$D$5:$D$3668,$D1799)</f>
        <v>3</v>
      </c>
      <c r="AZ1799" s="14" t="n">
        <f aca="false">SUMIFS(시군구_병원급!$F$5:$F$3668,시군구_병원급!$A$5:$A$3668,$A1799,시군구_병원급!$D$5:$D$3668,$D1799)</f>
        <v>0</v>
      </c>
      <c r="BA1799" s="14" t="n">
        <f aca="false">SUMIFS(시군구_병원급!$G$5:$G$3668,시군구_병원급!$A$5:$A$3668,$A1799,시군구_병원급!$D$5:$D$3668,$D1799)</f>
        <v>1</v>
      </c>
      <c r="BB1799" s="14" t="n">
        <f aca="false">SUMIFS(시군구_병원급!$H$5:$H$3668,시군구_병원급!$A$5:$A$3668,$A1799,시군구_병원급!$D$5:$D$3668,$D1799)</f>
        <v>4</v>
      </c>
      <c r="BC1799" s="16" t="n">
        <f aca="false">K1799+AY1799</f>
        <v>3</v>
      </c>
      <c r="BD1799" s="17" t="n">
        <f aca="false">IF(E1799=0,"",(K1799+AY1799)/E1799*1000)</f>
        <v>4.98338870431894</v>
      </c>
      <c r="BE1799" s="16" t="n">
        <f aca="false">AY1799-SUMIFS(시군구_병원급!$E$5:$E$3668,시군구_병원급!$A$5:$A$3668,$A1799,시군구_병원급!$D$5:$D$3668,$D1799-3)</f>
        <v>0</v>
      </c>
      <c r="BF1799" s="16" t="n">
        <f aca="false">IF(AY1799=0,1,0)</f>
        <v>0</v>
      </c>
      <c r="BG1799" s="16" t="n">
        <f aca="false">IF(K1799+AY1799=0,1,0)</f>
        <v>0</v>
      </c>
      <c r="BH1799" s="16" t="n">
        <f aca="false">AF1799+AG1799+AH1799</f>
        <v>3</v>
      </c>
      <c r="BI1799" s="18" t="n">
        <f aca="false">IF(H1799=0,"",BH1799/H1799)</f>
        <v>0.333333333333333</v>
      </c>
      <c r="BJ1799" s="16" t="n">
        <f aca="false">IF(AP1799="","",AP1799+AN1799)</f>
        <v>1</v>
      </c>
    </row>
    <row r="1800" customFormat="false" ht="15" hidden="false" customHeight="true" outlineLevel="0" collapsed="false">
      <c r="A1800" s="9" t="s">
        <v>445</v>
      </c>
      <c r="B1800" s="10" t="s">
        <v>446</v>
      </c>
      <c r="C1800" s="10" t="s">
        <v>447</v>
      </c>
      <c r="D1800" s="9" t="n">
        <v>2023</v>
      </c>
      <c r="E1800" s="11" t="n">
        <v>19090</v>
      </c>
      <c r="F1800" s="11" t="n">
        <v>2490</v>
      </c>
      <c r="G1800" s="11" t="n">
        <v>2516</v>
      </c>
      <c r="H1800" s="11" t="n">
        <v>310</v>
      </c>
      <c r="I1800" s="11" t="n">
        <v>18411</v>
      </c>
      <c r="J1800" s="11" t="n">
        <v>14360</v>
      </c>
      <c r="K1800" s="11" t="n">
        <v>29</v>
      </c>
      <c r="L1800" s="12" t="n">
        <v>16.2388685175485</v>
      </c>
      <c r="M1800" s="12" t="n">
        <v>1.51911995809324</v>
      </c>
      <c r="N1800" s="13" t="n">
        <v>0.779968497094129</v>
      </c>
      <c r="O1800" s="13" t="n">
        <v>0.964431639601886</v>
      </c>
      <c r="P1800" s="13" t="n">
        <v>0.131796752226297</v>
      </c>
      <c r="Q1800" s="13" t="n">
        <v>-0.205906821963394</v>
      </c>
      <c r="R1800" s="13" t="n">
        <v>-0.181788617886179</v>
      </c>
      <c r="S1800" s="11" t="n">
        <v>1</v>
      </c>
      <c r="T1800" s="13" t="n">
        <v>-0.0690690690690691</v>
      </c>
      <c r="U1800" s="13" t="n">
        <v>-0.0541484716157206</v>
      </c>
      <c r="V1800" s="11" t="n">
        <v>0</v>
      </c>
      <c r="W1800" s="13"/>
      <c r="X1800" s="11"/>
      <c r="Y1800" s="11"/>
      <c r="Z1800" s="11"/>
      <c r="AA1800" s="11"/>
      <c r="AB1800" s="10" t="s">
        <v>516</v>
      </c>
      <c r="AC1800" s="11" t="n">
        <v>25</v>
      </c>
      <c r="AD1800" s="11" t="n">
        <v>140</v>
      </c>
      <c r="AE1800" s="11" t="n">
        <v>65</v>
      </c>
      <c r="AF1800" s="11" t="n">
        <v>17</v>
      </c>
      <c r="AG1800" s="11" t="n">
        <v>63</v>
      </c>
      <c r="AH1800" s="11" t="n">
        <v>0</v>
      </c>
      <c r="AI1800" s="13" t="n">
        <v>0.0806451612903226</v>
      </c>
      <c r="AJ1800" s="13" t="n">
        <v>0.451612903225806</v>
      </c>
      <c r="AK1800" s="13" t="n">
        <v>0.209677419354839</v>
      </c>
      <c r="AL1800" s="13" t="n">
        <v>0.0548387096774194</v>
      </c>
      <c r="AM1800" s="13" t="n">
        <v>0.203225806451613</v>
      </c>
      <c r="AN1800" s="11" t="n">
        <v>8</v>
      </c>
      <c r="AO1800" s="13" t="n">
        <v>0.0251572327044025</v>
      </c>
      <c r="AP1800" s="11" t="n">
        <v>22</v>
      </c>
      <c r="AQ1800" s="11" t="n">
        <v>2</v>
      </c>
      <c r="AR1800" s="13" t="n">
        <v>0.0648967551622419</v>
      </c>
      <c r="AS1800" s="13" t="n">
        <v>0.00589970501474926</v>
      </c>
      <c r="AT1800" s="14" t="n">
        <f aca="false">SUMIFS(시도_소아과개폐업!$C$5:$C$293,시도_소아과개폐업!$A$5:$A$293,$D1800,시도_소아과개폐업!$B$5:$B$293,$B1800)</f>
        <v>6</v>
      </c>
      <c r="AU1800" s="14" t="n">
        <f aca="false">SUMIFS(시도_소아과개폐업!$D$5:$D$293,시도_소아과개폐업!$A$5:$A$293,$D1800,시도_소아과개폐업!$B$5:$B$293,$B1800)</f>
        <v>5</v>
      </c>
      <c r="AV1800" s="14" t="n">
        <f aca="false">SUMIFS(시도_소아과개폐업!$F$5:$F$293,시도_소아과개폐업!$A$5:$A$293,$D1800,시도_소아과개폐업!$B$5:$B$293,$B1800)</f>
        <v>1</v>
      </c>
      <c r="AW1800" s="15" t="n">
        <f aca="false">SUMIFS(시도_소아과개폐업!$G$5:$G$293,시도_소아과개폐업!$A$5:$A$293,$D1800,시도_소아과개폐업!$B$5:$B$293,$B1800)</f>
        <v>0.138888888888889</v>
      </c>
      <c r="AX1800" s="14" t="n">
        <f aca="false">SUMIFS(시도_소아과개폐업!$H$5:$H$293,시도_소아과개폐업!$A$5:$A$293,$D1800,시도_소아과개폐업!$B$5:$B$293,$B1800)</f>
        <v>7</v>
      </c>
      <c r="AY1800" s="14" t="n">
        <f aca="false">SUMIFS(시군구_병원급!$E$5:$E$3668,시군구_병원급!$A$5:$A$3668,$A1800,시군구_병원급!$D$5:$D$3668,$D1800)</f>
        <v>3</v>
      </c>
      <c r="AZ1800" s="14" t="n">
        <f aca="false">SUMIFS(시군구_병원급!$F$5:$F$3668,시군구_병원급!$A$5:$A$3668,$A1800,시군구_병원급!$D$5:$D$3668,$D1800)</f>
        <v>5</v>
      </c>
      <c r="BA1800" s="14" t="n">
        <f aca="false">SUMIFS(시군구_병원급!$G$5:$G$3668,시군구_병원급!$A$5:$A$3668,$A1800,시군구_병원급!$D$5:$D$3668,$D1800)</f>
        <v>11</v>
      </c>
      <c r="BB1800" s="14" t="n">
        <f aca="false">SUMIFS(시군구_병원급!$H$5:$H$3668,시군구_병원급!$A$5:$A$3668,$A1800,시군구_병원급!$D$5:$D$3668,$D1800)</f>
        <v>32</v>
      </c>
      <c r="BC1800" s="16" t="n">
        <f aca="false">K1800+AY1800</f>
        <v>32</v>
      </c>
      <c r="BD1800" s="17" t="n">
        <f aca="false">IF(E1800=0,"",(K1800+AY1800)/E1800*1000)</f>
        <v>1.67627029858565</v>
      </c>
      <c r="BE1800" s="16" t="n">
        <f aca="false">AY1800-SUMIFS(시군구_병원급!$E$5:$E$3668,시군구_병원급!$A$5:$A$3668,$A1800,시군구_병원급!$D$5:$D$3668,$D1800-3)</f>
        <v>0</v>
      </c>
      <c r="BF1800" s="16" t="n">
        <f aca="false">IF(AY1800=0,1,0)</f>
        <v>0</v>
      </c>
      <c r="BG1800" s="16" t="n">
        <f aca="false">IF(K1800+AY1800=0,1,0)</f>
        <v>0</v>
      </c>
      <c r="BH1800" s="16" t="n">
        <f aca="false">AF1800+AG1800+AH1800</f>
        <v>80</v>
      </c>
      <c r="BI1800" s="18" t="n">
        <f aca="false">IF(H1800=0,"",BH1800/H1800)</f>
        <v>0.258064516129032</v>
      </c>
      <c r="BJ1800" s="16" t="n">
        <f aca="false">IF(AP1800="","",AP1800+AN1800)</f>
        <v>30</v>
      </c>
    </row>
    <row r="1801" customFormat="false" ht="15" hidden="false" customHeight="true" outlineLevel="0" collapsed="false">
      <c r="A1801" s="9" t="s">
        <v>448</v>
      </c>
      <c r="B1801" s="10" t="s">
        <v>446</v>
      </c>
      <c r="C1801" s="10" t="s">
        <v>449</v>
      </c>
      <c r="D1801" s="9" t="n">
        <v>2023</v>
      </c>
      <c r="E1801" s="11" t="n">
        <v>5932</v>
      </c>
      <c r="F1801" s="11" t="n">
        <v>694</v>
      </c>
      <c r="G1801" s="11" t="n">
        <v>706</v>
      </c>
      <c r="H1801" s="11" t="n">
        <v>113</v>
      </c>
      <c r="I1801" s="11" t="n">
        <v>6877</v>
      </c>
      <c r="J1801" s="11" t="n">
        <v>4790</v>
      </c>
      <c r="K1801" s="11" t="n">
        <v>7</v>
      </c>
      <c r="L1801" s="12" t="n">
        <v>19.0492245448415</v>
      </c>
      <c r="M1801" s="12" t="n">
        <v>1.18004045853001</v>
      </c>
      <c r="N1801" s="13" t="n">
        <v>0.696524647375309</v>
      </c>
      <c r="O1801" s="13" t="n">
        <v>1.15930546190155</v>
      </c>
      <c r="P1801" s="13" t="n">
        <v>0.119015509103169</v>
      </c>
      <c r="Q1801" s="13" t="n">
        <v>-0.21720770651887</v>
      </c>
      <c r="R1801" s="13" t="n">
        <v>-0.227571115973742</v>
      </c>
      <c r="S1801" s="11" t="n">
        <v>1</v>
      </c>
      <c r="T1801" s="13" t="n">
        <v>-0.0423728813559322</v>
      </c>
      <c r="U1801" s="13" t="n">
        <v>-0.0318175418837111</v>
      </c>
      <c r="V1801" s="11" t="n">
        <v>0</v>
      </c>
      <c r="W1801" s="13"/>
      <c r="X1801" s="11"/>
      <c r="Y1801" s="11"/>
      <c r="Z1801" s="11"/>
      <c r="AA1801" s="11"/>
      <c r="AB1801" s="10" t="s">
        <v>516</v>
      </c>
      <c r="AC1801" s="11" t="n">
        <v>20</v>
      </c>
      <c r="AD1801" s="11" t="n">
        <v>29</v>
      </c>
      <c r="AE1801" s="11" t="n">
        <v>14</v>
      </c>
      <c r="AF1801" s="11" t="n">
        <v>6</v>
      </c>
      <c r="AG1801" s="11" t="n">
        <v>44</v>
      </c>
      <c r="AH1801" s="11" t="n">
        <v>0</v>
      </c>
      <c r="AI1801" s="13" t="n">
        <v>0.176991150442478</v>
      </c>
      <c r="AJ1801" s="13" t="n">
        <v>0.256637168141593</v>
      </c>
      <c r="AK1801" s="13" t="n">
        <v>0.123893805309735</v>
      </c>
      <c r="AL1801" s="13" t="n">
        <v>0.0530973451327434</v>
      </c>
      <c r="AM1801" s="13" t="n">
        <v>0.389380530973451</v>
      </c>
      <c r="AN1801" s="11" t="n">
        <v>2</v>
      </c>
      <c r="AO1801" s="13" t="n">
        <v>0.0173913043478261</v>
      </c>
      <c r="AP1801" s="11" t="n">
        <v>6</v>
      </c>
      <c r="AQ1801" s="11" t="n">
        <v>1</v>
      </c>
      <c r="AR1801" s="13" t="n">
        <v>0.05</v>
      </c>
      <c r="AS1801" s="13" t="n">
        <v>0.00833333333333333</v>
      </c>
      <c r="AT1801" s="14" t="n">
        <f aca="false">SUMIFS(시도_소아과개폐업!$C$5:$C$293,시도_소아과개폐업!$A$5:$A$293,$D1801,시도_소아과개폐업!$B$5:$B$293,$B1801)</f>
        <v>6</v>
      </c>
      <c r="AU1801" s="14" t="n">
        <f aca="false">SUMIFS(시도_소아과개폐업!$D$5:$D$293,시도_소아과개폐업!$A$5:$A$293,$D1801,시도_소아과개폐업!$B$5:$B$293,$B1801)</f>
        <v>5</v>
      </c>
      <c r="AV1801" s="14" t="n">
        <f aca="false">SUMIFS(시도_소아과개폐업!$F$5:$F$293,시도_소아과개폐업!$A$5:$A$293,$D1801,시도_소아과개폐업!$B$5:$B$293,$B1801)</f>
        <v>1</v>
      </c>
      <c r="AW1801" s="15" t="n">
        <f aca="false">SUMIFS(시도_소아과개폐업!$G$5:$G$293,시도_소아과개폐업!$A$5:$A$293,$D1801,시도_소아과개폐업!$B$5:$B$293,$B1801)</f>
        <v>0.138888888888889</v>
      </c>
      <c r="AX1801" s="14" t="n">
        <f aca="false">SUMIFS(시도_소아과개폐업!$H$5:$H$293,시도_소아과개폐업!$A$5:$A$293,$D1801,시도_소아과개폐업!$B$5:$B$293,$B1801)</f>
        <v>7</v>
      </c>
      <c r="AY1801" s="14" t="n">
        <f aca="false">SUMIFS(시군구_병원급!$E$5:$E$3668,시군구_병원급!$A$5:$A$3668,$A1801,시군구_병원급!$D$5:$D$3668,$D1801)</f>
        <v>1</v>
      </c>
      <c r="AZ1801" s="14" t="n">
        <f aca="false">SUMIFS(시군구_병원급!$F$5:$F$3668,시군구_병원급!$A$5:$A$3668,$A1801,시군구_병원급!$D$5:$D$3668,$D1801)</f>
        <v>1</v>
      </c>
      <c r="BA1801" s="14" t="n">
        <f aca="false">SUMIFS(시군구_병원급!$G$5:$G$3668,시군구_병원급!$A$5:$A$3668,$A1801,시군구_병원급!$D$5:$D$3668,$D1801)</f>
        <v>4</v>
      </c>
      <c r="BB1801" s="14" t="n">
        <f aca="false">SUMIFS(시군구_병원급!$H$5:$H$3668,시군구_병원급!$A$5:$A$3668,$A1801,시군구_병원급!$D$5:$D$3668,$D1801)</f>
        <v>5</v>
      </c>
      <c r="BC1801" s="16" t="n">
        <f aca="false">K1801+AY1801</f>
        <v>8</v>
      </c>
      <c r="BD1801" s="17" t="n">
        <f aca="false">IF(E1801=0,"",(K1801+AY1801)/E1801*1000)</f>
        <v>1.34861766689144</v>
      </c>
      <c r="BE1801" s="16" t="n">
        <f aca="false">AY1801-SUMIFS(시군구_병원급!$E$5:$E$3668,시군구_병원급!$A$5:$A$3668,$A1801,시군구_병원급!$D$5:$D$3668,$D1801-3)</f>
        <v>0</v>
      </c>
      <c r="BF1801" s="16" t="n">
        <f aca="false">IF(AY1801=0,1,0)</f>
        <v>0</v>
      </c>
      <c r="BG1801" s="16" t="n">
        <f aca="false">IF(K1801+AY1801=0,1,0)</f>
        <v>0</v>
      </c>
      <c r="BH1801" s="16" t="n">
        <f aca="false">AF1801+AG1801+AH1801</f>
        <v>50</v>
      </c>
      <c r="BI1801" s="18" t="n">
        <f aca="false">IF(H1801=0,"",BH1801/H1801)</f>
        <v>0.442477876106195</v>
      </c>
      <c r="BJ1801" s="16" t="n">
        <f aca="false">IF(AP1801="","",AP1801+AN1801)</f>
        <v>8</v>
      </c>
    </row>
    <row r="1802" customFormat="false" ht="15" hidden="false" customHeight="true" outlineLevel="0" collapsed="false">
      <c r="A1802" s="9" t="s">
        <v>450</v>
      </c>
      <c r="B1802" s="10" t="s">
        <v>451</v>
      </c>
      <c r="C1802" s="10" t="s">
        <v>452</v>
      </c>
      <c r="D1802" s="9" t="n">
        <v>2023</v>
      </c>
      <c r="E1802" s="11" t="n">
        <v>9849</v>
      </c>
      <c r="F1802" s="11" t="n">
        <v>1335</v>
      </c>
      <c r="G1802" s="11" t="n">
        <v>1330</v>
      </c>
      <c r="H1802" s="11" t="n">
        <v>180</v>
      </c>
      <c r="I1802" s="11" t="n">
        <v>8522</v>
      </c>
      <c r="J1802" s="11" t="n">
        <v>6289</v>
      </c>
      <c r="K1802" s="11" t="n">
        <v>11</v>
      </c>
      <c r="L1802" s="12" t="n">
        <v>18.2759671032592</v>
      </c>
      <c r="M1802" s="12" t="n">
        <v>1.11686465631029</v>
      </c>
      <c r="N1802" s="13" t="n">
        <v>0.737972306970195</v>
      </c>
      <c r="O1802" s="13" t="n">
        <v>0.86526550918875</v>
      </c>
      <c r="P1802" s="13" t="n">
        <v>0.135039090262971</v>
      </c>
      <c r="Q1802" s="13" t="n">
        <v>-0.146089821397607</v>
      </c>
      <c r="R1802" s="13" t="n">
        <v>-0.164572864321608</v>
      </c>
      <c r="S1802" s="11" t="n">
        <v>1</v>
      </c>
      <c r="T1802" s="13" t="n">
        <v>-0.0909090909090909</v>
      </c>
      <c r="U1802" s="13" t="n">
        <v>-0.0638251126002417</v>
      </c>
      <c r="V1802" s="11" t="n">
        <v>0</v>
      </c>
      <c r="W1802" s="13"/>
      <c r="X1802" s="11"/>
      <c r="Y1802" s="11"/>
      <c r="Z1802" s="11"/>
      <c r="AA1802" s="11"/>
      <c r="AB1802" s="10" t="s">
        <v>516</v>
      </c>
      <c r="AC1802" s="11" t="n">
        <v>25</v>
      </c>
      <c r="AD1802" s="11" t="n">
        <v>54</v>
      </c>
      <c r="AE1802" s="11" t="n">
        <v>74</v>
      </c>
      <c r="AF1802" s="11" t="n">
        <v>9</v>
      </c>
      <c r="AG1802" s="11" t="n">
        <v>18</v>
      </c>
      <c r="AH1802" s="11" t="n">
        <v>0</v>
      </c>
      <c r="AI1802" s="13" t="n">
        <v>0.138888888888889</v>
      </c>
      <c r="AJ1802" s="13" t="n">
        <v>0.3</v>
      </c>
      <c r="AK1802" s="13" t="n">
        <v>0.411111111111111</v>
      </c>
      <c r="AL1802" s="13" t="n">
        <v>0.05</v>
      </c>
      <c r="AM1802" s="13" t="n">
        <v>0.1</v>
      </c>
      <c r="AN1802" s="11" t="n">
        <v>7</v>
      </c>
      <c r="AO1802" s="13" t="n">
        <v>0.0374331550802139</v>
      </c>
      <c r="AP1802" s="11" t="n">
        <v>24</v>
      </c>
      <c r="AQ1802" s="11" t="n">
        <v>8</v>
      </c>
      <c r="AR1802" s="13" t="n">
        <v>0.118226600985222</v>
      </c>
      <c r="AS1802" s="13" t="n">
        <v>0.0394088669950739</v>
      </c>
      <c r="AT1802" s="14" t="n">
        <f aca="false">SUMIFS(시도_소아과개폐업!$C$5:$C$293,시도_소아과개폐업!$A$5:$A$293,$D1802,시도_소아과개폐업!$B$5:$B$293,$B1802)</f>
        <v>7</v>
      </c>
      <c r="AU1802" s="14" t="n">
        <f aca="false">SUMIFS(시도_소아과개폐업!$D$5:$D$293,시도_소아과개폐업!$A$5:$A$293,$D1802,시도_소아과개폐업!$B$5:$B$293,$B1802)</f>
        <v>5</v>
      </c>
      <c r="AV1802" s="14" t="n">
        <f aca="false">SUMIFS(시도_소아과개폐업!$F$5:$F$293,시도_소아과개폐업!$A$5:$A$293,$D1802,시도_소아과개폐업!$B$5:$B$293,$B1802)</f>
        <v>2</v>
      </c>
      <c r="AW1802" s="15" t="n">
        <f aca="false">SUMIFS(시도_소아과개폐업!$G$5:$G$293,시도_소아과개폐업!$A$5:$A$293,$D1802,시도_소아과개폐업!$B$5:$B$293,$B1802)</f>
        <v>0.087719298245614</v>
      </c>
      <c r="AX1802" s="14" t="n">
        <f aca="false">SUMIFS(시도_소아과개폐업!$H$5:$H$293,시도_소아과개폐업!$A$5:$A$293,$D1802,시도_소아과개폐업!$B$5:$B$293,$B1802)</f>
        <v>26</v>
      </c>
      <c r="AY1802" s="14" t="n">
        <f aca="false">SUMIFS(시군구_병원급!$E$5:$E$3668,시군구_병원급!$A$5:$A$3668,$A1802,시군구_병원급!$D$5:$D$3668,$D1802)</f>
        <v>1</v>
      </c>
      <c r="AZ1802" s="14" t="n">
        <f aca="false">SUMIFS(시군구_병원급!$F$5:$F$3668,시군구_병원급!$A$5:$A$3668,$A1802,시군구_병원급!$D$5:$D$3668,$D1802)</f>
        <v>2</v>
      </c>
      <c r="BA1802" s="14" t="n">
        <f aca="false">SUMIFS(시군구_병원급!$G$5:$G$3668,시군구_병원급!$A$5:$A$3668,$A1802,시군구_병원급!$D$5:$D$3668,$D1802)</f>
        <v>5</v>
      </c>
      <c r="BB1802" s="14" t="n">
        <f aca="false">SUMIFS(시군구_병원급!$H$5:$H$3668,시군구_병원급!$A$5:$A$3668,$A1802,시군구_병원급!$D$5:$D$3668,$D1802)</f>
        <v>19</v>
      </c>
      <c r="BC1802" s="16" t="n">
        <f aca="false">K1802+AY1802</f>
        <v>12</v>
      </c>
      <c r="BD1802" s="17" t="n">
        <f aca="false">IF(E1802=0,"",(K1802+AY1802)/E1802*1000)</f>
        <v>1.21839780688395</v>
      </c>
      <c r="BE1802" s="16" t="n">
        <f aca="false">AY1802-SUMIFS(시군구_병원급!$E$5:$E$3668,시군구_병원급!$A$5:$A$3668,$A1802,시군구_병원급!$D$5:$D$3668,$D1802-3)</f>
        <v>0</v>
      </c>
      <c r="BF1802" s="16" t="n">
        <f aca="false">IF(AY1802=0,1,0)</f>
        <v>0</v>
      </c>
      <c r="BG1802" s="16" t="n">
        <f aca="false">IF(K1802+AY1802=0,1,0)</f>
        <v>0</v>
      </c>
      <c r="BH1802" s="16" t="n">
        <f aca="false">AF1802+AG1802+AH1802</f>
        <v>27</v>
      </c>
      <c r="BI1802" s="18" t="n">
        <f aca="false">IF(H1802=0,"",BH1802/H1802)</f>
        <v>0.15</v>
      </c>
      <c r="BJ1802" s="16" t="n">
        <f aca="false">IF(AP1802="","",AP1802+AN1802)</f>
        <v>31</v>
      </c>
    </row>
    <row r="1803" customFormat="false" ht="15" hidden="false" customHeight="true" outlineLevel="0" collapsed="false">
      <c r="A1803" s="9" t="s">
        <v>453</v>
      </c>
      <c r="B1803" s="10" t="s">
        <v>451</v>
      </c>
      <c r="C1803" s="10" t="s">
        <v>454</v>
      </c>
      <c r="D1803" s="9" t="n">
        <v>2023</v>
      </c>
      <c r="E1803" s="11" t="n">
        <v>13518</v>
      </c>
      <c r="F1803" s="11" t="n">
        <v>1944</v>
      </c>
      <c r="G1803" s="11" t="n">
        <v>1934</v>
      </c>
      <c r="H1803" s="11" t="n">
        <v>223</v>
      </c>
      <c r="I1803" s="11" t="n">
        <v>10912</v>
      </c>
      <c r="J1803" s="11" t="n">
        <v>7838</v>
      </c>
      <c r="K1803" s="11" t="n">
        <v>20</v>
      </c>
      <c r="L1803" s="12" t="n">
        <v>16.4965231543128</v>
      </c>
      <c r="M1803" s="12" t="n">
        <v>1.47950880307738</v>
      </c>
      <c r="N1803" s="13" t="n">
        <v>0.718291788856305</v>
      </c>
      <c r="O1803" s="13" t="n">
        <v>0.807220002959018</v>
      </c>
      <c r="P1803" s="13" t="n">
        <v>0.143068501257583</v>
      </c>
      <c r="Q1803" s="13" t="n">
        <v>-0.111709817321593</v>
      </c>
      <c r="R1803" s="13" t="n">
        <v>-0.0684007707129094</v>
      </c>
      <c r="S1803" s="11" t="n">
        <v>1</v>
      </c>
      <c r="T1803" s="13" t="n">
        <v>-0.0590717299578059</v>
      </c>
      <c r="U1803" s="13" t="n">
        <v>-0.0458202168590416</v>
      </c>
      <c r="V1803" s="11" t="n">
        <v>0</v>
      </c>
      <c r="W1803" s="13"/>
      <c r="X1803" s="11"/>
      <c r="Y1803" s="11"/>
      <c r="Z1803" s="11"/>
      <c r="AA1803" s="11"/>
      <c r="AB1803" s="10" t="s">
        <v>516</v>
      </c>
      <c r="AC1803" s="11" t="n">
        <v>29</v>
      </c>
      <c r="AD1803" s="11" t="n">
        <v>81</v>
      </c>
      <c r="AE1803" s="11" t="n">
        <v>83</v>
      </c>
      <c r="AF1803" s="11" t="n">
        <v>12</v>
      </c>
      <c r="AG1803" s="11" t="n">
        <v>17</v>
      </c>
      <c r="AH1803" s="11" t="n">
        <v>1</v>
      </c>
      <c r="AI1803" s="13" t="n">
        <v>0.130044843049327</v>
      </c>
      <c r="AJ1803" s="13" t="n">
        <v>0.36322869955157</v>
      </c>
      <c r="AK1803" s="13" t="n">
        <v>0.37219730941704</v>
      </c>
      <c r="AL1803" s="13" t="n">
        <v>0.0538116591928251</v>
      </c>
      <c r="AM1803" s="13" t="n">
        <v>0.0762331838565022</v>
      </c>
      <c r="AN1803" s="11" t="n">
        <v>6</v>
      </c>
      <c r="AO1803" s="13" t="n">
        <v>0.0262008733624454</v>
      </c>
      <c r="AP1803" s="11" t="n">
        <v>18</v>
      </c>
      <c r="AQ1803" s="11" t="n">
        <v>7</v>
      </c>
      <c r="AR1803" s="13" t="n">
        <v>0.075</v>
      </c>
      <c r="AS1803" s="13" t="n">
        <v>0.0291666666666667</v>
      </c>
      <c r="AT1803" s="14" t="n">
        <f aca="false">SUMIFS(시도_소아과개폐업!$C$5:$C$293,시도_소아과개폐업!$A$5:$A$293,$D1803,시도_소아과개폐업!$B$5:$B$293,$B1803)</f>
        <v>7</v>
      </c>
      <c r="AU1803" s="14" t="n">
        <f aca="false">SUMIFS(시도_소아과개폐업!$D$5:$D$293,시도_소아과개폐업!$A$5:$A$293,$D1803,시도_소아과개폐업!$B$5:$B$293,$B1803)</f>
        <v>5</v>
      </c>
      <c r="AV1803" s="14" t="n">
        <f aca="false">SUMIFS(시도_소아과개폐업!$F$5:$F$293,시도_소아과개폐업!$A$5:$A$293,$D1803,시도_소아과개폐업!$B$5:$B$293,$B1803)</f>
        <v>2</v>
      </c>
      <c r="AW1803" s="15" t="n">
        <f aca="false">SUMIFS(시도_소아과개폐업!$G$5:$G$293,시도_소아과개폐업!$A$5:$A$293,$D1803,시도_소아과개폐업!$B$5:$B$293,$B1803)</f>
        <v>0.087719298245614</v>
      </c>
      <c r="AX1803" s="14" t="n">
        <f aca="false">SUMIFS(시도_소아과개폐업!$H$5:$H$293,시도_소아과개폐업!$A$5:$A$293,$D1803,시도_소아과개폐업!$B$5:$B$293,$B1803)</f>
        <v>26</v>
      </c>
      <c r="AY1803" s="14" t="n">
        <f aca="false">SUMIFS(시군구_병원급!$E$5:$E$3668,시군구_병원급!$A$5:$A$3668,$A1803,시군구_병원급!$D$5:$D$3668,$D1803)</f>
        <v>0</v>
      </c>
      <c r="AZ1803" s="14" t="n">
        <f aca="false">SUMIFS(시군구_병원급!$F$5:$F$3668,시군구_병원급!$A$5:$A$3668,$A1803,시군구_병원급!$D$5:$D$3668,$D1803)</f>
        <v>2</v>
      </c>
      <c r="BA1803" s="14" t="n">
        <f aca="false">SUMIFS(시군구_병원급!$G$5:$G$3668,시군구_병원급!$A$5:$A$3668,$A1803,시군구_병원급!$D$5:$D$3668,$D1803)</f>
        <v>21</v>
      </c>
      <c r="BB1803" s="14" t="n">
        <f aca="false">SUMIFS(시군구_병원급!$H$5:$H$3668,시군구_병원급!$A$5:$A$3668,$A1803,시군구_병원급!$D$5:$D$3668,$D1803)</f>
        <v>34</v>
      </c>
      <c r="BC1803" s="16" t="n">
        <f aca="false">K1803+AY1803</f>
        <v>20</v>
      </c>
      <c r="BD1803" s="17" t="n">
        <f aca="false">IF(E1803=0,"",(K1803+AY1803)/E1803*1000)</f>
        <v>1.47950880307738</v>
      </c>
      <c r="BE1803" s="16" t="n">
        <f aca="false">AY1803-SUMIFS(시군구_병원급!$E$5:$E$3668,시군구_병원급!$A$5:$A$3668,$A1803,시군구_병원급!$D$5:$D$3668,$D1803-3)</f>
        <v>0</v>
      </c>
      <c r="BF1803" s="16" t="n">
        <f aca="false">IF(AY1803=0,1,0)</f>
        <v>1</v>
      </c>
      <c r="BG1803" s="16" t="n">
        <f aca="false">IF(K1803+AY1803=0,1,0)</f>
        <v>0</v>
      </c>
      <c r="BH1803" s="16" t="n">
        <f aca="false">AF1803+AG1803+AH1803</f>
        <v>30</v>
      </c>
      <c r="BI1803" s="18" t="n">
        <f aca="false">IF(H1803=0,"",BH1803/H1803)</f>
        <v>0.134529147982063</v>
      </c>
      <c r="BJ1803" s="16" t="n">
        <f aca="false">IF(AP1803="","",AP1803+AN1803)</f>
        <v>24</v>
      </c>
    </row>
    <row r="1804" customFormat="false" ht="15" hidden="false" customHeight="true" outlineLevel="0" collapsed="false">
      <c r="A1804" s="9" t="s">
        <v>455</v>
      </c>
      <c r="B1804" s="10" t="s">
        <v>451</v>
      </c>
      <c r="C1804" s="10" t="s">
        <v>456</v>
      </c>
      <c r="D1804" s="9" t="n">
        <v>2023</v>
      </c>
      <c r="E1804" s="11" t="n">
        <v>5894</v>
      </c>
      <c r="F1804" s="11" t="n">
        <v>816</v>
      </c>
      <c r="G1804" s="11" t="n">
        <v>826</v>
      </c>
      <c r="H1804" s="11" t="n">
        <v>104</v>
      </c>
      <c r="I1804" s="11" t="n">
        <v>5477</v>
      </c>
      <c r="J1804" s="11" t="n">
        <v>3992</v>
      </c>
      <c r="K1804" s="11" t="n">
        <v>10</v>
      </c>
      <c r="L1804" s="12" t="n">
        <v>17.6450627757041</v>
      </c>
      <c r="M1804" s="12" t="n">
        <v>1.69664065151001</v>
      </c>
      <c r="N1804" s="13" t="n">
        <v>0.728866167610005</v>
      </c>
      <c r="O1804" s="13" t="n">
        <v>0.929250084832033</v>
      </c>
      <c r="P1804" s="13" t="n">
        <v>0.140142517814727</v>
      </c>
      <c r="Q1804" s="13" t="n">
        <v>-0.171609276177091</v>
      </c>
      <c r="R1804" s="13" t="n">
        <v>-0.130526315789474</v>
      </c>
      <c r="S1804" s="11" t="n">
        <v>-1</v>
      </c>
      <c r="T1804" s="13" t="n">
        <v>-0.0458715596330275</v>
      </c>
      <c r="U1804" s="13" t="n">
        <v>-0.0634404924760602</v>
      </c>
      <c r="V1804" s="11" t="n">
        <v>0</v>
      </c>
      <c r="W1804" s="13"/>
      <c r="X1804" s="11"/>
      <c r="Y1804" s="11"/>
      <c r="Z1804" s="11"/>
      <c r="AA1804" s="11"/>
      <c r="AB1804" s="10" t="s">
        <v>516</v>
      </c>
      <c r="AC1804" s="11" t="n">
        <v>19</v>
      </c>
      <c r="AD1804" s="11" t="n">
        <v>39</v>
      </c>
      <c r="AE1804" s="11" t="n">
        <v>22</v>
      </c>
      <c r="AF1804" s="11" t="n">
        <v>6</v>
      </c>
      <c r="AG1804" s="11" t="n">
        <v>17</v>
      </c>
      <c r="AH1804" s="11" t="n">
        <v>1</v>
      </c>
      <c r="AI1804" s="13" t="n">
        <v>0.182692307692308</v>
      </c>
      <c r="AJ1804" s="13" t="n">
        <v>0.375</v>
      </c>
      <c r="AK1804" s="13" t="n">
        <v>0.211538461538462</v>
      </c>
      <c r="AL1804" s="13" t="n">
        <v>0.0576923076923077</v>
      </c>
      <c r="AM1804" s="13" t="n">
        <v>0.163461538461539</v>
      </c>
      <c r="AN1804" s="11" t="n">
        <v>1</v>
      </c>
      <c r="AO1804" s="13" t="n">
        <v>0.00952380952380953</v>
      </c>
      <c r="AP1804" s="11" t="n">
        <v>9</v>
      </c>
      <c r="AQ1804" s="11" t="n">
        <v>2</v>
      </c>
      <c r="AR1804" s="13" t="n">
        <v>0.0803571428571429</v>
      </c>
      <c r="AS1804" s="13" t="n">
        <v>0.0178571428571429</v>
      </c>
      <c r="AT1804" s="14" t="n">
        <f aca="false">SUMIFS(시도_소아과개폐업!$C$5:$C$293,시도_소아과개폐업!$A$5:$A$293,$D1804,시도_소아과개폐업!$B$5:$B$293,$B1804)</f>
        <v>7</v>
      </c>
      <c r="AU1804" s="14" t="n">
        <f aca="false">SUMIFS(시도_소아과개폐업!$D$5:$D$293,시도_소아과개폐업!$A$5:$A$293,$D1804,시도_소아과개폐업!$B$5:$B$293,$B1804)</f>
        <v>5</v>
      </c>
      <c r="AV1804" s="14" t="n">
        <f aca="false">SUMIFS(시도_소아과개폐업!$F$5:$F$293,시도_소아과개폐업!$A$5:$A$293,$D1804,시도_소아과개폐업!$B$5:$B$293,$B1804)</f>
        <v>2</v>
      </c>
      <c r="AW1804" s="15" t="n">
        <f aca="false">SUMIFS(시도_소아과개폐업!$G$5:$G$293,시도_소아과개폐업!$A$5:$A$293,$D1804,시도_소아과개폐업!$B$5:$B$293,$B1804)</f>
        <v>0.087719298245614</v>
      </c>
      <c r="AX1804" s="14" t="n">
        <f aca="false">SUMIFS(시도_소아과개폐업!$H$5:$H$293,시도_소아과개폐업!$A$5:$A$293,$D1804,시도_소아과개폐업!$B$5:$B$293,$B1804)</f>
        <v>26</v>
      </c>
      <c r="AY1804" s="14" t="n">
        <f aca="false">SUMIFS(시군구_병원급!$E$5:$E$3668,시군구_병원급!$A$5:$A$3668,$A1804,시군구_병원급!$D$5:$D$3668,$D1804)</f>
        <v>1</v>
      </c>
      <c r="AZ1804" s="14" t="n">
        <f aca="false">SUMIFS(시군구_병원급!$F$5:$F$3668,시군구_병원급!$A$5:$A$3668,$A1804,시군구_병원급!$D$5:$D$3668,$D1804)</f>
        <v>4</v>
      </c>
      <c r="BA1804" s="14" t="n">
        <f aca="false">SUMIFS(시군구_병원급!$G$5:$G$3668,시군구_병원급!$A$5:$A$3668,$A1804,시군구_병원급!$D$5:$D$3668,$D1804)</f>
        <v>5</v>
      </c>
      <c r="BB1804" s="14" t="n">
        <f aca="false">SUMIFS(시군구_병원급!$H$5:$H$3668,시군구_병원급!$A$5:$A$3668,$A1804,시군구_병원급!$D$5:$D$3668,$D1804)</f>
        <v>11</v>
      </c>
      <c r="BC1804" s="16" t="n">
        <f aca="false">K1804+AY1804</f>
        <v>11</v>
      </c>
      <c r="BD1804" s="17" t="n">
        <f aca="false">IF(E1804=0,"",(K1804+AY1804)/E1804*1000)</f>
        <v>1.86630471666101</v>
      </c>
      <c r="BE1804" s="16" t="n">
        <f aca="false">AY1804-SUMIFS(시군구_병원급!$E$5:$E$3668,시군구_병원급!$A$5:$A$3668,$A1804,시군구_병원급!$D$5:$D$3668,$D1804-3)</f>
        <v>0</v>
      </c>
      <c r="BF1804" s="16" t="n">
        <f aca="false">IF(AY1804=0,1,0)</f>
        <v>0</v>
      </c>
      <c r="BG1804" s="16" t="n">
        <f aca="false">IF(K1804+AY1804=0,1,0)</f>
        <v>0</v>
      </c>
      <c r="BH1804" s="16" t="n">
        <f aca="false">AF1804+AG1804+AH1804</f>
        <v>24</v>
      </c>
      <c r="BI1804" s="18" t="n">
        <f aca="false">IF(H1804=0,"",BH1804/H1804)</f>
        <v>0.230769230769231</v>
      </c>
      <c r="BJ1804" s="16" t="n">
        <f aca="false">IF(AP1804="","",AP1804+AN1804)</f>
        <v>10</v>
      </c>
    </row>
    <row r="1805" customFormat="false" ht="15" hidden="false" customHeight="true" outlineLevel="0" collapsed="false">
      <c r="A1805" s="9" t="s">
        <v>457</v>
      </c>
      <c r="B1805" s="10" t="s">
        <v>451</v>
      </c>
      <c r="C1805" s="10" t="s">
        <v>458</v>
      </c>
      <c r="D1805" s="9" t="n">
        <v>2023</v>
      </c>
      <c r="E1805" s="11" t="n">
        <v>2632</v>
      </c>
      <c r="F1805" s="11" t="n">
        <v>350</v>
      </c>
      <c r="G1805" s="11" t="n">
        <v>356</v>
      </c>
      <c r="H1805" s="11" t="n">
        <v>55</v>
      </c>
      <c r="I1805" s="11" t="n">
        <v>2735</v>
      </c>
      <c r="J1805" s="11" t="n">
        <v>1825</v>
      </c>
      <c r="K1805" s="11" t="n">
        <v>3</v>
      </c>
      <c r="L1805" s="12" t="n">
        <v>20.8966565349544</v>
      </c>
      <c r="M1805" s="12" t="n">
        <v>1.13981762917933</v>
      </c>
      <c r="N1805" s="13" t="n">
        <v>0.6672760511883</v>
      </c>
      <c r="O1805" s="13" t="n">
        <v>1.03913373860182</v>
      </c>
      <c r="P1805" s="13" t="n">
        <v>0.135258358662614</v>
      </c>
      <c r="Q1805" s="13" t="n">
        <v>-0.215265354800239</v>
      </c>
      <c r="R1805" s="13" t="n">
        <v>-0.118811881188119</v>
      </c>
      <c r="S1805" s="11" t="n">
        <v>0</v>
      </c>
      <c r="T1805" s="13" t="n">
        <v>-0.0983606557377049</v>
      </c>
      <c r="U1805" s="13" t="n">
        <v>-0.0639972621492129</v>
      </c>
      <c r="V1805" s="11" t="n">
        <v>0</v>
      </c>
      <c r="W1805" s="13"/>
      <c r="X1805" s="11"/>
      <c r="Y1805" s="11"/>
      <c r="Z1805" s="11"/>
      <c r="AA1805" s="11"/>
      <c r="AB1805" s="10" t="s">
        <v>516</v>
      </c>
      <c r="AC1805" s="11" t="n">
        <v>6</v>
      </c>
      <c r="AD1805" s="11" t="n">
        <v>13</v>
      </c>
      <c r="AE1805" s="11" t="n">
        <v>24</v>
      </c>
      <c r="AF1805" s="11" t="n">
        <v>3</v>
      </c>
      <c r="AG1805" s="11" t="n">
        <v>9</v>
      </c>
      <c r="AH1805" s="11" t="n">
        <v>0</v>
      </c>
      <c r="AI1805" s="13" t="n">
        <v>0.109090909090909</v>
      </c>
      <c r="AJ1805" s="13" t="n">
        <v>0.236363636363636</v>
      </c>
      <c r="AK1805" s="13" t="n">
        <v>0.436363636363636</v>
      </c>
      <c r="AL1805" s="13" t="n">
        <v>0.0545454545454545</v>
      </c>
      <c r="AM1805" s="13" t="n">
        <v>0.163636363636364</v>
      </c>
      <c r="AN1805" s="11" t="n">
        <v>1</v>
      </c>
      <c r="AO1805" s="13" t="n">
        <v>0.0178571428571429</v>
      </c>
      <c r="AP1805" s="11" t="n">
        <v>6</v>
      </c>
      <c r="AQ1805" s="11" t="n">
        <v>0</v>
      </c>
      <c r="AR1805" s="13" t="n">
        <v>0.0967741935483871</v>
      </c>
      <c r="AS1805" s="13" t="n">
        <v>0</v>
      </c>
      <c r="AT1805" s="14" t="n">
        <f aca="false">SUMIFS(시도_소아과개폐업!$C$5:$C$293,시도_소아과개폐업!$A$5:$A$293,$D1805,시도_소아과개폐업!$B$5:$B$293,$B1805)</f>
        <v>7</v>
      </c>
      <c r="AU1805" s="14" t="n">
        <f aca="false">SUMIFS(시도_소아과개폐업!$D$5:$D$293,시도_소아과개폐업!$A$5:$A$293,$D1805,시도_소아과개폐업!$B$5:$B$293,$B1805)</f>
        <v>5</v>
      </c>
      <c r="AV1805" s="14" t="n">
        <f aca="false">SUMIFS(시도_소아과개폐업!$F$5:$F$293,시도_소아과개폐업!$A$5:$A$293,$D1805,시도_소아과개폐업!$B$5:$B$293,$B1805)</f>
        <v>2</v>
      </c>
      <c r="AW1805" s="15" t="n">
        <f aca="false">SUMIFS(시도_소아과개폐업!$G$5:$G$293,시도_소아과개폐업!$A$5:$A$293,$D1805,시도_소아과개폐업!$B$5:$B$293,$B1805)</f>
        <v>0.087719298245614</v>
      </c>
      <c r="AX1805" s="14" t="n">
        <f aca="false">SUMIFS(시도_소아과개폐업!$H$5:$H$293,시도_소아과개폐업!$A$5:$A$293,$D1805,시도_소아과개폐업!$B$5:$B$293,$B1805)</f>
        <v>26</v>
      </c>
      <c r="AY1805" s="14" t="n">
        <f aca="false">SUMIFS(시군구_병원급!$E$5:$E$3668,시군구_병원급!$A$5:$A$3668,$A1805,시군구_병원급!$D$5:$D$3668,$D1805)</f>
        <v>0</v>
      </c>
      <c r="AZ1805" s="14" t="n">
        <f aca="false">SUMIFS(시군구_병원급!$F$5:$F$3668,시군구_병원급!$A$5:$A$3668,$A1805,시군구_병원급!$D$5:$D$3668,$D1805)</f>
        <v>2</v>
      </c>
      <c r="BA1805" s="14" t="n">
        <f aca="false">SUMIFS(시군구_병원급!$G$5:$G$3668,시군구_병원급!$A$5:$A$3668,$A1805,시군구_병원급!$D$5:$D$3668,$D1805)</f>
        <v>3</v>
      </c>
      <c r="BB1805" s="14" t="n">
        <f aca="false">SUMIFS(시군구_병원급!$H$5:$H$3668,시군구_병원급!$A$5:$A$3668,$A1805,시군구_병원급!$D$5:$D$3668,$D1805)</f>
        <v>6</v>
      </c>
      <c r="BC1805" s="16" t="n">
        <f aca="false">K1805+AY1805</f>
        <v>3</v>
      </c>
      <c r="BD1805" s="17" t="n">
        <f aca="false">IF(E1805=0,"",(K1805+AY1805)/E1805*1000)</f>
        <v>1.13981762917933</v>
      </c>
      <c r="BE1805" s="16" t="n">
        <f aca="false">AY1805-SUMIFS(시군구_병원급!$E$5:$E$3668,시군구_병원급!$A$5:$A$3668,$A1805,시군구_병원급!$D$5:$D$3668,$D1805-3)</f>
        <v>0</v>
      </c>
      <c r="BF1805" s="16" t="n">
        <f aca="false">IF(AY1805=0,1,0)</f>
        <v>1</v>
      </c>
      <c r="BG1805" s="16" t="n">
        <f aca="false">IF(K1805+AY1805=0,1,0)</f>
        <v>0</v>
      </c>
      <c r="BH1805" s="16" t="n">
        <f aca="false">AF1805+AG1805+AH1805</f>
        <v>12</v>
      </c>
      <c r="BI1805" s="18" t="n">
        <f aca="false">IF(H1805=0,"",BH1805/H1805)</f>
        <v>0.218181818181818</v>
      </c>
      <c r="BJ1805" s="16" t="n">
        <f aca="false">IF(AP1805="","",AP1805+AN1805)</f>
        <v>7</v>
      </c>
    </row>
    <row r="1806" customFormat="false" ht="15" hidden="false" customHeight="true" outlineLevel="0" collapsed="false">
      <c r="A1806" s="9" t="s">
        <v>459</v>
      </c>
      <c r="B1806" s="10" t="s">
        <v>451</v>
      </c>
      <c r="C1806" s="10" t="s">
        <v>460</v>
      </c>
      <c r="D1806" s="9" t="n">
        <v>2023</v>
      </c>
      <c r="E1806" s="11" t="n">
        <v>869</v>
      </c>
      <c r="F1806" s="11" t="n">
        <v>91</v>
      </c>
      <c r="G1806" s="11" t="n">
        <v>91</v>
      </c>
      <c r="H1806" s="11" t="n">
        <v>18</v>
      </c>
      <c r="I1806" s="11" t="n">
        <v>1017</v>
      </c>
      <c r="J1806" s="11" t="n">
        <v>729</v>
      </c>
      <c r="K1806" s="11" t="n">
        <v>3</v>
      </c>
      <c r="L1806" s="12" t="n">
        <v>20.7134637514384</v>
      </c>
      <c r="M1806" s="12" t="n">
        <v>3.45224395857307</v>
      </c>
      <c r="N1806" s="13" t="n">
        <v>0.716814159292035</v>
      </c>
      <c r="O1806" s="13" t="n">
        <v>1.17031070195627</v>
      </c>
      <c r="P1806" s="13" t="n">
        <v>0.104718066743383</v>
      </c>
      <c r="Q1806" s="13" t="n">
        <v>-0.305355715427658</v>
      </c>
      <c r="R1806" s="13" t="n">
        <v>-0.434782608695652</v>
      </c>
      <c r="S1806" s="11" t="n">
        <v>0</v>
      </c>
      <c r="T1806" s="13" t="n">
        <v>-0.1</v>
      </c>
      <c r="U1806" s="13" t="n">
        <v>-0.202978056426332</v>
      </c>
      <c r="V1806" s="11" t="n">
        <v>0</v>
      </c>
      <c r="W1806" s="13"/>
      <c r="X1806" s="11"/>
      <c r="Y1806" s="11"/>
      <c r="Z1806" s="11"/>
      <c r="AA1806" s="11"/>
      <c r="AB1806" s="10" t="s">
        <v>516</v>
      </c>
      <c r="AC1806" s="11" t="n">
        <v>10</v>
      </c>
      <c r="AD1806" s="11" t="n">
        <v>1</v>
      </c>
      <c r="AE1806" s="11" t="n">
        <v>4</v>
      </c>
      <c r="AF1806" s="11" t="n">
        <v>1</v>
      </c>
      <c r="AG1806" s="11" t="n">
        <v>2</v>
      </c>
      <c r="AH1806" s="11" t="n">
        <v>0</v>
      </c>
      <c r="AI1806" s="13" t="n">
        <v>0.555555555555556</v>
      </c>
      <c r="AJ1806" s="13" t="n">
        <v>0.0555555555555556</v>
      </c>
      <c r="AK1806" s="13" t="n">
        <v>0.222222222222222</v>
      </c>
      <c r="AL1806" s="13" t="n">
        <v>0.0555555555555556</v>
      </c>
      <c r="AM1806" s="13" t="n">
        <v>0.111111111111111</v>
      </c>
      <c r="AN1806" s="11" t="n">
        <v>0</v>
      </c>
      <c r="AO1806" s="13" t="n">
        <v>0</v>
      </c>
      <c r="AP1806" s="11" t="n">
        <v>2</v>
      </c>
      <c r="AQ1806" s="11" t="n">
        <v>0</v>
      </c>
      <c r="AR1806" s="13" t="n">
        <v>0.1</v>
      </c>
      <c r="AS1806" s="13" t="n">
        <v>0</v>
      </c>
      <c r="AT1806" s="14" t="n">
        <f aca="false">SUMIFS(시도_소아과개폐업!$C$5:$C$293,시도_소아과개폐업!$A$5:$A$293,$D1806,시도_소아과개폐업!$B$5:$B$293,$B1806)</f>
        <v>7</v>
      </c>
      <c r="AU1806" s="14" t="n">
        <f aca="false">SUMIFS(시도_소아과개폐업!$D$5:$D$293,시도_소아과개폐업!$A$5:$A$293,$D1806,시도_소아과개폐업!$B$5:$B$293,$B1806)</f>
        <v>5</v>
      </c>
      <c r="AV1806" s="14" t="n">
        <f aca="false">SUMIFS(시도_소아과개폐업!$F$5:$F$293,시도_소아과개폐업!$A$5:$A$293,$D1806,시도_소아과개폐업!$B$5:$B$293,$B1806)</f>
        <v>2</v>
      </c>
      <c r="AW1806" s="15" t="n">
        <f aca="false">SUMIFS(시도_소아과개폐업!$G$5:$G$293,시도_소아과개폐업!$A$5:$A$293,$D1806,시도_소아과개폐업!$B$5:$B$293,$B1806)</f>
        <v>0.087719298245614</v>
      </c>
      <c r="AX1806" s="14" t="n">
        <f aca="false">SUMIFS(시도_소아과개폐업!$H$5:$H$293,시도_소아과개폐업!$A$5:$A$293,$D1806,시도_소아과개폐업!$B$5:$B$293,$B1806)</f>
        <v>26</v>
      </c>
      <c r="AY1806" s="14" t="n">
        <f aca="false">SUMIFS(시군구_병원급!$E$5:$E$3668,시군구_병원급!$A$5:$A$3668,$A1806,시군구_병원급!$D$5:$D$3668,$D1806)</f>
        <v>1</v>
      </c>
      <c r="AZ1806" s="14" t="n">
        <f aca="false">SUMIFS(시군구_병원급!$F$5:$F$3668,시군구_병원급!$A$5:$A$3668,$A1806,시군구_병원급!$D$5:$D$3668,$D1806)</f>
        <v>1</v>
      </c>
      <c r="BA1806" s="14" t="n">
        <f aca="false">SUMIFS(시군구_병원급!$G$5:$G$3668,시군구_병원급!$A$5:$A$3668,$A1806,시군구_병원급!$D$5:$D$3668,$D1806)</f>
        <v>2</v>
      </c>
      <c r="BB1806" s="14" t="n">
        <f aca="false">SUMIFS(시군구_병원급!$H$5:$H$3668,시군구_병원급!$A$5:$A$3668,$A1806,시군구_병원급!$D$5:$D$3668,$D1806)</f>
        <v>2</v>
      </c>
      <c r="BC1806" s="16" t="n">
        <f aca="false">K1806+AY1806</f>
        <v>4</v>
      </c>
      <c r="BD1806" s="17" t="n">
        <f aca="false">IF(E1806=0,"",(K1806+AY1806)/E1806*1000)</f>
        <v>4.6029919447641</v>
      </c>
      <c r="BE1806" s="16" t="n">
        <f aca="false">AY1806-SUMIFS(시군구_병원급!$E$5:$E$3668,시군구_병원급!$A$5:$A$3668,$A1806,시군구_병원급!$D$5:$D$3668,$D1806-3)</f>
        <v>0</v>
      </c>
      <c r="BF1806" s="16" t="n">
        <f aca="false">IF(AY1806=0,1,0)</f>
        <v>0</v>
      </c>
      <c r="BG1806" s="16" t="n">
        <f aca="false">IF(K1806+AY1806=0,1,0)</f>
        <v>0</v>
      </c>
      <c r="BH1806" s="16" t="n">
        <f aca="false">AF1806+AG1806+AH1806</f>
        <v>3</v>
      </c>
      <c r="BI1806" s="18" t="n">
        <f aca="false">IF(H1806=0,"",BH1806/H1806)</f>
        <v>0.166666666666667</v>
      </c>
      <c r="BJ1806" s="16" t="n">
        <f aca="false">IF(AP1806="","",AP1806+AN1806)</f>
        <v>2</v>
      </c>
    </row>
    <row r="1807" customFormat="false" ht="15" hidden="false" customHeight="true" outlineLevel="0" collapsed="false">
      <c r="A1807" s="9" t="s">
        <v>461</v>
      </c>
      <c r="B1807" s="10" t="s">
        <v>451</v>
      </c>
      <c r="C1807" s="10" t="s">
        <v>462</v>
      </c>
      <c r="D1807" s="9" t="n">
        <v>2023</v>
      </c>
      <c r="E1807" s="11" t="n">
        <v>2551</v>
      </c>
      <c r="F1807" s="11" t="n">
        <v>319</v>
      </c>
      <c r="G1807" s="11" t="n">
        <v>308</v>
      </c>
      <c r="H1807" s="11" t="n">
        <v>45</v>
      </c>
      <c r="I1807" s="11" t="n">
        <v>2542</v>
      </c>
      <c r="J1807" s="11" t="n">
        <v>2005</v>
      </c>
      <c r="K1807" s="11" t="n">
        <v>5</v>
      </c>
      <c r="L1807" s="12" t="n">
        <v>17.640141121129</v>
      </c>
      <c r="M1807" s="12" t="n">
        <v>1.96001568012544</v>
      </c>
      <c r="N1807" s="13" t="n">
        <v>0.788749016522423</v>
      </c>
      <c r="O1807" s="13" t="n">
        <v>0.996471971775774</v>
      </c>
      <c r="P1807" s="13" t="n">
        <v>0.120736965895727</v>
      </c>
      <c r="Q1807" s="13" t="n">
        <v>-0.195014200063111</v>
      </c>
      <c r="R1807" s="13" t="n">
        <v>-0.257831325301205</v>
      </c>
      <c r="S1807" s="11" t="n">
        <v>0</v>
      </c>
      <c r="T1807" s="13" t="n">
        <v>-0.117647058823529</v>
      </c>
      <c r="U1807" s="13" t="n">
        <v>-0.100176991150442</v>
      </c>
      <c r="V1807" s="11" t="n">
        <v>0</v>
      </c>
      <c r="W1807" s="13"/>
      <c r="X1807" s="11"/>
      <c r="Y1807" s="11"/>
      <c r="Z1807" s="11"/>
      <c r="AA1807" s="11"/>
      <c r="AB1807" s="10" t="s">
        <v>516</v>
      </c>
      <c r="AC1807" s="11" t="n">
        <v>15</v>
      </c>
      <c r="AD1807" s="11" t="n">
        <v>10</v>
      </c>
      <c r="AE1807" s="11" t="n">
        <v>13</v>
      </c>
      <c r="AF1807" s="11" t="n">
        <v>1</v>
      </c>
      <c r="AG1807" s="11" t="n">
        <v>6</v>
      </c>
      <c r="AH1807" s="11" t="n">
        <v>0</v>
      </c>
      <c r="AI1807" s="13" t="n">
        <v>0.333333333333333</v>
      </c>
      <c r="AJ1807" s="13" t="n">
        <v>0.222222222222222</v>
      </c>
      <c r="AK1807" s="13" t="n">
        <v>0.288888888888889</v>
      </c>
      <c r="AL1807" s="13" t="n">
        <v>0.0222222222222222</v>
      </c>
      <c r="AM1807" s="13" t="n">
        <v>0.133333333333333</v>
      </c>
      <c r="AN1807" s="11" t="n">
        <v>1</v>
      </c>
      <c r="AO1807" s="13" t="n">
        <v>0.0217391304347826</v>
      </c>
      <c r="AP1807" s="11" t="n">
        <v>9</v>
      </c>
      <c r="AQ1807" s="11" t="n">
        <v>3</v>
      </c>
      <c r="AR1807" s="13" t="n">
        <v>0.173076923076923</v>
      </c>
      <c r="AS1807" s="13" t="n">
        <v>0.0576923076923077</v>
      </c>
      <c r="AT1807" s="14" t="n">
        <f aca="false">SUMIFS(시도_소아과개폐업!$C$5:$C$293,시도_소아과개폐업!$A$5:$A$293,$D1807,시도_소아과개폐업!$B$5:$B$293,$B1807)</f>
        <v>7</v>
      </c>
      <c r="AU1807" s="14" t="n">
        <f aca="false">SUMIFS(시도_소아과개폐업!$D$5:$D$293,시도_소아과개폐업!$A$5:$A$293,$D1807,시도_소아과개폐업!$B$5:$B$293,$B1807)</f>
        <v>5</v>
      </c>
      <c r="AV1807" s="14" t="n">
        <f aca="false">SUMIFS(시도_소아과개폐업!$F$5:$F$293,시도_소아과개폐업!$A$5:$A$293,$D1807,시도_소아과개폐업!$B$5:$B$293,$B1807)</f>
        <v>2</v>
      </c>
      <c r="AW1807" s="15" t="n">
        <f aca="false">SUMIFS(시도_소아과개폐업!$G$5:$G$293,시도_소아과개폐업!$A$5:$A$293,$D1807,시도_소아과개폐업!$B$5:$B$293,$B1807)</f>
        <v>0.087719298245614</v>
      </c>
      <c r="AX1807" s="14" t="n">
        <f aca="false">SUMIFS(시도_소아과개폐업!$H$5:$H$293,시도_소아과개폐업!$A$5:$A$293,$D1807,시도_소아과개폐업!$B$5:$B$293,$B1807)</f>
        <v>26</v>
      </c>
      <c r="AY1807" s="14" t="n">
        <f aca="false">SUMIFS(시군구_병원급!$E$5:$E$3668,시군구_병원급!$A$5:$A$3668,$A1807,시군구_병원급!$D$5:$D$3668,$D1807)</f>
        <v>1</v>
      </c>
      <c r="AZ1807" s="14" t="n">
        <f aca="false">SUMIFS(시군구_병원급!$F$5:$F$3668,시군구_병원급!$A$5:$A$3668,$A1807,시군구_병원급!$D$5:$D$3668,$D1807)</f>
        <v>2</v>
      </c>
      <c r="BA1807" s="14" t="n">
        <f aca="false">SUMIFS(시군구_병원급!$G$5:$G$3668,시군구_병원급!$A$5:$A$3668,$A1807,시군구_병원급!$D$5:$D$3668,$D1807)</f>
        <v>2</v>
      </c>
      <c r="BB1807" s="14" t="n">
        <f aca="false">SUMIFS(시군구_병원급!$H$5:$H$3668,시군구_병원급!$A$5:$A$3668,$A1807,시군구_병원급!$D$5:$D$3668,$D1807)</f>
        <v>5</v>
      </c>
      <c r="BC1807" s="16" t="n">
        <f aca="false">K1807+AY1807</f>
        <v>6</v>
      </c>
      <c r="BD1807" s="17" t="n">
        <f aca="false">IF(E1807=0,"",(K1807+AY1807)/E1807*1000)</f>
        <v>2.35201881615053</v>
      </c>
      <c r="BE1807" s="16" t="n">
        <f aca="false">AY1807-SUMIFS(시군구_병원급!$E$5:$E$3668,시군구_병원급!$A$5:$A$3668,$A1807,시군구_병원급!$D$5:$D$3668,$D1807-3)</f>
        <v>0</v>
      </c>
      <c r="BF1807" s="16" t="n">
        <f aca="false">IF(AY1807=0,1,0)</f>
        <v>0</v>
      </c>
      <c r="BG1807" s="16" t="n">
        <f aca="false">IF(K1807+AY1807=0,1,0)</f>
        <v>0</v>
      </c>
      <c r="BH1807" s="16" t="n">
        <f aca="false">AF1807+AG1807+AH1807</f>
        <v>7</v>
      </c>
      <c r="BI1807" s="18" t="n">
        <f aca="false">IF(H1807=0,"",BH1807/H1807)</f>
        <v>0.155555555555556</v>
      </c>
      <c r="BJ1807" s="16" t="n">
        <f aca="false">IF(AP1807="","",AP1807+AN1807)</f>
        <v>10</v>
      </c>
    </row>
    <row r="1808" customFormat="false" ht="15" hidden="false" customHeight="true" outlineLevel="0" collapsed="false">
      <c r="A1808" s="9" t="s">
        <v>463</v>
      </c>
      <c r="B1808" s="10" t="s">
        <v>451</v>
      </c>
      <c r="C1808" s="10" t="s">
        <v>464</v>
      </c>
      <c r="D1808" s="9" t="n">
        <v>2023</v>
      </c>
      <c r="E1808" s="11" t="n">
        <v>1777</v>
      </c>
      <c r="F1808" s="11" t="n">
        <v>269</v>
      </c>
      <c r="G1808" s="11" t="n">
        <v>276</v>
      </c>
      <c r="H1808" s="11" t="n">
        <v>37</v>
      </c>
      <c r="I1808" s="11" t="n">
        <v>1323</v>
      </c>
      <c r="J1808" s="11" t="n">
        <v>899</v>
      </c>
      <c r="K1808" s="11" t="n">
        <v>3</v>
      </c>
      <c r="L1808" s="12" t="n">
        <v>20.8216094541362</v>
      </c>
      <c r="M1808" s="12" t="n">
        <v>1.68823860438942</v>
      </c>
      <c r="N1808" s="13" t="n">
        <v>0.679516250944822</v>
      </c>
      <c r="O1808" s="13" t="n">
        <v>0.744513224535734</v>
      </c>
      <c r="P1808" s="13" t="n">
        <v>0.155317951603827</v>
      </c>
      <c r="Q1808" s="13" t="n">
        <v>-0.154614652711703</v>
      </c>
      <c r="R1808" s="13" t="n">
        <v>-0.229050279329609</v>
      </c>
      <c r="S1808" s="11" t="n">
        <v>0</v>
      </c>
      <c r="T1808" s="13" t="n">
        <v>-0.0512820512820513</v>
      </c>
      <c r="U1808" s="13" t="n">
        <v>-0.0328947368421053</v>
      </c>
      <c r="V1808" s="11" t="n">
        <v>0</v>
      </c>
      <c r="W1808" s="13"/>
      <c r="X1808" s="11"/>
      <c r="Y1808" s="11"/>
      <c r="Z1808" s="11"/>
      <c r="AA1808" s="11"/>
      <c r="AB1808" s="10" t="s">
        <v>516</v>
      </c>
      <c r="AC1808" s="11" t="n">
        <v>10</v>
      </c>
      <c r="AD1808" s="11" t="n">
        <v>9</v>
      </c>
      <c r="AE1808" s="11" t="n">
        <v>13</v>
      </c>
      <c r="AF1808" s="11" t="n">
        <v>3</v>
      </c>
      <c r="AG1808" s="11" t="n">
        <v>2</v>
      </c>
      <c r="AH1808" s="11" t="n">
        <v>0</v>
      </c>
      <c r="AI1808" s="13" t="n">
        <v>0.27027027027027</v>
      </c>
      <c r="AJ1808" s="13" t="n">
        <v>0.243243243243243</v>
      </c>
      <c r="AK1808" s="13" t="n">
        <v>0.351351351351351</v>
      </c>
      <c r="AL1808" s="13" t="n">
        <v>0.0810810810810811</v>
      </c>
      <c r="AM1808" s="13" t="n">
        <v>0.0540540540540541</v>
      </c>
      <c r="AN1808" s="11" t="n">
        <v>4</v>
      </c>
      <c r="AO1808" s="13" t="n">
        <v>0.0975609756097561</v>
      </c>
      <c r="AP1808" s="11" t="n">
        <v>3</v>
      </c>
      <c r="AQ1808" s="11" t="n">
        <v>0</v>
      </c>
      <c r="AR1808" s="13" t="n">
        <v>0.0681818181818182</v>
      </c>
      <c r="AS1808" s="13" t="n">
        <v>0</v>
      </c>
      <c r="AT1808" s="14" t="n">
        <f aca="false">SUMIFS(시도_소아과개폐업!$C$5:$C$293,시도_소아과개폐업!$A$5:$A$293,$D1808,시도_소아과개폐업!$B$5:$B$293,$B1808)</f>
        <v>7</v>
      </c>
      <c r="AU1808" s="14" t="n">
        <f aca="false">SUMIFS(시도_소아과개폐업!$D$5:$D$293,시도_소아과개폐업!$A$5:$A$293,$D1808,시도_소아과개폐업!$B$5:$B$293,$B1808)</f>
        <v>5</v>
      </c>
      <c r="AV1808" s="14" t="n">
        <f aca="false">SUMIFS(시도_소아과개폐업!$F$5:$F$293,시도_소아과개폐업!$A$5:$A$293,$D1808,시도_소아과개폐업!$B$5:$B$293,$B1808)</f>
        <v>2</v>
      </c>
      <c r="AW1808" s="15" t="n">
        <f aca="false">SUMIFS(시도_소아과개폐업!$G$5:$G$293,시도_소아과개폐업!$A$5:$A$293,$D1808,시도_소아과개폐업!$B$5:$B$293,$B1808)</f>
        <v>0.087719298245614</v>
      </c>
      <c r="AX1808" s="14" t="n">
        <f aca="false">SUMIFS(시도_소아과개폐업!$H$5:$H$293,시도_소아과개폐업!$A$5:$A$293,$D1808,시도_소아과개폐업!$B$5:$B$293,$B1808)</f>
        <v>26</v>
      </c>
      <c r="AY1808" s="14" t="n">
        <f aca="false">SUMIFS(시군구_병원급!$E$5:$E$3668,시군구_병원급!$A$5:$A$3668,$A1808,시군구_병원급!$D$5:$D$3668,$D1808)</f>
        <v>1</v>
      </c>
      <c r="AZ1808" s="14" t="n">
        <f aca="false">SUMIFS(시군구_병원급!$F$5:$F$3668,시군구_병원급!$A$5:$A$3668,$A1808,시군구_병원급!$D$5:$D$3668,$D1808)</f>
        <v>1</v>
      </c>
      <c r="BA1808" s="14" t="n">
        <f aca="false">SUMIFS(시군구_병원급!$G$5:$G$3668,시군구_병원급!$A$5:$A$3668,$A1808,시군구_병원급!$D$5:$D$3668,$D1808)</f>
        <v>2</v>
      </c>
      <c r="BB1808" s="14" t="n">
        <f aca="false">SUMIFS(시군구_병원급!$H$5:$H$3668,시군구_병원급!$A$5:$A$3668,$A1808,시군구_병원급!$D$5:$D$3668,$D1808)</f>
        <v>3</v>
      </c>
      <c r="BC1808" s="16" t="n">
        <f aca="false">K1808+AY1808</f>
        <v>4</v>
      </c>
      <c r="BD1808" s="17" t="n">
        <f aca="false">IF(E1808=0,"",(K1808+AY1808)/E1808*1000)</f>
        <v>2.25098480585256</v>
      </c>
      <c r="BE1808" s="16" t="n">
        <f aca="false">AY1808-SUMIFS(시군구_병원급!$E$5:$E$3668,시군구_병원급!$A$5:$A$3668,$A1808,시군구_병원급!$D$5:$D$3668,$D1808-3)</f>
        <v>0</v>
      </c>
      <c r="BF1808" s="16" t="n">
        <f aca="false">IF(AY1808=0,1,0)</f>
        <v>0</v>
      </c>
      <c r="BG1808" s="16" t="n">
        <f aca="false">IF(K1808+AY1808=0,1,0)</f>
        <v>0</v>
      </c>
      <c r="BH1808" s="16" t="n">
        <f aca="false">AF1808+AG1808+AH1808</f>
        <v>5</v>
      </c>
      <c r="BI1808" s="18" t="n">
        <f aca="false">IF(H1808=0,"",BH1808/H1808)</f>
        <v>0.135135135135135</v>
      </c>
      <c r="BJ1808" s="16" t="n">
        <f aca="false">IF(AP1808="","",AP1808+AN1808)</f>
        <v>7</v>
      </c>
    </row>
    <row r="1809" customFormat="false" ht="15" hidden="false" customHeight="true" outlineLevel="0" collapsed="false">
      <c r="A1809" s="9" t="s">
        <v>465</v>
      </c>
      <c r="B1809" s="10" t="s">
        <v>451</v>
      </c>
      <c r="C1809" s="10" t="s">
        <v>466</v>
      </c>
      <c r="D1809" s="9" t="n">
        <v>2023</v>
      </c>
      <c r="E1809" s="11" t="n">
        <v>1678</v>
      </c>
      <c r="F1809" s="11" t="n">
        <v>271</v>
      </c>
      <c r="G1809" s="11" t="n">
        <v>277</v>
      </c>
      <c r="H1809" s="11" t="n">
        <v>37</v>
      </c>
      <c r="I1809" s="11" t="n">
        <v>1712</v>
      </c>
      <c r="J1809" s="11" t="n">
        <v>1062</v>
      </c>
      <c r="K1809" s="11" t="n">
        <v>1</v>
      </c>
      <c r="L1809" s="12" t="n">
        <v>22.0500595947557</v>
      </c>
      <c r="M1809" s="12" t="n">
        <v>0.595947556615018</v>
      </c>
      <c r="N1809" s="13" t="n">
        <v>0.620327102803738</v>
      </c>
      <c r="O1809" s="13" t="n">
        <v>1.02026221692491</v>
      </c>
      <c r="P1809" s="13" t="n">
        <v>0.16507747318236</v>
      </c>
      <c r="Q1809" s="13" t="n">
        <v>-0.19597508385242</v>
      </c>
      <c r="R1809" s="13" t="n">
        <v>-0.0610169491525424</v>
      </c>
      <c r="S1809" s="11" t="n">
        <v>0</v>
      </c>
      <c r="T1809" s="13" t="n">
        <v>-0.0263157894736842</v>
      </c>
      <c r="U1809" s="13" t="n">
        <v>-0.036036036036036</v>
      </c>
      <c r="V1809" s="11" t="n">
        <v>0</v>
      </c>
      <c r="W1809" s="13"/>
      <c r="X1809" s="11"/>
      <c r="Y1809" s="11"/>
      <c r="Z1809" s="11"/>
      <c r="AA1809" s="11"/>
      <c r="AB1809" s="10" t="s">
        <v>516</v>
      </c>
      <c r="AC1809" s="11" t="n">
        <v>5</v>
      </c>
      <c r="AD1809" s="11" t="n">
        <v>14</v>
      </c>
      <c r="AE1809" s="11" t="n">
        <v>6</v>
      </c>
      <c r="AF1809" s="11" t="n">
        <v>4</v>
      </c>
      <c r="AG1809" s="11" t="n">
        <v>8</v>
      </c>
      <c r="AH1809" s="11" t="n">
        <v>0</v>
      </c>
      <c r="AI1809" s="13" t="n">
        <v>0.135135135135135</v>
      </c>
      <c r="AJ1809" s="13" t="n">
        <v>0.378378378378378</v>
      </c>
      <c r="AK1809" s="13" t="n">
        <v>0.162162162162162</v>
      </c>
      <c r="AL1809" s="13" t="n">
        <v>0.108108108108108</v>
      </c>
      <c r="AM1809" s="13" t="n">
        <v>0.216216216216216</v>
      </c>
      <c r="AN1809" s="11" t="n">
        <v>1</v>
      </c>
      <c r="AO1809" s="13" t="n">
        <v>0.0263157894736842</v>
      </c>
      <c r="AP1809" s="11" t="n">
        <v>3</v>
      </c>
      <c r="AQ1809" s="11" t="n">
        <v>2</v>
      </c>
      <c r="AR1809" s="13" t="n">
        <v>0.0769230769230769</v>
      </c>
      <c r="AS1809" s="13" t="n">
        <v>0.0512820512820513</v>
      </c>
      <c r="AT1809" s="14" t="n">
        <f aca="false">SUMIFS(시도_소아과개폐업!$C$5:$C$293,시도_소아과개폐업!$A$5:$A$293,$D1809,시도_소아과개폐업!$B$5:$B$293,$B1809)</f>
        <v>7</v>
      </c>
      <c r="AU1809" s="14" t="n">
        <f aca="false">SUMIFS(시도_소아과개폐업!$D$5:$D$293,시도_소아과개폐업!$A$5:$A$293,$D1809,시도_소아과개폐업!$B$5:$B$293,$B1809)</f>
        <v>5</v>
      </c>
      <c r="AV1809" s="14" t="n">
        <f aca="false">SUMIFS(시도_소아과개폐업!$F$5:$F$293,시도_소아과개폐업!$A$5:$A$293,$D1809,시도_소아과개폐업!$B$5:$B$293,$B1809)</f>
        <v>2</v>
      </c>
      <c r="AW1809" s="15" t="n">
        <f aca="false">SUMIFS(시도_소아과개폐업!$G$5:$G$293,시도_소아과개폐업!$A$5:$A$293,$D1809,시도_소아과개폐업!$B$5:$B$293,$B1809)</f>
        <v>0.087719298245614</v>
      </c>
      <c r="AX1809" s="14" t="n">
        <f aca="false">SUMIFS(시도_소아과개폐업!$H$5:$H$293,시도_소아과개폐업!$A$5:$A$293,$D1809,시도_소아과개폐업!$B$5:$B$293,$B1809)</f>
        <v>26</v>
      </c>
      <c r="AY1809" s="14" t="n">
        <f aca="false">SUMIFS(시군구_병원급!$E$5:$E$3668,시군구_병원급!$A$5:$A$3668,$A1809,시군구_병원급!$D$5:$D$3668,$D1809)</f>
        <v>0</v>
      </c>
      <c r="AZ1809" s="14" t="n">
        <f aca="false">SUMIFS(시군구_병원급!$F$5:$F$3668,시군구_병원급!$A$5:$A$3668,$A1809,시군구_병원급!$D$5:$D$3668,$D1809)</f>
        <v>1</v>
      </c>
      <c r="BA1809" s="14" t="n">
        <f aca="false">SUMIFS(시군구_병원급!$G$5:$G$3668,시군구_병원급!$A$5:$A$3668,$A1809,시군구_병원급!$D$5:$D$3668,$D1809)</f>
        <v>3</v>
      </c>
      <c r="BB1809" s="14" t="n">
        <f aca="false">SUMIFS(시군구_병원급!$H$5:$H$3668,시군구_병원급!$A$5:$A$3668,$A1809,시군구_병원급!$D$5:$D$3668,$D1809)</f>
        <v>5</v>
      </c>
      <c r="BC1809" s="16" t="n">
        <f aca="false">K1809+AY1809</f>
        <v>1</v>
      </c>
      <c r="BD1809" s="17" t="n">
        <f aca="false">IF(E1809=0,"",(K1809+AY1809)/E1809*1000)</f>
        <v>0.595947556615018</v>
      </c>
      <c r="BE1809" s="16" t="n">
        <f aca="false">AY1809-SUMIFS(시군구_병원급!$E$5:$E$3668,시군구_병원급!$A$5:$A$3668,$A1809,시군구_병원급!$D$5:$D$3668,$D1809-3)</f>
        <v>0</v>
      </c>
      <c r="BF1809" s="16" t="n">
        <f aca="false">IF(AY1809=0,1,0)</f>
        <v>1</v>
      </c>
      <c r="BG1809" s="16" t="n">
        <f aca="false">IF(K1809+AY1809=0,1,0)</f>
        <v>0</v>
      </c>
      <c r="BH1809" s="16" t="n">
        <f aca="false">AF1809+AG1809+AH1809</f>
        <v>12</v>
      </c>
      <c r="BI1809" s="18" t="n">
        <f aca="false">IF(H1809=0,"",BH1809/H1809)</f>
        <v>0.324324324324324</v>
      </c>
      <c r="BJ1809" s="16" t="n">
        <f aca="false">IF(AP1809="","",AP1809+AN1809)</f>
        <v>4</v>
      </c>
    </row>
    <row r="1810" customFormat="false" ht="15" hidden="false" customHeight="true" outlineLevel="0" collapsed="false">
      <c r="A1810" s="9" t="s">
        <v>467</v>
      </c>
      <c r="B1810" s="10" t="s">
        <v>451</v>
      </c>
      <c r="C1810" s="10" t="s">
        <v>468</v>
      </c>
      <c r="D1810" s="9" t="n">
        <v>2023</v>
      </c>
      <c r="E1810" s="11" t="n">
        <v>962</v>
      </c>
      <c r="F1810" s="11" t="n">
        <v>125</v>
      </c>
      <c r="G1810" s="11" t="n">
        <v>132</v>
      </c>
      <c r="H1810" s="11" t="n">
        <v>21</v>
      </c>
      <c r="I1810" s="11" t="n">
        <v>1215</v>
      </c>
      <c r="J1810" s="11" t="n">
        <v>658</v>
      </c>
      <c r="K1810" s="11" t="n">
        <v>1</v>
      </c>
      <c r="L1810" s="12" t="n">
        <v>21.8295218295218</v>
      </c>
      <c r="M1810" s="12" t="n">
        <v>1.03950103950104</v>
      </c>
      <c r="N1810" s="13" t="n">
        <v>0.54156378600823</v>
      </c>
      <c r="O1810" s="13" t="n">
        <v>1.26299376299376</v>
      </c>
      <c r="P1810" s="13" t="n">
        <v>0.137214137214137</v>
      </c>
      <c r="Q1810" s="13" t="n">
        <v>-0.164930555555556</v>
      </c>
      <c r="R1810" s="13" t="n">
        <v>-0.169811320754717</v>
      </c>
      <c r="S1810" s="11" t="n">
        <v>0</v>
      </c>
      <c r="T1810" s="13" t="n">
        <v>0</v>
      </c>
      <c r="U1810" s="13" t="n">
        <v>-0.0137987012987013</v>
      </c>
      <c r="V1810" s="11" t="n">
        <v>0</v>
      </c>
      <c r="W1810" s="13"/>
      <c r="X1810" s="11"/>
      <c r="Y1810" s="11"/>
      <c r="Z1810" s="11"/>
      <c r="AA1810" s="11"/>
      <c r="AB1810" s="10" t="s">
        <v>516</v>
      </c>
      <c r="AC1810" s="11" t="n">
        <v>1</v>
      </c>
      <c r="AD1810" s="11" t="n">
        <v>7</v>
      </c>
      <c r="AE1810" s="11" t="n">
        <v>1</v>
      </c>
      <c r="AF1810" s="11" t="n">
        <v>1</v>
      </c>
      <c r="AG1810" s="11" t="n">
        <v>11</v>
      </c>
      <c r="AH1810" s="11" t="n">
        <v>0</v>
      </c>
      <c r="AI1810" s="13" t="n">
        <v>0.0476190476190476</v>
      </c>
      <c r="AJ1810" s="13" t="n">
        <v>0.333333333333333</v>
      </c>
      <c r="AK1810" s="13" t="n">
        <v>0.0476190476190476</v>
      </c>
      <c r="AL1810" s="13" t="n">
        <v>0.0476190476190476</v>
      </c>
      <c r="AM1810" s="13" t="n">
        <v>0.523809523809524</v>
      </c>
      <c r="AN1810" s="11" t="n">
        <v>0</v>
      </c>
      <c r="AO1810" s="13" t="n">
        <v>0</v>
      </c>
      <c r="AP1810" s="11" t="n">
        <v>0</v>
      </c>
      <c r="AQ1810" s="11" t="n">
        <v>0</v>
      </c>
      <c r="AR1810" s="13" t="n">
        <v>0</v>
      </c>
      <c r="AS1810" s="13" t="n">
        <v>0</v>
      </c>
      <c r="AT1810" s="14" t="n">
        <f aca="false">SUMIFS(시도_소아과개폐업!$C$5:$C$293,시도_소아과개폐업!$A$5:$A$293,$D1810,시도_소아과개폐업!$B$5:$B$293,$B1810)</f>
        <v>7</v>
      </c>
      <c r="AU1810" s="14" t="n">
        <f aca="false">SUMIFS(시도_소아과개폐업!$D$5:$D$293,시도_소아과개폐업!$A$5:$A$293,$D1810,시도_소아과개폐업!$B$5:$B$293,$B1810)</f>
        <v>5</v>
      </c>
      <c r="AV1810" s="14" t="n">
        <f aca="false">SUMIFS(시도_소아과개폐업!$F$5:$F$293,시도_소아과개폐업!$A$5:$A$293,$D1810,시도_소아과개폐업!$B$5:$B$293,$B1810)</f>
        <v>2</v>
      </c>
      <c r="AW1810" s="15" t="n">
        <f aca="false">SUMIFS(시도_소아과개폐업!$G$5:$G$293,시도_소아과개폐업!$A$5:$A$293,$D1810,시도_소아과개폐업!$B$5:$B$293,$B1810)</f>
        <v>0.087719298245614</v>
      </c>
      <c r="AX1810" s="14" t="n">
        <f aca="false">SUMIFS(시도_소아과개폐업!$H$5:$H$293,시도_소아과개폐업!$A$5:$A$293,$D1810,시도_소아과개폐업!$B$5:$B$293,$B1810)</f>
        <v>26</v>
      </c>
      <c r="AY1810" s="14" t="n">
        <f aca="false">SUMIFS(시군구_병원급!$E$5:$E$3668,시군구_병원급!$A$5:$A$3668,$A1810,시군구_병원급!$D$5:$D$3668,$D1810)</f>
        <v>0</v>
      </c>
      <c r="AZ1810" s="14" t="n">
        <f aca="false">SUMIFS(시군구_병원급!$F$5:$F$3668,시군구_병원급!$A$5:$A$3668,$A1810,시군구_병원급!$D$5:$D$3668,$D1810)</f>
        <v>0</v>
      </c>
      <c r="BA1810" s="14" t="n">
        <f aca="false">SUMIFS(시군구_병원급!$G$5:$G$3668,시군구_병원급!$A$5:$A$3668,$A1810,시군구_병원급!$D$5:$D$3668,$D1810)</f>
        <v>1</v>
      </c>
      <c r="BB1810" s="14" t="n">
        <f aca="false">SUMIFS(시군구_병원급!$H$5:$H$3668,시군구_병원급!$A$5:$A$3668,$A1810,시군구_병원급!$D$5:$D$3668,$D1810)</f>
        <v>2</v>
      </c>
      <c r="BC1810" s="16" t="n">
        <f aca="false">K1810+AY1810</f>
        <v>1</v>
      </c>
      <c r="BD1810" s="17" t="n">
        <f aca="false">IF(E1810=0,"",(K1810+AY1810)/E1810*1000)</f>
        <v>1.03950103950104</v>
      </c>
      <c r="BE1810" s="16" t="n">
        <f aca="false">AY1810-SUMIFS(시군구_병원급!$E$5:$E$3668,시군구_병원급!$A$5:$A$3668,$A1810,시군구_병원급!$D$5:$D$3668,$D1810-3)</f>
        <v>0</v>
      </c>
      <c r="BF1810" s="16" t="n">
        <f aca="false">IF(AY1810=0,1,0)</f>
        <v>1</v>
      </c>
      <c r="BG1810" s="16" t="n">
        <f aca="false">IF(K1810+AY1810=0,1,0)</f>
        <v>0</v>
      </c>
      <c r="BH1810" s="16" t="n">
        <f aca="false">AF1810+AG1810+AH1810</f>
        <v>12</v>
      </c>
      <c r="BI1810" s="18" t="n">
        <f aca="false">IF(H1810=0,"",BH1810/H1810)</f>
        <v>0.571428571428571</v>
      </c>
      <c r="BJ1810" s="16" t="n">
        <f aca="false">IF(AP1810="","",AP1810+AN1810)</f>
        <v>0</v>
      </c>
    </row>
    <row r="1811" customFormat="false" ht="15" hidden="false" customHeight="true" outlineLevel="0" collapsed="false">
      <c r="A1811" s="9" t="s">
        <v>469</v>
      </c>
      <c r="B1811" s="10" t="s">
        <v>451</v>
      </c>
      <c r="C1811" s="10" t="s">
        <v>470</v>
      </c>
      <c r="D1811" s="9" t="n">
        <v>2023</v>
      </c>
      <c r="E1811" s="11" t="n">
        <v>717</v>
      </c>
      <c r="F1811" s="11" t="n">
        <v>102</v>
      </c>
      <c r="G1811" s="11" t="n">
        <v>101</v>
      </c>
      <c r="H1811" s="11" t="n">
        <v>13</v>
      </c>
      <c r="I1811" s="11" t="n">
        <v>693</v>
      </c>
      <c r="J1811" s="11" t="n">
        <v>398</v>
      </c>
      <c r="K1811" s="11" t="n">
        <v>0</v>
      </c>
      <c r="L1811" s="12" t="n">
        <v>18.1311018131102</v>
      </c>
      <c r="M1811" s="12" t="n">
        <v>0</v>
      </c>
      <c r="N1811" s="13" t="n">
        <v>0.574314574314574</v>
      </c>
      <c r="O1811" s="13" t="n">
        <v>0.96652719665272</v>
      </c>
      <c r="P1811" s="13" t="n">
        <v>0.140864714086471</v>
      </c>
      <c r="Q1811" s="13" t="n">
        <v>-0.157461809635723</v>
      </c>
      <c r="R1811" s="13" t="n">
        <v>-0.178861788617886</v>
      </c>
      <c r="S1811" s="11" t="n">
        <v>0</v>
      </c>
      <c r="T1811" s="13" t="n">
        <v>0.0833333333333333</v>
      </c>
      <c r="U1811" s="13" t="n">
        <v>0.0596330275229358</v>
      </c>
      <c r="V1811" s="11" t="n">
        <v>1</v>
      </c>
      <c r="W1811" s="13"/>
      <c r="X1811" s="11"/>
      <c r="Y1811" s="11"/>
      <c r="Z1811" s="11"/>
      <c r="AA1811" s="11"/>
      <c r="AB1811" s="10" t="s">
        <v>516</v>
      </c>
      <c r="AC1811" s="11" t="n">
        <v>1</v>
      </c>
      <c r="AD1811" s="11" t="n">
        <v>3</v>
      </c>
      <c r="AE1811" s="11" t="n">
        <v>2</v>
      </c>
      <c r="AF1811" s="11" t="n">
        <v>0</v>
      </c>
      <c r="AG1811" s="11" t="n">
        <v>7</v>
      </c>
      <c r="AH1811" s="11" t="n">
        <v>0</v>
      </c>
      <c r="AI1811" s="13" t="n">
        <v>0.0769230769230769</v>
      </c>
      <c r="AJ1811" s="13" t="n">
        <v>0.230769230769231</v>
      </c>
      <c r="AK1811" s="13" t="n">
        <v>0.153846153846154</v>
      </c>
      <c r="AL1811" s="13" t="n">
        <v>0</v>
      </c>
      <c r="AM1811" s="13" t="n">
        <v>0.538461538461538</v>
      </c>
      <c r="AN1811" s="11" t="n">
        <v>0</v>
      </c>
      <c r="AO1811" s="13" t="n">
        <v>0</v>
      </c>
      <c r="AP1811" s="11" t="n">
        <v>0</v>
      </c>
      <c r="AQ1811" s="11" t="n">
        <v>0</v>
      </c>
      <c r="AR1811" s="13" t="n">
        <v>0</v>
      </c>
      <c r="AS1811" s="13" t="n">
        <v>0</v>
      </c>
      <c r="AT1811" s="14" t="n">
        <f aca="false">SUMIFS(시도_소아과개폐업!$C$5:$C$293,시도_소아과개폐업!$A$5:$A$293,$D1811,시도_소아과개폐업!$B$5:$B$293,$B1811)</f>
        <v>7</v>
      </c>
      <c r="AU1811" s="14" t="n">
        <f aca="false">SUMIFS(시도_소아과개폐업!$D$5:$D$293,시도_소아과개폐업!$A$5:$A$293,$D1811,시도_소아과개폐업!$B$5:$B$293,$B1811)</f>
        <v>5</v>
      </c>
      <c r="AV1811" s="14" t="n">
        <f aca="false">SUMIFS(시도_소아과개폐업!$F$5:$F$293,시도_소아과개폐업!$A$5:$A$293,$D1811,시도_소아과개폐업!$B$5:$B$293,$B1811)</f>
        <v>2</v>
      </c>
      <c r="AW1811" s="15" t="n">
        <f aca="false">SUMIFS(시도_소아과개폐업!$G$5:$G$293,시도_소아과개폐업!$A$5:$A$293,$D1811,시도_소아과개폐업!$B$5:$B$293,$B1811)</f>
        <v>0.087719298245614</v>
      </c>
      <c r="AX1811" s="14" t="n">
        <f aca="false">SUMIFS(시도_소아과개폐업!$H$5:$H$293,시도_소아과개폐업!$A$5:$A$293,$D1811,시도_소아과개폐업!$B$5:$B$293,$B1811)</f>
        <v>26</v>
      </c>
      <c r="AY1811" s="14" t="n">
        <f aca="false">SUMIFS(시군구_병원급!$E$5:$E$3668,시군구_병원급!$A$5:$A$3668,$A1811,시군구_병원급!$D$5:$D$3668,$D1811)</f>
        <v>0</v>
      </c>
      <c r="AZ1811" s="14" t="n">
        <f aca="false">SUMIFS(시군구_병원급!$F$5:$F$3668,시군구_병원급!$A$5:$A$3668,$A1811,시군구_병원급!$D$5:$D$3668,$D1811)</f>
        <v>1</v>
      </c>
      <c r="BA1811" s="14" t="n">
        <f aca="false">SUMIFS(시군구_병원급!$G$5:$G$3668,시군구_병원급!$A$5:$A$3668,$A1811,시군구_병원급!$D$5:$D$3668,$D1811)</f>
        <v>2</v>
      </c>
      <c r="BB1811" s="14" t="n">
        <f aca="false">SUMIFS(시군구_병원급!$H$5:$H$3668,시군구_병원급!$A$5:$A$3668,$A1811,시군구_병원급!$D$5:$D$3668,$D1811)</f>
        <v>3</v>
      </c>
      <c r="BC1811" s="16" t="n">
        <f aca="false">K1811+AY1811</f>
        <v>0</v>
      </c>
      <c r="BD1811" s="17" t="n">
        <f aca="false">IF(E1811=0,"",(K1811+AY1811)/E1811*1000)</f>
        <v>0</v>
      </c>
      <c r="BE1811" s="16" t="n">
        <f aca="false">AY1811-SUMIFS(시군구_병원급!$E$5:$E$3668,시군구_병원급!$A$5:$A$3668,$A1811,시군구_병원급!$D$5:$D$3668,$D1811-3)</f>
        <v>0</v>
      </c>
      <c r="BF1811" s="16" t="n">
        <f aca="false">IF(AY1811=0,1,0)</f>
        <v>1</v>
      </c>
      <c r="BG1811" s="16" t="n">
        <f aca="false">IF(K1811+AY1811=0,1,0)</f>
        <v>1</v>
      </c>
      <c r="BH1811" s="16" t="n">
        <f aca="false">AF1811+AG1811+AH1811</f>
        <v>7</v>
      </c>
      <c r="BI1811" s="18" t="n">
        <f aca="false">IF(H1811=0,"",BH1811/H1811)</f>
        <v>0.538461538461538</v>
      </c>
      <c r="BJ1811" s="16" t="n">
        <f aca="false">IF(AP1811="","",AP1811+AN1811)</f>
        <v>0</v>
      </c>
    </row>
    <row r="1812" customFormat="false" ht="15" hidden="false" customHeight="true" outlineLevel="0" collapsed="false">
      <c r="A1812" s="9" t="s">
        <v>471</v>
      </c>
      <c r="B1812" s="10" t="s">
        <v>451</v>
      </c>
      <c r="C1812" s="10" t="s">
        <v>472</v>
      </c>
      <c r="D1812" s="9" t="n">
        <v>2023</v>
      </c>
      <c r="E1812" s="11" t="n">
        <v>684</v>
      </c>
      <c r="F1812" s="11" t="n">
        <v>89</v>
      </c>
      <c r="G1812" s="11" t="n">
        <v>92</v>
      </c>
      <c r="H1812" s="11" t="n">
        <v>12</v>
      </c>
      <c r="I1812" s="11" t="n">
        <v>667</v>
      </c>
      <c r="J1812" s="11" t="n">
        <v>466</v>
      </c>
      <c r="K1812" s="11" t="n">
        <v>0</v>
      </c>
      <c r="L1812" s="12" t="n">
        <v>17.5438596491228</v>
      </c>
      <c r="M1812" s="12" t="n">
        <v>0</v>
      </c>
      <c r="N1812" s="13" t="n">
        <v>0.698650674662669</v>
      </c>
      <c r="O1812" s="13" t="n">
        <v>0.975146198830409</v>
      </c>
      <c r="P1812" s="13" t="n">
        <v>0.134502923976608</v>
      </c>
      <c r="Q1812" s="13" t="n">
        <v>-0.275423728813559</v>
      </c>
      <c r="R1812" s="13" t="n">
        <v>-0.155963302752294</v>
      </c>
      <c r="S1812" s="11" t="n">
        <v>0</v>
      </c>
      <c r="T1812" s="13" t="n">
        <v>-0.0769230769230769</v>
      </c>
      <c r="U1812" s="13" t="n">
        <v>-0.0761772853185596</v>
      </c>
      <c r="V1812" s="11" t="n">
        <v>1</v>
      </c>
      <c r="W1812" s="13"/>
      <c r="X1812" s="11"/>
      <c r="Y1812" s="11"/>
      <c r="Z1812" s="11"/>
      <c r="AA1812" s="11"/>
      <c r="AB1812" s="10" t="s">
        <v>516</v>
      </c>
      <c r="AC1812" s="11" t="n">
        <v>7</v>
      </c>
      <c r="AD1812" s="11" t="n">
        <v>2</v>
      </c>
      <c r="AE1812" s="11" t="n">
        <v>0</v>
      </c>
      <c r="AF1812" s="11" t="n">
        <v>0</v>
      </c>
      <c r="AG1812" s="11" t="n">
        <v>3</v>
      </c>
      <c r="AH1812" s="11" t="n">
        <v>0</v>
      </c>
      <c r="AI1812" s="13" t="n">
        <v>0.583333333333333</v>
      </c>
      <c r="AJ1812" s="13" t="n">
        <v>0.166666666666667</v>
      </c>
      <c r="AK1812" s="13" t="n">
        <v>0</v>
      </c>
      <c r="AL1812" s="13" t="n">
        <v>0</v>
      </c>
      <c r="AM1812" s="13" t="n">
        <v>0.25</v>
      </c>
      <c r="AN1812" s="11" t="n">
        <v>0</v>
      </c>
      <c r="AO1812" s="13" t="n">
        <v>0</v>
      </c>
      <c r="AP1812" s="11" t="n">
        <v>1</v>
      </c>
      <c r="AQ1812" s="11" t="n">
        <v>0</v>
      </c>
      <c r="AR1812" s="13" t="n">
        <v>0.0769230769230769</v>
      </c>
      <c r="AS1812" s="13" t="n">
        <v>0</v>
      </c>
      <c r="AT1812" s="14" t="n">
        <f aca="false">SUMIFS(시도_소아과개폐업!$C$5:$C$293,시도_소아과개폐업!$A$5:$A$293,$D1812,시도_소아과개폐업!$B$5:$B$293,$B1812)</f>
        <v>7</v>
      </c>
      <c r="AU1812" s="14" t="n">
        <f aca="false">SUMIFS(시도_소아과개폐업!$D$5:$D$293,시도_소아과개폐업!$A$5:$A$293,$D1812,시도_소아과개폐업!$B$5:$B$293,$B1812)</f>
        <v>5</v>
      </c>
      <c r="AV1812" s="14" t="n">
        <f aca="false">SUMIFS(시도_소아과개폐업!$F$5:$F$293,시도_소아과개폐업!$A$5:$A$293,$D1812,시도_소아과개폐업!$B$5:$B$293,$B1812)</f>
        <v>2</v>
      </c>
      <c r="AW1812" s="15" t="n">
        <f aca="false">SUMIFS(시도_소아과개폐업!$G$5:$G$293,시도_소아과개폐업!$A$5:$A$293,$D1812,시도_소아과개폐업!$B$5:$B$293,$B1812)</f>
        <v>0.087719298245614</v>
      </c>
      <c r="AX1812" s="14" t="n">
        <f aca="false">SUMIFS(시도_소아과개폐업!$H$5:$H$293,시도_소아과개폐업!$A$5:$A$293,$D1812,시도_소아과개폐업!$B$5:$B$293,$B1812)</f>
        <v>26</v>
      </c>
      <c r="AY1812" s="14" t="n">
        <f aca="false">SUMIFS(시군구_병원급!$E$5:$E$3668,시군구_병원급!$A$5:$A$3668,$A1812,시군구_병원급!$D$5:$D$3668,$D1812)</f>
        <v>0</v>
      </c>
      <c r="AZ1812" s="14" t="n">
        <f aca="false">SUMIFS(시군구_병원급!$F$5:$F$3668,시군구_병원급!$A$5:$A$3668,$A1812,시군구_병원급!$D$5:$D$3668,$D1812)</f>
        <v>0</v>
      </c>
      <c r="BA1812" s="14" t="n">
        <f aca="false">SUMIFS(시군구_병원급!$G$5:$G$3668,시군구_병원급!$A$5:$A$3668,$A1812,시군구_병원급!$D$5:$D$3668,$D1812)</f>
        <v>0</v>
      </c>
      <c r="BB1812" s="14" t="n">
        <f aca="false">SUMIFS(시군구_병원급!$H$5:$H$3668,시군구_병원급!$A$5:$A$3668,$A1812,시군구_병원급!$D$5:$D$3668,$D1812)</f>
        <v>2</v>
      </c>
      <c r="BC1812" s="16" t="n">
        <f aca="false">K1812+AY1812</f>
        <v>0</v>
      </c>
      <c r="BD1812" s="17" t="n">
        <f aca="false">IF(E1812=0,"",(K1812+AY1812)/E1812*1000)</f>
        <v>0</v>
      </c>
      <c r="BE1812" s="16" t="n">
        <f aca="false">AY1812-SUMIFS(시군구_병원급!$E$5:$E$3668,시군구_병원급!$A$5:$A$3668,$A1812,시군구_병원급!$D$5:$D$3668,$D1812-3)</f>
        <v>0</v>
      </c>
      <c r="BF1812" s="16" t="n">
        <f aca="false">IF(AY1812=0,1,0)</f>
        <v>1</v>
      </c>
      <c r="BG1812" s="16" t="n">
        <f aca="false">IF(K1812+AY1812=0,1,0)</f>
        <v>1</v>
      </c>
      <c r="BH1812" s="16" t="n">
        <f aca="false">AF1812+AG1812+AH1812</f>
        <v>3</v>
      </c>
      <c r="BI1812" s="18" t="n">
        <f aca="false">IF(H1812=0,"",BH1812/H1812)</f>
        <v>0.25</v>
      </c>
      <c r="BJ1812" s="16" t="n">
        <f aca="false">IF(AP1812="","",AP1812+AN1812)</f>
        <v>1</v>
      </c>
    </row>
    <row r="1813" customFormat="false" ht="15" hidden="false" customHeight="true" outlineLevel="0" collapsed="false">
      <c r="A1813" s="9" t="s">
        <v>473</v>
      </c>
      <c r="B1813" s="10" t="s">
        <v>451</v>
      </c>
      <c r="C1813" s="10" t="s">
        <v>474</v>
      </c>
      <c r="D1813" s="9" t="n">
        <v>2023</v>
      </c>
      <c r="E1813" s="11" t="n">
        <v>687</v>
      </c>
      <c r="F1813" s="11" t="n">
        <v>93</v>
      </c>
      <c r="G1813" s="11" t="n">
        <v>96</v>
      </c>
      <c r="H1813" s="11" t="n">
        <v>13</v>
      </c>
      <c r="I1813" s="11" t="n">
        <v>1041</v>
      </c>
      <c r="J1813" s="11" t="n">
        <v>434</v>
      </c>
      <c r="K1813" s="11" t="n">
        <v>0</v>
      </c>
      <c r="L1813" s="12" t="n">
        <v>18.9228529839884</v>
      </c>
      <c r="M1813" s="12" t="n">
        <v>0</v>
      </c>
      <c r="N1813" s="13" t="n">
        <v>0.416906820365034</v>
      </c>
      <c r="O1813" s="13" t="n">
        <v>1.51528384279476</v>
      </c>
      <c r="P1813" s="13" t="n">
        <v>0.139737991266376</v>
      </c>
      <c r="Q1813" s="13" t="n">
        <v>-0.207612456747405</v>
      </c>
      <c r="R1813" s="13" t="n">
        <v>-0.278195488721805</v>
      </c>
      <c r="S1813" s="11" t="n">
        <v>0</v>
      </c>
      <c r="T1813" s="13" t="n">
        <v>0</v>
      </c>
      <c r="U1813" s="13" t="n">
        <v>0</v>
      </c>
      <c r="V1813" s="11" t="n">
        <v>1</v>
      </c>
      <c r="W1813" s="13"/>
      <c r="X1813" s="11"/>
      <c r="Y1813" s="11"/>
      <c r="Z1813" s="11"/>
      <c r="AA1813" s="11"/>
      <c r="AB1813" s="10" t="s">
        <v>516</v>
      </c>
      <c r="AC1813" s="11" t="n">
        <v>4</v>
      </c>
      <c r="AD1813" s="11" t="n">
        <v>0</v>
      </c>
      <c r="AE1813" s="11" t="n">
        <v>0</v>
      </c>
      <c r="AF1813" s="11" t="n">
        <v>1</v>
      </c>
      <c r="AG1813" s="11" t="n">
        <v>8</v>
      </c>
      <c r="AH1813" s="11" t="n">
        <v>0</v>
      </c>
      <c r="AI1813" s="13" t="n">
        <v>0.307692307692308</v>
      </c>
      <c r="AJ1813" s="13" t="n">
        <v>0</v>
      </c>
      <c r="AK1813" s="13" t="n">
        <v>0</v>
      </c>
      <c r="AL1813" s="13" t="n">
        <v>0.0769230769230769</v>
      </c>
      <c r="AM1813" s="13" t="n">
        <v>0.615384615384615</v>
      </c>
      <c r="AN1813" s="11" t="n">
        <v>0</v>
      </c>
      <c r="AO1813" s="13" t="n">
        <v>0</v>
      </c>
      <c r="AP1813" s="11" t="n">
        <v>0</v>
      </c>
      <c r="AQ1813" s="11" t="n">
        <v>0</v>
      </c>
      <c r="AR1813" s="13" t="n">
        <v>0</v>
      </c>
      <c r="AS1813" s="13" t="n">
        <v>0</v>
      </c>
      <c r="AT1813" s="14" t="n">
        <f aca="false">SUMIFS(시도_소아과개폐업!$C$5:$C$293,시도_소아과개폐업!$A$5:$A$293,$D1813,시도_소아과개폐업!$B$5:$B$293,$B1813)</f>
        <v>7</v>
      </c>
      <c r="AU1813" s="14" t="n">
        <f aca="false">SUMIFS(시도_소아과개폐업!$D$5:$D$293,시도_소아과개폐업!$A$5:$A$293,$D1813,시도_소아과개폐업!$B$5:$B$293,$B1813)</f>
        <v>5</v>
      </c>
      <c r="AV1813" s="14" t="n">
        <f aca="false">SUMIFS(시도_소아과개폐업!$F$5:$F$293,시도_소아과개폐업!$A$5:$A$293,$D1813,시도_소아과개폐업!$B$5:$B$293,$B1813)</f>
        <v>2</v>
      </c>
      <c r="AW1813" s="15" t="n">
        <f aca="false">SUMIFS(시도_소아과개폐업!$G$5:$G$293,시도_소아과개폐업!$A$5:$A$293,$D1813,시도_소아과개폐업!$B$5:$B$293,$B1813)</f>
        <v>0.087719298245614</v>
      </c>
      <c r="AX1813" s="14" t="n">
        <f aca="false">SUMIFS(시도_소아과개폐업!$H$5:$H$293,시도_소아과개폐업!$A$5:$A$293,$D1813,시도_소아과개폐업!$B$5:$B$293,$B1813)</f>
        <v>26</v>
      </c>
      <c r="AY1813" s="14" t="n">
        <f aca="false">SUMIFS(시군구_병원급!$E$5:$E$3668,시군구_병원급!$A$5:$A$3668,$A1813,시군구_병원급!$D$5:$D$3668,$D1813)</f>
        <v>0</v>
      </c>
      <c r="AZ1813" s="14" t="n">
        <f aca="false">SUMIFS(시군구_병원급!$F$5:$F$3668,시군구_병원급!$A$5:$A$3668,$A1813,시군구_병원급!$D$5:$D$3668,$D1813)</f>
        <v>0</v>
      </c>
      <c r="BA1813" s="14" t="n">
        <f aca="false">SUMIFS(시군구_병원급!$G$5:$G$3668,시군구_병원급!$A$5:$A$3668,$A1813,시군구_병원급!$D$5:$D$3668,$D1813)</f>
        <v>2</v>
      </c>
      <c r="BB1813" s="14" t="n">
        <f aca="false">SUMIFS(시군구_병원급!$H$5:$H$3668,시군구_병원급!$A$5:$A$3668,$A1813,시군구_병원급!$D$5:$D$3668,$D1813)</f>
        <v>2</v>
      </c>
      <c r="BC1813" s="16" t="n">
        <f aca="false">K1813+AY1813</f>
        <v>0</v>
      </c>
      <c r="BD1813" s="17" t="n">
        <f aca="false">IF(E1813=0,"",(K1813+AY1813)/E1813*1000)</f>
        <v>0</v>
      </c>
      <c r="BE1813" s="16" t="n">
        <f aca="false">AY1813-SUMIFS(시군구_병원급!$E$5:$E$3668,시군구_병원급!$A$5:$A$3668,$A1813,시군구_병원급!$D$5:$D$3668,$D1813-3)</f>
        <v>0</v>
      </c>
      <c r="BF1813" s="16" t="n">
        <f aca="false">IF(AY1813=0,1,0)</f>
        <v>1</v>
      </c>
      <c r="BG1813" s="16" t="n">
        <f aca="false">IF(K1813+AY1813=0,1,0)</f>
        <v>1</v>
      </c>
      <c r="BH1813" s="16" t="n">
        <f aca="false">AF1813+AG1813+AH1813</f>
        <v>9</v>
      </c>
      <c r="BI1813" s="18" t="n">
        <f aca="false">IF(H1813=0,"",BH1813/H1813)</f>
        <v>0.692307692307692</v>
      </c>
      <c r="BJ1813" s="16" t="n">
        <f aca="false">IF(AP1813="","",AP1813+AN1813)</f>
        <v>0</v>
      </c>
    </row>
    <row r="1814" customFormat="false" ht="15" hidden="false" customHeight="true" outlineLevel="0" collapsed="false">
      <c r="A1814" s="9" t="s">
        <v>475</v>
      </c>
      <c r="B1814" s="10" t="s">
        <v>451</v>
      </c>
      <c r="C1814" s="10" t="s">
        <v>476</v>
      </c>
      <c r="D1814" s="9" t="n">
        <v>2023</v>
      </c>
      <c r="E1814" s="11" t="n">
        <v>1502</v>
      </c>
      <c r="F1814" s="11" t="n">
        <v>216</v>
      </c>
      <c r="G1814" s="11" t="n">
        <v>227</v>
      </c>
      <c r="H1814" s="11" t="n">
        <v>22</v>
      </c>
      <c r="I1814" s="11" t="n">
        <v>1421</v>
      </c>
      <c r="J1814" s="11" t="n">
        <v>1008</v>
      </c>
      <c r="K1814" s="11" t="n">
        <v>0</v>
      </c>
      <c r="L1814" s="12" t="n">
        <v>14.6471371504661</v>
      </c>
      <c r="M1814" s="12" t="n">
        <v>0</v>
      </c>
      <c r="N1814" s="13" t="n">
        <v>0.70935960591133</v>
      </c>
      <c r="O1814" s="13" t="n">
        <v>0.94607190412783</v>
      </c>
      <c r="P1814" s="13" t="n">
        <v>0.151131824234354</v>
      </c>
      <c r="Q1814" s="13" t="n">
        <v>-0.244086562657272</v>
      </c>
      <c r="R1814" s="13" t="n">
        <v>-0.336257309941521</v>
      </c>
      <c r="S1814" s="11" t="n">
        <v>0</v>
      </c>
      <c r="T1814" s="13" t="n">
        <v>-0.0833333333333334</v>
      </c>
      <c r="U1814" s="13" t="n">
        <v>-0.0849967804249839</v>
      </c>
      <c r="V1814" s="11" t="n">
        <v>1</v>
      </c>
      <c r="W1814" s="13"/>
      <c r="X1814" s="11"/>
      <c r="Y1814" s="11"/>
      <c r="Z1814" s="11"/>
      <c r="AA1814" s="11"/>
      <c r="AB1814" s="10" t="s">
        <v>516</v>
      </c>
      <c r="AC1814" s="11" t="n">
        <v>2</v>
      </c>
      <c r="AD1814" s="11" t="n">
        <v>11</v>
      </c>
      <c r="AE1814" s="11" t="n">
        <v>2</v>
      </c>
      <c r="AF1814" s="11" t="n">
        <v>4</v>
      </c>
      <c r="AG1814" s="11" t="n">
        <v>3</v>
      </c>
      <c r="AH1814" s="11" t="n">
        <v>0</v>
      </c>
      <c r="AI1814" s="13" t="n">
        <v>0.0909090909090909</v>
      </c>
      <c r="AJ1814" s="13" t="n">
        <v>0.5</v>
      </c>
      <c r="AK1814" s="13" t="n">
        <v>0.0909090909090909</v>
      </c>
      <c r="AL1814" s="13" t="n">
        <v>0.181818181818182</v>
      </c>
      <c r="AM1814" s="13" t="n">
        <v>0.136363636363636</v>
      </c>
      <c r="AN1814" s="11" t="n">
        <v>2</v>
      </c>
      <c r="AO1814" s="13" t="n">
        <v>0.0833333333333333</v>
      </c>
      <c r="AP1814" s="11" t="n">
        <v>2</v>
      </c>
      <c r="AQ1814" s="11" t="n">
        <v>0</v>
      </c>
      <c r="AR1814" s="13" t="n">
        <v>0.0769230769230769</v>
      </c>
      <c r="AS1814" s="13" t="n">
        <v>0</v>
      </c>
      <c r="AT1814" s="14" t="n">
        <f aca="false">SUMIFS(시도_소아과개폐업!$C$5:$C$293,시도_소아과개폐업!$A$5:$A$293,$D1814,시도_소아과개폐업!$B$5:$B$293,$B1814)</f>
        <v>7</v>
      </c>
      <c r="AU1814" s="14" t="n">
        <f aca="false">SUMIFS(시도_소아과개폐업!$D$5:$D$293,시도_소아과개폐업!$A$5:$A$293,$D1814,시도_소아과개폐업!$B$5:$B$293,$B1814)</f>
        <v>5</v>
      </c>
      <c r="AV1814" s="14" t="n">
        <f aca="false">SUMIFS(시도_소아과개폐업!$F$5:$F$293,시도_소아과개폐업!$A$5:$A$293,$D1814,시도_소아과개폐업!$B$5:$B$293,$B1814)</f>
        <v>2</v>
      </c>
      <c r="AW1814" s="15" t="n">
        <f aca="false">SUMIFS(시도_소아과개폐업!$G$5:$G$293,시도_소아과개폐업!$A$5:$A$293,$D1814,시도_소아과개폐업!$B$5:$B$293,$B1814)</f>
        <v>0.087719298245614</v>
      </c>
      <c r="AX1814" s="14" t="n">
        <f aca="false">SUMIFS(시도_소아과개폐업!$H$5:$H$293,시도_소아과개폐업!$A$5:$A$293,$D1814,시도_소아과개폐업!$B$5:$B$293,$B1814)</f>
        <v>26</v>
      </c>
      <c r="AY1814" s="14" t="n">
        <f aca="false">SUMIFS(시군구_병원급!$E$5:$E$3668,시군구_병원급!$A$5:$A$3668,$A1814,시군구_병원급!$D$5:$D$3668,$D1814)</f>
        <v>0</v>
      </c>
      <c r="AZ1814" s="14" t="n">
        <f aca="false">SUMIFS(시군구_병원급!$F$5:$F$3668,시군구_병원급!$A$5:$A$3668,$A1814,시군구_병원급!$D$5:$D$3668,$D1814)</f>
        <v>0</v>
      </c>
      <c r="BA1814" s="14" t="n">
        <f aca="false">SUMIFS(시군구_병원급!$G$5:$G$3668,시군구_병원급!$A$5:$A$3668,$A1814,시군구_병원급!$D$5:$D$3668,$D1814)</f>
        <v>1</v>
      </c>
      <c r="BB1814" s="14" t="n">
        <f aca="false">SUMIFS(시군구_병원급!$H$5:$H$3668,시군구_병원급!$A$5:$A$3668,$A1814,시군구_병원급!$D$5:$D$3668,$D1814)</f>
        <v>2</v>
      </c>
      <c r="BC1814" s="16" t="n">
        <f aca="false">K1814+AY1814</f>
        <v>0</v>
      </c>
      <c r="BD1814" s="17" t="n">
        <f aca="false">IF(E1814=0,"",(K1814+AY1814)/E1814*1000)</f>
        <v>0</v>
      </c>
      <c r="BE1814" s="16" t="n">
        <f aca="false">AY1814-SUMIFS(시군구_병원급!$E$5:$E$3668,시군구_병원급!$A$5:$A$3668,$A1814,시군구_병원급!$D$5:$D$3668,$D1814-3)</f>
        <v>0</v>
      </c>
      <c r="BF1814" s="16" t="n">
        <f aca="false">IF(AY1814=0,1,0)</f>
        <v>1</v>
      </c>
      <c r="BG1814" s="16" t="n">
        <f aca="false">IF(K1814+AY1814=0,1,0)</f>
        <v>1</v>
      </c>
      <c r="BH1814" s="16" t="n">
        <f aca="false">AF1814+AG1814+AH1814</f>
        <v>7</v>
      </c>
      <c r="BI1814" s="18" t="n">
        <f aca="false">IF(H1814=0,"",BH1814/H1814)</f>
        <v>0.318181818181818</v>
      </c>
      <c r="BJ1814" s="16" t="n">
        <f aca="false">IF(AP1814="","",AP1814+AN1814)</f>
        <v>4</v>
      </c>
    </row>
    <row r="1815" customFormat="false" ht="15" hidden="false" customHeight="true" outlineLevel="0" collapsed="false">
      <c r="A1815" s="9" t="s">
        <v>477</v>
      </c>
      <c r="B1815" s="10" t="s">
        <v>451</v>
      </c>
      <c r="C1815" s="10" t="s">
        <v>478</v>
      </c>
      <c r="D1815" s="9" t="n">
        <v>2023</v>
      </c>
      <c r="E1815" s="11" t="n">
        <v>797</v>
      </c>
      <c r="F1815" s="11" t="n">
        <v>131</v>
      </c>
      <c r="G1815" s="11" t="n">
        <v>136</v>
      </c>
      <c r="H1815" s="11" t="n">
        <v>16</v>
      </c>
      <c r="I1815" s="11" t="n">
        <v>706</v>
      </c>
      <c r="J1815" s="11" t="n">
        <v>505</v>
      </c>
      <c r="K1815" s="11" t="n">
        <v>0</v>
      </c>
      <c r="L1815" s="12" t="n">
        <v>20.0752823086575</v>
      </c>
      <c r="M1815" s="12" t="n">
        <v>0</v>
      </c>
      <c r="N1815" s="13" t="n">
        <v>0.715297450424929</v>
      </c>
      <c r="O1815" s="13" t="n">
        <v>0.885821831869511</v>
      </c>
      <c r="P1815" s="13" t="n">
        <v>0.170639899623589</v>
      </c>
      <c r="Q1815" s="13" t="n">
        <v>-0.249529190207156</v>
      </c>
      <c r="R1815" s="13" t="n">
        <v>-0.0933333333333334</v>
      </c>
      <c r="S1815" s="11" t="n">
        <v>0</v>
      </c>
      <c r="T1815" s="13" t="n">
        <v>-0.157894736842105</v>
      </c>
      <c r="U1815" s="13" t="n">
        <v>-0.175233644859813</v>
      </c>
      <c r="V1815" s="11" t="n">
        <v>1</v>
      </c>
      <c r="W1815" s="13"/>
      <c r="X1815" s="11"/>
      <c r="Y1815" s="11"/>
      <c r="Z1815" s="11"/>
      <c r="AA1815" s="11"/>
      <c r="AB1815" s="10" t="s">
        <v>516</v>
      </c>
      <c r="AC1815" s="11" t="n">
        <v>7</v>
      </c>
      <c r="AD1815" s="11" t="n">
        <v>2</v>
      </c>
      <c r="AE1815" s="11" t="n">
        <v>2</v>
      </c>
      <c r="AF1815" s="11" t="n">
        <v>3</v>
      </c>
      <c r="AG1815" s="11" t="n">
        <v>2</v>
      </c>
      <c r="AH1815" s="11" t="n">
        <v>0</v>
      </c>
      <c r="AI1815" s="13" t="n">
        <v>0.4375</v>
      </c>
      <c r="AJ1815" s="13" t="n">
        <v>0.125</v>
      </c>
      <c r="AK1815" s="13" t="n">
        <v>0.125</v>
      </c>
      <c r="AL1815" s="13" t="n">
        <v>0.1875</v>
      </c>
      <c r="AM1815" s="13" t="n">
        <v>0.125</v>
      </c>
      <c r="AN1815" s="11" t="n">
        <v>0</v>
      </c>
      <c r="AO1815" s="13" t="n">
        <v>0</v>
      </c>
      <c r="AP1815" s="11" t="n">
        <v>4</v>
      </c>
      <c r="AQ1815" s="11" t="n">
        <v>1</v>
      </c>
      <c r="AR1815" s="13" t="n">
        <v>0.210526315789474</v>
      </c>
      <c r="AS1815" s="13" t="n">
        <v>0.0526315789473684</v>
      </c>
      <c r="AT1815" s="14" t="n">
        <f aca="false">SUMIFS(시도_소아과개폐업!$C$5:$C$293,시도_소아과개폐업!$A$5:$A$293,$D1815,시도_소아과개폐업!$B$5:$B$293,$B1815)</f>
        <v>7</v>
      </c>
      <c r="AU1815" s="14" t="n">
        <f aca="false">SUMIFS(시도_소아과개폐업!$D$5:$D$293,시도_소아과개폐업!$A$5:$A$293,$D1815,시도_소아과개폐업!$B$5:$B$293,$B1815)</f>
        <v>5</v>
      </c>
      <c r="AV1815" s="14" t="n">
        <f aca="false">SUMIFS(시도_소아과개폐업!$F$5:$F$293,시도_소아과개폐업!$A$5:$A$293,$D1815,시도_소아과개폐업!$B$5:$B$293,$B1815)</f>
        <v>2</v>
      </c>
      <c r="AW1815" s="15" t="n">
        <f aca="false">SUMIFS(시도_소아과개폐업!$G$5:$G$293,시도_소아과개폐업!$A$5:$A$293,$D1815,시도_소아과개폐업!$B$5:$B$293,$B1815)</f>
        <v>0.087719298245614</v>
      </c>
      <c r="AX1815" s="14" t="n">
        <f aca="false">SUMIFS(시도_소아과개폐업!$H$5:$H$293,시도_소아과개폐업!$A$5:$A$293,$D1815,시도_소아과개폐업!$B$5:$B$293,$B1815)</f>
        <v>26</v>
      </c>
      <c r="AY1815" s="14" t="n">
        <f aca="false">SUMIFS(시군구_병원급!$E$5:$E$3668,시군구_병원급!$A$5:$A$3668,$A1815,시군구_병원급!$D$5:$D$3668,$D1815)</f>
        <v>0</v>
      </c>
      <c r="AZ1815" s="14" t="n">
        <f aca="false">SUMIFS(시군구_병원급!$F$5:$F$3668,시군구_병원급!$A$5:$A$3668,$A1815,시군구_병원급!$D$5:$D$3668,$D1815)</f>
        <v>0</v>
      </c>
      <c r="BA1815" s="14" t="n">
        <f aca="false">SUMIFS(시군구_병원급!$G$5:$G$3668,시군구_병원급!$A$5:$A$3668,$A1815,시군구_병원급!$D$5:$D$3668,$D1815)</f>
        <v>0</v>
      </c>
      <c r="BB1815" s="14" t="n">
        <f aca="false">SUMIFS(시군구_병원급!$H$5:$H$3668,시군구_병원급!$A$5:$A$3668,$A1815,시군구_병원급!$D$5:$D$3668,$D1815)</f>
        <v>0</v>
      </c>
      <c r="BC1815" s="16" t="n">
        <f aca="false">K1815+AY1815</f>
        <v>0</v>
      </c>
      <c r="BD1815" s="17" t="n">
        <f aca="false">IF(E1815=0,"",(K1815+AY1815)/E1815*1000)</f>
        <v>0</v>
      </c>
      <c r="BE1815" s="16" t="n">
        <f aca="false">AY1815-SUMIFS(시군구_병원급!$E$5:$E$3668,시군구_병원급!$A$5:$A$3668,$A1815,시군구_병원급!$D$5:$D$3668,$D1815-3)</f>
        <v>0</v>
      </c>
      <c r="BF1815" s="16" t="n">
        <f aca="false">IF(AY1815=0,1,0)</f>
        <v>1</v>
      </c>
      <c r="BG1815" s="16" t="n">
        <f aca="false">IF(K1815+AY1815=0,1,0)</f>
        <v>1</v>
      </c>
      <c r="BH1815" s="16" t="n">
        <f aca="false">AF1815+AG1815+AH1815</f>
        <v>5</v>
      </c>
      <c r="BI1815" s="18" t="n">
        <f aca="false">IF(H1815=0,"",BH1815/H1815)</f>
        <v>0.3125</v>
      </c>
      <c r="BJ1815" s="16" t="n">
        <f aca="false">IF(AP1815="","",AP1815+AN1815)</f>
        <v>4</v>
      </c>
    </row>
    <row r="1816" customFormat="false" ht="15" hidden="false" customHeight="true" outlineLevel="0" collapsed="false">
      <c r="A1816" s="9" t="s">
        <v>479</v>
      </c>
      <c r="B1816" s="10" t="s">
        <v>451</v>
      </c>
      <c r="C1816" s="10" t="s">
        <v>480</v>
      </c>
      <c r="D1816" s="9" t="n">
        <v>2023</v>
      </c>
      <c r="E1816" s="11" t="n">
        <v>797</v>
      </c>
      <c r="F1816" s="11" t="n">
        <v>119</v>
      </c>
      <c r="G1816" s="11" t="n">
        <v>128</v>
      </c>
      <c r="H1816" s="11" t="n">
        <v>13</v>
      </c>
      <c r="I1816" s="11" t="n">
        <v>758</v>
      </c>
      <c r="J1816" s="11" t="n">
        <v>532</v>
      </c>
      <c r="K1816" s="11" t="n">
        <v>0</v>
      </c>
      <c r="L1816" s="12" t="n">
        <v>16.3111668757842</v>
      </c>
      <c r="M1816" s="12" t="n">
        <v>0</v>
      </c>
      <c r="N1816" s="13" t="n">
        <v>0.701846965699209</v>
      </c>
      <c r="O1816" s="13" t="n">
        <v>0.951066499372647</v>
      </c>
      <c r="P1816" s="13" t="n">
        <v>0.16060225846926</v>
      </c>
      <c r="Q1816" s="13" t="n">
        <v>-0.206175298804781</v>
      </c>
      <c r="R1816" s="13" t="n">
        <v>-0.19496855345912</v>
      </c>
      <c r="S1816" s="11" t="n">
        <v>0</v>
      </c>
      <c r="T1816" s="13" t="n">
        <v>0</v>
      </c>
      <c r="U1816" s="13" t="n">
        <v>0.0160857908847185</v>
      </c>
      <c r="V1816" s="11" t="n">
        <v>1</v>
      </c>
      <c r="W1816" s="13"/>
      <c r="X1816" s="11"/>
      <c r="Y1816" s="11"/>
      <c r="Z1816" s="11"/>
      <c r="AA1816" s="11"/>
      <c r="AB1816" s="10" t="s">
        <v>516</v>
      </c>
      <c r="AC1816" s="11" t="n">
        <v>3</v>
      </c>
      <c r="AD1816" s="11" t="n">
        <v>1</v>
      </c>
      <c r="AE1816" s="11" t="n">
        <v>1</v>
      </c>
      <c r="AF1816" s="11" t="n">
        <v>2</v>
      </c>
      <c r="AG1816" s="11" t="n">
        <v>6</v>
      </c>
      <c r="AH1816" s="11" t="n">
        <v>0</v>
      </c>
      <c r="AI1816" s="13" t="n">
        <v>0.230769230769231</v>
      </c>
      <c r="AJ1816" s="13" t="n">
        <v>0.0769230769230769</v>
      </c>
      <c r="AK1816" s="13" t="n">
        <v>0.0769230769230769</v>
      </c>
      <c r="AL1816" s="13" t="n">
        <v>0.153846153846154</v>
      </c>
      <c r="AM1816" s="13" t="n">
        <v>0.461538461538462</v>
      </c>
      <c r="AN1816" s="11" t="n">
        <v>1</v>
      </c>
      <c r="AO1816" s="13" t="n">
        <v>0.0714285714285714</v>
      </c>
      <c r="AP1816" s="11" t="n">
        <v>0</v>
      </c>
      <c r="AQ1816" s="11" t="n">
        <v>0</v>
      </c>
      <c r="AR1816" s="13" t="n">
        <v>0</v>
      </c>
      <c r="AS1816" s="13" t="n">
        <v>0</v>
      </c>
      <c r="AT1816" s="14" t="n">
        <f aca="false">SUMIFS(시도_소아과개폐업!$C$5:$C$293,시도_소아과개폐업!$A$5:$A$293,$D1816,시도_소아과개폐업!$B$5:$B$293,$B1816)</f>
        <v>7</v>
      </c>
      <c r="AU1816" s="14" t="n">
        <f aca="false">SUMIFS(시도_소아과개폐업!$D$5:$D$293,시도_소아과개폐업!$A$5:$A$293,$D1816,시도_소아과개폐업!$B$5:$B$293,$B1816)</f>
        <v>5</v>
      </c>
      <c r="AV1816" s="14" t="n">
        <f aca="false">SUMIFS(시도_소아과개폐업!$F$5:$F$293,시도_소아과개폐업!$A$5:$A$293,$D1816,시도_소아과개폐업!$B$5:$B$293,$B1816)</f>
        <v>2</v>
      </c>
      <c r="AW1816" s="15" t="n">
        <f aca="false">SUMIFS(시도_소아과개폐업!$G$5:$G$293,시도_소아과개폐업!$A$5:$A$293,$D1816,시도_소아과개폐업!$B$5:$B$293,$B1816)</f>
        <v>0.087719298245614</v>
      </c>
      <c r="AX1816" s="14" t="n">
        <f aca="false">SUMIFS(시도_소아과개폐업!$H$5:$H$293,시도_소아과개폐업!$A$5:$A$293,$D1816,시도_소아과개폐업!$B$5:$B$293,$B1816)</f>
        <v>26</v>
      </c>
      <c r="AY1816" s="14" t="n">
        <f aca="false">SUMIFS(시군구_병원급!$E$5:$E$3668,시군구_병원급!$A$5:$A$3668,$A1816,시군구_병원급!$D$5:$D$3668,$D1816)</f>
        <v>0</v>
      </c>
      <c r="AZ1816" s="14" t="n">
        <f aca="false">SUMIFS(시군구_병원급!$F$5:$F$3668,시군구_병원급!$A$5:$A$3668,$A1816,시군구_병원급!$D$5:$D$3668,$D1816)</f>
        <v>0</v>
      </c>
      <c r="BA1816" s="14" t="n">
        <f aca="false">SUMIFS(시군구_병원급!$G$5:$G$3668,시군구_병원급!$A$5:$A$3668,$A1816,시군구_병원급!$D$5:$D$3668,$D1816)</f>
        <v>3</v>
      </c>
      <c r="BB1816" s="14" t="n">
        <f aca="false">SUMIFS(시군구_병원급!$H$5:$H$3668,시군구_병원급!$A$5:$A$3668,$A1816,시군구_병원급!$D$5:$D$3668,$D1816)</f>
        <v>3</v>
      </c>
      <c r="BC1816" s="16" t="n">
        <f aca="false">K1816+AY1816</f>
        <v>0</v>
      </c>
      <c r="BD1816" s="17" t="n">
        <f aca="false">IF(E1816=0,"",(K1816+AY1816)/E1816*1000)</f>
        <v>0</v>
      </c>
      <c r="BE1816" s="16" t="n">
        <f aca="false">AY1816-SUMIFS(시군구_병원급!$E$5:$E$3668,시군구_병원급!$A$5:$A$3668,$A1816,시군구_병원급!$D$5:$D$3668,$D1816-3)</f>
        <v>0</v>
      </c>
      <c r="BF1816" s="16" t="n">
        <f aca="false">IF(AY1816=0,1,0)</f>
        <v>1</v>
      </c>
      <c r="BG1816" s="16" t="n">
        <f aca="false">IF(K1816+AY1816=0,1,0)</f>
        <v>1</v>
      </c>
      <c r="BH1816" s="16" t="n">
        <f aca="false">AF1816+AG1816+AH1816</f>
        <v>8</v>
      </c>
      <c r="BI1816" s="18" t="n">
        <f aca="false">IF(H1816=0,"",BH1816/H1816)</f>
        <v>0.615384615384615</v>
      </c>
      <c r="BJ1816" s="16" t="n">
        <f aca="false">IF(AP1816="","",AP1816+AN1816)</f>
        <v>1</v>
      </c>
    </row>
    <row r="1817" customFormat="false" ht="15" hidden="false" customHeight="true" outlineLevel="0" collapsed="false">
      <c r="A1817" s="9" t="s">
        <v>481</v>
      </c>
      <c r="B1817" s="10" t="s">
        <v>451</v>
      </c>
      <c r="C1817" s="10" t="s">
        <v>482</v>
      </c>
      <c r="D1817" s="9" t="n">
        <v>2023</v>
      </c>
      <c r="E1817" s="11" t="n">
        <v>1323</v>
      </c>
      <c r="F1817" s="11" t="n">
        <v>206</v>
      </c>
      <c r="G1817" s="11" t="n">
        <v>212</v>
      </c>
      <c r="H1817" s="11" t="n">
        <v>22</v>
      </c>
      <c r="I1817" s="11" t="n">
        <v>1116</v>
      </c>
      <c r="J1817" s="11" t="n">
        <v>833</v>
      </c>
      <c r="K1817" s="11" t="n">
        <v>0</v>
      </c>
      <c r="L1817" s="12" t="n">
        <v>16.6288737717309</v>
      </c>
      <c r="M1817" s="12" t="n">
        <v>0</v>
      </c>
      <c r="N1817" s="13" t="n">
        <v>0.746415770609319</v>
      </c>
      <c r="O1817" s="13" t="n">
        <v>0.843537414965986</v>
      </c>
      <c r="P1817" s="13" t="n">
        <v>0.160241874527589</v>
      </c>
      <c r="Q1817" s="13" t="n">
        <v>-0.12093023255814</v>
      </c>
      <c r="R1817" s="13" t="n">
        <v>-0.045045045045045</v>
      </c>
      <c r="S1817" s="11" t="n">
        <v>0</v>
      </c>
      <c r="T1817" s="13" t="n">
        <v>0</v>
      </c>
      <c r="U1817" s="13" t="n">
        <v>0</v>
      </c>
      <c r="V1817" s="11" t="n">
        <v>1</v>
      </c>
      <c r="W1817" s="13"/>
      <c r="X1817" s="11"/>
      <c r="Y1817" s="11"/>
      <c r="Z1817" s="11"/>
      <c r="AA1817" s="11"/>
      <c r="AB1817" s="10" t="s">
        <v>516</v>
      </c>
      <c r="AC1817" s="11" t="n">
        <v>5</v>
      </c>
      <c r="AD1817" s="11" t="n">
        <v>4</v>
      </c>
      <c r="AE1817" s="11" t="n">
        <v>2</v>
      </c>
      <c r="AF1817" s="11" t="n">
        <v>6</v>
      </c>
      <c r="AG1817" s="11" t="n">
        <v>5</v>
      </c>
      <c r="AH1817" s="11" t="n">
        <v>0</v>
      </c>
      <c r="AI1817" s="13" t="n">
        <v>0.227272727272727</v>
      </c>
      <c r="AJ1817" s="13" t="n">
        <v>0.181818181818182</v>
      </c>
      <c r="AK1817" s="13" t="n">
        <v>0.0909090909090909</v>
      </c>
      <c r="AL1817" s="13" t="n">
        <v>0.272727272727273</v>
      </c>
      <c r="AM1817" s="13" t="n">
        <v>0.227272727272727</v>
      </c>
      <c r="AN1817" s="11" t="n">
        <v>0</v>
      </c>
      <c r="AO1817" s="13" t="n">
        <v>0</v>
      </c>
      <c r="AP1817" s="11" t="n">
        <v>0</v>
      </c>
      <c r="AQ1817" s="11" t="n">
        <v>0</v>
      </c>
      <c r="AR1817" s="13" t="n">
        <v>0</v>
      </c>
      <c r="AS1817" s="13" t="n">
        <v>0</v>
      </c>
      <c r="AT1817" s="14" t="n">
        <f aca="false">SUMIFS(시도_소아과개폐업!$C$5:$C$293,시도_소아과개폐업!$A$5:$A$293,$D1817,시도_소아과개폐업!$B$5:$B$293,$B1817)</f>
        <v>7</v>
      </c>
      <c r="AU1817" s="14" t="n">
        <f aca="false">SUMIFS(시도_소아과개폐업!$D$5:$D$293,시도_소아과개폐업!$A$5:$A$293,$D1817,시도_소아과개폐업!$B$5:$B$293,$B1817)</f>
        <v>5</v>
      </c>
      <c r="AV1817" s="14" t="n">
        <f aca="false">SUMIFS(시도_소아과개폐업!$F$5:$F$293,시도_소아과개폐업!$A$5:$A$293,$D1817,시도_소아과개폐업!$B$5:$B$293,$B1817)</f>
        <v>2</v>
      </c>
      <c r="AW1817" s="15" t="n">
        <f aca="false">SUMIFS(시도_소아과개폐업!$G$5:$G$293,시도_소아과개폐업!$A$5:$A$293,$D1817,시도_소아과개폐업!$B$5:$B$293,$B1817)</f>
        <v>0.087719298245614</v>
      </c>
      <c r="AX1817" s="14" t="n">
        <f aca="false">SUMIFS(시도_소아과개폐업!$H$5:$H$293,시도_소아과개폐업!$A$5:$A$293,$D1817,시도_소아과개폐업!$B$5:$B$293,$B1817)</f>
        <v>26</v>
      </c>
      <c r="AY1817" s="14" t="n">
        <f aca="false">SUMIFS(시군구_병원급!$E$5:$E$3668,시군구_병원급!$A$5:$A$3668,$A1817,시군구_병원급!$D$5:$D$3668,$D1817)</f>
        <v>0</v>
      </c>
      <c r="AZ1817" s="14" t="n">
        <f aca="false">SUMIFS(시군구_병원급!$F$5:$F$3668,시군구_병원급!$A$5:$A$3668,$A1817,시군구_병원급!$D$5:$D$3668,$D1817)</f>
        <v>0</v>
      </c>
      <c r="BA1817" s="14" t="n">
        <f aca="false">SUMIFS(시군구_병원급!$G$5:$G$3668,시군구_병원급!$A$5:$A$3668,$A1817,시군구_병원급!$D$5:$D$3668,$D1817)</f>
        <v>1</v>
      </c>
      <c r="BB1817" s="14" t="n">
        <f aca="false">SUMIFS(시군구_병원급!$H$5:$H$3668,시군구_병원급!$A$5:$A$3668,$A1817,시군구_병원급!$D$5:$D$3668,$D1817)</f>
        <v>2</v>
      </c>
      <c r="BC1817" s="16" t="n">
        <f aca="false">K1817+AY1817</f>
        <v>0</v>
      </c>
      <c r="BD1817" s="17" t="n">
        <f aca="false">IF(E1817=0,"",(K1817+AY1817)/E1817*1000)</f>
        <v>0</v>
      </c>
      <c r="BE1817" s="16" t="n">
        <f aca="false">AY1817-SUMIFS(시군구_병원급!$E$5:$E$3668,시군구_병원급!$A$5:$A$3668,$A1817,시군구_병원급!$D$5:$D$3668,$D1817-3)</f>
        <v>0</v>
      </c>
      <c r="BF1817" s="16" t="n">
        <f aca="false">IF(AY1817=0,1,0)</f>
        <v>1</v>
      </c>
      <c r="BG1817" s="16" t="n">
        <f aca="false">IF(K1817+AY1817=0,1,0)</f>
        <v>1</v>
      </c>
      <c r="BH1817" s="16" t="n">
        <f aca="false">AF1817+AG1817+AH1817</f>
        <v>11</v>
      </c>
      <c r="BI1817" s="18" t="n">
        <f aca="false">IF(H1817=0,"",BH1817/H1817)</f>
        <v>0.5</v>
      </c>
      <c r="BJ1817" s="16" t="n">
        <f aca="false">IF(AP1817="","",AP1817+AN1817)</f>
        <v>0</v>
      </c>
    </row>
    <row r="1818" customFormat="false" ht="15" hidden="false" customHeight="true" outlineLevel="0" collapsed="false">
      <c r="A1818" s="9" t="s">
        <v>483</v>
      </c>
      <c r="B1818" s="10" t="s">
        <v>451</v>
      </c>
      <c r="C1818" s="10" t="s">
        <v>432</v>
      </c>
      <c r="D1818" s="9" t="n">
        <v>2023</v>
      </c>
      <c r="E1818" s="11" t="n">
        <v>671</v>
      </c>
      <c r="F1818" s="11" t="n">
        <v>87</v>
      </c>
      <c r="G1818" s="11" t="n">
        <v>87</v>
      </c>
      <c r="H1818" s="11" t="n">
        <v>9</v>
      </c>
      <c r="I1818" s="11" t="n">
        <v>563</v>
      </c>
      <c r="J1818" s="11" t="n">
        <v>438</v>
      </c>
      <c r="K1818" s="11" t="n">
        <v>0</v>
      </c>
      <c r="L1818" s="12" t="n">
        <v>13.4128166915052</v>
      </c>
      <c r="M1818" s="12" t="n">
        <v>0</v>
      </c>
      <c r="N1818" s="13" t="n">
        <v>0.77797513321492</v>
      </c>
      <c r="O1818" s="13" t="n">
        <v>0.839046199701937</v>
      </c>
      <c r="P1818" s="13" t="n">
        <v>0.129657228017884</v>
      </c>
      <c r="Q1818" s="13" t="n">
        <v>-0.0146842878120411</v>
      </c>
      <c r="R1818" s="13" t="n">
        <v>-0.112244897959184</v>
      </c>
      <c r="S1818" s="11" t="n">
        <v>0</v>
      </c>
      <c r="T1818" s="13" t="n">
        <v>0</v>
      </c>
      <c r="U1818" s="13" t="n">
        <v>0</v>
      </c>
      <c r="V1818" s="11" t="n">
        <v>1</v>
      </c>
      <c r="W1818" s="13"/>
      <c r="X1818" s="11"/>
      <c r="Y1818" s="11"/>
      <c r="Z1818" s="11"/>
      <c r="AA1818" s="11"/>
      <c r="AB1818" s="10" t="s">
        <v>516</v>
      </c>
      <c r="AC1818" s="11" t="n">
        <v>6</v>
      </c>
      <c r="AD1818" s="11" t="n">
        <v>3</v>
      </c>
      <c r="AE1818" s="11" t="n">
        <v>0</v>
      </c>
      <c r="AF1818" s="11" t="n">
        <v>0</v>
      </c>
      <c r="AG1818" s="11" t="n">
        <v>0</v>
      </c>
      <c r="AH1818" s="11" t="n">
        <v>0</v>
      </c>
      <c r="AI1818" s="13" t="n">
        <v>0.666666666666667</v>
      </c>
      <c r="AJ1818" s="13" t="n">
        <v>0.333333333333333</v>
      </c>
      <c r="AK1818" s="13" t="n">
        <v>0</v>
      </c>
      <c r="AL1818" s="13" t="n">
        <v>0</v>
      </c>
      <c r="AM1818" s="13" t="n">
        <v>0</v>
      </c>
      <c r="AN1818" s="11" t="n">
        <v>0</v>
      </c>
      <c r="AO1818" s="13" t="n">
        <v>0</v>
      </c>
      <c r="AP1818" s="11" t="n">
        <v>0</v>
      </c>
      <c r="AQ1818" s="11" t="n">
        <v>0</v>
      </c>
      <c r="AR1818" s="13" t="n">
        <v>0</v>
      </c>
      <c r="AS1818" s="13" t="n">
        <v>0</v>
      </c>
      <c r="AT1818" s="14" t="n">
        <f aca="false">SUMIFS(시도_소아과개폐업!$C$5:$C$293,시도_소아과개폐업!$A$5:$A$293,$D1818,시도_소아과개폐업!$B$5:$B$293,$B1818)</f>
        <v>7</v>
      </c>
      <c r="AU1818" s="14" t="n">
        <f aca="false">SUMIFS(시도_소아과개폐업!$D$5:$D$293,시도_소아과개폐업!$A$5:$A$293,$D1818,시도_소아과개폐업!$B$5:$B$293,$B1818)</f>
        <v>5</v>
      </c>
      <c r="AV1818" s="14" t="n">
        <f aca="false">SUMIFS(시도_소아과개폐업!$F$5:$F$293,시도_소아과개폐업!$A$5:$A$293,$D1818,시도_소아과개폐업!$B$5:$B$293,$B1818)</f>
        <v>2</v>
      </c>
      <c r="AW1818" s="15" t="n">
        <f aca="false">SUMIFS(시도_소아과개폐업!$G$5:$G$293,시도_소아과개폐업!$A$5:$A$293,$D1818,시도_소아과개폐업!$B$5:$B$293,$B1818)</f>
        <v>0.087719298245614</v>
      </c>
      <c r="AX1818" s="14" t="n">
        <f aca="false">SUMIFS(시도_소아과개폐업!$H$5:$H$293,시도_소아과개폐업!$A$5:$A$293,$D1818,시도_소아과개폐업!$B$5:$B$293,$B1818)</f>
        <v>26</v>
      </c>
      <c r="AY1818" s="14" t="n">
        <f aca="false">SUMIFS(시군구_병원급!$E$5:$E$3668,시군구_병원급!$A$5:$A$3668,$A1818,시군구_병원급!$D$5:$D$3668,$D1818)</f>
        <v>0</v>
      </c>
      <c r="AZ1818" s="14" t="n">
        <f aca="false">SUMIFS(시군구_병원급!$F$5:$F$3668,시군구_병원급!$A$5:$A$3668,$A1818,시군구_병원급!$D$5:$D$3668,$D1818)</f>
        <v>0</v>
      </c>
      <c r="BA1818" s="14" t="n">
        <f aca="false">SUMIFS(시군구_병원급!$G$5:$G$3668,시군구_병원급!$A$5:$A$3668,$A1818,시군구_병원급!$D$5:$D$3668,$D1818)</f>
        <v>0</v>
      </c>
      <c r="BB1818" s="14" t="n">
        <f aca="false">SUMIFS(시군구_병원급!$H$5:$H$3668,시군구_병원급!$A$5:$A$3668,$A1818,시군구_병원급!$D$5:$D$3668,$D1818)</f>
        <v>0</v>
      </c>
      <c r="BC1818" s="16" t="n">
        <f aca="false">K1818+AY1818</f>
        <v>0</v>
      </c>
      <c r="BD1818" s="17" t="n">
        <f aca="false">IF(E1818=0,"",(K1818+AY1818)/E1818*1000)</f>
        <v>0</v>
      </c>
      <c r="BE1818" s="16" t="n">
        <f aca="false">AY1818-SUMIFS(시군구_병원급!$E$5:$E$3668,시군구_병원급!$A$5:$A$3668,$A1818,시군구_병원급!$D$5:$D$3668,$D1818-3)</f>
        <v>0</v>
      </c>
      <c r="BF1818" s="16" t="n">
        <f aca="false">IF(AY1818=0,1,0)</f>
        <v>1</v>
      </c>
      <c r="BG1818" s="16" t="n">
        <f aca="false">IF(K1818+AY1818=0,1,0)</f>
        <v>1</v>
      </c>
      <c r="BH1818" s="16" t="n">
        <f aca="false">AF1818+AG1818+AH1818</f>
        <v>0</v>
      </c>
      <c r="BI1818" s="18" t="n">
        <f aca="false">IF(H1818=0,"",BH1818/H1818)</f>
        <v>0</v>
      </c>
      <c r="BJ1818" s="16" t="n">
        <f aca="false">IF(AP1818="","",AP1818+AN1818)</f>
        <v>0</v>
      </c>
    </row>
    <row r="1819" customFormat="false" ht="15" hidden="false" customHeight="true" outlineLevel="0" collapsed="false">
      <c r="A1819" s="9" t="s">
        <v>484</v>
      </c>
      <c r="B1819" s="10" t="s">
        <v>451</v>
      </c>
      <c r="C1819" s="10" t="s">
        <v>485</v>
      </c>
      <c r="D1819" s="9" t="n">
        <v>2023</v>
      </c>
      <c r="E1819" s="11" t="n">
        <v>535</v>
      </c>
      <c r="F1819" s="11" t="n">
        <v>74</v>
      </c>
      <c r="G1819" s="11" t="n">
        <v>79</v>
      </c>
      <c r="H1819" s="11" t="n">
        <v>7</v>
      </c>
      <c r="I1819" s="11" t="n">
        <v>438</v>
      </c>
      <c r="J1819" s="11" t="n">
        <v>306</v>
      </c>
      <c r="K1819" s="11" t="n">
        <v>0</v>
      </c>
      <c r="L1819" s="12" t="n">
        <v>13.0841121495327</v>
      </c>
      <c r="M1819" s="12" t="n">
        <v>0</v>
      </c>
      <c r="N1819" s="13" t="n">
        <v>0.698630136986301</v>
      </c>
      <c r="O1819" s="13" t="n">
        <v>0.818691588785047</v>
      </c>
      <c r="P1819" s="13" t="n">
        <v>0.147663551401869</v>
      </c>
      <c r="Q1819" s="13" t="n">
        <v>-0.235714285714286</v>
      </c>
      <c r="R1819" s="13" t="n">
        <v>-0.112359550561798</v>
      </c>
      <c r="S1819" s="11" t="n">
        <v>0</v>
      </c>
      <c r="T1819" s="13" t="n">
        <v>0</v>
      </c>
      <c r="U1819" s="13" t="n">
        <v>0</v>
      </c>
      <c r="V1819" s="11" t="n">
        <v>1</v>
      </c>
      <c r="W1819" s="13"/>
      <c r="X1819" s="11"/>
      <c r="Y1819" s="11"/>
      <c r="Z1819" s="11"/>
      <c r="AA1819" s="11"/>
      <c r="AB1819" s="10" t="s">
        <v>516</v>
      </c>
      <c r="AC1819" s="11" t="n">
        <v>3</v>
      </c>
      <c r="AD1819" s="11" t="n">
        <v>1</v>
      </c>
      <c r="AE1819" s="11" t="n">
        <v>0</v>
      </c>
      <c r="AF1819" s="11" t="n">
        <v>0</v>
      </c>
      <c r="AG1819" s="11" t="n">
        <v>3</v>
      </c>
      <c r="AH1819" s="11" t="n">
        <v>0</v>
      </c>
      <c r="AI1819" s="13" t="n">
        <v>0.428571428571429</v>
      </c>
      <c r="AJ1819" s="13" t="n">
        <v>0.142857142857143</v>
      </c>
      <c r="AK1819" s="13" t="n">
        <v>0</v>
      </c>
      <c r="AL1819" s="13" t="n">
        <v>0</v>
      </c>
      <c r="AM1819" s="13" t="n">
        <v>0.428571428571429</v>
      </c>
      <c r="AN1819" s="11" t="n">
        <v>1</v>
      </c>
      <c r="AO1819" s="13" t="n">
        <v>0.125</v>
      </c>
      <c r="AP1819" s="11" t="n">
        <v>0</v>
      </c>
      <c r="AQ1819" s="11" t="n">
        <v>0</v>
      </c>
      <c r="AR1819" s="13" t="n">
        <v>0</v>
      </c>
      <c r="AS1819" s="13" t="n">
        <v>0</v>
      </c>
      <c r="AT1819" s="14" t="n">
        <f aca="false">SUMIFS(시도_소아과개폐업!$C$5:$C$293,시도_소아과개폐업!$A$5:$A$293,$D1819,시도_소아과개폐업!$B$5:$B$293,$B1819)</f>
        <v>7</v>
      </c>
      <c r="AU1819" s="14" t="n">
        <f aca="false">SUMIFS(시도_소아과개폐업!$D$5:$D$293,시도_소아과개폐업!$A$5:$A$293,$D1819,시도_소아과개폐업!$B$5:$B$293,$B1819)</f>
        <v>5</v>
      </c>
      <c r="AV1819" s="14" t="n">
        <f aca="false">SUMIFS(시도_소아과개폐업!$F$5:$F$293,시도_소아과개폐업!$A$5:$A$293,$D1819,시도_소아과개폐업!$B$5:$B$293,$B1819)</f>
        <v>2</v>
      </c>
      <c r="AW1819" s="15" t="n">
        <f aca="false">SUMIFS(시도_소아과개폐업!$G$5:$G$293,시도_소아과개폐업!$A$5:$A$293,$D1819,시도_소아과개폐업!$B$5:$B$293,$B1819)</f>
        <v>0.087719298245614</v>
      </c>
      <c r="AX1819" s="14" t="n">
        <f aca="false">SUMIFS(시도_소아과개폐업!$H$5:$H$293,시도_소아과개폐업!$A$5:$A$293,$D1819,시도_소아과개폐업!$B$5:$B$293,$B1819)</f>
        <v>26</v>
      </c>
      <c r="AY1819" s="14" t="n">
        <f aca="false">SUMIFS(시군구_병원급!$E$5:$E$3668,시군구_병원급!$A$5:$A$3668,$A1819,시군구_병원급!$D$5:$D$3668,$D1819)</f>
        <v>0</v>
      </c>
      <c r="AZ1819" s="14" t="n">
        <f aca="false">SUMIFS(시군구_병원급!$F$5:$F$3668,시군구_병원급!$A$5:$A$3668,$A1819,시군구_병원급!$D$5:$D$3668,$D1819)</f>
        <v>0</v>
      </c>
      <c r="BA1819" s="14" t="n">
        <f aca="false">SUMIFS(시군구_병원급!$G$5:$G$3668,시군구_병원급!$A$5:$A$3668,$A1819,시군구_병원급!$D$5:$D$3668,$D1819)</f>
        <v>0</v>
      </c>
      <c r="BB1819" s="14" t="n">
        <f aca="false">SUMIFS(시군구_병원급!$H$5:$H$3668,시군구_병원급!$A$5:$A$3668,$A1819,시군구_병원급!$D$5:$D$3668,$D1819)</f>
        <v>0</v>
      </c>
      <c r="BC1819" s="16" t="n">
        <f aca="false">K1819+AY1819</f>
        <v>0</v>
      </c>
      <c r="BD1819" s="17" t="n">
        <f aca="false">IF(E1819=0,"",(K1819+AY1819)/E1819*1000)</f>
        <v>0</v>
      </c>
      <c r="BE1819" s="16" t="n">
        <f aca="false">AY1819-SUMIFS(시군구_병원급!$E$5:$E$3668,시군구_병원급!$A$5:$A$3668,$A1819,시군구_병원급!$D$5:$D$3668,$D1819-3)</f>
        <v>0</v>
      </c>
      <c r="BF1819" s="16" t="n">
        <f aca="false">IF(AY1819=0,1,0)</f>
        <v>1</v>
      </c>
      <c r="BG1819" s="16" t="n">
        <f aca="false">IF(K1819+AY1819=0,1,0)</f>
        <v>1</v>
      </c>
      <c r="BH1819" s="16" t="n">
        <f aca="false">AF1819+AG1819+AH1819</f>
        <v>3</v>
      </c>
      <c r="BI1819" s="18" t="n">
        <f aca="false">IF(H1819=0,"",BH1819/H1819)</f>
        <v>0.428571428571429</v>
      </c>
      <c r="BJ1819" s="16" t="n">
        <f aca="false">IF(AP1819="","",AP1819+AN1819)</f>
        <v>1</v>
      </c>
    </row>
    <row r="1820" customFormat="false" ht="15" hidden="false" customHeight="true" outlineLevel="0" collapsed="false">
      <c r="A1820" s="9" t="s">
        <v>486</v>
      </c>
      <c r="B1820" s="10" t="s">
        <v>487</v>
      </c>
      <c r="C1820" s="10" t="s">
        <v>488</v>
      </c>
      <c r="D1820" s="9" t="n">
        <v>2023</v>
      </c>
      <c r="E1820" s="11" t="n">
        <v>20794</v>
      </c>
      <c r="F1820" s="11" t="n">
        <v>2633</v>
      </c>
      <c r="G1820" s="11" t="n">
        <v>2680</v>
      </c>
      <c r="H1820" s="11" t="n">
        <v>386</v>
      </c>
      <c r="I1820" s="11" t="n">
        <v>19545</v>
      </c>
      <c r="J1820" s="11" t="n">
        <v>13987</v>
      </c>
      <c r="K1820" s="11" t="n">
        <v>30</v>
      </c>
      <c r="L1820" s="12" t="n">
        <v>18.5630470327979</v>
      </c>
      <c r="M1820" s="12" t="n">
        <v>1.44272386265269</v>
      </c>
      <c r="N1820" s="13" t="n">
        <v>0.715630596060374</v>
      </c>
      <c r="O1820" s="13" t="n">
        <v>0.939934596518226</v>
      </c>
      <c r="P1820" s="13" t="n">
        <v>0.128883331730307</v>
      </c>
      <c r="Q1820" s="13" t="n">
        <v>-0.255815618065994</v>
      </c>
      <c r="R1820" s="13" t="n">
        <v>-0.164328032429062</v>
      </c>
      <c r="S1820" s="11" t="n">
        <v>-1</v>
      </c>
      <c r="T1820" s="13" t="n">
        <v>-0.091764705882353</v>
      </c>
      <c r="U1820" s="13" t="n">
        <v>-0.0818771138669673</v>
      </c>
      <c r="V1820" s="11" t="n">
        <v>0</v>
      </c>
      <c r="W1820" s="13"/>
      <c r="X1820" s="11"/>
      <c r="Y1820" s="11"/>
      <c r="Z1820" s="11"/>
      <c r="AA1820" s="11"/>
      <c r="AB1820" s="10" t="s">
        <v>516</v>
      </c>
      <c r="AC1820" s="11" t="n">
        <v>39</v>
      </c>
      <c r="AD1820" s="11" t="n">
        <v>146</v>
      </c>
      <c r="AE1820" s="11" t="n">
        <v>142</v>
      </c>
      <c r="AF1820" s="11" t="n">
        <v>13</v>
      </c>
      <c r="AG1820" s="11" t="n">
        <v>46</v>
      </c>
      <c r="AH1820" s="11" t="n">
        <v>0</v>
      </c>
      <c r="AI1820" s="13" t="n">
        <v>0.101036269430052</v>
      </c>
      <c r="AJ1820" s="13" t="n">
        <v>0.378238341968912</v>
      </c>
      <c r="AK1820" s="13" t="n">
        <v>0.367875647668394</v>
      </c>
      <c r="AL1820" s="13" t="n">
        <v>0.0336787564766839</v>
      </c>
      <c r="AM1820" s="13" t="n">
        <v>0.119170984455959</v>
      </c>
      <c r="AN1820" s="11" t="n">
        <v>4</v>
      </c>
      <c r="AO1820" s="13" t="n">
        <v>0.0102564102564103</v>
      </c>
      <c r="AP1820" s="11" t="n">
        <v>43</v>
      </c>
      <c r="AQ1820" s="11" t="n">
        <v>3</v>
      </c>
      <c r="AR1820" s="13" t="n">
        <v>0.1</v>
      </c>
      <c r="AS1820" s="13" t="n">
        <v>0.00697674418604651</v>
      </c>
      <c r="AT1820" s="14" t="n">
        <f aca="false">SUMIFS(시도_소아과개폐업!$C$5:$C$293,시도_소아과개폐업!$A$5:$A$293,$D1820,시도_소아과개폐업!$B$5:$B$293,$B1820)</f>
        <v>9</v>
      </c>
      <c r="AU1820" s="14" t="n">
        <f aca="false">SUMIFS(시도_소아과개폐업!$D$5:$D$293,시도_소아과개폐업!$A$5:$A$293,$D1820,시도_소아과개폐업!$B$5:$B$293,$B1820)</f>
        <v>13</v>
      </c>
      <c r="AV1820" s="14" t="n">
        <f aca="false">SUMIFS(시도_소아과개폐업!$F$5:$F$293,시도_소아과개폐업!$A$5:$A$293,$D1820,시도_소아과개폐업!$B$5:$B$293,$B1820)</f>
        <v>-4</v>
      </c>
      <c r="AW1820" s="15" t="n">
        <f aca="false">SUMIFS(시도_소아과개폐업!$G$5:$G$293,시도_소아과개폐업!$A$5:$A$293,$D1820,시도_소아과개폐업!$B$5:$B$293,$B1820)</f>
        <v>0.196969696969697</v>
      </c>
      <c r="AX1820" s="14" t="n">
        <f aca="false">SUMIFS(시도_소아과개폐업!$H$5:$H$293,시도_소아과개폐업!$A$5:$A$293,$D1820,시도_소아과개폐업!$B$5:$B$293,$B1820)</f>
        <v>31</v>
      </c>
      <c r="AY1820" s="14" t="n">
        <f aca="false">SUMIFS(시군구_병원급!$E$5:$E$3668,시군구_병원급!$A$5:$A$3668,$A1820,시군구_병원급!$D$5:$D$3668,$D1820)</f>
        <v>9</v>
      </c>
      <c r="AZ1820" s="14" t="n">
        <f aca="false">SUMIFS(시군구_병원급!$F$5:$F$3668,시군구_병원급!$A$5:$A$3668,$A1820,시군구_병원급!$D$5:$D$3668,$D1820)</f>
        <v>5</v>
      </c>
      <c r="BA1820" s="14" t="n">
        <f aca="false">SUMIFS(시군구_병원급!$G$5:$G$3668,시군구_병원급!$A$5:$A$3668,$A1820,시군구_병원급!$D$5:$D$3668,$D1820)</f>
        <v>32</v>
      </c>
      <c r="BB1820" s="14" t="n">
        <f aca="false">SUMIFS(시군구_병원급!$H$5:$H$3668,시군구_병원급!$A$5:$A$3668,$A1820,시군구_병원급!$D$5:$D$3668,$D1820)</f>
        <v>90</v>
      </c>
      <c r="BC1820" s="16" t="n">
        <f aca="false">K1820+AY1820</f>
        <v>39</v>
      </c>
      <c r="BD1820" s="17" t="n">
        <f aca="false">IF(E1820=0,"",(K1820+AY1820)/E1820*1000)</f>
        <v>1.87554102144849</v>
      </c>
      <c r="BE1820" s="16" t="n">
        <f aca="false">AY1820-SUMIFS(시군구_병원급!$E$5:$E$3668,시군구_병원급!$A$5:$A$3668,$A1820,시군구_병원급!$D$5:$D$3668,$D1820-3)</f>
        <v>-2</v>
      </c>
      <c r="BF1820" s="16" t="n">
        <f aca="false">IF(AY1820=0,1,0)</f>
        <v>0</v>
      </c>
      <c r="BG1820" s="16" t="n">
        <f aca="false">IF(K1820+AY1820=0,1,0)</f>
        <v>0</v>
      </c>
      <c r="BH1820" s="16" t="n">
        <f aca="false">AF1820+AG1820+AH1820</f>
        <v>59</v>
      </c>
      <c r="BI1820" s="18" t="n">
        <f aca="false">IF(H1820=0,"",BH1820/H1820)</f>
        <v>0.152849740932642</v>
      </c>
      <c r="BJ1820" s="16" t="n">
        <f aca="false">IF(AP1820="","",AP1820+AN1820)</f>
        <v>47</v>
      </c>
    </row>
    <row r="1821" customFormat="false" ht="15" hidden="false" customHeight="true" outlineLevel="0" collapsed="false">
      <c r="A1821" s="9" t="s">
        <v>489</v>
      </c>
      <c r="B1821" s="10" t="s">
        <v>487</v>
      </c>
      <c r="C1821" s="10" t="s">
        <v>490</v>
      </c>
      <c r="D1821" s="9" t="n">
        <v>2023</v>
      </c>
      <c r="E1821" s="11" t="n">
        <v>7700</v>
      </c>
      <c r="F1821" s="11" t="n">
        <v>961</v>
      </c>
      <c r="G1821" s="11" t="n">
        <v>986</v>
      </c>
      <c r="H1821" s="11" t="n">
        <v>145</v>
      </c>
      <c r="I1821" s="11" t="n">
        <v>7316</v>
      </c>
      <c r="J1821" s="11" t="n">
        <v>4754</v>
      </c>
      <c r="K1821" s="11" t="n">
        <v>13</v>
      </c>
      <c r="L1821" s="12" t="n">
        <v>18.8311688311688</v>
      </c>
      <c r="M1821" s="12" t="n">
        <v>1.68831168831169</v>
      </c>
      <c r="N1821" s="13" t="n">
        <v>0.649808638600328</v>
      </c>
      <c r="O1821" s="13" t="n">
        <v>0.95012987012987</v>
      </c>
      <c r="P1821" s="13" t="n">
        <v>0.128051948051948</v>
      </c>
      <c r="Q1821" s="13" t="n">
        <v>-0.269519020965753</v>
      </c>
      <c r="R1821" s="13" t="n">
        <v>-0.239197530864198</v>
      </c>
      <c r="S1821" s="11" t="n">
        <v>0</v>
      </c>
      <c r="T1821" s="13" t="n">
        <v>-0.0880503144654088</v>
      </c>
      <c r="U1821" s="13" t="n">
        <v>-0.109000121787846</v>
      </c>
      <c r="V1821" s="11" t="n">
        <v>0</v>
      </c>
      <c r="W1821" s="13"/>
      <c r="X1821" s="11"/>
      <c r="Y1821" s="11"/>
      <c r="Z1821" s="11"/>
      <c r="AA1821" s="11"/>
      <c r="AB1821" s="10" t="s">
        <v>516</v>
      </c>
      <c r="AC1821" s="11" t="n">
        <v>25</v>
      </c>
      <c r="AD1821" s="11" t="n">
        <v>48</v>
      </c>
      <c r="AE1821" s="11" t="n">
        <v>40</v>
      </c>
      <c r="AF1821" s="11" t="n">
        <v>6</v>
      </c>
      <c r="AG1821" s="11" t="n">
        <v>26</v>
      </c>
      <c r="AH1821" s="11" t="n">
        <v>0</v>
      </c>
      <c r="AI1821" s="13" t="n">
        <v>0.172413793103448</v>
      </c>
      <c r="AJ1821" s="13" t="n">
        <v>0.331034482758621</v>
      </c>
      <c r="AK1821" s="13" t="n">
        <v>0.275862068965517</v>
      </c>
      <c r="AL1821" s="13" t="n">
        <v>0.0413793103448276</v>
      </c>
      <c r="AM1821" s="13" t="n">
        <v>0.179310344827586</v>
      </c>
      <c r="AN1821" s="11" t="n">
        <v>5</v>
      </c>
      <c r="AO1821" s="13" t="n">
        <v>0.0333333333333333</v>
      </c>
      <c r="AP1821" s="11" t="n">
        <v>17</v>
      </c>
      <c r="AQ1821" s="11" t="n">
        <v>4</v>
      </c>
      <c r="AR1821" s="13" t="n">
        <v>0.103658536585366</v>
      </c>
      <c r="AS1821" s="13" t="n">
        <v>0.024390243902439</v>
      </c>
      <c r="AT1821" s="14" t="n">
        <f aca="false">SUMIFS(시도_소아과개폐업!$C$5:$C$293,시도_소아과개폐업!$A$5:$A$293,$D1821,시도_소아과개폐업!$B$5:$B$293,$B1821)</f>
        <v>9</v>
      </c>
      <c r="AU1821" s="14" t="n">
        <f aca="false">SUMIFS(시도_소아과개폐업!$D$5:$D$293,시도_소아과개폐업!$A$5:$A$293,$D1821,시도_소아과개폐업!$B$5:$B$293,$B1821)</f>
        <v>13</v>
      </c>
      <c r="AV1821" s="14" t="n">
        <f aca="false">SUMIFS(시도_소아과개폐업!$F$5:$F$293,시도_소아과개폐업!$A$5:$A$293,$D1821,시도_소아과개폐업!$B$5:$B$293,$B1821)</f>
        <v>-4</v>
      </c>
      <c r="AW1821" s="15" t="n">
        <f aca="false">SUMIFS(시도_소아과개폐업!$G$5:$G$293,시도_소아과개폐업!$A$5:$A$293,$D1821,시도_소아과개폐업!$B$5:$B$293,$B1821)</f>
        <v>0.196969696969697</v>
      </c>
      <c r="AX1821" s="14" t="n">
        <f aca="false">SUMIFS(시도_소아과개폐업!$H$5:$H$293,시도_소아과개폐업!$A$5:$A$293,$D1821,시도_소아과개폐업!$B$5:$B$293,$B1821)</f>
        <v>31</v>
      </c>
      <c r="AY1821" s="14" t="n">
        <f aca="false">SUMIFS(시군구_병원급!$E$5:$E$3668,시군구_병원급!$A$5:$A$3668,$A1821,시군구_병원급!$D$5:$D$3668,$D1821)</f>
        <v>0</v>
      </c>
      <c r="AZ1821" s="14" t="n">
        <f aca="false">SUMIFS(시군구_병원급!$F$5:$F$3668,시군구_병원급!$A$5:$A$3668,$A1821,시군구_병원급!$D$5:$D$3668,$D1821)</f>
        <v>2</v>
      </c>
      <c r="BA1821" s="14" t="n">
        <f aca="false">SUMIFS(시군구_병원급!$G$5:$G$3668,시군구_병원급!$A$5:$A$3668,$A1821,시군구_병원급!$D$5:$D$3668,$D1821)</f>
        <v>9</v>
      </c>
      <c r="BB1821" s="14" t="n">
        <f aca="false">SUMIFS(시군구_병원급!$H$5:$H$3668,시군구_병원급!$A$5:$A$3668,$A1821,시군구_병원급!$D$5:$D$3668,$D1821)</f>
        <v>21</v>
      </c>
      <c r="BC1821" s="16" t="n">
        <f aca="false">K1821+AY1821</f>
        <v>13</v>
      </c>
      <c r="BD1821" s="17" t="n">
        <f aca="false">IF(E1821=0,"",(K1821+AY1821)/E1821*1000)</f>
        <v>1.68831168831169</v>
      </c>
      <c r="BE1821" s="16" t="n">
        <f aca="false">AY1821-SUMIFS(시군구_병원급!$E$5:$E$3668,시군구_병원급!$A$5:$A$3668,$A1821,시군구_병원급!$D$5:$D$3668,$D1821-3)</f>
        <v>0</v>
      </c>
      <c r="BF1821" s="16" t="n">
        <f aca="false">IF(AY1821=0,1,0)</f>
        <v>1</v>
      </c>
      <c r="BG1821" s="16" t="n">
        <f aca="false">IF(K1821+AY1821=0,1,0)</f>
        <v>0</v>
      </c>
      <c r="BH1821" s="16" t="n">
        <f aca="false">AF1821+AG1821+AH1821</f>
        <v>32</v>
      </c>
      <c r="BI1821" s="18" t="n">
        <f aca="false">IF(H1821=0,"",BH1821/H1821)</f>
        <v>0.220689655172414</v>
      </c>
      <c r="BJ1821" s="16" t="n">
        <f aca="false">IF(AP1821="","",AP1821+AN1821)</f>
        <v>22</v>
      </c>
    </row>
    <row r="1822" customFormat="false" ht="15" hidden="false" customHeight="true" outlineLevel="0" collapsed="false">
      <c r="A1822" s="9" t="s">
        <v>491</v>
      </c>
      <c r="B1822" s="10" t="s">
        <v>487</v>
      </c>
      <c r="C1822" s="10" t="s">
        <v>492</v>
      </c>
      <c r="D1822" s="9" t="n">
        <v>2023</v>
      </c>
      <c r="E1822" s="11" t="n">
        <v>6905</v>
      </c>
      <c r="F1822" s="11" t="n">
        <v>869</v>
      </c>
      <c r="G1822" s="11" t="n">
        <v>909</v>
      </c>
      <c r="H1822" s="11" t="n">
        <v>150</v>
      </c>
      <c r="I1822" s="11" t="n">
        <v>7085</v>
      </c>
      <c r="J1822" s="11" t="n">
        <v>4325</v>
      </c>
      <c r="K1822" s="11" t="n">
        <v>9</v>
      </c>
      <c r="L1822" s="12" t="n">
        <v>21.7233888486604</v>
      </c>
      <c r="M1822" s="12" t="n">
        <v>1.30340333091962</v>
      </c>
      <c r="N1822" s="13" t="n">
        <v>0.610444601270289</v>
      </c>
      <c r="O1822" s="13" t="n">
        <v>1.02606806661839</v>
      </c>
      <c r="P1822" s="13" t="n">
        <v>0.131643736422882</v>
      </c>
      <c r="Q1822" s="13" t="n">
        <v>-0.287777204744714</v>
      </c>
      <c r="R1822" s="13" t="n">
        <v>-0.2418682235196</v>
      </c>
      <c r="S1822" s="11" t="n">
        <v>1</v>
      </c>
      <c r="T1822" s="13" t="n">
        <v>-0.0797546012269939</v>
      </c>
      <c r="U1822" s="13" t="n">
        <v>-0.0654267247065031</v>
      </c>
      <c r="V1822" s="11" t="n">
        <v>0</v>
      </c>
      <c r="W1822" s="13"/>
      <c r="X1822" s="11"/>
      <c r="Y1822" s="11"/>
      <c r="Z1822" s="11"/>
      <c r="AA1822" s="11"/>
      <c r="AB1822" s="10" t="s">
        <v>516</v>
      </c>
      <c r="AC1822" s="11" t="n">
        <v>18</v>
      </c>
      <c r="AD1822" s="11" t="n">
        <v>46</v>
      </c>
      <c r="AE1822" s="11" t="n">
        <v>50</v>
      </c>
      <c r="AF1822" s="11" t="n">
        <v>6</v>
      </c>
      <c r="AG1822" s="11" t="n">
        <v>30</v>
      </c>
      <c r="AH1822" s="11" t="n">
        <v>0</v>
      </c>
      <c r="AI1822" s="13" t="n">
        <v>0.12</v>
      </c>
      <c r="AJ1822" s="13" t="n">
        <v>0.306666666666667</v>
      </c>
      <c r="AK1822" s="13" t="n">
        <v>0.333333333333333</v>
      </c>
      <c r="AL1822" s="13" t="n">
        <v>0.04</v>
      </c>
      <c r="AM1822" s="13" t="n">
        <v>0.2</v>
      </c>
      <c r="AN1822" s="11" t="n">
        <v>3</v>
      </c>
      <c r="AO1822" s="13" t="n">
        <v>0.0196078431372549</v>
      </c>
      <c r="AP1822" s="11" t="n">
        <v>16</v>
      </c>
      <c r="AQ1822" s="11" t="n">
        <v>2</v>
      </c>
      <c r="AR1822" s="13" t="n">
        <v>0.0958083832335329</v>
      </c>
      <c r="AS1822" s="13" t="n">
        <v>0.0119760479041916</v>
      </c>
      <c r="AT1822" s="14" t="n">
        <f aca="false">SUMIFS(시도_소아과개폐업!$C$5:$C$293,시도_소아과개폐업!$A$5:$A$293,$D1822,시도_소아과개폐업!$B$5:$B$293,$B1822)</f>
        <v>9</v>
      </c>
      <c r="AU1822" s="14" t="n">
        <f aca="false">SUMIFS(시도_소아과개폐업!$D$5:$D$293,시도_소아과개폐업!$A$5:$A$293,$D1822,시도_소아과개폐업!$B$5:$B$293,$B1822)</f>
        <v>13</v>
      </c>
      <c r="AV1822" s="14" t="n">
        <f aca="false">SUMIFS(시도_소아과개폐업!$F$5:$F$293,시도_소아과개폐업!$A$5:$A$293,$D1822,시도_소아과개폐업!$B$5:$B$293,$B1822)</f>
        <v>-4</v>
      </c>
      <c r="AW1822" s="15" t="n">
        <f aca="false">SUMIFS(시도_소아과개폐업!$G$5:$G$293,시도_소아과개폐업!$A$5:$A$293,$D1822,시도_소아과개폐업!$B$5:$B$293,$B1822)</f>
        <v>0.196969696969697</v>
      </c>
      <c r="AX1822" s="14" t="n">
        <f aca="false">SUMIFS(시도_소아과개폐업!$H$5:$H$293,시도_소아과개폐업!$A$5:$A$293,$D1822,시도_소아과개폐업!$B$5:$B$293,$B1822)</f>
        <v>31</v>
      </c>
      <c r="AY1822" s="14" t="n">
        <f aca="false">SUMIFS(시군구_병원급!$E$5:$E$3668,시군구_병원급!$A$5:$A$3668,$A1822,시군구_병원급!$D$5:$D$3668,$D1822)</f>
        <v>4</v>
      </c>
      <c r="AZ1822" s="14" t="n">
        <f aca="false">SUMIFS(시군구_병원급!$F$5:$F$3668,시군구_병원급!$A$5:$A$3668,$A1822,시군구_병원급!$D$5:$D$3668,$D1822)</f>
        <v>2</v>
      </c>
      <c r="BA1822" s="14" t="n">
        <f aca="false">SUMIFS(시군구_병원급!$G$5:$G$3668,시군구_병원급!$A$5:$A$3668,$A1822,시군구_병원급!$D$5:$D$3668,$D1822)</f>
        <v>8</v>
      </c>
      <c r="BB1822" s="14" t="n">
        <f aca="false">SUMIFS(시군구_병원급!$H$5:$H$3668,시군구_병원급!$A$5:$A$3668,$A1822,시군구_병원급!$D$5:$D$3668,$D1822)</f>
        <v>26</v>
      </c>
      <c r="BC1822" s="16" t="n">
        <f aca="false">K1822+AY1822</f>
        <v>13</v>
      </c>
      <c r="BD1822" s="17" t="n">
        <f aca="false">IF(E1822=0,"",(K1822+AY1822)/E1822*1000)</f>
        <v>1.88269370021723</v>
      </c>
      <c r="BE1822" s="16" t="n">
        <f aca="false">AY1822-SUMIFS(시군구_병원급!$E$5:$E$3668,시군구_병원급!$A$5:$A$3668,$A1822,시군구_병원급!$D$5:$D$3668,$D1822-3)</f>
        <v>-1</v>
      </c>
      <c r="BF1822" s="16" t="n">
        <f aca="false">IF(AY1822=0,1,0)</f>
        <v>0</v>
      </c>
      <c r="BG1822" s="16" t="n">
        <f aca="false">IF(K1822+AY1822=0,1,0)</f>
        <v>0</v>
      </c>
      <c r="BH1822" s="16" t="n">
        <f aca="false">AF1822+AG1822+AH1822</f>
        <v>36</v>
      </c>
      <c r="BI1822" s="18" t="n">
        <f aca="false">IF(H1822=0,"",BH1822/H1822)</f>
        <v>0.24</v>
      </c>
      <c r="BJ1822" s="16" t="n">
        <f aca="false">IF(AP1822="","",AP1822+AN1822)</f>
        <v>19</v>
      </c>
    </row>
    <row r="1823" customFormat="false" ht="15" hidden="false" customHeight="true" outlineLevel="0" collapsed="false">
      <c r="A1823" s="9" t="s">
        <v>493</v>
      </c>
      <c r="B1823" s="10" t="s">
        <v>487</v>
      </c>
      <c r="C1823" s="10" t="s">
        <v>494</v>
      </c>
      <c r="D1823" s="9" t="n">
        <v>2023</v>
      </c>
      <c r="E1823" s="11" t="n">
        <v>2413</v>
      </c>
      <c r="F1823" s="11" t="n">
        <v>323</v>
      </c>
      <c r="G1823" s="11" t="n">
        <v>333</v>
      </c>
      <c r="H1823" s="11" t="n">
        <v>49</v>
      </c>
      <c r="I1823" s="11" t="n">
        <v>2405</v>
      </c>
      <c r="J1823" s="11" t="n">
        <v>1584</v>
      </c>
      <c r="K1823" s="11" t="n">
        <v>2</v>
      </c>
      <c r="L1823" s="12" t="n">
        <v>20.3066721922918</v>
      </c>
      <c r="M1823" s="12" t="n">
        <v>0.828843762950684</v>
      </c>
      <c r="N1823" s="13" t="n">
        <v>0.658627858627859</v>
      </c>
      <c r="O1823" s="13" t="n">
        <v>0.996684624948197</v>
      </c>
      <c r="P1823" s="13" t="n">
        <v>0.138002486531289</v>
      </c>
      <c r="Q1823" s="13" t="n">
        <v>-0.238561060271379</v>
      </c>
      <c r="R1823" s="13" t="n">
        <v>-0.095108695652174</v>
      </c>
      <c r="S1823" s="11" t="n">
        <v>-1</v>
      </c>
      <c r="T1823" s="13" t="n">
        <v>-0.0754716981132075</v>
      </c>
      <c r="U1823" s="13" t="n">
        <v>-0.0531496062992126</v>
      </c>
      <c r="V1823" s="11" t="n">
        <v>0</v>
      </c>
      <c r="W1823" s="13"/>
      <c r="X1823" s="11"/>
      <c r="Y1823" s="11"/>
      <c r="Z1823" s="11"/>
      <c r="AA1823" s="11"/>
      <c r="AB1823" s="10" t="s">
        <v>516</v>
      </c>
      <c r="AC1823" s="11" t="n">
        <v>8</v>
      </c>
      <c r="AD1823" s="11" t="n">
        <v>13</v>
      </c>
      <c r="AE1823" s="11" t="n">
        <v>14</v>
      </c>
      <c r="AF1823" s="11" t="n">
        <v>1</v>
      </c>
      <c r="AG1823" s="11" t="n">
        <v>13</v>
      </c>
      <c r="AH1823" s="11" t="n">
        <v>0</v>
      </c>
      <c r="AI1823" s="13" t="n">
        <v>0.163265306122449</v>
      </c>
      <c r="AJ1823" s="13" t="n">
        <v>0.26530612244898</v>
      </c>
      <c r="AK1823" s="13" t="n">
        <v>0.285714285714286</v>
      </c>
      <c r="AL1823" s="13" t="n">
        <v>0.0204081632653061</v>
      </c>
      <c r="AM1823" s="13" t="n">
        <v>0.26530612244898</v>
      </c>
      <c r="AN1823" s="11" t="n">
        <v>0</v>
      </c>
      <c r="AO1823" s="13" t="n">
        <v>0</v>
      </c>
      <c r="AP1823" s="11" t="n">
        <v>5</v>
      </c>
      <c r="AQ1823" s="11" t="n">
        <v>1</v>
      </c>
      <c r="AR1823" s="13" t="n">
        <v>0.0943396226415094</v>
      </c>
      <c r="AS1823" s="13" t="n">
        <v>0.0188679245283019</v>
      </c>
      <c r="AT1823" s="14" t="n">
        <f aca="false">SUMIFS(시도_소아과개폐업!$C$5:$C$293,시도_소아과개폐업!$A$5:$A$293,$D1823,시도_소아과개폐업!$B$5:$B$293,$B1823)</f>
        <v>9</v>
      </c>
      <c r="AU1823" s="14" t="n">
        <f aca="false">SUMIFS(시도_소아과개폐업!$D$5:$D$293,시도_소아과개폐업!$A$5:$A$293,$D1823,시도_소아과개폐업!$B$5:$B$293,$B1823)</f>
        <v>13</v>
      </c>
      <c r="AV1823" s="14" t="n">
        <f aca="false">SUMIFS(시도_소아과개폐업!$F$5:$F$293,시도_소아과개폐업!$A$5:$A$293,$D1823,시도_소아과개폐업!$B$5:$B$293,$B1823)</f>
        <v>-4</v>
      </c>
      <c r="AW1823" s="15" t="n">
        <f aca="false">SUMIFS(시도_소아과개폐업!$G$5:$G$293,시도_소아과개폐업!$A$5:$A$293,$D1823,시도_소아과개폐업!$B$5:$B$293,$B1823)</f>
        <v>0.196969696969697</v>
      </c>
      <c r="AX1823" s="14" t="n">
        <f aca="false">SUMIFS(시도_소아과개폐업!$H$5:$H$293,시도_소아과개폐업!$A$5:$A$293,$D1823,시도_소아과개폐업!$B$5:$B$293,$B1823)</f>
        <v>31</v>
      </c>
      <c r="AY1823" s="14" t="n">
        <f aca="false">SUMIFS(시군구_병원급!$E$5:$E$3668,시군구_병원급!$A$5:$A$3668,$A1823,시군구_병원급!$D$5:$D$3668,$D1823)</f>
        <v>3</v>
      </c>
      <c r="AZ1823" s="14" t="n">
        <f aca="false">SUMIFS(시군구_병원급!$F$5:$F$3668,시군구_병원급!$A$5:$A$3668,$A1823,시군구_병원급!$D$5:$D$3668,$D1823)</f>
        <v>2</v>
      </c>
      <c r="BA1823" s="14" t="n">
        <f aca="false">SUMIFS(시군구_병원급!$G$5:$G$3668,시군구_병원급!$A$5:$A$3668,$A1823,시군구_병원급!$D$5:$D$3668,$D1823)</f>
        <v>5</v>
      </c>
      <c r="BB1823" s="14" t="n">
        <f aca="false">SUMIFS(시군구_병원급!$H$5:$H$3668,시군구_병원급!$A$5:$A$3668,$A1823,시군구_병원급!$D$5:$D$3668,$D1823)</f>
        <v>11</v>
      </c>
      <c r="BC1823" s="16" t="n">
        <f aca="false">K1823+AY1823</f>
        <v>5</v>
      </c>
      <c r="BD1823" s="17" t="n">
        <f aca="false">IF(E1823=0,"",(K1823+AY1823)/E1823*1000)</f>
        <v>2.07210940737671</v>
      </c>
      <c r="BE1823" s="16" t="n">
        <f aca="false">AY1823-SUMIFS(시군구_병원급!$E$5:$E$3668,시군구_병원급!$A$5:$A$3668,$A1823,시군구_병원급!$D$5:$D$3668,$D1823-3)</f>
        <v>0</v>
      </c>
      <c r="BF1823" s="16" t="n">
        <f aca="false">IF(AY1823=0,1,0)</f>
        <v>0</v>
      </c>
      <c r="BG1823" s="16" t="n">
        <f aca="false">IF(K1823+AY1823=0,1,0)</f>
        <v>0</v>
      </c>
      <c r="BH1823" s="16" t="n">
        <f aca="false">AF1823+AG1823+AH1823</f>
        <v>14</v>
      </c>
      <c r="BI1823" s="18" t="n">
        <f aca="false">IF(H1823=0,"",BH1823/H1823)</f>
        <v>0.285714285714286</v>
      </c>
      <c r="BJ1823" s="16" t="n">
        <f aca="false">IF(AP1823="","",AP1823+AN1823)</f>
        <v>5</v>
      </c>
    </row>
    <row r="1824" customFormat="false" ht="15" hidden="false" customHeight="true" outlineLevel="0" collapsed="false">
      <c r="A1824" s="9" t="s">
        <v>495</v>
      </c>
      <c r="B1824" s="10" t="s">
        <v>487</v>
      </c>
      <c r="C1824" s="10" t="s">
        <v>496</v>
      </c>
      <c r="D1824" s="9" t="n">
        <v>2023</v>
      </c>
      <c r="E1824" s="11" t="n">
        <v>1903</v>
      </c>
      <c r="F1824" s="11" t="n">
        <v>243</v>
      </c>
      <c r="G1824" s="11" t="n">
        <v>248</v>
      </c>
      <c r="H1824" s="11" t="n">
        <v>47</v>
      </c>
      <c r="I1824" s="11" t="n">
        <v>2583</v>
      </c>
      <c r="J1824" s="11" t="n">
        <v>1578</v>
      </c>
      <c r="K1824" s="11" t="n">
        <v>2</v>
      </c>
      <c r="L1824" s="12" t="n">
        <v>24.6978455070941</v>
      </c>
      <c r="M1824" s="12" t="n">
        <v>1.05097214923805</v>
      </c>
      <c r="N1824" s="13" t="n">
        <v>0.610917537746806</v>
      </c>
      <c r="O1824" s="13" t="n">
        <v>1.35733053074094</v>
      </c>
      <c r="P1824" s="13" t="n">
        <v>0.130320546505518</v>
      </c>
      <c r="Q1824" s="13" t="n">
        <v>-0.282698831511496</v>
      </c>
      <c r="R1824" s="13" t="n">
        <v>-0.349081364829396</v>
      </c>
      <c r="S1824" s="11" t="n">
        <v>-1</v>
      </c>
      <c r="T1824" s="13" t="n">
        <v>-0.0408163265306123</v>
      </c>
      <c r="U1824" s="13" t="n">
        <v>-0.0691891891891892</v>
      </c>
      <c r="V1824" s="11" t="n">
        <v>0</v>
      </c>
      <c r="W1824" s="13"/>
      <c r="X1824" s="11"/>
      <c r="Y1824" s="11"/>
      <c r="Z1824" s="11"/>
      <c r="AA1824" s="11"/>
      <c r="AB1824" s="10" t="s">
        <v>516</v>
      </c>
      <c r="AC1824" s="11" t="n">
        <v>6</v>
      </c>
      <c r="AD1824" s="11" t="n">
        <v>15</v>
      </c>
      <c r="AE1824" s="11" t="n">
        <v>12</v>
      </c>
      <c r="AF1824" s="11" t="n">
        <v>0</v>
      </c>
      <c r="AG1824" s="11" t="n">
        <v>14</v>
      </c>
      <c r="AH1824" s="11" t="n">
        <v>0</v>
      </c>
      <c r="AI1824" s="13" t="n">
        <v>0.127659574468085</v>
      </c>
      <c r="AJ1824" s="13" t="n">
        <v>0.319148936170213</v>
      </c>
      <c r="AK1824" s="13" t="n">
        <v>0.25531914893617</v>
      </c>
      <c r="AL1824" s="13" t="n">
        <v>0</v>
      </c>
      <c r="AM1824" s="13" t="n">
        <v>0.297872340425532</v>
      </c>
      <c r="AN1824" s="11" t="n">
        <v>4</v>
      </c>
      <c r="AO1824" s="13" t="n">
        <v>0.0784313725490196</v>
      </c>
      <c r="AP1824" s="11" t="n">
        <v>2</v>
      </c>
      <c r="AQ1824" s="11" t="n">
        <v>1</v>
      </c>
      <c r="AR1824" s="13" t="n">
        <v>0.0384615384615385</v>
      </c>
      <c r="AS1824" s="13" t="n">
        <v>0.0192307692307692</v>
      </c>
      <c r="AT1824" s="14" t="n">
        <f aca="false">SUMIFS(시도_소아과개폐업!$C$5:$C$293,시도_소아과개폐업!$A$5:$A$293,$D1824,시도_소아과개폐업!$B$5:$B$293,$B1824)</f>
        <v>9</v>
      </c>
      <c r="AU1824" s="14" t="n">
        <f aca="false">SUMIFS(시도_소아과개폐업!$D$5:$D$293,시도_소아과개폐업!$A$5:$A$293,$D1824,시도_소아과개폐업!$B$5:$B$293,$B1824)</f>
        <v>13</v>
      </c>
      <c r="AV1824" s="14" t="n">
        <f aca="false">SUMIFS(시도_소아과개폐업!$F$5:$F$293,시도_소아과개폐업!$A$5:$A$293,$D1824,시도_소아과개폐업!$B$5:$B$293,$B1824)</f>
        <v>-4</v>
      </c>
      <c r="AW1824" s="15" t="n">
        <f aca="false">SUMIFS(시도_소아과개폐업!$G$5:$G$293,시도_소아과개폐업!$A$5:$A$293,$D1824,시도_소아과개폐업!$B$5:$B$293,$B1824)</f>
        <v>0.196969696969697</v>
      </c>
      <c r="AX1824" s="14" t="n">
        <f aca="false">SUMIFS(시도_소아과개폐업!$H$5:$H$293,시도_소아과개폐업!$A$5:$A$293,$D1824,시도_소아과개폐업!$B$5:$B$293,$B1824)</f>
        <v>31</v>
      </c>
      <c r="AY1824" s="14" t="n">
        <f aca="false">SUMIFS(시군구_병원급!$E$5:$E$3668,시군구_병원급!$A$5:$A$3668,$A1824,시군구_병원급!$D$5:$D$3668,$D1824)</f>
        <v>1</v>
      </c>
      <c r="AZ1824" s="14" t="n">
        <f aca="false">SUMIFS(시군구_병원급!$F$5:$F$3668,시군구_병원급!$A$5:$A$3668,$A1824,시군구_병원급!$D$5:$D$3668,$D1824)</f>
        <v>1</v>
      </c>
      <c r="BA1824" s="14" t="n">
        <f aca="false">SUMIFS(시군구_병원급!$G$5:$G$3668,시군구_병원급!$A$5:$A$3668,$A1824,시군구_병원급!$D$5:$D$3668,$D1824)</f>
        <v>2</v>
      </c>
      <c r="BB1824" s="14" t="n">
        <f aca="false">SUMIFS(시군구_병원급!$H$5:$H$3668,시군구_병원급!$A$5:$A$3668,$A1824,시군구_병원급!$D$5:$D$3668,$D1824)</f>
        <v>7</v>
      </c>
      <c r="BC1824" s="16" t="n">
        <f aca="false">K1824+AY1824</f>
        <v>3</v>
      </c>
      <c r="BD1824" s="17" t="n">
        <f aca="false">IF(E1824=0,"",(K1824+AY1824)/E1824*1000)</f>
        <v>1.57645822385707</v>
      </c>
      <c r="BE1824" s="16" t="n">
        <f aca="false">AY1824-SUMIFS(시군구_병원급!$E$5:$E$3668,시군구_병원급!$A$5:$A$3668,$A1824,시군구_병원급!$D$5:$D$3668,$D1824-3)</f>
        <v>0</v>
      </c>
      <c r="BF1824" s="16" t="n">
        <f aca="false">IF(AY1824=0,1,0)</f>
        <v>0</v>
      </c>
      <c r="BG1824" s="16" t="n">
        <f aca="false">IF(K1824+AY1824=0,1,0)</f>
        <v>0</v>
      </c>
      <c r="BH1824" s="16" t="n">
        <f aca="false">AF1824+AG1824+AH1824</f>
        <v>14</v>
      </c>
      <c r="BI1824" s="18" t="n">
        <f aca="false">IF(H1824=0,"",BH1824/H1824)</f>
        <v>0.297872340425532</v>
      </c>
      <c r="BJ1824" s="16" t="n">
        <f aca="false">IF(AP1824="","",AP1824+AN1824)</f>
        <v>6</v>
      </c>
    </row>
    <row r="1825" customFormat="false" ht="15" hidden="false" customHeight="true" outlineLevel="0" collapsed="false">
      <c r="A1825" s="9" t="s">
        <v>497</v>
      </c>
      <c r="B1825" s="10" t="s">
        <v>487</v>
      </c>
      <c r="C1825" s="10" t="s">
        <v>498</v>
      </c>
      <c r="D1825" s="9" t="n">
        <v>2023</v>
      </c>
      <c r="E1825" s="11" t="n">
        <v>1926</v>
      </c>
      <c r="F1825" s="11" t="n">
        <v>406</v>
      </c>
      <c r="G1825" s="11" t="n">
        <v>409</v>
      </c>
      <c r="H1825" s="11" t="n">
        <v>32</v>
      </c>
      <c r="I1825" s="11" t="n">
        <v>1464</v>
      </c>
      <c r="J1825" s="11" t="n">
        <v>931</v>
      </c>
      <c r="K1825" s="11" t="n">
        <v>3</v>
      </c>
      <c r="L1825" s="12" t="n">
        <v>16.6147455867082</v>
      </c>
      <c r="M1825" s="12" t="n">
        <v>1.55763239875389</v>
      </c>
      <c r="N1825" s="13" t="n">
        <v>0.635928961748634</v>
      </c>
      <c r="O1825" s="13" t="n">
        <v>0.7601246105919</v>
      </c>
      <c r="P1825" s="13" t="n">
        <v>0.212357217030114</v>
      </c>
      <c r="Q1825" s="13" t="n">
        <v>-0.0902220122815305</v>
      </c>
      <c r="R1825" s="13" t="n">
        <v>0.395904436860068</v>
      </c>
      <c r="S1825" s="11" t="n">
        <v>0</v>
      </c>
      <c r="T1825" s="13" t="n">
        <v>-0.0857142857142857</v>
      </c>
      <c r="U1825" s="13" t="n">
        <v>-0.142857142857143</v>
      </c>
      <c r="V1825" s="11" t="n">
        <v>0</v>
      </c>
      <c r="W1825" s="13"/>
      <c r="X1825" s="11"/>
      <c r="Y1825" s="11"/>
      <c r="Z1825" s="11"/>
      <c r="AA1825" s="11"/>
      <c r="AB1825" s="10" t="s">
        <v>516</v>
      </c>
      <c r="AC1825" s="11" t="n">
        <v>6</v>
      </c>
      <c r="AD1825" s="11" t="n">
        <v>7</v>
      </c>
      <c r="AE1825" s="11" t="n">
        <v>6</v>
      </c>
      <c r="AF1825" s="11" t="n">
        <v>0</v>
      </c>
      <c r="AG1825" s="11" t="n">
        <v>13</v>
      </c>
      <c r="AH1825" s="11" t="n">
        <v>0</v>
      </c>
      <c r="AI1825" s="13" t="n">
        <v>0.1875</v>
      </c>
      <c r="AJ1825" s="13" t="n">
        <v>0.21875</v>
      </c>
      <c r="AK1825" s="13" t="n">
        <v>0.1875</v>
      </c>
      <c r="AL1825" s="13" t="n">
        <v>0</v>
      </c>
      <c r="AM1825" s="13" t="n">
        <v>0.40625</v>
      </c>
      <c r="AN1825" s="11" t="n">
        <v>2</v>
      </c>
      <c r="AO1825" s="13" t="n">
        <v>0.0588235294117647</v>
      </c>
      <c r="AP1825" s="11" t="n">
        <v>3</v>
      </c>
      <c r="AQ1825" s="11" t="n">
        <v>1</v>
      </c>
      <c r="AR1825" s="13" t="n">
        <v>0.0833333333333333</v>
      </c>
      <c r="AS1825" s="13" t="n">
        <v>0.0277777777777778</v>
      </c>
      <c r="AT1825" s="14" t="n">
        <f aca="false">SUMIFS(시도_소아과개폐업!$C$5:$C$293,시도_소아과개폐업!$A$5:$A$293,$D1825,시도_소아과개폐업!$B$5:$B$293,$B1825)</f>
        <v>9</v>
      </c>
      <c r="AU1825" s="14" t="n">
        <f aca="false">SUMIFS(시도_소아과개폐업!$D$5:$D$293,시도_소아과개폐업!$A$5:$A$293,$D1825,시도_소아과개폐업!$B$5:$B$293,$B1825)</f>
        <v>13</v>
      </c>
      <c r="AV1825" s="14" t="n">
        <f aca="false">SUMIFS(시도_소아과개폐업!$F$5:$F$293,시도_소아과개폐업!$A$5:$A$293,$D1825,시도_소아과개폐업!$B$5:$B$293,$B1825)</f>
        <v>-4</v>
      </c>
      <c r="AW1825" s="15" t="n">
        <f aca="false">SUMIFS(시도_소아과개폐업!$G$5:$G$293,시도_소아과개폐업!$A$5:$A$293,$D1825,시도_소아과개폐업!$B$5:$B$293,$B1825)</f>
        <v>0.196969696969697</v>
      </c>
      <c r="AX1825" s="14" t="n">
        <f aca="false">SUMIFS(시도_소아과개폐업!$H$5:$H$293,시도_소아과개폐업!$A$5:$A$293,$D1825,시도_소아과개폐업!$B$5:$B$293,$B1825)</f>
        <v>31</v>
      </c>
      <c r="AY1825" s="14" t="n">
        <f aca="false">SUMIFS(시군구_병원급!$E$5:$E$3668,시군구_병원급!$A$5:$A$3668,$A1825,시군구_병원급!$D$5:$D$3668,$D1825)</f>
        <v>1</v>
      </c>
      <c r="AZ1825" s="14" t="n">
        <f aca="false">SUMIFS(시군구_병원급!$F$5:$F$3668,시군구_병원급!$A$5:$A$3668,$A1825,시군구_병원급!$D$5:$D$3668,$D1825)</f>
        <v>0</v>
      </c>
      <c r="BA1825" s="14" t="n">
        <f aca="false">SUMIFS(시군구_병원급!$G$5:$G$3668,시군구_병원급!$A$5:$A$3668,$A1825,시군구_병원급!$D$5:$D$3668,$D1825)</f>
        <v>4</v>
      </c>
      <c r="BB1825" s="14" t="n">
        <f aca="false">SUMIFS(시군구_병원급!$H$5:$H$3668,시군구_병원급!$A$5:$A$3668,$A1825,시군구_병원급!$D$5:$D$3668,$D1825)</f>
        <v>15</v>
      </c>
      <c r="BC1825" s="16" t="n">
        <f aca="false">K1825+AY1825</f>
        <v>4</v>
      </c>
      <c r="BD1825" s="17" t="n">
        <f aca="false">IF(E1825=0,"",(K1825+AY1825)/E1825*1000)</f>
        <v>2.07684319833853</v>
      </c>
      <c r="BE1825" s="16" t="n">
        <f aca="false">AY1825-SUMIFS(시군구_병원급!$E$5:$E$3668,시군구_병원급!$A$5:$A$3668,$A1825,시군구_병원급!$D$5:$D$3668,$D1825-3)</f>
        <v>0</v>
      </c>
      <c r="BF1825" s="16" t="n">
        <f aca="false">IF(AY1825=0,1,0)</f>
        <v>0</v>
      </c>
      <c r="BG1825" s="16" t="n">
        <f aca="false">IF(K1825+AY1825=0,1,0)</f>
        <v>0</v>
      </c>
      <c r="BH1825" s="16" t="n">
        <f aca="false">AF1825+AG1825+AH1825</f>
        <v>13</v>
      </c>
      <c r="BI1825" s="18" t="n">
        <f aca="false">IF(H1825=0,"",BH1825/H1825)</f>
        <v>0.40625</v>
      </c>
      <c r="BJ1825" s="16" t="n">
        <f aca="false">IF(AP1825="","",AP1825+AN1825)</f>
        <v>5</v>
      </c>
    </row>
    <row r="1826" customFormat="false" ht="15" hidden="false" customHeight="true" outlineLevel="0" collapsed="false">
      <c r="A1826" s="9" t="s">
        <v>499</v>
      </c>
      <c r="B1826" s="10" t="s">
        <v>487</v>
      </c>
      <c r="C1826" s="10" t="s">
        <v>500</v>
      </c>
      <c r="D1826" s="9" t="n">
        <v>2023</v>
      </c>
      <c r="E1826" s="11" t="n">
        <v>3059</v>
      </c>
      <c r="F1826" s="11" t="n">
        <v>424</v>
      </c>
      <c r="G1826" s="11" t="n">
        <v>408</v>
      </c>
      <c r="H1826" s="11" t="n">
        <v>63</v>
      </c>
      <c r="I1826" s="11" t="n">
        <v>3168</v>
      </c>
      <c r="J1826" s="11" t="n">
        <v>1846</v>
      </c>
      <c r="K1826" s="11" t="n">
        <v>5</v>
      </c>
      <c r="L1826" s="12" t="n">
        <v>20.5949656750572</v>
      </c>
      <c r="M1826" s="12" t="n">
        <v>1.634521085322</v>
      </c>
      <c r="N1826" s="13" t="n">
        <v>0.58270202020202</v>
      </c>
      <c r="O1826" s="13" t="n">
        <v>1.03563255966002</v>
      </c>
      <c r="P1826" s="13" t="n">
        <v>0.133376920562275</v>
      </c>
      <c r="Q1826" s="13" t="n">
        <v>-0.133673180402152</v>
      </c>
      <c r="R1826" s="13" t="n">
        <v>0.0303030303030303</v>
      </c>
      <c r="S1826" s="11" t="n">
        <v>-1</v>
      </c>
      <c r="T1826" s="13" t="n">
        <v>-0.0454545454545454</v>
      </c>
      <c r="U1826" s="13" t="n">
        <v>-0.0359099208764455</v>
      </c>
      <c r="V1826" s="11" t="n">
        <v>0</v>
      </c>
      <c r="W1826" s="13"/>
      <c r="X1826" s="11"/>
      <c r="Y1826" s="11"/>
      <c r="Z1826" s="11"/>
      <c r="AA1826" s="11"/>
      <c r="AB1826" s="10" t="s">
        <v>516</v>
      </c>
      <c r="AC1826" s="11" t="n">
        <v>14</v>
      </c>
      <c r="AD1826" s="11" t="n">
        <v>19</v>
      </c>
      <c r="AE1826" s="11" t="n">
        <v>9</v>
      </c>
      <c r="AF1826" s="11" t="n">
        <v>3</v>
      </c>
      <c r="AG1826" s="11" t="n">
        <v>18</v>
      </c>
      <c r="AH1826" s="11" t="n">
        <v>0</v>
      </c>
      <c r="AI1826" s="13" t="n">
        <v>0.222222222222222</v>
      </c>
      <c r="AJ1826" s="13" t="n">
        <v>0.301587301587302</v>
      </c>
      <c r="AK1826" s="13" t="n">
        <v>0.142857142857143</v>
      </c>
      <c r="AL1826" s="13" t="n">
        <v>0.0476190476190476</v>
      </c>
      <c r="AM1826" s="13" t="n">
        <v>0.285714285714286</v>
      </c>
      <c r="AN1826" s="11" t="n">
        <v>3</v>
      </c>
      <c r="AO1826" s="13" t="n">
        <v>0.0454545454545455</v>
      </c>
      <c r="AP1826" s="11" t="n">
        <v>7</v>
      </c>
      <c r="AQ1826" s="11" t="n">
        <v>4</v>
      </c>
      <c r="AR1826" s="13" t="n">
        <v>0.101449275362319</v>
      </c>
      <c r="AS1826" s="13" t="n">
        <v>0.0579710144927536</v>
      </c>
      <c r="AT1826" s="14" t="n">
        <f aca="false">SUMIFS(시도_소아과개폐업!$C$5:$C$293,시도_소아과개폐업!$A$5:$A$293,$D1826,시도_소아과개폐업!$B$5:$B$293,$B1826)</f>
        <v>9</v>
      </c>
      <c r="AU1826" s="14" t="n">
        <f aca="false">SUMIFS(시도_소아과개폐업!$D$5:$D$293,시도_소아과개폐업!$A$5:$A$293,$D1826,시도_소아과개폐업!$B$5:$B$293,$B1826)</f>
        <v>13</v>
      </c>
      <c r="AV1826" s="14" t="n">
        <f aca="false">SUMIFS(시도_소아과개폐업!$F$5:$F$293,시도_소아과개폐업!$A$5:$A$293,$D1826,시도_소아과개폐업!$B$5:$B$293,$B1826)</f>
        <v>-4</v>
      </c>
      <c r="AW1826" s="15" t="n">
        <f aca="false">SUMIFS(시도_소아과개폐업!$G$5:$G$293,시도_소아과개폐업!$A$5:$A$293,$D1826,시도_소아과개폐업!$B$5:$B$293,$B1826)</f>
        <v>0.196969696969697</v>
      </c>
      <c r="AX1826" s="14" t="n">
        <f aca="false">SUMIFS(시도_소아과개폐업!$H$5:$H$293,시도_소아과개폐업!$A$5:$A$293,$D1826,시도_소아과개폐업!$B$5:$B$293,$B1826)</f>
        <v>31</v>
      </c>
      <c r="AY1826" s="14" t="n">
        <f aca="false">SUMIFS(시군구_병원급!$E$5:$E$3668,시군구_병원급!$A$5:$A$3668,$A1826,시군구_병원급!$D$5:$D$3668,$D1826)</f>
        <v>2</v>
      </c>
      <c r="AZ1826" s="14" t="n">
        <f aca="false">SUMIFS(시군구_병원급!$F$5:$F$3668,시군구_병원급!$A$5:$A$3668,$A1826,시군구_병원급!$D$5:$D$3668,$D1826)</f>
        <v>0</v>
      </c>
      <c r="BA1826" s="14" t="n">
        <f aca="false">SUMIFS(시군구_병원급!$G$5:$G$3668,시군구_병원급!$A$5:$A$3668,$A1826,시군구_병원급!$D$5:$D$3668,$D1826)</f>
        <v>2</v>
      </c>
      <c r="BB1826" s="14" t="n">
        <f aca="false">SUMIFS(시군구_병원급!$H$5:$H$3668,시군구_병원급!$A$5:$A$3668,$A1826,시군구_병원급!$D$5:$D$3668,$D1826)</f>
        <v>10</v>
      </c>
      <c r="BC1826" s="16" t="n">
        <f aca="false">K1826+AY1826</f>
        <v>7</v>
      </c>
      <c r="BD1826" s="17" t="n">
        <f aca="false">IF(E1826=0,"",(K1826+AY1826)/E1826*1000)</f>
        <v>2.2883295194508</v>
      </c>
      <c r="BE1826" s="16" t="n">
        <f aca="false">AY1826-SUMIFS(시군구_병원급!$E$5:$E$3668,시군구_병원급!$A$5:$A$3668,$A1826,시군구_병원급!$D$5:$D$3668,$D1826-3)</f>
        <v>0</v>
      </c>
      <c r="BF1826" s="16" t="n">
        <f aca="false">IF(AY1826=0,1,0)</f>
        <v>0</v>
      </c>
      <c r="BG1826" s="16" t="n">
        <f aca="false">IF(K1826+AY1826=0,1,0)</f>
        <v>0</v>
      </c>
      <c r="BH1826" s="16" t="n">
        <f aca="false">AF1826+AG1826+AH1826</f>
        <v>21</v>
      </c>
      <c r="BI1826" s="18" t="n">
        <f aca="false">IF(H1826=0,"",BH1826/H1826)</f>
        <v>0.333333333333333</v>
      </c>
      <c r="BJ1826" s="16" t="n">
        <f aca="false">IF(AP1826="","",AP1826+AN1826)</f>
        <v>10</v>
      </c>
    </row>
    <row r="1827" customFormat="false" ht="15" hidden="false" customHeight="true" outlineLevel="0" collapsed="false">
      <c r="A1827" s="9" t="s">
        <v>501</v>
      </c>
      <c r="B1827" s="10" t="s">
        <v>487</v>
      </c>
      <c r="C1827" s="10" t="s">
        <v>502</v>
      </c>
      <c r="D1827" s="9" t="n">
        <v>2023</v>
      </c>
      <c r="E1827" s="11" t="n">
        <v>559</v>
      </c>
      <c r="F1827" s="11" t="n">
        <v>89</v>
      </c>
      <c r="G1827" s="11" t="n">
        <v>92</v>
      </c>
      <c r="H1827" s="11" t="n">
        <v>6</v>
      </c>
      <c r="I1827" s="11" t="n">
        <v>396</v>
      </c>
      <c r="J1827" s="11" t="n">
        <v>168</v>
      </c>
      <c r="K1827" s="11" t="n">
        <v>0</v>
      </c>
      <c r="L1827" s="12" t="n">
        <v>10.7334525939177</v>
      </c>
      <c r="M1827" s="12" t="n">
        <v>0</v>
      </c>
      <c r="N1827" s="13" t="n">
        <v>0.424242424242424</v>
      </c>
      <c r="O1827" s="13" t="n">
        <v>0.708407871198569</v>
      </c>
      <c r="P1827" s="13" t="n">
        <v>0.164579606440072</v>
      </c>
      <c r="Q1827" s="13" t="n">
        <v>-0.231086657496561</v>
      </c>
      <c r="R1827" s="13" t="n">
        <v>-0.333333333333333</v>
      </c>
      <c r="S1827" s="11" t="n">
        <v>0</v>
      </c>
      <c r="T1827" s="13" t="n">
        <v>0</v>
      </c>
      <c r="U1827" s="13" t="n">
        <v>0</v>
      </c>
      <c r="V1827" s="11" t="n">
        <v>1</v>
      </c>
      <c r="W1827" s="13"/>
      <c r="X1827" s="11"/>
      <c r="Y1827" s="11"/>
      <c r="Z1827" s="11"/>
      <c r="AA1827" s="11"/>
      <c r="AB1827" s="10" t="s">
        <v>516</v>
      </c>
      <c r="AC1827" s="11" t="n">
        <v>2</v>
      </c>
      <c r="AD1827" s="11" t="n">
        <v>0</v>
      </c>
      <c r="AE1827" s="11" t="n">
        <v>0</v>
      </c>
      <c r="AF1827" s="11" t="n">
        <v>0</v>
      </c>
      <c r="AG1827" s="11" t="n">
        <v>4</v>
      </c>
      <c r="AH1827" s="11" t="n">
        <v>0</v>
      </c>
      <c r="AI1827" s="13" t="n">
        <v>0.333333333333333</v>
      </c>
      <c r="AJ1827" s="13" t="n">
        <v>0</v>
      </c>
      <c r="AK1827" s="13" t="n">
        <v>0</v>
      </c>
      <c r="AL1827" s="13" t="n">
        <v>0</v>
      </c>
      <c r="AM1827" s="13" t="n">
        <v>0.666666666666667</v>
      </c>
      <c r="AN1827" s="11" t="n">
        <v>0</v>
      </c>
      <c r="AO1827" s="13" t="n">
        <v>0</v>
      </c>
      <c r="AP1827" s="11" t="n">
        <v>0</v>
      </c>
      <c r="AQ1827" s="11" t="n">
        <v>0</v>
      </c>
      <c r="AR1827" s="13" t="n">
        <v>0</v>
      </c>
      <c r="AS1827" s="13" t="n">
        <v>0</v>
      </c>
      <c r="AT1827" s="14" t="n">
        <f aca="false">SUMIFS(시도_소아과개폐업!$C$5:$C$293,시도_소아과개폐업!$A$5:$A$293,$D1827,시도_소아과개폐업!$B$5:$B$293,$B1827)</f>
        <v>9</v>
      </c>
      <c r="AU1827" s="14" t="n">
        <f aca="false">SUMIFS(시도_소아과개폐업!$D$5:$D$293,시도_소아과개폐업!$A$5:$A$293,$D1827,시도_소아과개폐업!$B$5:$B$293,$B1827)</f>
        <v>13</v>
      </c>
      <c r="AV1827" s="14" t="n">
        <f aca="false">SUMIFS(시도_소아과개폐업!$F$5:$F$293,시도_소아과개폐업!$A$5:$A$293,$D1827,시도_소아과개폐업!$B$5:$B$293,$B1827)</f>
        <v>-4</v>
      </c>
      <c r="AW1827" s="15" t="n">
        <f aca="false">SUMIFS(시도_소아과개폐업!$G$5:$G$293,시도_소아과개폐업!$A$5:$A$293,$D1827,시도_소아과개폐업!$B$5:$B$293,$B1827)</f>
        <v>0.196969696969697</v>
      </c>
      <c r="AX1827" s="14" t="n">
        <f aca="false">SUMIFS(시도_소아과개폐업!$H$5:$H$293,시도_소아과개폐업!$A$5:$A$293,$D1827,시도_소아과개폐업!$B$5:$B$293,$B1827)</f>
        <v>31</v>
      </c>
      <c r="AY1827" s="14" t="n">
        <f aca="false">SUMIFS(시군구_병원급!$E$5:$E$3668,시군구_병원급!$A$5:$A$3668,$A1827,시군구_병원급!$D$5:$D$3668,$D1827)</f>
        <v>0</v>
      </c>
      <c r="AZ1827" s="14" t="n">
        <f aca="false">SUMIFS(시군구_병원급!$F$5:$F$3668,시군구_병원급!$A$5:$A$3668,$A1827,시군구_병원급!$D$5:$D$3668,$D1827)</f>
        <v>0</v>
      </c>
      <c r="BA1827" s="14" t="n">
        <f aca="false">SUMIFS(시군구_병원급!$G$5:$G$3668,시군구_병원급!$A$5:$A$3668,$A1827,시군구_병원급!$D$5:$D$3668,$D1827)</f>
        <v>2</v>
      </c>
      <c r="BB1827" s="14" t="n">
        <f aca="false">SUMIFS(시군구_병원급!$H$5:$H$3668,시군구_병원급!$A$5:$A$3668,$A1827,시군구_병원급!$D$5:$D$3668,$D1827)</f>
        <v>2</v>
      </c>
      <c r="BC1827" s="16" t="n">
        <f aca="false">K1827+AY1827</f>
        <v>0</v>
      </c>
      <c r="BD1827" s="17" t="n">
        <f aca="false">IF(E1827=0,"",(K1827+AY1827)/E1827*1000)</f>
        <v>0</v>
      </c>
      <c r="BE1827" s="16" t="n">
        <f aca="false">AY1827-SUMIFS(시군구_병원급!$E$5:$E$3668,시군구_병원급!$A$5:$A$3668,$A1827,시군구_병원급!$D$5:$D$3668,$D1827-3)</f>
        <v>0</v>
      </c>
      <c r="BF1827" s="16" t="n">
        <f aca="false">IF(AY1827=0,1,0)</f>
        <v>1</v>
      </c>
      <c r="BG1827" s="16" t="n">
        <f aca="false">IF(K1827+AY1827=0,1,0)</f>
        <v>1</v>
      </c>
      <c r="BH1827" s="16" t="n">
        <f aca="false">AF1827+AG1827+AH1827</f>
        <v>4</v>
      </c>
      <c r="BI1827" s="18" t="n">
        <f aca="false">IF(H1827=0,"",BH1827/H1827)</f>
        <v>0.666666666666667</v>
      </c>
      <c r="BJ1827" s="16" t="n">
        <f aca="false">IF(AP1827="","",AP1827+AN1827)</f>
        <v>0</v>
      </c>
    </row>
    <row r="1828" customFormat="false" ht="15" hidden="false" customHeight="true" outlineLevel="0" collapsed="false">
      <c r="A1828" s="9" t="s">
        <v>503</v>
      </c>
      <c r="B1828" s="10" t="s">
        <v>487</v>
      </c>
      <c r="C1828" s="10" t="s">
        <v>504</v>
      </c>
      <c r="D1828" s="9" t="n">
        <v>2023</v>
      </c>
      <c r="E1828" s="11" t="n">
        <v>380</v>
      </c>
      <c r="F1828" s="11" t="n">
        <v>44</v>
      </c>
      <c r="G1828" s="11" t="n">
        <v>48</v>
      </c>
      <c r="H1828" s="11" t="n">
        <v>6</v>
      </c>
      <c r="I1828" s="11" t="n">
        <v>415</v>
      </c>
      <c r="J1828" s="11" t="n">
        <v>249</v>
      </c>
      <c r="K1828" s="11" t="n">
        <v>0</v>
      </c>
      <c r="L1828" s="12" t="n">
        <v>15.7894736842105</v>
      </c>
      <c r="M1828" s="12" t="n">
        <v>0</v>
      </c>
      <c r="N1828" s="13" t="n">
        <v>0.6</v>
      </c>
      <c r="O1828" s="13" t="n">
        <v>1.0921052631579</v>
      </c>
      <c r="P1828" s="13" t="n">
        <v>0.126315789473684</v>
      </c>
      <c r="Q1828" s="13" t="n">
        <v>-0.352640545144804</v>
      </c>
      <c r="R1828" s="13" t="n">
        <v>-0.460674157303371</v>
      </c>
      <c r="S1828" s="11" t="n">
        <v>0</v>
      </c>
      <c r="T1828" s="13" t="n">
        <v>0</v>
      </c>
      <c r="U1828" s="13" t="n">
        <v>0</v>
      </c>
      <c r="V1828" s="11" t="n">
        <v>1</v>
      </c>
      <c r="W1828" s="13"/>
      <c r="X1828" s="11"/>
      <c r="Y1828" s="11"/>
      <c r="Z1828" s="11"/>
      <c r="AA1828" s="11"/>
      <c r="AB1828" s="10" t="s">
        <v>516</v>
      </c>
      <c r="AC1828" s="11" t="n">
        <v>4</v>
      </c>
      <c r="AD1828" s="11" t="n">
        <v>1</v>
      </c>
      <c r="AE1828" s="11" t="n">
        <v>0</v>
      </c>
      <c r="AF1828" s="11" t="n">
        <v>0</v>
      </c>
      <c r="AG1828" s="11" t="n">
        <v>1</v>
      </c>
      <c r="AH1828" s="11" t="n">
        <v>0</v>
      </c>
      <c r="AI1828" s="13" t="n">
        <v>0.666666666666667</v>
      </c>
      <c r="AJ1828" s="13" t="n">
        <v>0.166666666666667</v>
      </c>
      <c r="AK1828" s="13" t="n">
        <v>0</v>
      </c>
      <c r="AL1828" s="13" t="n">
        <v>0</v>
      </c>
      <c r="AM1828" s="13" t="n">
        <v>0.166666666666667</v>
      </c>
      <c r="AN1828" s="11" t="n">
        <v>0</v>
      </c>
      <c r="AO1828" s="13" t="n">
        <v>0</v>
      </c>
      <c r="AP1828" s="11" t="n">
        <v>0</v>
      </c>
      <c r="AQ1828" s="11" t="n">
        <v>0</v>
      </c>
      <c r="AR1828" s="13" t="n">
        <v>0</v>
      </c>
      <c r="AS1828" s="13" t="n">
        <v>0</v>
      </c>
      <c r="AT1828" s="14" t="n">
        <f aca="false">SUMIFS(시도_소아과개폐업!$C$5:$C$293,시도_소아과개폐업!$A$5:$A$293,$D1828,시도_소아과개폐업!$B$5:$B$293,$B1828)</f>
        <v>9</v>
      </c>
      <c r="AU1828" s="14" t="n">
        <f aca="false">SUMIFS(시도_소아과개폐업!$D$5:$D$293,시도_소아과개폐업!$A$5:$A$293,$D1828,시도_소아과개폐업!$B$5:$B$293,$B1828)</f>
        <v>13</v>
      </c>
      <c r="AV1828" s="14" t="n">
        <f aca="false">SUMIFS(시도_소아과개폐업!$F$5:$F$293,시도_소아과개폐업!$A$5:$A$293,$D1828,시도_소아과개폐업!$B$5:$B$293,$B1828)</f>
        <v>-4</v>
      </c>
      <c r="AW1828" s="15" t="n">
        <f aca="false">SUMIFS(시도_소아과개폐업!$G$5:$G$293,시도_소아과개폐업!$A$5:$A$293,$D1828,시도_소아과개폐업!$B$5:$B$293,$B1828)</f>
        <v>0.196969696969697</v>
      </c>
      <c r="AX1828" s="14" t="n">
        <f aca="false">SUMIFS(시도_소아과개폐업!$H$5:$H$293,시도_소아과개폐업!$A$5:$A$293,$D1828,시도_소아과개폐업!$B$5:$B$293,$B1828)</f>
        <v>31</v>
      </c>
      <c r="AY1828" s="14" t="n">
        <f aca="false">SUMIFS(시군구_병원급!$E$5:$E$3668,시군구_병원급!$A$5:$A$3668,$A1828,시군구_병원급!$D$5:$D$3668,$D1828)</f>
        <v>0</v>
      </c>
      <c r="AZ1828" s="14" t="n">
        <f aca="false">SUMIFS(시군구_병원급!$F$5:$F$3668,시군구_병원급!$A$5:$A$3668,$A1828,시군구_병원급!$D$5:$D$3668,$D1828)</f>
        <v>0</v>
      </c>
      <c r="BA1828" s="14" t="n">
        <f aca="false">SUMIFS(시군구_병원급!$G$5:$G$3668,시군구_병원급!$A$5:$A$3668,$A1828,시군구_병원급!$D$5:$D$3668,$D1828)</f>
        <v>0</v>
      </c>
      <c r="BB1828" s="14" t="n">
        <f aca="false">SUMIFS(시군구_병원급!$H$5:$H$3668,시군구_병원급!$A$5:$A$3668,$A1828,시군구_병원급!$D$5:$D$3668,$D1828)</f>
        <v>0</v>
      </c>
      <c r="BC1828" s="16" t="n">
        <f aca="false">K1828+AY1828</f>
        <v>0</v>
      </c>
      <c r="BD1828" s="17" t="n">
        <f aca="false">IF(E1828=0,"",(K1828+AY1828)/E1828*1000)</f>
        <v>0</v>
      </c>
      <c r="BE1828" s="16" t="n">
        <f aca="false">AY1828-SUMIFS(시군구_병원급!$E$5:$E$3668,시군구_병원급!$A$5:$A$3668,$A1828,시군구_병원급!$D$5:$D$3668,$D1828-3)</f>
        <v>0</v>
      </c>
      <c r="BF1828" s="16" t="n">
        <f aca="false">IF(AY1828=0,1,0)</f>
        <v>1</v>
      </c>
      <c r="BG1828" s="16" t="n">
        <f aca="false">IF(K1828+AY1828=0,1,0)</f>
        <v>1</v>
      </c>
      <c r="BH1828" s="16" t="n">
        <f aca="false">AF1828+AG1828+AH1828</f>
        <v>1</v>
      </c>
      <c r="BI1828" s="18" t="n">
        <f aca="false">IF(H1828=0,"",BH1828/H1828)</f>
        <v>0.166666666666667</v>
      </c>
      <c r="BJ1828" s="16" t="n">
        <f aca="false">IF(AP1828="","",AP1828+AN1828)</f>
        <v>0</v>
      </c>
    </row>
    <row r="1829" customFormat="false" ht="15" hidden="false" customHeight="true" outlineLevel="0" collapsed="false">
      <c r="A1829" s="9" t="s">
        <v>505</v>
      </c>
      <c r="B1829" s="10" t="s">
        <v>487</v>
      </c>
      <c r="C1829" s="10" t="s">
        <v>506</v>
      </c>
      <c r="D1829" s="9" t="n">
        <v>2023</v>
      </c>
      <c r="E1829" s="11" t="n">
        <v>426</v>
      </c>
      <c r="F1829" s="11" t="n">
        <v>63</v>
      </c>
      <c r="G1829" s="11" t="n">
        <v>65</v>
      </c>
      <c r="H1829" s="11" t="n">
        <v>7</v>
      </c>
      <c r="I1829" s="11" t="n">
        <v>417</v>
      </c>
      <c r="J1829" s="11" t="n">
        <v>237</v>
      </c>
      <c r="K1829" s="11" t="n">
        <v>0</v>
      </c>
      <c r="L1829" s="12" t="n">
        <v>16.4319248826291</v>
      </c>
      <c r="M1829" s="12" t="n">
        <v>0</v>
      </c>
      <c r="N1829" s="13" t="n">
        <v>0.568345323741007</v>
      </c>
      <c r="O1829" s="13" t="n">
        <v>0.97887323943662</v>
      </c>
      <c r="P1829" s="13" t="n">
        <v>0.152582159624413</v>
      </c>
      <c r="Q1829" s="13" t="n">
        <v>-0.232432432432432</v>
      </c>
      <c r="R1829" s="13" t="n">
        <v>-0.315789473684211</v>
      </c>
      <c r="S1829" s="11" t="n">
        <v>0</v>
      </c>
      <c r="T1829" s="13" t="n">
        <v>0</v>
      </c>
      <c r="U1829" s="13" t="n">
        <v>-0.0608108108108109</v>
      </c>
      <c r="V1829" s="11" t="n">
        <v>1</v>
      </c>
      <c r="W1829" s="13"/>
      <c r="X1829" s="11"/>
      <c r="Y1829" s="11"/>
      <c r="Z1829" s="11"/>
      <c r="AA1829" s="11"/>
      <c r="AB1829" s="10" t="s">
        <v>516</v>
      </c>
      <c r="AC1829" s="11" t="n">
        <v>2</v>
      </c>
      <c r="AD1829" s="11" t="n">
        <v>0</v>
      </c>
      <c r="AE1829" s="11" t="n">
        <v>1</v>
      </c>
      <c r="AF1829" s="11" t="n">
        <v>0</v>
      </c>
      <c r="AG1829" s="11" t="n">
        <v>4</v>
      </c>
      <c r="AH1829" s="11" t="n">
        <v>0</v>
      </c>
      <c r="AI1829" s="13" t="n">
        <v>0.285714285714286</v>
      </c>
      <c r="AJ1829" s="13" t="n">
        <v>0</v>
      </c>
      <c r="AK1829" s="13" t="n">
        <v>0.142857142857143</v>
      </c>
      <c r="AL1829" s="13" t="n">
        <v>0</v>
      </c>
      <c r="AM1829" s="13" t="n">
        <v>0.571428571428571</v>
      </c>
      <c r="AN1829" s="11" t="n">
        <v>0</v>
      </c>
      <c r="AO1829" s="13" t="n">
        <v>0</v>
      </c>
      <c r="AP1829" s="11" t="n">
        <v>0</v>
      </c>
      <c r="AQ1829" s="11" t="n">
        <v>0</v>
      </c>
      <c r="AR1829" s="13" t="n">
        <v>0</v>
      </c>
      <c r="AS1829" s="13" t="n">
        <v>0</v>
      </c>
      <c r="AT1829" s="14" t="n">
        <f aca="false">SUMIFS(시도_소아과개폐업!$C$5:$C$293,시도_소아과개폐업!$A$5:$A$293,$D1829,시도_소아과개폐업!$B$5:$B$293,$B1829)</f>
        <v>9</v>
      </c>
      <c r="AU1829" s="14" t="n">
        <f aca="false">SUMIFS(시도_소아과개폐업!$D$5:$D$293,시도_소아과개폐업!$A$5:$A$293,$D1829,시도_소아과개폐업!$B$5:$B$293,$B1829)</f>
        <v>13</v>
      </c>
      <c r="AV1829" s="14" t="n">
        <f aca="false">SUMIFS(시도_소아과개폐업!$F$5:$F$293,시도_소아과개폐업!$A$5:$A$293,$D1829,시도_소아과개폐업!$B$5:$B$293,$B1829)</f>
        <v>-4</v>
      </c>
      <c r="AW1829" s="15" t="n">
        <f aca="false">SUMIFS(시도_소아과개폐업!$G$5:$G$293,시도_소아과개폐업!$A$5:$A$293,$D1829,시도_소아과개폐업!$B$5:$B$293,$B1829)</f>
        <v>0.196969696969697</v>
      </c>
      <c r="AX1829" s="14" t="n">
        <f aca="false">SUMIFS(시도_소아과개폐업!$H$5:$H$293,시도_소아과개폐업!$A$5:$A$293,$D1829,시도_소아과개폐업!$B$5:$B$293,$B1829)</f>
        <v>31</v>
      </c>
      <c r="AY1829" s="14" t="n">
        <f aca="false">SUMIFS(시군구_병원급!$E$5:$E$3668,시군구_병원급!$A$5:$A$3668,$A1829,시군구_병원급!$D$5:$D$3668,$D1829)</f>
        <v>0</v>
      </c>
      <c r="AZ1829" s="14" t="n">
        <f aca="false">SUMIFS(시군구_병원급!$F$5:$F$3668,시군구_병원급!$A$5:$A$3668,$A1829,시군구_병원급!$D$5:$D$3668,$D1829)</f>
        <v>0</v>
      </c>
      <c r="BA1829" s="14" t="n">
        <f aca="false">SUMIFS(시군구_병원급!$G$5:$G$3668,시군구_병원급!$A$5:$A$3668,$A1829,시군구_병원급!$D$5:$D$3668,$D1829)</f>
        <v>0</v>
      </c>
      <c r="BB1829" s="14" t="n">
        <f aca="false">SUMIFS(시군구_병원급!$H$5:$H$3668,시군구_병원급!$A$5:$A$3668,$A1829,시군구_병원급!$D$5:$D$3668,$D1829)</f>
        <v>0</v>
      </c>
      <c r="BC1829" s="16" t="n">
        <f aca="false">K1829+AY1829</f>
        <v>0</v>
      </c>
      <c r="BD1829" s="17" t="n">
        <f aca="false">IF(E1829=0,"",(K1829+AY1829)/E1829*1000)</f>
        <v>0</v>
      </c>
      <c r="BE1829" s="16" t="n">
        <f aca="false">AY1829-SUMIFS(시군구_병원급!$E$5:$E$3668,시군구_병원급!$A$5:$A$3668,$A1829,시군구_병원급!$D$5:$D$3668,$D1829-3)</f>
        <v>0</v>
      </c>
      <c r="BF1829" s="16" t="n">
        <f aca="false">IF(AY1829=0,1,0)</f>
        <v>1</v>
      </c>
      <c r="BG1829" s="16" t="n">
        <f aca="false">IF(K1829+AY1829=0,1,0)</f>
        <v>1</v>
      </c>
      <c r="BH1829" s="16" t="n">
        <f aca="false">AF1829+AG1829+AH1829</f>
        <v>4</v>
      </c>
      <c r="BI1829" s="18" t="n">
        <f aca="false">IF(H1829=0,"",BH1829/H1829)</f>
        <v>0.571428571428571</v>
      </c>
      <c r="BJ1829" s="16" t="n">
        <f aca="false">IF(AP1829="","",AP1829+AN1829)</f>
        <v>0</v>
      </c>
    </row>
    <row r="1830" customFormat="false" ht="15" hidden="false" customHeight="true" outlineLevel="0" collapsed="false">
      <c r="A1830" s="9" t="s">
        <v>507</v>
      </c>
      <c r="B1830" s="10" t="s">
        <v>487</v>
      </c>
      <c r="C1830" s="10" t="s">
        <v>508</v>
      </c>
      <c r="D1830" s="9" t="n">
        <v>2023</v>
      </c>
      <c r="E1830" s="11" t="n">
        <v>643</v>
      </c>
      <c r="F1830" s="11" t="n">
        <v>96</v>
      </c>
      <c r="G1830" s="11" t="n">
        <v>99</v>
      </c>
      <c r="H1830" s="11" t="n">
        <v>9</v>
      </c>
      <c r="I1830" s="11" t="n">
        <v>585</v>
      </c>
      <c r="J1830" s="11" t="n">
        <v>329</v>
      </c>
      <c r="K1830" s="11" t="n">
        <v>0</v>
      </c>
      <c r="L1830" s="12" t="n">
        <v>13.9968895800933</v>
      </c>
      <c r="M1830" s="12" t="n">
        <v>0</v>
      </c>
      <c r="N1830" s="13" t="n">
        <v>0.562393162393162</v>
      </c>
      <c r="O1830" s="13" t="n">
        <v>0.909797822706065</v>
      </c>
      <c r="P1830" s="13" t="n">
        <v>0.153965785381026</v>
      </c>
      <c r="Q1830" s="13" t="n">
        <v>-0.197253433208489</v>
      </c>
      <c r="R1830" s="13" t="n">
        <v>-0.4</v>
      </c>
      <c r="S1830" s="11" t="n">
        <v>0</v>
      </c>
      <c r="T1830" s="13" t="n">
        <v>0</v>
      </c>
      <c r="U1830" s="13" t="n">
        <v>0</v>
      </c>
      <c r="V1830" s="11" t="n">
        <v>1</v>
      </c>
      <c r="W1830" s="13"/>
      <c r="X1830" s="11"/>
      <c r="Y1830" s="11"/>
      <c r="Z1830" s="11"/>
      <c r="AA1830" s="11"/>
      <c r="AB1830" s="10" t="s">
        <v>516</v>
      </c>
      <c r="AC1830" s="11" t="n">
        <v>0</v>
      </c>
      <c r="AD1830" s="11" t="n">
        <v>0</v>
      </c>
      <c r="AE1830" s="11" t="n">
        <v>0</v>
      </c>
      <c r="AF1830" s="11" t="n">
        <v>1</v>
      </c>
      <c r="AG1830" s="11" t="n">
        <v>8</v>
      </c>
      <c r="AH1830" s="11" t="n">
        <v>0</v>
      </c>
      <c r="AI1830" s="13" t="n">
        <v>0</v>
      </c>
      <c r="AJ1830" s="13" t="n">
        <v>0</v>
      </c>
      <c r="AK1830" s="13" t="n">
        <v>0</v>
      </c>
      <c r="AL1830" s="13" t="n">
        <v>0.111111111111111</v>
      </c>
      <c r="AM1830" s="13" t="n">
        <v>0.888888888888889</v>
      </c>
      <c r="AN1830" s="11" t="n">
        <v>0</v>
      </c>
      <c r="AO1830" s="13" t="n">
        <v>0</v>
      </c>
      <c r="AP1830" s="11" t="n">
        <v>0</v>
      </c>
      <c r="AQ1830" s="11" t="n">
        <v>0</v>
      </c>
      <c r="AR1830" s="13" t="n">
        <v>0</v>
      </c>
      <c r="AS1830" s="13" t="n">
        <v>0</v>
      </c>
      <c r="AT1830" s="14" t="n">
        <f aca="false">SUMIFS(시도_소아과개폐업!$C$5:$C$293,시도_소아과개폐업!$A$5:$A$293,$D1830,시도_소아과개폐업!$B$5:$B$293,$B1830)</f>
        <v>9</v>
      </c>
      <c r="AU1830" s="14" t="n">
        <f aca="false">SUMIFS(시도_소아과개폐업!$D$5:$D$293,시도_소아과개폐업!$A$5:$A$293,$D1830,시도_소아과개폐업!$B$5:$B$293,$B1830)</f>
        <v>13</v>
      </c>
      <c r="AV1830" s="14" t="n">
        <f aca="false">SUMIFS(시도_소아과개폐업!$F$5:$F$293,시도_소아과개폐업!$A$5:$A$293,$D1830,시도_소아과개폐업!$B$5:$B$293,$B1830)</f>
        <v>-4</v>
      </c>
      <c r="AW1830" s="15" t="n">
        <f aca="false">SUMIFS(시도_소아과개폐업!$G$5:$G$293,시도_소아과개폐업!$A$5:$A$293,$D1830,시도_소아과개폐업!$B$5:$B$293,$B1830)</f>
        <v>0.196969696969697</v>
      </c>
      <c r="AX1830" s="14" t="n">
        <f aca="false">SUMIFS(시도_소아과개폐업!$H$5:$H$293,시도_소아과개폐업!$A$5:$A$293,$D1830,시도_소아과개폐업!$B$5:$B$293,$B1830)</f>
        <v>31</v>
      </c>
      <c r="AY1830" s="14" t="n">
        <f aca="false">SUMIFS(시군구_병원급!$E$5:$E$3668,시군구_병원급!$A$5:$A$3668,$A1830,시군구_병원급!$D$5:$D$3668,$D1830)</f>
        <v>0</v>
      </c>
      <c r="AZ1830" s="14" t="n">
        <f aca="false">SUMIFS(시군구_병원급!$F$5:$F$3668,시군구_병원급!$A$5:$A$3668,$A1830,시군구_병원급!$D$5:$D$3668,$D1830)</f>
        <v>0</v>
      </c>
      <c r="BA1830" s="14" t="n">
        <f aca="false">SUMIFS(시군구_병원급!$G$5:$G$3668,시군구_병원급!$A$5:$A$3668,$A1830,시군구_병원급!$D$5:$D$3668,$D1830)</f>
        <v>1</v>
      </c>
      <c r="BB1830" s="14" t="n">
        <f aca="false">SUMIFS(시군구_병원급!$H$5:$H$3668,시군구_병원급!$A$5:$A$3668,$A1830,시군구_병원급!$D$5:$D$3668,$D1830)</f>
        <v>3</v>
      </c>
      <c r="BC1830" s="16" t="n">
        <f aca="false">K1830+AY1830</f>
        <v>0</v>
      </c>
      <c r="BD1830" s="17" t="n">
        <f aca="false">IF(E1830=0,"",(K1830+AY1830)/E1830*1000)</f>
        <v>0</v>
      </c>
      <c r="BE1830" s="16" t="n">
        <f aca="false">AY1830-SUMIFS(시군구_병원급!$E$5:$E$3668,시군구_병원급!$A$5:$A$3668,$A1830,시군구_병원급!$D$5:$D$3668,$D1830-3)</f>
        <v>0</v>
      </c>
      <c r="BF1830" s="16" t="n">
        <f aca="false">IF(AY1830=0,1,0)</f>
        <v>1</v>
      </c>
      <c r="BG1830" s="16" t="n">
        <f aca="false">IF(K1830+AY1830=0,1,0)</f>
        <v>1</v>
      </c>
      <c r="BH1830" s="16" t="n">
        <f aca="false">AF1830+AG1830+AH1830</f>
        <v>9</v>
      </c>
      <c r="BI1830" s="18" t="n">
        <f aca="false">IF(H1830=0,"",BH1830/H1830)</f>
        <v>1</v>
      </c>
      <c r="BJ1830" s="16" t="n">
        <f aca="false">IF(AP1830="","",AP1830+AN1830)</f>
        <v>0</v>
      </c>
    </row>
    <row r="1831" customFormat="false" ht="15" hidden="false" customHeight="true" outlineLevel="0" collapsed="false">
      <c r="A1831" s="9" t="s">
        <v>509</v>
      </c>
      <c r="B1831" s="10" t="s">
        <v>487</v>
      </c>
      <c r="C1831" s="10" t="s">
        <v>510</v>
      </c>
      <c r="D1831" s="9" t="n">
        <v>2023</v>
      </c>
      <c r="E1831" s="11" t="n">
        <v>582</v>
      </c>
      <c r="F1831" s="11" t="n">
        <v>76</v>
      </c>
      <c r="G1831" s="11" t="n">
        <v>80</v>
      </c>
      <c r="H1831" s="11" t="n">
        <v>9</v>
      </c>
      <c r="I1831" s="11" t="n">
        <v>451</v>
      </c>
      <c r="J1831" s="11" t="n">
        <v>287</v>
      </c>
      <c r="K1831" s="11" t="n">
        <v>0</v>
      </c>
      <c r="L1831" s="12" t="n">
        <v>15.4639175257732</v>
      </c>
      <c r="M1831" s="12" t="n">
        <v>0</v>
      </c>
      <c r="N1831" s="13" t="n">
        <v>0.636363636363636</v>
      </c>
      <c r="O1831" s="13" t="n">
        <v>0.774914089347079</v>
      </c>
      <c r="P1831" s="13" t="n">
        <v>0.13745704467354</v>
      </c>
      <c r="Q1831" s="13" t="n">
        <v>-0.366702937976061</v>
      </c>
      <c r="R1831" s="13" t="n">
        <v>-0.518072289156627</v>
      </c>
      <c r="S1831" s="11" t="n">
        <v>0</v>
      </c>
      <c r="T1831" s="13" t="n">
        <v>0</v>
      </c>
      <c r="U1831" s="13" t="n">
        <v>0</v>
      </c>
      <c r="V1831" s="11" t="n">
        <v>1</v>
      </c>
      <c r="W1831" s="13"/>
      <c r="X1831" s="11"/>
      <c r="Y1831" s="11"/>
      <c r="Z1831" s="11"/>
      <c r="AA1831" s="11"/>
      <c r="AB1831" s="10" t="s">
        <v>516</v>
      </c>
      <c r="AC1831" s="11" t="n">
        <v>6</v>
      </c>
      <c r="AD1831" s="11" t="n">
        <v>0</v>
      </c>
      <c r="AE1831" s="11" t="n">
        <v>0</v>
      </c>
      <c r="AF1831" s="11" t="n">
        <v>0</v>
      </c>
      <c r="AG1831" s="11" t="n">
        <v>3</v>
      </c>
      <c r="AH1831" s="11" t="n">
        <v>0</v>
      </c>
      <c r="AI1831" s="13" t="n">
        <v>0.666666666666667</v>
      </c>
      <c r="AJ1831" s="13" t="n">
        <v>0</v>
      </c>
      <c r="AK1831" s="13" t="n">
        <v>0</v>
      </c>
      <c r="AL1831" s="13" t="n">
        <v>0</v>
      </c>
      <c r="AM1831" s="13" t="n">
        <v>0.333333333333333</v>
      </c>
      <c r="AN1831" s="11" t="n">
        <v>1</v>
      </c>
      <c r="AO1831" s="13" t="n">
        <v>0.1</v>
      </c>
      <c r="AP1831" s="11" t="n">
        <v>0</v>
      </c>
      <c r="AQ1831" s="11" t="n">
        <v>0</v>
      </c>
      <c r="AR1831" s="13" t="n">
        <v>0</v>
      </c>
      <c r="AS1831" s="13" t="n">
        <v>0</v>
      </c>
      <c r="AT1831" s="14" t="n">
        <f aca="false">SUMIFS(시도_소아과개폐업!$C$5:$C$293,시도_소아과개폐업!$A$5:$A$293,$D1831,시도_소아과개폐업!$B$5:$B$293,$B1831)</f>
        <v>9</v>
      </c>
      <c r="AU1831" s="14" t="n">
        <f aca="false">SUMIFS(시도_소아과개폐업!$D$5:$D$293,시도_소아과개폐업!$A$5:$A$293,$D1831,시도_소아과개폐업!$B$5:$B$293,$B1831)</f>
        <v>13</v>
      </c>
      <c r="AV1831" s="14" t="n">
        <f aca="false">SUMIFS(시도_소아과개폐업!$F$5:$F$293,시도_소아과개폐업!$A$5:$A$293,$D1831,시도_소아과개폐업!$B$5:$B$293,$B1831)</f>
        <v>-4</v>
      </c>
      <c r="AW1831" s="15" t="n">
        <f aca="false">SUMIFS(시도_소아과개폐업!$G$5:$G$293,시도_소아과개폐업!$A$5:$A$293,$D1831,시도_소아과개폐업!$B$5:$B$293,$B1831)</f>
        <v>0.196969696969697</v>
      </c>
      <c r="AX1831" s="14" t="n">
        <f aca="false">SUMIFS(시도_소아과개폐업!$H$5:$H$293,시도_소아과개폐업!$A$5:$A$293,$D1831,시도_소아과개폐업!$B$5:$B$293,$B1831)</f>
        <v>31</v>
      </c>
      <c r="AY1831" s="14" t="n">
        <f aca="false">SUMIFS(시군구_병원급!$E$5:$E$3668,시군구_병원급!$A$5:$A$3668,$A1831,시군구_병원급!$D$5:$D$3668,$D1831)</f>
        <v>1</v>
      </c>
      <c r="AZ1831" s="14" t="n">
        <f aca="false">SUMIFS(시군구_병원급!$F$5:$F$3668,시군구_병원급!$A$5:$A$3668,$A1831,시군구_병원급!$D$5:$D$3668,$D1831)</f>
        <v>0</v>
      </c>
      <c r="BA1831" s="14" t="n">
        <f aca="false">SUMIFS(시군구_병원급!$G$5:$G$3668,시군구_병원급!$A$5:$A$3668,$A1831,시군구_병원급!$D$5:$D$3668,$D1831)</f>
        <v>1</v>
      </c>
      <c r="BB1831" s="14" t="n">
        <f aca="false">SUMIFS(시군구_병원급!$H$5:$H$3668,시군구_병원급!$A$5:$A$3668,$A1831,시군구_병원급!$D$5:$D$3668,$D1831)</f>
        <v>4</v>
      </c>
      <c r="BC1831" s="16" t="n">
        <f aca="false">K1831+AY1831</f>
        <v>1</v>
      </c>
      <c r="BD1831" s="17" t="n">
        <f aca="false">IF(E1831=0,"",(K1831+AY1831)/E1831*1000)</f>
        <v>1.71821305841924</v>
      </c>
      <c r="BE1831" s="16" t="n">
        <f aca="false">AY1831-SUMIFS(시군구_병원급!$E$5:$E$3668,시군구_병원급!$A$5:$A$3668,$A1831,시군구_병원급!$D$5:$D$3668,$D1831-3)</f>
        <v>0</v>
      </c>
      <c r="BF1831" s="16" t="n">
        <f aca="false">IF(AY1831=0,1,0)</f>
        <v>0</v>
      </c>
      <c r="BG1831" s="16" t="n">
        <f aca="false">IF(K1831+AY1831=0,1,0)</f>
        <v>0</v>
      </c>
      <c r="BH1831" s="16" t="n">
        <f aca="false">AF1831+AG1831+AH1831</f>
        <v>3</v>
      </c>
      <c r="BI1831" s="18" t="n">
        <f aca="false">IF(H1831=0,"",BH1831/H1831)</f>
        <v>0.333333333333333</v>
      </c>
      <c r="BJ1831" s="16" t="n">
        <f aca="false">IF(AP1831="","",AP1831+AN1831)</f>
        <v>1</v>
      </c>
    </row>
    <row r="1832" customFormat="false" ht="15" hidden="false" customHeight="true" outlineLevel="0" collapsed="false">
      <c r="A1832" s="9" t="s">
        <v>511</v>
      </c>
      <c r="B1832" s="10" t="s">
        <v>487</v>
      </c>
      <c r="C1832" s="10" t="s">
        <v>512</v>
      </c>
      <c r="D1832" s="9" t="n">
        <v>2023</v>
      </c>
      <c r="E1832" s="11" t="n">
        <v>1008</v>
      </c>
      <c r="F1832" s="11" t="n">
        <v>129</v>
      </c>
      <c r="G1832" s="11" t="n">
        <v>138</v>
      </c>
      <c r="H1832" s="11" t="n">
        <v>19</v>
      </c>
      <c r="I1832" s="11" t="n">
        <v>1117</v>
      </c>
      <c r="J1832" s="11" t="n">
        <v>718</v>
      </c>
      <c r="K1832" s="11" t="n">
        <v>0</v>
      </c>
      <c r="L1832" s="12" t="n">
        <v>18.8492063492064</v>
      </c>
      <c r="M1832" s="12" t="n">
        <v>0</v>
      </c>
      <c r="N1832" s="13" t="n">
        <v>0.642793196060877</v>
      </c>
      <c r="O1832" s="13" t="n">
        <v>1.10813492063492</v>
      </c>
      <c r="P1832" s="13" t="n">
        <v>0.136904761904762</v>
      </c>
      <c r="Q1832" s="13" t="n">
        <v>-0.252225519287834</v>
      </c>
      <c r="R1832" s="13" t="n">
        <v>-0.320197044334975</v>
      </c>
      <c r="S1832" s="11" t="n">
        <v>0</v>
      </c>
      <c r="T1832" s="13" t="n">
        <v>-0.05</v>
      </c>
      <c r="U1832" s="13" t="n">
        <v>-0.0345721694036301</v>
      </c>
      <c r="V1832" s="11" t="n">
        <v>1</v>
      </c>
      <c r="W1832" s="13"/>
      <c r="X1832" s="11"/>
      <c r="Y1832" s="11"/>
      <c r="Z1832" s="11"/>
      <c r="AA1832" s="11"/>
      <c r="AB1832" s="10" t="s">
        <v>516</v>
      </c>
      <c r="AC1832" s="11" t="n">
        <v>4</v>
      </c>
      <c r="AD1832" s="11" t="n">
        <v>2</v>
      </c>
      <c r="AE1832" s="11" t="n">
        <v>3</v>
      </c>
      <c r="AF1832" s="11" t="n">
        <v>0</v>
      </c>
      <c r="AG1832" s="11" t="n">
        <v>10</v>
      </c>
      <c r="AH1832" s="11" t="n">
        <v>0</v>
      </c>
      <c r="AI1832" s="13" t="n">
        <v>0.210526315789474</v>
      </c>
      <c r="AJ1832" s="13" t="n">
        <v>0.105263157894737</v>
      </c>
      <c r="AK1832" s="13" t="n">
        <v>0.157894736842105</v>
      </c>
      <c r="AL1832" s="13" t="n">
        <v>0</v>
      </c>
      <c r="AM1832" s="13" t="n">
        <v>0.526315789473684</v>
      </c>
      <c r="AN1832" s="11" t="n">
        <v>1</v>
      </c>
      <c r="AO1832" s="13" t="n">
        <v>0.05</v>
      </c>
      <c r="AP1832" s="11" t="n">
        <v>0</v>
      </c>
      <c r="AQ1832" s="11" t="n">
        <v>0</v>
      </c>
      <c r="AR1832" s="13" t="n">
        <v>0</v>
      </c>
      <c r="AS1832" s="13" t="n">
        <v>0</v>
      </c>
      <c r="AT1832" s="14" t="n">
        <f aca="false">SUMIFS(시도_소아과개폐업!$C$5:$C$293,시도_소아과개폐업!$A$5:$A$293,$D1832,시도_소아과개폐업!$B$5:$B$293,$B1832)</f>
        <v>9</v>
      </c>
      <c r="AU1832" s="14" t="n">
        <f aca="false">SUMIFS(시도_소아과개폐업!$D$5:$D$293,시도_소아과개폐업!$A$5:$A$293,$D1832,시도_소아과개폐업!$B$5:$B$293,$B1832)</f>
        <v>13</v>
      </c>
      <c r="AV1832" s="14" t="n">
        <f aca="false">SUMIFS(시도_소아과개폐업!$F$5:$F$293,시도_소아과개폐업!$A$5:$A$293,$D1832,시도_소아과개폐업!$B$5:$B$293,$B1832)</f>
        <v>-4</v>
      </c>
      <c r="AW1832" s="15" t="n">
        <f aca="false">SUMIFS(시도_소아과개폐업!$G$5:$G$293,시도_소아과개폐업!$A$5:$A$293,$D1832,시도_소아과개폐업!$B$5:$B$293,$B1832)</f>
        <v>0.196969696969697</v>
      </c>
      <c r="AX1832" s="14" t="n">
        <f aca="false">SUMIFS(시도_소아과개폐업!$H$5:$H$293,시도_소아과개폐업!$A$5:$A$293,$D1832,시도_소아과개폐업!$B$5:$B$293,$B1832)</f>
        <v>31</v>
      </c>
      <c r="AY1832" s="14" t="n">
        <f aca="false">SUMIFS(시군구_병원급!$E$5:$E$3668,시군구_병원급!$A$5:$A$3668,$A1832,시군구_병원급!$D$5:$D$3668,$D1832)</f>
        <v>1</v>
      </c>
      <c r="AZ1832" s="14" t="n">
        <f aca="false">SUMIFS(시군구_병원급!$F$5:$F$3668,시군구_병원급!$A$5:$A$3668,$A1832,시군구_병원급!$D$5:$D$3668,$D1832)</f>
        <v>1</v>
      </c>
      <c r="BA1832" s="14" t="n">
        <f aca="false">SUMIFS(시군구_병원급!$G$5:$G$3668,시군구_병원급!$A$5:$A$3668,$A1832,시군구_병원급!$D$5:$D$3668,$D1832)</f>
        <v>2</v>
      </c>
      <c r="BB1832" s="14" t="n">
        <f aca="false">SUMIFS(시군구_병원급!$H$5:$H$3668,시군구_병원급!$A$5:$A$3668,$A1832,시군구_병원급!$D$5:$D$3668,$D1832)</f>
        <v>7</v>
      </c>
      <c r="BC1832" s="16" t="n">
        <f aca="false">K1832+AY1832</f>
        <v>1</v>
      </c>
      <c r="BD1832" s="17" t="n">
        <f aca="false">IF(E1832=0,"",(K1832+AY1832)/E1832*1000)</f>
        <v>0.992063492063492</v>
      </c>
      <c r="BE1832" s="16" t="n">
        <f aca="false">AY1832-SUMIFS(시군구_병원급!$E$5:$E$3668,시군구_병원급!$A$5:$A$3668,$A1832,시군구_병원급!$D$5:$D$3668,$D1832-3)</f>
        <v>0</v>
      </c>
      <c r="BF1832" s="16" t="n">
        <f aca="false">IF(AY1832=0,1,0)</f>
        <v>0</v>
      </c>
      <c r="BG1832" s="16" t="n">
        <f aca="false">IF(K1832+AY1832=0,1,0)</f>
        <v>0</v>
      </c>
      <c r="BH1832" s="16" t="n">
        <f aca="false">AF1832+AG1832+AH1832</f>
        <v>10</v>
      </c>
      <c r="BI1832" s="18" t="n">
        <f aca="false">IF(H1832=0,"",BH1832/H1832)</f>
        <v>0.526315789473684</v>
      </c>
      <c r="BJ1832" s="16" t="n">
        <f aca="false">IF(AP1832="","",AP1832+AN1832)</f>
        <v>1</v>
      </c>
    </row>
    <row r="1833" customFormat="false" ht="15" hidden="false" customHeight="true" outlineLevel="0" collapsed="false">
      <c r="A1833" s="9" t="s">
        <v>513</v>
      </c>
      <c r="B1833" s="10" t="s">
        <v>487</v>
      </c>
      <c r="C1833" s="10" t="s">
        <v>514</v>
      </c>
      <c r="D1833" s="9" t="n">
        <v>2023</v>
      </c>
      <c r="E1833" s="11" t="n">
        <v>929</v>
      </c>
      <c r="F1833" s="11" t="n">
        <v>122</v>
      </c>
      <c r="G1833" s="11" t="n">
        <v>127</v>
      </c>
      <c r="H1833" s="11" t="n">
        <v>16</v>
      </c>
      <c r="I1833" s="11" t="n">
        <v>827</v>
      </c>
      <c r="J1833" s="11" t="n">
        <v>561</v>
      </c>
      <c r="K1833" s="11" t="n">
        <v>1</v>
      </c>
      <c r="L1833" s="12" t="n">
        <v>17.2228202368138</v>
      </c>
      <c r="M1833" s="12" t="n">
        <v>1.07642626480086</v>
      </c>
      <c r="N1833" s="13" t="n">
        <v>0.678355501813785</v>
      </c>
      <c r="O1833" s="13" t="n">
        <v>0.890204520990312</v>
      </c>
      <c r="P1833" s="13" t="n">
        <v>0.136706135629709</v>
      </c>
      <c r="Q1833" s="13" t="n">
        <v>-0.291380625476735</v>
      </c>
      <c r="R1833" s="13" t="n">
        <v>-0.248520710059172</v>
      </c>
      <c r="S1833" s="11" t="n">
        <v>0</v>
      </c>
      <c r="T1833" s="13" t="n">
        <v>-0.0588235294117647</v>
      </c>
      <c r="U1833" s="13" t="n">
        <v>-0.0922063666300769</v>
      </c>
      <c r="V1833" s="11" t="n">
        <v>0</v>
      </c>
      <c r="W1833" s="13"/>
      <c r="X1833" s="11"/>
      <c r="Y1833" s="11"/>
      <c r="Z1833" s="11"/>
      <c r="AA1833" s="11"/>
      <c r="AB1833" s="10" t="s">
        <v>516</v>
      </c>
      <c r="AC1833" s="11" t="n">
        <v>3</v>
      </c>
      <c r="AD1833" s="11" t="n">
        <v>7</v>
      </c>
      <c r="AE1833" s="11" t="n">
        <v>3</v>
      </c>
      <c r="AF1833" s="11" t="n">
        <v>1</v>
      </c>
      <c r="AG1833" s="11" t="n">
        <v>2</v>
      </c>
      <c r="AH1833" s="11" t="n">
        <v>0</v>
      </c>
      <c r="AI1833" s="13" t="n">
        <v>0.1875</v>
      </c>
      <c r="AJ1833" s="13" t="n">
        <v>0.4375</v>
      </c>
      <c r="AK1833" s="13" t="n">
        <v>0.1875</v>
      </c>
      <c r="AL1833" s="13" t="n">
        <v>0.0625</v>
      </c>
      <c r="AM1833" s="13" t="n">
        <v>0.125</v>
      </c>
      <c r="AN1833" s="11" t="n">
        <v>4</v>
      </c>
      <c r="AO1833" s="13" t="n">
        <v>0.2</v>
      </c>
      <c r="AP1833" s="11" t="n">
        <v>1</v>
      </c>
      <c r="AQ1833" s="11" t="n">
        <v>0</v>
      </c>
      <c r="AR1833" s="13" t="n">
        <v>0.0476190476190476</v>
      </c>
      <c r="AS1833" s="13" t="n">
        <v>0</v>
      </c>
      <c r="AT1833" s="14" t="n">
        <f aca="false">SUMIFS(시도_소아과개폐업!$C$5:$C$293,시도_소아과개폐업!$A$5:$A$293,$D1833,시도_소아과개폐업!$B$5:$B$293,$B1833)</f>
        <v>9</v>
      </c>
      <c r="AU1833" s="14" t="n">
        <f aca="false">SUMIFS(시도_소아과개폐업!$D$5:$D$293,시도_소아과개폐업!$A$5:$A$293,$D1833,시도_소아과개폐업!$B$5:$B$293,$B1833)</f>
        <v>13</v>
      </c>
      <c r="AV1833" s="14" t="n">
        <f aca="false">SUMIFS(시도_소아과개폐업!$F$5:$F$293,시도_소아과개폐업!$A$5:$A$293,$D1833,시도_소아과개폐업!$B$5:$B$293,$B1833)</f>
        <v>-4</v>
      </c>
      <c r="AW1833" s="15" t="n">
        <f aca="false">SUMIFS(시도_소아과개폐업!$G$5:$G$293,시도_소아과개폐업!$A$5:$A$293,$D1833,시도_소아과개폐업!$B$5:$B$293,$B1833)</f>
        <v>0.196969696969697</v>
      </c>
      <c r="AX1833" s="14" t="n">
        <f aca="false">SUMIFS(시도_소아과개폐업!$H$5:$H$293,시도_소아과개폐업!$A$5:$A$293,$D1833,시도_소아과개폐업!$B$5:$B$293,$B1833)</f>
        <v>31</v>
      </c>
      <c r="AY1833" s="14" t="n">
        <f aca="false">SUMIFS(시군구_병원급!$E$5:$E$3668,시군구_병원급!$A$5:$A$3668,$A1833,시군구_병원급!$D$5:$D$3668,$D1833)</f>
        <v>0</v>
      </c>
      <c r="AZ1833" s="14" t="n">
        <f aca="false">SUMIFS(시군구_병원급!$F$5:$F$3668,시군구_병원급!$A$5:$A$3668,$A1833,시군구_병원급!$D$5:$D$3668,$D1833)</f>
        <v>1</v>
      </c>
      <c r="BA1833" s="14" t="n">
        <f aca="false">SUMIFS(시군구_병원급!$G$5:$G$3668,시군구_병원급!$A$5:$A$3668,$A1833,시군구_병원급!$D$5:$D$3668,$D1833)</f>
        <v>5</v>
      </c>
      <c r="BB1833" s="14" t="n">
        <f aca="false">SUMIFS(시군구_병원급!$H$5:$H$3668,시군구_병원급!$A$5:$A$3668,$A1833,시군구_병원급!$D$5:$D$3668,$D1833)</f>
        <v>8</v>
      </c>
      <c r="BC1833" s="16" t="n">
        <f aca="false">K1833+AY1833</f>
        <v>1</v>
      </c>
      <c r="BD1833" s="17" t="n">
        <f aca="false">IF(E1833=0,"",(K1833+AY1833)/E1833*1000)</f>
        <v>1.07642626480086</v>
      </c>
      <c r="BE1833" s="16" t="n">
        <f aca="false">AY1833-SUMIFS(시군구_병원급!$E$5:$E$3668,시군구_병원급!$A$5:$A$3668,$A1833,시군구_병원급!$D$5:$D$3668,$D1833-3)</f>
        <v>0</v>
      </c>
      <c r="BF1833" s="16" t="n">
        <f aca="false">IF(AY1833=0,1,0)</f>
        <v>1</v>
      </c>
      <c r="BG1833" s="16" t="n">
        <f aca="false">IF(K1833+AY1833=0,1,0)</f>
        <v>0</v>
      </c>
      <c r="BH1833" s="16" t="n">
        <f aca="false">AF1833+AG1833+AH1833</f>
        <v>3</v>
      </c>
      <c r="BI1833" s="18" t="n">
        <f aca="false">IF(H1833=0,"",BH1833/H1833)</f>
        <v>0.1875</v>
      </c>
      <c r="BJ1833" s="16" t="n">
        <f aca="false">IF(AP1833="","",AP1833+AN1833)</f>
        <v>5</v>
      </c>
    </row>
    <row r="1834" customFormat="false" ht="15" hidden="false" customHeight="true" outlineLevel="0" collapsed="false">
      <c r="A1834" s="9" t="s">
        <v>62</v>
      </c>
      <c r="B1834" s="10" t="s">
        <v>63</v>
      </c>
      <c r="C1834" s="10" t="s">
        <v>64</v>
      </c>
      <c r="D1834" s="9" t="n">
        <v>2024</v>
      </c>
      <c r="E1834" s="11" t="n">
        <v>2783</v>
      </c>
      <c r="F1834" s="11" t="n">
        <v>421</v>
      </c>
      <c r="G1834" s="11" t="n">
        <v>437</v>
      </c>
      <c r="H1834" s="11" t="n">
        <v>66</v>
      </c>
      <c r="I1834" s="11" t="n">
        <v>4158</v>
      </c>
      <c r="J1834" s="11" t="n">
        <v>2304</v>
      </c>
      <c r="K1834" s="11" t="n">
        <v>4</v>
      </c>
      <c r="L1834" s="12" t="n">
        <v>23.7154150197628</v>
      </c>
      <c r="M1834" s="12" t="n">
        <v>1.43729787998563</v>
      </c>
      <c r="N1834" s="13" t="n">
        <v>0.554112554112554</v>
      </c>
      <c r="O1834" s="13" t="n">
        <v>1.49407114624506</v>
      </c>
      <c r="P1834" s="13" t="n">
        <v>0.15702479338843</v>
      </c>
      <c r="Q1834" s="13" t="n">
        <v>-0.200517092789428</v>
      </c>
      <c r="R1834" s="13" t="n">
        <v>-0.172348484848485</v>
      </c>
      <c r="S1834" s="11" t="n">
        <v>0</v>
      </c>
      <c r="T1834" s="13" t="n">
        <v>0</v>
      </c>
      <c r="U1834" s="13" t="n">
        <v>-0.00597657183839351</v>
      </c>
      <c r="V1834" s="11" t="n">
        <v>0</v>
      </c>
      <c r="W1834" s="13"/>
      <c r="X1834" s="11"/>
      <c r="Y1834" s="11"/>
      <c r="Z1834" s="11"/>
      <c r="AA1834" s="11"/>
      <c r="AB1834" s="10" t="s">
        <v>516</v>
      </c>
      <c r="AC1834" s="11" t="n">
        <v>29</v>
      </c>
      <c r="AD1834" s="11" t="n">
        <v>4</v>
      </c>
      <c r="AE1834" s="11" t="n">
        <v>2</v>
      </c>
      <c r="AF1834" s="11" t="n">
        <v>29</v>
      </c>
      <c r="AG1834" s="11" t="n">
        <v>2</v>
      </c>
      <c r="AH1834" s="11" t="n">
        <v>0</v>
      </c>
      <c r="AI1834" s="13" t="n">
        <v>0.439393939393939</v>
      </c>
      <c r="AJ1834" s="13" t="n">
        <v>0.0606060606060606</v>
      </c>
      <c r="AK1834" s="13" t="n">
        <v>0.0303030303030303</v>
      </c>
      <c r="AL1834" s="13" t="n">
        <v>0.439393939393939</v>
      </c>
      <c r="AM1834" s="13" t="n">
        <v>0.0303030303030303</v>
      </c>
      <c r="AN1834" s="11" t="n">
        <v>0</v>
      </c>
      <c r="AO1834" s="13" t="n">
        <v>0</v>
      </c>
      <c r="AP1834" s="11" t="n">
        <v>2</v>
      </c>
      <c r="AQ1834" s="11" t="n">
        <v>2</v>
      </c>
      <c r="AR1834" s="13" t="n">
        <v>0.0303030303030303</v>
      </c>
      <c r="AS1834" s="13" t="n">
        <v>0.0303030303030303</v>
      </c>
      <c r="AT1834" s="14" t="n">
        <f aca="false">SUMIFS(시도_소아과개폐업!$C$5:$C$293,시도_소아과개폐업!$A$5:$A$293,$D1834,시도_소아과개폐업!$B$5:$B$293,$B1834)</f>
        <v>97</v>
      </c>
      <c r="AU1834" s="14" t="n">
        <f aca="false">SUMIFS(시도_소아과개폐업!$D$5:$D$293,시도_소아과개폐업!$A$5:$A$293,$D1834,시도_소아과개폐업!$B$5:$B$293,$B1834)</f>
        <v>74</v>
      </c>
      <c r="AV1834" s="14" t="n">
        <f aca="false">SUMIFS(시도_소아과개폐업!$F$5:$F$293,시도_소아과개폐업!$A$5:$A$293,$D1834,시도_소아과개폐업!$B$5:$B$293,$B1834)</f>
        <v>23</v>
      </c>
      <c r="AW1834" s="15" t="n">
        <f aca="false">SUMIFS(시도_소아과개폐업!$G$5:$G$293,시도_소아과개폐업!$A$5:$A$293,$D1834,시도_소아과개폐업!$B$5:$B$293,$B1834)</f>
        <v>0.164079822616408</v>
      </c>
      <c r="AX1834" s="14" t="n">
        <f aca="false">SUMIFS(시도_소아과개폐업!$H$5:$H$293,시도_소아과개폐업!$A$5:$A$293,$D1834,시도_소아과개폐업!$B$5:$B$293,$B1834)</f>
        <v>219</v>
      </c>
      <c r="AY1834" s="14" t="n">
        <f aca="false">SUMIFS(시군구_병원급!$E$5:$E$3668,시군구_병원급!$A$5:$A$3668,$A1834,시군구_병원급!$D$5:$D$3668,$D1834)</f>
        <v>6</v>
      </c>
      <c r="AZ1834" s="14" t="n">
        <f aca="false">SUMIFS(시군구_병원급!$F$5:$F$3668,시군구_병원급!$A$5:$A$3668,$A1834,시군구_병원급!$D$5:$D$3668,$D1834)</f>
        <v>4</v>
      </c>
      <c r="BA1834" s="14" t="n">
        <f aca="false">SUMIFS(시군구_병원급!$G$5:$G$3668,시군구_병원급!$A$5:$A$3668,$A1834,시군구_병원급!$D$5:$D$3668,$D1834)</f>
        <v>7</v>
      </c>
      <c r="BB1834" s="14" t="n">
        <f aca="false">SUMIFS(시군구_병원급!$H$5:$H$3668,시군구_병원급!$A$5:$A$3668,$A1834,시군구_병원급!$D$5:$D$3668,$D1834)</f>
        <v>11</v>
      </c>
      <c r="BC1834" s="16" t="n">
        <f aca="false">K1834+AY1834</f>
        <v>10</v>
      </c>
      <c r="BD1834" s="17" t="n">
        <f aca="false">IF(E1834=0,"",(K1834+AY1834)/E1834*1000)</f>
        <v>3.59324469996407</v>
      </c>
      <c r="BE1834" s="16" t="n">
        <f aca="false">AY1834-SUMIFS(시군구_병원급!$E$5:$E$3668,시군구_병원급!$A$5:$A$3668,$A1834,시군구_병원급!$D$5:$D$3668,$D1834-3)</f>
        <v>0</v>
      </c>
      <c r="BF1834" s="16" t="n">
        <f aca="false">IF(AY1834=0,1,0)</f>
        <v>0</v>
      </c>
      <c r="BG1834" s="16" t="n">
        <f aca="false">IF(K1834+AY1834=0,1,0)</f>
        <v>0</v>
      </c>
      <c r="BH1834" s="16" t="n">
        <f aca="false">AF1834+AG1834+AH1834</f>
        <v>31</v>
      </c>
      <c r="BI1834" s="18" t="n">
        <f aca="false">IF(H1834=0,"",BH1834/H1834)</f>
        <v>0.46969696969697</v>
      </c>
      <c r="BJ1834" s="16" t="n">
        <f aca="false">IF(AP1834="","",AP1834+AN1834)</f>
        <v>2</v>
      </c>
    </row>
    <row r="1835" customFormat="false" ht="15" hidden="false" customHeight="true" outlineLevel="0" collapsed="false">
      <c r="A1835" s="9" t="s">
        <v>66</v>
      </c>
      <c r="B1835" s="10" t="s">
        <v>63</v>
      </c>
      <c r="C1835" s="10" t="s">
        <v>67</v>
      </c>
      <c r="D1835" s="9" t="n">
        <v>2024</v>
      </c>
      <c r="E1835" s="11" t="n">
        <v>3081</v>
      </c>
      <c r="F1835" s="11" t="n">
        <v>548</v>
      </c>
      <c r="G1835" s="11" t="n">
        <v>612</v>
      </c>
      <c r="H1835" s="11" t="n">
        <v>65</v>
      </c>
      <c r="I1835" s="11" t="n">
        <v>4139</v>
      </c>
      <c r="J1835" s="11" t="n">
        <v>2620</v>
      </c>
      <c r="K1835" s="11" t="n">
        <v>5</v>
      </c>
      <c r="L1835" s="12" t="n">
        <v>21.0970464135021</v>
      </c>
      <c r="M1835" s="12" t="n">
        <v>1.62284972411555</v>
      </c>
      <c r="N1835" s="13" t="n">
        <v>0.633003140855279</v>
      </c>
      <c r="O1835" s="13" t="n">
        <v>1.34339500162285</v>
      </c>
      <c r="P1835" s="13" t="n">
        <v>0.198636806231743</v>
      </c>
      <c r="Q1835" s="13" t="n">
        <v>-0.148424543946932</v>
      </c>
      <c r="R1835" s="13" t="n">
        <v>-0.0239234449760766</v>
      </c>
      <c r="S1835" s="11" t="n">
        <v>0</v>
      </c>
      <c r="T1835" s="13" t="n">
        <v>-0.0151515151515151</v>
      </c>
      <c r="U1835" s="13" t="n">
        <v>-0.00456950456950456</v>
      </c>
      <c r="V1835" s="11" t="n">
        <v>0</v>
      </c>
      <c r="W1835" s="13"/>
      <c r="X1835" s="11"/>
      <c r="Y1835" s="11"/>
      <c r="Z1835" s="11"/>
      <c r="AA1835" s="11"/>
      <c r="AB1835" s="10" t="s">
        <v>516</v>
      </c>
      <c r="AC1835" s="11" t="n">
        <v>25</v>
      </c>
      <c r="AD1835" s="11" t="n">
        <v>3</v>
      </c>
      <c r="AE1835" s="11" t="n">
        <v>7</v>
      </c>
      <c r="AF1835" s="11" t="n">
        <v>24</v>
      </c>
      <c r="AG1835" s="11" t="n">
        <v>6</v>
      </c>
      <c r="AH1835" s="11" t="n">
        <v>0</v>
      </c>
      <c r="AI1835" s="13" t="n">
        <v>0.384615384615385</v>
      </c>
      <c r="AJ1835" s="13" t="n">
        <v>0.0461538461538462</v>
      </c>
      <c r="AK1835" s="13" t="n">
        <v>0.107692307692308</v>
      </c>
      <c r="AL1835" s="13" t="n">
        <v>0.369230769230769</v>
      </c>
      <c r="AM1835" s="13" t="n">
        <v>0.0923076923076923</v>
      </c>
      <c r="AN1835" s="11" t="n">
        <v>2</v>
      </c>
      <c r="AO1835" s="13" t="n">
        <v>0.0298507462686567</v>
      </c>
      <c r="AP1835" s="11" t="n">
        <v>3</v>
      </c>
      <c r="AQ1835" s="11" t="n">
        <v>2</v>
      </c>
      <c r="AR1835" s="13" t="n">
        <v>0.0441176470588235</v>
      </c>
      <c r="AS1835" s="13" t="n">
        <v>0.0294117647058824</v>
      </c>
      <c r="AT1835" s="14" t="n">
        <f aca="false">SUMIFS(시도_소아과개폐업!$C$5:$C$293,시도_소아과개폐업!$A$5:$A$293,$D1835,시도_소아과개폐업!$B$5:$B$293,$B1835)</f>
        <v>97</v>
      </c>
      <c r="AU1835" s="14" t="n">
        <f aca="false">SUMIFS(시도_소아과개폐업!$D$5:$D$293,시도_소아과개폐업!$A$5:$A$293,$D1835,시도_소아과개폐업!$B$5:$B$293,$B1835)</f>
        <v>74</v>
      </c>
      <c r="AV1835" s="14" t="n">
        <f aca="false">SUMIFS(시도_소아과개폐업!$F$5:$F$293,시도_소아과개폐업!$A$5:$A$293,$D1835,시도_소아과개폐업!$B$5:$B$293,$B1835)</f>
        <v>23</v>
      </c>
      <c r="AW1835" s="15" t="n">
        <f aca="false">SUMIFS(시도_소아과개폐업!$G$5:$G$293,시도_소아과개폐업!$A$5:$A$293,$D1835,시도_소아과개폐업!$B$5:$B$293,$B1835)</f>
        <v>0.164079822616408</v>
      </c>
      <c r="AX1835" s="14" t="n">
        <f aca="false">SUMIFS(시도_소아과개폐업!$H$5:$H$293,시도_소아과개폐업!$A$5:$A$293,$D1835,시도_소아과개폐업!$B$5:$B$293,$B1835)</f>
        <v>219</v>
      </c>
      <c r="AY1835" s="14" t="n">
        <f aca="false">SUMIFS(시군구_병원급!$E$5:$E$3668,시군구_병원급!$A$5:$A$3668,$A1835,시군구_병원급!$D$5:$D$3668,$D1835)</f>
        <v>2</v>
      </c>
      <c r="AZ1835" s="14" t="n">
        <f aca="false">SUMIFS(시군구_병원급!$F$5:$F$3668,시군구_병원급!$A$5:$A$3668,$A1835,시군구_병원급!$D$5:$D$3668,$D1835)</f>
        <v>1</v>
      </c>
      <c r="BA1835" s="14" t="n">
        <f aca="false">SUMIFS(시군구_병원급!$G$5:$G$3668,시군구_병원급!$A$5:$A$3668,$A1835,시군구_병원급!$D$5:$D$3668,$D1835)</f>
        <v>4</v>
      </c>
      <c r="BB1835" s="14" t="n">
        <f aca="false">SUMIFS(시군구_병원급!$H$5:$H$3668,시군구_병원급!$A$5:$A$3668,$A1835,시군구_병원급!$D$5:$D$3668,$D1835)</f>
        <v>9</v>
      </c>
      <c r="BC1835" s="16" t="n">
        <f aca="false">K1835+AY1835</f>
        <v>7</v>
      </c>
      <c r="BD1835" s="17" t="n">
        <f aca="false">IF(E1835=0,"",(K1835+AY1835)/E1835*1000)</f>
        <v>2.27198961376177</v>
      </c>
      <c r="BE1835" s="16" t="n">
        <f aca="false">AY1835-SUMIFS(시군구_병원급!$E$5:$E$3668,시군구_병원급!$A$5:$A$3668,$A1835,시군구_병원급!$D$5:$D$3668,$D1835-3)</f>
        <v>-1</v>
      </c>
      <c r="BF1835" s="16" t="n">
        <f aca="false">IF(AY1835=0,1,0)</f>
        <v>0</v>
      </c>
      <c r="BG1835" s="16" t="n">
        <f aca="false">IF(K1835+AY1835=0,1,0)</f>
        <v>0</v>
      </c>
      <c r="BH1835" s="16" t="n">
        <f aca="false">AF1835+AG1835+AH1835</f>
        <v>30</v>
      </c>
      <c r="BI1835" s="18" t="n">
        <f aca="false">IF(H1835=0,"",BH1835/H1835)</f>
        <v>0.461538461538462</v>
      </c>
      <c r="BJ1835" s="16" t="n">
        <f aca="false">IF(AP1835="","",AP1835+AN1835)</f>
        <v>5</v>
      </c>
    </row>
    <row r="1836" customFormat="false" ht="15" hidden="false" customHeight="true" outlineLevel="0" collapsed="false">
      <c r="A1836" s="9" t="s">
        <v>68</v>
      </c>
      <c r="B1836" s="10" t="s">
        <v>63</v>
      </c>
      <c r="C1836" s="10" t="s">
        <v>69</v>
      </c>
      <c r="D1836" s="9" t="n">
        <v>2024</v>
      </c>
      <c r="E1836" s="11" t="n">
        <v>5785</v>
      </c>
      <c r="F1836" s="11" t="n">
        <v>962</v>
      </c>
      <c r="G1836" s="11" t="n">
        <v>1045</v>
      </c>
      <c r="H1836" s="11" t="n">
        <v>94</v>
      </c>
      <c r="I1836" s="11" t="n">
        <v>4583</v>
      </c>
      <c r="J1836" s="11" t="n">
        <v>3132</v>
      </c>
      <c r="K1836" s="11" t="n">
        <v>9</v>
      </c>
      <c r="L1836" s="12" t="n">
        <v>16.2489196197061</v>
      </c>
      <c r="M1836" s="12" t="n">
        <v>1.55574762316335</v>
      </c>
      <c r="N1836" s="13" t="n">
        <v>0.683395156011346</v>
      </c>
      <c r="O1836" s="13" t="n">
        <v>0.792221261884183</v>
      </c>
      <c r="P1836" s="13" t="n">
        <v>0.180639585133967</v>
      </c>
      <c r="Q1836" s="13" t="n">
        <v>-0.1956340378198</v>
      </c>
      <c r="R1836" s="13" t="n">
        <v>-0.153160453808752</v>
      </c>
      <c r="S1836" s="11" t="n">
        <v>0</v>
      </c>
      <c r="T1836" s="13" t="n">
        <v>-0.0600000000000001</v>
      </c>
      <c r="U1836" s="13" t="n">
        <v>-0.0369825593612103</v>
      </c>
      <c r="V1836" s="11" t="n">
        <v>0</v>
      </c>
      <c r="W1836" s="13"/>
      <c r="X1836" s="11"/>
      <c r="Y1836" s="11"/>
      <c r="Z1836" s="11"/>
      <c r="AA1836" s="11"/>
      <c r="AB1836" s="10" t="s">
        <v>516</v>
      </c>
      <c r="AC1836" s="11" t="n">
        <v>37</v>
      </c>
      <c r="AD1836" s="11" t="n">
        <v>12</v>
      </c>
      <c r="AE1836" s="11" t="n">
        <v>25</v>
      </c>
      <c r="AF1836" s="11" t="n">
        <v>12</v>
      </c>
      <c r="AG1836" s="11" t="n">
        <v>8</v>
      </c>
      <c r="AH1836" s="11" t="n">
        <v>0</v>
      </c>
      <c r="AI1836" s="13" t="n">
        <v>0.393617021276596</v>
      </c>
      <c r="AJ1836" s="13" t="n">
        <v>0.127659574468085</v>
      </c>
      <c r="AK1836" s="13" t="n">
        <v>0.265957446808511</v>
      </c>
      <c r="AL1836" s="13" t="n">
        <v>0.127659574468085</v>
      </c>
      <c r="AM1836" s="13" t="n">
        <v>0.0851063829787234</v>
      </c>
      <c r="AN1836" s="11" t="n">
        <v>2</v>
      </c>
      <c r="AO1836" s="13" t="n">
        <v>0.0208333333333333</v>
      </c>
      <c r="AP1836" s="11" t="n">
        <v>6</v>
      </c>
      <c r="AQ1836" s="11" t="n">
        <v>2</v>
      </c>
      <c r="AR1836" s="13" t="n">
        <v>0.06</v>
      </c>
      <c r="AS1836" s="13" t="n">
        <v>0.02</v>
      </c>
      <c r="AT1836" s="14" t="n">
        <f aca="false">SUMIFS(시도_소아과개폐업!$C$5:$C$293,시도_소아과개폐업!$A$5:$A$293,$D1836,시도_소아과개폐업!$B$5:$B$293,$B1836)</f>
        <v>97</v>
      </c>
      <c r="AU1836" s="14" t="n">
        <f aca="false">SUMIFS(시도_소아과개폐업!$D$5:$D$293,시도_소아과개폐업!$A$5:$A$293,$D1836,시도_소아과개폐업!$B$5:$B$293,$B1836)</f>
        <v>74</v>
      </c>
      <c r="AV1836" s="14" t="n">
        <f aca="false">SUMIFS(시도_소아과개폐업!$F$5:$F$293,시도_소아과개폐업!$A$5:$A$293,$D1836,시도_소아과개폐업!$B$5:$B$293,$B1836)</f>
        <v>23</v>
      </c>
      <c r="AW1836" s="15" t="n">
        <f aca="false">SUMIFS(시도_소아과개폐업!$G$5:$G$293,시도_소아과개폐업!$A$5:$A$293,$D1836,시도_소아과개폐업!$B$5:$B$293,$B1836)</f>
        <v>0.164079822616408</v>
      </c>
      <c r="AX1836" s="14" t="n">
        <f aca="false">SUMIFS(시도_소아과개폐업!$H$5:$H$293,시도_소아과개폐업!$A$5:$A$293,$D1836,시도_소아과개폐업!$B$5:$B$293,$B1836)</f>
        <v>219</v>
      </c>
      <c r="AY1836" s="14" t="n">
        <f aca="false">SUMIFS(시군구_병원급!$E$5:$E$3668,시군구_병원급!$A$5:$A$3668,$A1836,시군구_병원급!$D$5:$D$3668,$D1836)</f>
        <v>1</v>
      </c>
      <c r="AZ1836" s="14" t="n">
        <f aca="false">SUMIFS(시군구_병원급!$F$5:$F$3668,시군구_병원급!$A$5:$A$3668,$A1836,시군구_병원급!$D$5:$D$3668,$D1836)</f>
        <v>1</v>
      </c>
      <c r="BA1836" s="14" t="n">
        <f aca="false">SUMIFS(시군구_병원급!$G$5:$G$3668,시군구_병원급!$A$5:$A$3668,$A1836,시군구_병원급!$D$5:$D$3668,$D1836)</f>
        <v>2</v>
      </c>
      <c r="BB1836" s="14" t="n">
        <f aca="false">SUMIFS(시군구_병원급!$H$5:$H$3668,시군구_병원급!$A$5:$A$3668,$A1836,시군구_병원급!$D$5:$D$3668,$D1836)</f>
        <v>2</v>
      </c>
      <c r="BC1836" s="16" t="n">
        <f aca="false">K1836+AY1836</f>
        <v>10</v>
      </c>
      <c r="BD1836" s="17" t="n">
        <f aca="false">IF(E1836=0,"",(K1836+AY1836)/E1836*1000)</f>
        <v>1.7286084701815</v>
      </c>
      <c r="BE1836" s="16" t="n">
        <f aca="false">AY1836-SUMIFS(시군구_병원급!$E$5:$E$3668,시군구_병원급!$A$5:$A$3668,$A1836,시군구_병원급!$D$5:$D$3668,$D1836-3)</f>
        <v>-1</v>
      </c>
      <c r="BF1836" s="16" t="n">
        <f aca="false">IF(AY1836=0,1,0)</f>
        <v>0</v>
      </c>
      <c r="BG1836" s="16" t="n">
        <f aca="false">IF(K1836+AY1836=0,1,0)</f>
        <v>0</v>
      </c>
      <c r="BH1836" s="16" t="n">
        <f aca="false">AF1836+AG1836+AH1836</f>
        <v>20</v>
      </c>
      <c r="BI1836" s="18" t="n">
        <f aca="false">IF(H1836=0,"",BH1836/H1836)</f>
        <v>0.212765957446809</v>
      </c>
      <c r="BJ1836" s="16" t="n">
        <f aca="false">IF(AP1836="","",AP1836+AN1836)</f>
        <v>8</v>
      </c>
    </row>
    <row r="1837" customFormat="false" ht="15" hidden="false" customHeight="true" outlineLevel="0" collapsed="false">
      <c r="A1837" s="9" t="s">
        <v>70</v>
      </c>
      <c r="B1837" s="10" t="s">
        <v>63</v>
      </c>
      <c r="C1837" s="10" t="s">
        <v>71</v>
      </c>
      <c r="D1837" s="9" t="n">
        <v>2024</v>
      </c>
      <c r="E1837" s="11" t="n">
        <v>9139</v>
      </c>
      <c r="F1837" s="11" t="n">
        <v>1553</v>
      </c>
      <c r="G1837" s="11" t="n">
        <v>1666</v>
      </c>
      <c r="H1837" s="11" t="n">
        <v>141</v>
      </c>
      <c r="I1837" s="11" t="n">
        <v>6816</v>
      </c>
      <c r="J1837" s="11" t="n">
        <v>4430</v>
      </c>
      <c r="K1837" s="11" t="n">
        <v>19</v>
      </c>
      <c r="L1837" s="12" t="n">
        <v>15.4283838494365</v>
      </c>
      <c r="M1837" s="12" t="n">
        <v>2.07900207900208</v>
      </c>
      <c r="N1837" s="13" t="n">
        <v>0.649941314553991</v>
      </c>
      <c r="O1837" s="13" t="n">
        <v>0.745814640551483</v>
      </c>
      <c r="P1837" s="13" t="n">
        <v>0.182295655979867</v>
      </c>
      <c r="Q1837" s="13" t="n">
        <v>-0.190594278628997</v>
      </c>
      <c r="R1837" s="13" t="n">
        <v>-0.0911074740861975</v>
      </c>
      <c r="S1837" s="11" t="n">
        <v>-1</v>
      </c>
      <c r="T1837" s="13" t="n">
        <v>-0.0342465753424658</v>
      </c>
      <c r="U1837" s="13" t="n">
        <v>-0.0195627157652474</v>
      </c>
      <c r="V1837" s="11" t="n">
        <v>0</v>
      </c>
      <c r="W1837" s="13"/>
      <c r="X1837" s="11"/>
      <c r="Y1837" s="11"/>
      <c r="Z1837" s="11"/>
      <c r="AA1837" s="11"/>
      <c r="AB1837" s="10" t="s">
        <v>516</v>
      </c>
      <c r="AC1837" s="11" t="n">
        <v>82</v>
      </c>
      <c r="AD1837" s="11" t="n">
        <v>13</v>
      </c>
      <c r="AE1837" s="11" t="n">
        <v>37</v>
      </c>
      <c r="AF1837" s="11" t="n">
        <v>7</v>
      </c>
      <c r="AG1837" s="11" t="n">
        <v>2</v>
      </c>
      <c r="AH1837" s="11" t="n">
        <v>0</v>
      </c>
      <c r="AI1837" s="13" t="n">
        <v>0.581560283687943</v>
      </c>
      <c r="AJ1837" s="13" t="n">
        <v>0.0921985815602837</v>
      </c>
      <c r="AK1837" s="13" t="n">
        <v>0.262411347517731</v>
      </c>
      <c r="AL1837" s="13" t="n">
        <v>0.049645390070922</v>
      </c>
      <c r="AM1837" s="13" t="n">
        <v>0.0141843971631206</v>
      </c>
      <c r="AN1837" s="11" t="n">
        <v>3</v>
      </c>
      <c r="AO1837" s="13" t="n">
        <v>0.0208333333333333</v>
      </c>
      <c r="AP1837" s="11" t="n">
        <v>7</v>
      </c>
      <c r="AQ1837" s="11" t="n">
        <v>2</v>
      </c>
      <c r="AR1837" s="13" t="n">
        <v>0.0469798657718121</v>
      </c>
      <c r="AS1837" s="13" t="n">
        <v>0.0134228187919463</v>
      </c>
      <c r="AT1837" s="14" t="n">
        <f aca="false">SUMIFS(시도_소아과개폐업!$C$5:$C$293,시도_소아과개폐업!$A$5:$A$293,$D1837,시도_소아과개폐업!$B$5:$B$293,$B1837)</f>
        <v>97</v>
      </c>
      <c r="AU1837" s="14" t="n">
        <f aca="false">SUMIFS(시도_소아과개폐업!$D$5:$D$293,시도_소아과개폐업!$A$5:$A$293,$D1837,시도_소아과개폐업!$B$5:$B$293,$B1837)</f>
        <v>74</v>
      </c>
      <c r="AV1837" s="14" t="n">
        <f aca="false">SUMIFS(시도_소아과개폐업!$F$5:$F$293,시도_소아과개폐업!$A$5:$A$293,$D1837,시도_소아과개폐업!$B$5:$B$293,$B1837)</f>
        <v>23</v>
      </c>
      <c r="AW1837" s="15" t="n">
        <f aca="false">SUMIFS(시도_소아과개폐업!$G$5:$G$293,시도_소아과개폐업!$A$5:$A$293,$D1837,시도_소아과개폐업!$B$5:$B$293,$B1837)</f>
        <v>0.164079822616408</v>
      </c>
      <c r="AX1837" s="14" t="n">
        <f aca="false">SUMIFS(시도_소아과개폐업!$H$5:$H$293,시도_소아과개폐업!$A$5:$A$293,$D1837,시도_소아과개폐업!$B$5:$B$293,$B1837)</f>
        <v>219</v>
      </c>
      <c r="AY1837" s="14" t="n">
        <f aca="false">SUMIFS(시군구_병원급!$E$5:$E$3668,시군구_병원급!$A$5:$A$3668,$A1837,시군구_병원급!$D$5:$D$3668,$D1837)</f>
        <v>3</v>
      </c>
      <c r="AZ1837" s="14" t="n">
        <f aca="false">SUMIFS(시군구_병원급!$F$5:$F$3668,시군구_병원급!$A$5:$A$3668,$A1837,시군구_병원급!$D$5:$D$3668,$D1837)</f>
        <v>2</v>
      </c>
      <c r="BA1837" s="14" t="n">
        <f aca="false">SUMIFS(시군구_병원급!$G$5:$G$3668,시군구_병원급!$A$5:$A$3668,$A1837,시군구_병원급!$D$5:$D$3668,$D1837)</f>
        <v>6</v>
      </c>
      <c r="BB1837" s="14" t="n">
        <f aca="false">SUMIFS(시군구_병원급!$H$5:$H$3668,시군구_병원급!$A$5:$A$3668,$A1837,시군구_병원급!$D$5:$D$3668,$D1837)</f>
        <v>10</v>
      </c>
      <c r="BC1837" s="16" t="n">
        <f aca="false">K1837+AY1837</f>
        <v>22</v>
      </c>
      <c r="BD1837" s="17" t="n">
        <f aca="false">IF(E1837=0,"",(K1837+AY1837)/E1837*1000)</f>
        <v>2.4072655651603</v>
      </c>
      <c r="BE1837" s="16" t="n">
        <f aca="false">AY1837-SUMIFS(시군구_병원급!$E$5:$E$3668,시군구_병원급!$A$5:$A$3668,$A1837,시군구_병원급!$D$5:$D$3668,$D1837-3)</f>
        <v>0</v>
      </c>
      <c r="BF1837" s="16" t="n">
        <f aca="false">IF(AY1837=0,1,0)</f>
        <v>0</v>
      </c>
      <c r="BG1837" s="16" t="n">
        <f aca="false">IF(K1837+AY1837=0,1,0)</f>
        <v>0</v>
      </c>
      <c r="BH1837" s="16" t="n">
        <f aca="false">AF1837+AG1837+AH1837</f>
        <v>9</v>
      </c>
      <c r="BI1837" s="18" t="n">
        <f aca="false">IF(H1837=0,"",BH1837/H1837)</f>
        <v>0.0638297872340426</v>
      </c>
      <c r="BJ1837" s="16" t="n">
        <f aca="false">IF(AP1837="","",AP1837+AN1837)</f>
        <v>10</v>
      </c>
    </row>
    <row r="1838" customFormat="false" ht="15" hidden="false" customHeight="true" outlineLevel="0" collapsed="false">
      <c r="A1838" s="9" t="s">
        <v>72</v>
      </c>
      <c r="B1838" s="10" t="s">
        <v>63</v>
      </c>
      <c r="C1838" s="10" t="s">
        <v>73</v>
      </c>
      <c r="D1838" s="9" t="n">
        <v>2024</v>
      </c>
      <c r="E1838" s="11" t="n">
        <v>7233</v>
      </c>
      <c r="F1838" s="11" t="n">
        <v>1172</v>
      </c>
      <c r="G1838" s="11" t="n">
        <v>1263</v>
      </c>
      <c r="H1838" s="11" t="n">
        <v>126</v>
      </c>
      <c r="I1838" s="11" t="n">
        <v>5700</v>
      </c>
      <c r="J1838" s="11" t="n">
        <v>4079</v>
      </c>
      <c r="K1838" s="11" t="n">
        <v>17</v>
      </c>
      <c r="L1838" s="12" t="n">
        <v>17.4201576109498</v>
      </c>
      <c r="M1838" s="12" t="n">
        <v>2.35033872528688</v>
      </c>
      <c r="N1838" s="13" t="n">
        <v>0.715614035087719</v>
      </c>
      <c r="O1838" s="13" t="n">
        <v>0.788054749066777</v>
      </c>
      <c r="P1838" s="13" t="n">
        <v>0.174616341766902</v>
      </c>
      <c r="Q1838" s="13" t="n">
        <v>-0.210112482254013</v>
      </c>
      <c r="R1838" s="13" t="n">
        <v>-0.148921832884097</v>
      </c>
      <c r="S1838" s="11" t="n">
        <v>-1</v>
      </c>
      <c r="T1838" s="13" t="n">
        <v>-0.0869565217391305</v>
      </c>
      <c r="U1838" s="13" t="n">
        <v>-0.0629623541015946</v>
      </c>
      <c r="V1838" s="11" t="n">
        <v>0</v>
      </c>
      <c r="W1838" s="13"/>
      <c r="X1838" s="11"/>
      <c r="Y1838" s="11"/>
      <c r="Z1838" s="11"/>
      <c r="AA1838" s="11"/>
      <c r="AB1838" s="10" t="s">
        <v>516</v>
      </c>
      <c r="AC1838" s="11" t="n">
        <v>57</v>
      </c>
      <c r="AD1838" s="11" t="n">
        <v>33</v>
      </c>
      <c r="AE1838" s="11" t="n">
        <v>32</v>
      </c>
      <c r="AF1838" s="11" t="n">
        <v>3</v>
      </c>
      <c r="AG1838" s="11" t="n">
        <v>0</v>
      </c>
      <c r="AH1838" s="11" t="n">
        <v>1</v>
      </c>
      <c r="AI1838" s="13" t="n">
        <v>0.452380952380952</v>
      </c>
      <c r="AJ1838" s="13" t="n">
        <v>0.261904761904762</v>
      </c>
      <c r="AK1838" s="13" t="n">
        <v>0.253968253968254</v>
      </c>
      <c r="AL1838" s="13" t="n">
        <v>0.0238095238095238</v>
      </c>
      <c r="AM1838" s="13" t="n">
        <v>0</v>
      </c>
      <c r="AN1838" s="11" t="n">
        <v>1</v>
      </c>
      <c r="AO1838" s="13" t="n">
        <v>0.0078740157480315</v>
      </c>
      <c r="AP1838" s="11" t="n">
        <v>13</v>
      </c>
      <c r="AQ1838" s="11" t="n">
        <v>1</v>
      </c>
      <c r="AR1838" s="13" t="n">
        <v>0.0935251798561151</v>
      </c>
      <c r="AS1838" s="13" t="n">
        <v>0.00719424460431655</v>
      </c>
      <c r="AT1838" s="14" t="n">
        <f aca="false">SUMIFS(시도_소아과개폐업!$C$5:$C$293,시도_소아과개폐업!$A$5:$A$293,$D1838,시도_소아과개폐업!$B$5:$B$293,$B1838)</f>
        <v>97</v>
      </c>
      <c r="AU1838" s="14" t="n">
        <f aca="false">SUMIFS(시도_소아과개폐업!$D$5:$D$293,시도_소아과개폐업!$A$5:$A$293,$D1838,시도_소아과개폐업!$B$5:$B$293,$B1838)</f>
        <v>74</v>
      </c>
      <c r="AV1838" s="14" t="n">
        <f aca="false">SUMIFS(시도_소아과개폐업!$F$5:$F$293,시도_소아과개폐업!$A$5:$A$293,$D1838,시도_소아과개폐업!$B$5:$B$293,$B1838)</f>
        <v>23</v>
      </c>
      <c r="AW1838" s="15" t="n">
        <f aca="false">SUMIFS(시도_소아과개폐업!$G$5:$G$293,시도_소아과개폐업!$A$5:$A$293,$D1838,시도_소아과개폐업!$B$5:$B$293,$B1838)</f>
        <v>0.164079822616408</v>
      </c>
      <c r="AX1838" s="14" t="n">
        <f aca="false">SUMIFS(시도_소아과개폐업!$H$5:$H$293,시도_소아과개폐업!$A$5:$A$293,$D1838,시도_소아과개폐업!$B$5:$B$293,$B1838)</f>
        <v>219</v>
      </c>
      <c r="AY1838" s="14" t="n">
        <f aca="false">SUMIFS(시군구_병원급!$E$5:$E$3668,시군구_병원급!$A$5:$A$3668,$A1838,시군구_병원급!$D$5:$D$3668,$D1838)</f>
        <v>2</v>
      </c>
      <c r="AZ1838" s="14" t="n">
        <f aca="false">SUMIFS(시군구_병원급!$F$5:$F$3668,시군구_병원급!$A$5:$A$3668,$A1838,시군구_병원급!$D$5:$D$3668,$D1838)</f>
        <v>2</v>
      </c>
      <c r="BA1838" s="14" t="n">
        <f aca="false">SUMIFS(시군구_병원급!$G$5:$G$3668,시군구_병원급!$A$5:$A$3668,$A1838,시군구_병원급!$D$5:$D$3668,$D1838)</f>
        <v>6</v>
      </c>
      <c r="BB1838" s="14" t="n">
        <f aca="false">SUMIFS(시군구_병원급!$H$5:$H$3668,시군구_병원급!$A$5:$A$3668,$A1838,시군구_병원급!$D$5:$D$3668,$D1838)</f>
        <v>13</v>
      </c>
      <c r="BC1838" s="16" t="n">
        <f aca="false">K1838+AY1838</f>
        <v>19</v>
      </c>
      <c r="BD1838" s="17" t="n">
        <f aca="false">IF(E1838=0,"",(K1838+AY1838)/E1838*1000)</f>
        <v>2.62684916355592</v>
      </c>
      <c r="BE1838" s="16" t="n">
        <f aca="false">AY1838-SUMIFS(시군구_병원급!$E$5:$E$3668,시군구_병원급!$A$5:$A$3668,$A1838,시군구_병원급!$D$5:$D$3668,$D1838-3)</f>
        <v>0</v>
      </c>
      <c r="BF1838" s="16" t="n">
        <f aca="false">IF(AY1838=0,1,0)</f>
        <v>0</v>
      </c>
      <c r="BG1838" s="16" t="n">
        <f aca="false">IF(K1838+AY1838=0,1,0)</f>
        <v>0</v>
      </c>
      <c r="BH1838" s="16" t="n">
        <f aca="false">AF1838+AG1838+AH1838</f>
        <v>4</v>
      </c>
      <c r="BI1838" s="18" t="n">
        <f aca="false">IF(H1838=0,"",BH1838/H1838)</f>
        <v>0.0317460317460317</v>
      </c>
      <c r="BJ1838" s="16" t="n">
        <f aca="false">IF(AP1838="","",AP1838+AN1838)</f>
        <v>14</v>
      </c>
    </row>
    <row r="1839" customFormat="false" ht="15" hidden="false" customHeight="true" outlineLevel="0" collapsed="false">
      <c r="A1839" s="9" t="s">
        <v>74</v>
      </c>
      <c r="B1839" s="10" t="s">
        <v>63</v>
      </c>
      <c r="C1839" s="10" t="s">
        <v>75</v>
      </c>
      <c r="D1839" s="9" t="n">
        <v>2024</v>
      </c>
      <c r="E1839" s="11" t="n">
        <v>9245</v>
      </c>
      <c r="F1839" s="11" t="n">
        <v>1434</v>
      </c>
      <c r="G1839" s="11" t="n">
        <v>1441</v>
      </c>
      <c r="H1839" s="11" t="n">
        <v>175</v>
      </c>
      <c r="I1839" s="11" t="n">
        <v>7657</v>
      </c>
      <c r="J1839" s="11" t="n">
        <v>5384</v>
      </c>
      <c r="K1839" s="11" t="n">
        <v>15</v>
      </c>
      <c r="L1839" s="12" t="n">
        <v>18.9291508923743</v>
      </c>
      <c r="M1839" s="12" t="n">
        <v>1.62249864791779</v>
      </c>
      <c r="N1839" s="13" t="n">
        <v>0.703147446780724</v>
      </c>
      <c r="O1839" s="13" t="n">
        <v>0.82823147647377</v>
      </c>
      <c r="P1839" s="13" t="n">
        <v>0.155868036776636</v>
      </c>
      <c r="Q1839" s="13" t="n">
        <v>-0.144060735117119</v>
      </c>
      <c r="R1839" s="13" t="n">
        <v>-0.0908517350157728</v>
      </c>
      <c r="S1839" s="11" t="n">
        <v>-1</v>
      </c>
      <c r="T1839" s="13" t="n">
        <v>-0.0277777777777778</v>
      </c>
      <c r="U1839" s="13" t="n">
        <v>-0.020468210310861</v>
      </c>
      <c r="V1839" s="11" t="n">
        <v>0</v>
      </c>
      <c r="W1839" s="13"/>
      <c r="X1839" s="11"/>
      <c r="Y1839" s="11"/>
      <c r="Z1839" s="11"/>
      <c r="AA1839" s="11"/>
      <c r="AB1839" s="10" t="s">
        <v>516</v>
      </c>
      <c r="AC1839" s="11" t="n">
        <v>78</v>
      </c>
      <c r="AD1839" s="11" t="n">
        <v>37</v>
      </c>
      <c r="AE1839" s="11" t="n">
        <v>50</v>
      </c>
      <c r="AF1839" s="11" t="n">
        <v>8</v>
      </c>
      <c r="AG1839" s="11" t="n">
        <v>2</v>
      </c>
      <c r="AH1839" s="11" t="n">
        <v>0</v>
      </c>
      <c r="AI1839" s="13" t="n">
        <v>0.445714285714286</v>
      </c>
      <c r="AJ1839" s="13" t="n">
        <v>0.211428571428571</v>
      </c>
      <c r="AK1839" s="13" t="n">
        <v>0.285714285714286</v>
      </c>
      <c r="AL1839" s="13" t="n">
        <v>0.0457142857142857</v>
      </c>
      <c r="AM1839" s="13" t="n">
        <v>0.0114285714285714</v>
      </c>
      <c r="AN1839" s="11" t="n">
        <v>1</v>
      </c>
      <c r="AO1839" s="13" t="n">
        <v>0.00568181818181818</v>
      </c>
      <c r="AP1839" s="11" t="n">
        <v>12</v>
      </c>
      <c r="AQ1839" s="11" t="n">
        <v>8</v>
      </c>
      <c r="AR1839" s="13" t="n">
        <v>0.0662983425414365</v>
      </c>
      <c r="AS1839" s="13" t="n">
        <v>0.0441988950276243</v>
      </c>
      <c r="AT1839" s="14" t="n">
        <f aca="false">SUMIFS(시도_소아과개폐업!$C$5:$C$293,시도_소아과개폐업!$A$5:$A$293,$D1839,시도_소아과개폐업!$B$5:$B$293,$B1839)</f>
        <v>97</v>
      </c>
      <c r="AU1839" s="14" t="n">
        <f aca="false">SUMIFS(시도_소아과개폐업!$D$5:$D$293,시도_소아과개폐업!$A$5:$A$293,$D1839,시도_소아과개폐업!$B$5:$B$293,$B1839)</f>
        <v>74</v>
      </c>
      <c r="AV1839" s="14" t="n">
        <f aca="false">SUMIFS(시도_소아과개폐업!$F$5:$F$293,시도_소아과개폐업!$A$5:$A$293,$D1839,시도_소아과개폐업!$B$5:$B$293,$B1839)</f>
        <v>23</v>
      </c>
      <c r="AW1839" s="15" t="n">
        <f aca="false">SUMIFS(시도_소아과개폐업!$G$5:$G$293,시도_소아과개폐업!$A$5:$A$293,$D1839,시도_소아과개폐업!$B$5:$B$293,$B1839)</f>
        <v>0.164079822616408</v>
      </c>
      <c r="AX1839" s="14" t="n">
        <f aca="false">SUMIFS(시도_소아과개폐업!$H$5:$H$293,시도_소아과개폐업!$A$5:$A$293,$D1839,시도_소아과개폐업!$B$5:$B$293,$B1839)</f>
        <v>219</v>
      </c>
      <c r="AY1839" s="14" t="n">
        <f aca="false">SUMIFS(시군구_병원급!$E$5:$E$3668,시군구_병원급!$A$5:$A$3668,$A1839,시군구_병원급!$D$5:$D$3668,$D1839)</f>
        <v>7</v>
      </c>
      <c r="AZ1839" s="14" t="n">
        <f aca="false">SUMIFS(시군구_병원급!$F$5:$F$3668,시군구_병원급!$A$5:$A$3668,$A1839,시군구_병원급!$D$5:$D$3668,$D1839)</f>
        <v>4</v>
      </c>
      <c r="BA1839" s="14" t="n">
        <f aca="false">SUMIFS(시군구_병원급!$G$5:$G$3668,시군구_병원급!$A$5:$A$3668,$A1839,시군구_병원급!$D$5:$D$3668,$D1839)</f>
        <v>17</v>
      </c>
      <c r="BB1839" s="14" t="n">
        <f aca="false">SUMIFS(시군구_병원급!$H$5:$H$3668,시군구_병원급!$A$5:$A$3668,$A1839,시군구_병원급!$D$5:$D$3668,$D1839)</f>
        <v>32</v>
      </c>
      <c r="BC1839" s="16" t="n">
        <f aca="false">K1839+AY1839</f>
        <v>22</v>
      </c>
      <c r="BD1839" s="17" t="n">
        <f aca="false">IF(E1839=0,"",(K1839+AY1839)/E1839*1000)</f>
        <v>2.37966468361276</v>
      </c>
      <c r="BE1839" s="16" t="n">
        <f aca="false">AY1839-SUMIFS(시군구_병원급!$E$5:$E$3668,시군구_병원급!$A$5:$A$3668,$A1839,시군구_병원급!$D$5:$D$3668,$D1839-3)</f>
        <v>1</v>
      </c>
      <c r="BF1839" s="16" t="n">
        <f aca="false">IF(AY1839=0,1,0)</f>
        <v>0</v>
      </c>
      <c r="BG1839" s="16" t="n">
        <f aca="false">IF(K1839+AY1839=0,1,0)</f>
        <v>0</v>
      </c>
      <c r="BH1839" s="16" t="n">
        <f aca="false">AF1839+AG1839+AH1839</f>
        <v>10</v>
      </c>
      <c r="BI1839" s="18" t="n">
        <f aca="false">IF(H1839=0,"",BH1839/H1839)</f>
        <v>0.0571428571428571</v>
      </c>
      <c r="BJ1839" s="16" t="n">
        <f aca="false">IF(AP1839="","",AP1839+AN1839)</f>
        <v>13</v>
      </c>
    </row>
    <row r="1840" customFormat="false" ht="15" hidden="false" customHeight="true" outlineLevel="0" collapsed="false">
      <c r="A1840" s="9" t="s">
        <v>76</v>
      </c>
      <c r="B1840" s="10" t="s">
        <v>63</v>
      </c>
      <c r="C1840" s="10" t="s">
        <v>77</v>
      </c>
      <c r="D1840" s="9" t="n">
        <v>2024</v>
      </c>
      <c r="E1840" s="11" t="n">
        <v>9721</v>
      </c>
      <c r="F1840" s="11" t="n">
        <v>1630</v>
      </c>
      <c r="G1840" s="11" t="n">
        <v>1733</v>
      </c>
      <c r="H1840" s="11" t="n">
        <v>164</v>
      </c>
      <c r="I1840" s="11" t="n">
        <v>8430</v>
      </c>
      <c r="J1840" s="11" t="n">
        <v>6214</v>
      </c>
      <c r="K1840" s="11" t="n">
        <v>16</v>
      </c>
      <c r="L1840" s="12" t="n">
        <v>16.8706923156054</v>
      </c>
      <c r="M1840" s="12" t="n">
        <v>1.64592120152248</v>
      </c>
      <c r="N1840" s="13" t="n">
        <v>0.737129300118624</v>
      </c>
      <c r="O1840" s="13" t="n">
        <v>0.867194733052155</v>
      </c>
      <c r="P1840" s="13" t="n">
        <v>0.178273840139903</v>
      </c>
      <c r="Q1840" s="13" t="n">
        <v>-0.174857821916646</v>
      </c>
      <c r="R1840" s="13" t="n">
        <v>-0.0504109589041096</v>
      </c>
      <c r="S1840" s="11" t="n">
        <v>0</v>
      </c>
      <c r="T1840" s="13" t="n">
        <v>-0.0681818181818182</v>
      </c>
      <c r="U1840" s="13" t="n">
        <v>-0.0692282212653197</v>
      </c>
      <c r="V1840" s="11" t="n">
        <v>0</v>
      </c>
      <c r="W1840" s="13"/>
      <c r="X1840" s="11"/>
      <c r="Y1840" s="11"/>
      <c r="Z1840" s="11"/>
      <c r="AA1840" s="11"/>
      <c r="AB1840" s="10" t="s">
        <v>516</v>
      </c>
      <c r="AC1840" s="11" t="n">
        <v>66</v>
      </c>
      <c r="AD1840" s="11" t="n">
        <v>51</v>
      </c>
      <c r="AE1840" s="11" t="n">
        <v>40</v>
      </c>
      <c r="AF1840" s="11" t="n">
        <v>3</v>
      </c>
      <c r="AG1840" s="11" t="n">
        <v>3</v>
      </c>
      <c r="AH1840" s="11" t="n">
        <v>1</v>
      </c>
      <c r="AI1840" s="13" t="n">
        <v>0.402439024390244</v>
      </c>
      <c r="AJ1840" s="13" t="n">
        <v>0.310975609756098</v>
      </c>
      <c r="AK1840" s="13" t="n">
        <v>0.24390243902439</v>
      </c>
      <c r="AL1840" s="13" t="n">
        <v>0.0182926829268293</v>
      </c>
      <c r="AM1840" s="13" t="n">
        <v>0.0182926829268293</v>
      </c>
      <c r="AN1840" s="11" t="n">
        <v>4</v>
      </c>
      <c r="AO1840" s="13" t="n">
        <v>0.0238095238095238</v>
      </c>
      <c r="AP1840" s="11" t="n">
        <v>12</v>
      </c>
      <c r="AQ1840" s="11" t="n">
        <v>2</v>
      </c>
      <c r="AR1840" s="13" t="n">
        <v>0.0674157303370787</v>
      </c>
      <c r="AS1840" s="13" t="n">
        <v>0.0112359550561798</v>
      </c>
      <c r="AT1840" s="14" t="n">
        <f aca="false">SUMIFS(시도_소아과개폐업!$C$5:$C$293,시도_소아과개폐업!$A$5:$A$293,$D1840,시도_소아과개폐업!$B$5:$B$293,$B1840)</f>
        <v>97</v>
      </c>
      <c r="AU1840" s="14" t="n">
        <f aca="false">SUMIFS(시도_소아과개폐업!$D$5:$D$293,시도_소아과개폐업!$A$5:$A$293,$D1840,시도_소아과개폐업!$B$5:$B$293,$B1840)</f>
        <v>74</v>
      </c>
      <c r="AV1840" s="14" t="n">
        <f aca="false">SUMIFS(시도_소아과개폐업!$F$5:$F$293,시도_소아과개폐업!$A$5:$A$293,$D1840,시도_소아과개폐업!$B$5:$B$293,$B1840)</f>
        <v>23</v>
      </c>
      <c r="AW1840" s="15" t="n">
        <f aca="false">SUMIFS(시도_소아과개폐업!$G$5:$G$293,시도_소아과개폐업!$A$5:$A$293,$D1840,시도_소아과개폐업!$B$5:$B$293,$B1840)</f>
        <v>0.164079822616408</v>
      </c>
      <c r="AX1840" s="14" t="n">
        <f aca="false">SUMIFS(시도_소아과개폐업!$H$5:$H$293,시도_소아과개폐업!$A$5:$A$293,$D1840,시도_소아과개폐업!$B$5:$B$293,$B1840)</f>
        <v>219</v>
      </c>
      <c r="AY1840" s="14" t="n">
        <f aca="false">SUMIFS(시군구_병원급!$E$5:$E$3668,시군구_병원급!$A$5:$A$3668,$A1840,시군구_병원급!$D$5:$D$3668,$D1840)</f>
        <v>7</v>
      </c>
      <c r="AZ1840" s="14" t="n">
        <f aca="false">SUMIFS(시군구_병원급!$F$5:$F$3668,시군구_병원급!$A$5:$A$3668,$A1840,시군구_병원급!$D$5:$D$3668,$D1840)</f>
        <v>3</v>
      </c>
      <c r="BA1840" s="14" t="n">
        <f aca="false">SUMIFS(시군구_병원급!$G$5:$G$3668,시군구_병원급!$A$5:$A$3668,$A1840,시군구_병원급!$D$5:$D$3668,$D1840)</f>
        <v>16</v>
      </c>
      <c r="BB1840" s="14" t="n">
        <f aca="false">SUMIFS(시군구_병원급!$H$5:$H$3668,시군구_병원급!$A$5:$A$3668,$A1840,시군구_병원급!$D$5:$D$3668,$D1840)</f>
        <v>20</v>
      </c>
      <c r="BC1840" s="16" t="n">
        <f aca="false">K1840+AY1840</f>
        <v>23</v>
      </c>
      <c r="BD1840" s="17" t="n">
        <f aca="false">IF(E1840=0,"",(K1840+AY1840)/E1840*1000)</f>
        <v>2.36601172718856</v>
      </c>
      <c r="BE1840" s="16" t="n">
        <f aca="false">AY1840-SUMIFS(시군구_병원급!$E$5:$E$3668,시군구_병원급!$A$5:$A$3668,$A1840,시군구_병원급!$D$5:$D$3668,$D1840-3)</f>
        <v>1</v>
      </c>
      <c r="BF1840" s="16" t="n">
        <f aca="false">IF(AY1840=0,1,0)</f>
        <v>0</v>
      </c>
      <c r="BG1840" s="16" t="n">
        <f aca="false">IF(K1840+AY1840=0,1,0)</f>
        <v>0</v>
      </c>
      <c r="BH1840" s="16" t="n">
        <f aca="false">AF1840+AG1840+AH1840</f>
        <v>7</v>
      </c>
      <c r="BI1840" s="18" t="n">
        <f aca="false">IF(H1840=0,"",BH1840/H1840)</f>
        <v>0.0426829268292683</v>
      </c>
      <c r="BJ1840" s="16" t="n">
        <f aca="false">IF(AP1840="","",AP1840+AN1840)</f>
        <v>16</v>
      </c>
    </row>
    <row r="1841" customFormat="false" ht="15" hidden="false" customHeight="true" outlineLevel="0" collapsed="false">
      <c r="A1841" s="9" t="s">
        <v>78</v>
      </c>
      <c r="B1841" s="10" t="s">
        <v>63</v>
      </c>
      <c r="C1841" s="10" t="s">
        <v>79</v>
      </c>
      <c r="D1841" s="9" t="n">
        <v>2024</v>
      </c>
      <c r="E1841" s="11" t="n">
        <v>11444</v>
      </c>
      <c r="F1841" s="11" t="n">
        <v>1722</v>
      </c>
      <c r="G1841" s="11" t="n">
        <v>1710</v>
      </c>
      <c r="H1841" s="11" t="n">
        <v>176</v>
      </c>
      <c r="I1841" s="11" t="n">
        <v>7255</v>
      </c>
      <c r="J1841" s="11" t="n">
        <v>5735</v>
      </c>
      <c r="K1841" s="11" t="n">
        <v>17</v>
      </c>
      <c r="L1841" s="12" t="n">
        <v>15.3792380286613</v>
      </c>
      <c r="M1841" s="12" t="n">
        <v>1.48549458231388</v>
      </c>
      <c r="N1841" s="13" t="n">
        <v>0.790489317711923</v>
      </c>
      <c r="O1841" s="13" t="n">
        <v>0.63395665851101</v>
      </c>
      <c r="P1841" s="13" t="n">
        <v>0.149423278573925</v>
      </c>
      <c r="Q1841" s="13" t="n">
        <v>-0.197869208663349</v>
      </c>
      <c r="R1841" s="13" t="n">
        <v>-0.118102114492006</v>
      </c>
      <c r="S1841" s="11" t="n">
        <v>-1</v>
      </c>
      <c r="T1841" s="13" t="n">
        <v>-0.0785340314136126</v>
      </c>
      <c r="U1841" s="13" t="n">
        <v>-0.0766195749013618</v>
      </c>
      <c r="V1841" s="11" t="n">
        <v>0</v>
      </c>
      <c r="W1841" s="13"/>
      <c r="X1841" s="11"/>
      <c r="Y1841" s="11"/>
      <c r="Z1841" s="11"/>
      <c r="AA1841" s="11"/>
      <c r="AB1841" s="10" t="s">
        <v>516</v>
      </c>
      <c r="AC1841" s="11" t="n">
        <v>86</v>
      </c>
      <c r="AD1841" s="11" t="n">
        <v>31</v>
      </c>
      <c r="AE1841" s="11" t="n">
        <v>42</v>
      </c>
      <c r="AF1841" s="11" t="n">
        <v>6</v>
      </c>
      <c r="AG1841" s="11" t="n">
        <v>9</v>
      </c>
      <c r="AH1841" s="11" t="n">
        <v>2</v>
      </c>
      <c r="AI1841" s="13" t="n">
        <v>0.488636363636364</v>
      </c>
      <c r="AJ1841" s="13" t="n">
        <v>0.176136363636364</v>
      </c>
      <c r="AK1841" s="13" t="n">
        <v>0.238636363636364</v>
      </c>
      <c r="AL1841" s="13" t="n">
        <v>0.0340909090909091</v>
      </c>
      <c r="AM1841" s="13" t="n">
        <v>0.0511363636363636</v>
      </c>
      <c r="AN1841" s="11" t="n">
        <v>4</v>
      </c>
      <c r="AO1841" s="13" t="n">
        <v>0.0222222222222222</v>
      </c>
      <c r="AP1841" s="11" t="n">
        <v>19</v>
      </c>
      <c r="AQ1841" s="11" t="n">
        <v>4</v>
      </c>
      <c r="AR1841" s="13" t="n">
        <v>0.0974358974358974</v>
      </c>
      <c r="AS1841" s="13" t="n">
        <v>0.0205128205128205</v>
      </c>
      <c r="AT1841" s="14" t="n">
        <f aca="false">SUMIFS(시도_소아과개폐업!$C$5:$C$293,시도_소아과개폐업!$A$5:$A$293,$D1841,시도_소아과개폐업!$B$5:$B$293,$B1841)</f>
        <v>97</v>
      </c>
      <c r="AU1841" s="14" t="n">
        <f aca="false">SUMIFS(시도_소아과개폐업!$D$5:$D$293,시도_소아과개폐업!$A$5:$A$293,$D1841,시도_소아과개폐업!$B$5:$B$293,$B1841)</f>
        <v>74</v>
      </c>
      <c r="AV1841" s="14" t="n">
        <f aca="false">SUMIFS(시도_소아과개폐업!$F$5:$F$293,시도_소아과개폐업!$A$5:$A$293,$D1841,시도_소아과개폐업!$B$5:$B$293,$B1841)</f>
        <v>23</v>
      </c>
      <c r="AW1841" s="15" t="n">
        <f aca="false">SUMIFS(시도_소아과개폐업!$G$5:$G$293,시도_소아과개폐업!$A$5:$A$293,$D1841,시도_소아과개폐업!$B$5:$B$293,$B1841)</f>
        <v>0.164079822616408</v>
      </c>
      <c r="AX1841" s="14" t="n">
        <f aca="false">SUMIFS(시도_소아과개폐업!$H$5:$H$293,시도_소아과개폐업!$A$5:$A$293,$D1841,시도_소아과개폐업!$B$5:$B$293,$B1841)</f>
        <v>219</v>
      </c>
      <c r="AY1841" s="14" t="n">
        <f aca="false">SUMIFS(시군구_병원급!$E$5:$E$3668,시군구_병원급!$A$5:$A$3668,$A1841,시군구_병원급!$D$5:$D$3668,$D1841)</f>
        <v>6</v>
      </c>
      <c r="AZ1841" s="14" t="n">
        <f aca="false">SUMIFS(시군구_병원급!$F$5:$F$3668,시군구_병원급!$A$5:$A$3668,$A1841,시군구_병원급!$D$5:$D$3668,$D1841)</f>
        <v>1</v>
      </c>
      <c r="BA1841" s="14" t="n">
        <f aca="false">SUMIFS(시군구_병원급!$G$5:$G$3668,시군구_병원급!$A$5:$A$3668,$A1841,시군구_병원급!$D$5:$D$3668,$D1841)</f>
        <v>7</v>
      </c>
      <c r="BB1841" s="14" t="n">
        <f aca="false">SUMIFS(시군구_병원급!$H$5:$H$3668,시군구_병원급!$A$5:$A$3668,$A1841,시군구_병원급!$D$5:$D$3668,$D1841)</f>
        <v>17</v>
      </c>
      <c r="BC1841" s="16" t="n">
        <f aca="false">K1841+AY1841</f>
        <v>23</v>
      </c>
      <c r="BD1841" s="17" t="n">
        <f aca="false">IF(E1841=0,"",(K1841+AY1841)/E1841*1000)</f>
        <v>2.00978678783642</v>
      </c>
      <c r="BE1841" s="16" t="n">
        <f aca="false">AY1841-SUMIFS(시군구_병원급!$E$5:$E$3668,시군구_병원급!$A$5:$A$3668,$A1841,시군구_병원급!$D$5:$D$3668,$D1841-3)</f>
        <v>1</v>
      </c>
      <c r="BF1841" s="16" t="n">
        <f aca="false">IF(AY1841=0,1,0)</f>
        <v>0</v>
      </c>
      <c r="BG1841" s="16" t="n">
        <f aca="false">IF(K1841+AY1841=0,1,0)</f>
        <v>0</v>
      </c>
      <c r="BH1841" s="16" t="n">
        <f aca="false">AF1841+AG1841+AH1841</f>
        <v>17</v>
      </c>
      <c r="BI1841" s="18" t="n">
        <f aca="false">IF(H1841=0,"",BH1841/H1841)</f>
        <v>0.0965909090909091</v>
      </c>
      <c r="BJ1841" s="16" t="n">
        <f aca="false">IF(AP1841="","",AP1841+AN1841)</f>
        <v>23</v>
      </c>
    </row>
    <row r="1842" customFormat="false" ht="15" hidden="false" customHeight="true" outlineLevel="0" collapsed="false">
      <c r="A1842" s="9" t="s">
        <v>80</v>
      </c>
      <c r="B1842" s="10" t="s">
        <v>63</v>
      </c>
      <c r="C1842" s="10" t="s">
        <v>81</v>
      </c>
      <c r="D1842" s="9" t="n">
        <v>2024</v>
      </c>
      <c r="E1842" s="11" t="n">
        <v>5188</v>
      </c>
      <c r="F1842" s="11" t="n">
        <v>741</v>
      </c>
      <c r="G1842" s="11" t="n">
        <v>751</v>
      </c>
      <c r="H1842" s="11" t="n">
        <v>106</v>
      </c>
      <c r="I1842" s="11" t="n">
        <v>5261</v>
      </c>
      <c r="J1842" s="11" t="n">
        <v>3738</v>
      </c>
      <c r="K1842" s="11" t="n">
        <v>8</v>
      </c>
      <c r="L1842" s="12" t="n">
        <v>20.431765612953</v>
      </c>
      <c r="M1842" s="12" t="n">
        <v>1.5420200462606</v>
      </c>
      <c r="N1842" s="13" t="n">
        <v>0.710511309636951</v>
      </c>
      <c r="O1842" s="13" t="n">
        <v>1.01407093292213</v>
      </c>
      <c r="P1842" s="13" t="n">
        <v>0.144757131842714</v>
      </c>
      <c r="Q1842" s="13" t="n">
        <v>-0.284709775265407</v>
      </c>
      <c r="R1842" s="13" t="n">
        <v>-0.244466800804829</v>
      </c>
      <c r="S1842" s="11" t="n">
        <v>0</v>
      </c>
      <c r="T1842" s="13" t="n">
        <v>-0.0782608695652174</v>
      </c>
      <c r="U1842" s="13" t="n">
        <v>-0.0848843277091668</v>
      </c>
      <c r="V1842" s="11" t="n">
        <v>0</v>
      </c>
      <c r="W1842" s="13"/>
      <c r="X1842" s="11"/>
      <c r="Y1842" s="11"/>
      <c r="Z1842" s="11"/>
      <c r="AA1842" s="11"/>
      <c r="AB1842" s="10" t="s">
        <v>516</v>
      </c>
      <c r="AC1842" s="11" t="n">
        <v>58</v>
      </c>
      <c r="AD1842" s="11" t="n">
        <v>25</v>
      </c>
      <c r="AE1842" s="11" t="n">
        <v>18</v>
      </c>
      <c r="AF1842" s="11" t="n">
        <v>2</v>
      </c>
      <c r="AG1842" s="11" t="n">
        <v>2</v>
      </c>
      <c r="AH1842" s="11" t="n">
        <v>1</v>
      </c>
      <c r="AI1842" s="13" t="n">
        <v>0.547169811320755</v>
      </c>
      <c r="AJ1842" s="13" t="n">
        <v>0.235849056603774</v>
      </c>
      <c r="AK1842" s="13" t="n">
        <v>0.169811320754717</v>
      </c>
      <c r="AL1842" s="13" t="n">
        <v>0.0188679245283019</v>
      </c>
      <c r="AM1842" s="13" t="n">
        <v>0.0188679245283019</v>
      </c>
      <c r="AN1842" s="11" t="n">
        <v>1</v>
      </c>
      <c r="AO1842" s="13" t="n">
        <v>0.00934579439252336</v>
      </c>
      <c r="AP1842" s="11" t="n">
        <v>9</v>
      </c>
      <c r="AQ1842" s="11" t="n">
        <v>0</v>
      </c>
      <c r="AR1842" s="13" t="n">
        <v>0.0775862068965517</v>
      </c>
      <c r="AS1842" s="13" t="n">
        <v>0</v>
      </c>
      <c r="AT1842" s="14" t="n">
        <f aca="false">SUMIFS(시도_소아과개폐업!$C$5:$C$293,시도_소아과개폐업!$A$5:$A$293,$D1842,시도_소아과개폐업!$B$5:$B$293,$B1842)</f>
        <v>97</v>
      </c>
      <c r="AU1842" s="14" t="n">
        <f aca="false">SUMIFS(시도_소아과개폐업!$D$5:$D$293,시도_소아과개폐업!$A$5:$A$293,$D1842,시도_소아과개폐업!$B$5:$B$293,$B1842)</f>
        <v>74</v>
      </c>
      <c r="AV1842" s="14" t="n">
        <f aca="false">SUMIFS(시도_소아과개폐업!$F$5:$F$293,시도_소아과개폐업!$A$5:$A$293,$D1842,시도_소아과개폐업!$B$5:$B$293,$B1842)</f>
        <v>23</v>
      </c>
      <c r="AW1842" s="15" t="n">
        <f aca="false">SUMIFS(시도_소아과개폐업!$G$5:$G$293,시도_소아과개폐업!$A$5:$A$293,$D1842,시도_소아과개폐업!$B$5:$B$293,$B1842)</f>
        <v>0.164079822616408</v>
      </c>
      <c r="AX1842" s="14" t="n">
        <f aca="false">SUMIFS(시도_소아과개폐업!$H$5:$H$293,시도_소아과개폐업!$A$5:$A$293,$D1842,시도_소아과개폐업!$B$5:$B$293,$B1842)</f>
        <v>219</v>
      </c>
      <c r="AY1842" s="14" t="n">
        <f aca="false">SUMIFS(시군구_병원급!$E$5:$E$3668,시군구_병원급!$A$5:$A$3668,$A1842,시군구_병원급!$D$5:$D$3668,$D1842)</f>
        <v>1</v>
      </c>
      <c r="AZ1842" s="14" t="n">
        <f aca="false">SUMIFS(시군구_병원급!$F$5:$F$3668,시군구_병원급!$A$5:$A$3668,$A1842,시군구_병원급!$D$5:$D$3668,$D1842)</f>
        <v>2</v>
      </c>
      <c r="BA1842" s="14" t="n">
        <f aca="false">SUMIFS(시군구_병원급!$G$5:$G$3668,시군구_병원급!$A$5:$A$3668,$A1842,시군구_병원급!$D$5:$D$3668,$D1842)</f>
        <v>10</v>
      </c>
      <c r="BB1842" s="14" t="n">
        <f aca="false">SUMIFS(시군구_병원급!$H$5:$H$3668,시군구_병원급!$A$5:$A$3668,$A1842,시군구_병원급!$D$5:$D$3668,$D1842)</f>
        <v>16</v>
      </c>
      <c r="BC1842" s="16" t="n">
        <f aca="false">K1842+AY1842</f>
        <v>9</v>
      </c>
      <c r="BD1842" s="17" t="n">
        <f aca="false">IF(E1842=0,"",(K1842+AY1842)/E1842*1000)</f>
        <v>1.73477255204318</v>
      </c>
      <c r="BE1842" s="16" t="n">
        <f aca="false">AY1842-SUMIFS(시군구_병원급!$E$5:$E$3668,시군구_병원급!$A$5:$A$3668,$A1842,시군구_병원급!$D$5:$D$3668,$D1842-3)</f>
        <v>0</v>
      </c>
      <c r="BF1842" s="16" t="n">
        <f aca="false">IF(AY1842=0,1,0)</f>
        <v>0</v>
      </c>
      <c r="BG1842" s="16" t="n">
        <f aca="false">IF(K1842+AY1842=0,1,0)</f>
        <v>0</v>
      </c>
      <c r="BH1842" s="16" t="n">
        <f aca="false">AF1842+AG1842+AH1842</f>
        <v>5</v>
      </c>
      <c r="BI1842" s="18" t="n">
        <f aca="false">IF(H1842=0,"",BH1842/H1842)</f>
        <v>0.0471698113207547</v>
      </c>
      <c r="BJ1842" s="16" t="n">
        <f aca="false">IF(AP1842="","",AP1842+AN1842)</f>
        <v>10</v>
      </c>
    </row>
    <row r="1843" customFormat="false" ht="15" hidden="false" customHeight="true" outlineLevel="0" collapsed="false">
      <c r="A1843" s="9" t="s">
        <v>82</v>
      </c>
      <c r="B1843" s="10" t="s">
        <v>63</v>
      </c>
      <c r="C1843" s="10" t="s">
        <v>83</v>
      </c>
      <c r="D1843" s="9" t="n">
        <v>2024</v>
      </c>
      <c r="E1843" s="11" t="n">
        <v>6458</v>
      </c>
      <c r="F1843" s="11" t="n">
        <v>992</v>
      </c>
      <c r="G1843" s="11" t="n">
        <v>1046</v>
      </c>
      <c r="H1843" s="11" t="n">
        <v>145</v>
      </c>
      <c r="I1843" s="11" t="n">
        <v>6073</v>
      </c>
      <c r="J1843" s="11" t="n">
        <v>4103</v>
      </c>
      <c r="K1843" s="11" t="n">
        <v>12</v>
      </c>
      <c r="L1843" s="12" t="n">
        <v>22.4527717559616</v>
      </c>
      <c r="M1843" s="12" t="n">
        <v>1.85816042118303</v>
      </c>
      <c r="N1843" s="13" t="n">
        <v>0.675613370657006</v>
      </c>
      <c r="O1843" s="13" t="n">
        <v>0.940384019820378</v>
      </c>
      <c r="P1843" s="13" t="n">
        <v>0.161969650046454</v>
      </c>
      <c r="Q1843" s="13" t="n">
        <v>-0.263625997719498</v>
      </c>
      <c r="R1843" s="13" t="n">
        <v>-0.079225352112676</v>
      </c>
      <c r="S1843" s="11" t="n">
        <v>-1</v>
      </c>
      <c r="T1843" s="13" t="n">
        <v>-0.0822784810126582</v>
      </c>
      <c r="U1843" s="13" t="n">
        <v>-0.10374852420307</v>
      </c>
      <c r="V1843" s="11" t="n">
        <v>0</v>
      </c>
      <c r="W1843" s="13"/>
      <c r="X1843" s="11"/>
      <c r="Y1843" s="11"/>
      <c r="Z1843" s="11"/>
      <c r="AA1843" s="11"/>
      <c r="AB1843" s="10" t="s">
        <v>516</v>
      </c>
      <c r="AC1843" s="11" t="n">
        <v>65</v>
      </c>
      <c r="AD1843" s="11" t="n">
        <v>33</v>
      </c>
      <c r="AE1843" s="11" t="n">
        <v>41</v>
      </c>
      <c r="AF1843" s="11" t="n">
        <v>3</v>
      </c>
      <c r="AG1843" s="11" t="n">
        <v>2</v>
      </c>
      <c r="AH1843" s="11" t="n">
        <v>1</v>
      </c>
      <c r="AI1843" s="13" t="n">
        <v>0.448275862068966</v>
      </c>
      <c r="AJ1843" s="13" t="n">
        <v>0.227586206896552</v>
      </c>
      <c r="AK1843" s="13" t="n">
        <v>0.282758620689655</v>
      </c>
      <c r="AL1843" s="13" t="n">
        <v>0.0206896551724138</v>
      </c>
      <c r="AM1843" s="13" t="n">
        <v>0.0137931034482759</v>
      </c>
      <c r="AN1843" s="11" t="n">
        <v>6</v>
      </c>
      <c r="AO1843" s="13" t="n">
        <v>0.0397350993377484</v>
      </c>
      <c r="AP1843" s="11" t="n">
        <v>12</v>
      </c>
      <c r="AQ1843" s="11" t="n">
        <v>0</v>
      </c>
      <c r="AR1843" s="13" t="n">
        <v>0.0731707317073171</v>
      </c>
      <c r="AS1843" s="13" t="n">
        <v>0</v>
      </c>
      <c r="AT1843" s="14" t="n">
        <f aca="false">SUMIFS(시도_소아과개폐업!$C$5:$C$293,시도_소아과개폐업!$A$5:$A$293,$D1843,시도_소아과개폐업!$B$5:$B$293,$B1843)</f>
        <v>97</v>
      </c>
      <c r="AU1843" s="14" t="n">
        <f aca="false">SUMIFS(시도_소아과개폐업!$D$5:$D$293,시도_소아과개폐업!$A$5:$A$293,$D1843,시도_소아과개폐업!$B$5:$B$293,$B1843)</f>
        <v>74</v>
      </c>
      <c r="AV1843" s="14" t="n">
        <f aca="false">SUMIFS(시도_소아과개폐업!$F$5:$F$293,시도_소아과개폐업!$A$5:$A$293,$D1843,시도_소아과개폐업!$B$5:$B$293,$B1843)</f>
        <v>23</v>
      </c>
      <c r="AW1843" s="15" t="n">
        <f aca="false">SUMIFS(시도_소아과개폐업!$G$5:$G$293,시도_소아과개폐업!$A$5:$A$293,$D1843,시도_소아과개폐업!$B$5:$B$293,$B1843)</f>
        <v>0.164079822616408</v>
      </c>
      <c r="AX1843" s="14" t="n">
        <f aca="false">SUMIFS(시도_소아과개폐업!$H$5:$H$293,시도_소아과개폐업!$A$5:$A$293,$D1843,시도_소아과개폐업!$B$5:$B$293,$B1843)</f>
        <v>219</v>
      </c>
      <c r="AY1843" s="14" t="n">
        <f aca="false">SUMIFS(시군구_병원급!$E$5:$E$3668,시군구_병원급!$A$5:$A$3668,$A1843,시군구_병원급!$D$5:$D$3668,$D1843)</f>
        <v>3</v>
      </c>
      <c r="AZ1843" s="14" t="n">
        <f aca="false">SUMIFS(시군구_병원급!$F$5:$F$3668,시군구_병원급!$A$5:$A$3668,$A1843,시군구_병원급!$D$5:$D$3668,$D1843)</f>
        <v>1</v>
      </c>
      <c r="BA1843" s="14" t="n">
        <f aca="false">SUMIFS(시군구_병원급!$G$5:$G$3668,시군구_병원급!$A$5:$A$3668,$A1843,시군구_병원급!$D$5:$D$3668,$D1843)</f>
        <v>5</v>
      </c>
      <c r="BB1843" s="14" t="n">
        <f aca="false">SUMIFS(시군구_병원급!$H$5:$H$3668,시군구_병원급!$A$5:$A$3668,$A1843,시군구_병원급!$D$5:$D$3668,$D1843)</f>
        <v>18</v>
      </c>
      <c r="BC1843" s="16" t="n">
        <f aca="false">K1843+AY1843</f>
        <v>15</v>
      </c>
      <c r="BD1843" s="17" t="n">
        <f aca="false">IF(E1843=0,"",(K1843+AY1843)/E1843*1000)</f>
        <v>2.32270052647879</v>
      </c>
      <c r="BE1843" s="16" t="n">
        <f aca="false">AY1843-SUMIFS(시군구_병원급!$E$5:$E$3668,시군구_병원급!$A$5:$A$3668,$A1843,시군구_병원급!$D$5:$D$3668,$D1843-3)</f>
        <v>0</v>
      </c>
      <c r="BF1843" s="16" t="n">
        <f aca="false">IF(AY1843=0,1,0)</f>
        <v>0</v>
      </c>
      <c r="BG1843" s="16" t="n">
        <f aca="false">IF(K1843+AY1843=0,1,0)</f>
        <v>0</v>
      </c>
      <c r="BH1843" s="16" t="n">
        <f aca="false">AF1843+AG1843+AH1843</f>
        <v>6</v>
      </c>
      <c r="BI1843" s="18" t="n">
        <f aca="false">IF(H1843=0,"",BH1843/H1843)</f>
        <v>0.0413793103448276</v>
      </c>
      <c r="BJ1843" s="16" t="n">
        <f aca="false">IF(AP1843="","",AP1843+AN1843)</f>
        <v>18</v>
      </c>
    </row>
    <row r="1844" customFormat="false" ht="15" hidden="false" customHeight="true" outlineLevel="0" collapsed="false">
      <c r="A1844" s="9" t="s">
        <v>84</v>
      </c>
      <c r="B1844" s="10" t="s">
        <v>63</v>
      </c>
      <c r="C1844" s="10" t="s">
        <v>85</v>
      </c>
      <c r="D1844" s="9" t="n">
        <v>2024</v>
      </c>
      <c r="E1844" s="11" t="n">
        <v>12304</v>
      </c>
      <c r="F1844" s="11" t="n">
        <v>1967</v>
      </c>
      <c r="G1844" s="11" t="n">
        <v>2063</v>
      </c>
      <c r="H1844" s="11" t="n">
        <v>268</v>
      </c>
      <c r="I1844" s="11" t="n">
        <v>9315</v>
      </c>
      <c r="J1844" s="11" t="n">
        <v>6402</v>
      </c>
      <c r="K1844" s="11" t="n">
        <v>25</v>
      </c>
      <c r="L1844" s="12" t="n">
        <v>21.7815344603381</v>
      </c>
      <c r="M1844" s="12" t="n">
        <v>2.03185955786736</v>
      </c>
      <c r="N1844" s="13" t="n">
        <v>0.687278582930757</v>
      </c>
      <c r="O1844" s="13" t="n">
        <v>0.757070871261378</v>
      </c>
      <c r="P1844" s="13" t="n">
        <v>0.167669050715215</v>
      </c>
      <c r="Q1844" s="13" t="n">
        <v>-0.199791883454735</v>
      </c>
      <c r="R1844" s="13" t="n">
        <v>-0.072808988764045</v>
      </c>
      <c r="S1844" s="11" t="n">
        <v>-2</v>
      </c>
      <c r="T1844" s="13" t="n">
        <v>-0.049645390070922</v>
      </c>
      <c r="U1844" s="13" t="n">
        <v>-0.0441251924063623</v>
      </c>
      <c r="V1844" s="11" t="n">
        <v>0</v>
      </c>
      <c r="W1844" s="13"/>
      <c r="X1844" s="11"/>
      <c r="Y1844" s="11"/>
      <c r="Z1844" s="11"/>
      <c r="AA1844" s="11"/>
      <c r="AB1844" s="10" t="s">
        <v>516</v>
      </c>
      <c r="AC1844" s="11" t="n">
        <v>89</v>
      </c>
      <c r="AD1844" s="11" t="n">
        <v>34</v>
      </c>
      <c r="AE1844" s="11" t="n">
        <v>136</v>
      </c>
      <c r="AF1844" s="11" t="n">
        <v>7</v>
      </c>
      <c r="AG1844" s="11" t="n">
        <v>2</v>
      </c>
      <c r="AH1844" s="11" t="n">
        <v>0</v>
      </c>
      <c r="AI1844" s="13" t="n">
        <v>0.332089552238806</v>
      </c>
      <c r="AJ1844" s="13" t="n">
        <v>0.126865671641791</v>
      </c>
      <c r="AK1844" s="13" t="n">
        <v>0.507462686567164</v>
      </c>
      <c r="AL1844" s="13" t="n">
        <v>0.0261194029850746</v>
      </c>
      <c r="AM1844" s="13" t="n">
        <v>0.00746268656716418</v>
      </c>
      <c r="AN1844" s="11" t="n">
        <v>19</v>
      </c>
      <c r="AO1844" s="13" t="n">
        <v>0.0662020905923345</v>
      </c>
      <c r="AP1844" s="11" t="n">
        <v>16</v>
      </c>
      <c r="AQ1844" s="11" t="n">
        <v>1</v>
      </c>
      <c r="AR1844" s="13" t="n">
        <v>0.0529801324503311</v>
      </c>
      <c r="AS1844" s="13" t="n">
        <v>0.0033112582781457</v>
      </c>
      <c r="AT1844" s="14" t="n">
        <f aca="false">SUMIFS(시도_소아과개폐업!$C$5:$C$293,시도_소아과개폐업!$A$5:$A$293,$D1844,시도_소아과개폐업!$B$5:$B$293,$B1844)</f>
        <v>97</v>
      </c>
      <c r="AU1844" s="14" t="n">
        <f aca="false">SUMIFS(시도_소아과개폐업!$D$5:$D$293,시도_소아과개폐업!$A$5:$A$293,$D1844,시도_소아과개폐업!$B$5:$B$293,$B1844)</f>
        <v>74</v>
      </c>
      <c r="AV1844" s="14" t="n">
        <f aca="false">SUMIFS(시도_소아과개폐업!$F$5:$F$293,시도_소아과개폐업!$A$5:$A$293,$D1844,시도_소아과개폐업!$B$5:$B$293,$B1844)</f>
        <v>23</v>
      </c>
      <c r="AW1844" s="15" t="n">
        <f aca="false">SUMIFS(시도_소아과개폐업!$G$5:$G$293,시도_소아과개폐업!$A$5:$A$293,$D1844,시도_소아과개폐업!$B$5:$B$293,$B1844)</f>
        <v>0.164079822616408</v>
      </c>
      <c r="AX1844" s="14" t="n">
        <f aca="false">SUMIFS(시도_소아과개폐업!$H$5:$H$293,시도_소아과개폐업!$A$5:$A$293,$D1844,시도_소아과개폐업!$B$5:$B$293,$B1844)</f>
        <v>219</v>
      </c>
      <c r="AY1844" s="14" t="n">
        <f aca="false">SUMIFS(시군구_병원급!$E$5:$E$3668,시군구_병원급!$A$5:$A$3668,$A1844,시군구_병원급!$D$5:$D$3668,$D1844)</f>
        <v>7</v>
      </c>
      <c r="AZ1844" s="14" t="n">
        <f aca="false">SUMIFS(시군구_병원급!$F$5:$F$3668,시군구_병원급!$A$5:$A$3668,$A1844,시군구_병원급!$D$5:$D$3668,$D1844)</f>
        <v>3</v>
      </c>
      <c r="BA1844" s="14" t="n">
        <f aca="false">SUMIFS(시군구_병원급!$G$5:$G$3668,시군구_병원급!$A$5:$A$3668,$A1844,시군구_병원급!$D$5:$D$3668,$D1844)</f>
        <v>8</v>
      </c>
      <c r="BB1844" s="14" t="n">
        <f aca="false">SUMIFS(시군구_병원급!$H$5:$H$3668,시군구_병원급!$A$5:$A$3668,$A1844,시군구_병원급!$D$5:$D$3668,$D1844)</f>
        <v>22</v>
      </c>
      <c r="BC1844" s="16" t="n">
        <f aca="false">K1844+AY1844</f>
        <v>32</v>
      </c>
      <c r="BD1844" s="17" t="n">
        <f aca="false">IF(E1844=0,"",(K1844+AY1844)/E1844*1000)</f>
        <v>2.60078023407022</v>
      </c>
      <c r="BE1844" s="16" t="n">
        <f aca="false">AY1844-SUMIFS(시군구_병원급!$E$5:$E$3668,시군구_병원급!$A$5:$A$3668,$A1844,시군구_병원급!$D$5:$D$3668,$D1844-3)</f>
        <v>1</v>
      </c>
      <c r="BF1844" s="16" t="n">
        <f aca="false">IF(AY1844=0,1,0)</f>
        <v>0</v>
      </c>
      <c r="BG1844" s="16" t="n">
        <f aca="false">IF(K1844+AY1844=0,1,0)</f>
        <v>0</v>
      </c>
      <c r="BH1844" s="16" t="n">
        <f aca="false">AF1844+AG1844+AH1844</f>
        <v>9</v>
      </c>
      <c r="BI1844" s="18" t="n">
        <f aca="false">IF(H1844=0,"",BH1844/H1844)</f>
        <v>0.0335820895522388</v>
      </c>
      <c r="BJ1844" s="16" t="n">
        <f aca="false">IF(AP1844="","",AP1844+AN1844)</f>
        <v>35</v>
      </c>
    </row>
    <row r="1845" customFormat="false" ht="15" hidden="false" customHeight="true" outlineLevel="0" collapsed="false">
      <c r="A1845" s="9" t="s">
        <v>86</v>
      </c>
      <c r="B1845" s="10" t="s">
        <v>63</v>
      </c>
      <c r="C1845" s="10" t="s">
        <v>87</v>
      </c>
      <c r="D1845" s="9" t="n">
        <v>2024</v>
      </c>
      <c r="E1845" s="11" t="n">
        <v>11406</v>
      </c>
      <c r="F1845" s="11" t="n">
        <v>1762</v>
      </c>
      <c r="G1845" s="11" t="n">
        <v>1837</v>
      </c>
      <c r="H1845" s="11" t="n">
        <v>194</v>
      </c>
      <c r="I1845" s="11" t="n">
        <v>9950</v>
      </c>
      <c r="J1845" s="11" t="n">
        <v>7170</v>
      </c>
      <c r="K1845" s="11" t="n">
        <v>22</v>
      </c>
      <c r="L1845" s="12" t="n">
        <v>17.0085919691391</v>
      </c>
      <c r="M1845" s="12" t="n">
        <v>1.92880939856216</v>
      </c>
      <c r="N1845" s="13" t="n">
        <v>0.720603015075377</v>
      </c>
      <c r="O1845" s="13" t="n">
        <v>0.872347887076977</v>
      </c>
      <c r="P1845" s="13" t="n">
        <v>0.16105558477994</v>
      </c>
      <c r="Q1845" s="13" t="n">
        <v>-0.215165485446914</v>
      </c>
      <c r="R1845" s="13" t="n">
        <v>-0.115125240847784</v>
      </c>
      <c r="S1845" s="11" t="n">
        <v>3</v>
      </c>
      <c r="T1845" s="13" t="n">
        <v>-0.03</v>
      </c>
      <c r="U1845" s="13" t="n">
        <v>-0.0441882804995197</v>
      </c>
      <c r="V1845" s="11" t="n">
        <v>0</v>
      </c>
      <c r="W1845" s="13"/>
      <c r="X1845" s="11"/>
      <c r="Y1845" s="11"/>
      <c r="Z1845" s="11"/>
      <c r="AA1845" s="11"/>
      <c r="AB1845" s="10" t="s">
        <v>516</v>
      </c>
      <c r="AC1845" s="11" t="n">
        <v>96</v>
      </c>
      <c r="AD1845" s="11" t="n">
        <v>58</v>
      </c>
      <c r="AE1845" s="11" t="n">
        <v>30</v>
      </c>
      <c r="AF1845" s="11" t="n">
        <v>4</v>
      </c>
      <c r="AG1845" s="11" t="n">
        <v>5</v>
      </c>
      <c r="AH1845" s="11" t="n">
        <v>1</v>
      </c>
      <c r="AI1845" s="13" t="n">
        <v>0.494845360824742</v>
      </c>
      <c r="AJ1845" s="13" t="n">
        <v>0.298969072164948</v>
      </c>
      <c r="AK1845" s="13" t="n">
        <v>0.154639175257732</v>
      </c>
      <c r="AL1845" s="13" t="n">
        <v>0.0206185567010309</v>
      </c>
      <c r="AM1845" s="13" t="n">
        <v>0.0257731958762887</v>
      </c>
      <c r="AN1845" s="11" t="n">
        <v>4</v>
      </c>
      <c r="AO1845" s="13" t="n">
        <v>0.0202020202020202</v>
      </c>
      <c r="AP1845" s="11" t="n">
        <v>10</v>
      </c>
      <c r="AQ1845" s="11" t="n">
        <v>3</v>
      </c>
      <c r="AR1845" s="13" t="n">
        <v>0.0487804878048781</v>
      </c>
      <c r="AS1845" s="13" t="n">
        <v>0.0146341463414634</v>
      </c>
      <c r="AT1845" s="14" t="n">
        <f aca="false">SUMIFS(시도_소아과개폐업!$C$5:$C$293,시도_소아과개폐업!$A$5:$A$293,$D1845,시도_소아과개폐업!$B$5:$B$293,$B1845)</f>
        <v>97</v>
      </c>
      <c r="AU1845" s="14" t="n">
        <f aca="false">SUMIFS(시도_소아과개폐업!$D$5:$D$293,시도_소아과개폐업!$A$5:$A$293,$D1845,시도_소아과개폐업!$B$5:$B$293,$B1845)</f>
        <v>74</v>
      </c>
      <c r="AV1845" s="14" t="n">
        <f aca="false">SUMIFS(시도_소아과개폐업!$F$5:$F$293,시도_소아과개폐업!$A$5:$A$293,$D1845,시도_소아과개폐업!$B$5:$B$293,$B1845)</f>
        <v>23</v>
      </c>
      <c r="AW1845" s="15" t="n">
        <f aca="false">SUMIFS(시도_소아과개폐업!$G$5:$G$293,시도_소아과개폐업!$A$5:$A$293,$D1845,시도_소아과개폐업!$B$5:$B$293,$B1845)</f>
        <v>0.164079822616408</v>
      </c>
      <c r="AX1845" s="14" t="n">
        <f aca="false">SUMIFS(시도_소아과개폐업!$H$5:$H$293,시도_소아과개폐업!$A$5:$A$293,$D1845,시도_소아과개폐업!$B$5:$B$293,$B1845)</f>
        <v>219</v>
      </c>
      <c r="AY1845" s="14" t="n">
        <f aca="false">SUMIFS(시군구_병원급!$E$5:$E$3668,시군구_병원급!$A$5:$A$3668,$A1845,시군구_병원급!$D$5:$D$3668,$D1845)</f>
        <v>7</v>
      </c>
      <c r="AZ1845" s="14" t="n">
        <f aca="false">SUMIFS(시군구_병원급!$F$5:$F$3668,시군구_병원급!$A$5:$A$3668,$A1845,시군구_병원급!$D$5:$D$3668,$D1845)</f>
        <v>2</v>
      </c>
      <c r="BA1845" s="14" t="n">
        <f aca="false">SUMIFS(시군구_병원급!$G$5:$G$3668,시군구_병원급!$A$5:$A$3668,$A1845,시군구_병원급!$D$5:$D$3668,$D1845)</f>
        <v>12</v>
      </c>
      <c r="BB1845" s="14" t="n">
        <f aca="false">SUMIFS(시군구_병원급!$H$5:$H$3668,시군구_병원급!$A$5:$A$3668,$A1845,시군구_병원급!$D$5:$D$3668,$D1845)</f>
        <v>21</v>
      </c>
      <c r="BC1845" s="16" t="n">
        <f aca="false">K1845+AY1845</f>
        <v>29</v>
      </c>
      <c r="BD1845" s="17" t="n">
        <f aca="false">IF(E1845=0,"",(K1845+AY1845)/E1845*1000)</f>
        <v>2.54252147992285</v>
      </c>
      <c r="BE1845" s="16" t="n">
        <f aca="false">AY1845-SUMIFS(시군구_병원급!$E$5:$E$3668,시군구_병원급!$A$5:$A$3668,$A1845,시군구_병원급!$D$5:$D$3668,$D1845-3)</f>
        <v>0</v>
      </c>
      <c r="BF1845" s="16" t="n">
        <f aca="false">IF(AY1845=0,1,0)</f>
        <v>0</v>
      </c>
      <c r="BG1845" s="16" t="n">
        <f aca="false">IF(K1845+AY1845=0,1,0)</f>
        <v>0</v>
      </c>
      <c r="BH1845" s="16" t="n">
        <f aca="false">AF1845+AG1845+AH1845</f>
        <v>10</v>
      </c>
      <c r="BI1845" s="18" t="n">
        <f aca="false">IF(H1845=0,"",BH1845/H1845)</f>
        <v>0.0515463917525773</v>
      </c>
      <c r="BJ1845" s="16" t="n">
        <f aca="false">IF(AP1845="","",AP1845+AN1845)</f>
        <v>14</v>
      </c>
    </row>
    <row r="1846" customFormat="false" ht="15" hidden="false" customHeight="true" outlineLevel="0" collapsed="false">
      <c r="A1846" s="9" t="s">
        <v>88</v>
      </c>
      <c r="B1846" s="10" t="s">
        <v>63</v>
      </c>
      <c r="C1846" s="10" t="s">
        <v>89</v>
      </c>
      <c r="D1846" s="9" t="n">
        <v>2024</v>
      </c>
      <c r="E1846" s="11" t="n">
        <v>8601</v>
      </c>
      <c r="F1846" s="11" t="n">
        <v>1374</v>
      </c>
      <c r="G1846" s="11" t="n">
        <v>1411</v>
      </c>
      <c r="H1846" s="11" t="n">
        <v>126</v>
      </c>
      <c r="I1846" s="11" t="n">
        <v>6058</v>
      </c>
      <c r="J1846" s="11" t="n">
        <v>4447</v>
      </c>
      <c r="K1846" s="11" t="n">
        <v>11</v>
      </c>
      <c r="L1846" s="12" t="n">
        <v>14.6494593651901</v>
      </c>
      <c r="M1846" s="12" t="n">
        <v>1.2789210556912</v>
      </c>
      <c r="N1846" s="13" t="n">
        <v>0.734070650379663</v>
      </c>
      <c r="O1846" s="13" t="n">
        <v>0.704336705034298</v>
      </c>
      <c r="P1846" s="13" t="n">
        <v>0.164050691780026</v>
      </c>
      <c r="Q1846" s="13" t="n">
        <v>-0.150937808489635</v>
      </c>
      <c r="R1846" s="13" t="n">
        <v>-0.0105189340813464</v>
      </c>
      <c r="S1846" s="11" t="n">
        <v>0</v>
      </c>
      <c r="T1846" s="13" t="n">
        <v>-0.0526315789473685</v>
      </c>
      <c r="U1846" s="13" t="n">
        <v>-0.0575606720597387</v>
      </c>
      <c r="V1846" s="11" t="n">
        <v>0</v>
      </c>
      <c r="W1846" s="13"/>
      <c r="X1846" s="11"/>
      <c r="Y1846" s="11"/>
      <c r="Z1846" s="11"/>
      <c r="AA1846" s="11"/>
      <c r="AB1846" s="10" t="s">
        <v>516</v>
      </c>
      <c r="AC1846" s="11" t="n">
        <v>63</v>
      </c>
      <c r="AD1846" s="11" t="n">
        <v>26</v>
      </c>
      <c r="AE1846" s="11" t="n">
        <v>29</v>
      </c>
      <c r="AF1846" s="11" t="n">
        <v>5</v>
      </c>
      <c r="AG1846" s="11" t="n">
        <v>2</v>
      </c>
      <c r="AH1846" s="11" t="n">
        <v>1</v>
      </c>
      <c r="AI1846" s="13" t="n">
        <v>0.5</v>
      </c>
      <c r="AJ1846" s="13" t="n">
        <v>0.206349206349206</v>
      </c>
      <c r="AK1846" s="13" t="n">
        <v>0.23015873015873</v>
      </c>
      <c r="AL1846" s="13" t="n">
        <v>0.0396825396825397</v>
      </c>
      <c r="AM1846" s="13" t="n">
        <v>0.0158730158730159</v>
      </c>
      <c r="AN1846" s="11" t="n">
        <v>0</v>
      </c>
      <c r="AO1846" s="13" t="n">
        <v>0</v>
      </c>
      <c r="AP1846" s="11" t="n">
        <v>9</v>
      </c>
      <c r="AQ1846" s="11" t="n">
        <v>2</v>
      </c>
      <c r="AR1846" s="13" t="n">
        <v>0.0676691729323308</v>
      </c>
      <c r="AS1846" s="13" t="n">
        <v>0.0150375939849624</v>
      </c>
      <c r="AT1846" s="14" t="n">
        <f aca="false">SUMIFS(시도_소아과개폐업!$C$5:$C$293,시도_소아과개폐업!$A$5:$A$293,$D1846,시도_소아과개폐업!$B$5:$B$293,$B1846)</f>
        <v>97</v>
      </c>
      <c r="AU1846" s="14" t="n">
        <f aca="false">SUMIFS(시도_소아과개폐업!$D$5:$D$293,시도_소아과개폐업!$A$5:$A$293,$D1846,시도_소아과개폐업!$B$5:$B$293,$B1846)</f>
        <v>74</v>
      </c>
      <c r="AV1846" s="14" t="n">
        <f aca="false">SUMIFS(시도_소아과개폐업!$F$5:$F$293,시도_소아과개폐업!$A$5:$A$293,$D1846,시도_소아과개폐업!$B$5:$B$293,$B1846)</f>
        <v>23</v>
      </c>
      <c r="AW1846" s="15" t="n">
        <f aca="false">SUMIFS(시도_소아과개폐업!$G$5:$G$293,시도_소아과개폐업!$A$5:$A$293,$D1846,시도_소아과개폐업!$B$5:$B$293,$B1846)</f>
        <v>0.164079822616408</v>
      </c>
      <c r="AX1846" s="14" t="n">
        <f aca="false">SUMIFS(시도_소아과개폐업!$H$5:$H$293,시도_소아과개폐업!$A$5:$A$293,$D1846,시도_소아과개폐업!$B$5:$B$293,$B1846)</f>
        <v>219</v>
      </c>
      <c r="AY1846" s="14" t="n">
        <f aca="false">SUMIFS(시군구_병원급!$E$5:$E$3668,시군구_병원급!$A$5:$A$3668,$A1846,시군구_병원급!$D$5:$D$3668,$D1846)</f>
        <v>3</v>
      </c>
      <c r="AZ1846" s="14" t="n">
        <f aca="false">SUMIFS(시군구_병원급!$F$5:$F$3668,시군구_병원급!$A$5:$A$3668,$A1846,시군구_병원급!$D$5:$D$3668,$D1846)</f>
        <v>2</v>
      </c>
      <c r="BA1846" s="14" t="n">
        <f aca="false">SUMIFS(시군구_병원급!$G$5:$G$3668,시군구_병원급!$A$5:$A$3668,$A1846,시군구_병원급!$D$5:$D$3668,$D1846)</f>
        <v>5</v>
      </c>
      <c r="BB1846" s="14" t="n">
        <f aca="false">SUMIFS(시군구_병원급!$H$5:$H$3668,시군구_병원급!$A$5:$A$3668,$A1846,시군구_병원급!$D$5:$D$3668,$D1846)</f>
        <v>15</v>
      </c>
      <c r="BC1846" s="16" t="n">
        <f aca="false">K1846+AY1846</f>
        <v>14</v>
      </c>
      <c r="BD1846" s="17" t="n">
        <f aca="false">IF(E1846=0,"",(K1846+AY1846)/E1846*1000)</f>
        <v>1.62771770724334</v>
      </c>
      <c r="BE1846" s="16" t="n">
        <f aca="false">AY1846-SUMIFS(시군구_병원급!$E$5:$E$3668,시군구_병원급!$A$5:$A$3668,$A1846,시군구_병원급!$D$5:$D$3668,$D1846-3)</f>
        <v>0</v>
      </c>
      <c r="BF1846" s="16" t="n">
        <f aca="false">IF(AY1846=0,1,0)</f>
        <v>0</v>
      </c>
      <c r="BG1846" s="16" t="n">
        <f aca="false">IF(K1846+AY1846=0,1,0)</f>
        <v>0</v>
      </c>
      <c r="BH1846" s="16" t="n">
        <f aca="false">AF1846+AG1846+AH1846</f>
        <v>8</v>
      </c>
      <c r="BI1846" s="18" t="n">
        <f aca="false">IF(H1846=0,"",BH1846/H1846)</f>
        <v>0.0634920634920635</v>
      </c>
      <c r="BJ1846" s="16" t="n">
        <f aca="false">IF(AP1846="","",AP1846+AN1846)</f>
        <v>9</v>
      </c>
    </row>
    <row r="1847" customFormat="false" ht="15" hidden="false" customHeight="true" outlineLevel="0" collapsed="false">
      <c r="A1847" s="9" t="s">
        <v>90</v>
      </c>
      <c r="B1847" s="10" t="s">
        <v>63</v>
      </c>
      <c r="C1847" s="10" t="s">
        <v>91</v>
      </c>
      <c r="D1847" s="9" t="n">
        <v>2024</v>
      </c>
      <c r="E1847" s="11" t="n">
        <v>10104</v>
      </c>
      <c r="F1847" s="11" t="n">
        <v>1624</v>
      </c>
      <c r="G1847" s="11" t="n">
        <v>1721</v>
      </c>
      <c r="H1847" s="11" t="n">
        <v>173</v>
      </c>
      <c r="I1847" s="11" t="n">
        <v>7640</v>
      </c>
      <c r="J1847" s="11" t="n">
        <v>5570</v>
      </c>
      <c r="K1847" s="11" t="n">
        <v>18</v>
      </c>
      <c r="L1847" s="12" t="n">
        <v>17.1219319081552</v>
      </c>
      <c r="M1847" s="12" t="n">
        <v>1.78147268408551</v>
      </c>
      <c r="N1847" s="13" t="n">
        <v>0.729057591623037</v>
      </c>
      <c r="O1847" s="13" t="n">
        <v>0.756136183689628</v>
      </c>
      <c r="P1847" s="13" t="n">
        <v>0.170328582739509</v>
      </c>
      <c r="Q1847" s="13" t="n">
        <v>-0.223187514415315</v>
      </c>
      <c r="R1847" s="13" t="n">
        <v>-0.12149055640633</v>
      </c>
      <c r="S1847" s="11" t="n">
        <v>0</v>
      </c>
      <c r="T1847" s="13" t="n">
        <v>-0.0441988950276243</v>
      </c>
      <c r="U1847" s="13" t="n">
        <v>-0.0469061876247505</v>
      </c>
      <c r="V1847" s="11" t="n">
        <v>0</v>
      </c>
      <c r="W1847" s="13"/>
      <c r="X1847" s="11"/>
      <c r="Y1847" s="11"/>
      <c r="Z1847" s="11"/>
      <c r="AA1847" s="11"/>
      <c r="AB1847" s="10" t="s">
        <v>516</v>
      </c>
      <c r="AC1847" s="11" t="n">
        <v>85</v>
      </c>
      <c r="AD1847" s="11" t="n">
        <v>22</v>
      </c>
      <c r="AE1847" s="11" t="n">
        <v>39</v>
      </c>
      <c r="AF1847" s="11" t="n">
        <v>19</v>
      </c>
      <c r="AG1847" s="11" t="n">
        <v>4</v>
      </c>
      <c r="AH1847" s="11" t="n">
        <v>4</v>
      </c>
      <c r="AI1847" s="13" t="n">
        <v>0.491329479768786</v>
      </c>
      <c r="AJ1847" s="13" t="n">
        <v>0.127167630057804</v>
      </c>
      <c r="AK1847" s="13" t="n">
        <v>0.225433526011561</v>
      </c>
      <c r="AL1847" s="13" t="n">
        <v>0.109826589595376</v>
      </c>
      <c r="AM1847" s="13" t="n">
        <v>0.023121387283237</v>
      </c>
      <c r="AN1847" s="11" t="n">
        <v>0</v>
      </c>
      <c r="AO1847" s="13" t="n">
        <v>0</v>
      </c>
      <c r="AP1847" s="11" t="n">
        <v>11</v>
      </c>
      <c r="AQ1847" s="11" t="n">
        <v>3</v>
      </c>
      <c r="AR1847" s="13" t="n">
        <v>0.0607734806629834</v>
      </c>
      <c r="AS1847" s="13" t="n">
        <v>0.0165745856353591</v>
      </c>
      <c r="AT1847" s="14" t="n">
        <f aca="false">SUMIFS(시도_소아과개폐업!$C$5:$C$293,시도_소아과개폐업!$A$5:$A$293,$D1847,시도_소아과개폐업!$B$5:$B$293,$B1847)</f>
        <v>97</v>
      </c>
      <c r="AU1847" s="14" t="n">
        <f aca="false">SUMIFS(시도_소아과개폐업!$D$5:$D$293,시도_소아과개폐업!$A$5:$A$293,$D1847,시도_소아과개폐업!$B$5:$B$293,$B1847)</f>
        <v>74</v>
      </c>
      <c r="AV1847" s="14" t="n">
        <f aca="false">SUMIFS(시도_소아과개폐업!$F$5:$F$293,시도_소아과개폐업!$A$5:$A$293,$D1847,시도_소아과개폐업!$B$5:$B$293,$B1847)</f>
        <v>23</v>
      </c>
      <c r="AW1847" s="15" t="n">
        <f aca="false">SUMIFS(시도_소아과개폐업!$G$5:$G$293,시도_소아과개폐업!$A$5:$A$293,$D1847,시도_소아과개폐업!$B$5:$B$293,$B1847)</f>
        <v>0.164079822616408</v>
      </c>
      <c r="AX1847" s="14" t="n">
        <f aca="false">SUMIFS(시도_소아과개폐업!$H$5:$H$293,시도_소아과개폐업!$A$5:$A$293,$D1847,시도_소아과개폐업!$B$5:$B$293,$B1847)</f>
        <v>219</v>
      </c>
      <c r="AY1847" s="14" t="n">
        <f aca="false">SUMIFS(시군구_병원급!$E$5:$E$3668,시군구_병원급!$A$5:$A$3668,$A1847,시군구_병원급!$D$5:$D$3668,$D1847)</f>
        <v>2</v>
      </c>
      <c r="AZ1847" s="14" t="n">
        <f aca="false">SUMIFS(시군구_병원급!$F$5:$F$3668,시군구_병원급!$A$5:$A$3668,$A1847,시군구_병원급!$D$5:$D$3668,$D1847)</f>
        <v>0</v>
      </c>
      <c r="BA1847" s="14" t="n">
        <f aca="false">SUMIFS(시군구_병원급!$G$5:$G$3668,시군구_병원급!$A$5:$A$3668,$A1847,시군구_병원급!$D$5:$D$3668,$D1847)</f>
        <v>5</v>
      </c>
      <c r="BB1847" s="14" t="n">
        <f aca="false">SUMIFS(시군구_병원급!$H$5:$H$3668,시군구_병원급!$A$5:$A$3668,$A1847,시군구_병원급!$D$5:$D$3668,$D1847)</f>
        <v>14</v>
      </c>
      <c r="BC1847" s="16" t="n">
        <f aca="false">K1847+AY1847</f>
        <v>20</v>
      </c>
      <c r="BD1847" s="17" t="n">
        <f aca="false">IF(E1847=0,"",(K1847+AY1847)/E1847*1000)</f>
        <v>1.97941409342835</v>
      </c>
      <c r="BE1847" s="16" t="n">
        <f aca="false">AY1847-SUMIFS(시군구_병원급!$E$5:$E$3668,시군구_병원급!$A$5:$A$3668,$A1847,시군구_병원급!$D$5:$D$3668,$D1847-3)</f>
        <v>0</v>
      </c>
      <c r="BF1847" s="16" t="n">
        <f aca="false">IF(AY1847=0,1,0)</f>
        <v>0</v>
      </c>
      <c r="BG1847" s="16" t="n">
        <f aca="false">IF(K1847+AY1847=0,1,0)</f>
        <v>0</v>
      </c>
      <c r="BH1847" s="16" t="n">
        <f aca="false">AF1847+AG1847+AH1847</f>
        <v>27</v>
      </c>
      <c r="BI1847" s="18" t="n">
        <f aca="false">IF(H1847=0,"",BH1847/H1847)</f>
        <v>0.15606936416185</v>
      </c>
      <c r="BJ1847" s="16" t="n">
        <f aca="false">IF(AP1847="","",AP1847+AN1847)</f>
        <v>11</v>
      </c>
    </row>
    <row r="1848" customFormat="false" ht="15" hidden="false" customHeight="true" outlineLevel="0" collapsed="false">
      <c r="A1848" s="9" t="s">
        <v>92</v>
      </c>
      <c r="B1848" s="10" t="s">
        <v>63</v>
      </c>
      <c r="C1848" s="10" t="s">
        <v>93</v>
      </c>
      <c r="D1848" s="9" t="n">
        <v>2024</v>
      </c>
      <c r="E1848" s="11" t="n">
        <v>10706</v>
      </c>
      <c r="F1848" s="11" t="n">
        <v>1509</v>
      </c>
      <c r="G1848" s="11" t="n">
        <v>1588</v>
      </c>
      <c r="H1848" s="11" t="n">
        <v>200</v>
      </c>
      <c r="I1848" s="11" t="n">
        <v>8153</v>
      </c>
      <c r="J1848" s="11" t="n">
        <v>6081</v>
      </c>
      <c r="K1848" s="11" t="n">
        <v>24</v>
      </c>
      <c r="L1848" s="12" t="n">
        <v>18.6811133943583</v>
      </c>
      <c r="M1848" s="12" t="n">
        <v>2.241733607323</v>
      </c>
      <c r="N1848" s="13" t="n">
        <v>0.745860419477493</v>
      </c>
      <c r="O1848" s="13" t="n">
        <v>0.761535587521016</v>
      </c>
      <c r="P1848" s="13" t="n">
        <v>0.148328040351205</v>
      </c>
      <c r="Q1848" s="13" t="n">
        <v>-0.221947674418605</v>
      </c>
      <c r="R1848" s="13" t="n">
        <v>-0.130815544608648</v>
      </c>
      <c r="S1848" s="11" t="n">
        <v>2</v>
      </c>
      <c r="T1848" s="13" t="n">
        <v>-0.0740740740740741</v>
      </c>
      <c r="U1848" s="13" t="n">
        <v>-0.0794851529863385</v>
      </c>
      <c r="V1848" s="11" t="n">
        <v>0</v>
      </c>
      <c r="W1848" s="13"/>
      <c r="X1848" s="11"/>
      <c r="Y1848" s="11"/>
      <c r="Z1848" s="11"/>
      <c r="AA1848" s="11"/>
      <c r="AB1848" s="10" t="s">
        <v>516</v>
      </c>
      <c r="AC1848" s="11" t="n">
        <v>86</v>
      </c>
      <c r="AD1848" s="11" t="n">
        <v>27</v>
      </c>
      <c r="AE1848" s="11" t="n">
        <v>77</v>
      </c>
      <c r="AF1848" s="11" t="n">
        <v>9</v>
      </c>
      <c r="AG1848" s="11" t="n">
        <v>1</v>
      </c>
      <c r="AH1848" s="11" t="n">
        <v>0</v>
      </c>
      <c r="AI1848" s="13" t="n">
        <v>0.43</v>
      </c>
      <c r="AJ1848" s="13" t="n">
        <v>0.135</v>
      </c>
      <c r="AK1848" s="13" t="n">
        <v>0.385</v>
      </c>
      <c r="AL1848" s="13" t="n">
        <v>0.045</v>
      </c>
      <c r="AM1848" s="13" t="n">
        <v>0.005</v>
      </c>
      <c r="AN1848" s="11" t="n">
        <v>8</v>
      </c>
      <c r="AO1848" s="13" t="n">
        <v>0.0384615384615385</v>
      </c>
      <c r="AP1848" s="11" t="n">
        <v>14</v>
      </c>
      <c r="AQ1848" s="11" t="n">
        <v>0</v>
      </c>
      <c r="AR1848" s="13" t="n">
        <v>0.0630630630630631</v>
      </c>
      <c r="AS1848" s="13" t="n">
        <v>0</v>
      </c>
      <c r="AT1848" s="14" t="n">
        <f aca="false">SUMIFS(시도_소아과개폐업!$C$5:$C$293,시도_소아과개폐업!$A$5:$A$293,$D1848,시도_소아과개폐업!$B$5:$B$293,$B1848)</f>
        <v>97</v>
      </c>
      <c r="AU1848" s="14" t="n">
        <f aca="false">SUMIFS(시도_소아과개폐업!$D$5:$D$293,시도_소아과개폐업!$A$5:$A$293,$D1848,시도_소아과개폐업!$B$5:$B$293,$B1848)</f>
        <v>74</v>
      </c>
      <c r="AV1848" s="14" t="n">
        <f aca="false">SUMIFS(시도_소아과개폐업!$F$5:$F$293,시도_소아과개폐업!$A$5:$A$293,$D1848,시도_소아과개폐업!$B$5:$B$293,$B1848)</f>
        <v>23</v>
      </c>
      <c r="AW1848" s="15" t="n">
        <f aca="false">SUMIFS(시도_소아과개폐업!$G$5:$G$293,시도_소아과개폐업!$A$5:$A$293,$D1848,시도_소아과개폐업!$B$5:$B$293,$B1848)</f>
        <v>0.164079822616408</v>
      </c>
      <c r="AX1848" s="14" t="n">
        <f aca="false">SUMIFS(시도_소아과개폐업!$H$5:$H$293,시도_소아과개폐업!$A$5:$A$293,$D1848,시도_소아과개폐업!$B$5:$B$293,$B1848)</f>
        <v>219</v>
      </c>
      <c r="AY1848" s="14" t="n">
        <f aca="false">SUMIFS(시군구_병원급!$E$5:$E$3668,시군구_병원급!$A$5:$A$3668,$A1848,시군구_병원급!$D$5:$D$3668,$D1848)</f>
        <v>5</v>
      </c>
      <c r="AZ1848" s="14" t="n">
        <f aca="false">SUMIFS(시군구_병원급!$F$5:$F$3668,시군구_병원급!$A$5:$A$3668,$A1848,시군구_병원급!$D$5:$D$3668,$D1848)</f>
        <v>3</v>
      </c>
      <c r="BA1848" s="14" t="n">
        <f aca="false">SUMIFS(시군구_병원급!$G$5:$G$3668,시군구_병원급!$A$5:$A$3668,$A1848,시군구_병원급!$D$5:$D$3668,$D1848)</f>
        <v>7</v>
      </c>
      <c r="BB1848" s="14" t="n">
        <f aca="false">SUMIFS(시군구_병원급!$H$5:$H$3668,시군구_병원급!$A$5:$A$3668,$A1848,시군구_병원급!$D$5:$D$3668,$D1848)</f>
        <v>17</v>
      </c>
      <c r="BC1848" s="16" t="n">
        <f aca="false">K1848+AY1848</f>
        <v>29</v>
      </c>
      <c r="BD1848" s="17" t="n">
        <f aca="false">IF(E1848=0,"",(K1848+AY1848)/E1848*1000)</f>
        <v>2.70876144218195</v>
      </c>
      <c r="BE1848" s="16" t="n">
        <f aca="false">AY1848-SUMIFS(시군구_병원급!$E$5:$E$3668,시군구_병원급!$A$5:$A$3668,$A1848,시군구_병원급!$D$5:$D$3668,$D1848-3)</f>
        <v>0</v>
      </c>
      <c r="BF1848" s="16" t="n">
        <f aca="false">IF(AY1848=0,1,0)</f>
        <v>0</v>
      </c>
      <c r="BG1848" s="16" t="n">
        <f aca="false">IF(K1848+AY1848=0,1,0)</f>
        <v>0</v>
      </c>
      <c r="BH1848" s="16" t="n">
        <f aca="false">AF1848+AG1848+AH1848</f>
        <v>10</v>
      </c>
      <c r="BI1848" s="18" t="n">
        <f aca="false">IF(H1848=0,"",BH1848/H1848)</f>
        <v>0.05</v>
      </c>
      <c r="BJ1848" s="16" t="n">
        <f aca="false">IF(AP1848="","",AP1848+AN1848)</f>
        <v>22</v>
      </c>
    </row>
    <row r="1849" customFormat="false" ht="15" hidden="false" customHeight="true" outlineLevel="0" collapsed="false">
      <c r="A1849" s="9" t="s">
        <v>94</v>
      </c>
      <c r="B1849" s="10" t="s">
        <v>63</v>
      </c>
      <c r="C1849" s="10" t="s">
        <v>95</v>
      </c>
      <c r="D1849" s="9" t="n">
        <v>2024</v>
      </c>
      <c r="E1849" s="11" t="n">
        <v>15235</v>
      </c>
      <c r="F1849" s="11" t="n">
        <v>2554</v>
      </c>
      <c r="G1849" s="11" t="n">
        <v>2793</v>
      </c>
      <c r="H1849" s="11" t="n">
        <v>277</v>
      </c>
      <c r="I1849" s="11" t="n">
        <v>12695</v>
      </c>
      <c r="J1849" s="11" t="n">
        <v>9078</v>
      </c>
      <c r="K1849" s="11" t="n">
        <v>27</v>
      </c>
      <c r="L1849" s="12" t="n">
        <v>18.1818181818182</v>
      </c>
      <c r="M1849" s="12" t="n">
        <v>1.77223498523138</v>
      </c>
      <c r="N1849" s="13" t="n">
        <v>0.715084679007483</v>
      </c>
      <c r="O1849" s="13" t="n">
        <v>0.833278634722678</v>
      </c>
      <c r="P1849" s="13" t="n">
        <v>0.183327863472268</v>
      </c>
      <c r="Q1849" s="13" t="n">
        <v>-0.223417269854216</v>
      </c>
      <c r="R1849" s="13" t="n">
        <v>-0.0708582834331337</v>
      </c>
      <c r="S1849" s="11" t="n">
        <v>-1</v>
      </c>
      <c r="T1849" s="13" t="n">
        <v>-0.0641891891891891</v>
      </c>
      <c r="U1849" s="13" t="n">
        <v>-0.0516210966681607</v>
      </c>
      <c r="V1849" s="11" t="n">
        <v>0</v>
      </c>
      <c r="W1849" s="13"/>
      <c r="X1849" s="11"/>
      <c r="Y1849" s="11"/>
      <c r="Z1849" s="11"/>
      <c r="AA1849" s="11"/>
      <c r="AB1849" s="10" t="s">
        <v>516</v>
      </c>
      <c r="AC1849" s="11" t="n">
        <v>100</v>
      </c>
      <c r="AD1849" s="11" t="n">
        <v>60</v>
      </c>
      <c r="AE1849" s="11" t="n">
        <v>92</v>
      </c>
      <c r="AF1849" s="11" t="n">
        <v>16</v>
      </c>
      <c r="AG1849" s="11" t="n">
        <v>6</v>
      </c>
      <c r="AH1849" s="11" t="n">
        <v>3</v>
      </c>
      <c r="AI1849" s="13" t="n">
        <v>0.36101083032491</v>
      </c>
      <c r="AJ1849" s="13" t="n">
        <v>0.216606498194946</v>
      </c>
      <c r="AK1849" s="13" t="n">
        <v>0.332129963898917</v>
      </c>
      <c r="AL1849" s="13" t="n">
        <v>0.0577617328519856</v>
      </c>
      <c r="AM1849" s="13" t="n">
        <v>0.0216606498194946</v>
      </c>
      <c r="AN1849" s="11" t="n">
        <v>13</v>
      </c>
      <c r="AO1849" s="13" t="n">
        <v>0.0448275862068966</v>
      </c>
      <c r="AP1849" s="11" t="n">
        <v>22</v>
      </c>
      <c r="AQ1849" s="11" t="n">
        <v>3</v>
      </c>
      <c r="AR1849" s="13" t="n">
        <v>0.0711974110032363</v>
      </c>
      <c r="AS1849" s="13" t="n">
        <v>0.00970873786407767</v>
      </c>
      <c r="AT1849" s="14" t="n">
        <f aca="false">SUMIFS(시도_소아과개폐업!$C$5:$C$293,시도_소아과개폐업!$A$5:$A$293,$D1849,시도_소아과개폐업!$B$5:$B$293,$B1849)</f>
        <v>97</v>
      </c>
      <c r="AU1849" s="14" t="n">
        <f aca="false">SUMIFS(시도_소아과개폐업!$D$5:$D$293,시도_소아과개폐업!$A$5:$A$293,$D1849,시도_소아과개폐업!$B$5:$B$293,$B1849)</f>
        <v>74</v>
      </c>
      <c r="AV1849" s="14" t="n">
        <f aca="false">SUMIFS(시도_소아과개폐업!$F$5:$F$293,시도_소아과개폐업!$A$5:$A$293,$D1849,시도_소아과개폐업!$B$5:$B$293,$B1849)</f>
        <v>23</v>
      </c>
      <c r="AW1849" s="15" t="n">
        <f aca="false">SUMIFS(시도_소아과개폐업!$G$5:$G$293,시도_소아과개폐업!$A$5:$A$293,$D1849,시도_소아과개폐업!$B$5:$B$293,$B1849)</f>
        <v>0.164079822616408</v>
      </c>
      <c r="AX1849" s="14" t="n">
        <f aca="false">SUMIFS(시도_소아과개폐업!$H$5:$H$293,시도_소아과개폐업!$A$5:$A$293,$D1849,시도_소아과개폐업!$B$5:$B$293,$B1849)</f>
        <v>219</v>
      </c>
      <c r="AY1849" s="14" t="n">
        <f aca="false">SUMIFS(시군구_병원급!$E$5:$E$3668,시군구_병원급!$A$5:$A$3668,$A1849,시군구_병원급!$D$5:$D$3668,$D1849)</f>
        <v>7</v>
      </c>
      <c r="AZ1849" s="14" t="n">
        <f aca="false">SUMIFS(시군구_병원급!$F$5:$F$3668,시군구_병원급!$A$5:$A$3668,$A1849,시군구_병원급!$D$5:$D$3668,$D1849)</f>
        <v>4</v>
      </c>
      <c r="BA1849" s="14" t="n">
        <f aca="false">SUMIFS(시군구_병원급!$G$5:$G$3668,시군구_병원급!$A$5:$A$3668,$A1849,시군구_병원급!$D$5:$D$3668,$D1849)</f>
        <v>23</v>
      </c>
      <c r="BB1849" s="14" t="n">
        <f aca="false">SUMIFS(시군구_병원급!$H$5:$H$3668,시군구_병원급!$A$5:$A$3668,$A1849,시군구_병원급!$D$5:$D$3668,$D1849)</f>
        <v>40</v>
      </c>
      <c r="BC1849" s="16" t="n">
        <f aca="false">K1849+AY1849</f>
        <v>34</v>
      </c>
      <c r="BD1849" s="17" t="n">
        <f aca="false">IF(E1849=0,"",(K1849+AY1849)/E1849*1000)</f>
        <v>2.23170331473581</v>
      </c>
      <c r="BE1849" s="16" t="n">
        <f aca="false">AY1849-SUMIFS(시군구_병원급!$E$5:$E$3668,시군구_병원급!$A$5:$A$3668,$A1849,시군구_병원급!$D$5:$D$3668,$D1849-3)</f>
        <v>1</v>
      </c>
      <c r="BF1849" s="16" t="n">
        <f aca="false">IF(AY1849=0,1,0)</f>
        <v>0</v>
      </c>
      <c r="BG1849" s="16" t="n">
        <f aca="false">IF(K1849+AY1849=0,1,0)</f>
        <v>0</v>
      </c>
      <c r="BH1849" s="16" t="n">
        <f aca="false">AF1849+AG1849+AH1849</f>
        <v>25</v>
      </c>
      <c r="BI1849" s="18" t="n">
        <f aca="false">IF(H1849=0,"",BH1849/H1849)</f>
        <v>0.0902527075812274</v>
      </c>
      <c r="BJ1849" s="16" t="n">
        <f aca="false">IF(AP1849="","",AP1849+AN1849)</f>
        <v>35</v>
      </c>
    </row>
    <row r="1850" customFormat="false" ht="15" hidden="false" customHeight="true" outlineLevel="0" collapsed="false">
      <c r="A1850" s="9" t="s">
        <v>96</v>
      </c>
      <c r="B1850" s="10" t="s">
        <v>63</v>
      </c>
      <c r="C1850" s="10" t="s">
        <v>97</v>
      </c>
      <c r="D1850" s="9" t="n">
        <v>2024</v>
      </c>
      <c r="E1850" s="11" t="n">
        <v>11644</v>
      </c>
      <c r="F1850" s="11" t="n">
        <v>2004</v>
      </c>
      <c r="G1850" s="11" t="n">
        <v>2110</v>
      </c>
      <c r="H1850" s="11" t="n">
        <v>233</v>
      </c>
      <c r="I1850" s="11" t="n">
        <v>10502</v>
      </c>
      <c r="J1850" s="11" t="n">
        <v>7650</v>
      </c>
      <c r="K1850" s="11" t="n">
        <v>17</v>
      </c>
      <c r="L1850" s="12" t="n">
        <v>20.0103057368602</v>
      </c>
      <c r="M1850" s="12" t="n">
        <v>1.45997938852628</v>
      </c>
      <c r="N1850" s="13" t="n">
        <v>0.728432679489621</v>
      </c>
      <c r="O1850" s="13" t="n">
        <v>0.901923737547235</v>
      </c>
      <c r="P1850" s="13" t="n">
        <v>0.181209206458262</v>
      </c>
      <c r="Q1850" s="13" t="n">
        <v>-0.187835669944898</v>
      </c>
      <c r="R1850" s="13" t="n">
        <v>-0.0533871691341409</v>
      </c>
      <c r="S1850" s="11" t="n">
        <v>-1</v>
      </c>
      <c r="T1850" s="13" t="n">
        <v>-0.0566801619433198</v>
      </c>
      <c r="U1850" s="13" t="n">
        <v>-0.040650406504065</v>
      </c>
      <c r="V1850" s="11" t="n">
        <v>0</v>
      </c>
      <c r="W1850" s="13"/>
      <c r="X1850" s="11"/>
      <c r="Y1850" s="11"/>
      <c r="Z1850" s="11"/>
      <c r="AA1850" s="11"/>
      <c r="AB1850" s="10" t="s">
        <v>516</v>
      </c>
      <c r="AC1850" s="11" t="n">
        <v>93</v>
      </c>
      <c r="AD1850" s="11" t="n">
        <v>52</v>
      </c>
      <c r="AE1850" s="11" t="n">
        <v>72</v>
      </c>
      <c r="AF1850" s="11" t="n">
        <v>8</v>
      </c>
      <c r="AG1850" s="11" t="n">
        <v>6</v>
      </c>
      <c r="AH1850" s="11" t="n">
        <v>2</v>
      </c>
      <c r="AI1850" s="13" t="n">
        <v>0.399141630901288</v>
      </c>
      <c r="AJ1850" s="13" t="n">
        <v>0.223175965665236</v>
      </c>
      <c r="AK1850" s="13" t="n">
        <v>0.309012875536481</v>
      </c>
      <c r="AL1850" s="13" t="n">
        <v>0.0343347639484979</v>
      </c>
      <c r="AM1850" s="13" t="n">
        <v>0.0257510729613734</v>
      </c>
      <c r="AN1850" s="11" t="n">
        <v>6</v>
      </c>
      <c r="AO1850" s="13" t="n">
        <v>0.0251046025104603</v>
      </c>
      <c r="AP1850" s="11" t="n">
        <v>19</v>
      </c>
      <c r="AQ1850" s="11" t="n">
        <v>1</v>
      </c>
      <c r="AR1850" s="13" t="n">
        <v>0.0739299610894942</v>
      </c>
      <c r="AS1850" s="13" t="n">
        <v>0.00389105058365759</v>
      </c>
      <c r="AT1850" s="14" t="n">
        <f aca="false">SUMIFS(시도_소아과개폐업!$C$5:$C$293,시도_소아과개폐업!$A$5:$A$293,$D1850,시도_소아과개폐업!$B$5:$B$293,$B1850)</f>
        <v>97</v>
      </c>
      <c r="AU1850" s="14" t="n">
        <f aca="false">SUMIFS(시도_소아과개폐업!$D$5:$D$293,시도_소아과개폐업!$A$5:$A$293,$D1850,시도_소아과개폐업!$B$5:$B$293,$B1850)</f>
        <v>74</v>
      </c>
      <c r="AV1850" s="14" t="n">
        <f aca="false">SUMIFS(시도_소아과개폐업!$F$5:$F$293,시도_소아과개폐업!$A$5:$A$293,$D1850,시도_소아과개폐업!$B$5:$B$293,$B1850)</f>
        <v>23</v>
      </c>
      <c r="AW1850" s="15" t="n">
        <f aca="false">SUMIFS(시도_소아과개폐업!$G$5:$G$293,시도_소아과개폐업!$A$5:$A$293,$D1850,시도_소아과개폐업!$B$5:$B$293,$B1850)</f>
        <v>0.164079822616408</v>
      </c>
      <c r="AX1850" s="14" t="n">
        <f aca="false">SUMIFS(시도_소아과개폐업!$H$5:$H$293,시도_소아과개폐업!$A$5:$A$293,$D1850,시도_소아과개폐업!$B$5:$B$293,$B1850)</f>
        <v>219</v>
      </c>
      <c r="AY1850" s="14" t="n">
        <f aca="false">SUMIFS(시군구_병원급!$E$5:$E$3668,시군구_병원급!$A$5:$A$3668,$A1850,시군구_병원급!$D$5:$D$3668,$D1850)</f>
        <v>5</v>
      </c>
      <c r="AZ1850" s="14" t="n">
        <f aca="false">SUMIFS(시군구_병원급!$F$5:$F$3668,시군구_병원급!$A$5:$A$3668,$A1850,시군구_병원급!$D$5:$D$3668,$D1850)</f>
        <v>2</v>
      </c>
      <c r="BA1850" s="14" t="n">
        <f aca="false">SUMIFS(시군구_병원급!$G$5:$G$3668,시군구_병원급!$A$5:$A$3668,$A1850,시군구_병원급!$D$5:$D$3668,$D1850)</f>
        <v>11</v>
      </c>
      <c r="BB1850" s="14" t="n">
        <f aca="false">SUMIFS(시군구_병원급!$H$5:$H$3668,시군구_병원급!$A$5:$A$3668,$A1850,시군구_병원급!$D$5:$D$3668,$D1850)</f>
        <v>22</v>
      </c>
      <c r="BC1850" s="16" t="n">
        <f aca="false">K1850+AY1850</f>
        <v>22</v>
      </c>
      <c r="BD1850" s="17" t="n">
        <f aca="false">IF(E1850=0,"",(K1850+AY1850)/E1850*1000)</f>
        <v>1.88938509103401</v>
      </c>
      <c r="BE1850" s="16" t="n">
        <f aca="false">AY1850-SUMIFS(시군구_병원급!$E$5:$E$3668,시군구_병원급!$A$5:$A$3668,$A1850,시군구_병원급!$D$5:$D$3668,$D1850-3)</f>
        <v>0</v>
      </c>
      <c r="BF1850" s="16" t="n">
        <f aca="false">IF(AY1850=0,1,0)</f>
        <v>0</v>
      </c>
      <c r="BG1850" s="16" t="n">
        <f aca="false">IF(K1850+AY1850=0,1,0)</f>
        <v>0</v>
      </c>
      <c r="BH1850" s="16" t="n">
        <f aca="false">AF1850+AG1850+AH1850</f>
        <v>16</v>
      </c>
      <c r="BI1850" s="18" t="n">
        <f aca="false">IF(H1850=0,"",BH1850/H1850)</f>
        <v>0.0686695278969957</v>
      </c>
      <c r="BJ1850" s="16" t="n">
        <f aca="false">IF(AP1850="","",AP1850+AN1850)</f>
        <v>25</v>
      </c>
    </row>
    <row r="1851" customFormat="false" ht="15" hidden="false" customHeight="true" outlineLevel="0" collapsed="false">
      <c r="A1851" s="9" t="s">
        <v>98</v>
      </c>
      <c r="B1851" s="10" t="s">
        <v>63</v>
      </c>
      <c r="C1851" s="10" t="s">
        <v>99</v>
      </c>
      <c r="D1851" s="9" t="n">
        <v>2024</v>
      </c>
      <c r="E1851" s="11" t="n">
        <v>4977</v>
      </c>
      <c r="F1851" s="11" t="n">
        <v>820</v>
      </c>
      <c r="G1851" s="11" t="n">
        <v>884</v>
      </c>
      <c r="H1851" s="11" t="n">
        <v>109</v>
      </c>
      <c r="I1851" s="11" t="n">
        <v>6033</v>
      </c>
      <c r="J1851" s="11" t="n">
        <v>3769</v>
      </c>
      <c r="K1851" s="11" t="n">
        <v>10</v>
      </c>
      <c r="L1851" s="12" t="n">
        <v>21.9007434197308</v>
      </c>
      <c r="M1851" s="12" t="n">
        <v>2.00924251557163</v>
      </c>
      <c r="N1851" s="13" t="n">
        <v>0.624730648102105</v>
      </c>
      <c r="O1851" s="13" t="n">
        <v>1.21217600964436</v>
      </c>
      <c r="P1851" s="13" t="n">
        <v>0.177617038376532</v>
      </c>
      <c r="Q1851" s="13" t="n">
        <v>-0.233600246381275</v>
      </c>
      <c r="R1851" s="13" t="n">
        <v>-0.126482213438735</v>
      </c>
      <c r="S1851" s="11" t="n">
        <v>-1</v>
      </c>
      <c r="T1851" s="13" t="n">
        <v>-0.0603448275862069</v>
      </c>
      <c r="U1851" s="13" t="n">
        <v>-0.0653756777691712</v>
      </c>
      <c r="V1851" s="11" t="n">
        <v>0</v>
      </c>
      <c r="W1851" s="13"/>
      <c r="X1851" s="11"/>
      <c r="Y1851" s="11"/>
      <c r="Z1851" s="11"/>
      <c r="AA1851" s="11"/>
      <c r="AB1851" s="10" t="s">
        <v>516</v>
      </c>
      <c r="AC1851" s="11" t="n">
        <v>54</v>
      </c>
      <c r="AD1851" s="11" t="n">
        <v>23</v>
      </c>
      <c r="AE1851" s="11" t="n">
        <v>19</v>
      </c>
      <c r="AF1851" s="11" t="n">
        <v>5</v>
      </c>
      <c r="AG1851" s="11" t="n">
        <v>8</v>
      </c>
      <c r="AH1851" s="11" t="n">
        <v>0</v>
      </c>
      <c r="AI1851" s="13" t="n">
        <v>0.495412844036697</v>
      </c>
      <c r="AJ1851" s="13" t="n">
        <v>0.211009174311927</v>
      </c>
      <c r="AK1851" s="13" t="n">
        <v>0.174311926605505</v>
      </c>
      <c r="AL1851" s="13" t="n">
        <v>0.0458715596330275</v>
      </c>
      <c r="AM1851" s="13" t="n">
        <v>0.073394495412844</v>
      </c>
      <c r="AN1851" s="11" t="n">
        <v>0</v>
      </c>
      <c r="AO1851" s="13" t="n">
        <v>0</v>
      </c>
      <c r="AP1851" s="11" t="n">
        <v>11</v>
      </c>
      <c r="AQ1851" s="11" t="n">
        <v>4</v>
      </c>
      <c r="AR1851" s="13" t="n">
        <v>0.0948275862068966</v>
      </c>
      <c r="AS1851" s="13" t="n">
        <v>0.0344827586206897</v>
      </c>
      <c r="AT1851" s="14" t="n">
        <f aca="false">SUMIFS(시도_소아과개폐업!$C$5:$C$293,시도_소아과개폐업!$A$5:$A$293,$D1851,시도_소아과개폐업!$B$5:$B$293,$B1851)</f>
        <v>97</v>
      </c>
      <c r="AU1851" s="14" t="n">
        <f aca="false">SUMIFS(시도_소아과개폐업!$D$5:$D$293,시도_소아과개폐업!$A$5:$A$293,$D1851,시도_소아과개폐업!$B$5:$B$293,$B1851)</f>
        <v>74</v>
      </c>
      <c r="AV1851" s="14" t="n">
        <f aca="false">SUMIFS(시도_소아과개폐업!$F$5:$F$293,시도_소아과개폐업!$A$5:$A$293,$D1851,시도_소아과개폐업!$B$5:$B$293,$B1851)</f>
        <v>23</v>
      </c>
      <c r="AW1851" s="15" t="n">
        <f aca="false">SUMIFS(시도_소아과개폐업!$G$5:$G$293,시도_소아과개폐업!$A$5:$A$293,$D1851,시도_소아과개폐업!$B$5:$B$293,$B1851)</f>
        <v>0.164079822616408</v>
      </c>
      <c r="AX1851" s="14" t="n">
        <f aca="false">SUMIFS(시도_소아과개폐업!$H$5:$H$293,시도_소아과개폐업!$A$5:$A$293,$D1851,시도_소아과개폐업!$B$5:$B$293,$B1851)</f>
        <v>219</v>
      </c>
      <c r="AY1851" s="14" t="n">
        <f aca="false">SUMIFS(시군구_병원급!$E$5:$E$3668,시군구_병원급!$A$5:$A$3668,$A1851,시군구_병원급!$D$5:$D$3668,$D1851)</f>
        <v>0</v>
      </c>
      <c r="AZ1851" s="14" t="n">
        <f aca="false">SUMIFS(시군구_병원급!$F$5:$F$3668,시군구_병원급!$A$5:$A$3668,$A1851,시군구_병원급!$D$5:$D$3668,$D1851)</f>
        <v>1</v>
      </c>
      <c r="BA1851" s="14" t="n">
        <f aca="false">SUMIFS(시군구_병원급!$G$5:$G$3668,시군구_병원급!$A$5:$A$3668,$A1851,시군구_병원급!$D$5:$D$3668,$D1851)</f>
        <v>6</v>
      </c>
      <c r="BB1851" s="14" t="n">
        <f aca="false">SUMIFS(시군구_병원급!$H$5:$H$3668,시군구_병원급!$A$5:$A$3668,$A1851,시군구_병원급!$D$5:$D$3668,$D1851)</f>
        <v>14</v>
      </c>
      <c r="BC1851" s="16" t="n">
        <f aca="false">K1851+AY1851</f>
        <v>10</v>
      </c>
      <c r="BD1851" s="17" t="n">
        <f aca="false">IF(E1851=0,"",(K1851+AY1851)/E1851*1000)</f>
        <v>2.00924251557163</v>
      </c>
      <c r="BE1851" s="16" t="n">
        <f aca="false">AY1851-SUMIFS(시군구_병원급!$E$5:$E$3668,시군구_병원급!$A$5:$A$3668,$A1851,시군구_병원급!$D$5:$D$3668,$D1851-3)</f>
        <v>0</v>
      </c>
      <c r="BF1851" s="16" t="n">
        <f aca="false">IF(AY1851=0,1,0)</f>
        <v>1</v>
      </c>
      <c r="BG1851" s="16" t="n">
        <f aca="false">IF(K1851+AY1851=0,1,0)</f>
        <v>0</v>
      </c>
      <c r="BH1851" s="16" t="n">
        <f aca="false">AF1851+AG1851+AH1851</f>
        <v>13</v>
      </c>
      <c r="BI1851" s="18" t="n">
        <f aca="false">IF(H1851=0,"",BH1851/H1851)</f>
        <v>0.119266055045872</v>
      </c>
      <c r="BJ1851" s="16" t="n">
        <f aca="false">IF(AP1851="","",AP1851+AN1851)</f>
        <v>11</v>
      </c>
    </row>
    <row r="1852" customFormat="false" ht="15" hidden="false" customHeight="true" outlineLevel="0" collapsed="false">
      <c r="A1852" s="9" t="s">
        <v>100</v>
      </c>
      <c r="B1852" s="10" t="s">
        <v>63</v>
      </c>
      <c r="C1852" s="10" t="s">
        <v>101</v>
      </c>
      <c r="D1852" s="9" t="n">
        <v>2024</v>
      </c>
      <c r="E1852" s="11" t="n">
        <v>11914</v>
      </c>
      <c r="F1852" s="11" t="n">
        <v>2043</v>
      </c>
      <c r="G1852" s="11" t="n">
        <v>2174</v>
      </c>
      <c r="H1852" s="11" t="n">
        <v>202</v>
      </c>
      <c r="I1852" s="11" t="n">
        <v>10318</v>
      </c>
      <c r="J1852" s="11" t="n">
        <v>7590</v>
      </c>
      <c r="K1852" s="11" t="n">
        <v>21</v>
      </c>
      <c r="L1852" s="12" t="n">
        <v>16.9548430417996</v>
      </c>
      <c r="M1852" s="12" t="n">
        <v>1.76263219741481</v>
      </c>
      <c r="N1852" s="13" t="n">
        <v>0.735607675906183</v>
      </c>
      <c r="O1852" s="13" t="n">
        <v>0.866039952996475</v>
      </c>
      <c r="P1852" s="13" t="n">
        <v>0.182474399865704</v>
      </c>
      <c r="Q1852" s="13" t="n">
        <v>-0.177493959268209</v>
      </c>
      <c r="R1852" s="13" t="n">
        <v>-0.0949208992506245</v>
      </c>
      <c r="S1852" s="11" t="n">
        <v>2</v>
      </c>
      <c r="T1852" s="13" t="n">
        <v>-0.0380952380952381</v>
      </c>
      <c r="U1852" s="13" t="n">
        <v>-0.0328083989501312</v>
      </c>
      <c r="V1852" s="11" t="n">
        <v>0</v>
      </c>
      <c r="W1852" s="13"/>
      <c r="X1852" s="11"/>
      <c r="Y1852" s="11"/>
      <c r="Z1852" s="11"/>
      <c r="AA1852" s="11"/>
      <c r="AB1852" s="10" t="s">
        <v>516</v>
      </c>
      <c r="AC1852" s="11" t="n">
        <v>84</v>
      </c>
      <c r="AD1852" s="11" t="n">
        <v>26</v>
      </c>
      <c r="AE1852" s="11" t="n">
        <v>55</v>
      </c>
      <c r="AF1852" s="11" t="n">
        <v>35</v>
      </c>
      <c r="AG1852" s="11" t="n">
        <v>2</v>
      </c>
      <c r="AH1852" s="11" t="n">
        <v>0</v>
      </c>
      <c r="AI1852" s="13" t="n">
        <v>0.415841584158416</v>
      </c>
      <c r="AJ1852" s="13" t="n">
        <v>0.128712871287129</v>
      </c>
      <c r="AK1852" s="13" t="n">
        <v>0.272277227722772</v>
      </c>
      <c r="AL1852" s="13" t="n">
        <v>0.173267326732673</v>
      </c>
      <c r="AM1852" s="13" t="n">
        <v>0.0099009900990099</v>
      </c>
      <c r="AN1852" s="11" t="n">
        <v>0</v>
      </c>
      <c r="AO1852" s="13" t="n">
        <v>0</v>
      </c>
      <c r="AP1852" s="11" t="n">
        <v>10</v>
      </c>
      <c r="AQ1852" s="11" t="n">
        <v>2</v>
      </c>
      <c r="AR1852" s="13" t="n">
        <v>0.0476190476190476</v>
      </c>
      <c r="AS1852" s="13" t="n">
        <v>0.00952380952380953</v>
      </c>
      <c r="AT1852" s="14" t="n">
        <f aca="false">SUMIFS(시도_소아과개폐업!$C$5:$C$293,시도_소아과개폐업!$A$5:$A$293,$D1852,시도_소아과개폐업!$B$5:$B$293,$B1852)</f>
        <v>97</v>
      </c>
      <c r="AU1852" s="14" t="n">
        <f aca="false">SUMIFS(시도_소아과개폐업!$D$5:$D$293,시도_소아과개폐업!$A$5:$A$293,$D1852,시도_소아과개폐업!$B$5:$B$293,$B1852)</f>
        <v>74</v>
      </c>
      <c r="AV1852" s="14" t="n">
        <f aca="false">SUMIFS(시도_소아과개폐업!$F$5:$F$293,시도_소아과개폐업!$A$5:$A$293,$D1852,시도_소아과개폐업!$B$5:$B$293,$B1852)</f>
        <v>23</v>
      </c>
      <c r="AW1852" s="15" t="n">
        <f aca="false">SUMIFS(시도_소아과개폐업!$G$5:$G$293,시도_소아과개폐업!$A$5:$A$293,$D1852,시도_소아과개폐업!$B$5:$B$293,$B1852)</f>
        <v>0.164079822616408</v>
      </c>
      <c r="AX1852" s="14" t="n">
        <f aca="false">SUMIFS(시도_소아과개폐업!$H$5:$H$293,시도_소아과개폐업!$A$5:$A$293,$D1852,시도_소아과개폐업!$B$5:$B$293,$B1852)</f>
        <v>219</v>
      </c>
      <c r="AY1852" s="14" t="n">
        <f aca="false">SUMIFS(시군구_병원급!$E$5:$E$3668,시군구_병원급!$A$5:$A$3668,$A1852,시군구_병원급!$D$5:$D$3668,$D1852)</f>
        <v>7</v>
      </c>
      <c r="AZ1852" s="14" t="n">
        <f aca="false">SUMIFS(시군구_병원급!$F$5:$F$3668,시군구_병원급!$A$5:$A$3668,$A1852,시군구_병원급!$D$5:$D$3668,$D1852)</f>
        <v>7</v>
      </c>
      <c r="BA1852" s="14" t="n">
        <f aca="false">SUMIFS(시군구_병원급!$G$5:$G$3668,시군구_병원급!$A$5:$A$3668,$A1852,시군구_병원급!$D$5:$D$3668,$D1852)</f>
        <v>16</v>
      </c>
      <c r="BB1852" s="14" t="n">
        <f aca="false">SUMIFS(시군구_병원급!$H$5:$H$3668,시군구_병원급!$A$5:$A$3668,$A1852,시군구_병원급!$D$5:$D$3668,$D1852)</f>
        <v>30</v>
      </c>
      <c r="BC1852" s="16" t="n">
        <f aca="false">K1852+AY1852</f>
        <v>28</v>
      </c>
      <c r="BD1852" s="17" t="n">
        <f aca="false">IF(E1852=0,"",(K1852+AY1852)/E1852*1000)</f>
        <v>2.35017626321974</v>
      </c>
      <c r="BE1852" s="16" t="n">
        <f aca="false">AY1852-SUMIFS(시군구_병원급!$E$5:$E$3668,시군구_병원급!$A$5:$A$3668,$A1852,시군구_병원급!$D$5:$D$3668,$D1852-3)</f>
        <v>-1</v>
      </c>
      <c r="BF1852" s="16" t="n">
        <f aca="false">IF(AY1852=0,1,0)</f>
        <v>0</v>
      </c>
      <c r="BG1852" s="16" t="n">
        <f aca="false">IF(K1852+AY1852=0,1,0)</f>
        <v>0</v>
      </c>
      <c r="BH1852" s="16" t="n">
        <f aca="false">AF1852+AG1852+AH1852</f>
        <v>37</v>
      </c>
      <c r="BI1852" s="18" t="n">
        <f aca="false">IF(H1852=0,"",BH1852/H1852)</f>
        <v>0.183168316831683</v>
      </c>
      <c r="BJ1852" s="16" t="n">
        <f aca="false">IF(AP1852="","",AP1852+AN1852)</f>
        <v>10</v>
      </c>
    </row>
    <row r="1853" customFormat="false" ht="15" hidden="false" customHeight="true" outlineLevel="0" collapsed="false">
      <c r="A1853" s="9" t="s">
        <v>102</v>
      </c>
      <c r="B1853" s="10" t="s">
        <v>63</v>
      </c>
      <c r="C1853" s="10" t="s">
        <v>103</v>
      </c>
      <c r="D1853" s="9" t="n">
        <v>2024</v>
      </c>
      <c r="E1853" s="11" t="n">
        <v>9916</v>
      </c>
      <c r="F1853" s="11" t="n">
        <v>1670</v>
      </c>
      <c r="G1853" s="11" t="n">
        <v>1793</v>
      </c>
      <c r="H1853" s="11" t="n">
        <v>155</v>
      </c>
      <c r="I1853" s="11" t="n">
        <v>7240</v>
      </c>
      <c r="J1853" s="11" t="n">
        <v>5213</v>
      </c>
      <c r="K1853" s="11" t="n">
        <v>18</v>
      </c>
      <c r="L1853" s="12" t="n">
        <v>15.6313029447358</v>
      </c>
      <c r="M1853" s="12" t="n">
        <v>1.8152480839048</v>
      </c>
      <c r="N1853" s="13" t="n">
        <v>0.720027624309392</v>
      </c>
      <c r="O1853" s="13" t="n">
        <v>0.73013311819282</v>
      </c>
      <c r="P1853" s="13" t="n">
        <v>0.180818878580073</v>
      </c>
      <c r="Q1853" s="13" t="n">
        <v>-0.198642314530467</v>
      </c>
      <c r="R1853" s="13" t="n">
        <v>-0.0207536865101038</v>
      </c>
      <c r="S1853" s="11" t="n">
        <v>4</v>
      </c>
      <c r="T1853" s="13" t="n">
        <v>-0.03125</v>
      </c>
      <c r="U1853" s="13" t="n">
        <v>-0.0238640959956856</v>
      </c>
      <c r="V1853" s="11" t="n">
        <v>0</v>
      </c>
      <c r="W1853" s="13"/>
      <c r="X1853" s="11"/>
      <c r="Y1853" s="11"/>
      <c r="Z1853" s="11"/>
      <c r="AA1853" s="11"/>
      <c r="AB1853" s="10" t="s">
        <v>516</v>
      </c>
      <c r="AC1853" s="11" t="n">
        <v>73</v>
      </c>
      <c r="AD1853" s="11" t="n">
        <v>31</v>
      </c>
      <c r="AE1853" s="11" t="n">
        <v>41</v>
      </c>
      <c r="AF1853" s="11" t="n">
        <v>8</v>
      </c>
      <c r="AG1853" s="11" t="n">
        <v>1</v>
      </c>
      <c r="AH1853" s="11" t="n">
        <v>1</v>
      </c>
      <c r="AI1853" s="13" t="n">
        <v>0.470967741935484</v>
      </c>
      <c r="AJ1853" s="13" t="n">
        <v>0.2</v>
      </c>
      <c r="AK1853" s="13" t="n">
        <v>0.264516129032258</v>
      </c>
      <c r="AL1853" s="13" t="n">
        <v>0.0516129032258065</v>
      </c>
      <c r="AM1853" s="13" t="n">
        <v>0.00645161290322581</v>
      </c>
      <c r="AN1853" s="11" t="n">
        <v>1</v>
      </c>
      <c r="AO1853" s="13" t="n">
        <v>0.00641025641025641</v>
      </c>
      <c r="AP1853" s="11" t="n">
        <v>13</v>
      </c>
      <c r="AQ1853" s="11" t="n">
        <v>2</v>
      </c>
      <c r="AR1853" s="13" t="n">
        <v>0.0778443113772455</v>
      </c>
      <c r="AS1853" s="13" t="n">
        <v>0.0119760479041916</v>
      </c>
      <c r="AT1853" s="14" t="n">
        <f aca="false">SUMIFS(시도_소아과개폐업!$C$5:$C$293,시도_소아과개폐업!$A$5:$A$293,$D1853,시도_소아과개폐업!$B$5:$B$293,$B1853)</f>
        <v>97</v>
      </c>
      <c r="AU1853" s="14" t="n">
        <f aca="false">SUMIFS(시도_소아과개폐업!$D$5:$D$293,시도_소아과개폐업!$A$5:$A$293,$D1853,시도_소아과개폐업!$B$5:$B$293,$B1853)</f>
        <v>74</v>
      </c>
      <c r="AV1853" s="14" t="n">
        <f aca="false">SUMIFS(시도_소아과개폐업!$F$5:$F$293,시도_소아과개폐업!$A$5:$A$293,$D1853,시도_소아과개폐업!$B$5:$B$293,$B1853)</f>
        <v>23</v>
      </c>
      <c r="AW1853" s="15" t="n">
        <f aca="false">SUMIFS(시도_소아과개폐업!$G$5:$G$293,시도_소아과개폐업!$A$5:$A$293,$D1853,시도_소아과개폐업!$B$5:$B$293,$B1853)</f>
        <v>0.164079822616408</v>
      </c>
      <c r="AX1853" s="14" t="n">
        <f aca="false">SUMIFS(시도_소아과개폐업!$H$5:$H$293,시도_소아과개폐업!$A$5:$A$293,$D1853,시도_소아과개폐업!$B$5:$B$293,$B1853)</f>
        <v>219</v>
      </c>
      <c r="AY1853" s="14" t="n">
        <f aca="false">SUMIFS(시군구_병원급!$E$5:$E$3668,시군구_병원급!$A$5:$A$3668,$A1853,시군구_병원급!$D$5:$D$3668,$D1853)</f>
        <v>3</v>
      </c>
      <c r="AZ1853" s="14" t="n">
        <f aca="false">SUMIFS(시군구_병원급!$F$5:$F$3668,시군구_병원급!$A$5:$A$3668,$A1853,시군구_병원급!$D$5:$D$3668,$D1853)</f>
        <v>2</v>
      </c>
      <c r="BA1853" s="14" t="n">
        <f aca="false">SUMIFS(시군구_병원급!$G$5:$G$3668,시군구_병원급!$A$5:$A$3668,$A1853,시군구_병원급!$D$5:$D$3668,$D1853)</f>
        <v>7</v>
      </c>
      <c r="BB1853" s="14" t="n">
        <f aca="false">SUMIFS(시군구_병원급!$H$5:$H$3668,시군구_병원급!$A$5:$A$3668,$A1853,시군구_병원급!$D$5:$D$3668,$D1853)</f>
        <v>12</v>
      </c>
      <c r="BC1853" s="16" t="n">
        <f aca="false">K1853+AY1853</f>
        <v>21</v>
      </c>
      <c r="BD1853" s="17" t="n">
        <f aca="false">IF(E1853=0,"",(K1853+AY1853)/E1853*1000)</f>
        <v>2.11778943122227</v>
      </c>
      <c r="BE1853" s="16" t="n">
        <f aca="false">AY1853-SUMIFS(시군구_병원급!$E$5:$E$3668,시군구_병원급!$A$5:$A$3668,$A1853,시군구_병원급!$D$5:$D$3668,$D1853-3)</f>
        <v>-1</v>
      </c>
      <c r="BF1853" s="16" t="n">
        <f aca="false">IF(AY1853=0,1,0)</f>
        <v>0</v>
      </c>
      <c r="BG1853" s="16" t="n">
        <f aca="false">IF(K1853+AY1853=0,1,0)</f>
        <v>0</v>
      </c>
      <c r="BH1853" s="16" t="n">
        <f aca="false">AF1853+AG1853+AH1853</f>
        <v>10</v>
      </c>
      <c r="BI1853" s="18" t="n">
        <f aca="false">IF(H1853=0,"",BH1853/H1853)</f>
        <v>0.0645161290322581</v>
      </c>
      <c r="BJ1853" s="16" t="n">
        <f aca="false">IF(AP1853="","",AP1853+AN1853)</f>
        <v>14</v>
      </c>
    </row>
    <row r="1854" customFormat="false" ht="15" hidden="false" customHeight="true" outlineLevel="0" collapsed="false">
      <c r="A1854" s="9" t="s">
        <v>104</v>
      </c>
      <c r="B1854" s="10" t="s">
        <v>63</v>
      </c>
      <c r="C1854" s="10" t="s">
        <v>105</v>
      </c>
      <c r="D1854" s="9" t="n">
        <v>2024</v>
      </c>
      <c r="E1854" s="11" t="n">
        <v>8007</v>
      </c>
      <c r="F1854" s="11" t="n">
        <v>1375</v>
      </c>
      <c r="G1854" s="11" t="n">
        <v>1521</v>
      </c>
      <c r="H1854" s="11" t="n">
        <v>158</v>
      </c>
      <c r="I1854" s="11" t="n">
        <v>7767</v>
      </c>
      <c r="J1854" s="11" t="n">
        <v>4954</v>
      </c>
      <c r="K1854" s="11" t="n">
        <v>19</v>
      </c>
      <c r="L1854" s="12" t="n">
        <v>19.7327338578744</v>
      </c>
      <c r="M1854" s="12" t="n">
        <v>2.3729236917697</v>
      </c>
      <c r="N1854" s="13" t="n">
        <v>0.637826702716622</v>
      </c>
      <c r="O1854" s="13" t="n">
        <v>0.97002622705133</v>
      </c>
      <c r="P1854" s="13" t="n">
        <v>0.189958786062196</v>
      </c>
      <c r="Q1854" s="13" t="n">
        <v>-0.248592342342342</v>
      </c>
      <c r="R1854" s="13" t="n">
        <v>-0.10896309314587</v>
      </c>
      <c r="S1854" s="11" t="n">
        <v>1</v>
      </c>
      <c r="T1854" s="13" t="n">
        <v>-0.0538922155688623</v>
      </c>
      <c r="U1854" s="13" t="n">
        <v>-0.0510690287110568</v>
      </c>
      <c r="V1854" s="11" t="n">
        <v>0</v>
      </c>
      <c r="W1854" s="13"/>
      <c r="X1854" s="11"/>
      <c r="Y1854" s="11"/>
      <c r="Z1854" s="11"/>
      <c r="AA1854" s="11"/>
      <c r="AB1854" s="10" t="s">
        <v>516</v>
      </c>
      <c r="AC1854" s="11" t="n">
        <v>79</v>
      </c>
      <c r="AD1854" s="11" t="n">
        <v>33</v>
      </c>
      <c r="AE1854" s="11" t="n">
        <v>37</v>
      </c>
      <c r="AF1854" s="11" t="n">
        <v>5</v>
      </c>
      <c r="AG1854" s="11" t="n">
        <v>4</v>
      </c>
      <c r="AH1854" s="11" t="n">
        <v>0</v>
      </c>
      <c r="AI1854" s="13" t="n">
        <v>0.5</v>
      </c>
      <c r="AJ1854" s="13" t="n">
        <v>0.208860759493671</v>
      </c>
      <c r="AK1854" s="13" t="n">
        <v>0.234177215189873</v>
      </c>
      <c r="AL1854" s="13" t="n">
        <v>0.0316455696202532</v>
      </c>
      <c r="AM1854" s="13" t="n">
        <v>0.0253164556962025</v>
      </c>
      <c r="AN1854" s="11" t="n">
        <v>1</v>
      </c>
      <c r="AO1854" s="13" t="n">
        <v>0.00628930817610063</v>
      </c>
      <c r="AP1854" s="11" t="n">
        <v>14</v>
      </c>
      <c r="AQ1854" s="11" t="n">
        <v>2</v>
      </c>
      <c r="AR1854" s="13" t="n">
        <v>0.0818713450292398</v>
      </c>
      <c r="AS1854" s="13" t="n">
        <v>0.0116959064327485</v>
      </c>
      <c r="AT1854" s="14" t="n">
        <f aca="false">SUMIFS(시도_소아과개폐업!$C$5:$C$293,시도_소아과개폐업!$A$5:$A$293,$D1854,시도_소아과개폐업!$B$5:$B$293,$B1854)</f>
        <v>97</v>
      </c>
      <c r="AU1854" s="14" t="n">
        <f aca="false">SUMIFS(시도_소아과개폐업!$D$5:$D$293,시도_소아과개폐업!$A$5:$A$293,$D1854,시도_소아과개폐업!$B$5:$B$293,$B1854)</f>
        <v>74</v>
      </c>
      <c r="AV1854" s="14" t="n">
        <f aca="false">SUMIFS(시도_소아과개폐업!$F$5:$F$293,시도_소아과개폐업!$A$5:$A$293,$D1854,시도_소아과개폐업!$B$5:$B$293,$B1854)</f>
        <v>23</v>
      </c>
      <c r="AW1854" s="15" t="n">
        <f aca="false">SUMIFS(시도_소아과개폐업!$G$5:$G$293,시도_소아과개폐업!$A$5:$A$293,$D1854,시도_소아과개폐업!$B$5:$B$293,$B1854)</f>
        <v>0.164079822616408</v>
      </c>
      <c r="AX1854" s="14" t="n">
        <f aca="false">SUMIFS(시도_소아과개폐업!$H$5:$H$293,시도_소아과개폐업!$A$5:$A$293,$D1854,시도_소아과개폐업!$B$5:$B$293,$B1854)</f>
        <v>219</v>
      </c>
      <c r="AY1854" s="14" t="n">
        <f aca="false">SUMIFS(시군구_병원급!$E$5:$E$3668,시군구_병원급!$A$5:$A$3668,$A1854,시군구_병원급!$D$5:$D$3668,$D1854)</f>
        <v>2</v>
      </c>
      <c r="AZ1854" s="14" t="n">
        <f aca="false">SUMIFS(시군구_병원급!$F$5:$F$3668,시군구_병원급!$A$5:$A$3668,$A1854,시군구_병원급!$D$5:$D$3668,$D1854)</f>
        <v>1</v>
      </c>
      <c r="BA1854" s="14" t="n">
        <f aca="false">SUMIFS(시군구_병원급!$G$5:$G$3668,시군구_병원급!$A$5:$A$3668,$A1854,시군구_병원급!$D$5:$D$3668,$D1854)</f>
        <v>11</v>
      </c>
      <c r="BB1854" s="14" t="n">
        <f aca="false">SUMIFS(시군구_병원급!$H$5:$H$3668,시군구_병원급!$A$5:$A$3668,$A1854,시군구_병원급!$D$5:$D$3668,$D1854)</f>
        <v>18</v>
      </c>
      <c r="BC1854" s="16" t="n">
        <f aca="false">K1854+AY1854</f>
        <v>21</v>
      </c>
      <c r="BD1854" s="17" t="n">
        <f aca="false">IF(E1854=0,"",(K1854+AY1854)/E1854*1000)</f>
        <v>2.62270513300862</v>
      </c>
      <c r="BE1854" s="16" t="n">
        <f aca="false">AY1854-SUMIFS(시군구_병원급!$E$5:$E$3668,시군구_병원급!$A$5:$A$3668,$A1854,시군구_병원급!$D$5:$D$3668,$D1854-3)</f>
        <v>-2</v>
      </c>
      <c r="BF1854" s="16" t="n">
        <f aca="false">IF(AY1854=0,1,0)</f>
        <v>0</v>
      </c>
      <c r="BG1854" s="16" t="n">
        <f aca="false">IF(K1854+AY1854=0,1,0)</f>
        <v>0</v>
      </c>
      <c r="BH1854" s="16" t="n">
        <f aca="false">AF1854+AG1854+AH1854</f>
        <v>9</v>
      </c>
      <c r="BI1854" s="18" t="n">
        <f aca="false">IF(H1854=0,"",BH1854/H1854)</f>
        <v>0.0569620253164557</v>
      </c>
      <c r="BJ1854" s="16" t="n">
        <f aca="false">IF(AP1854="","",AP1854+AN1854)</f>
        <v>15</v>
      </c>
    </row>
    <row r="1855" customFormat="false" ht="15" hidden="false" customHeight="true" outlineLevel="0" collapsed="false">
      <c r="A1855" s="9" t="s">
        <v>106</v>
      </c>
      <c r="B1855" s="10" t="s">
        <v>63</v>
      </c>
      <c r="C1855" s="10" t="s">
        <v>107</v>
      </c>
      <c r="D1855" s="9" t="n">
        <v>2024</v>
      </c>
      <c r="E1855" s="11" t="n">
        <v>12740</v>
      </c>
      <c r="F1855" s="11" t="n">
        <v>1784</v>
      </c>
      <c r="G1855" s="11" t="n">
        <v>1858</v>
      </c>
      <c r="H1855" s="11" t="n">
        <v>157</v>
      </c>
      <c r="I1855" s="11" t="n">
        <v>9871</v>
      </c>
      <c r="J1855" s="11" t="n">
        <v>6734</v>
      </c>
      <c r="K1855" s="11" t="n">
        <v>23</v>
      </c>
      <c r="L1855" s="12" t="n">
        <v>12.3233908948195</v>
      </c>
      <c r="M1855" s="12" t="n">
        <v>1.80533751962323</v>
      </c>
      <c r="N1855" s="13" t="n">
        <v>0.682200384966062</v>
      </c>
      <c r="O1855" s="13" t="n">
        <v>0.774803767660911</v>
      </c>
      <c r="P1855" s="13" t="n">
        <v>0.145839874411303</v>
      </c>
      <c r="Q1855" s="13" t="n">
        <v>-0.166066636119657</v>
      </c>
      <c r="R1855" s="13" t="n">
        <v>-0.141007859454461</v>
      </c>
      <c r="S1855" s="11" t="n">
        <v>-3</v>
      </c>
      <c r="T1855" s="13" t="n">
        <v>-0.0542168674698795</v>
      </c>
      <c r="U1855" s="13" t="n">
        <v>-0.0187872763419483</v>
      </c>
      <c r="V1855" s="11" t="n">
        <v>0</v>
      </c>
      <c r="W1855" s="13"/>
      <c r="X1855" s="11"/>
      <c r="Y1855" s="11"/>
      <c r="Z1855" s="11"/>
      <c r="AA1855" s="11"/>
      <c r="AB1855" s="10" t="s">
        <v>516</v>
      </c>
      <c r="AC1855" s="11" t="n">
        <v>94</v>
      </c>
      <c r="AD1855" s="11" t="n">
        <v>18</v>
      </c>
      <c r="AE1855" s="11" t="n">
        <v>22</v>
      </c>
      <c r="AF1855" s="11" t="n">
        <v>20</v>
      </c>
      <c r="AG1855" s="11" t="n">
        <v>1</v>
      </c>
      <c r="AH1855" s="11" t="n">
        <v>2</v>
      </c>
      <c r="AI1855" s="13" t="n">
        <v>0.598726114649682</v>
      </c>
      <c r="AJ1855" s="13" t="n">
        <v>0.114649681528662</v>
      </c>
      <c r="AK1855" s="13" t="n">
        <v>0.140127388535032</v>
      </c>
      <c r="AL1855" s="13" t="n">
        <v>0.127388535031847</v>
      </c>
      <c r="AM1855" s="13" t="n">
        <v>0.00636942675159236</v>
      </c>
      <c r="AN1855" s="11" t="n">
        <v>1</v>
      </c>
      <c r="AO1855" s="13" t="n">
        <v>0.00632911392405063</v>
      </c>
      <c r="AP1855" s="11" t="n">
        <v>10</v>
      </c>
      <c r="AQ1855" s="11" t="n">
        <v>1</v>
      </c>
      <c r="AR1855" s="13" t="n">
        <v>0.0598802395209581</v>
      </c>
      <c r="AS1855" s="13" t="n">
        <v>0.00598802395209581</v>
      </c>
      <c r="AT1855" s="14" t="n">
        <f aca="false">SUMIFS(시도_소아과개폐업!$C$5:$C$293,시도_소아과개폐업!$A$5:$A$293,$D1855,시도_소아과개폐업!$B$5:$B$293,$B1855)</f>
        <v>97</v>
      </c>
      <c r="AU1855" s="14" t="n">
        <f aca="false">SUMIFS(시도_소아과개폐업!$D$5:$D$293,시도_소아과개폐업!$A$5:$A$293,$D1855,시도_소아과개폐업!$B$5:$B$293,$B1855)</f>
        <v>74</v>
      </c>
      <c r="AV1855" s="14" t="n">
        <f aca="false">SUMIFS(시도_소아과개폐업!$F$5:$F$293,시도_소아과개폐업!$A$5:$A$293,$D1855,시도_소아과개폐업!$B$5:$B$293,$B1855)</f>
        <v>23</v>
      </c>
      <c r="AW1855" s="15" t="n">
        <f aca="false">SUMIFS(시도_소아과개폐업!$G$5:$G$293,시도_소아과개폐업!$A$5:$A$293,$D1855,시도_소아과개폐업!$B$5:$B$293,$B1855)</f>
        <v>0.164079822616408</v>
      </c>
      <c r="AX1855" s="14" t="n">
        <f aca="false">SUMIFS(시도_소아과개폐업!$H$5:$H$293,시도_소아과개폐업!$A$5:$A$293,$D1855,시도_소아과개폐업!$B$5:$B$293,$B1855)</f>
        <v>219</v>
      </c>
      <c r="AY1855" s="14" t="n">
        <f aca="false">SUMIFS(시군구_병원급!$E$5:$E$3668,시군구_병원급!$A$5:$A$3668,$A1855,시군구_병원급!$D$5:$D$3668,$D1855)</f>
        <v>5</v>
      </c>
      <c r="AZ1855" s="14" t="n">
        <f aca="false">SUMIFS(시군구_병원급!$F$5:$F$3668,시군구_병원급!$A$5:$A$3668,$A1855,시군구_병원급!$D$5:$D$3668,$D1855)</f>
        <v>2</v>
      </c>
      <c r="BA1855" s="14" t="n">
        <f aca="false">SUMIFS(시군구_병원급!$G$5:$G$3668,시군구_병원급!$A$5:$A$3668,$A1855,시군구_병원급!$D$5:$D$3668,$D1855)</f>
        <v>16</v>
      </c>
      <c r="BB1855" s="14" t="n">
        <f aca="false">SUMIFS(시군구_병원급!$H$5:$H$3668,시군구_병원급!$A$5:$A$3668,$A1855,시군구_병원급!$D$5:$D$3668,$D1855)</f>
        <v>31</v>
      </c>
      <c r="BC1855" s="16" t="n">
        <f aca="false">K1855+AY1855</f>
        <v>28</v>
      </c>
      <c r="BD1855" s="17" t="n">
        <f aca="false">IF(E1855=0,"",(K1855+AY1855)/E1855*1000)</f>
        <v>2.1978021978022</v>
      </c>
      <c r="BE1855" s="16" t="n">
        <f aca="false">AY1855-SUMIFS(시군구_병원급!$E$5:$E$3668,시군구_병원급!$A$5:$A$3668,$A1855,시군구_병원급!$D$5:$D$3668,$D1855-3)</f>
        <v>0</v>
      </c>
      <c r="BF1855" s="16" t="n">
        <f aca="false">IF(AY1855=0,1,0)</f>
        <v>0</v>
      </c>
      <c r="BG1855" s="16" t="n">
        <f aca="false">IF(K1855+AY1855=0,1,0)</f>
        <v>0</v>
      </c>
      <c r="BH1855" s="16" t="n">
        <f aca="false">AF1855+AG1855+AH1855</f>
        <v>23</v>
      </c>
      <c r="BI1855" s="18" t="n">
        <f aca="false">IF(H1855=0,"",BH1855/H1855)</f>
        <v>0.146496815286624</v>
      </c>
      <c r="BJ1855" s="16" t="n">
        <f aca="false">IF(AP1855="","",AP1855+AN1855)</f>
        <v>11</v>
      </c>
    </row>
    <row r="1856" customFormat="false" ht="15" hidden="false" customHeight="true" outlineLevel="0" collapsed="false">
      <c r="A1856" s="9" t="s">
        <v>108</v>
      </c>
      <c r="B1856" s="10" t="s">
        <v>63</v>
      </c>
      <c r="C1856" s="10" t="s">
        <v>109</v>
      </c>
      <c r="D1856" s="9" t="n">
        <v>2024</v>
      </c>
      <c r="E1856" s="11" t="n">
        <v>15427</v>
      </c>
      <c r="F1856" s="11" t="n">
        <v>2397</v>
      </c>
      <c r="G1856" s="11" t="n">
        <v>2614</v>
      </c>
      <c r="H1856" s="11" t="n">
        <v>174</v>
      </c>
      <c r="I1856" s="11" t="n">
        <v>10595</v>
      </c>
      <c r="J1856" s="11" t="n">
        <v>6782</v>
      </c>
      <c r="K1856" s="11" t="n">
        <v>36</v>
      </c>
      <c r="L1856" s="12" t="n">
        <v>11.2789265573345</v>
      </c>
      <c r="M1856" s="12" t="n">
        <v>2.33357101186232</v>
      </c>
      <c r="N1856" s="13" t="n">
        <v>0.640113260972157</v>
      </c>
      <c r="O1856" s="13" t="n">
        <v>0.68678291307448</v>
      </c>
      <c r="P1856" s="13" t="n">
        <v>0.169443184028003</v>
      </c>
      <c r="Q1856" s="13" t="n">
        <v>-0.0270560040363269</v>
      </c>
      <c r="R1856" s="13" t="n">
        <v>0.186025408348457</v>
      </c>
      <c r="S1856" s="11" t="n">
        <v>6</v>
      </c>
      <c r="T1856" s="13" t="n">
        <v>-0.0224719101123596</v>
      </c>
      <c r="U1856" s="13" t="n">
        <v>0.00037767916155218</v>
      </c>
      <c r="V1856" s="11" t="n">
        <v>0</v>
      </c>
      <c r="W1856" s="13"/>
      <c r="X1856" s="11"/>
      <c r="Y1856" s="11"/>
      <c r="Z1856" s="11"/>
      <c r="AA1856" s="11"/>
      <c r="AB1856" s="10" t="s">
        <v>516</v>
      </c>
      <c r="AC1856" s="11" t="n">
        <v>70</v>
      </c>
      <c r="AD1856" s="11" t="n">
        <v>33</v>
      </c>
      <c r="AE1856" s="11" t="n">
        <v>31</v>
      </c>
      <c r="AF1856" s="11" t="n">
        <v>39</v>
      </c>
      <c r="AG1856" s="11" t="n">
        <v>0</v>
      </c>
      <c r="AH1856" s="11" t="n">
        <v>1</v>
      </c>
      <c r="AI1856" s="13" t="n">
        <v>0.402298850574713</v>
      </c>
      <c r="AJ1856" s="13" t="n">
        <v>0.189655172413793</v>
      </c>
      <c r="AK1856" s="13" t="n">
        <v>0.17816091954023</v>
      </c>
      <c r="AL1856" s="13" t="n">
        <v>0.224137931034483</v>
      </c>
      <c r="AM1856" s="13" t="n">
        <v>0</v>
      </c>
      <c r="AN1856" s="11" t="n">
        <v>0</v>
      </c>
      <c r="AO1856" s="13" t="n">
        <v>0</v>
      </c>
      <c r="AP1856" s="11" t="n">
        <v>12</v>
      </c>
      <c r="AQ1856" s="11" t="n">
        <v>8</v>
      </c>
      <c r="AR1856" s="13" t="n">
        <v>0.0674157303370787</v>
      </c>
      <c r="AS1856" s="13" t="n">
        <v>0.0449438202247191</v>
      </c>
      <c r="AT1856" s="14" t="n">
        <f aca="false">SUMIFS(시도_소아과개폐업!$C$5:$C$293,시도_소아과개폐업!$A$5:$A$293,$D1856,시도_소아과개폐업!$B$5:$B$293,$B1856)</f>
        <v>97</v>
      </c>
      <c r="AU1856" s="14" t="n">
        <f aca="false">SUMIFS(시도_소아과개폐업!$D$5:$D$293,시도_소아과개폐업!$A$5:$A$293,$D1856,시도_소아과개폐업!$B$5:$B$293,$B1856)</f>
        <v>74</v>
      </c>
      <c r="AV1856" s="14" t="n">
        <f aca="false">SUMIFS(시도_소아과개폐업!$F$5:$F$293,시도_소아과개폐업!$A$5:$A$293,$D1856,시도_소아과개폐업!$B$5:$B$293,$B1856)</f>
        <v>23</v>
      </c>
      <c r="AW1856" s="15" t="n">
        <f aca="false">SUMIFS(시도_소아과개폐업!$G$5:$G$293,시도_소아과개폐업!$A$5:$A$293,$D1856,시도_소아과개폐업!$B$5:$B$293,$B1856)</f>
        <v>0.164079822616408</v>
      </c>
      <c r="AX1856" s="14" t="n">
        <f aca="false">SUMIFS(시도_소아과개폐업!$H$5:$H$293,시도_소아과개폐업!$A$5:$A$293,$D1856,시도_소아과개폐업!$B$5:$B$293,$B1856)</f>
        <v>219</v>
      </c>
      <c r="AY1856" s="14" t="n">
        <f aca="false">SUMIFS(시군구_병원급!$E$5:$E$3668,시군구_병원급!$A$5:$A$3668,$A1856,시군구_병원급!$D$5:$D$3668,$D1856)</f>
        <v>12</v>
      </c>
      <c r="AZ1856" s="14" t="n">
        <f aca="false">SUMIFS(시군구_병원급!$F$5:$F$3668,시군구_병원급!$A$5:$A$3668,$A1856,시군구_병원급!$D$5:$D$3668,$D1856)</f>
        <v>4</v>
      </c>
      <c r="BA1856" s="14" t="n">
        <f aca="false">SUMIFS(시군구_병원급!$G$5:$G$3668,시군구_병원급!$A$5:$A$3668,$A1856,시군구_병원급!$D$5:$D$3668,$D1856)</f>
        <v>39</v>
      </c>
      <c r="BB1856" s="14" t="n">
        <f aca="false">SUMIFS(시군구_병원급!$H$5:$H$3668,시군구_병원급!$A$5:$A$3668,$A1856,시군구_병원급!$D$5:$D$3668,$D1856)</f>
        <v>66</v>
      </c>
      <c r="BC1856" s="16" t="n">
        <f aca="false">K1856+AY1856</f>
        <v>48</v>
      </c>
      <c r="BD1856" s="17" t="n">
        <f aca="false">IF(E1856=0,"",(K1856+AY1856)/E1856*1000)</f>
        <v>3.11142801581643</v>
      </c>
      <c r="BE1856" s="16" t="n">
        <f aca="false">AY1856-SUMIFS(시군구_병원급!$E$5:$E$3668,시군구_병원급!$A$5:$A$3668,$A1856,시군구_병원급!$D$5:$D$3668,$D1856-3)</f>
        <v>0</v>
      </c>
      <c r="BF1856" s="16" t="n">
        <f aca="false">IF(AY1856=0,1,0)</f>
        <v>0</v>
      </c>
      <c r="BG1856" s="16" t="n">
        <f aca="false">IF(K1856+AY1856=0,1,0)</f>
        <v>0</v>
      </c>
      <c r="BH1856" s="16" t="n">
        <f aca="false">AF1856+AG1856+AH1856</f>
        <v>40</v>
      </c>
      <c r="BI1856" s="18" t="n">
        <f aca="false">IF(H1856=0,"",BH1856/H1856)</f>
        <v>0.229885057471264</v>
      </c>
      <c r="BJ1856" s="16" t="n">
        <f aca="false">IF(AP1856="","",AP1856+AN1856)</f>
        <v>12</v>
      </c>
    </row>
    <row r="1857" customFormat="false" ht="15" hidden="false" customHeight="true" outlineLevel="0" collapsed="false">
      <c r="A1857" s="9" t="s">
        <v>110</v>
      </c>
      <c r="B1857" s="10" t="s">
        <v>63</v>
      </c>
      <c r="C1857" s="10" t="s">
        <v>111</v>
      </c>
      <c r="D1857" s="9" t="n">
        <v>2024</v>
      </c>
      <c r="E1857" s="11" t="n">
        <v>20744</v>
      </c>
      <c r="F1857" s="11" t="n">
        <v>3054</v>
      </c>
      <c r="G1857" s="11" t="n">
        <v>3166</v>
      </c>
      <c r="H1857" s="11" t="n">
        <v>296</v>
      </c>
      <c r="I1857" s="11" t="n">
        <v>14065</v>
      </c>
      <c r="J1857" s="11" t="n">
        <v>11186</v>
      </c>
      <c r="K1857" s="11" t="n">
        <v>39</v>
      </c>
      <c r="L1857" s="12" t="n">
        <v>14.2691862707289</v>
      </c>
      <c r="M1857" s="12" t="n">
        <v>1.88006170458928</v>
      </c>
      <c r="N1857" s="13" t="n">
        <v>0.795307500888731</v>
      </c>
      <c r="O1857" s="13" t="n">
        <v>0.678027381411492</v>
      </c>
      <c r="P1857" s="13" t="n">
        <v>0.15262244504435</v>
      </c>
      <c r="Q1857" s="13" t="n">
        <v>-0.191802703860989</v>
      </c>
      <c r="R1857" s="13" t="n">
        <v>-0.0873450562121649</v>
      </c>
      <c r="S1857" s="11" t="n">
        <v>-1</v>
      </c>
      <c r="T1857" s="13" t="n">
        <v>-0.0543130990415336</v>
      </c>
      <c r="U1857" s="13" t="n">
        <v>-0.046505321673107</v>
      </c>
      <c r="V1857" s="11" t="n">
        <v>0</v>
      </c>
      <c r="W1857" s="13"/>
      <c r="X1857" s="11"/>
      <c r="Y1857" s="11"/>
      <c r="Z1857" s="11"/>
      <c r="AA1857" s="11"/>
      <c r="AB1857" s="10" t="s">
        <v>516</v>
      </c>
      <c r="AC1857" s="11" t="n">
        <v>108</v>
      </c>
      <c r="AD1857" s="11" t="n">
        <v>68</v>
      </c>
      <c r="AE1857" s="11" t="n">
        <v>95</v>
      </c>
      <c r="AF1857" s="11" t="n">
        <v>21</v>
      </c>
      <c r="AG1857" s="11" t="n">
        <v>4</v>
      </c>
      <c r="AH1857" s="11" t="n">
        <v>0</v>
      </c>
      <c r="AI1857" s="13" t="n">
        <v>0.364864864864865</v>
      </c>
      <c r="AJ1857" s="13" t="n">
        <v>0.22972972972973</v>
      </c>
      <c r="AK1857" s="13" t="n">
        <v>0.320945945945946</v>
      </c>
      <c r="AL1857" s="13" t="n">
        <v>0.0709459459459459</v>
      </c>
      <c r="AM1857" s="13" t="n">
        <v>0.0135135135135135</v>
      </c>
      <c r="AN1857" s="11" t="n">
        <v>0</v>
      </c>
      <c r="AO1857" s="13" t="n">
        <v>0</v>
      </c>
      <c r="AP1857" s="11" t="n">
        <v>25</v>
      </c>
      <c r="AQ1857" s="11" t="n">
        <v>5</v>
      </c>
      <c r="AR1857" s="13" t="n">
        <v>0.0791139240506329</v>
      </c>
      <c r="AS1857" s="13" t="n">
        <v>0.0158227848101266</v>
      </c>
      <c r="AT1857" s="14" t="n">
        <f aca="false">SUMIFS(시도_소아과개폐업!$C$5:$C$293,시도_소아과개폐업!$A$5:$A$293,$D1857,시도_소아과개폐업!$B$5:$B$293,$B1857)</f>
        <v>97</v>
      </c>
      <c r="AU1857" s="14" t="n">
        <f aca="false">SUMIFS(시도_소아과개폐업!$D$5:$D$293,시도_소아과개폐업!$A$5:$A$293,$D1857,시도_소아과개폐업!$B$5:$B$293,$B1857)</f>
        <v>74</v>
      </c>
      <c r="AV1857" s="14" t="n">
        <f aca="false">SUMIFS(시도_소아과개폐업!$F$5:$F$293,시도_소아과개폐업!$A$5:$A$293,$D1857,시도_소아과개폐업!$B$5:$B$293,$B1857)</f>
        <v>23</v>
      </c>
      <c r="AW1857" s="15" t="n">
        <f aca="false">SUMIFS(시도_소아과개폐업!$G$5:$G$293,시도_소아과개폐업!$A$5:$A$293,$D1857,시도_소아과개폐업!$B$5:$B$293,$B1857)</f>
        <v>0.164079822616408</v>
      </c>
      <c r="AX1857" s="14" t="n">
        <f aca="false">SUMIFS(시도_소아과개폐업!$H$5:$H$293,시도_소아과개폐업!$A$5:$A$293,$D1857,시도_소아과개폐업!$B$5:$B$293,$B1857)</f>
        <v>219</v>
      </c>
      <c r="AY1857" s="14" t="n">
        <f aca="false">SUMIFS(시군구_병원급!$E$5:$E$3668,시군구_병원급!$A$5:$A$3668,$A1857,시군구_병원급!$D$5:$D$3668,$D1857)</f>
        <v>4</v>
      </c>
      <c r="AZ1857" s="14" t="n">
        <f aca="false">SUMIFS(시군구_병원급!$F$5:$F$3668,시군구_병원급!$A$5:$A$3668,$A1857,시군구_병원급!$D$5:$D$3668,$D1857)</f>
        <v>2</v>
      </c>
      <c r="BA1857" s="14" t="n">
        <f aca="false">SUMIFS(시군구_병원급!$G$5:$G$3668,시군구_병원급!$A$5:$A$3668,$A1857,시군구_병원급!$D$5:$D$3668,$D1857)</f>
        <v>24</v>
      </c>
      <c r="BB1857" s="14" t="n">
        <f aca="false">SUMIFS(시군구_병원급!$H$5:$H$3668,시군구_병원급!$A$5:$A$3668,$A1857,시군구_병원급!$D$5:$D$3668,$D1857)</f>
        <v>43</v>
      </c>
      <c r="BC1857" s="16" t="n">
        <f aca="false">K1857+AY1857</f>
        <v>43</v>
      </c>
      <c r="BD1857" s="17" t="n">
        <f aca="false">IF(E1857=0,"",(K1857+AY1857)/E1857*1000)</f>
        <v>2.07288854608562</v>
      </c>
      <c r="BE1857" s="16" t="n">
        <f aca="false">AY1857-SUMIFS(시군구_병원급!$E$5:$E$3668,시군구_병원급!$A$5:$A$3668,$A1857,시군구_병원급!$D$5:$D$3668,$D1857-3)</f>
        <v>-1</v>
      </c>
      <c r="BF1857" s="16" t="n">
        <f aca="false">IF(AY1857=0,1,0)</f>
        <v>0</v>
      </c>
      <c r="BG1857" s="16" t="n">
        <f aca="false">IF(K1857+AY1857=0,1,0)</f>
        <v>0</v>
      </c>
      <c r="BH1857" s="16" t="n">
        <f aca="false">AF1857+AG1857+AH1857</f>
        <v>25</v>
      </c>
      <c r="BI1857" s="18" t="n">
        <f aca="false">IF(H1857=0,"",BH1857/H1857)</f>
        <v>0.0844594594594595</v>
      </c>
      <c r="BJ1857" s="16" t="n">
        <f aca="false">IF(AP1857="","",AP1857+AN1857)</f>
        <v>25</v>
      </c>
    </row>
    <row r="1858" customFormat="false" ht="15" hidden="false" customHeight="true" outlineLevel="0" collapsed="false">
      <c r="A1858" s="9" t="s">
        <v>112</v>
      </c>
      <c r="B1858" s="10" t="s">
        <v>63</v>
      </c>
      <c r="C1858" s="10" t="s">
        <v>113</v>
      </c>
      <c r="D1858" s="9" t="n">
        <v>2024</v>
      </c>
      <c r="E1858" s="11" t="n">
        <v>16241</v>
      </c>
      <c r="F1858" s="11" t="n">
        <v>2476</v>
      </c>
      <c r="G1858" s="11" t="n">
        <v>2368</v>
      </c>
      <c r="H1858" s="11" t="n">
        <v>232</v>
      </c>
      <c r="I1858" s="11" t="n">
        <v>12448</v>
      </c>
      <c r="J1858" s="11" t="n">
        <v>9048</v>
      </c>
      <c r="K1858" s="11" t="n">
        <v>24</v>
      </c>
      <c r="L1858" s="12" t="n">
        <v>14.2848346776676</v>
      </c>
      <c r="M1858" s="12" t="n">
        <v>1.47774151837941</v>
      </c>
      <c r="N1858" s="13" t="n">
        <v>0.726863753213368</v>
      </c>
      <c r="O1858" s="13" t="n">
        <v>0.766455267532787</v>
      </c>
      <c r="P1858" s="13" t="n">
        <v>0.145803829813435</v>
      </c>
      <c r="Q1858" s="13" t="n">
        <v>-0.11464238988225</v>
      </c>
      <c r="R1858" s="13" t="n">
        <v>-0.15729537366548</v>
      </c>
      <c r="S1858" s="11" t="n">
        <v>-3</v>
      </c>
      <c r="T1858" s="13" t="n">
        <v>0.00869565217391299</v>
      </c>
      <c r="U1858" s="13" t="n">
        <v>0.0424587555481115</v>
      </c>
      <c r="V1858" s="11" t="n">
        <v>0</v>
      </c>
      <c r="W1858" s="13"/>
      <c r="X1858" s="11"/>
      <c r="Y1858" s="11"/>
      <c r="Z1858" s="11"/>
      <c r="AA1858" s="11"/>
      <c r="AB1858" s="10" t="s">
        <v>516</v>
      </c>
      <c r="AC1858" s="11" t="n">
        <v>98</v>
      </c>
      <c r="AD1858" s="11" t="n">
        <v>56</v>
      </c>
      <c r="AE1858" s="11" t="n">
        <v>69</v>
      </c>
      <c r="AF1858" s="11" t="n">
        <v>5</v>
      </c>
      <c r="AG1858" s="11" t="n">
        <v>3</v>
      </c>
      <c r="AH1858" s="11" t="n">
        <v>1</v>
      </c>
      <c r="AI1858" s="13" t="n">
        <v>0.422413793103448</v>
      </c>
      <c r="AJ1858" s="13" t="n">
        <v>0.241379310344828</v>
      </c>
      <c r="AK1858" s="13" t="n">
        <v>0.297413793103448</v>
      </c>
      <c r="AL1858" s="13" t="n">
        <v>0.021551724137931</v>
      </c>
      <c r="AM1858" s="13" t="n">
        <v>0.0129310344827586</v>
      </c>
      <c r="AN1858" s="11" t="n">
        <v>0</v>
      </c>
      <c r="AO1858" s="13" t="n">
        <v>0</v>
      </c>
      <c r="AP1858" s="11" t="n">
        <v>19</v>
      </c>
      <c r="AQ1858" s="11" t="n">
        <v>17</v>
      </c>
      <c r="AR1858" s="13" t="n">
        <v>0.0811965811965812</v>
      </c>
      <c r="AS1858" s="13" t="n">
        <v>0.0726495726495727</v>
      </c>
      <c r="AT1858" s="14" t="n">
        <f aca="false">SUMIFS(시도_소아과개폐업!$C$5:$C$293,시도_소아과개폐업!$A$5:$A$293,$D1858,시도_소아과개폐업!$B$5:$B$293,$B1858)</f>
        <v>97</v>
      </c>
      <c r="AU1858" s="14" t="n">
        <f aca="false">SUMIFS(시도_소아과개폐업!$D$5:$D$293,시도_소아과개폐업!$A$5:$A$293,$D1858,시도_소아과개폐업!$B$5:$B$293,$B1858)</f>
        <v>74</v>
      </c>
      <c r="AV1858" s="14" t="n">
        <f aca="false">SUMIFS(시도_소아과개폐업!$F$5:$F$293,시도_소아과개폐업!$A$5:$A$293,$D1858,시도_소아과개폐업!$B$5:$B$293,$B1858)</f>
        <v>23</v>
      </c>
      <c r="AW1858" s="15" t="n">
        <f aca="false">SUMIFS(시도_소아과개폐업!$G$5:$G$293,시도_소아과개폐업!$A$5:$A$293,$D1858,시도_소아과개폐업!$B$5:$B$293,$B1858)</f>
        <v>0.164079822616408</v>
      </c>
      <c r="AX1858" s="14" t="n">
        <f aca="false">SUMIFS(시도_소아과개폐업!$H$5:$H$293,시도_소아과개폐업!$A$5:$A$293,$D1858,시도_소아과개폐업!$B$5:$B$293,$B1858)</f>
        <v>219</v>
      </c>
      <c r="AY1858" s="14" t="n">
        <f aca="false">SUMIFS(시군구_병원급!$E$5:$E$3668,시군구_병원급!$A$5:$A$3668,$A1858,시군구_병원급!$D$5:$D$3668,$D1858)</f>
        <v>5</v>
      </c>
      <c r="AZ1858" s="14" t="n">
        <f aca="false">SUMIFS(시군구_병원급!$F$5:$F$3668,시군구_병원급!$A$5:$A$3668,$A1858,시군구_병원급!$D$5:$D$3668,$D1858)</f>
        <v>3</v>
      </c>
      <c r="BA1858" s="14" t="n">
        <f aca="false">SUMIFS(시군구_병원급!$G$5:$G$3668,시군구_병원급!$A$5:$A$3668,$A1858,시군구_병원급!$D$5:$D$3668,$D1858)</f>
        <v>18</v>
      </c>
      <c r="BB1858" s="14" t="n">
        <f aca="false">SUMIFS(시군구_병원급!$H$5:$H$3668,시군구_병원급!$A$5:$A$3668,$A1858,시군구_병원급!$D$5:$D$3668,$D1858)</f>
        <v>36</v>
      </c>
      <c r="BC1858" s="16" t="n">
        <f aca="false">K1858+AY1858</f>
        <v>29</v>
      </c>
      <c r="BD1858" s="17" t="n">
        <f aca="false">IF(E1858=0,"",(K1858+AY1858)/E1858*1000)</f>
        <v>1.78560433470845</v>
      </c>
      <c r="BE1858" s="16" t="n">
        <f aca="false">AY1858-SUMIFS(시군구_병원급!$E$5:$E$3668,시군구_병원급!$A$5:$A$3668,$A1858,시군구_병원급!$D$5:$D$3668,$D1858-3)</f>
        <v>0</v>
      </c>
      <c r="BF1858" s="16" t="n">
        <f aca="false">IF(AY1858=0,1,0)</f>
        <v>0</v>
      </c>
      <c r="BG1858" s="16" t="n">
        <f aca="false">IF(K1858+AY1858=0,1,0)</f>
        <v>0</v>
      </c>
      <c r="BH1858" s="16" t="n">
        <f aca="false">AF1858+AG1858+AH1858</f>
        <v>9</v>
      </c>
      <c r="BI1858" s="18" t="n">
        <f aca="false">IF(H1858=0,"",BH1858/H1858)</f>
        <v>0.0387931034482759</v>
      </c>
      <c r="BJ1858" s="16" t="n">
        <f aca="false">IF(AP1858="","",AP1858+AN1858)</f>
        <v>19</v>
      </c>
    </row>
    <row r="1859" customFormat="false" ht="15" hidden="false" customHeight="true" outlineLevel="0" collapsed="false">
      <c r="A1859" s="9" t="s">
        <v>114</v>
      </c>
      <c r="B1859" s="10" t="s">
        <v>115</v>
      </c>
      <c r="C1859" s="10" t="s">
        <v>67</v>
      </c>
      <c r="D1859" s="9" t="n">
        <v>2024</v>
      </c>
      <c r="E1859" s="11" t="n">
        <v>324</v>
      </c>
      <c r="F1859" s="11" t="n">
        <v>52</v>
      </c>
      <c r="G1859" s="11" t="n">
        <v>65</v>
      </c>
      <c r="H1859" s="11" t="n">
        <v>10</v>
      </c>
      <c r="I1859" s="11" t="n">
        <v>667</v>
      </c>
      <c r="J1859" s="11" t="n">
        <v>399</v>
      </c>
      <c r="K1859" s="11" t="n">
        <v>1</v>
      </c>
      <c r="L1859" s="12" t="n">
        <v>30.8641975308642</v>
      </c>
      <c r="M1859" s="12" t="n">
        <v>3.08641975308642</v>
      </c>
      <c r="N1859" s="13" t="n">
        <v>0.598200899550225</v>
      </c>
      <c r="O1859" s="13" t="n">
        <v>2.05864197530864</v>
      </c>
      <c r="P1859" s="13" t="n">
        <v>0.200617283950617</v>
      </c>
      <c r="Q1859" s="13" t="n">
        <v>-0.404411764705882</v>
      </c>
      <c r="R1859" s="13" t="n">
        <v>-0.216867469879518</v>
      </c>
      <c r="S1859" s="11" t="n">
        <v>0</v>
      </c>
      <c r="T1859" s="13" t="n">
        <v>0</v>
      </c>
      <c r="U1859" s="13" t="n">
        <v>0</v>
      </c>
      <c r="V1859" s="11" t="n">
        <v>0</v>
      </c>
      <c r="W1859" s="13"/>
      <c r="X1859" s="11"/>
      <c r="Y1859" s="11"/>
      <c r="Z1859" s="11"/>
      <c r="AA1859" s="11"/>
      <c r="AB1859" s="10" t="s">
        <v>516</v>
      </c>
      <c r="AC1859" s="11" t="n">
        <v>2</v>
      </c>
      <c r="AD1859" s="11" t="n">
        <v>3</v>
      </c>
      <c r="AE1859" s="11" t="n">
        <v>2</v>
      </c>
      <c r="AF1859" s="11" t="n">
        <v>2</v>
      </c>
      <c r="AG1859" s="11" t="n">
        <v>1</v>
      </c>
      <c r="AH1859" s="11" t="n">
        <v>0</v>
      </c>
      <c r="AI1859" s="13" t="n">
        <v>0.2</v>
      </c>
      <c r="AJ1859" s="13" t="n">
        <v>0.3</v>
      </c>
      <c r="AK1859" s="13" t="n">
        <v>0.2</v>
      </c>
      <c r="AL1859" s="13" t="n">
        <v>0.2</v>
      </c>
      <c r="AM1859" s="13" t="n">
        <v>0.1</v>
      </c>
      <c r="AN1859" s="11" t="n">
        <v>0</v>
      </c>
      <c r="AO1859" s="13" t="n">
        <v>0</v>
      </c>
      <c r="AP1859" s="11" t="n">
        <v>0</v>
      </c>
      <c r="AQ1859" s="11" t="n">
        <v>0</v>
      </c>
      <c r="AR1859" s="13" t="n">
        <v>0</v>
      </c>
      <c r="AS1859" s="13" t="n">
        <v>0</v>
      </c>
      <c r="AT1859" s="14" t="n">
        <f aca="false">SUMIFS(시도_소아과개폐업!$C$5:$C$293,시도_소아과개폐업!$A$5:$A$293,$D1859,시도_소아과개폐업!$B$5:$B$293,$B1859)</f>
        <v>36</v>
      </c>
      <c r="AU1859" s="14" t="n">
        <f aca="false">SUMIFS(시도_소아과개폐업!$D$5:$D$293,시도_소아과개폐업!$A$5:$A$293,$D1859,시도_소아과개폐업!$B$5:$B$293,$B1859)</f>
        <v>20</v>
      </c>
      <c r="AV1859" s="14" t="n">
        <f aca="false">SUMIFS(시도_소아과개폐업!$F$5:$F$293,시도_소아과개폐업!$A$5:$A$293,$D1859,시도_소아과개폐업!$B$5:$B$293,$B1859)</f>
        <v>16</v>
      </c>
      <c r="AW1859" s="15" t="n">
        <f aca="false">SUMIFS(시도_소아과개폐업!$G$5:$G$293,시도_소아과개폐업!$A$5:$A$293,$D1859,시도_소아과개폐업!$B$5:$B$293,$B1859)</f>
        <v>0.145985401459854</v>
      </c>
      <c r="AX1859" s="14" t="n">
        <f aca="false">SUMIFS(시도_소아과개폐업!$H$5:$H$293,시도_소아과개폐업!$A$5:$A$293,$D1859,시도_소아과개폐업!$B$5:$B$293,$B1859)</f>
        <v>70</v>
      </c>
      <c r="AY1859" s="14" t="n">
        <f aca="false">SUMIFS(시군구_병원급!$E$5:$E$3668,시군구_병원급!$A$5:$A$3668,$A1859,시군구_병원급!$D$5:$D$3668,$D1859)</f>
        <v>3</v>
      </c>
      <c r="AZ1859" s="14" t="n">
        <f aca="false">SUMIFS(시군구_병원급!$F$5:$F$3668,시군구_병원급!$A$5:$A$3668,$A1859,시군구_병원급!$D$5:$D$3668,$D1859)</f>
        <v>1</v>
      </c>
      <c r="BA1859" s="14" t="n">
        <f aca="false">SUMIFS(시군구_병원급!$G$5:$G$3668,시군구_병원급!$A$5:$A$3668,$A1859,시군구_병원급!$D$5:$D$3668,$D1859)</f>
        <v>3</v>
      </c>
      <c r="BB1859" s="14" t="n">
        <f aca="false">SUMIFS(시군구_병원급!$H$5:$H$3668,시군구_병원급!$A$5:$A$3668,$A1859,시군구_병원급!$D$5:$D$3668,$D1859)</f>
        <v>7</v>
      </c>
      <c r="BC1859" s="16" t="n">
        <f aca="false">K1859+AY1859</f>
        <v>4</v>
      </c>
      <c r="BD1859" s="17" t="n">
        <f aca="false">IF(E1859=0,"",(K1859+AY1859)/E1859*1000)</f>
        <v>12.3456790123457</v>
      </c>
      <c r="BE1859" s="16" t="n">
        <f aca="false">AY1859-SUMIFS(시군구_병원급!$E$5:$E$3668,시군구_병원급!$A$5:$A$3668,$A1859,시군구_병원급!$D$5:$D$3668,$D1859-3)</f>
        <v>0</v>
      </c>
      <c r="BF1859" s="16" t="n">
        <f aca="false">IF(AY1859=0,1,0)</f>
        <v>0</v>
      </c>
      <c r="BG1859" s="16" t="n">
        <f aca="false">IF(K1859+AY1859=0,1,0)</f>
        <v>0</v>
      </c>
      <c r="BH1859" s="16" t="n">
        <f aca="false">AF1859+AG1859+AH1859</f>
        <v>3</v>
      </c>
      <c r="BI1859" s="18" t="n">
        <f aca="false">IF(H1859=0,"",BH1859/H1859)</f>
        <v>0.3</v>
      </c>
      <c r="BJ1859" s="16" t="n">
        <f aca="false">IF(AP1859="","",AP1859+AN1859)</f>
        <v>0</v>
      </c>
    </row>
    <row r="1860" customFormat="false" ht="15" hidden="false" customHeight="true" outlineLevel="0" collapsed="false">
      <c r="A1860" s="9" t="s">
        <v>116</v>
      </c>
      <c r="B1860" s="10" t="s">
        <v>115</v>
      </c>
      <c r="C1860" s="10" t="s">
        <v>117</v>
      </c>
      <c r="D1860" s="9" t="n">
        <v>2024</v>
      </c>
      <c r="E1860" s="11" t="n">
        <v>2187</v>
      </c>
      <c r="F1860" s="11" t="n">
        <v>310</v>
      </c>
      <c r="G1860" s="11" t="n">
        <v>319</v>
      </c>
      <c r="H1860" s="11" t="n">
        <v>31</v>
      </c>
      <c r="I1860" s="11" t="n">
        <v>1582</v>
      </c>
      <c r="J1860" s="11" t="n">
        <v>1093</v>
      </c>
      <c r="K1860" s="11" t="n">
        <v>3</v>
      </c>
      <c r="L1860" s="12" t="n">
        <v>14.1746684956562</v>
      </c>
      <c r="M1860" s="12" t="n">
        <v>1.37174211248285</v>
      </c>
      <c r="N1860" s="13" t="n">
        <v>0.690897597977244</v>
      </c>
      <c r="O1860" s="13" t="n">
        <v>0.723365340649291</v>
      </c>
      <c r="P1860" s="13" t="n">
        <v>0.14586191129401</v>
      </c>
      <c r="Q1860" s="13" t="n">
        <v>-0.184867685426761</v>
      </c>
      <c r="R1860" s="13" t="n">
        <v>-0.0726744186046512</v>
      </c>
      <c r="S1860" s="11" t="n">
        <v>0</v>
      </c>
      <c r="T1860" s="13" t="n">
        <v>0</v>
      </c>
      <c r="U1860" s="13" t="n">
        <v>0.00380710659898487</v>
      </c>
      <c r="V1860" s="11" t="n">
        <v>0</v>
      </c>
      <c r="W1860" s="13"/>
      <c r="X1860" s="11"/>
      <c r="Y1860" s="11"/>
      <c r="Z1860" s="11"/>
      <c r="AA1860" s="11"/>
      <c r="AB1860" s="10" t="s">
        <v>516</v>
      </c>
      <c r="AC1860" s="11" t="n">
        <v>15</v>
      </c>
      <c r="AD1860" s="11" t="n">
        <v>8</v>
      </c>
      <c r="AE1860" s="11" t="n">
        <v>5</v>
      </c>
      <c r="AF1860" s="11" t="n">
        <v>0</v>
      </c>
      <c r="AG1860" s="11" t="n">
        <v>3</v>
      </c>
      <c r="AH1860" s="11" t="n">
        <v>0</v>
      </c>
      <c r="AI1860" s="13" t="n">
        <v>0.483870967741936</v>
      </c>
      <c r="AJ1860" s="13" t="n">
        <v>0.258064516129032</v>
      </c>
      <c r="AK1860" s="13" t="n">
        <v>0.161290322580645</v>
      </c>
      <c r="AL1860" s="13" t="n">
        <v>0</v>
      </c>
      <c r="AM1860" s="13" t="n">
        <v>0.0967741935483871</v>
      </c>
      <c r="AN1860" s="11" t="n">
        <v>0</v>
      </c>
      <c r="AO1860" s="13" t="n">
        <v>0</v>
      </c>
      <c r="AP1860" s="11" t="n">
        <v>1</v>
      </c>
      <c r="AQ1860" s="11" t="n">
        <v>1</v>
      </c>
      <c r="AR1860" s="13" t="n">
        <v>0.032258064516129</v>
      </c>
      <c r="AS1860" s="13" t="n">
        <v>0.032258064516129</v>
      </c>
      <c r="AT1860" s="14" t="n">
        <f aca="false">SUMIFS(시도_소아과개폐업!$C$5:$C$293,시도_소아과개폐업!$A$5:$A$293,$D1860,시도_소아과개폐업!$B$5:$B$293,$B1860)</f>
        <v>36</v>
      </c>
      <c r="AU1860" s="14" t="n">
        <f aca="false">SUMIFS(시도_소아과개폐업!$D$5:$D$293,시도_소아과개폐업!$A$5:$A$293,$D1860,시도_소아과개폐업!$B$5:$B$293,$B1860)</f>
        <v>20</v>
      </c>
      <c r="AV1860" s="14" t="n">
        <f aca="false">SUMIFS(시도_소아과개폐업!$F$5:$F$293,시도_소아과개폐업!$A$5:$A$293,$D1860,시도_소아과개폐업!$B$5:$B$293,$B1860)</f>
        <v>16</v>
      </c>
      <c r="AW1860" s="15" t="n">
        <f aca="false">SUMIFS(시도_소아과개폐업!$G$5:$G$293,시도_소아과개폐업!$A$5:$A$293,$D1860,시도_소아과개폐업!$B$5:$B$293,$B1860)</f>
        <v>0.145985401459854</v>
      </c>
      <c r="AX1860" s="14" t="n">
        <f aca="false">SUMIFS(시도_소아과개폐업!$H$5:$H$293,시도_소아과개폐업!$A$5:$A$293,$D1860,시도_소아과개폐업!$B$5:$B$293,$B1860)</f>
        <v>70</v>
      </c>
      <c r="AY1860" s="14" t="n">
        <f aca="false">SUMIFS(시군구_병원급!$E$5:$E$3668,시군구_병원급!$A$5:$A$3668,$A1860,시군구_병원급!$D$5:$D$3668,$D1860)</f>
        <v>4</v>
      </c>
      <c r="AZ1860" s="14" t="n">
        <f aca="false">SUMIFS(시군구_병원급!$F$5:$F$3668,시군구_병원급!$A$5:$A$3668,$A1860,시군구_병원급!$D$5:$D$3668,$D1860)</f>
        <v>4</v>
      </c>
      <c r="BA1860" s="14" t="n">
        <f aca="false">SUMIFS(시군구_병원급!$G$5:$G$3668,시군구_병원급!$A$5:$A$3668,$A1860,시군구_병원급!$D$5:$D$3668,$D1860)</f>
        <v>7</v>
      </c>
      <c r="BB1860" s="14" t="n">
        <f aca="false">SUMIFS(시군구_병원급!$H$5:$H$3668,시군구_병원급!$A$5:$A$3668,$A1860,시군구_병원급!$D$5:$D$3668,$D1860)</f>
        <v>15</v>
      </c>
      <c r="BC1860" s="16" t="n">
        <f aca="false">K1860+AY1860</f>
        <v>7</v>
      </c>
      <c r="BD1860" s="17" t="n">
        <f aca="false">IF(E1860=0,"",(K1860+AY1860)/E1860*1000)</f>
        <v>3.20073159579332</v>
      </c>
      <c r="BE1860" s="16" t="n">
        <f aca="false">AY1860-SUMIFS(시군구_병원급!$E$5:$E$3668,시군구_병원급!$A$5:$A$3668,$A1860,시군구_병원급!$D$5:$D$3668,$D1860-3)</f>
        <v>0</v>
      </c>
      <c r="BF1860" s="16" t="n">
        <f aca="false">IF(AY1860=0,1,0)</f>
        <v>0</v>
      </c>
      <c r="BG1860" s="16" t="n">
        <f aca="false">IF(K1860+AY1860=0,1,0)</f>
        <v>0</v>
      </c>
      <c r="BH1860" s="16" t="n">
        <f aca="false">AF1860+AG1860+AH1860</f>
        <v>3</v>
      </c>
      <c r="BI1860" s="18" t="n">
        <f aca="false">IF(H1860=0,"",BH1860/H1860)</f>
        <v>0.0967741935483871</v>
      </c>
      <c r="BJ1860" s="16" t="n">
        <f aca="false">IF(AP1860="","",AP1860+AN1860)</f>
        <v>1</v>
      </c>
    </row>
    <row r="1861" customFormat="false" ht="15" hidden="false" customHeight="true" outlineLevel="0" collapsed="false">
      <c r="A1861" s="9" t="s">
        <v>118</v>
      </c>
      <c r="B1861" s="10" t="s">
        <v>115</v>
      </c>
      <c r="C1861" s="10" t="s">
        <v>119</v>
      </c>
      <c r="D1861" s="9" t="n">
        <v>2024</v>
      </c>
      <c r="E1861" s="11" t="n">
        <v>2110</v>
      </c>
      <c r="F1861" s="11" t="n">
        <v>363</v>
      </c>
      <c r="G1861" s="11" t="n">
        <v>370</v>
      </c>
      <c r="H1861" s="11" t="n">
        <v>28</v>
      </c>
      <c r="I1861" s="11" t="n">
        <v>1684</v>
      </c>
      <c r="J1861" s="11" t="n">
        <v>1112</v>
      </c>
      <c r="K1861" s="11" t="n">
        <v>1</v>
      </c>
      <c r="L1861" s="12" t="n">
        <v>13.2701421800948</v>
      </c>
      <c r="M1861" s="12" t="n">
        <v>0.4739336492891</v>
      </c>
      <c r="N1861" s="13" t="n">
        <v>0.660332541567696</v>
      </c>
      <c r="O1861" s="13" t="n">
        <v>0.798104265402844</v>
      </c>
      <c r="P1861" s="13" t="n">
        <v>0.175355450236967</v>
      </c>
      <c r="Q1861" s="13" t="n">
        <v>-0.0334402198808979</v>
      </c>
      <c r="R1861" s="13" t="n">
        <v>-0.0263157894736842</v>
      </c>
      <c r="S1861" s="11" t="n">
        <v>0</v>
      </c>
      <c r="T1861" s="13" t="n">
        <v>-0.0344827586206896</v>
      </c>
      <c r="U1861" s="13" t="n">
        <v>-0.00824499411071844</v>
      </c>
      <c r="V1861" s="11" t="n">
        <v>0</v>
      </c>
      <c r="W1861" s="13"/>
      <c r="X1861" s="11"/>
      <c r="Y1861" s="11"/>
      <c r="Z1861" s="11"/>
      <c r="AA1861" s="11"/>
      <c r="AB1861" s="10" t="s">
        <v>516</v>
      </c>
      <c r="AC1861" s="11" t="n">
        <v>12</v>
      </c>
      <c r="AD1861" s="11" t="n">
        <v>5</v>
      </c>
      <c r="AE1861" s="11" t="n">
        <v>2</v>
      </c>
      <c r="AF1861" s="11" t="n">
        <v>5</v>
      </c>
      <c r="AG1861" s="11" t="n">
        <v>4</v>
      </c>
      <c r="AH1861" s="11" t="n">
        <v>0</v>
      </c>
      <c r="AI1861" s="13" t="n">
        <v>0.428571428571429</v>
      </c>
      <c r="AJ1861" s="13" t="n">
        <v>0.178571428571429</v>
      </c>
      <c r="AK1861" s="13" t="n">
        <v>0.0714285714285714</v>
      </c>
      <c r="AL1861" s="13" t="n">
        <v>0.178571428571429</v>
      </c>
      <c r="AM1861" s="13" t="n">
        <v>0.142857142857143</v>
      </c>
      <c r="AN1861" s="11" t="n">
        <v>0</v>
      </c>
      <c r="AO1861" s="13" t="n">
        <v>0</v>
      </c>
      <c r="AP1861" s="11" t="n">
        <v>3</v>
      </c>
      <c r="AQ1861" s="11" t="n">
        <v>0</v>
      </c>
      <c r="AR1861" s="13" t="n">
        <v>0.0967741935483871</v>
      </c>
      <c r="AS1861" s="13" t="n">
        <v>0</v>
      </c>
      <c r="AT1861" s="14" t="n">
        <f aca="false">SUMIFS(시도_소아과개폐업!$C$5:$C$293,시도_소아과개폐업!$A$5:$A$293,$D1861,시도_소아과개폐업!$B$5:$B$293,$B1861)</f>
        <v>36</v>
      </c>
      <c r="AU1861" s="14" t="n">
        <f aca="false">SUMIFS(시도_소아과개폐업!$D$5:$D$293,시도_소아과개폐업!$A$5:$A$293,$D1861,시도_소아과개폐업!$B$5:$B$293,$B1861)</f>
        <v>20</v>
      </c>
      <c r="AV1861" s="14" t="n">
        <f aca="false">SUMIFS(시도_소아과개폐업!$F$5:$F$293,시도_소아과개폐업!$A$5:$A$293,$D1861,시도_소아과개폐업!$B$5:$B$293,$B1861)</f>
        <v>16</v>
      </c>
      <c r="AW1861" s="15" t="n">
        <f aca="false">SUMIFS(시도_소아과개폐업!$G$5:$G$293,시도_소아과개폐업!$A$5:$A$293,$D1861,시도_소아과개폐업!$B$5:$B$293,$B1861)</f>
        <v>0.145985401459854</v>
      </c>
      <c r="AX1861" s="14" t="n">
        <f aca="false">SUMIFS(시도_소아과개폐업!$H$5:$H$293,시도_소아과개폐업!$A$5:$A$293,$D1861,시도_소아과개폐업!$B$5:$B$293,$B1861)</f>
        <v>70</v>
      </c>
      <c r="AY1861" s="14" t="n">
        <f aca="false">SUMIFS(시군구_병원급!$E$5:$E$3668,시군구_병원급!$A$5:$A$3668,$A1861,시군구_병원급!$D$5:$D$3668,$D1861)</f>
        <v>5</v>
      </c>
      <c r="AZ1861" s="14" t="n">
        <f aca="false">SUMIFS(시군구_병원급!$F$5:$F$3668,시군구_병원급!$A$5:$A$3668,$A1861,시군구_병원급!$D$5:$D$3668,$D1861)</f>
        <v>3</v>
      </c>
      <c r="BA1861" s="14" t="n">
        <f aca="false">SUMIFS(시군구_병원급!$G$5:$G$3668,시군구_병원급!$A$5:$A$3668,$A1861,시군구_병원급!$D$5:$D$3668,$D1861)</f>
        <v>8</v>
      </c>
      <c r="BB1861" s="14" t="n">
        <f aca="false">SUMIFS(시군구_병원급!$H$5:$H$3668,시군구_병원급!$A$5:$A$3668,$A1861,시군구_병원급!$D$5:$D$3668,$D1861)</f>
        <v>16</v>
      </c>
      <c r="BC1861" s="16" t="n">
        <f aca="false">K1861+AY1861</f>
        <v>6</v>
      </c>
      <c r="BD1861" s="17" t="n">
        <f aca="false">IF(E1861=0,"",(K1861+AY1861)/E1861*1000)</f>
        <v>2.8436018957346</v>
      </c>
      <c r="BE1861" s="16" t="n">
        <f aca="false">AY1861-SUMIFS(시군구_병원급!$E$5:$E$3668,시군구_병원급!$A$5:$A$3668,$A1861,시군구_병원급!$D$5:$D$3668,$D1861-3)</f>
        <v>0</v>
      </c>
      <c r="BF1861" s="16" t="n">
        <f aca="false">IF(AY1861=0,1,0)</f>
        <v>0</v>
      </c>
      <c r="BG1861" s="16" t="n">
        <f aca="false">IF(K1861+AY1861=0,1,0)</f>
        <v>0</v>
      </c>
      <c r="BH1861" s="16" t="n">
        <f aca="false">AF1861+AG1861+AH1861</f>
        <v>9</v>
      </c>
      <c r="BI1861" s="18" t="n">
        <f aca="false">IF(H1861=0,"",BH1861/H1861)</f>
        <v>0.321428571428571</v>
      </c>
      <c r="BJ1861" s="16" t="n">
        <f aca="false">IF(AP1861="","",AP1861+AN1861)</f>
        <v>3</v>
      </c>
    </row>
    <row r="1862" customFormat="false" ht="15" hidden="false" customHeight="true" outlineLevel="0" collapsed="false">
      <c r="A1862" s="9" t="s">
        <v>120</v>
      </c>
      <c r="B1862" s="10" t="s">
        <v>115</v>
      </c>
      <c r="C1862" s="10" t="s">
        <v>121</v>
      </c>
      <c r="D1862" s="9" t="n">
        <v>2024</v>
      </c>
      <c r="E1862" s="11" t="n">
        <v>1926</v>
      </c>
      <c r="F1862" s="11" t="n">
        <v>305</v>
      </c>
      <c r="G1862" s="11" t="n">
        <v>326</v>
      </c>
      <c r="H1862" s="11" t="n">
        <v>33</v>
      </c>
      <c r="I1862" s="11" t="n">
        <v>1870</v>
      </c>
      <c r="J1862" s="11" t="n">
        <v>1294</v>
      </c>
      <c r="K1862" s="11" t="n">
        <v>3</v>
      </c>
      <c r="L1862" s="12" t="n">
        <v>17.1339563862928</v>
      </c>
      <c r="M1862" s="12" t="n">
        <v>1.55763239875389</v>
      </c>
      <c r="N1862" s="13" t="n">
        <v>0.691978609625669</v>
      </c>
      <c r="O1862" s="13" t="n">
        <v>0.970924195223261</v>
      </c>
      <c r="P1862" s="13" t="n">
        <v>0.16926272066459</v>
      </c>
      <c r="Q1862" s="13" t="n">
        <v>-0.203144393876707</v>
      </c>
      <c r="R1862" s="13" t="n">
        <v>0.225563909774436</v>
      </c>
      <c r="S1862" s="11" t="n">
        <v>0</v>
      </c>
      <c r="T1862" s="13" t="n">
        <v>-0.0833333333333334</v>
      </c>
      <c r="U1862" s="13" t="n">
        <v>-0.041025641025641</v>
      </c>
      <c r="V1862" s="11" t="n">
        <v>0</v>
      </c>
      <c r="W1862" s="13"/>
      <c r="X1862" s="11"/>
      <c r="Y1862" s="11"/>
      <c r="Z1862" s="11"/>
      <c r="AA1862" s="11"/>
      <c r="AB1862" s="10" t="s">
        <v>516</v>
      </c>
      <c r="AC1862" s="11" t="n">
        <v>16</v>
      </c>
      <c r="AD1862" s="11" t="n">
        <v>7</v>
      </c>
      <c r="AE1862" s="11" t="n">
        <v>3</v>
      </c>
      <c r="AF1862" s="11" t="n">
        <v>2</v>
      </c>
      <c r="AG1862" s="11" t="n">
        <v>5</v>
      </c>
      <c r="AH1862" s="11" t="n">
        <v>0</v>
      </c>
      <c r="AI1862" s="13" t="n">
        <v>0.484848484848485</v>
      </c>
      <c r="AJ1862" s="13" t="n">
        <v>0.212121212121212</v>
      </c>
      <c r="AK1862" s="13" t="n">
        <v>0.0909090909090909</v>
      </c>
      <c r="AL1862" s="13" t="n">
        <v>0.0606060606060606</v>
      </c>
      <c r="AM1862" s="13" t="n">
        <v>0.151515151515152</v>
      </c>
      <c r="AN1862" s="11" t="n">
        <v>4</v>
      </c>
      <c r="AO1862" s="13" t="n">
        <v>0.108108108108108</v>
      </c>
      <c r="AP1862" s="11" t="n">
        <v>1</v>
      </c>
      <c r="AQ1862" s="11" t="n">
        <v>0</v>
      </c>
      <c r="AR1862" s="13" t="n">
        <v>0.0263157894736842</v>
      </c>
      <c r="AS1862" s="13" t="n">
        <v>0</v>
      </c>
      <c r="AT1862" s="14" t="n">
        <f aca="false">SUMIFS(시도_소아과개폐업!$C$5:$C$293,시도_소아과개폐업!$A$5:$A$293,$D1862,시도_소아과개폐업!$B$5:$B$293,$B1862)</f>
        <v>36</v>
      </c>
      <c r="AU1862" s="14" t="n">
        <f aca="false">SUMIFS(시도_소아과개폐업!$D$5:$D$293,시도_소아과개폐업!$A$5:$A$293,$D1862,시도_소아과개폐업!$B$5:$B$293,$B1862)</f>
        <v>20</v>
      </c>
      <c r="AV1862" s="14" t="n">
        <f aca="false">SUMIFS(시도_소아과개폐업!$F$5:$F$293,시도_소아과개폐업!$A$5:$A$293,$D1862,시도_소아과개폐업!$B$5:$B$293,$B1862)</f>
        <v>16</v>
      </c>
      <c r="AW1862" s="15" t="n">
        <f aca="false">SUMIFS(시도_소아과개폐업!$G$5:$G$293,시도_소아과개폐업!$A$5:$A$293,$D1862,시도_소아과개폐업!$B$5:$B$293,$B1862)</f>
        <v>0.145985401459854</v>
      </c>
      <c r="AX1862" s="14" t="n">
        <f aca="false">SUMIFS(시도_소아과개폐업!$H$5:$H$293,시도_소아과개폐업!$A$5:$A$293,$D1862,시도_소아과개폐업!$B$5:$B$293,$B1862)</f>
        <v>70</v>
      </c>
      <c r="AY1862" s="14" t="n">
        <f aca="false">SUMIFS(시군구_병원급!$E$5:$E$3668,시군구_병원급!$A$5:$A$3668,$A1862,시군구_병원급!$D$5:$D$3668,$D1862)</f>
        <v>6</v>
      </c>
      <c r="AZ1862" s="14" t="n">
        <f aca="false">SUMIFS(시군구_병원급!$F$5:$F$3668,시군구_병원급!$A$5:$A$3668,$A1862,시군구_병원급!$D$5:$D$3668,$D1862)</f>
        <v>2</v>
      </c>
      <c r="BA1862" s="14" t="n">
        <f aca="false">SUMIFS(시군구_병원급!$G$5:$G$3668,시군구_병원급!$A$5:$A$3668,$A1862,시군구_병원급!$D$5:$D$3668,$D1862)</f>
        <v>4</v>
      </c>
      <c r="BB1862" s="14" t="n">
        <f aca="false">SUMIFS(시군구_병원급!$H$5:$H$3668,시군구_병원급!$A$5:$A$3668,$A1862,시군구_병원급!$D$5:$D$3668,$D1862)</f>
        <v>9</v>
      </c>
      <c r="BC1862" s="16" t="n">
        <f aca="false">K1862+AY1862</f>
        <v>9</v>
      </c>
      <c r="BD1862" s="17" t="n">
        <f aca="false">IF(E1862=0,"",(K1862+AY1862)/E1862*1000)</f>
        <v>4.67289719626168</v>
      </c>
      <c r="BE1862" s="16" t="n">
        <f aca="false">AY1862-SUMIFS(시군구_병원급!$E$5:$E$3668,시군구_병원급!$A$5:$A$3668,$A1862,시군구_병원급!$D$5:$D$3668,$D1862-3)</f>
        <v>0</v>
      </c>
      <c r="BF1862" s="16" t="n">
        <f aca="false">IF(AY1862=0,1,0)</f>
        <v>0</v>
      </c>
      <c r="BG1862" s="16" t="n">
        <f aca="false">IF(K1862+AY1862=0,1,0)</f>
        <v>0</v>
      </c>
      <c r="BH1862" s="16" t="n">
        <f aca="false">AF1862+AG1862+AH1862</f>
        <v>7</v>
      </c>
      <c r="BI1862" s="18" t="n">
        <f aca="false">IF(H1862=0,"",BH1862/H1862)</f>
        <v>0.212121212121212</v>
      </c>
      <c r="BJ1862" s="16" t="n">
        <f aca="false">IF(AP1862="","",AP1862+AN1862)</f>
        <v>5</v>
      </c>
    </row>
    <row r="1863" customFormat="false" ht="15" hidden="false" customHeight="true" outlineLevel="0" collapsed="false">
      <c r="A1863" s="9" t="s">
        <v>122</v>
      </c>
      <c r="B1863" s="10" t="s">
        <v>115</v>
      </c>
      <c r="C1863" s="10" t="s">
        <v>123</v>
      </c>
      <c r="D1863" s="9" t="n">
        <v>2024</v>
      </c>
      <c r="E1863" s="11" t="n">
        <v>9905</v>
      </c>
      <c r="F1863" s="11" t="n">
        <v>1547</v>
      </c>
      <c r="G1863" s="11" t="n">
        <v>1613</v>
      </c>
      <c r="H1863" s="11" t="n">
        <v>130</v>
      </c>
      <c r="I1863" s="11" t="n">
        <v>6025</v>
      </c>
      <c r="J1863" s="11" t="n">
        <v>4781</v>
      </c>
      <c r="K1863" s="11" t="n">
        <v>14</v>
      </c>
      <c r="L1863" s="12" t="n">
        <v>13.1246845027764</v>
      </c>
      <c r="M1863" s="12" t="n">
        <v>1.41342756183746</v>
      </c>
      <c r="N1863" s="13" t="n">
        <v>0.793526970954357</v>
      </c>
      <c r="O1863" s="13" t="n">
        <v>0.608278647147905</v>
      </c>
      <c r="P1863" s="13" t="n">
        <v>0.162847046945987</v>
      </c>
      <c r="Q1863" s="13" t="n">
        <v>-0.0736930702328627</v>
      </c>
      <c r="R1863" s="13" t="n">
        <v>0.0313299232736573</v>
      </c>
      <c r="S1863" s="11" t="n">
        <v>-1</v>
      </c>
      <c r="T1863" s="13" t="n">
        <v>-0.00763358778625956</v>
      </c>
      <c r="U1863" s="13" t="n">
        <v>0.0137977452465086</v>
      </c>
      <c r="V1863" s="11" t="n">
        <v>0</v>
      </c>
      <c r="W1863" s="13"/>
      <c r="X1863" s="11"/>
      <c r="Y1863" s="11"/>
      <c r="Z1863" s="11"/>
      <c r="AA1863" s="11"/>
      <c r="AB1863" s="10" t="s">
        <v>516</v>
      </c>
      <c r="AC1863" s="11" t="n">
        <v>40</v>
      </c>
      <c r="AD1863" s="11" t="n">
        <v>43</v>
      </c>
      <c r="AE1863" s="11" t="n">
        <v>33</v>
      </c>
      <c r="AF1863" s="11" t="n">
        <v>8</v>
      </c>
      <c r="AG1863" s="11" t="n">
        <v>5</v>
      </c>
      <c r="AH1863" s="11" t="n">
        <v>1</v>
      </c>
      <c r="AI1863" s="13" t="n">
        <v>0.307692307692308</v>
      </c>
      <c r="AJ1863" s="13" t="n">
        <v>0.330769230769231</v>
      </c>
      <c r="AK1863" s="13" t="n">
        <v>0.253846153846154</v>
      </c>
      <c r="AL1863" s="13" t="n">
        <v>0.0615384615384615</v>
      </c>
      <c r="AM1863" s="13" t="n">
        <v>0.0384615384615385</v>
      </c>
      <c r="AN1863" s="11" t="n">
        <v>2</v>
      </c>
      <c r="AO1863" s="13" t="n">
        <v>0.0151515151515152</v>
      </c>
      <c r="AP1863" s="11" t="n">
        <v>8</v>
      </c>
      <c r="AQ1863" s="11" t="n">
        <v>6</v>
      </c>
      <c r="AR1863" s="13" t="n">
        <v>0.0597014925373134</v>
      </c>
      <c r="AS1863" s="13" t="n">
        <v>0.0447761194029851</v>
      </c>
      <c r="AT1863" s="14" t="n">
        <f aca="false">SUMIFS(시도_소아과개폐업!$C$5:$C$293,시도_소아과개폐업!$A$5:$A$293,$D1863,시도_소아과개폐업!$B$5:$B$293,$B1863)</f>
        <v>36</v>
      </c>
      <c r="AU1863" s="14" t="n">
        <f aca="false">SUMIFS(시도_소아과개폐업!$D$5:$D$293,시도_소아과개폐업!$A$5:$A$293,$D1863,시도_소아과개폐업!$B$5:$B$293,$B1863)</f>
        <v>20</v>
      </c>
      <c r="AV1863" s="14" t="n">
        <f aca="false">SUMIFS(시도_소아과개폐업!$F$5:$F$293,시도_소아과개폐업!$A$5:$A$293,$D1863,시도_소아과개폐업!$B$5:$B$293,$B1863)</f>
        <v>16</v>
      </c>
      <c r="AW1863" s="15" t="n">
        <f aca="false">SUMIFS(시도_소아과개폐업!$G$5:$G$293,시도_소아과개폐업!$A$5:$A$293,$D1863,시도_소아과개폐업!$B$5:$B$293,$B1863)</f>
        <v>0.145985401459854</v>
      </c>
      <c r="AX1863" s="14" t="n">
        <f aca="false">SUMIFS(시도_소아과개폐업!$H$5:$H$293,시도_소아과개폐업!$A$5:$A$293,$D1863,시도_소아과개폐업!$B$5:$B$293,$B1863)</f>
        <v>70</v>
      </c>
      <c r="AY1863" s="14" t="n">
        <f aca="false">SUMIFS(시군구_병원급!$E$5:$E$3668,시군구_병원급!$A$5:$A$3668,$A1863,시군구_병원급!$D$5:$D$3668,$D1863)</f>
        <v>12</v>
      </c>
      <c r="AZ1863" s="14" t="n">
        <f aca="false">SUMIFS(시군구_병원급!$F$5:$F$3668,시군구_병원급!$A$5:$A$3668,$A1863,시군구_병원급!$D$5:$D$3668,$D1863)</f>
        <v>4</v>
      </c>
      <c r="BA1863" s="14" t="n">
        <f aca="false">SUMIFS(시군구_병원급!$G$5:$G$3668,시군구_병원급!$A$5:$A$3668,$A1863,시군구_병원급!$D$5:$D$3668,$D1863)</f>
        <v>23</v>
      </c>
      <c r="BB1863" s="14" t="n">
        <f aca="false">SUMIFS(시군구_병원급!$H$5:$H$3668,시군구_병원급!$A$5:$A$3668,$A1863,시군구_병원급!$D$5:$D$3668,$D1863)</f>
        <v>45</v>
      </c>
      <c r="BC1863" s="16" t="n">
        <f aca="false">K1863+AY1863</f>
        <v>26</v>
      </c>
      <c r="BD1863" s="17" t="n">
        <f aca="false">IF(E1863=0,"",(K1863+AY1863)/E1863*1000)</f>
        <v>2.62493690055527</v>
      </c>
      <c r="BE1863" s="16" t="n">
        <f aca="false">AY1863-SUMIFS(시군구_병원급!$E$5:$E$3668,시군구_병원급!$A$5:$A$3668,$A1863,시군구_병원급!$D$5:$D$3668,$D1863-3)</f>
        <v>-1</v>
      </c>
      <c r="BF1863" s="16" t="n">
        <f aca="false">IF(AY1863=0,1,0)</f>
        <v>0</v>
      </c>
      <c r="BG1863" s="16" t="n">
        <f aca="false">IF(K1863+AY1863=0,1,0)</f>
        <v>0</v>
      </c>
      <c r="BH1863" s="16" t="n">
        <f aca="false">AF1863+AG1863+AH1863</f>
        <v>14</v>
      </c>
      <c r="BI1863" s="18" t="n">
        <f aca="false">IF(H1863=0,"",BH1863/H1863)</f>
        <v>0.107692307692308</v>
      </c>
      <c r="BJ1863" s="16" t="n">
        <f aca="false">IF(AP1863="","",AP1863+AN1863)</f>
        <v>10</v>
      </c>
    </row>
    <row r="1864" customFormat="false" ht="15" hidden="false" customHeight="true" outlineLevel="0" collapsed="false">
      <c r="A1864" s="9" t="s">
        <v>124</v>
      </c>
      <c r="B1864" s="10" t="s">
        <v>115</v>
      </c>
      <c r="C1864" s="10" t="s">
        <v>125</v>
      </c>
      <c r="D1864" s="9" t="n">
        <v>2024</v>
      </c>
      <c r="E1864" s="11" t="n">
        <v>8856</v>
      </c>
      <c r="F1864" s="11" t="n">
        <v>1226</v>
      </c>
      <c r="G1864" s="11" t="n">
        <v>1208</v>
      </c>
      <c r="H1864" s="11" t="n">
        <v>104</v>
      </c>
      <c r="I1864" s="11" t="n">
        <v>5718</v>
      </c>
      <c r="J1864" s="11" t="n">
        <v>4669</v>
      </c>
      <c r="K1864" s="11" t="n">
        <v>14</v>
      </c>
      <c r="L1864" s="12" t="n">
        <v>11.743450767841</v>
      </c>
      <c r="M1864" s="12" t="n">
        <v>1.58084914182475</v>
      </c>
      <c r="N1864" s="13" t="n">
        <v>0.816544246239944</v>
      </c>
      <c r="O1864" s="13" t="n">
        <v>0.645663956639566</v>
      </c>
      <c r="P1864" s="13" t="n">
        <v>0.136404697380307</v>
      </c>
      <c r="Q1864" s="13" t="n">
        <v>-0.0351890184115917</v>
      </c>
      <c r="R1864" s="13" t="n">
        <v>-0.00657894736842102</v>
      </c>
      <c r="S1864" s="11" t="n">
        <v>5</v>
      </c>
      <c r="T1864" s="13" t="n">
        <v>-0.0188679245283019</v>
      </c>
      <c r="U1864" s="13" t="n">
        <v>-0.054719788394776</v>
      </c>
      <c r="V1864" s="11" t="n">
        <v>0</v>
      </c>
      <c r="W1864" s="13"/>
      <c r="X1864" s="11"/>
      <c r="Y1864" s="11"/>
      <c r="Z1864" s="11"/>
      <c r="AA1864" s="11"/>
      <c r="AB1864" s="10" t="s">
        <v>516</v>
      </c>
      <c r="AC1864" s="11" t="n">
        <v>41</v>
      </c>
      <c r="AD1864" s="11" t="n">
        <v>30</v>
      </c>
      <c r="AE1864" s="11" t="n">
        <v>25</v>
      </c>
      <c r="AF1864" s="11" t="n">
        <v>1</v>
      </c>
      <c r="AG1864" s="11" t="n">
        <v>5</v>
      </c>
      <c r="AH1864" s="11" t="n">
        <v>2</v>
      </c>
      <c r="AI1864" s="13" t="n">
        <v>0.394230769230769</v>
      </c>
      <c r="AJ1864" s="13" t="n">
        <v>0.288461538461538</v>
      </c>
      <c r="AK1864" s="13" t="n">
        <v>0.240384615384615</v>
      </c>
      <c r="AL1864" s="13" t="n">
        <v>0.00961538461538462</v>
      </c>
      <c r="AM1864" s="13" t="n">
        <v>0.0480769230769231</v>
      </c>
      <c r="AN1864" s="11" t="n">
        <v>0</v>
      </c>
      <c r="AO1864" s="13" t="n">
        <v>0</v>
      </c>
      <c r="AP1864" s="11" t="n">
        <v>11</v>
      </c>
      <c r="AQ1864" s="11" t="n">
        <v>5</v>
      </c>
      <c r="AR1864" s="13" t="n">
        <v>0.1</v>
      </c>
      <c r="AS1864" s="13" t="n">
        <v>0.0454545454545455</v>
      </c>
      <c r="AT1864" s="14" t="n">
        <f aca="false">SUMIFS(시도_소아과개폐업!$C$5:$C$293,시도_소아과개폐업!$A$5:$A$293,$D1864,시도_소아과개폐업!$B$5:$B$293,$B1864)</f>
        <v>36</v>
      </c>
      <c r="AU1864" s="14" t="n">
        <f aca="false">SUMIFS(시도_소아과개폐업!$D$5:$D$293,시도_소아과개폐업!$A$5:$A$293,$D1864,시도_소아과개폐업!$B$5:$B$293,$B1864)</f>
        <v>20</v>
      </c>
      <c r="AV1864" s="14" t="n">
        <f aca="false">SUMIFS(시도_소아과개폐업!$F$5:$F$293,시도_소아과개폐업!$A$5:$A$293,$D1864,시도_소아과개폐업!$B$5:$B$293,$B1864)</f>
        <v>16</v>
      </c>
      <c r="AW1864" s="15" t="n">
        <f aca="false">SUMIFS(시도_소아과개폐업!$G$5:$G$293,시도_소아과개폐업!$A$5:$A$293,$D1864,시도_소아과개폐업!$B$5:$B$293,$B1864)</f>
        <v>0.145985401459854</v>
      </c>
      <c r="AX1864" s="14" t="n">
        <f aca="false">SUMIFS(시도_소아과개폐업!$H$5:$H$293,시도_소아과개폐업!$A$5:$A$293,$D1864,시도_소아과개폐업!$B$5:$B$293,$B1864)</f>
        <v>70</v>
      </c>
      <c r="AY1864" s="14" t="n">
        <f aca="false">SUMIFS(시군구_병원급!$E$5:$E$3668,시군구_병원급!$A$5:$A$3668,$A1864,시군구_병원급!$D$5:$D$3668,$D1864)</f>
        <v>15</v>
      </c>
      <c r="AZ1864" s="14" t="n">
        <f aca="false">SUMIFS(시군구_병원급!$F$5:$F$3668,시군구_병원급!$A$5:$A$3668,$A1864,시군구_병원급!$D$5:$D$3668,$D1864)</f>
        <v>4</v>
      </c>
      <c r="BA1864" s="14" t="n">
        <f aca="false">SUMIFS(시군구_병원급!$G$5:$G$3668,시군구_병원급!$A$5:$A$3668,$A1864,시군구_병원급!$D$5:$D$3668,$D1864)</f>
        <v>21</v>
      </c>
      <c r="BB1864" s="14" t="n">
        <f aca="false">SUMIFS(시군구_병원급!$H$5:$H$3668,시군구_병원급!$A$5:$A$3668,$A1864,시군구_병원급!$D$5:$D$3668,$D1864)</f>
        <v>44</v>
      </c>
      <c r="BC1864" s="16" t="n">
        <f aca="false">K1864+AY1864</f>
        <v>29</v>
      </c>
      <c r="BD1864" s="17" t="n">
        <f aca="false">IF(E1864=0,"",(K1864+AY1864)/E1864*1000)</f>
        <v>3.27461607949413</v>
      </c>
      <c r="BE1864" s="16" t="n">
        <f aca="false">AY1864-SUMIFS(시군구_병원급!$E$5:$E$3668,시군구_병원급!$A$5:$A$3668,$A1864,시군구_병원급!$D$5:$D$3668,$D1864-3)</f>
        <v>1</v>
      </c>
      <c r="BF1864" s="16" t="n">
        <f aca="false">IF(AY1864=0,1,0)</f>
        <v>0</v>
      </c>
      <c r="BG1864" s="16" t="n">
        <f aca="false">IF(K1864+AY1864=0,1,0)</f>
        <v>0</v>
      </c>
      <c r="BH1864" s="16" t="n">
        <f aca="false">AF1864+AG1864+AH1864</f>
        <v>8</v>
      </c>
      <c r="BI1864" s="18" t="n">
        <f aca="false">IF(H1864=0,"",BH1864/H1864)</f>
        <v>0.0769230769230769</v>
      </c>
      <c r="BJ1864" s="16" t="n">
        <f aca="false">IF(AP1864="","",AP1864+AN1864)</f>
        <v>11</v>
      </c>
    </row>
    <row r="1865" customFormat="false" ht="15" hidden="false" customHeight="true" outlineLevel="0" collapsed="false">
      <c r="A1865" s="9" t="s">
        <v>126</v>
      </c>
      <c r="B1865" s="10" t="s">
        <v>115</v>
      </c>
      <c r="C1865" s="10" t="s">
        <v>127</v>
      </c>
      <c r="D1865" s="9" t="n">
        <v>2024</v>
      </c>
      <c r="E1865" s="11" t="n">
        <v>6170</v>
      </c>
      <c r="F1865" s="11" t="n">
        <v>890</v>
      </c>
      <c r="G1865" s="11" t="n">
        <v>903</v>
      </c>
      <c r="H1865" s="11" t="n">
        <v>109</v>
      </c>
      <c r="I1865" s="11" t="n">
        <v>4732</v>
      </c>
      <c r="J1865" s="11" t="n">
        <v>3223</v>
      </c>
      <c r="K1865" s="11" t="n">
        <v>10</v>
      </c>
      <c r="L1865" s="12" t="n">
        <v>17.6661264181524</v>
      </c>
      <c r="M1865" s="12" t="n">
        <v>1.62074554294976</v>
      </c>
      <c r="N1865" s="13" t="n">
        <v>0.681107354184277</v>
      </c>
      <c r="O1865" s="13" t="n">
        <v>0.766936790923825</v>
      </c>
      <c r="P1865" s="13" t="n">
        <v>0.146353322528363</v>
      </c>
      <c r="Q1865" s="13" t="n">
        <v>-0.226429287863591</v>
      </c>
      <c r="R1865" s="13" t="n">
        <v>-0.0623052959501558</v>
      </c>
      <c r="S1865" s="11" t="n">
        <v>-1</v>
      </c>
      <c r="T1865" s="13" t="n">
        <v>-0.0267857142857143</v>
      </c>
      <c r="U1865" s="13" t="n">
        <v>-0.0653762591349003</v>
      </c>
      <c r="V1865" s="11" t="n">
        <v>0</v>
      </c>
      <c r="W1865" s="13"/>
      <c r="X1865" s="11"/>
      <c r="Y1865" s="11"/>
      <c r="Z1865" s="11"/>
      <c r="AA1865" s="11"/>
      <c r="AB1865" s="10" t="s">
        <v>516</v>
      </c>
      <c r="AC1865" s="11" t="n">
        <v>20</v>
      </c>
      <c r="AD1865" s="11" t="n">
        <v>35</v>
      </c>
      <c r="AE1865" s="11" t="n">
        <v>37</v>
      </c>
      <c r="AF1865" s="11" t="n">
        <v>7</v>
      </c>
      <c r="AG1865" s="11" t="n">
        <v>7</v>
      </c>
      <c r="AH1865" s="11" t="n">
        <v>3</v>
      </c>
      <c r="AI1865" s="13" t="n">
        <v>0.18348623853211</v>
      </c>
      <c r="AJ1865" s="13" t="n">
        <v>0.321100917431193</v>
      </c>
      <c r="AK1865" s="13" t="n">
        <v>0.339449541284404</v>
      </c>
      <c r="AL1865" s="13" t="n">
        <v>0.0642201834862385</v>
      </c>
      <c r="AM1865" s="13" t="n">
        <v>0.0642201834862385</v>
      </c>
      <c r="AN1865" s="11" t="n">
        <v>2</v>
      </c>
      <c r="AO1865" s="13" t="n">
        <v>0.018018018018018</v>
      </c>
      <c r="AP1865" s="11" t="n">
        <v>6</v>
      </c>
      <c r="AQ1865" s="11" t="n">
        <v>3</v>
      </c>
      <c r="AR1865" s="13" t="n">
        <v>0.0526315789473684</v>
      </c>
      <c r="AS1865" s="13" t="n">
        <v>0.0263157894736842</v>
      </c>
      <c r="AT1865" s="14" t="n">
        <f aca="false">SUMIFS(시도_소아과개폐업!$C$5:$C$293,시도_소아과개폐업!$A$5:$A$293,$D1865,시도_소아과개폐업!$B$5:$B$293,$B1865)</f>
        <v>36</v>
      </c>
      <c r="AU1865" s="14" t="n">
        <f aca="false">SUMIFS(시도_소아과개폐업!$D$5:$D$293,시도_소아과개폐업!$A$5:$A$293,$D1865,시도_소아과개폐업!$B$5:$B$293,$B1865)</f>
        <v>20</v>
      </c>
      <c r="AV1865" s="14" t="n">
        <f aca="false">SUMIFS(시도_소아과개폐업!$F$5:$F$293,시도_소아과개폐업!$A$5:$A$293,$D1865,시도_소아과개폐업!$B$5:$B$293,$B1865)</f>
        <v>16</v>
      </c>
      <c r="AW1865" s="15" t="n">
        <f aca="false">SUMIFS(시도_소아과개폐업!$G$5:$G$293,시도_소아과개폐업!$A$5:$A$293,$D1865,시도_소아과개폐업!$B$5:$B$293,$B1865)</f>
        <v>0.145985401459854</v>
      </c>
      <c r="AX1865" s="14" t="n">
        <f aca="false">SUMIFS(시도_소아과개폐업!$H$5:$H$293,시도_소아과개폐업!$A$5:$A$293,$D1865,시도_소아과개폐업!$B$5:$B$293,$B1865)</f>
        <v>70</v>
      </c>
      <c r="AY1865" s="14" t="n">
        <f aca="false">SUMIFS(시군구_병원급!$E$5:$E$3668,시군구_병원급!$A$5:$A$3668,$A1865,시군구_병원급!$D$5:$D$3668,$D1865)</f>
        <v>5</v>
      </c>
      <c r="AZ1865" s="14" t="n">
        <f aca="false">SUMIFS(시군구_병원급!$F$5:$F$3668,시군구_병원급!$A$5:$A$3668,$A1865,시군구_병원급!$D$5:$D$3668,$D1865)</f>
        <v>1</v>
      </c>
      <c r="BA1865" s="14" t="n">
        <f aca="false">SUMIFS(시군구_병원급!$G$5:$G$3668,시군구_병원급!$A$5:$A$3668,$A1865,시군구_병원급!$D$5:$D$3668,$D1865)</f>
        <v>7</v>
      </c>
      <c r="BB1865" s="14" t="n">
        <f aca="false">SUMIFS(시군구_병원급!$H$5:$H$3668,시군구_병원급!$A$5:$A$3668,$A1865,시군구_병원급!$D$5:$D$3668,$D1865)</f>
        <v>20</v>
      </c>
      <c r="BC1865" s="16" t="n">
        <f aca="false">K1865+AY1865</f>
        <v>15</v>
      </c>
      <c r="BD1865" s="17" t="n">
        <f aca="false">IF(E1865=0,"",(K1865+AY1865)/E1865*1000)</f>
        <v>2.43111831442464</v>
      </c>
      <c r="BE1865" s="16" t="n">
        <f aca="false">AY1865-SUMIFS(시군구_병원급!$E$5:$E$3668,시군구_병원급!$A$5:$A$3668,$A1865,시군구_병원급!$D$5:$D$3668,$D1865-3)</f>
        <v>0</v>
      </c>
      <c r="BF1865" s="16" t="n">
        <f aca="false">IF(AY1865=0,1,0)</f>
        <v>0</v>
      </c>
      <c r="BG1865" s="16" t="n">
        <f aca="false">IF(K1865+AY1865=0,1,0)</f>
        <v>0</v>
      </c>
      <c r="BH1865" s="16" t="n">
        <f aca="false">AF1865+AG1865+AH1865</f>
        <v>17</v>
      </c>
      <c r="BI1865" s="18" t="n">
        <f aca="false">IF(H1865=0,"",BH1865/H1865)</f>
        <v>0.155963302752294</v>
      </c>
      <c r="BJ1865" s="16" t="n">
        <f aca="false">IF(AP1865="","",AP1865+AN1865)</f>
        <v>8</v>
      </c>
    </row>
    <row r="1866" customFormat="false" ht="15" hidden="false" customHeight="true" outlineLevel="0" collapsed="false">
      <c r="A1866" s="9" t="s">
        <v>128</v>
      </c>
      <c r="B1866" s="10" t="s">
        <v>115</v>
      </c>
      <c r="C1866" s="10" t="s">
        <v>129</v>
      </c>
      <c r="D1866" s="9" t="n">
        <v>2024</v>
      </c>
      <c r="E1866" s="11" t="n">
        <v>7308</v>
      </c>
      <c r="F1866" s="11" t="n">
        <v>1137</v>
      </c>
      <c r="G1866" s="11" t="n">
        <v>1149</v>
      </c>
      <c r="H1866" s="11" t="n">
        <v>127</v>
      </c>
      <c r="I1866" s="11" t="n">
        <v>5508</v>
      </c>
      <c r="J1866" s="11" t="n">
        <v>3900</v>
      </c>
      <c r="K1866" s="11" t="n">
        <v>16</v>
      </c>
      <c r="L1866" s="12" t="n">
        <v>17.3782156540777</v>
      </c>
      <c r="M1866" s="12" t="n">
        <v>2.18938149972633</v>
      </c>
      <c r="N1866" s="13" t="n">
        <v>0.708061002178649</v>
      </c>
      <c r="O1866" s="13" t="n">
        <v>0.753694581280788</v>
      </c>
      <c r="P1866" s="13" t="n">
        <v>0.157224958949097</v>
      </c>
      <c r="Q1866" s="13" t="n">
        <v>-0.243791390728477</v>
      </c>
      <c r="R1866" s="13" t="n">
        <v>-0.0703883495145631</v>
      </c>
      <c r="S1866" s="11" t="n">
        <v>2</v>
      </c>
      <c r="T1866" s="13" t="n">
        <v>-0.0451127819548872</v>
      </c>
      <c r="U1866" s="13" t="n">
        <v>-0.0650144287896792</v>
      </c>
      <c r="V1866" s="11" t="n">
        <v>0</v>
      </c>
      <c r="W1866" s="13"/>
      <c r="X1866" s="11"/>
      <c r="Y1866" s="11"/>
      <c r="Z1866" s="11"/>
      <c r="AA1866" s="11"/>
      <c r="AB1866" s="10" t="s">
        <v>516</v>
      </c>
      <c r="AC1866" s="11" t="n">
        <v>15</v>
      </c>
      <c r="AD1866" s="11" t="n">
        <v>48</v>
      </c>
      <c r="AE1866" s="11" t="n">
        <v>54</v>
      </c>
      <c r="AF1866" s="11" t="n">
        <v>2</v>
      </c>
      <c r="AG1866" s="11" t="n">
        <v>7</v>
      </c>
      <c r="AH1866" s="11" t="n">
        <v>1</v>
      </c>
      <c r="AI1866" s="13" t="n">
        <v>0.118110236220472</v>
      </c>
      <c r="AJ1866" s="13" t="n">
        <v>0.377952755905512</v>
      </c>
      <c r="AK1866" s="13" t="n">
        <v>0.425196850393701</v>
      </c>
      <c r="AL1866" s="13" t="n">
        <v>0.015748031496063</v>
      </c>
      <c r="AM1866" s="13" t="n">
        <v>0.0551181102362205</v>
      </c>
      <c r="AN1866" s="11" t="n">
        <v>3</v>
      </c>
      <c r="AO1866" s="13" t="n">
        <v>0.0230769230769231</v>
      </c>
      <c r="AP1866" s="11" t="n">
        <v>8</v>
      </c>
      <c r="AQ1866" s="11" t="n">
        <v>1</v>
      </c>
      <c r="AR1866" s="13" t="n">
        <v>0.0583941605839416</v>
      </c>
      <c r="AS1866" s="13" t="n">
        <v>0.0072992700729927</v>
      </c>
      <c r="AT1866" s="14" t="n">
        <f aca="false">SUMIFS(시도_소아과개폐업!$C$5:$C$293,시도_소아과개폐업!$A$5:$A$293,$D1866,시도_소아과개폐업!$B$5:$B$293,$B1866)</f>
        <v>36</v>
      </c>
      <c r="AU1866" s="14" t="n">
        <f aca="false">SUMIFS(시도_소아과개폐업!$D$5:$D$293,시도_소아과개폐업!$A$5:$A$293,$D1866,시도_소아과개폐업!$B$5:$B$293,$B1866)</f>
        <v>20</v>
      </c>
      <c r="AV1866" s="14" t="n">
        <f aca="false">SUMIFS(시도_소아과개폐업!$F$5:$F$293,시도_소아과개폐업!$A$5:$A$293,$D1866,시도_소아과개폐업!$B$5:$B$293,$B1866)</f>
        <v>16</v>
      </c>
      <c r="AW1866" s="15" t="n">
        <f aca="false">SUMIFS(시도_소아과개폐업!$G$5:$G$293,시도_소아과개폐업!$A$5:$A$293,$D1866,시도_소아과개폐업!$B$5:$B$293,$B1866)</f>
        <v>0.145985401459854</v>
      </c>
      <c r="AX1866" s="14" t="n">
        <f aca="false">SUMIFS(시도_소아과개폐업!$H$5:$H$293,시도_소아과개폐업!$A$5:$A$293,$D1866,시도_소아과개폐업!$B$5:$B$293,$B1866)</f>
        <v>70</v>
      </c>
      <c r="AY1866" s="14" t="n">
        <f aca="false">SUMIFS(시군구_병원급!$E$5:$E$3668,시군구_병원급!$A$5:$A$3668,$A1866,시군구_병원급!$D$5:$D$3668,$D1866)</f>
        <v>6</v>
      </c>
      <c r="AZ1866" s="14" t="n">
        <f aca="false">SUMIFS(시군구_병원급!$F$5:$F$3668,시군구_병원급!$A$5:$A$3668,$A1866,시군구_병원급!$D$5:$D$3668,$D1866)</f>
        <v>2</v>
      </c>
      <c r="BA1866" s="14" t="n">
        <f aca="false">SUMIFS(시군구_병원급!$G$5:$G$3668,시군구_병원급!$A$5:$A$3668,$A1866,시군구_병원급!$D$5:$D$3668,$D1866)</f>
        <v>10</v>
      </c>
      <c r="BB1866" s="14" t="n">
        <f aca="false">SUMIFS(시군구_병원급!$H$5:$H$3668,시군구_병원급!$A$5:$A$3668,$A1866,시군구_병원급!$D$5:$D$3668,$D1866)</f>
        <v>28</v>
      </c>
      <c r="BC1866" s="16" t="n">
        <f aca="false">K1866+AY1866</f>
        <v>22</v>
      </c>
      <c r="BD1866" s="17" t="n">
        <f aca="false">IF(E1866=0,"",(K1866+AY1866)/E1866*1000)</f>
        <v>3.0103995621237</v>
      </c>
      <c r="BE1866" s="16" t="n">
        <f aca="false">AY1866-SUMIFS(시군구_병원급!$E$5:$E$3668,시군구_병원급!$A$5:$A$3668,$A1866,시군구_병원급!$D$5:$D$3668,$D1866-3)</f>
        <v>0</v>
      </c>
      <c r="BF1866" s="16" t="n">
        <f aca="false">IF(AY1866=0,1,0)</f>
        <v>0</v>
      </c>
      <c r="BG1866" s="16" t="n">
        <f aca="false">IF(K1866+AY1866=0,1,0)</f>
        <v>0</v>
      </c>
      <c r="BH1866" s="16" t="n">
        <f aca="false">AF1866+AG1866+AH1866</f>
        <v>10</v>
      </c>
      <c r="BI1866" s="18" t="n">
        <f aca="false">IF(H1866=0,"",BH1866/H1866)</f>
        <v>0.078740157480315</v>
      </c>
      <c r="BJ1866" s="16" t="n">
        <f aca="false">IF(AP1866="","",AP1866+AN1866)</f>
        <v>11</v>
      </c>
    </row>
    <row r="1867" customFormat="false" ht="15" hidden="false" customHeight="true" outlineLevel="0" collapsed="false">
      <c r="A1867" s="9" t="s">
        <v>130</v>
      </c>
      <c r="B1867" s="10" t="s">
        <v>115</v>
      </c>
      <c r="C1867" s="10" t="s">
        <v>131</v>
      </c>
      <c r="D1867" s="9" t="n">
        <v>2024</v>
      </c>
      <c r="E1867" s="11" t="n">
        <v>10135</v>
      </c>
      <c r="F1867" s="11" t="n">
        <v>1432</v>
      </c>
      <c r="G1867" s="11" t="n">
        <v>1430</v>
      </c>
      <c r="H1867" s="11" t="n">
        <v>151</v>
      </c>
      <c r="I1867" s="11" t="n">
        <v>6812</v>
      </c>
      <c r="J1867" s="11" t="n">
        <v>4609</v>
      </c>
      <c r="K1867" s="11" t="n">
        <v>23</v>
      </c>
      <c r="L1867" s="12" t="n">
        <v>14.8988653182042</v>
      </c>
      <c r="M1867" s="12" t="n">
        <v>2.26936359151455</v>
      </c>
      <c r="N1867" s="13" t="n">
        <v>0.676600117439812</v>
      </c>
      <c r="O1867" s="13" t="n">
        <v>0.672126295017267</v>
      </c>
      <c r="P1867" s="13" t="n">
        <v>0.141095214602861</v>
      </c>
      <c r="Q1867" s="13" t="n">
        <v>-0.235498227351588</v>
      </c>
      <c r="R1867" s="13" t="n">
        <v>-0.0932149651236525</v>
      </c>
      <c r="S1867" s="11" t="n">
        <v>1</v>
      </c>
      <c r="T1867" s="13" t="n">
        <v>-0.106508875739645</v>
      </c>
      <c r="U1867" s="13" t="n">
        <v>-0.0979872881355932</v>
      </c>
      <c r="V1867" s="11" t="n">
        <v>0</v>
      </c>
      <c r="W1867" s="13"/>
      <c r="X1867" s="11"/>
      <c r="Y1867" s="11"/>
      <c r="Z1867" s="11"/>
      <c r="AA1867" s="11"/>
      <c r="AB1867" s="10" t="s">
        <v>516</v>
      </c>
      <c r="AC1867" s="11" t="n">
        <v>27</v>
      </c>
      <c r="AD1867" s="11" t="n">
        <v>52</v>
      </c>
      <c r="AE1867" s="11" t="n">
        <v>54</v>
      </c>
      <c r="AF1867" s="11" t="n">
        <v>6</v>
      </c>
      <c r="AG1867" s="11" t="n">
        <v>12</v>
      </c>
      <c r="AH1867" s="11" t="n">
        <v>0</v>
      </c>
      <c r="AI1867" s="13" t="n">
        <v>0.178807947019868</v>
      </c>
      <c r="AJ1867" s="13" t="n">
        <v>0.344370860927152</v>
      </c>
      <c r="AK1867" s="13" t="n">
        <v>0.357615894039735</v>
      </c>
      <c r="AL1867" s="13" t="n">
        <v>0.0397350993377484</v>
      </c>
      <c r="AM1867" s="13" t="n">
        <v>0.0794701986754967</v>
      </c>
      <c r="AN1867" s="11" t="n">
        <v>2</v>
      </c>
      <c r="AO1867" s="13" t="n">
        <v>0.0130718954248366</v>
      </c>
      <c r="AP1867" s="11" t="n">
        <v>21</v>
      </c>
      <c r="AQ1867" s="11" t="n">
        <v>3</v>
      </c>
      <c r="AR1867" s="13" t="n">
        <v>0.12280701754386</v>
      </c>
      <c r="AS1867" s="13" t="n">
        <v>0.0175438596491228</v>
      </c>
      <c r="AT1867" s="14" t="n">
        <f aca="false">SUMIFS(시도_소아과개폐업!$C$5:$C$293,시도_소아과개폐업!$A$5:$A$293,$D1867,시도_소아과개폐업!$B$5:$B$293,$B1867)</f>
        <v>36</v>
      </c>
      <c r="AU1867" s="14" t="n">
        <f aca="false">SUMIFS(시도_소아과개폐업!$D$5:$D$293,시도_소아과개폐업!$A$5:$A$293,$D1867,시도_소아과개폐업!$B$5:$B$293,$B1867)</f>
        <v>20</v>
      </c>
      <c r="AV1867" s="14" t="n">
        <f aca="false">SUMIFS(시도_소아과개폐업!$F$5:$F$293,시도_소아과개폐업!$A$5:$A$293,$D1867,시도_소아과개폐업!$B$5:$B$293,$B1867)</f>
        <v>16</v>
      </c>
      <c r="AW1867" s="15" t="n">
        <f aca="false">SUMIFS(시도_소아과개폐업!$G$5:$G$293,시도_소아과개폐업!$A$5:$A$293,$D1867,시도_소아과개폐업!$B$5:$B$293,$B1867)</f>
        <v>0.145985401459854</v>
      </c>
      <c r="AX1867" s="14" t="n">
        <f aca="false">SUMIFS(시도_소아과개폐업!$H$5:$H$293,시도_소아과개폐업!$A$5:$A$293,$D1867,시도_소아과개폐업!$B$5:$B$293,$B1867)</f>
        <v>70</v>
      </c>
      <c r="AY1867" s="14" t="n">
        <f aca="false">SUMIFS(시군구_병원급!$E$5:$E$3668,시군구_병원급!$A$5:$A$3668,$A1867,시군구_병원급!$D$5:$D$3668,$D1867)</f>
        <v>14</v>
      </c>
      <c r="AZ1867" s="14" t="n">
        <f aca="false">SUMIFS(시군구_병원급!$F$5:$F$3668,시군구_병원급!$A$5:$A$3668,$A1867,시군구_병원급!$D$5:$D$3668,$D1867)</f>
        <v>2</v>
      </c>
      <c r="BA1867" s="14" t="n">
        <f aca="false">SUMIFS(시군구_병원급!$G$5:$G$3668,시군구_병원급!$A$5:$A$3668,$A1867,시군구_병원급!$D$5:$D$3668,$D1867)</f>
        <v>15</v>
      </c>
      <c r="BB1867" s="14" t="n">
        <f aca="false">SUMIFS(시군구_병원급!$H$5:$H$3668,시군구_병원급!$A$5:$A$3668,$A1867,시군구_병원급!$D$5:$D$3668,$D1867)</f>
        <v>33</v>
      </c>
      <c r="BC1867" s="16" t="n">
        <f aca="false">K1867+AY1867</f>
        <v>37</v>
      </c>
      <c r="BD1867" s="17" t="n">
        <f aca="false">IF(E1867=0,"",(K1867+AY1867)/E1867*1000)</f>
        <v>3.65071534287124</v>
      </c>
      <c r="BE1867" s="16" t="n">
        <f aca="false">AY1867-SUMIFS(시군구_병원급!$E$5:$E$3668,시군구_병원급!$A$5:$A$3668,$A1867,시군구_병원급!$D$5:$D$3668,$D1867-3)</f>
        <v>0</v>
      </c>
      <c r="BF1867" s="16" t="n">
        <f aca="false">IF(AY1867=0,1,0)</f>
        <v>0</v>
      </c>
      <c r="BG1867" s="16" t="n">
        <f aca="false">IF(K1867+AY1867=0,1,0)</f>
        <v>0</v>
      </c>
      <c r="BH1867" s="16" t="n">
        <f aca="false">AF1867+AG1867+AH1867</f>
        <v>18</v>
      </c>
      <c r="BI1867" s="18" t="n">
        <f aca="false">IF(H1867=0,"",BH1867/H1867)</f>
        <v>0.119205298013245</v>
      </c>
      <c r="BJ1867" s="16" t="n">
        <f aca="false">IF(AP1867="","",AP1867+AN1867)</f>
        <v>23</v>
      </c>
    </row>
    <row r="1868" customFormat="false" ht="15" hidden="false" customHeight="true" outlineLevel="0" collapsed="false">
      <c r="A1868" s="9" t="s">
        <v>132</v>
      </c>
      <c r="B1868" s="10" t="s">
        <v>115</v>
      </c>
      <c r="C1868" s="10" t="s">
        <v>133</v>
      </c>
      <c r="D1868" s="9" t="n">
        <v>2024</v>
      </c>
      <c r="E1868" s="11" t="n">
        <v>6781</v>
      </c>
      <c r="F1868" s="11" t="n">
        <v>985</v>
      </c>
      <c r="G1868" s="11" t="n">
        <v>1023</v>
      </c>
      <c r="H1868" s="11" t="n">
        <v>122</v>
      </c>
      <c r="I1868" s="11" t="n">
        <v>6632</v>
      </c>
      <c r="J1868" s="11" t="n">
        <v>3986</v>
      </c>
      <c r="K1868" s="11" t="n">
        <v>13</v>
      </c>
      <c r="L1868" s="12" t="n">
        <v>17.9914466892789</v>
      </c>
      <c r="M1868" s="12" t="n">
        <v>1.91712136852972</v>
      </c>
      <c r="N1868" s="13" t="n">
        <v>0.60102533172497</v>
      </c>
      <c r="O1868" s="13" t="n">
        <v>0.978026839699159</v>
      </c>
      <c r="P1868" s="13" t="n">
        <v>0.150862704615838</v>
      </c>
      <c r="Q1868" s="13" t="n">
        <v>-0.26580770896492</v>
      </c>
      <c r="R1868" s="13" t="n">
        <v>-0.112749349522984</v>
      </c>
      <c r="S1868" s="11" t="n">
        <v>1</v>
      </c>
      <c r="T1868" s="13" t="n">
        <v>-0.0757575757575758</v>
      </c>
      <c r="U1868" s="13" t="n">
        <v>-0.0893862419332693</v>
      </c>
      <c r="V1868" s="11" t="n">
        <v>0</v>
      </c>
      <c r="W1868" s="13"/>
      <c r="X1868" s="11"/>
      <c r="Y1868" s="11"/>
      <c r="Z1868" s="11"/>
      <c r="AA1868" s="11"/>
      <c r="AB1868" s="10" t="s">
        <v>516</v>
      </c>
      <c r="AC1868" s="11" t="n">
        <v>25</v>
      </c>
      <c r="AD1868" s="11" t="n">
        <v>47</v>
      </c>
      <c r="AE1868" s="11" t="n">
        <v>34</v>
      </c>
      <c r="AF1868" s="11" t="n">
        <v>3</v>
      </c>
      <c r="AG1868" s="11" t="n">
        <v>13</v>
      </c>
      <c r="AH1868" s="11" t="n">
        <v>0</v>
      </c>
      <c r="AI1868" s="13" t="n">
        <v>0.204918032786885</v>
      </c>
      <c r="AJ1868" s="13" t="n">
        <v>0.385245901639344</v>
      </c>
      <c r="AK1868" s="13" t="n">
        <v>0.278688524590164</v>
      </c>
      <c r="AL1868" s="13" t="n">
        <v>0.0245901639344262</v>
      </c>
      <c r="AM1868" s="13" t="n">
        <v>0.10655737704918</v>
      </c>
      <c r="AN1868" s="11" t="n">
        <v>3</v>
      </c>
      <c r="AO1868" s="13" t="n">
        <v>0.024</v>
      </c>
      <c r="AP1868" s="11" t="n">
        <v>14</v>
      </c>
      <c r="AQ1868" s="11" t="n">
        <v>1</v>
      </c>
      <c r="AR1868" s="13" t="n">
        <v>0.101449275362319</v>
      </c>
      <c r="AS1868" s="13" t="n">
        <v>0.0072463768115942</v>
      </c>
      <c r="AT1868" s="14" t="n">
        <f aca="false">SUMIFS(시도_소아과개폐업!$C$5:$C$293,시도_소아과개폐업!$A$5:$A$293,$D1868,시도_소아과개폐업!$B$5:$B$293,$B1868)</f>
        <v>36</v>
      </c>
      <c r="AU1868" s="14" t="n">
        <f aca="false">SUMIFS(시도_소아과개폐업!$D$5:$D$293,시도_소아과개폐업!$A$5:$A$293,$D1868,시도_소아과개폐업!$B$5:$B$293,$B1868)</f>
        <v>20</v>
      </c>
      <c r="AV1868" s="14" t="n">
        <f aca="false">SUMIFS(시도_소아과개폐업!$F$5:$F$293,시도_소아과개폐업!$A$5:$A$293,$D1868,시도_소아과개폐업!$B$5:$B$293,$B1868)</f>
        <v>16</v>
      </c>
      <c r="AW1868" s="15" t="n">
        <f aca="false">SUMIFS(시도_소아과개폐업!$G$5:$G$293,시도_소아과개폐업!$A$5:$A$293,$D1868,시도_소아과개폐업!$B$5:$B$293,$B1868)</f>
        <v>0.145985401459854</v>
      </c>
      <c r="AX1868" s="14" t="n">
        <f aca="false">SUMIFS(시도_소아과개폐업!$H$5:$H$293,시도_소아과개폐업!$A$5:$A$293,$D1868,시도_소아과개폐업!$B$5:$B$293,$B1868)</f>
        <v>70</v>
      </c>
      <c r="AY1868" s="14" t="n">
        <f aca="false">SUMIFS(시군구_병원급!$E$5:$E$3668,시군구_병원급!$A$5:$A$3668,$A1868,시군구_병원급!$D$5:$D$3668,$D1868)</f>
        <v>19</v>
      </c>
      <c r="AZ1868" s="14" t="n">
        <f aca="false">SUMIFS(시군구_병원급!$F$5:$F$3668,시군구_병원급!$A$5:$A$3668,$A1868,시군구_병원급!$D$5:$D$3668,$D1868)</f>
        <v>0</v>
      </c>
      <c r="BA1868" s="14" t="n">
        <f aca="false">SUMIFS(시군구_병원급!$G$5:$G$3668,시군구_병원급!$A$5:$A$3668,$A1868,시군구_병원급!$D$5:$D$3668,$D1868)</f>
        <v>21</v>
      </c>
      <c r="BB1868" s="14" t="n">
        <f aca="false">SUMIFS(시군구_병원급!$H$5:$H$3668,시군구_병원급!$A$5:$A$3668,$A1868,시군구_병원급!$D$5:$D$3668,$D1868)</f>
        <v>48</v>
      </c>
      <c r="BC1868" s="16" t="n">
        <f aca="false">K1868+AY1868</f>
        <v>32</v>
      </c>
      <c r="BD1868" s="17" t="n">
        <f aca="false">IF(E1868=0,"",(K1868+AY1868)/E1868*1000)</f>
        <v>4.71906798407315</v>
      </c>
      <c r="BE1868" s="16" t="n">
        <f aca="false">AY1868-SUMIFS(시군구_병원급!$E$5:$E$3668,시군구_병원급!$A$5:$A$3668,$A1868,시군구_병원급!$D$5:$D$3668,$D1868-3)</f>
        <v>2</v>
      </c>
      <c r="BF1868" s="16" t="n">
        <f aca="false">IF(AY1868=0,1,0)</f>
        <v>0</v>
      </c>
      <c r="BG1868" s="16" t="n">
        <f aca="false">IF(K1868+AY1868=0,1,0)</f>
        <v>0</v>
      </c>
      <c r="BH1868" s="16" t="n">
        <f aca="false">AF1868+AG1868+AH1868</f>
        <v>16</v>
      </c>
      <c r="BI1868" s="18" t="n">
        <f aca="false">IF(H1868=0,"",BH1868/H1868)</f>
        <v>0.131147540983607</v>
      </c>
      <c r="BJ1868" s="16" t="n">
        <f aca="false">IF(AP1868="","",AP1868+AN1868)</f>
        <v>17</v>
      </c>
    </row>
    <row r="1869" customFormat="false" ht="15" hidden="false" customHeight="true" outlineLevel="0" collapsed="false">
      <c r="A1869" s="9" t="s">
        <v>134</v>
      </c>
      <c r="B1869" s="10" t="s">
        <v>115</v>
      </c>
      <c r="C1869" s="10" t="s">
        <v>135</v>
      </c>
      <c r="D1869" s="9" t="n">
        <v>2024</v>
      </c>
      <c r="E1869" s="11" t="n">
        <v>4042</v>
      </c>
      <c r="F1869" s="11" t="n">
        <v>525</v>
      </c>
      <c r="G1869" s="11" t="n">
        <v>530</v>
      </c>
      <c r="H1869" s="11" t="n">
        <v>61</v>
      </c>
      <c r="I1869" s="11" t="n">
        <v>3276</v>
      </c>
      <c r="J1869" s="11" t="n">
        <v>2422</v>
      </c>
      <c r="K1869" s="11" t="n">
        <v>5</v>
      </c>
      <c r="L1869" s="12" t="n">
        <v>15.0915388421574</v>
      </c>
      <c r="M1869" s="12" t="n">
        <v>1.2370113805047</v>
      </c>
      <c r="N1869" s="13" t="n">
        <v>0.739316239316239</v>
      </c>
      <c r="O1869" s="13" t="n">
        <v>0.81048985650668</v>
      </c>
      <c r="P1869" s="13" t="n">
        <v>0.131123206333498</v>
      </c>
      <c r="Q1869" s="13" t="n">
        <v>-0.312</v>
      </c>
      <c r="R1869" s="13" t="n">
        <v>-0.292389853137517</v>
      </c>
      <c r="S1869" s="11" t="n">
        <v>-1</v>
      </c>
      <c r="T1869" s="13" t="n">
        <v>-0.0757575757575758</v>
      </c>
      <c r="U1869" s="13" t="n">
        <v>-0.109056295893391</v>
      </c>
      <c r="V1869" s="11" t="n">
        <v>0</v>
      </c>
      <c r="W1869" s="13"/>
      <c r="X1869" s="11"/>
      <c r="Y1869" s="11"/>
      <c r="Z1869" s="11"/>
      <c r="AA1869" s="11"/>
      <c r="AB1869" s="10" t="s">
        <v>516</v>
      </c>
      <c r="AC1869" s="11" t="n">
        <v>12</v>
      </c>
      <c r="AD1869" s="11" t="n">
        <v>27</v>
      </c>
      <c r="AE1869" s="11" t="n">
        <v>15</v>
      </c>
      <c r="AF1869" s="11" t="n">
        <v>3</v>
      </c>
      <c r="AG1869" s="11" t="n">
        <v>4</v>
      </c>
      <c r="AH1869" s="11" t="n">
        <v>0</v>
      </c>
      <c r="AI1869" s="13" t="n">
        <v>0.19672131147541</v>
      </c>
      <c r="AJ1869" s="13" t="n">
        <v>0.442622950819672</v>
      </c>
      <c r="AK1869" s="13" t="n">
        <v>0.245901639344262</v>
      </c>
      <c r="AL1869" s="13" t="n">
        <v>0.0491803278688525</v>
      </c>
      <c r="AM1869" s="13" t="n">
        <v>0.0655737704918033</v>
      </c>
      <c r="AN1869" s="11" t="n">
        <v>4</v>
      </c>
      <c r="AO1869" s="13" t="n">
        <v>0.0615384615384615</v>
      </c>
      <c r="AP1869" s="11" t="n">
        <v>4</v>
      </c>
      <c r="AQ1869" s="11" t="n">
        <v>2</v>
      </c>
      <c r="AR1869" s="13" t="n">
        <v>0.0597014925373134</v>
      </c>
      <c r="AS1869" s="13" t="n">
        <v>0.0298507462686567</v>
      </c>
      <c r="AT1869" s="14" t="n">
        <f aca="false">SUMIFS(시도_소아과개폐업!$C$5:$C$293,시도_소아과개폐업!$A$5:$A$293,$D1869,시도_소아과개폐업!$B$5:$B$293,$B1869)</f>
        <v>36</v>
      </c>
      <c r="AU1869" s="14" t="n">
        <f aca="false">SUMIFS(시도_소아과개폐업!$D$5:$D$293,시도_소아과개폐업!$A$5:$A$293,$D1869,시도_소아과개폐업!$B$5:$B$293,$B1869)</f>
        <v>20</v>
      </c>
      <c r="AV1869" s="14" t="n">
        <f aca="false">SUMIFS(시도_소아과개폐업!$F$5:$F$293,시도_소아과개폐업!$A$5:$A$293,$D1869,시도_소아과개폐업!$B$5:$B$293,$B1869)</f>
        <v>16</v>
      </c>
      <c r="AW1869" s="15" t="n">
        <f aca="false">SUMIFS(시도_소아과개폐업!$G$5:$G$293,시도_소아과개폐업!$A$5:$A$293,$D1869,시도_소아과개폐업!$B$5:$B$293,$B1869)</f>
        <v>0.145985401459854</v>
      </c>
      <c r="AX1869" s="14" t="n">
        <f aca="false">SUMIFS(시도_소아과개폐업!$H$5:$H$293,시도_소아과개폐업!$A$5:$A$293,$D1869,시도_소아과개폐업!$B$5:$B$293,$B1869)</f>
        <v>70</v>
      </c>
      <c r="AY1869" s="14" t="n">
        <f aca="false">SUMIFS(시군구_병원급!$E$5:$E$3668,시군구_병원급!$A$5:$A$3668,$A1869,시군구_병원급!$D$5:$D$3668,$D1869)</f>
        <v>10</v>
      </c>
      <c r="AZ1869" s="14" t="n">
        <f aca="false">SUMIFS(시군구_병원급!$F$5:$F$3668,시군구_병원급!$A$5:$A$3668,$A1869,시군구_병원급!$D$5:$D$3668,$D1869)</f>
        <v>0</v>
      </c>
      <c r="BA1869" s="14" t="n">
        <f aca="false">SUMIFS(시군구_병원급!$G$5:$G$3668,시군구_병원급!$A$5:$A$3668,$A1869,시군구_병원급!$D$5:$D$3668,$D1869)</f>
        <v>11</v>
      </c>
      <c r="BB1869" s="14" t="n">
        <f aca="false">SUMIFS(시군구_병원급!$H$5:$H$3668,시군구_병원급!$A$5:$A$3668,$A1869,시군구_병원급!$D$5:$D$3668,$D1869)</f>
        <v>32</v>
      </c>
      <c r="BC1869" s="16" t="n">
        <f aca="false">K1869+AY1869</f>
        <v>15</v>
      </c>
      <c r="BD1869" s="17" t="n">
        <f aca="false">IF(E1869=0,"",(K1869+AY1869)/E1869*1000)</f>
        <v>3.7110341415141</v>
      </c>
      <c r="BE1869" s="16" t="n">
        <f aca="false">AY1869-SUMIFS(시군구_병원급!$E$5:$E$3668,시군구_병원급!$A$5:$A$3668,$A1869,시군구_병원급!$D$5:$D$3668,$D1869-3)</f>
        <v>-1</v>
      </c>
      <c r="BF1869" s="16" t="n">
        <f aca="false">IF(AY1869=0,1,0)</f>
        <v>0</v>
      </c>
      <c r="BG1869" s="16" t="n">
        <f aca="false">IF(K1869+AY1869=0,1,0)</f>
        <v>0</v>
      </c>
      <c r="BH1869" s="16" t="n">
        <f aca="false">AF1869+AG1869+AH1869</f>
        <v>7</v>
      </c>
      <c r="BI1869" s="18" t="n">
        <f aca="false">IF(H1869=0,"",BH1869/H1869)</f>
        <v>0.114754098360656</v>
      </c>
      <c r="BJ1869" s="16" t="n">
        <f aca="false">IF(AP1869="","",AP1869+AN1869)</f>
        <v>8</v>
      </c>
    </row>
    <row r="1870" customFormat="false" ht="15" hidden="false" customHeight="true" outlineLevel="0" collapsed="false">
      <c r="A1870" s="9" t="s">
        <v>136</v>
      </c>
      <c r="B1870" s="10" t="s">
        <v>115</v>
      </c>
      <c r="C1870" s="10" t="s">
        <v>95</v>
      </c>
      <c r="D1870" s="9" t="n">
        <v>2024</v>
      </c>
      <c r="E1870" s="11" t="n">
        <v>7584</v>
      </c>
      <c r="F1870" s="11" t="n">
        <v>969</v>
      </c>
      <c r="G1870" s="11" t="n">
        <v>944</v>
      </c>
      <c r="H1870" s="11" t="n">
        <v>112</v>
      </c>
      <c r="I1870" s="11" t="n">
        <v>4955</v>
      </c>
      <c r="J1870" s="11" t="n">
        <v>3783</v>
      </c>
      <c r="K1870" s="11" t="n">
        <v>7</v>
      </c>
      <c r="L1870" s="12" t="n">
        <v>14.7679324894515</v>
      </c>
      <c r="M1870" s="12" t="n">
        <v>0.922995780590717</v>
      </c>
      <c r="N1870" s="13" t="n">
        <v>0.763471241170535</v>
      </c>
      <c r="O1870" s="13" t="n">
        <v>0.653349156118144</v>
      </c>
      <c r="P1870" s="13" t="n">
        <v>0.124472573839663</v>
      </c>
      <c r="Q1870" s="13" t="n">
        <v>-0.298167684619656</v>
      </c>
      <c r="R1870" s="13" t="n">
        <v>-0.27047913446677</v>
      </c>
      <c r="S1870" s="11" t="n">
        <v>0</v>
      </c>
      <c r="T1870" s="13" t="n">
        <v>-0.0967741935483871</v>
      </c>
      <c r="U1870" s="13" t="n">
        <v>-0.112802148612355</v>
      </c>
      <c r="V1870" s="11" t="n">
        <v>0</v>
      </c>
      <c r="W1870" s="13"/>
      <c r="X1870" s="11"/>
      <c r="Y1870" s="11"/>
      <c r="Z1870" s="11"/>
      <c r="AA1870" s="11"/>
      <c r="AB1870" s="10" t="s">
        <v>516</v>
      </c>
      <c r="AC1870" s="11" t="n">
        <v>19</v>
      </c>
      <c r="AD1870" s="11" t="n">
        <v>32</v>
      </c>
      <c r="AE1870" s="11" t="n">
        <v>51</v>
      </c>
      <c r="AF1870" s="11" t="n">
        <v>7</v>
      </c>
      <c r="AG1870" s="11" t="n">
        <v>3</v>
      </c>
      <c r="AH1870" s="11" t="n">
        <v>0</v>
      </c>
      <c r="AI1870" s="13" t="n">
        <v>0.169642857142857</v>
      </c>
      <c r="AJ1870" s="13" t="n">
        <v>0.285714285714286</v>
      </c>
      <c r="AK1870" s="13" t="n">
        <v>0.455357142857143</v>
      </c>
      <c r="AL1870" s="13" t="n">
        <v>0.0625</v>
      </c>
      <c r="AM1870" s="13" t="n">
        <v>0.0267857142857143</v>
      </c>
      <c r="AN1870" s="11" t="n">
        <v>5</v>
      </c>
      <c r="AO1870" s="13" t="n">
        <v>0.0427350427350427</v>
      </c>
      <c r="AP1870" s="11" t="n">
        <v>12</v>
      </c>
      <c r="AQ1870" s="11" t="n">
        <v>3</v>
      </c>
      <c r="AR1870" s="13" t="n">
        <v>0.0952380952380952</v>
      </c>
      <c r="AS1870" s="13" t="n">
        <v>0.0238095238095238</v>
      </c>
      <c r="AT1870" s="14" t="n">
        <f aca="false">SUMIFS(시도_소아과개폐업!$C$5:$C$293,시도_소아과개폐업!$A$5:$A$293,$D1870,시도_소아과개폐업!$B$5:$B$293,$B1870)</f>
        <v>36</v>
      </c>
      <c r="AU1870" s="14" t="n">
        <f aca="false">SUMIFS(시도_소아과개폐업!$D$5:$D$293,시도_소아과개폐업!$A$5:$A$293,$D1870,시도_소아과개폐업!$B$5:$B$293,$B1870)</f>
        <v>20</v>
      </c>
      <c r="AV1870" s="14" t="n">
        <f aca="false">SUMIFS(시도_소아과개폐업!$F$5:$F$293,시도_소아과개폐업!$A$5:$A$293,$D1870,시도_소아과개폐업!$B$5:$B$293,$B1870)</f>
        <v>16</v>
      </c>
      <c r="AW1870" s="15" t="n">
        <f aca="false">SUMIFS(시도_소아과개폐업!$G$5:$G$293,시도_소아과개폐업!$A$5:$A$293,$D1870,시도_소아과개폐업!$B$5:$B$293,$B1870)</f>
        <v>0.145985401459854</v>
      </c>
      <c r="AX1870" s="14" t="n">
        <f aca="false">SUMIFS(시도_소아과개폐업!$H$5:$H$293,시도_소아과개폐업!$A$5:$A$293,$D1870,시도_소아과개폐업!$B$5:$B$293,$B1870)</f>
        <v>70</v>
      </c>
      <c r="AY1870" s="14" t="n">
        <f aca="false">SUMIFS(시군구_병원급!$E$5:$E$3668,시군구_병원급!$A$5:$A$3668,$A1870,시군구_병원급!$D$5:$D$3668,$D1870)</f>
        <v>4</v>
      </c>
      <c r="AZ1870" s="14" t="n">
        <f aca="false">SUMIFS(시군구_병원급!$F$5:$F$3668,시군구_병원급!$A$5:$A$3668,$A1870,시군구_병원급!$D$5:$D$3668,$D1870)</f>
        <v>0</v>
      </c>
      <c r="BA1870" s="14" t="n">
        <f aca="false">SUMIFS(시군구_병원급!$G$5:$G$3668,시군구_병원급!$A$5:$A$3668,$A1870,시군구_병원급!$D$5:$D$3668,$D1870)</f>
        <v>7</v>
      </c>
      <c r="BB1870" s="14" t="n">
        <f aca="false">SUMIFS(시군구_병원급!$H$5:$H$3668,시군구_병원급!$A$5:$A$3668,$A1870,시군구_병원급!$D$5:$D$3668,$D1870)</f>
        <v>9</v>
      </c>
      <c r="BC1870" s="16" t="n">
        <f aca="false">K1870+AY1870</f>
        <v>11</v>
      </c>
      <c r="BD1870" s="17" t="n">
        <f aca="false">IF(E1870=0,"",(K1870+AY1870)/E1870*1000)</f>
        <v>1.45042194092827</v>
      </c>
      <c r="BE1870" s="16" t="n">
        <f aca="false">AY1870-SUMIFS(시군구_병원급!$E$5:$E$3668,시군구_병원급!$A$5:$A$3668,$A1870,시군구_병원급!$D$5:$D$3668,$D1870-3)</f>
        <v>0</v>
      </c>
      <c r="BF1870" s="16" t="n">
        <f aca="false">IF(AY1870=0,1,0)</f>
        <v>0</v>
      </c>
      <c r="BG1870" s="16" t="n">
        <f aca="false">IF(K1870+AY1870=0,1,0)</f>
        <v>0</v>
      </c>
      <c r="BH1870" s="16" t="n">
        <f aca="false">AF1870+AG1870+AH1870</f>
        <v>10</v>
      </c>
      <c r="BI1870" s="18" t="n">
        <f aca="false">IF(H1870=0,"",BH1870/H1870)</f>
        <v>0.0892857142857143</v>
      </c>
      <c r="BJ1870" s="16" t="n">
        <f aca="false">IF(AP1870="","",AP1870+AN1870)</f>
        <v>17</v>
      </c>
    </row>
    <row r="1871" customFormat="false" ht="15" hidden="false" customHeight="true" outlineLevel="0" collapsed="false">
      <c r="A1871" s="9" t="s">
        <v>137</v>
      </c>
      <c r="B1871" s="10" t="s">
        <v>115</v>
      </c>
      <c r="C1871" s="10" t="s">
        <v>138</v>
      </c>
      <c r="D1871" s="9" t="n">
        <v>2024</v>
      </c>
      <c r="E1871" s="11" t="n">
        <v>6548</v>
      </c>
      <c r="F1871" s="11" t="n">
        <v>955</v>
      </c>
      <c r="G1871" s="11" t="n">
        <v>942</v>
      </c>
      <c r="H1871" s="11" t="n">
        <v>79</v>
      </c>
      <c r="I1871" s="11" t="n">
        <v>4332</v>
      </c>
      <c r="J1871" s="11" t="n">
        <v>3257</v>
      </c>
      <c r="K1871" s="11" t="n">
        <v>14</v>
      </c>
      <c r="L1871" s="12" t="n">
        <v>12.0647525962126</v>
      </c>
      <c r="M1871" s="12" t="n">
        <v>2.13805742211362</v>
      </c>
      <c r="N1871" s="13" t="n">
        <v>0.751846722068329</v>
      </c>
      <c r="O1871" s="13" t="n">
        <v>0.661576053756872</v>
      </c>
      <c r="P1871" s="13" t="n">
        <v>0.143860720830788</v>
      </c>
      <c r="Q1871" s="13" t="n">
        <v>-0.115613182063749</v>
      </c>
      <c r="R1871" s="13" t="n">
        <v>-0.0626865671641791</v>
      </c>
      <c r="S1871" s="11" t="n">
        <v>1</v>
      </c>
      <c r="T1871" s="13" t="n">
        <v>-0.0705882352941176</v>
      </c>
      <c r="U1871" s="13" t="n">
        <v>-0.0849176172370089</v>
      </c>
      <c r="V1871" s="11" t="n">
        <v>0</v>
      </c>
      <c r="W1871" s="13"/>
      <c r="X1871" s="11"/>
      <c r="Y1871" s="11"/>
      <c r="Z1871" s="11"/>
      <c r="AA1871" s="11"/>
      <c r="AB1871" s="10" t="s">
        <v>516</v>
      </c>
      <c r="AC1871" s="11" t="n">
        <v>24</v>
      </c>
      <c r="AD1871" s="11" t="n">
        <v>31</v>
      </c>
      <c r="AE1871" s="11" t="n">
        <v>12</v>
      </c>
      <c r="AF1871" s="11" t="n">
        <v>6</v>
      </c>
      <c r="AG1871" s="11" t="n">
        <v>6</v>
      </c>
      <c r="AH1871" s="11" t="n">
        <v>0</v>
      </c>
      <c r="AI1871" s="13" t="n">
        <v>0.30379746835443</v>
      </c>
      <c r="AJ1871" s="13" t="n">
        <v>0.392405063291139</v>
      </c>
      <c r="AK1871" s="13" t="n">
        <v>0.151898734177215</v>
      </c>
      <c r="AL1871" s="13" t="n">
        <v>0.0759493670886076</v>
      </c>
      <c r="AM1871" s="13" t="n">
        <v>0.0759493670886076</v>
      </c>
      <c r="AN1871" s="11" t="n">
        <v>1</v>
      </c>
      <c r="AO1871" s="13" t="n">
        <v>0.0125</v>
      </c>
      <c r="AP1871" s="11" t="n">
        <v>13</v>
      </c>
      <c r="AQ1871" s="11" t="n">
        <v>5</v>
      </c>
      <c r="AR1871" s="13" t="n">
        <v>0.147727272727273</v>
      </c>
      <c r="AS1871" s="13" t="n">
        <v>0.0568181818181818</v>
      </c>
      <c r="AT1871" s="14" t="n">
        <f aca="false">SUMIFS(시도_소아과개폐업!$C$5:$C$293,시도_소아과개폐업!$A$5:$A$293,$D1871,시도_소아과개폐업!$B$5:$B$293,$B1871)</f>
        <v>36</v>
      </c>
      <c r="AU1871" s="14" t="n">
        <f aca="false">SUMIFS(시도_소아과개폐업!$D$5:$D$293,시도_소아과개폐업!$A$5:$A$293,$D1871,시도_소아과개폐업!$B$5:$B$293,$B1871)</f>
        <v>20</v>
      </c>
      <c r="AV1871" s="14" t="n">
        <f aca="false">SUMIFS(시도_소아과개폐업!$F$5:$F$293,시도_소아과개폐업!$A$5:$A$293,$D1871,시도_소아과개폐업!$B$5:$B$293,$B1871)</f>
        <v>16</v>
      </c>
      <c r="AW1871" s="15" t="n">
        <f aca="false">SUMIFS(시도_소아과개폐업!$G$5:$G$293,시도_소아과개폐업!$A$5:$A$293,$D1871,시도_소아과개폐업!$B$5:$B$293,$B1871)</f>
        <v>0.145985401459854</v>
      </c>
      <c r="AX1871" s="14" t="n">
        <f aca="false">SUMIFS(시도_소아과개폐업!$H$5:$H$293,시도_소아과개폐업!$A$5:$A$293,$D1871,시도_소아과개폐업!$B$5:$B$293,$B1871)</f>
        <v>70</v>
      </c>
      <c r="AY1871" s="14" t="n">
        <f aca="false">SUMIFS(시군구_병원급!$E$5:$E$3668,시군구_병원급!$A$5:$A$3668,$A1871,시군구_병원급!$D$5:$D$3668,$D1871)</f>
        <v>9</v>
      </c>
      <c r="AZ1871" s="14" t="n">
        <f aca="false">SUMIFS(시군구_병원급!$F$5:$F$3668,시군구_병원급!$A$5:$A$3668,$A1871,시군구_병원급!$D$5:$D$3668,$D1871)</f>
        <v>1</v>
      </c>
      <c r="BA1871" s="14" t="n">
        <f aca="false">SUMIFS(시군구_병원급!$G$5:$G$3668,시군구_병원급!$A$5:$A$3668,$A1871,시군구_병원급!$D$5:$D$3668,$D1871)</f>
        <v>14</v>
      </c>
      <c r="BB1871" s="14" t="n">
        <f aca="false">SUMIFS(시군구_병원급!$H$5:$H$3668,시군구_병원급!$A$5:$A$3668,$A1871,시군구_병원급!$D$5:$D$3668,$D1871)</f>
        <v>32</v>
      </c>
      <c r="BC1871" s="16" t="n">
        <f aca="false">K1871+AY1871</f>
        <v>23</v>
      </c>
      <c r="BD1871" s="17" t="n">
        <f aca="false">IF(E1871=0,"",(K1871+AY1871)/E1871*1000)</f>
        <v>3.51252290775809</v>
      </c>
      <c r="BE1871" s="16" t="n">
        <f aca="false">AY1871-SUMIFS(시군구_병원급!$E$5:$E$3668,시군구_병원급!$A$5:$A$3668,$A1871,시군구_병원급!$D$5:$D$3668,$D1871-3)</f>
        <v>-1</v>
      </c>
      <c r="BF1871" s="16" t="n">
        <f aca="false">IF(AY1871=0,1,0)</f>
        <v>0</v>
      </c>
      <c r="BG1871" s="16" t="n">
        <f aca="false">IF(K1871+AY1871=0,1,0)</f>
        <v>0</v>
      </c>
      <c r="BH1871" s="16" t="n">
        <f aca="false">AF1871+AG1871+AH1871</f>
        <v>12</v>
      </c>
      <c r="BI1871" s="18" t="n">
        <f aca="false">IF(H1871=0,"",BH1871/H1871)</f>
        <v>0.151898734177215</v>
      </c>
      <c r="BJ1871" s="16" t="n">
        <f aca="false">IF(AP1871="","",AP1871+AN1871)</f>
        <v>14</v>
      </c>
    </row>
    <row r="1872" customFormat="false" ht="15" hidden="false" customHeight="true" outlineLevel="0" collapsed="false">
      <c r="A1872" s="9" t="s">
        <v>139</v>
      </c>
      <c r="B1872" s="10" t="s">
        <v>115</v>
      </c>
      <c r="C1872" s="10" t="s">
        <v>140</v>
      </c>
      <c r="D1872" s="9" t="n">
        <v>2024</v>
      </c>
      <c r="E1872" s="11" t="n">
        <v>4262</v>
      </c>
      <c r="F1872" s="11" t="n">
        <v>634</v>
      </c>
      <c r="G1872" s="11" t="n">
        <v>672</v>
      </c>
      <c r="H1872" s="11" t="n">
        <v>58</v>
      </c>
      <c r="I1872" s="11" t="n">
        <v>3007</v>
      </c>
      <c r="J1872" s="11" t="n">
        <v>2156</v>
      </c>
      <c r="K1872" s="11" t="n">
        <v>3</v>
      </c>
      <c r="L1872" s="12" t="n">
        <v>13.608634443923</v>
      </c>
      <c r="M1872" s="12" t="n">
        <v>0.703894885030502</v>
      </c>
      <c r="N1872" s="13" t="n">
        <v>0.716993681410043</v>
      </c>
      <c r="O1872" s="13" t="n">
        <v>0.705537306428907</v>
      </c>
      <c r="P1872" s="13" t="n">
        <v>0.157672454246833</v>
      </c>
      <c r="Q1872" s="13" t="n">
        <v>-0.204553938036581</v>
      </c>
      <c r="R1872" s="13" t="n">
        <v>-0.132903225806452</v>
      </c>
      <c r="S1872" s="11" t="n">
        <v>0</v>
      </c>
      <c r="T1872" s="13" t="n">
        <v>-0.0793650793650794</v>
      </c>
      <c r="U1872" s="13" t="n">
        <v>-0.0983508245877062</v>
      </c>
      <c r="V1872" s="11" t="n">
        <v>0</v>
      </c>
      <c r="W1872" s="13"/>
      <c r="X1872" s="11"/>
      <c r="Y1872" s="11"/>
      <c r="Z1872" s="11"/>
      <c r="AA1872" s="11"/>
      <c r="AB1872" s="10" t="s">
        <v>516</v>
      </c>
      <c r="AC1872" s="11" t="n">
        <v>15</v>
      </c>
      <c r="AD1872" s="11" t="n">
        <v>23</v>
      </c>
      <c r="AE1872" s="11" t="n">
        <v>12</v>
      </c>
      <c r="AF1872" s="11" t="n">
        <v>1</v>
      </c>
      <c r="AG1872" s="11" t="n">
        <v>7</v>
      </c>
      <c r="AH1872" s="11" t="n">
        <v>0</v>
      </c>
      <c r="AI1872" s="13" t="n">
        <v>0.258620689655172</v>
      </c>
      <c r="AJ1872" s="13" t="n">
        <v>0.396551724137931</v>
      </c>
      <c r="AK1872" s="13" t="n">
        <v>0.206896551724138</v>
      </c>
      <c r="AL1872" s="13" t="n">
        <v>0.0172413793103448</v>
      </c>
      <c r="AM1872" s="13" t="n">
        <v>0.120689655172414</v>
      </c>
      <c r="AN1872" s="11" t="n">
        <v>1</v>
      </c>
      <c r="AO1872" s="13" t="n">
        <v>0.0169491525423729</v>
      </c>
      <c r="AP1872" s="11" t="n">
        <v>5</v>
      </c>
      <c r="AQ1872" s="11" t="n">
        <v>0</v>
      </c>
      <c r="AR1872" s="13" t="n">
        <v>0.078125</v>
      </c>
      <c r="AS1872" s="13" t="n">
        <v>0</v>
      </c>
      <c r="AT1872" s="14" t="n">
        <f aca="false">SUMIFS(시도_소아과개폐업!$C$5:$C$293,시도_소아과개폐업!$A$5:$A$293,$D1872,시도_소아과개폐업!$B$5:$B$293,$B1872)</f>
        <v>36</v>
      </c>
      <c r="AU1872" s="14" t="n">
        <f aca="false">SUMIFS(시도_소아과개폐업!$D$5:$D$293,시도_소아과개폐업!$A$5:$A$293,$D1872,시도_소아과개폐업!$B$5:$B$293,$B1872)</f>
        <v>20</v>
      </c>
      <c r="AV1872" s="14" t="n">
        <f aca="false">SUMIFS(시도_소아과개폐업!$F$5:$F$293,시도_소아과개폐업!$A$5:$A$293,$D1872,시도_소아과개폐업!$B$5:$B$293,$B1872)</f>
        <v>16</v>
      </c>
      <c r="AW1872" s="15" t="n">
        <f aca="false">SUMIFS(시도_소아과개폐업!$G$5:$G$293,시도_소아과개폐업!$A$5:$A$293,$D1872,시도_소아과개폐업!$B$5:$B$293,$B1872)</f>
        <v>0.145985401459854</v>
      </c>
      <c r="AX1872" s="14" t="n">
        <f aca="false">SUMIFS(시도_소아과개폐업!$H$5:$H$293,시도_소아과개폐업!$A$5:$A$293,$D1872,시도_소아과개폐업!$B$5:$B$293,$B1872)</f>
        <v>70</v>
      </c>
      <c r="AY1872" s="14" t="n">
        <f aca="false">SUMIFS(시군구_병원급!$E$5:$E$3668,시군구_병원급!$A$5:$A$3668,$A1872,시군구_병원급!$D$5:$D$3668,$D1872)</f>
        <v>8</v>
      </c>
      <c r="AZ1872" s="14" t="n">
        <f aca="false">SUMIFS(시군구_병원급!$F$5:$F$3668,시군구_병원급!$A$5:$A$3668,$A1872,시군구_병원급!$D$5:$D$3668,$D1872)</f>
        <v>3</v>
      </c>
      <c r="BA1872" s="14" t="n">
        <f aca="false">SUMIFS(시군구_병원급!$G$5:$G$3668,시군구_병원급!$A$5:$A$3668,$A1872,시군구_병원급!$D$5:$D$3668,$D1872)</f>
        <v>9</v>
      </c>
      <c r="BB1872" s="14" t="n">
        <f aca="false">SUMIFS(시군구_병원급!$H$5:$H$3668,시군구_병원급!$A$5:$A$3668,$A1872,시군구_병원급!$D$5:$D$3668,$D1872)</f>
        <v>21</v>
      </c>
      <c r="BC1872" s="16" t="n">
        <f aca="false">K1872+AY1872</f>
        <v>11</v>
      </c>
      <c r="BD1872" s="17" t="n">
        <f aca="false">IF(E1872=0,"",(K1872+AY1872)/E1872*1000)</f>
        <v>2.58094791177851</v>
      </c>
      <c r="BE1872" s="16" t="n">
        <f aca="false">AY1872-SUMIFS(시군구_병원급!$E$5:$E$3668,시군구_병원급!$A$5:$A$3668,$A1872,시군구_병원급!$D$5:$D$3668,$D1872-3)</f>
        <v>0</v>
      </c>
      <c r="BF1872" s="16" t="n">
        <f aca="false">IF(AY1872=0,1,0)</f>
        <v>0</v>
      </c>
      <c r="BG1872" s="16" t="n">
        <f aca="false">IF(K1872+AY1872=0,1,0)</f>
        <v>0</v>
      </c>
      <c r="BH1872" s="16" t="n">
        <f aca="false">AF1872+AG1872+AH1872</f>
        <v>8</v>
      </c>
      <c r="BI1872" s="18" t="n">
        <f aca="false">IF(H1872=0,"",BH1872/H1872)</f>
        <v>0.137931034482759</v>
      </c>
      <c r="BJ1872" s="16" t="n">
        <f aca="false">IF(AP1872="","",AP1872+AN1872)</f>
        <v>6</v>
      </c>
    </row>
    <row r="1873" customFormat="false" ht="15" hidden="false" customHeight="true" outlineLevel="0" collapsed="false">
      <c r="A1873" s="9" t="s">
        <v>141</v>
      </c>
      <c r="B1873" s="10" t="s">
        <v>115</v>
      </c>
      <c r="C1873" s="10" t="s">
        <v>142</v>
      </c>
      <c r="D1873" s="9" t="n">
        <v>2024</v>
      </c>
      <c r="E1873" s="11" t="n">
        <v>4177</v>
      </c>
      <c r="F1873" s="11" t="n">
        <v>656</v>
      </c>
      <c r="G1873" s="11" t="n">
        <v>687</v>
      </c>
      <c r="H1873" s="11" t="n">
        <v>77</v>
      </c>
      <c r="I1873" s="11" t="n">
        <v>3598</v>
      </c>
      <c r="J1873" s="11" t="n">
        <v>2242</v>
      </c>
      <c r="K1873" s="11" t="n">
        <v>6</v>
      </c>
      <c r="L1873" s="12" t="n">
        <v>18.434282978214</v>
      </c>
      <c r="M1873" s="12" t="n">
        <v>1.43643763466603</v>
      </c>
      <c r="N1873" s="13" t="n">
        <v>0.623123957754308</v>
      </c>
      <c r="O1873" s="13" t="n">
        <v>0.861383768254728</v>
      </c>
      <c r="P1873" s="13" t="n">
        <v>0.16447210916926</v>
      </c>
      <c r="Q1873" s="13" t="n">
        <v>-0.273944029202155</v>
      </c>
      <c r="R1873" s="13" t="n">
        <v>-0.101960784313726</v>
      </c>
      <c r="S1873" s="11" t="n">
        <v>0</v>
      </c>
      <c r="T1873" s="13" t="n">
        <v>-0.0609756097560976</v>
      </c>
      <c r="U1873" s="13" t="n">
        <v>-0.069562968709594</v>
      </c>
      <c r="V1873" s="11" t="n">
        <v>0</v>
      </c>
      <c r="W1873" s="13"/>
      <c r="X1873" s="11"/>
      <c r="Y1873" s="11"/>
      <c r="Z1873" s="11"/>
      <c r="AA1873" s="11"/>
      <c r="AB1873" s="10" t="s">
        <v>516</v>
      </c>
      <c r="AC1873" s="11" t="n">
        <v>19</v>
      </c>
      <c r="AD1873" s="11" t="n">
        <v>27</v>
      </c>
      <c r="AE1873" s="11" t="n">
        <v>27</v>
      </c>
      <c r="AF1873" s="11" t="n">
        <v>0</v>
      </c>
      <c r="AG1873" s="11" t="n">
        <v>4</v>
      </c>
      <c r="AH1873" s="11" t="n">
        <v>0</v>
      </c>
      <c r="AI1873" s="13" t="n">
        <v>0.246753246753247</v>
      </c>
      <c r="AJ1873" s="13" t="n">
        <v>0.350649350649351</v>
      </c>
      <c r="AK1873" s="13" t="n">
        <v>0.350649350649351</v>
      </c>
      <c r="AL1873" s="13" t="n">
        <v>0</v>
      </c>
      <c r="AM1873" s="13" t="n">
        <v>0.051948051948052</v>
      </c>
      <c r="AN1873" s="11" t="n">
        <v>0</v>
      </c>
      <c r="AO1873" s="13" t="n">
        <v>0</v>
      </c>
      <c r="AP1873" s="11" t="n">
        <v>5</v>
      </c>
      <c r="AQ1873" s="11" t="n">
        <v>0</v>
      </c>
      <c r="AR1873" s="13" t="n">
        <v>0.0609756097560976</v>
      </c>
      <c r="AS1873" s="13" t="n">
        <v>0</v>
      </c>
      <c r="AT1873" s="14" t="n">
        <f aca="false">SUMIFS(시도_소아과개폐업!$C$5:$C$293,시도_소아과개폐업!$A$5:$A$293,$D1873,시도_소아과개폐업!$B$5:$B$293,$B1873)</f>
        <v>36</v>
      </c>
      <c r="AU1873" s="14" t="n">
        <f aca="false">SUMIFS(시도_소아과개폐업!$D$5:$D$293,시도_소아과개폐업!$A$5:$A$293,$D1873,시도_소아과개폐업!$B$5:$B$293,$B1873)</f>
        <v>20</v>
      </c>
      <c r="AV1873" s="14" t="n">
        <f aca="false">SUMIFS(시도_소아과개폐업!$F$5:$F$293,시도_소아과개폐업!$A$5:$A$293,$D1873,시도_소아과개폐업!$B$5:$B$293,$B1873)</f>
        <v>16</v>
      </c>
      <c r="AW1873" s="15" t="n">
        <f aca="false">SUMIFS(시도_소아과개폐업!$G$5:$G$293,시도_소아과개폐업!$A$5:$A$293,$D1873,시도_소아과개폐업!$B$5:$B$293,$B1873)</f>
        <v>0.145985401459854</v>
      </c>
      <c r="AX1873" s="14" t="n">
        <f aca="false">SUMIFS(시도_소아과개폐업!$H$5:$H$293,시도_소아과개폐업!$A$5:$A$293,$D1873,시도_소아과개폐업!$B$5:$B$293,$B1873)</f>
        <v>70</v>
      </c>
      <c r="AY1873" s="14" t="n">
        <f aca="false">SUMIFS(시군구_병원급!$E$5:$E$3668,시군구_병원급!$A$5:$A$3668,$A1873,시군구_병원급!$D$5:$D$3668,$D1873)</f>
        <v>7</v>
      </c>
      <c r="AZ1873" s="14" t="n">
        <f aca="false">SUMIFS(시군구_병원급!$F$5:$F$3668,시군구_병원급!$A$5:$A$3668,$A1873,시군구_병원급!$D$5:$D$3668,$D1873)</f>
        <v>2</v>
      </c>
      <c r="BA1873" s="14" t="n">
        <f aca="false">SUMIFS(시군구_병원급!$G$5:$G$3668,시군구_병원급!$A$5:$A$3668,$A1873,시군구_병원급!$D$5:$D$3668,$D1873)</f>
        <v>9</v>
      </c>
      <c r="BB1873" s="14" t="n">
        <f aca="false">SUMIFS(시군구_병원급!$H$5:$H$3668,시군구_병원급!$A$5:$A$3668,$A1873,시군구_병원급!$D$5:$D$3668,$D1873)</f>
        <v>33</v>
      </c>
      <c r="BC1873" s="16" t="n">
        <f aca="false">K1873+AY1873</f>
        <v>13</v>
      </c>
      <c r="BD1873" s="17" t="n">
        <f aca="false">IF(E1873=0,"",(K1873+AY1873)/E1873*1000)</f>
        <v>3.11228154177639</v>
      </c>
      <c r="BE1873" s="16" t="n">
        <f aca="false">AY1873-SUMIFS(시군구_병원급!$E$5:$E$3668,시군구_병원급!$A$5:$A$3668,$A1873,시군구_병원급!$D$5:$D$3668,$D1873-3)</f>
        <v>-1</v>
      </c>
      <c r="BF1873" s="16" t="n">
        <f aca="false">IF(AY1873=0,1,0)</f>
        <v>0</v>
      </c>
      <c r="BG1873" s="16" t="n">
        <f aca="false">IF(K1873+AY1873=0,1,0)</f>
        <v>0</v>
      </c>
      <c r="BH1873" s="16" t="n">
        <f aca="false">AF1873+AG1873+AH1873</f>
        <v>4</v>
      </c>
      <c r="BI1873" s="18" t="n">
        <f aca="false">IF(H1873=0,"",BH1873/H1873)</f>
        <v>0.051948051948052</v>
      </c>
      <c r="BJ1873" s="16" t="n">
        <f aca="false">IF(AP1873="","",AP1873+AN1873)</f>
        <v>5</v>
      </c>
    </row>
    <row r="1874" customFormat="false" ht="15" hidden="false" customHeight="true" outlineLevel="0" collapsed="false">
      <c r="A1874" s="9" t="s">
        <v>143</v>
      </c>
      <c r="B1874" s="10" t="s">
        <v>115</v>
      </c>
      <c r="C1874" s="10" t="s">
        <v>144</v>
      </c>
      <c r="D1874" s="9" t="n">
        <v>2024</v>
      </c>
      <c r="E1874" s="11" t="n">
        <v>6472</v>
      </c>
      <c r="F1874" s="11" t="n">
        <v>861</v>
      </c>
      <c r="G1874" s="11" t="n">
        <v>882</v>
      </c>
      <c r="H1874" s="11" t="n">
        <v>122</v>
      </c>
      <c r="I1874" s="11" t="n">
        <v>5837</v>
      </c>
      <c r="J1874" s="11" t="n">
        <v>3663</v>
      </c>
      <c r="K1874" s="11" t="n">
        <v>8</v>
      </c>
      <c r="L1874" s="12" t="n">
        <v>18.8504326328801</v>
      </c>
      <c r="M1874" s="12" t="n">
        <v>1.23609394313968</v>
      </c>
      <c r="N1874" s="13" t="n">
        <v>0.627548398149734</v>
      </c>
      <c r="O1874" s="13" t="n">
        <v>0.901885043263288</v>
      </c>
      <c r="P1874" s="13" t="n">
        <v>0.13627935723115</v>
      </c>
      <c r="Q1874" s="13" t="n">
        <v>-0.305281236582224</v>
      </c>
      <c r="R1874" s="13" t="n">
        <v>-0.180297397769517</v>
      </c>
      <c r="S1874" s="11" t="n">
        <v>2</v>
      </c>
      <c r="T1874" s="13" t="n">
        <v>-0.115942028985507</v>
      </c>
      <c r="U1874" s="13" t="n">
        <v>-0.128805970149254</v>
      </c>
      <c r="V1874" s="11" t="n">
        <v>0</v>
      </c>
      <c r="W1874" s="13"/>
      <c r="X1874" s="11"/>
      <c r="Y1874" s="11"/>
      <c r="Z1874" s="11"/>
      <c r="AA1874" s="11"/>
      <c r="AB1874" s="10" t="s">
        <v>516</v>
      </c>
      <c r="AC1874" s="11" t="n">
        <v>31</v>
      </c>
      <c r="AD1874" s="11" t="n">
        <v>41</v>
      </c>
      <c r="AE1874" s="11" t="n">
        <v>38</v>
      </c>
      <c r="AF1874" s="11" t="n">
        <v>6</v>
      </c>
      <c r="AG1874" s="11" t="n">
        <v>5</v>
      </c>
      <c r="AH1874" s="11" t="n">
        <v>1</v>
      </c>
      <c r="AI1874" s="13" t="n">
        <v>0.254098360655738</v>
      </c>
      <c r="AJ1874" s="13" t="n">
        <v>0.336065573770492</v>
      </c>
      <c r="AK1874" s="13" t="n">
        <v>0.311475409836066</v>
      </c>
      <c r="AL1874" s="13" t="n">
        <v>0.0491803278688525</v>
      </c>
      <c r="AM1874" s="13" t="n">
        <v>0.0409836065573771</v>
      </c>
      <c r="AN1874" s="11" t="n">
        <v>0</v>
      </c>
      <c r="AO1874" s="13" t="n">
        <v>0</v>
      </c>
      <c r="AP1874" s="11" t="n">
        <v>19</v>
      </c>
      <c r="AQ1874" s="11" t="n">
        <v>1</v>
      </c>
      <c r="AR1874" s="13" t="n">
        <v>0.135714285714286</v>
      </c>
      <c r="AS1874" s="13" t="n">
        <v>0.00714285714285714</v>
      </c>
      <c r="AT1874" s="14" t="n">
        <f aca="false">SUMIFS(시도_소아과개폐업!$C$5:$C$293,시도_소아과개폐업!$A$5:$A$293,$D1874,시도_소아과개폐업!$B$5:$B$293,$B1874)</f>
        <v>36</v>
      </c>
      <c r="AU1874" s="14" t="n">
        <f aca="false">SUMIFS(시도_소아과개폐업!$D$5:$D$293,시도_소아과개폐업!$A$5:$A$293,$D1874,시도_소아과개폐업!$B$5:$B$293,$B1874)</f>
        <v>20</v>
      </c>
      <c r="AV1874" s="14" t="n">
        <f aca="false">SUMIFS(시도_소아과개폐업!$F$5:$F$293,시도_소아과개폐업!$A$5:$A$293,$D1874,시도_소아과개폐업!$B$5:$B$293,$B1874)</f>
        <v>16</v>
      </c>
      <c r="AW1874" s="15" t="n">
        <f aca="false">SUMIFS(시도_소아과개폐업!$G$5:$G$293,시도_소아과개폐업!$A$5:$A$293,$D1874,시도_소아과개폐업!$B$5:$B$293,$B1874)</f>
        <v>0.145985401459854</v>
      </c>
      <c r="AX1874" s="14" t="n">
        <f aca="false">SUMIFS(시도_소아과개폐업!$H$5:$H$293,시도_소아과개폐업!$A$5:$A$293,$D1874,시도_소아과개폐업!$B$5:$B$293,$B1874)</f>
        <v>70</v>
      </c>
      <c r="AY1874" s="14" t="n">
        <f aca="false">SUMIFS(시군구_병원급!$E$5:$E$3668,시군구_병원급!$A$5:$A$3668,$A1874,시군구_병원급!$D$5:$D$3668,$D1874)</f>
        <v>5</v>
      </c>
      <c r="AZ1874" s="14" t="n">
        <f aca="false">SUMIFS(시군구_병원급!$F$5:$F$3668,시군구_병원급!$A$5:$A$3668,$A1874,시군구_병원급!$D$5:$D$3668,$D1874)</f>
        <v>1</v>
      </c>
      <c r="BA1874" s="14" t="n">
        <f aca="false">SUMIFS(시군구_병원급!$G$5:$G$3668,시군구_병원급!$A$5:$A$3668,$A1874,시군구_병원급!$D$5:$D$3668,$D1874)</f>
        <v>5</v>
      </c>
      <c r="BB1874" s="14" t="n">
        <f aca="false">SUMIFS(시군구_병원급!$H$5:$H$3668,시군구_병원급!$A$5:$A$3668,$A1874,시군구_병원급!$D$5:$D$3668,$D1874)</f>
        <v>13</v>
      </c>
      <c r="BC1874" s="16" t="n">
        <f aca="false">K1874+AY1874</f>
        <v>13</v>
      </c>
      <c r="BD1874" s="17" t="n">
        <f aca="false">IF(E1874=0,"",(K1874+AY1874)/E1874*1000)</f>
        <v>2.00865265760198</v>
      </c>
      <c r="BE1874" s="16" t="n">
        <f aca="false">AY1874-SUMIFS(시군구_병원급!$E$5:$E$3668,시군구_병원급!$A$5:$A$3668,$A1874,시군구_병원급!$D$5:$D$3668,$D1874-3)</f>
        <v>1</v>
      </c>
      <c r="BF1874" s="16" t="n">
        <f aca="false">IF(AY1874=0,1,0)</f>
        <v>0</v>
      </c>
      <c r="BG1874" s="16" t="n">
        <f aca="false">IF(K1874+AY1874=0,1,0)</f>
        <v>0</v>
      </c>
      <c r="BH1874" s="16" t="n">
        <f aca="false">AF1874+AG1874+AH1874</f>
        <v>12</v>
      </c>
      <c r="BI1874" s="18" t="n">
        <f aca="false">IF(H1874=0,"",BH1874/H1874)</f>
        <v>0.0983606557377049</v>
      </c>
      <c r="BJ1874" s="16" t="n">
        <f aca="false">IF(AP1874="","",AP1874+AN1874)</f>
        <v>19</v>
      </c>
    </row>
    <row r="1875" customFormat="false" ht="15" hidden="false" customHeight="true" outlineLevel="0" collapsed="false">
      <c r="A1875" s="9" t="s">
        <v>145</v>
      </c>
      <c r="B1875" s="10" t="s">
        <v>146</v>
      </c>
      <c r="C1875" s="10" t="s">
        <v>67</v>
      </c>
      <c r="D1875" s="9" t="n">
        <v>2024</v>
      </c>
      <c r="E1875" s="11" t="n">
        <v>4611</v>
      </c>
      <c r="F1875" s="11" t="n">
        <v>799</v>
      </c>
      <c r="G1875" s="11" t="n">
        <v>749</v>
      </c>
      <c r="H1875" s="11" t="n">
        <v>35</v>
      </c>
      <c r="I1875" s="11" t="n">
        <v>1933</v>
      </c>
      <c r="J1875" s="11" t="n">
        <v>1707</v>
      </c>
      <c r="K1875" s="11" t="n">
        <v>4</v>
      </c>
      <c r="L1875" s="12" t="n">
        <v>7.59054435046628</v>
      </c>
      <c r="M1875" s="12" t="n">
        <v>0.867490782910432</v>
      </c>
      <c r="N1875" s="13" t="n">
        <v>0.883083290222452</v>
      </c>
      <c r="O1875" s="13" t="n">
        <v>0.419214920841466</v>
      </c>
      <c r="P1875" s="13" t="n">
        <v>0.162437649099978</v>
      </c>
      <c r="Q1875" s="13" t="n">
        <v>0.662220620043259</v>
      </c>
      <c r="R1875" s="13" t="n">
        <v>0.853960396039604</v>
      </c>
      <c r="S1875" s="11" t="n">
        <v>0</v>
      </c>
      <c r="T1875" s="13" t="n">
        <v>0.0294117647058823</v>
      </c>
      <c r="U1875" s="13" t="n">
        <v>0.0431732325957905</v>
      </c>
      <c r="V1875" s="11" t="n">
        <v>0</v>
      </c>
      <c r="W1875" s="13"/>
      <c r="X1875" s="11"/>
      <c r="Y1875" s="11"/>
      <c r="Z1875" s="11"/>
      <c r="AA1875" s="11"/>
      <c r="AB1875" s="10" t="s">
        <v>516</v>
      </c>
      <c r="AC1875" s="11" t="n">
        <v>19</v>
      </c>
      <c r="AD1875" s="11" t="n">
        <v>9</v>
      </c>
      <c r="AE1875" s="11" t="n">
        <v>3</v>
      </c>
      <c r="AF1875" s="11" t="n">
        <v>2</v>
      </c>
      <c r="AG1875" s="11" t="n">
        <v>2</v>
      </c>
      <c r="AH1875" s="11" t="n">
        <v>0</v>
      </c>
      <c r="AI1875" s="13" t="n">
        <v>0.542857142857143</v>
      </c>
      <c r="AJ1875" s="13" t="n">
        <v>0.257142857142857</v>
      </c>
      <c r="AK1875" s="13" t="n">
        <v>0.0857142857142857</v>
      </c>
      <c r="AL1875" s="13" t="n">
        <v>0.0571428571428571</v>
      </c>
      <c r="AM1875" s="13" t="n">
        <v>0.0571428571428571</v>
      </c>
      <c r="AN1875" s="11" t="n">
        <v>1</v>
      </c>
      <c r="AO1875" s="13" t="n">
        <v>0.0277777777777778</v>
      </c>
      <c r="AP1875" s="11" t="n">
        <v>5</v>
      </c>
      <c r="AQ1875" s="11" t="n">
        <v>5</v>
      </c>
      <c r="AR1875" s="13" t="n">
        <v>0.138888888888889</v>
      </c>
      <c r="AS1875" s="13" t="n">
        <v>0.138888888888889</v>
      </c>
      <c r="AT1875" s="14" t="n">
        <f aca="false">SUMIFS(시도_소아과개폐업!$C$5:$C$293,시도_소아과개폐업!$A$5:$A$293,$D1875,시도_소아과개폐업!$B$5:$B$293,$B1875)</f>
        <v>29</v>
      </c>
      <c r="AU1875" s="14" t="n">
        <f aca="false">SUMIFS(시도_소아과개폐업!$D$5:$D$293,시도_소아과개폐업!$A$5:$A$293,$D1875,시도_소아과개폐업!$B$5:$B$293,$B1875)</f>
        <v>16</v>
      </c>
      <c r="AV1875" s="14" t="n">
        <f aca="false">SUMIFS(시도_소아과개폐업!$F$5:$F$293,시도_소아과개폐업!$A$5:$A$293,$D1875,시도_소아과개폐업!$B$5:$B$293,$B1875)</f>
        <v>13</v>
      </c>
      <c r="AW1875" s="15" t="n">
        <f aca="false">SUMIFS(시도_소아과개폐업!$G$5:$G$293,시도_소아과개폐업!$A$5:$A$293,$D1875,시도_소아과개폐업!$B$5:$B$293,$B1875)</f>
        <v>0.137931034482759</v>
      </c>
      <c r="AX1875" s="14" t="n">
        <f aca="false">SUMIFS(시도_소아과개폐업!$H$5:$H$293,시도_소아과개폐업!$A$5:$A$293,$D1875,시도_소아과개폐업!$B$5:$B$293,$B1875)</f>
        <v>41</v>
      </c>
      <c r="AY1875" s="14" t="n">
        <f aca="false">SUMIFS(시군구_병원급!$E$5:$E$3668,시군구_병원급!$A$5:$A$3668,$A1875,시군구_병원급!$D$5:$D$3668,$D1875)</f>
        <v>5</v>
      </c>
      <c r="AZ1875" s="14" t="n">
        <f aca="false">SUMIFS(시군구_병원급!$F$5:$F$3668,시군구_병원급!$A$5:$A$3668,$A1875,시군구_병원급!$D$5:$D$3668,$D1875)</f>
        <v>3</v>
      </c>
      <c r="BA1875" s="14" t="n">
        <f aca="false">SUMIFS(시군구_병원급!$G$5:$G$3668,시군구_병원급!$A$5:$A$3668,$A1875,시군구_병원급!$D$5:$D$3668,$D1875)</f>
        <v>14</v>
      </c>
      <c r="BB1875" s="14" t="n">
        <f aca="false">SUMIFS(시군구_병원급!$H$5:$H$3668,시군구_병원급!$A$5:$A$3668,$A1875,시군구_병원급!$D$5:$D$3668,$D1875)</f>
        <v>21</v>
      </c>
      <c r="BC1875" s="16" t="n">
        <f aca="false">K1875+AY1875</f>
        <v>9</v>
      </c>
      <c r="BD1875" s="17" t="n">
        <f aca="false">IF(E1875=0,"",(K1875+AY1875)/E1875*1000)</f>
        <v>1.95185426154847</v>
      </c>
      <c r="BE1875" s="16" t="n">
        <f aca="false">AY1875-SUMIFS(시군구_병원급!$E$5:$E$3668,시군구_병원급!$A$5:$A$3668,$A1875,시군구_병원급!$D$5:$D$3668,$D1875-3)</f>
        <v>0</v>
      </c>
      <c r="BF1875" s="16" t="n">
        <f aca="false">IF(AY1875=0,1,0)</f>
        <v>0</v>
      </c>
      <c r="BG1875" s="16" t="n">
        <f aca="false">IF(K1875+AY1875=0,1,0)</f>
        <v>0</v>
      </c>
      <c r="BH1875" s="16" t="n">
        <f aca="false">AF1875+AG1875+AH1875</f>
        <v>4</v>
      </c>
      <c r="BI1875" s="18" t="n">
        <f aca="false">IF(H1875=0,"",BH1875/H1875)</f>
        <v>0.114285714285714</v>
      </c>
      <c r="BJ1875" s="16" t="n">
        <f aca="false">IF(AP1875="","",AP1875+AN1875)</f>
        <v>6</v>
      </c>
    </row>
    <row r="1876" customFormat="false" ht="15" hidden="false" customHeight="true" outlineLevel="0" collapsed="false">
      <c r="A1876" s="9" t="s">
        <v>147</v>
      </c>
      <c r="B1876" s="10" t="s">
        <v>146</v>
      </c>
      <c r="C1876" s="10" t="s">
        <v>119</v>
      </c>
      <c r="D1876" s="9" t="n">
        <v>2024</v>
      </c>
      <c r="E1876" s="11" t="n">
        <v>10768</v>
      </c>
      <c r="F1876" s="11" t="n">
        <v>1645</v>
      </c>
      <c r="G1876" s="11" t="n">
        <v>1668</v>
      </c>
      <c r="H1876" s="11" t="n">
        <v>174</v>
      </c>
      <c r="I1876" s="11" t="n">
        <v>9054</v>
      </c>
      <c r="J1876" s="11" t="n">
        <v>5645</v>
      </c>
      <c r="K1876" s="11" t="n">
        <v>20</v>
      </c>
      <c r="L1876" s="12" t="n">
        <v>16.1589895988113</v>
      </c>
      <c r="M1876" s="12" t="n">
        <v>1.85735512630015</v>
      </c>
      <c r="N1876" s="13" t="n">
        <v>0.623481334216921</v>
      </c>
      <c r="O1876" s="13" t="n">
        <v>0.840824665676077</v>
      </c>
      <c r="P1876" s="13" t="n">
        <v>0.154903417533432</v>
      </c>
      <c r="Q1876" s="13" t="n">
        <v>-0.158947121768336</v>
      </c>
      <c r="R1876" s="13" t="n">
        <v>0.0233128834355829</v>
      </c>
      <c r="S1876" s="11" t="n">
        <v>1</v>
      </c>
      <c r="T1876" s="13" t="n">
        <v>-0.0279329608938548</v>
      </c>
      <c r="U1876" s="13" t="n">
        <v>-0.0488496690828869</v>
      </c>
      <c r="V1876" s="11" t="n">
        <v>0</v>
      </c>
      <c r="W1876" s="13"/>
      <c r="X1876" s="11"/>
      <c r="Y1876" s="11"/>
      <c r="Z1876" s="11"/>
      <c r="AA1876" s="11"/>
      <c r="AB1876" s="10" t="s">
        <v>516</v>
      </c>
      <c r="AC1876" s="11" t="n">
        <v>48</v>
      </c>
      <c r="AD1876" s="11" t="n">
        <v>64</v>
      </c>
      <c r="AE1876" s="11" t="n">
        <v>36</v>
      </c>
      <c r="AF1876" s="11" t="n">
        <v>10</v>
      </c>
      <c r="AG1876" s="11" t="n">
        <v>16</v>
      </c>
      <c r="AH1876" s="11" t="n">
        <v>0</v>
      </c>
      <c r="AI1876" s="13" t="n">
        <v>0.275862068965517</v>
      </c>
      <c r="AJ1876" s="13" t="n">
        <v>0.367816091954023</v>
      </c>
      <c r="AK1876" s="13" t="n">
        <v>0.206896551724138</v>
      </c>
      <c r="AL1876" s="13" t="n">
        <v>0.0574712643678161</v>
      </c>
      <c r="AM1876" s="13" t="n">
        <v>0.0919540229885058</v>
      </c>
      <c r="AN1876" s="11" t="n">
        <v>10</v>
      </c>
      <c r="AO1876" s="13" t="n">
        <v>0.0543478260869565</v>
      </c>
      <c r="AP1876" s="11" t="n">
        <v>7</v>
      </c>
      <c r="AQ1876" s="11" t="n">
        <v>6</v>
      </c>
      <c r="AR1876" s="13" t="n">
        <v>0.0378378378378378</v>
      </c>
      <c r="AS1876" s="13" t="n">
        <v>0.0324324324324324</v>
      </c>
      <c r="AT1876" s="14" t="n">
        <f aca="false">SUMIFS(시도_소아과개폐업!$C$5:$C$293,시도_소아과개폐업!$A$5:$A$293,$D1876,시도_소아과개폐업!$B$5:$B$293,$B1876)</f>
        <v>29</v>
      </c>
      <c r="AU1876" s="14" t="n">
        <f aca="false">SUMIFS(시도_소아과개폐업!$D$5:$D$293,시도_소아과개폐업!$A$5:$A$293,$D1876,시도_소아과개폐업!$B$5:$B$293,$B1876)</f>
        <v>16</v>
      </c>
      <c r="AV1876" s="14" t="n">
        <f aca="false">SUMIFS(시도_소아과개폐업!$F$5:$F$293,시도_소아과개폐업!$A$5:$A$293,$D1876,시도_소아과개폐업!$B$5:$B$293,$B1876)</f>
        <v>13</v>
      </c>
      <c r="AW1876" s="15" t="n">
        <f aca="false">SUMIFS(시도_소아과개폐업!$G$5:$G$293,시도_소아과개폐업!$A$5:$A$293,$D1876,시도_소아과개폐업!$B$5:$B$293,$B1876)</f>
        <v>0.137931034482759</v>
      </c>
      <c r="AX1876" s="14" t="n">
        <f aca="false">SUMIFS(시도_소아과개폐업!$H$5:$H$293,시도_소아과개폐업!$A$5:$A$293,$D1876,시도_소아과개폐업!$B$5:$B$293,$B1876)</f>
        <v>41</v>
      </c>
      <c r="AY1876" s="14" t="n">
        <f aca="false">SUMIFS(시군구_병원급!$E$5:$E$3668,시군구_병원급!$A$5:$A$3668,$A1876,시군구_병원급!$D$5:$D$3668,$D1876)</f>
        <v>5</v>
      </c>
      <c r="AZ1876" s="14" t="n">
        <f aca="false">SUMIFS(시군구_병원급!$F$5:$F$3668,시군구_병원급!$A$5:$A$3668,$A1876,시군구_병원급!$D$5:$D$3668,$D1876)</f>
        <v>2</v>
      </c>
      <c r="BA1876" s="14" t="n">
        <f aca="false">SUMIFS(시군구_병원급!$G$5:$G$3668,시군구_병원급!$A$5:$A$3668,$A1876,시군구_병원급!$D$5:$D$3668,$D1876)</f>
        <v>8</v>
      </c>
      <c r="BB1876" s="14" t="n">
        <f aca="false">SUMIFS(시군구_병원급!$H$5:$H$3668,시군구_병원급!$A$5:$A$3668,$A1876,시군구_병원급!$D$5:$D$3668,$D1876)</f>
        <v>22</v>
      </c>
      <c r="BC1876" s="16" t="n">
        <f aca="false">K1876+AY1876</f>
        <v>25</v>
      </c>
      <c r="BD1876" s="17" t="n">
        <f aca="false">IF(E1876=0,"",(K1876+AY1876)/E1876*1000)</f>
        <v>2.32169390787519</v>
      </c>
      <c r="BE1876" s="16" t="n">
        <f aca="false">AY1876-SUMIFS(시군구_병원급!$E$5:$E$3668,시군구_병원급!$A$5:$A$3668,$A1876,시군구_병원급!$D$5:$D$3668,$D1876-3)</f>
        <v>0</v>
      </c>
      <c r="BF1876" s="16" t="n">
        <f aca="false">IF(AY1876=0,1,0)</f>
        <v>0</v>
      </c>
      <c r="BG1876" s="16" t="n">
        <f aca="false">IF(K1876+AY1876=0,1,0)</f>
        <v>0</v>
      </c>
      <c r="BH1876" s="16" t="n">
        <f aca="false">AF1876+AG1876+AH1876</f>
        <v>26</v>
      </c>
      <c r="BI1876" s="18" t="n">
        <f aca="false">IF(H1876=0,"",BH1876/H1876)</f>
        <v>0.149425287356322</v>
      </c>
      <c r="BJ1876" s="16" t="n">
        <f aca="false">IF(AP1876="","",AP1876+AN1876)</f>
        <v>17</v>
      </c>
    </row>
    <row r="1877" customFormat="false" ht="15" hidden="false" customHeight="true" outlineLevel="0" collapsed="false">
      <c r="A1877" s="9" t="s">
        <v>148</v>
      </c>
      <c r="B1877" s="10" t="s">
        <v>146</v>
      </c>
      <c r="C1877" s="10" t="s">
        <v>117</v>
      </c>
      <c r="D1877" s="9" t="n">
        <v>2024</v>
      </c>
      <c r="E1877" s="11" t="n">
        <v>3567</v>
      </c>
      <c r="F1877" s="11" t="n">
        <v>594</v>
      </c>
      <c r="G1877" s="11" t="n">
        <v>563</v>
      </c>
      <c r="H1877" s="11" t="n">
        <v>59</v>
      </c>
      <c r="I1877" s="11" t="n">
        <v>3560</v>
      </c>
      <c r="J1877" s="11" t="n">
        <v>2703</v>
      </c>
      <c r="K1877" s="11" t="n">
        <v>3</v>
      </c>
      <c r="L1877" s="12" t="n">
        <v>16.5405102326885</v>
      </c>
      <c r="M1877" s="12" t="n">
        <v>0.841042893187553</v>
      </c>
      <c r="N1877" s="13" t="n">
        <v>0.759269662921348</v>
      </c>
      <c r="O1877" s="13" t="n">
        <v>0.998037566582562</v>
      </c>
      <c r="P1877" s="13" t="n">
        <v>0.157835716288197</v>
      </c>
      <c r="Q1877" s="13" t="n">
        <v>0.0682839173405212</v>
      </c>
      <c r="R1877" s="13" t="n">
        <v>0.546703296703297</v>
      </c>
      <c r="S1877" s="11" t="n">
        <v>0</v>
      </c>
      <c r="T1877" s="13" t="n">
        <v>-0.106060606060606</v>
      </c>
      <c r="U1877" s="13" t="n">
        <v>-0.0731580317625619</v>
      </c>
      <c r="V1877" s="11" t="n">
        <v>0</v>
      </c>
      <c r="W1877" s="13"/>
      <c r="X1877" s="11"/>
      <c r="Y1877" s="11"/>
      <c r="Z1877" s="11"/>
      <c r="AA1877" s="11"/>
      <c r="AB1877" s="10" t="s">
        <v>516</v>
      </c>
      <c r="AC1877" s="11" t="n">
        <v>20</v>
      </c>
      <c r="AD1877" s="11" t="n">
        <v>22</v>
      </c>
      <c r="AE1877" s="11" t="n">
        <v>9</v>
      </c>
      <c r="AF1877" s="11" t="n">
        <v>2</v>
      </c>
      <c r="AG1877" s="11" t="n">
        <v>6</v>
      </c>
      <c r="AH1877" s="11" t="n">
        <v>0</v>
      </c>
      <c r="AI1877" s="13" t="n">
        <v>0.338983050847458</v>
      </c>
      <c r="AJ1877" s="13" t="n">
        <v>0.372881355932203</v>
      </c>
      <c r="AK1877" s="13" t="n">
        <v>0.152542372881356</v>
      </c>
      <c r="AL1877" s="13" t="n">
        <v>0.0338983050847458</v>
      </c>
      <c r="AM1877" s="13" t="n">
        <v>0.101694915254237</v>
      </c>
      <c r="AN1877" s="11" t="n">
        <v>2</v>
      </c>
      <c r="AO1877" s="13" t="n">
        <v>0.0327868852459016</v>
      </c>
      <c r="AP1877" s="11" t="n">
        <v>10</v>
      </c>
      <c r="AQ1877" s="11" t="n">
        <v>2</v>
      </c>
      <c r="AR1877" s="13" t="n">
        <v>0.144927536231884</v>
      </c>
      <c r="AS1877" s="13" t="n">
        <v>0.0289855072463768</v>
      </c>
      <c r="AT1877" s="14" t="n">
        <f aca="false">SUMIFS(시도_소아과개폐업!$C$5:$C$293,시도_소아과개폐업!$A$5:$A$293,$D1877,시도_소아과개폐업!$B$5:$B$293,$B1877)</f>
        <v>29</v>
      </c>
      <c r="AU1877" s="14" t="n">
        <f aca="false">SUMIFS(시도_소아과개폐업!$D$5:$D$293,시도_소아과개폐업!$A$5:$A$293,$D1877,시도_소아과개폐업!$B$5:$B$293,$B1877)</f>
        <v>16</v>
      </c>
      <c r="AV1877" s="14" t="n">
        <f aca="false">SUMIFS(시도_소아과개폐업!$F$5:$F$293,시도_소아과개폐업!$A$5:$A$293,$D1877,시도_소아과개폐업!$B$5:$B$293,$B1877)</f>
        <v>13</v>
      </c>
      <c r="AW1877" s="15" t="n">
        <f aca="false">SUMIFS(시도_소아과개폐업!$G$5:$G$293,시도_소아과개폐업!$A$5:$A$293,$D1877,시도_소아과개폐업!$B$5:$B$293,$B1877)</f>
        <v>0.137931034482759</v>
      </c>
      <c r="AX1877" s="14" t="n">
        <f aca="false">SUMIFS(시도_소아과개폐업!$H$5:$H$293,시도_소아과개폐업!$A$5:$A$293,$D1877,시도_소아과개폐업!$B$5:$B$293,$B1877)</f>
        <v>41</v>
      </c>
      <c r="AY1877" s="14" t="n">
        <f aca="false">SUMIFS(시군구_병원급!$E$5:$E$3668,시군구_병원급!$A$5:$A$3668,$A1877,시군구_병원급!$D$5:$D$3668,$D1877)</f>
        <v>10</v>
      </c>
      <c r="AZ1877" s="14" t="n">
        <f aca="false">SUMIFS(시군구_병원급!$F$5:$F$3668,시군구_병원급!$A$5:$A$3668,$A1877,시군구_병원급!$D$5:$D$3668,$D1877)</f>
        <v>3</v>
      </c>
      <c r="BA1877" s="14" t="n">
        <f aca="false">SUMIFS(시군구_병원급!$G$5:$G$3668,시군구_병원급!$A$5:$A$3668,$A1877,시군구_병원급!$D$5:$D$3668,$D1877)</f>
        <v>11</v>
      </c>
      <c r="BB1877" s="14" t="n">
        <f aca="false">SUMIFS(시군구_병원급!$H$5:$H$3668,시군구_병원급!$A$5:$A$3668,$A1877,시군구_병원급!$D$5:$D$3668,$D1877)</f>
        <v>24</v>
      </c>
      <c r="BC1877" s="16" t="n">
        <f aca="false">K1877+AY1877</f>
        <v>13</v>
      </c>
      <c r="BD1877" s="17" t="n">
        <f aca="false">IF(E1877=0,"",(K1877+AY1877)/E1877*1000)</f>
        <v>3.64451920381273</v>
      </c>
      <c r="BE1877" s="16" t="n">
        <f aca="false">AY1877-SUMIFS(시군구_병원급!$E$5:$E$3668,시군구_병원급!$A$5:$A$3668,$A1877,시군구_병원급!$D$5:$D$3668,$D1877-3)</f>
        <v>2</v>
      </c>
      <c r="BF1877" s="16" t="n">
        <f aca="false">IF(AY1877=0,1,0)</f>
        <v>0</v>
      </c>
      <c r="BG1877" s="16" t="n">
        <f aca="false">IF(K1877+AY1877=0,1,0)</f>
        <v>0</v>
      </c>
      <c r="BH1877" s="16" t="n">
        <f aca="false">AF1877+AG1877+AH1877</f>
        <v>8</v>
      </c>
      <c r="BI1877" s="18" t="n">
        <f aca="false">IF(H1877=0,"",BH1877/H1877)</f>
        <v>0.135593220338983</v>
      </c>
      <c r="BJ1877" s="16" t="n">
        <f aca="false">IF(AP1877="","",AP1877+AN1877)</f>
        <v>12</v>
      </c>
    </row>
    <row r="1878" customFormat="false" ht="15" hidden="false" customHeight="true" outlineLevel="0" collapsed="false">
      <c r="A1878" s="9" t="s">
        <v>149</v>
      </c>
      <c r="B1878" s="10" t="s">
        <v>146</v>
      </c>
      <c r="C1878" s="10" t="s">
        <v>127</v>
      </c>
      <c r="D1878" s="9" t="n">
        <v>2024</v>
      </c>
      <c r="E1878" s="11" t="n">
        <v>2801</v>
      </c>
      <c r="F1878" s="11" t="n">
        <v>424</v>
      </c>
      <c r="G1878" s="11" t="n">
        <v>407</v>
      </c>
      <c r="H1878" s="11" t="n">
        <v>44</v>
      </c>
      <c r="I1878" s="11" t="n">
        <v>2646</v>
      </c>
      <c r="J1878" s="11" t="n">
        <v>1580</v>
      </c>
      <c r="K1878" s="11" t="n">
        <v>5</v>
      </c>
      <c r="L1878" s="12" t="n">
        <v>15.7086754730453</v>
      </c>
      <c r="M1878" s="12" t="n">
        <v>1.78507675830061</v>
      </c>
      <c r="N1878" s="13" t="n">
        <v>0.597127739984883</v>
      </c>
      <c r="O1878" s="13" t="n">
        <v>0.944662620492681</v>
      </c>
      <c r="P1878" s="13" t="n">
        <v>0.145305248125669</v>
      </c>
      <c r="Q1878" s="13" t="n">
        <v>-0.155052790346908</v>
      </c>
      <c r="R1878" s="13" t="n">
        <v>-0.0975609756097561</v>
      </c>
      <c r="S1878" s="11" t="n">
        <v>0</v>
      </c>
      <c r="T1878" s="13" t="n">
        <v>0.0232558139534884</v>
      </c>
      <c r="U1878" s="13" t="n">
        <v>-0.0381679389312977</v>
      </c>
      <c r="V1878" s="11" t="n">
        <v>0</v>
      </c>
      <c r="W1878" s="13"/>
      <c r="X1878" s="11"/>
      <c r="Y1878" s="11"/>
      <c r="Z1878" s="11"/>
      <c r="AA1878" s="11"/>
      <c r="AB1878" s="10" t="s">
        <v>516</v>
      </c>
      <c r="AC1878" s="11" t="n">
        <v>16</v>
      </c>
      <c r="AD1878" s="11" t="n">
        <v>8</v>
      </c>
      <c r="AE1878" s="11" t="n">
        <v>3</v>
      </c>
      <c r="AF1878" s="11" t="n">
        <v>3</v>
      </c>
      <c r="AG1878" s="11" t="n">
        <v>13</v>
      </c>
      <c r="AH1878" s="11" t="n">
        <v>1</v>
      </c>
      <c r="AI1878" s="13" t="n">
        <v>0.363636363636364</v>
      </c>
      <c r="AJ1878" s="13" t="n">
        <v>0.181818181818182</v>
      </c>
      <c r="AK1878" s="13" t="n">
        <v>0.0681818181818182</v>
      </c>
      <c r="AL1878" s="13" t="n">
        <v>0.0681818181818182</v>
      </c>
      <c r="AM1878" s="13" t="n">
        <v>0.295454545454546</v>
      </c>
      <c r="AN1878" s="11" t="n">
        <v>2</v>
      </c>
      <c r="AO1878" s="13" t="n">
        <v>0.0434782608695652</v>
      </c>
      <c r="AP1878" s="11" t="n">
        <v>2</v>
      </c>
      <c r="AQ1878" s="11" t="n">
        <v>4</v>
      </c>
      <c r="AR1878" s="13" t="n">
        <v>0.0454545454545455</v>
      </c>
      <c r="AS1878" s="13" t="n">
        <v>0.0909090909090909</v>
      </c>
      <c r="AT1878" s="14" t="n">
        <f aca="false">SUMIFS(시도_소아과개폐업!$C$5:$C$293,시도_소아과개폐업!$A$5:$A$293,$D1878,시도_소아과개폐업!$B$5:$B$293,$B1878)</f>
        <v>29</v>
      </c>
      <c r="AU1878" s="14" t="n">
        <f aca="false">SUMIFS(시도_소아과개폐업!$D$5:$D$293,시도_소아과개폐업!$A$5:$A$293,$D1878,시도_소아과개폐업!$B$5:$B$293,$B1878)</f>
        <v>16</v>
      </c>
      <c r="AV1878" s="14" t="n">
        <f aca="false">SUMIFS(시도_소아과개폐업!$F$5:$F$293,시도_소아과개폐업!$A$5:$A$293,$D1878,시도_소아과개폐업!$B$5:$B$293,$B1878)</f>
        <v>13</v>
      </c>
      <c r="AW1878" s="15" t="n">
        <f aca="false">SUMIFS(시도_소아과개폐업!$G$5:$G$293,시도_소아과개폐업!$A$5:$A$293,$D1878,시도_소아과개폐업!$B$5:$B$293,$B1878)</f>
        <v>0.137931034482759</v>
      </c>
      <c r="AX1878" s="14" t="n">
        <f aca="false">SUMIFS(시도_소아과개폐업!$H$5:$H$293,시도_소아과개폐업!$A$5:$A$293,$D1878,시도_소아과개폐업!$B$5:$B$293,$B1878)</f>
        <v>41</v>
      </c>
      <c r="AY1878" s="14" t="n">
        <f aca="false">SUMIFS(시군구_병원급!$E$5:$E$3668,시군구_병원급!$A$5:$A$3668,$A1878,시군구_병원급!$D$5:$D$3668,$D1878)</f>
        <v>6</v>
      </c>
      <c r="AZ1878" s="14" t="n">
        <f aca="false">SUMIFS(시군구_병원급!$F$5:$F$3668,시군구_병원급!$A$5:$A$3668,$A1878,시군구_병원급!$D$5:$D$3668,$D1878)</f>
        <v>4</v>
      </c>
      <c r="BA1878" s="14" t="n">
        <f aca="false">SUMIFS(시군구_병원급!$G$5:$G$3668,시군구_병원급!$A$5:$A$3668,$A1878,시군구_병원급!$D$5:$D$3668,$D1878)</f>
        <v>9</v>
      </c>
      <c r="BB1878" s="14" t="n">
        <f aca="false">SUMIFS(시군구_병원급!$H$5:$H$3668,시군구_병원급!$A$5:$A$3668,$A1878,시군구_병원급!$D$5:$D$3668,$D1878)</f>
        <v>18</v>
      </c>
      <c r="BC1878" s="16" t="n">
        <f aca="false">K1878+AY1878</f>
        <v>11</v>
      </c>
      <c r="BD1878" s="17" t="n">
        <f aca="false">IF(E1878=0,"",(K1878+AY1878)/E1878*1000)</f>
        <v>3.92716886826134</v>
      </c>
      <c r="BE1878" s="16" t="n">
        <f aca="false">AY1878-SUMIFS(시군구_병원급!$E$5:$E$3668,시군구_병원급!$A$5:$A$3668,$A1878,시군구_병원급!$D$5:$D$3668,$D1878-3)</f>
        <v>0</v>
      </c>
      <c r="BF1878" s="16" t="n">
        <f aca="false">IF(AY1878=0,1,0)</f>
        <v>0</v>
      </c>
      <c r="BG1878" s="16" t="n">
        <f aca="false">IF(K1878+AY1878=0,1,0)</f>
        <v>0</v>
      </c>
      <c r="BH1878" s="16" t="n">
        <f aca="false">AF1878+AG1878+AH1878</f>
        <v>17</v>
      </c>
      <c r="BI1878" s="18" t="n">
        <f aca="false">IF(H1878=0,"",BH1878/H1878)</f>
        <v>0.386363636363636</v>
      </c>
      <c r="BJ1878" s="16" t="n">
        <f aca="false">IF(AP1878="","",AP1878+AN1878)</f>
        <v>4</v>
      </c>
    </row>
    <row r="1879" customFormat="false" ht="15" hidden="false" customHeight="true" outlineLevel="0" collapsed="false">
      <c r="A1879" s="9" t="s">
        <v>150</v>
      </c>
      <c r="B1879" s="10" t="s">
        <v>146</v>
      </c>
      <c r="C1879" s="10" t="s">
        <v>129</v>
      </c>
      <c r="D1879" s="9" t="n">
        <v>2024</v>
      </c>
      <c r="E1879" s="11" t="n">
        <v>11332</v>
      </c>
      <c r="F1879" s="11" t="n">
        <v>1683</v>
      </c>
      <c r="G1879" s="11" t="n">
        <v>1693</v>
      </c>
      <c r="H1879" s="11" t="n">
        <v>181</v>
      </c>
      <c r="I1879" s="11" t="n">
        <v>9301</v>
      </c>
      <c r="J1879" s="11" t="n">
        <v>6351</v>
      </c>
      <c r="K1879" s="11" t="n">
        <v>18</v>
      </c>
      <c r="L1879" s="12" t="n">
        <v>15.9724673490999</v>
      </c>
      <c r="M1879" s="12" t="n">
        <v>1.5884221673138</v>
      </c>
      <c r="N1879" s="13" t="n">
        <v>0.682829803246963</v>
      </c>
      <c r="O1879" s="13" t="n">
        <v>0.820773032121426</v>
      </c>
      <c r="P1879" s="13" t="n">
        <v>0.149399929403459</v>
      </c>
      <c r="Q1879" s="13" t="n">
        <v>-0.313045586808923</v>
      </c>
      <c r="R1879" s="13" t="n">
        <v>-0.158130283441074</v>
      </c>
      <c r="S1879" s="11" t="n">
        <v>0</v>
      </c>
      <c r="T1879" s="13" t="n">
        <v>-0.095</v>
      </c>
      <c r="U1879" s="13" t="n">
        <v>-0.0724045078288621</v>
      </c>
      <c r="V1879" s="11" t="n">
        <v>0</v>
      </c>
      <c r="W1879" s="13"/>
      <c r="X1879" s="11"/>
      <c r="Y1879" s="11"/>
      <c r="Z1879" s="11"/>
      <c r="AA1879" s="11"/>
      <c r="AB1879" s="10" t="s">
        <v>516</v>
      </c>
      <c r="AC1879" s="11" t="n">
        <v>38</v>
      </c>
      <c r="AD1879" s="11" t="n">
        <v>67</v>
      </c>
      <c r="AE1879" s="11" t="n">
        <v>50</v>
      </c>
      <c r="AF1879" s="11" t="n">
        <v>7</v>
      </c>
      <c r="AG1879" s="11" t="n">
        <v>18</v>
      </c>
      <c r="AH1879" s="11" t="n">
        <v>1</v>
      </c>
      <c r="AI1879" s="13" t="n">
        <v>0.209944751381216</v>
      </c>
      <c r="AJ1879" s="13" t="n">
        <v>0.370165745856354</v>
      </c>
      <c r="AK1879" s="13" t="n">
        <v>0.276243093922652</v>
      </c>
      <c r="AL1879" s="13" t="n">
        <v>0.0386740331491713</v>
      </c>
      <c r="AM1879" s="13" t="n">
        <v>0.0994475138121547</v>
      </c>
      <c r="AN1879" s="11" t="n">
        <v>9</v>
      </c>
      <c r="AO1879" s="13" t="n">
        <v>0.0473684210526316</v>
      </c>
      <c r="AP1879" s="11" t="n">
        <v>24</v>
      </c>
      <c r="AQ1879" s="11" t="n">
        <v>6</v>
      </c>
      <c r="AR1879" s="13" t="n">
        <v>0.115384615384615</v>
      </c>
      <c r="AS1879" s="13" t="n">
        <v>0.0288461538461539</v>
      </c>
      <c r="AT1879" s="14" t="n">
        <f aca="false">SUMIFS(시도_소아과개폐업!$C$5:$C$293,시도_소아과개폐업!$A$5:$A$293,$D1879,시도_소아과개폐업!$B$5:$B$293,$B1879)</f>
        <v>29</v>
      </c>
      <c r="AU1879" s="14" t="n">
        <f aca="false">SUMIFS(시도_소아과개폐업!$D$5:$D$293,시도_소아과개폐업!$A$5:$A$293,$D1879,시도_소아과개폐업!$B$5:$B$293,$B1879)</f>
        <v>16</v>
      </c>
      <c r="AV1879" s="14" t="n">
        <f aca="false">SUMIFS(시도_소아과개폐업!$F$5:$F$293,시도_소아과개폐업!$A$5:$A$293,$D1879,시도_소아과개폐업!$B$5:$B$293,$B1879)</f>
        <v>13</v>
      </c>
      <c r="AW1879" s="15" t="n">
        <f aca="false">SUMIFS(시도_소아과개폐업!$G$5:$G$293,시도_소아과개폐업!$A$5:$A$293,$D1879,시도_소아과개폐업!$B$5:$B$293,$B1879)</f>
        <v>0.137931034482759</v>
      </c>
      <c r="AX1879" s="14" t="n">
        <f aca="false">SUMIFS(시도_소아과개폐업!$H$5:$H$293,시도_소아과개폐업!$A$5:$A$293,$D1879,시도_소아과개폐업!$B$5:$B$293,$B1879)</f>
        <v>41</v>
      </c>
      <c r="AY1879" s="14" t="n">
        <f aca="false">SUMIFS(시군구_병원급!$E$5:$E$3668,시군구_병원급!$A$5:$A$3668,$A1879,시군구_병원급!$D$5:$D$3668,$D1879)</f>
        <v>15</v>
      </c>
      <c r="AZ1879" s="14" t="n">
        <f aca="false">SUMIFS(시군구_병원급!$F$5:$F$3668,시군구_병원급!$A$5:$A$3668,$A1879,시군구_병원급!$D$5:$D$3668,$D1879)</f>
        <v>2</v>
      </c>
      <c r="BA1879" s="14" t="n">
        <f aca="false">SUMIFS(시군구_병원급!$G$5:$G$3668,시군구_병원급!$A$5:$A$3668,$A1879,시군구_병원급!$D$5:$D$3668,$D1879)</f>
        <v>24</v>
      </c>
      <c r="BB1879" s="14" t="n">
        <f aca="false">SUMIFS(시군구_병원급!$H$5:$H$3668,시군구_병원급!$A$5:$A$3668,$A1879,시군구_병원급!$D$5:$D$3668,$D1879)</f>
        <v>43</v>
      </c>
      <c r="BC1879" s="16" t="n">
        <f aca="false">K1879+AY1879</f>
        <v>33</v>
      </c>
      <c r="BD1879" s="17" t="n">
        <f aca="false">IF(E1879=0,"",(K1879+AY1879)/E1879*1000)</f>
        <v>2.91210730674197</v>
      </c>
      <c r="BE1879" s="16" t="n">
        <f aca="false">AY1879-SUMIFS(시군구_병원급!$E$5:$E$3668,시군구_병원급!$A$5:$A$3668,$A1879,시군구_병원급!$D$5:$D$3668,$D1879-3)</f>
        <v>3</v>
      </c>
      <c r="BF1879" s="16" t="n">
        <f aca="false">IF(AY1879=0,1,0)</f>
        <v>0</v>
      </c>
      <c r="BG1879" s="16" t="n">
        <f aca="false">IF(K1879+AY1879=0,1,0)</f>
        <v>0</v>
      </c>
      <c r="BH1879" s="16" t="n">
        <f aca="false">AF1879+AG1879+AH1879</f>
        <v>26</v>
      </c>
      <c r="BI1879" s="18" t="n">
        <f aca="false">IF(H1879=0,"",BH1879/H1879)</f>
        <v>0.143646408839779</v>
      </c>
      <c r="BJ1879" s="16" t="n">
        <f aca="false">IF(AP1879="","",AP1879+AN1879)</f>
        <v>33</v>
      </c>
    </row>
    <row r="1880" customFormat="false" ht="15" hidden="false" customHeight="true" outlineLevel="0" collapsed="false">
      <c r="A1880" s="9" t="s">
        <v>151</v>
      </c>
      <c r="B1880" s="10" t="s">
        <v>146</v>
      </c>
      <c r="C1880" s="10" t="s">
        <v>152</v>
      </c>
      <c r="D1880" s="9" t="n">
        <v>2024</v>
      </c>
      <c r="E1880" s="11" t="n">
        <v>10660</v>
      </c>
      <c r="F1880" s="11" t="n">
        <v>1320</v>
      </c>
      <c r="G1880" s="11" t="n">
        <v>1286</v>
      </c>
      <c r="H1880" s="11" t="n">
        <v>138</v>
      </c>
      <c r="I1880" s="11" t="n">
        <v>7847</v>
      </c>
      <c r="J1880" s="11" t="n">
        <v>5119</v>
      </c>
      <c r="K1880" s="11" t="n">
        <v>26</v>
      </c>
      <c r="L1880" s="12" t="n">
        <v>12.9455909943715</v>
      </c>
      <c r="M1880" s="12" t="n">
        <v>2.4390243902439</v>
      </c>
      <c r="N1880" s="13" t="n">
        <v>0.652351217025615</v>
      </c>
      <c r="O1880" s="13" t="n">
        <v>0.736116322701689</v>
      </c>
      <c r="P1880" s="13" t="n">
        <v>0.120637898686679</v>
      </c>
      <c r="Q1880" s="13" t="n">
        <v>-0.156245053031502</v>
      </c>
      <c r="R1880" s="13" t="n">
        <v>-0.0748201438848921</v>
      </c>
      <c r="S1880" s="11" t="n">
        <v>4</v>
      </c>
      <c r="T1880" s="13" t="n">
        <v>0</v>
      </c>
      <c r="U1880" s="13" t="n">
        <v>0.0218778486782134</v>
      </c>
      <c r="V1880" s="11" t="n">
        <v>0</v>
      </c>
      <c r="W1880" s="13"/>
      <c r="X1880" s="11"/>
      <c r="Y1880" s="11"/>
      <c r="Z1880" s="11"/>
      <c r="AA1880" s="11"/>
      <c r="AB1880" s="10" t="s">
        <v>516</v>
      </c>
      <c r="AC1880" s="11" t="n">
        <v>61</v>
      </c>
      <c r="AD1880" s="11" t="n">
        <v>26</v>
      </c>
      <c r="AE1880" s="11" t="n">
        <v>14</v>
      </c>
      <c r="AF1880" s="11" t="n">
        <v>8</v>
      </c>
      <c r="AG1880" s="11" t="n">
        <v>28</v>
      </c>
      <c r="AH1880" s="11" t="n">
        <v>1</v>
      </c>
      <c r="AI1880" s="13" t="n">
        <v>0.442028985507246</v>
      </c>
      <c r="AJ1880" s="13" t="n">
        <v>0.188405797101449</v>
      </c>
      <c r="AK1880" s="13" t="n">
        <v>0.101449275362319</v>
      </c>
      <c r="AL1880" s="13" t="n">
        <v>0.0579710144927536</v>
      </c>
      <c r="AM1880" s="13" t="n">
        <v>0.202898550724638</v>
      </c>
      <c r="AN1880" s="11" t="n">
        <v>1</v>
      </c>
      <c r="AO1880" s="13" t="n">
        <v>0.00719424460431655</v>
      </c>
      <c r="AP1880" s="11" t="n">
        <v>11</v>
      </c>
      <c r="AQ1880" s="11" t="n">
        <v>10</v>
      </c>
      <c r="AR1880" s="13" t="n">
        <v>0.0785714285714286</v>
      </c>
      <c r="AS1880" s="13" t="n">
        <v>0.0714285714285714</v>
      </c>
      <c r="AT1880" s="14" t="n">
        <f aca="false">SUMIFS(시도_소아과개폐업!$C$5:$C$293,시도_소아과개폐업!$A$5:$A$293,$D1880,시도_소아과개폐업!$B$5:$B$293,$B1880)</f>
        <v>29</v>
      </c>
      <c r="AU1880" s="14" t="n">
        <f aca="false">SUMIFS(시도_소아과개폐업!$D$5:$D$293,시도_소아과개폐업!$A$5:$A$293,$D1880,시도_소아과개폐업!$B$5:$B$293,$B1880)</f>
        <v>16</v>
      </c>
      <c r="AV1880" s="14" t="n">
        <f aca="false">SUMIFS(시도_소아과개폐업!$F$5:$F$293,시도_소아과개폐업!$A$5:$A$293,$D1880,시도_소아과개폐업!$B$5:$B$293,$B1880)</f>
        <v>13</v>
      </c>
      <c r="AW1880" s="15" t="n">
        <f aca="false">SUMIFS(시도_소아과개폐업!$G$5:$G$293,시도_소아과개폐업!$A$5:$A$293,$D1880,시도_소아과개폐업!$B$5:$B$293,$B1880)</f>
        <v>0.137931034482759</v>
      </c>
      <c r="AX1880" s="14" t="n">
        <f aca="false">SUMIFS(시도_소아과개폐업!$H$5:$H$293,시도_소아과개폐업!$A$5:$A$293,$D1880,시도_소아과개폐업!$B$5:$B$293,$B1880)</f>
        <v>41</v>
      </c>
      <c r="AY1880" s="14" t="n">
        <f aca="false">SUMIFS(시군구_병원급!$E$5:$E$3668,시군구_병원급!$A$5:$A$3668,$A1880,시군구_병원급!$D$5:$D$3668,$D1880)</f>
        <v>11</v>
      </c>
      <c r="AZ1880" s="14" t="n">
        <f aca="false">SUMIFS(시군구_병원급!$F$5:$F$3668,시군구_병원급!$A$5:$A$3668,$A1880,시군구_병원급!$D$5:$D$3668,$D1880)</f>
        <v>1</v>
      </c>
      <c r="BA1880" s="14" t="n">
        <f aca="false">SUMIFS(시군구_병원급!$G$5:$G$3668,시군구_병원급!$A$5:$A$3668,$A1880,시군구_병원급!$D$5:$D$3668,$D1880)</f>
        <v>17</v>
      </c>
      <c r="BB1880" s="14" t="n">
        <f aca="false">SUMIFS(시군구_병원급!$H$5:$H$3668,시군구_병원급!$A$5:$A$3668,$A1880,시군구_병원급!$D$5:$D$3668,$D1880)</f>
        <v>38</v>
      </c>
      <c r="BC1880" s="16" t="n">
        <f aca="false">K1880+AY1880</f>
        <v>37</v>
      </c>
      <c r="BD1880" s="17" t="n">
        <f aca="false">IF(E1880=0,"",(K1880+AY1880)/E1880*1000)</f>
        <v>3.47091932457786</v>
      </c>
      <c r="BE1880" s="16" t="n">
        <f aca="false">AY1880-SUMIFS(시군구_병원급!$E$5:$E$3668,시군구_병원급!$A$5:$A$3668,$A1880,시군구_병원급!$D$5:$D$3668,$D1880-3)</f>
        <v>0</v>
      </c>
      <c r="BF1880" s="16" t="n">
        <f aca="false">IF(AY1880=0,1,0)</f>
        <v>0</v>
      </c>
      <c r="BG1880" s="16" t="n">
        <f aca="false">IF(K1880+AY1880=0,1,0)</f>
        <v>0</v>
      </c>
      <c r="BH1880" s="16" t="n">
        <f aca="false">AF1880+AG1880+AH1880</f>
        <v>37</v>
      </c>
      <c r="BI1880" s="18" t="n">
        <f aca="false">IF(H1880=0,"",BH1880/H1880)</f>
        <v>0.268115942028986</v>
      </c>
      <c r="BJ1880" s="16" t="n">
        <f aca="false">IF(AP1880="","",AP1880+AN1880)</f>
        <v>12</v>
      </c>
    </row>
    <row r="1881" customFormat="false" ht="15" hidden="false" customHeight="true" outlineLevel="0" collapsed="false">
      <c r="A1881" s="9" t="s">
        <v>153</v>
      </c>
      <c r="B1881" s="10" t="s">
        <v>146</v>
      </c>
      <c r="C1881" s="10" t="s">
        <v>154</v>
      </c>
      <c r="D1881" s="9" t="n">
        <v>2024</v>
      </c>
      <c r="E1881" s="11" t="n">
        <v>13829</v>
      </c>
      <c r="F1881" s="11" t="n">
        <v>2024</v>
      </c>
      <c r="G1881" s="11" t="n">
        <v>2016</v>
      </c>
      <c r="H1881" s="11" t="n">
        <v>227</v>
      </c>
      <c r="I1881" s="11" t="n">
        <v>10794</v>
      </c>
      <c r="J1881" s="11" t="n">
        <v>7115</v>
      </c>
      <c r="K1881" s="11" t="n">
        <v>27</v>
      </c>
      <c r="L1881" s="12" t="n">
        <v>16.4147805336612</v>
      </c>
      <c r="M1881" s="12" t="n">
        <v>1.95241882999494</v>
      </c>
      <c r="N1881" s="13" t="n">
        <v>0.659162497683899</v>
      </c>
      <c r="O1881" s="13" t="n">
        <v>0.780533661146865</v>
      </c>
      <c r="P1881" s="13" t="n">
        <v>0.145780605972955</v>
      </c>
      <c r="Q1881" s="13" t="n">
        <v>-0.232532326988179</v>
      </c>
      <c r="R1881" s="13" t="n">
        <v>-0.0963693411026445</v>
      </c>
      <c r="S1881" s="11" t="n">
        <v>-1</v>
      </c>
      <c r="T1881" s="13" t="n">
        <v>-0.0215517241379311</v>
      </c>
      <c r="U1881" s="13" t="n">
        <v>-0.0390812783762129</v>
      </c>
      <c r="V1881" s="11" t="n">
        <v>0</v>
      </c>
      <c r="W1881" s="13"/>
      <c r="X1881" s="11"/>
      <c r="Y1881" s="11"/>
      <c r="Z1881" s="11"/>
      <c r="AA1881" s="11"/>
      <c r="AB1881" s="10" t="s">
        <v>516</v>
      </c>
      <c r="AC1881" s="11" t="n">
        <v>54</v>
      </c>
      <c r="AD1881" s="11" t="n">
        <v>71</v>
      </c>
      <c r="AE1881" s="11" t="n">
        <v>74</v>
      </c>
      <c r="AF1881" s="11" t="n">
        <v>8</v>
      </c>
      <c r="AG1881" s="11" t="n">
        <v>20</v>
      </c>
      <c r="AH1881" s="11" t="n">
        <v>0</v>
      </c>
      <c r="AI1881" s="13" t="n">
        <v>0.237885462555066</v>
      </c>
      <c r="AJ1881" s="13" t="n">
        <v>0.312775330396476</v>
      </c>
      <c r="AK1881" s="13" t="n">
        <v>0.325991189427313</v>
      </c>
      <c r="AL1881" s="13" t="n">
        <v>0.0352422907488987</v>
      </c>
      <c r="AM1881" s="13" t="n">
        <v>0.0881057268722467</v>
      </c>
      <c r="AN1881" s="11" t="n">
        <v>0</v>
      </c>
      <c r="AO1881" s="13" t="n">
        <v>0</v>
      </c>
      <c r="AP1881" s="11" t="n">
        <v>15</v>
      </c>
      <c r="AQ1881" s="11" t="n">
        <v>7</v>
      </c>
      <c r="AR1881" s="13" t="n">
        <v>0.0638297872340426</v>
      </c>
      <c r="AS1881" s="13" t="n">
        <v>0.0297872340425532</v>
      </c>
      <c r="AT1881" s="14" t="n">
        <f aca="false">SUMIFS(시도_소아과개폐업!$C$5:$C$293,시도_소아과개폐업!$A$5:$A$293,$D1881,시도_소아과개폐업!$B$5:$B$293,$B1881)</f>
        <v>29</v>
      </c>
      <c r="AU1881" s="14" t="n">
        <f aca="false">SUMIFS(시도_소아과개폐업!$D$5:$D$293,시도_소아과개폐업!$A$5:$A$293,$D1881,시도_소아과개폐업!$B$5:$B$293,$B1881)</f>
        <v>16</v>
      </c>
      <c r="AV1881" s="14" t="n">
        <f aca="false">SUMIFS(시도_소아과개폐업!$F$5:$F$293,시도_소아과개폐업!$A$5:$A$293,$D1881,시도_소아과개폐업!$B$5:$B$293,$B1881)</f>
        <v>13</v>
      </c>
      <c r="AW1881" s="15" t="n">
        <f aca="false">SUMIFS(시도_소아과개폐업!$G$5:$G$293,시도_소아과개폐업!$A$5:$A$293,$D1881,시도_소아과개폐업!$B$5:$B$293,$B1881)</f>
        <v>0.137931034482759</v>
      </c>
      <c r="AX1881" s="14" t="n">
        <f aca="false">SUMIFS(시도_소아과개폐업!$H$5:$H$293,시도_소아과개폐업!$A$5:$A$293,$D1881,시도_소아과개폐업!$B$5:$B$293,$B1881)</f>
        <v>41</v>
      </c>
      <c r="AY1881" s="14" t="n">
        <f aca="false">SUMIFS(시군구_병원급!$E$5:$E$3668,시군구_병원급!$A$5:$A$3668,$A1881,시군구_병원급!$D$5:$D$3668,$D1881)</f>
        <v>19</v>
      </c>
      <c r="AZ1881" s="14" t="n">
        <f aca="false">SUMIFS(시군구_병원급!$F$5:$F$3668,시군구_병원급!$A$5:$A$3668,$A1881,시군구_병원급!$D$5:$D$3668,$D1881)</f>
        <v>6</v>
      </c>
      <c r="BA1881" s="14" t="n">
        <f aca="false">SUMIFS(시군구_병원급!$G$5:$G$3668,시군구_병원급!$A$5:$A$3668,$A1881,시군구_병원급!$D$5:$D$3668,$D1881)</f>
        <v>27</v>
      </c>
      <c r="BB1881" s="14" t="n">
        <f aca="false">SUMIFS(시군구_병원급!$H$5:$H$3668,시군구_병원급!$A$5:$A$3668,$A1881,시군구_병원급!$D$5:$D$3668,$D1881)</f>
        <v>55</v>
      </c>
      <c r="BC1881" s="16" t="n">
        <f aca="false">K1881+AY1881</f>
        <v>46</v>
      </c>
      <c r="BD1881" s="17" t="n">
        <f aca="false">IF(E1881=0,"",(K1881+AY1881)/E1881*1000)</f>
        <v>3.32634319184323</v>
      </c>
      <c r="BE1881" s="16" t="n">
        <f aca="false">AY1881-SUMIFS(시군구_병원급!$E$5:$E$3668,시군구_병원급!$A$5:$A$3668,$A1881,시군구_병원급!$D$5:$D$3668,$D1881-3)</f>
        <v>-2</v>
      </c>
      <c r="BF1881" s="16" t="n">
        <f aca="false">IF(AY1881=0,1,0)</f>
        <v>0</v>
      </c>
      <c r="BG1881" s="16" t="n">
        <f aca="false">IF(K1881+AY1881=0,1,0)</f>
        <v>0</v>
      </c>
      <c r="BH1881" s="16" t="n">
        <f aca="false">AF1881+AG1881+AH1881</f>
        <v>28</v>
      </c>
      <c r="BI1881" s="18" t="n">
        <f aca="false">IF(H1881=0,"",BH1881/H1881)</f>
        <v>0.123348017621145</v>
      </c>
      <c r="BJ1881" s="16" t="n">
        <f aca="false">IF(AP1881="","",AP1881+AN1881)</f>
        <v>15</v>
      </c>
    </row>
    <row r="1882" customFormat="false" ht="15" hidden="false" customHeight="true" outlineLevel="0" collapsed="false">
      <c r="A1882" s="9" t="s">
        <v>155</v>
      </c>
      <c r="B1882" s="10" t="s">
        <v>146</v>
      </c>
      <c r="C1882" s="10" t="s">
        <v>156</v>
      </c>
      <c r="D1882" s="9" t="n">
        <v>2024</v>
      </c>
      <c r="E1882" s="11" t="n">
        <v>11312</v>
      </c>
      <c r="F1882" s="11" t="n">
        <v>1543</v>
      </c>
      <c r="G1882" s="11" t="n">
        <v>1660</v>
      </c>
      <c r="H1882" s="11" t="n">
        <v>173</v>
      </c>
      <c r="I1882" s="11" t="n">
        <v>8581</v>
      </c>
      <c r="J1882" s="11" t="n">
        <v>5824</v>
      </c>
      <c r="K1882" s="11" t="n">
        <v>15</v>
      </c>
      <c r="L1882" s="12" t="n">
        <v>15.2934936350778</v>
      </c>
      <c r="M1882" s="12" t="n">
        <v>1.32602545968883</v>
      </c>
      <c r="N1882" s="13" t="n">
        <v>0.678708775201026</v>
      </c>
      <c r="O1882" s="13" t="n">
        <v>0.758574964639321</v>
      </c>
      <c r="P1882" s="13" t="n">
        <v>0.146746817538897</v>
      </c>
      <c r="Q1882" s="13" t="n">
        <v>-0.2898041185334</v>
      </c>
      <c r="R1882" s="13" t="n">
        <v>-0.238532110091743</v>
      </c>
      <c r="S1882" s="11" t="n">
        <v>0</v>
      </c>
      <c r="T1882" s="13" t="n">
        <v>-0.0546448087431694</v>
      </c>
      <c r="U1882" s="13" t="n">
        <v>-0.0801800836102476</v>
      </c>
      <c r="V1882" s="11" t="n">
        <v>0</v>
      </c>
      <c r="W1882" s="13"/>
      <c r="X1882" s="11"/>
      <c r="Y1882" s="11"/>
      <c r="Z1882" s="11"/>
      <c r="AA1882" s="11"/>
      <c r="AB1882" s="10" t="s">
        <v>516</v>
      </c>
      <c r="AC1882" s="11" t="n">
        <v>62</v>
      </c>
      <c r="AD1882" s="11" t="n">
        <v>54</v>
      </c>
      <c r="AE1882" s="11" t="n">
        <v>40</v>
      </c>
      <c r="AF1882" s="11" t="n">
        <v>5</v>
      </c>
      <c r="AG1882" s="11" t="n">
        <v>12</v>
      </c>
      <c r="AH1882" s="11" t="n">
        <v>0</v>
      </c>
      <c r="AI1882" s="13" t="n">
        <v>0.358381502890173</v>
      </c>
      <c r="AJ1882" s="13" t="n">
        <v>0.312138728323699</v>
      </c>
      <c r="AK1882" s="13" t="n">
        <v>0.23121387283237</v>
      </c>
      <c r="AL1882" s="13" t="n">
        <v>0.0289017341040462</v>
      </c>
      <c r="AM1882" s="13" t="n">
        <v>0.069364161849711</v>
      </c>
      <c r="AN1882" s="11" t="n">
        <v>3</v>
      </c>
      <c r="AO1882" s="13" t="n">
        <v>0.0170454545454545</v>
      </c>
      <c r="AP1882" s="11" t="n">
        <v>21</v>
      </c>
      <c r="AQ1882" s="11" t="n">
        <v>11</v>
      </c>
      <c r="AR1882" s="13" t="n">
        <v>0.112903225806452</v>
      </c>
      <c r="AS1882" s="13" t="n">
        <v>0.0591397849462366</v>
      </c>
      <c r="AT1882" s="14" t="n">
        <f aca="false">SUMIFS(시도_소아과개폐업!$C$5:$C$293,시도_소아과개폐업!$A$5:$A$293,$D1882,시도_소아과개폐업!$B$5:$B$293,$B1882)</f>
        <v>29</v>
      </c>
      <c r="AU1882" s="14" t="n">
        <f aca="false">SUMIFS(시도_소아과개폐업!$D$5:$D$293,시도_소아과개폐업!$A$5:$A$293,$D1882,시도_소아과개폐업!$B$5:$B$293,$B1882)</f>
        <v>16</v>
      </c>
      <c r="AV1882" s="14" t="n">
        <f aca="false">SUMIFS(시도_소아과개폐업!$F$5:$F$293,시도_소아과개폐업!$A$5:$A$293,$D1882,시도_소아과개폐업!$B$5:$B$293,$B1882)</f>
        <v>13</v>
      </c>
      <c r="AW1882" s="15" t="n">
        <f aca="false">SUMIFS(시도_소아과개폐업!$G$5:$G$293,시도_소아과개폐업!$A$5:$A$293,$D1882,시도_소아과개폐업!$B$5:$B$293,$B1882)</f>
        <v>0.137931034482759</v>
      </c>
      <c r="AX1882" s="14" t="n">
        <f aca="false">SUMIFS(시도_소아과개폐업!$H$5:$H$293,시도_소아과개폐업!$A$5:$A$293,$D1882,시도_소아과개폐업!$B$5:$B$293,$B1882)</f>
        <v>41</v>
      </c>
      <c r="AY1882" s="14" t="n">
        <f aca="false">SUMIFS(시군구_병원급!$E$5:$E$3668,시군구_병원급!$A$5:$A$3668,$A1882,시군구_병원급!$D$5:$D$3668,$D1882)</f>
        <v>5</v>
      </c>
      <c r="AZ1882" s="14" t="n">
        <f aca="false">SUMIFS(시군구_병원급!$F$5:$F$3668,시군구_병원급!$A$5:$A$3668,$A1882,시군구_병원급!$D$5:$D$3668,$D1882)</f>
        <v>0</v>
      </c>
      <c r="BA1882" s="14" t="n">
        <f aca="false">SUMIFS(시군구_병원급!$G$5:$G$3668,시군구_병원급!$A$5:$A$3668,$A1882,시군구_병원급!$D$5:$D$3668,$D1882)</f>
        <v>6</v>
      </c>
      <c r="BB1882" s="14" t="n">
        <f aca="false">SUMIFS(시군구_병원급!$H$5:$H$3668,시군구_병원급!$A$5:$A$3668,$A1882,시군구_병원급!$D$5:$D$3668,$D1882)</f>
        <v>16</v>
      </c>
      <c r="BC1882" s="16" t="n">
        <f aca="false">K1882+AY1882</f>
        <v>20</v>
      </c>
      <c r="BD1882" s="17" t="n">
        <f aca="false">IF(E1882=0,"",(K1882+AY1882)/E1882*1000)</f>
        <v>1.76803394625177</v>
      </c>
      <c r="BE1882" s="16" t="n">
        <f aca="false">AY1882-SUMIFS(시군구_병원급!$E$5:$E$3668,시군구_병원급!$A$5:$A$3668,$A1882,시군구_병원급!$D$5:$D$3668,$D1882-3)</f>
        <v>-1</v>
      </c>
      <c r="BF1882" s="16" t="n">
        <f aca="false">IF(AY1882=0,1,0)</f>
        <v>0</v>
      </c>
      <c r="BG1882" s="16" t="n">
        <f aca="false">IF(K1882+AY1882=0,1,0)</f>
        <v>0</v>
      </c>
      <c r="BH1882" s="16" t="n">
        <f aca="false">AF1882+AG1882+AH1882</f>
        <v>17</v>
      </c>
      <c r="BI1882" s="18" t="n">
        <f aca="false">IF(H1882=0,"",BH1882/H1882)</f>
        <v>0.0982658959537572</v>
      </c>
      <c r="BJ1882" s="16" t="n">
        <f aca="false">IF(AP1882="","",AP1882+AN1882)</f>
        <v>24</v>
      </c>
    </row>
    <row r="1883" customFormat="false" ht="15" hidden="false" customHeight="true" outlineLevel="0" collapsed="false">
      <c r="A1883" s="9" t="s">
        <v>157</v>
      </c>
      <c r="B1883" s="10" t="s">
        <v>146</v>
      </c>
      <c r="C1883" s="10" t="s">
        <v>158</v>
      </c>
      <c r="D1883" s="9" t="n">
        <v>2024</v>
      </c>
      <c r="E1883" s="11" t="n">
        <v>291</v>
      </c>
      <c r="F1883" s="11" t="n">
        <v>58</v>
      </c>
      <c r="G1883" s="11" t="n">
        <v>61</v>
      </c>
      <c r="H1883" s="11" t="n">
        <v>4</v>
      </c>
      <c r="I1883" s="11" t="n">
        <v>230</v>
      </c>
      <c r="J1883" s="11" t="n">
        <v>132</v>
      </c>
      <c r="K1883" s="11" t="n">
        <v>0</v>
      </c>
      <c r="L1883" s="12" t="n">
        <v>13.745704467354</v>
      </c>
      <c r="M1883" s="12" t="n">
        <v>0</v>
      </c>
      <c r="N1883" s="13" t="n">
        <v>0.573913043478261</v>
      </c>
      <c r="O1883" s="13" t="n">
        <v>0.790378006872852</v>
      </c>
      <c r="P1883" s="13" t="n">
        <v>0.209621993127148</v>
      </c>
      <c r="Q1883" s="13" t="n">
        <v>-0.0962732919254659</v>
      </c>
      <c r="R1883" s="13" t="n">
        <v>0.12962962962963</v>
      </c>
      <c r="S1883" s="11" t="n">
        <v>0</v>
      </c>
      <c r="T1883" s="13" t="n">
        <v>0</v>
      </c>
      <c r="U1883" s="13" t="n">
        <v>0</v>
      </c>
      <c r="V1883" s="11" t="n">
        <v>1</v>
      </c>
      <c r="W1883" s="13"/>
      <c r="X1883" s="11"/>
      <c r="Y1883" s="11"/>
      <c r="Z1883" s="11"/>
      <c r="AA1883" s="11"/>
      <c r="AB1883" s="10" t="s">
        <v>516</v>
      </c>
      <c r="AC1883" s="11" t="n">
        <v>3</v>
      </c>
      <c r="AD1883" s="11" t="n">
        <v>0</v>
      </c>
      <c r="AE1883" s="11" t="n">
        <v>0</v>
      </c>
      <c r="AF1883" s="11" t="n">
        <v>0</v>
      </c>
      <c r="AG1883" s="11" t="n">
        <v>1</v>
      </c>
      <c r="AH1883" s="11" t="n">
        <v>0</v>
      </c>
      <c r="AI1883" s="13" t="n">
        <v>0.75</v>
      </c>
      <c r="AJ1883" s="13" t="n">
        <v>0</v>
      </c>
      <c r="AK1883" s="13" t="n">
        <v>0</v>
      </c>
      <c r="AL1883" s="13" t="n">
        <v>0</v>
      </c>
      <c r="AM1883" s="13" t="n">
        <v>0.25</v>
      </c>
      <c r="AN1883" s="11" t="n">
        <v>0</v>
      </c>
      <c r="AO1883" s="13" t="n">
        <v>0</v>
      </c>
      <c r="AP1883" s="11" t="n">
        <v>1</v>
      </c>
      <c r="AQ1883" s="11" t="n">
        <v>0</v>
      </c>
      <c r="AR1883" s="13" t="n">
        <v>0.2</v>
      </c>
      <c r="AS1883" s="13" t="n">
        <v>0</v>
      </c>
      <c r="AT1883" s="14" t="n">
        <f aca="false">SUMIFS(시도_소아과개폐업!$C$5:$C$293,시도_소아과개폐업!$A$5:$A$293,$D1883,시도_소아과개폐업!$B$5:$B$293,$B1883)</f>
        <v>29</v>
      </c>
      <c r="AU1883" s="14" t="n">
        <f aca="false">SUMIFS(시도_소아과개폐업!$D$5:$D$293,시도_소아과개폐업!$A$5:$A$293,$D1883,시도_소아과개폐업!$B$5:$B$293,$B1883)</f>
        <v>16</v>
      </c>
      <c r="AV1883" s="14" t="n">
        <f aca="false">SUMIFS(시도_소아과개폐업!$F$5:$F$293,시도_소아과개폐업!$A$5:$A$293,$D1883,시도_소아과개폐업!$B$5:$B$293,$B1883)</f>
        <v>13</v>
      </c>
      <c r="AW1883" s="15" t="n">
        <f aca="false">SUMIFS(시도_소아과개폐업!$G$5:$G$293,시도_소아과개폐업!$A$5:$A$293,$D1883,시도_소아과개폐업!$B$5:$B$293,$B1883)</f>
        <v>0.137931034482759</v>
      </c>
      <c r="AX1883" s="14" t="n">
        <f aca="false">SUMIFS(시도_소아과개폐업!$H$5:$H$293,시도_소아과개폐업!$A$5:$A$293,$D1883,시도_소아과개폐업!$B$5:$B$293,$B1883)</f>
        <v>41</v>
      </c>
      <c r="AY1883" s="14" t="n">
        <f aca="false">SUMIFS(시군구_병원급!$E$5:$E$3668,시군구_병원급!$A$5:$A$3668,$A1883,시군구_병원급!$D$5:$D$3668,$D1883)</f>
        <v>0</v>
      </c>
      <c r="AZ1883" s="14" t="n">
        <f aca="false">SUMIFS(시군구_병원급!$F$5:$F$3668,시군구_병원급!$A$5:$A$3668,$A1883,시군구_병원급!$D$5:$D$3668,$D1883)</f>
        <v>0</v>
      </c>
      <c r="BA1883" s="14" t="n">
        <f aca="false">SUMIFS(시군구_병원급!$G$5:$G$3668,시군구_병원급!$A$5:$A$3668,$A1883,시군구_병원급!$D$5:$D$3668,$D1883)</f>
        <v>0</v>
      </c>
      <c r="BB1883" s="14" t="n">
        <f aca="false">SUMIFS(시군구_병원급!$H$5:$H$3668,시군구_병원급!$A$5:$A$3668,$A1883,시군구_병원급!$D$5:$D$3668,$D1883)</f>
        <v>0</v>
      </c>
      <c r="BC1883" s="16" t="n">
        <f aca="false">K1883+AY1883</f>
        <v>0</v>
      </c>
      <c r="BD1883" s="17" t="n">
        <f aca="false">IF(E1883=0,"",(K1883+AY1883)/E1883*1000)</f>
        <v>0</v>
      </c>
      <c r="BE1883" s="16" t="n">
        <f aca="false">AY1883-SUMIFS(시군구_병원급!$E$5:$E$3668,시군구_병원급!$A$5:$A$3668,$A1883,시군구_병원급!$D$5:$D$3668,$D1883-3)</f>
        <v>0</v>
      </c>
      <c r="BF1883" s="16" t="n">
        <f aca="false">IF(AY1883=0,1,0)</f>
        <v>1</v>
      </c>
      <c r="BG1883" s="16" t="n">
        <f aca="false">IF(K1883+AY1883=0,1,0)</f>
        <v>1</v>
      </c>
      <c r="BH1883" s="16" t="n">
        <f aca="false">AF1883+AG1883+AH1883</f>
        <v>1</v>
      </c>
      <c r="BI1883" s="18" t="n">
        <f aca="false">IF(H1883=0,"",BH1883/H1883)</f>
        <v>0.25</v>
      </c>
      <c r="BJ1883" s="16" t="n">
        <f aca="false">IF(AP1883="","",AP1883+AN1883)</f>
        <v>1</v>
      </c>
    </row>
    <row r="1884" customFormat="false" ht="15" hidden="false" customHeight="true" outlineLevel="0" collapsed="false">
      <c r="A1884" s="9" t="s">
        <v>159</v>
      </c>
      <c r="B1884" s="10" t="s">
        <v>160</v>
      </c>
      <c r="C1884" s="10" t="s">
        <v>67</v>
      </c>
      <c r="D1884" s="9" t="n">
        <v>2024</v>
      </c>
      <c r="E1884" s="11" t="n">
        <v>6709</v>
      </c>
      <c r="F1884" s="11" t="n">
        <v>1046</v>
      </c>
      <c r="G1884" s="11" t="n">
        <v>1005</v>
      </c>
      <c r="H1884" s="11" t="n">
        <v>107</v>
      </c>
      <c r="I1884" s="11" t="n">
        <v>5183</v>
      </c>
      <c r="J1884" s="11" t="n">
        <v>4164</v>
      </c>
      <c r="K1884" s="11" t="n">
        <v>6</v>
      </c>
      <c r="L1884" s="12" t="n">
        <v>15.9487255924877</v>
      </c>
      <c r="M1884" s="12" t="n">
        <v>0.894321061260993</v>
      </c>
      <c r="N1884" s="13" t="n">
        <v>0.803395716766352</v>
      </c>
      <c r="O1884" s="13" t="n">
        <v>0.772544343419288</v>
      </c>
      <c r="P1884" s="13" t="n">
        <v>0.149798777761216</v>
      </c>
      <c r="Q1884" s="13" t="n">
        <v>0.0914267122173418</v>
      </c>
      <c r="R1884" s="13" t="n">
        <v>0.245353159851301</v>
      </c>
      <c r="S1884" s="11" t="n">
        <v>1</v>
      </c>
      <c r="T1884" s="13" t="n">
        <v>0.0490196078431373</v>
      </c>
      <c r="U1884" s="13" t="n">
        <v>0.069541890218737</v>
      </c>
      <c r="V1884" s="11" t="n">
        <v>0</v>
      </c>
      <c r="W1884" s="13"/>
      <c r="X1884" s="11"/>
      <c r="Y1884" s="11"/>
      <c r="Z1884" s="11"/>
      <c r="AA1884" s="11"/>
      <c r="AB1884" s="10" t="s">
        <v>516</v>
      </c>
      <c r="AC1884" s="11" t="n">
        <v>42</v>
      </c>
      <c r="AD1884" s="11" t="n">
        <v>11</v>
      </c>
      <c r="AE1884" s="11" t="n">
        <v>43</v>
      </c>
      <c r="AF1884" s="11" t="n">
        <v>10</v>
      </c>
      <c r="AG1884" s="11" t="n">
        <v>1</v>
      </c>
      <c r="AH1884" s="11" t="n">
        <v>0</v>
      </c>
      <c r="AI1884" s="13" t="n">
        <v>0.392523364485981</v>
      </c>
      <c r="AJ1884" s="13" t="n">
        <v>0.102803738317757</v>
      </c>
      <c r="AK1884" s="13" t="n">
        <v>0.401869158878505</v>
      </c>
      <c r="AL1884" s="13" t="n">
        <v>0.0934579439252336</v>
      </c>
      <c r="AM1884" s="13" t="n">
        <v>0.00934579439252336</v>
      </c>
      <c r="AN1884" s="11" t="n">
        <v>0</v>
      </c>
      <c r="AO1884" s="13" t="n">
        <v>0</v>
      </c>
      <c r="AP1884" s="11" t="n">
        <v>2</v>
      </c>
      <c r="AQ1884" s="11" t="n">
        <v>7</v>
      </c>
      <c r="AR1884" s="13" t="n">
        <v>0.0196078431372549</v>
      </c>
      <c r="AS1884" s="13" t="n">
        <v>0.0686274509803922</v>
      </c>
      <c r="AT1884" s="14" t="n">
        <f aca="false">SUMIFS(시도_소아과개폐업!$C$5:$C$293,시도_소아과개폐업!$A$5:$A$293,$D1884,시도_소아과개폐업!$B$5:$B$293,$B1884)</f>
        <v>36</v>
      </c>
      <c r="AU1884" s="14" t="n">
        <f aca="false">SUMIFS(시도_소아과개폐업!$D$5:$D$293,시도_소아과개폐업!$A$5:$A$293,$D1884,시도_소아과개폐업!$B$5:$B$293,$B1884)</f>
        <v>20</v>
      </c>
      <c r="AV1884" s="14" t="n">
        <f aca="false">SUMIFS(시도_소아과개폐업!$F$5:$F$293,시도_소아과개폐업!$A$5:$A$293,$D1884,시도_소아과개폐업!$B$5:$B$293,$B1884)</f>
        <v>16</v>
      </c>
      <c r="AW1884" s="15" t="n">
        <f aca="false">SUMIFS(시도_소아과개폐업!$G$5:$G$293,시도_소아과개폐업!$A$5:$A$293,$D1884,시도_소아과개폐업!$B$5:$B$293,$B1884)</f>
        <v>0.13986013986014</v>
      </c>
      <c r="AX1884" s="14" t="n">
        <f aca="false">SUMIFS(시도_소아과개폐업!$H$5:$H$293,시도_소아과개폐업!$A$5:$A$293,$D1884,시도_소아과개폐업!$B$5:$B$293,$B1884)</f>
        <v>63</v>
      </c>
      <c r="AY1884" s="14" t="n">
        <f aca="false">SUMIFS(시군구_병원급!$E$5:$E$3668,시군구_병원급!$A$5:$A$3668,$A1884,시군구_병원급!$D$5:$D$3668,$D1884)</f>
        <v>1</v>
      </c>
      <c r="AZ1884" s="14" t="n">
        <f aca="false">SUMIFS(시군구_병원급!$F$5:$F$3668,시군구_병원급!$A$5:$A$3668,$A1884,시군구_병원급!$D$5:$D$3668,$D1884)</f>
        <v>2</v>
      </c>
      <c r="BA1884" s="14" t="n">
        <f aca="false">SUMIFS(시군구_병원급!$G$5:$G$3668,시군구_병원급!$A$5:$A$3668,$A1884,시군구_병원급!$D$5:$D$3668,$D1884)</f>
        <v>5</v>
      </c>
      <c r="BB1884" s="14" t="n">
        <f aca="false">SUMIFS(시군구_병원급!$H$5:$H$3668,시군구_병원급!$A$5:$A$3668,$A1884,시군구_병원급!$D$5:$D$3668,$D1884)</f>
        <v>13</v>
      </c>
      <c r="BC1884" s="16" t="n">
        <f aca="false">K1884+AY1884</f>
        <v>7</v>
      </c>
      <c r="BD1884" s="17" t="n">
        <f aca="false">IF(E1884=0,"",(K1884+AY1884)/E1884*1000)</f>
        <v>1.04337457147116</v>
      </c>
      <c r="BE1884" s="16" t="n">
        <f aca="false">AY1884-SUMIFS(시군구_병원급!$E$5:$E$3668,시군구_병원급!$A$5:$A$3668,$A1884,시군구_병원급!$D$5:$D$3668,$D1884-3)</f>
        <v>0</v>
      </c>
      <c r="BF1884" s="16" t="n">
        <f aca="false">IF(AY1884=0,1,0)</f>
        <v>0</v>
      </c>
      <c r="BG1884" s="16" t="n">
        <f aca="false">IF(K1884+AY1884=0,1,0)</f>
        <v>0</v>
      </c>
      <c r="BH1884" s="16" t="n">
        <f aca="false">AF1884+AG1884+AH1884</f>
        <v>11</v>
      </c>
      <c r="BI1884" s="18" t="n">
        <f aca="false">IF(H1884=0,"",BH1884/H1884)</f>
        <v>0.102803738317757</v>
      </c>
      <c r="BJ1884" s="16" t="n">
        <f aca="false">IF(AP1884="","",AP1884+AN1884)</f>
        <v>2</v>
      </c>
    </row>
    <row r="1885" customFormat="false" ht="15" hidden="false" customHeight="true" outlineLevel="0" collapsed="false">
      <c r="A1885" s="9" t="s">
        <v>161</v>
      </c>
      <c r="B1885" s="10" t="s">
        <v>160</v>
      </c>
      <c r="C1885" s="10" t="s">
        <v>119</v>
      </c>
      <c r="D1885" s="9" t="n">
        <v>2024</v>
      </c>
      <c r="E1885" s="11" t="n">
        <v>1305</v>
      </c>
      <c r="F1885" s="11" t="n">
        <v>211</v>
      </c>
      <c r="G1885" s="11" t="n">
        <v>219</v>
      </c>
      <c r="H1885" s="11" t="n">
        <v>32</v>
      </c>
      <c r="I1885" s="11" t="n">
        <v>1488</v>
      </c>
      <c r="J1885" s="11" t="n">
        <v>876</v>
      </c>
      <c r="K1885" s="11" t="n">
        <v>2</v>
      </c>
      <c r="L1885" s="12" t="n">
        <v>24.5210727969349</v>
      </c>
      <c r="M1885" s="12" t="n">
        <v>1.53256704980843</v>
      </c>
      <c r="N1885" s="13" t="n">
        <v>0.588709677419355</v>
      </c>
      <c r="O1885" s="13" t="n">
        <v>1.14022988505747</v>
      </c>
      <c r="P1885" s="13" t="n">
        <v>0.167816091954023</v>
      </c>
      <c r="Q1885" s="13" t="n">
        <v>-0.246535796766744</v>
      </c>
      <c r="R1885" s="13" t="n">
        <v>0.0631067961165048</v>
      </c>
      <c r="S1885" s="11" t="n">
        <v>0</v>
      </c>
      <c r="T1885" s="13" t="n">
        <v>-0.0588235294117647</v>
      </c>
      <c r="U1885" s="13" t="n">
        <v>-0.0899082568807339</v>
      </c>
      <c r="V1885" s="11" t="n">
        <v>0</v>
      </c>
      <c r="W1885" s="13"/>
      <c r="X1885" s="11"/>
      <c r="Y1885" s="11"/>
      <c r="Z1885" s="11"/>
      <c r="AA1885" s="11"/>
      <c r="AB1885" s="10" t="s">
        <v>516</v>
      </c>
      <c r="AC1885" s="11" t="n">
        <v>13</v>
      </c>
      <c r="AD1885" s="11" t="n">
        <v>7</v>
      </c>
      <c r="AE1885" s="11" t="n">
        <v>8</v>
      </c>
      <c r="AF1885" s="11" t="n">
        <v>4</v>
      </c>
      <c r="AG1885" s="11" t="n">
        <v>0</v>
      </c>
      <c r="AH1885" s="11" t="n">
        <v>0</v>
      </c>
      <c r="AI1885" s="13" t="n">
        <v>0.40625</v>
      </c>
      <c r="AJ1885" s="13" t="n">
        <v>0.21875</v>
      </c>
      <c r="AK1885" s="13" t="n">
        <v>0.25</v>
      </c>
      <c r="AL1885" s="13" t="n">
        <v>0.125</v>
      </c>
      <c r="AM1885" s="13" t="n">
        <v>0</v>
      </c>
      <c r="AN1885" s="11" t="n">
        <v>0</v>
      </c>
      <c r="AO1885" s="13" t="n">
        <v>0</v>
      </c>
      <c r="AP1885" s="11" t="n">
        <v>4</v>
      </c>
      <c r="AQ1885" s="11" t="n">
        <v>2</v>
      </c>
      <c r="AR1885" s="13" t="n">
        <v>0.117647058823529</v>
      </c>
      <c r="AS1885" s="13" t="n">
        <v>0.0588235294117647</v>
      </c>
      <c r="AT1885" s="14" t="n">
        <f aca="false">SUMIFS(시도_소아과개폐업!$C$5:$C$293,시도_소아과개폐업!$A$5:$A$293,$D1885,시도_소아과개폐업!$B$5:$B$293,$B1885)</f>
        <v>36</v>
      </c>
      <c r="AU1885" s="14" t="n">
        <f aca="false">SUMIFS(시도_소아과개폐업!$D$5:$D$293,시도_소아과개폐업!$A$5:$A$293,$D1885,시도_소아과개폐업!$B$5:$B$293,$B1885)</f>
        <v>20</v>
      </c>
      <c r="AV1885" s="14" t="n">
        <f aca="false">SUMIFS(시도_소아과개폐업!$F$5:$F$293,시도_소아과개폐업!$A$5:$A$293,$D1885,시도_소아과개폐업!$B$5:$B$293,$B1885)</f>
        <v>16</v>
      </c>
      <c r="AW1885" s="15" t="n">
        <f aca="false">SUMIFS(시도_소아과개폐업!$G$5:$G$293,시도_소아과개폐업!$A$5:$A$293,$D1885,시도_소아과개폐업!$B$5:$B$293,$B1885)</f>
        <v>0.13986013986014</v>
      </c>
      <c r="AX1885" s="14" t="n">
        <f aca="false">SUMIFS(시도_소아과개폐업!$H$5:$H$293,시도_소아과개폐업!$A$5:$A$293,$D1885,시도_소아과개폐업!$B$5:$B$293,$B1885)</f>
        <v>63</v>
      </c>
      <c r="AY1885" s="14" t="n">
        <f aca="false">SUMIFS(시군구_병원급!$E$5:$E$3668,시군구_병원급!$A$5:$A$3668,$A1885,시군구_병원급!$D$5:$D$3668,$D1885)</f>
        <v>0</v>
      </c>
      <c r="AZ1885" s="14" t="n">
        <f aca="false">SUMIFS(시군구_병원급!$F$5:$F$3668,시군구_병원급!$A$5:$A$3668,$A1885,시군구_병원급!$D$5:$D$3668,$D1885)</f>
        <v>2</v>
      </c>
      <c r="BA1885" s="14" t="n">
        <f aca="false">SUMIFS(시군구_병원급!$G$5:$G$3668,시군구_병원급!$A$5:$A$3668,$A1885,시군구_병원급!$D$5:$D$3668,$D1885)</f>
        <v>2</v>
      </c>
      <c r="BB1885" s="14" t="n">
        <f aca="false">SUMIFS(시군구_병원급!$H$5:$H$3668,시군구_병원급!$A$5:$A$3668,$A1885,시군구_병원급!$D$5:$D$3668,$D1885)</f>
        <v>2</v>
      </c>
      <c r="BC1885" s="16" t="n">
        <f aca="false">K1885+AY1885</f>
        <v>2</v>
      </c>
      <c r="BD1885" s="17" t="n">
        <f aca="false">IF(E1885=0,"",(K1885+AY1885)/E1885*1000)</f>
        <v>1.53256704980843</v>
      </c>
      <c r="BE1885" s="16" t="n">
        <f aca="false">AY1885-SUMIFS(시군구_병원급!$E$5:$E$3668,시군구_병원급!$A$5:$A$3668,$A1885,시군구_병원급!$D$5:$D$3668,$D1885-3)</f>
        <v>0</v>
      </c>
      <c r="BF1885" s="16" t="n">
        <f aca="false">IF(AY1885=0,1,0)</f>
        <v>1</v>
      </c>
      <c r="BG1885" s="16" t="n">
        <f aca="false">IF(K1885+AY1885=0,1,0)</f>
        <v>0</v>
      </c>
      <c r="BH1885" s="16" t="n">
        <f aca="false">AF1885+AG1885+AH1885</f>
        <v>4</v>
      </c>
      <c r="BI1885" s="18" t="n">
        <f aca="false">IF(H1885=0,"",BH1885/H1885)</f>
        <v>0.125</v>
      </c>
      <c r="BJ1885" s="16" t="n">
        <f aca="false">IF(AP1885="","",AP1885+AN1885)</f>
        <v>4</v>
      </c>
    </row>
    <row r="1886" customFormat="false" ht="15" hidden="false" customHeight="true" outlineLevel="0" collapsed="false">
      <c r="A1886" s="9" t="s">
        <v>162</v>
      </c>
      <c r="B1886" s="10" t="s">
        <v>160</v>
      </c>
      <c r="C1886" s="10" t="s">
        <v>163</v>
      </c>
      <c r="D1886" s="9" t="n">
        <v>2024</v>
      </c>
      <c r="E1886" s="11" t="n">
        <v>12611</v>
      </c>
      <c r="F1886" s="11" t="n">
        <v>2075</v>
      </c>
      <c r="G1886" s="11" t="n">
        <v>1984</v>
      </c>
      <c r="H1886" s="11" t="n">
        <v>190</v>
      </c>
      <c r="I1886" s="11" t="n">
        <v>10013</v>
      </c>
      <c r="J1886" s="11" t="n">
        <v>7367</v>
      </c>
      <c r="K1886" s="11" t="n">
        <v>15</v>
      </c>
      <c r="L1886" s="12" t="n">
        <v>15.0662120371105</v>
      </c>
      <c r="M1886" s="12" t="n">
        <v>1.18943779240346</v>
      </c>
      <c r="N1886" s="13" t="n">
        <v>0.735743533406572</v>
      </c>
      <c r="O1886" s="13" t="n">
        <v>0.793989374355721</v>
      </c>
      <c r="P1886" s="13" t="n">
        <v>0.157322972008564</v>
      </c>
      <c r="Q1886" s="13" t="n">
        <v>-0.0942325648208001</v>
      </c>
      <c r="R1886" s="13" t="n">
        <v>0.0770901194353963</v>
      </c>
      <c r="S1886" s="11" t="n">
        <v>2</v>
      </c>
      <c r="T1886" s="13" t="n">
        <v>0</v>
      </c>
      <c r="U1886" s="13" t="n">
        <v>-0.0071393158155677</v>
      </c>
      <c r="V1886" s="11" t="n">
        <v>0</v>
      </c>
      <c r="W1886" s="13"/>
      <c r="X1886" s="11"/>
      <c r="Y1886" s="11"/>
      <c r="Z1886" s="11"/>
      <c r="AA1886" s="11"/>
      <c r="AB1886" s="10" t="s">
        <v>516</v>
      </c>
      <c r="AC1886" s="11" t="n">
        <v>39</v>
      </c>
      <c r="AD1886" s="11" t="n">
        <v>73</v>
      </c>
      <c r="AE1886" s="11" t="n">
        <v>64</v>
      </c>
      <c r="AF1886" s="11" t="n">
        <v>9</v>
      </c>
      <c r="AG1886" s="11" t="n">
        <v>5</v>
      </c>
      <c r="AH1886" s="11" t="n">
        <v>0</v>
      </c>
      <c r="AI1886" s="13" t="n">
        <v>0.205263157894737</v>
      </c>
      <c r="AJ1886" s="13" t="n">
        <v>0.384210526315789</v>
      </c>
      <c r="AK1886" s="13" t="n">
        <v>0.336842105263158</v>
      </c>
      <c r="AL1886" s="13" t="n">
        <v>0.0473684210526316</v>
      </c>
      <c r="AM1886" s="13" t="n">
        <v>0.0263157894736842</v>
      </c>
      <c r="AN1886" s="11" t="n">
        <v>2</v>
      </c>
      <c r="AO1886" s="13" t="n">
        <v>0.0104166666666667</v>
      </c>
      <c r="AP1886" s="11" t="n">
        <v>8</v>
      </c>
      <c r="AQ1886" s="11" t="n">
        <v>9</v>
      </c>
      <c r="AR1886" s="13" t="n">
        <v>0.0418848167539267</v>
      </c>
      <c r="AS1886" s="13" t="n">
        <v>0.0471204188481675</v>
      </c>
      <c r="AT1886" s="14" t="n">
        <f aca="false">SUMIFS(시도_소아과개폐업!$C$5:$C$293,시도_소아과개폐업!$A$5:$A$293,$D1886,시도_소아과개폐업!$B$5:$B$293,$B1886)</f>
        <v>36</v>
      </c>
      <c r="AU1886" s="14" t="n">
        <f aca="false">SUMIFS(시도_소아과개폐업!$D$5:$D$293,시도_소아과개폐업!$A$5:$A$293,$D1886,시도_소아과개폐업!$B$5:$B$293,$B1886)</f>
        <v>20</v>
      </c>
      <c r="AV1886" s="14" t="n">
        <f aca="false">SUMIFS(시도_소아과개폐업!$F$5:$F$293,시도_소아과개폐업!$A$5:$A$293,$D1886,시도_소아과개폐업!$B$5:$B$293,$B1886)</f>
        <v>16</v>
      </c>
      <c r="AW1886" s="15" t="n">
        <f aca="false">SUMIFS(시도_소아과개폐업!$G$5:$G$293,시도_소아과개폐업!$A$5:$A$293,$D1886,시도_소아과개폐업!$B$5:$B$293,$B1886)</f>
        <v>0.13986013986014</v>
      </c>
      <c r="AX1886" s="14" t="n">
        <f aca="false">SUMIFS(시도_소아과개폐업!$H$5:$H$293,시도_소아과개폐업!$A$5:$A$293,$D1886,시도_소아과개폐업!$B$5:$B$293,$B1886)</f>
        <v>63</v>
      </c>
      <c r="AY1886" s="14" t="n">
        <f aca="false">SUMIFS(시군구_병원급!$E$5:$E$3668,시군구_병원급!$A$5:$A$3668,$A1886,시군구_병원급!$D$5:$D$3668,$D1886)</f>
        <v>10</v>
      </c>
      <c r="AZ1886" s="14" t="n">
        <f aca="false">SUMIFS(시군구_병원급!$F$5:$F$3668,시군구_병원급!$A$5:$A$3668,$A1886,시군구_병원급!$D$5:$D$3668,$D1886)</f>
        <v>2</v>
      </c>
      <c r="BA1886" s="14" t="n">
        <f aca="false">SUMIFS(시군구_병원급!$G$5:$G$3668,시군구_병원급!$A$5:$A$3668,$A1886,시군구_병원급!$D$5:$D$3668,$D1886)</f>
        <v>16</v>
      </c>
      <c r="BB1886" s="14" t="n">
        <f aca="false">SUMIFS(시군구_병원급!$H$5:$H$3668,시군구_병원급!$A$5:$A$3668,$A1886,시군구_병원급!$D$5:$D$3668,$D1886)</f>
        <v>43</v>
      </c>
      <c r="BC1886" s="16" t="n">
        <f aca="false">K1886+AY1886</f>
        <v>25</v>
      </c>
      <c r="BD1886" s="17" t="n">
        <f aca="false">IF(E1886=0,"",(K1886+AY1886)/E1886*1000)</f>
        <v>1.98239632067243</v>
      </c>
      <c r="BE1886" s="16" t="n">
        <f aca="false">AY1886-SUMIFS(시군구_병원급!$E$5:$E$3668,시군구_병원급!$A$5:$A$3668,$A1886,시군구_병원급!$D$5:$D$3668,$D1886-3)</f>
        <v>2</v>
      </c>
      <c r="BF1886" s="16" t="n">
        <f aca="false">IF(AY1886=0,1,0)</f>
        <v>0</v>
      </c>
      <c r="BG1886" s="16" t="n">
        <f aca="false">IF(K1886+AY1886=0,1,0)</f>
        <v>0</v>
      </c>
      <c r="BH1886" s="16" t="n">
        <f aca="false">AF1886+AG1886+AH1886</f>
        <v>14</v>
      </c>
      <c r="BI1886" s="18" t="n">
        <f aca="false">IF(H1886=0,"",BH1886/H1886)</f>
        <v>0.0736842105263158</v>
      </c>
      <c r="BJ1886" s="16" t="n">
        <f aca="false">IF(AP1886="","",AP1886+AN1886)</f>
        <v>10</v>
      </c>
    </row>
    <row r="1887" customFormat="false" ht="15" hidden="false" customHeight="true" outlineLevel="0" collapsed="false">
      <c r="A1887" s="9" t="s">
        <v>164</v>
      </c>
      <c r="B1887" s="10" t="s">
        <v>160</v>
      </c>
      <c r="C1887" s="10" t="s">
        <v>165</v>
      </c>
      <c r="D1887" s="9" t="n">
        <v>2024</v>
      </c>
      <c r="E1887" s="11" t="n">
        <v>16386</v>
      </c>
      <c r="F1887" s="11" t="n">
        <v>2272</v>
      </c>
      <c r="G1887" s="11" t="n">
        <v>2195</v>
      </c>
      <c r="H1887" s="11" t="n">
        <v>247</v>
      </c>
      <c r="I1887" s="11" t="n">
        <v>10295</v>
      </c>
      <c r="J1887" s="11" t="n">
        <v>8508</v>
      </c>
      <c r="K1887" s="11" t="n">
        <v>20</v>
      </c>
      <c r="L1887" s="12" t="n">
        <v>15.0738435249603</v>
      </c>
      <c r="M1887" s="12" t="n">
        <v>1.22055413157574</v>
      </c>
      <c r="N1887" s="13" t="n">
        <v>0.826420592520641</v>
      </c>
      <c r="O1887" s="13" t="n">
        <v>0.62828023922861</v>
      </c>
      <c r="P1887" s="13" t="n">
        <v>0.133955815940437</v>
      </c>
      <c r="Q1887" s="13" t="n">
        <v>-0.138893268169636</v>
      </c>
      <c r="R1887" s="13" t="n">
        <v>-0.114205004035513</v>
      </c>
      <c r="S1887" s="11" t="n">
        <v>2</v>
      </c>
      <c r="T1887" s="13" t="n">
        <v>-0.0237154150197628</v>
      </c>
      <c r="U1887" s="13" t="n">
        <v>-0.0304200414390657</v>
      </c>
      <c r="V1887" s="11" t="n">
        <v>0</v>
      </c>
      <c r="W1887" s="13"/>
      <c r="X1887" s="11"/>
      <c r="Y1887" s="11"/>
      <c r="Z1887" s="11"/>
      <c r="AA1887" s="11"/>
      <c r="AB1887" s="10" t="s">
        <v>516</v>
      </c>
      <c r="AC1887" s="11" t="n">
        <v>61</v>
      </c>
      <c r="AD1887" s="11" t="n">
        <v>49</v>
      </c>
      <c r="AE1887" s="11" t="n">
        <v>117</v>
      </c>
      <c r="AF1887" s="11" t="n">
        <v>18</v>
      </c>
      <c r="AG1887" s="11" t="n">
        <v>2</v>
      </c>
      <c r="AH1887" s="11" t="n">
        <v>0</v>
      </c>
      <c r="AI1887" s="13" t="n">
        <v>0.246963562753036</v>
      </c>
      <c r="AJ1887" s="13" t="n">
        <v>0.198380566801619</v>
      </c>
      <c r="AK1887" s="13" t="n">
        <v>0.473684210526316</v>
      </c>
      <c r="AL1887" s="13" t="n">
        <v>0.0728744939271255</v>
      </c>
      <c r="AM1887" s="13" t="n">
        <v>0.00809716599190283</v>
      </c>
      <c r="AN1887" s="11" t="n">
        <v>1</v>
      </c>
      <c r="AO1887" s="13" t="n">
        <v>0.00403225806451613</v>
      </c>
      <c r="AP1887" s="11" t="n">
        <v>14</v>
      </c>
      <c r="AQ1887" s="11" t="n">
        <v>9</v>
      </c>
      <c r="AR1887" s="13" t="n">
        <v>0.0553359683794466</v>
      </c>
      <c r="AS1887" s="13" t="n">
        <v>0.0355731225296443</v>
      </c>
      <c r="AT1887" s="14" t="n">
        <f aca="false">SUMIFS(시도_소아과개폐업!$C$5:$C$293,시도_소아과개폐업!$A$5:$A$293,$D1887,시도_소아과개폐업!$B$5:$B$293,$B1887)</f>
        <v>36</v>
      </c>
      <c r="AU1887" s="14" t="n">
        <f aca="false">SUMIFS(시도_소아과개폐업!$D$5:$D$293,시도_소아과개폐업!$A$5:$A$293,$D1887,시도_소아과개폐업!$B$5:$B$293,$B1887)</f>
        <v>20</v>
      </c>
      <c r="AV1887" s="14" t="n">
        <f aca="false">SUMIFS(시도_소아과개폐업!$F$5:$F$293,시도_소아과개폐업!$A$5:$A$293,$D1887,시도_소아과개폐업!$B$5:$B$293,$B1887)</f>
        <v>16</v>
      </c>
      <c r="AW1887" s="15" t="n">
        <f aca="false">SUMIFS(시도_소아과개폐업!$G$5:$G$293,시도_소아과개폐업!$A$5:$A$293,$D1887,시도_소아과개폐업!$B$5:$B$293,$B1887)</f>
        <v>0.13986013986014</v>
      </c>
      <c r="AX1887" s="14" t="n">
        <f aca="false">SUMIFS(시도_소아과개폐업!$H$5:$H$293,시도_소아과개폐업!$A$5:$A$293,$D1887,시도_소아과개폐업!$B$5:$B$293,$B1887)</f>
        <v>63</v>
      </c>
      <c r="AY1887" s="14" t="n">
        <f aca="false">SUMIFS(시군구_병원급!$E$5:$E$3668,시군구_병원급!$A$5:$A$3668,$A1887,시군구_병원급!$D$5:$D$3668,$D1887)</f>
        <v>0</v>
      </c>
      <c r="AZ1887" s="14" t="n">
        <f aca="false">SUMIFS(시군구_병원급!$F$5:$F$3668,시군구_병원급!$A$5:$A$3668,$A1887,시군구_병원급!$D$5:$D$3668,$D1887)</f>
        <v>2</v>
      </c>
      <c r="BA1887" s="14" t="n">
        <f aca="false">SUMIFS(시군구_병원급!$G$5:$G$3668,시군구_병원급!$A$5:$A$3668,$A1887,시군구_병원급!$D$5:$D$3668,$D1887)</f>
        <v>6</v>
      </c>
      <c r="BB1887" s="14" t="n">
        <f aca="false">SUMIFS(시군구_병원급!$H$5:$H$3668,시군구_병원급!$A$5:$A$3668,$A1887,시군구_병원급!$D$5:$D$3668,$D1887)</f>
        <v>16</v>
      </c>
      <c r="BC1887" s="16" t="n">
        <f aca="false">K1887+AY1887</f>
        <v>20</v>
      </c>
      <c r="BD1887" s="17" t="n">
        <f aca="false">IF(E1887=0,"",(K1887+AY1887)/E1887*1000)</f>
        <v>1.22055413157574</v>
      </c>
      <c r="BE1887" s="16" t="n">
        <f aca="false">AY1887-SUMIFS(시군구_병원급!$E$5:$E$3668,시군구_병원급!$A$5:$A$3668,$A1887,시군구_병원급!$D$5:$D$3668,$D1887-3)</f>
        <v>0</v>
      </c>
      <c r="BF1887" s="16" t="n">
        <f aca="false">IF(AY1887=0,1,0)</f>
        <v>1</v>
      </c>
      <c r="BG1887" s="16" t="n">
        <f aca="false">IF(K1887+AY1887=0,1,0)</f>
        <v>0</v>
      </c>
      <c r="BH1887" s="16" t="n">
        <f aca="false">AF1887+AG1887+AH1887</f>
        <v>20</v>
      </c>
      <c r="BI1887" s="18" t="n">
        <f aca="false">IF(H1887=0,"",BH1887/H1887)</f>
        <v>0.0809716599190283</v>
      </c>
      <c r="BJ1887" s="16" t="n">
        <f aca="false">IF(AP1887="","",AP1887+AN1887)</f>
        <v>15</v>
      </c>
    </row>
    <row r="1888" customFormat="false" ht="15" hidden="false" customHeight="true" outlineLevel="0" collapsed="false">
      <c r="A1888" s="9" t="s">
        <v>166</v>
      </c>
      <c r="B1888" s="10" t="s">
        <v>160</v>
      </c>
      <c r="C1888" s="10" t="s">
        <v>167</v>
      </c>
      <c r="D1888" s="9" t="n">
        <v>2024</v>
      </c>
      <c r="E1888" s="11" t="n">
        <v>12350</v>
      </c>
      <c r="F1888" s="11" t="n">
        <v>1742</v>
      </c>
      <c r="G1888" s="11" t="n">
        <v>1778</v>
      </c>
      <c r="H1888" s="11" t="n">
        <v>228</v>
      </c>
      <c r="I1888" s="11" t="n">
        <v>10814</v>
      </c>
      <c r="J1888" s="11" t="n">
        <v>7158</v>
      </c>
      <c r="K1888" s="11" t="n">
        <v>30</v>
      </c>
      <c r="L1888" s="12" t="n">
        <v>18.4615384615385</v>
      </c>
      <c r="M1888" s="12" t="n">
        <v>2.42914979757085</v>
      </c>
      <c r="N1888" s="13" t="n">
        <v>0.661919733678565</v>
      </c>
      <c r="O1888" s="13" t="n">
        <v>0.875627530364373</v>
      </c>
      <c r="P1888" s="13" t="n">
        <v>0.143967611336032</v>
      </c>
      <c r="Q1888" s="13" t="n">
        <v>-0.350785890763812</v>
      </c>
      <c r="R1888" s="13" t="n">
        <v>-0.273098937040065</v>
      </c>
      <c r="S1888" s="11" t="n">
        <v>0</v>
      </c>
      <c r="T1888" s="13" t="n">
        <v>-0.0693877551020409</v>
      </c>
      <c r="U1888" s="13" t="n">
        <v>-0.107976573455415</v>
      </c>
      <c r="V1888" s="11" t="n">
        <v>0</v>
      </c>
      <c r="W1888" s="13"/>
      <c r="X1888" s="11"/>
      <c r="Y1888" s="11"/>
      <c r="Z1888" s="11"/>
      <c r="AA1888" s="11"/>
      <c r="AB1888" s="10" t="s">
        <v>516</v>
      </c>
      <c r="AC1888" s="11" t="n">
        <v>49</v>
      </c>
      <c r="AD1888" s="11" t="n">
        <v>86</v>
      </c>
      <c r="AE1888" s="11" t="n">
        <v>80</v>
      </c>
      <c r="AF1888" s="11" t="n">
        <v>10</v>
      </c>
      <c r="AG1888" s="11" t="n">
        <v>3</v>
      </c>
      <c r="AH1888" s="11" t="n">
        <v>0</v>
      </c>
      <c r="AI1888" s="13" t="n">
        <v>0.214912280701754</v>
      </c>
      <c r="AJ1888" s="13" t="n">
        <v>0.37719298245614</v>
      </c>
      <c r="AK1888" s="13" t="n">
        <v>0.350877192982456</v>
      </c>
      <c r="AL1888" s="13" t="n">
        <v>0.043859649122807</v>
      </c>
      <c r="AM1888" s="13" t="n">
        <v>0.0131578947368421</v>
      </c>
      <c r="AN1888" s="11" t="n">
        <v>1</v>
      </c>
      <c r="AO1888" s="13" t="n">
        <v>0.00436681222707424</v>
      </c>
      <c r="AP1888" s="11" t="n">
        <v>19</v>
      </c>
      <c r="AQ1888" s="11" t="n">
        <v>3</v>
      </c>
      <c r="AR1888" s="13" t="n">
        <v>0.0775510204081633</v>
      </c>
      <c r="AS1888" s="13" t="n">
        <v>0.0122448979591837</v>
      </c>
      <c r="AT1888" s="14" t="n">
        <f aca="false">SUMIFS(시도_소아과개폐업!$C$5:$C$293,시도_소아과개폐업!$A$5:$A$293,$D1888,시도_소아과개폐업!$B$5:$B$293,$B1888)</f>
        <v>36</v>
      </c>
      <c r="AU1888" s="14" t="n">
        <f aca="false">SUMIFS(시도_소아과개폐업!$D$5:$D$293,시도_소아과개폐업!$A$5:$A$293,$D1888,시도_소아과개폐업!$B$5:$B$293,$B1888)</f>
        <v>20</v>
      </c>
      <c r="AV1888" s="14" t="n">
        <f aca="false">SUMIFS(시도_소아과개폐업!$F$5:$F$293,시도_소아과개폐업!$A$5:$A$293,$D1888,시도_소아과개폐업!$B$5:$B$293,$B1888)</f>
        <v>16</v>
      </c>
      <c r="AW1888" s="15" t="n">
        <f aca="false">SUMIFS(시도_소아과개폐업!$G$5:$G$293,시도_소아과개폐업!$A$5:$A$293,$D1888,시도_소아과개폐업!$B$5:$B$293,$B1888)</f>
        <v>0.13986013986014</v>
      </c>
      <c r="AX1888" s="14" t="n">
        <f aca="false">SUMIFS(시도_소아과개폐업!$H$5:$H$293,시도_소아과개폐업!$A$5:$A$293,$D1888,시도_소아과개폐업!$B$5:$B$293,$B1888)</f>
        <v>63</v>
      </c>
      <c r="AY1888" s="14" t="n">
        <f aca="false">SUMIFS(시군구_병원급!$E$5:$E$3668,시군구_병원급!$A$5:$A$3668,$A1888,시군구_병원급!$D$5:$D$3668,$D1888)</f>
        <v>12</v>
      </c>
      <c r="AZ1888" s="14" t="n">
        <f aca="false">SUMIFS(시군구_병원급!$F$5:$F$3668,시군구_병원급!$A$5:$A$3668,$A1888,시군구_병원급!$D$5:$D$3668,$D1888)</f>
        <v>2</v>
      </c>
      <c r="BA1888" s="14" t="n">
        <f aca="false">SUMIFS(시군구_병원급!$G$5:$G$3668,시군구_병원급!$A$5:$A$3668,$A1888,시군구_병원급!$D$5:$D$3668,$D1888)</f>
        <v>13</v>
      </c>
      <c r="BB1888" s="14" t="n">
        <f aca="false">SUMIFS(시군구_병원급!$H$5:$H$3668,시군구_병원급!$A$5:$A$3668,$A1888,시군구_병원급!$D$5:$D$3668,$D1888)</f>
        <v>42</v>
      </c>
      <c r="BC1888" s="16" t="n">
        <f aca="false">K1888+AY1888</f>
        <v>42</v>
      </c>
      <c r="BD1888" s="17" t="n">
        <f aca="false">IF(E1888=0,"",(K1888+AY1888)/E1888*1000)</f>
        <v>3.40080971659919</v>
      </c>
      <c r="BE1888" s="16" t="n">
        <f aca="false">AY1888-SUMIFS(시군구_병원급!$E$5:$E$3668,시군구_병원급!$A$5:$A$3668,$A1888,시군구_병원급!$D$5:$D$3668,$D1888-3)</f>
        <v>-1</v>
      </c>
      <c r="BF1888" s="16" t="n">
        <f aca="false">IF(AY1888=0,1,0)</f>
        <v>0</v>
      </c>
      <c r="BG1888" s="16" t="n">
        <f aca="false">IF(K1888+AY1888=0,1,0)</f>
        <v>0</v>
      </c>
      <c r="BH1888" s="16" t="n">
        <f aca="false">AF1888+AG1888+AH1888</f>
        <v>13</v>
      </c>
      <c r="BI1888" s="18" t="n">
        <f aca="false">IF(H1888=0,"",BH1888/H1888)</f>
        <v>0.0570175438596491</v>
      </c>
      <c r="BJ1888" s="16" t="n">
        <f aca="false">IF(AP1888="","",AP1888+AN1888)</f>
        <v>20</v>
      </c>
    </row>
    <row r="1889" customFormat="false" ht="15" hidden="false" customHeight="true" outlineLevel="0" collapsed="false">
      <c r="A1889" s="9" t="s">
        <v>168</v>
      </c>
      <c r="B1889" s="10" t="s">
        <v>160</v>
      </c>
      <c r="C1889" s="10" t="s">
        <v>169</v>
      </c>
      <c r="D1889" s="9" t="n">
        <v>2024</v>
      </c>
      <c r="E1889" s="11" t="n">
        <v>14722</v>
      </c>
      <c r="F1889" s="11" t="n">
        <v>2563</v>
      </c>
      <c r="G1889" s="11" t="n">
        <v>2577</v>
      </c>
      <c r="H1889" s="11" t="n">
        <v>250</v>
      </c>
      <c r="I1889" s="11" t="n">
        <v>12378</v>
      </c>
      <c r="J1889" s="11" t="n">
        <v>9159</v>
      </c>
      <c r="K1889" s="11" t="n">
        <v>24</v>
      </c>
      <c r="L1889" s="12" t="n">
        <v>16.9813883983155</v>
      </c>
      <c r="M1889" s="12" t="n">
        <v>1.63021328623828</v>
      </c>
      <c r="N1889" s="13" t="n">
        <v>0.739941832283083</v>
      </c>
      <c r="O1889" s="13" t="n">
        <v>0.840782502377394</v>
      </c>
      <c r="P1889" s="13" t="n">
        <v>0.175044151609836</v>
      </c>
      <c r="Q1889" s="13" t="n">
        <v>-0.0701698983136487</v>
      </c>
      <c r="R1889" s="13" t="n">
        <v>0.190300230946882</v>
      </c>
      <c r="S1889" s="11" t="n">
        <v>2</v>
      </c>
      <c r="T1889" s="13" t="n">
        <v>-0.0196078431372549</v>
      </c>
      <c r="U1889" s="13" t="n">
        <v>-0.00129094723253187</v>
      </c>
      <c r="V1889" s="11" t="n">
        <v>0</v>
      </c>
      <c r="W1889" s="13"/>
      <c r="X1889" s="11"/>
      <c r="Y1889" s="11"/>
      <c r="Z1889" s="11"/>
      <c r="AA1889" s="11"/>
      <c r="AB1889" s="10" t="s">
        <v>516</v>
      </c>
      <c r="AC1889" s="11" t="n">
        <v>49</v>
      </c>
      <c r="AD1889" s="11" t="n">
        <v>84</v>
      </c>
      <c r="AE1889" s="11" t="n">
        <v>100</v>
      </c>
      <c r="AF1889" s="11" t="n">
        <v>11</v>
      </c>
      <c r="AG1889" s="11" t="n">
        <v>5</v>
      </c>
      <c r="AH1889" s="11" t="n">
        <v>1</v>
      </c>
      <c r="AI1889" s="13" t="n">
        <v>0.196</v>
      </c>
      <c r="AJ1889" s="13" t="n">
        <v>0.336</v>
      </c>
      <c r="AK1889" s="13" t="n">
        <v>0.4</v>
      </c>
      <c r="AL1889" s="13" t="n">
        <v>0.044</v>
      </c>
      <c r="AM1889" s="13" t="n">
        <v>0.02</v>
      </c>
      <c r="AN1889" s="11" t="n">
        <v>2</v>
      </c>
      <c r="AO1889" s="13" t="n">
        <v>0.00793650793650794</v>
      </c>
      <c r="AP1889" s="11" t="n">
        <v>12</v>
      </c>
      <c r="AQ1889" s="11" t="n">
        <v>6</v>
      </c>
      <c r="AR1889" s="13" t="n">
        <v>0.0465116279069767</v>
      </c>
      <c r="AS1889" s="13" t="n">
        <v>0.0232558139534884</v>
      </c>
      <c r="AT1889" s="14" t="n">
        <f aca="false">SUMIFS(시도_소아과개폐업!$C$5:$C$293,시도_소아과개폐업!$A$5:$A$293,$D1889,시도_소아과개폐업!$B$5:$B$293,$B1889)</f>
        <v>36</v>
      </c>
      <c r="AU1889" s="14" t="n">
        <f aca="false">SUMIFS(시도_소아과개폐업!$D$5:$D$293,시도_소아과개폐업!$A$5:$A$293,$D1889,시도_소아과개폐업!$B$5:$B$293,$B1889)</f>
        <v>20</v>
      </c>
      <c r="AV1889" s="14" t="n">
        <f aca="false">SUMIFS(시도_소아과개폐업!$F$5:$F$293,시도_소아과개폐업!$A$5:$A$293,$D1889,시도_소아과개폐업!$B$5:$B$293,$B1889)</f>
        <v>16</v>
      </c>
      <c r="AW1889" s="15" t="n">
        <f aca="false">SUMIFS(시도_소아과개폐업!$G$5:$G$293,시도_소아과개폐업!$A$5:$A$293,$D1889,시도_소아과개폐업!$B$5:$B$293,$B1889)</f>
        <v>0.13986013986014</v>
      </c>
      <c r="AX1889" s="14" t="n">
        <f aca="false">SUMIFS(시도_소아과개폐업!$H$5:$H$293,시도_소아과개폐업!$A$5:$A$293,$D1889,시도_소아과개폐업!$B$5:$B$293,$B1889)</f>
        <v>63</v>
      </c>
      <c r="AY1889" s="14" t="n">
        <f aca="false">SUMIFS(시군구_병원급!$E$5:$E$3668,시군구_병원급!$A$5:$A$3668,$A1889,시군구_병원급!$D$5:$D$3668,$D1889)</f>
        <v>8</v>
      </c>
      <c r="AZ1889" s="14" t="n">
        <f aca="false">SUMIFS(시군구_병원급!$F$5:$F$3668,시군구_병원급!$A$5:$A$3668,$A1889,시군구_병원급!$D$5:$D$3668,$D1889)</f>
        <v>5</v>
      </c>
      <c r="BA1889" s="14" t="n">
        <f aca="false">SUMIFS(시군구_병원급!$G$5:$G$3668,시군구_병원급!$A$5:$A$3668,$A1889,시군구_병원급!$D$5:$D$3668,$D1889)</f>
        <v>13</v>
      </c>
      <c r="BB1889" s="14" t="n">
        <f aca="false">SUMIFS(시군구_병원급!$H$5:$H$3668,시군구_병원급!$A$5:$A$3668,$A1889,시군구_병원급!$D$5:$D$3668,$D1889)</f>
        <v>33</v>
      </c>
      <c r="BC1889" s="16" t="n">
        <f aca="false">K1889+AY1889</f>
        <v>32</v>
      </c>
      <c r="BD1889" s="17" t="n">
        <f aca="false">IF(E1889=0,"",(K1889+AY1889)/E1889*1000)</f>
        <v>2.17361771498438</v>
      </c>
      <c r="BE1889" s="16" t="n">
        <f aca="false">AY1889-SUMIFS(시군구_병원급!$E$5:$E$3668,시군구_병원급!$A$5:$A$3668,$A1889,시군구_병원급!$D$5:$D$3668,$D1889-3)</f>
        <v>-1</v>
      </c>
      <c r="BF1889" s="16" t="n">
        <f aca="false">IF(AY1889=0,1,0)</f>
        <v>0</v>
      </c>
      <c r="BG1889" s="16" t="n">
        <f aca="false">IF(K1889+AY1889=0,1,0)</f>
        <v>0</v>
      </c>
      <c r="BH1889" s="16" t="n">
        <f aca="false">AF1889+AG1889+AH1889</f>
        <v>17</v>
      </c>
      <c r="BI1889" s="18" t="n">
        <f aca="false">IF(H1889=0,"",BH1889/H1889)</f>
        <v>0.068</v>
      </c>
      <c r="BJ1889" s="16" t="n">
        <f aca="false">IF(AP1889="","",AP1889+AN1889)</f>
        <v>14</v>
      </c>
    </row>
    <row r="1890" customFormat="false" ht="15" hidden="false" customHeight="true" outlineLevel="0" collapsed="false">
      <c r="A1890" s="9" t="s">
        <v>170</v>
      </c>
      <c r="B1890" s="10" t="s">
        <v>160</v>
      </c>
      <c r="C1890" s="10" t="s">
        <v>171</v>
      </c>
      <c r="D1890" s="9" t="n">
        <v>2024</v>
      </c>
      <c r="E1890" s="11" t="n">
        <v>6686</v>
      </c>
      <c r="F1890" s="11" t="n">
        <v>1000</v>
      </c>
      <c r="G1890" s="11" t="n">
        <v>994</v>
      </c>
      <c r="H1890" s="11" t="n">
        <v>124</v>
      </c>
      <c r="I1890" s="11" t="n">
        <v>6558</v>
      </c>
      <c r="J1890" s="11" t="n">
        <v>4697</v>
      </c>
      <c r="K1890" s="11" t="n">
        <v>16</v>
      </c>
      <c r="L1890" s="12" t="n">
        <v>18.5462159736763</v>
      </c>
      <c r="M1890" s="12" t="n">
        <v>2.39306012563566</v>
      </c>
      <c r="N1890" s="13" t="n">
        <v>0.716224458676426</v>
      </c>
      <c r="O1890" s="13" t="n">
        <v>0.980855518994915</v>
      </c>
      <c r="P1890" s="13" t="n">
        <v>0.148668860305115</v>
      </c>
      <c r="Q1890" s="13" t="n">
        <v>-0.247411076091851</v>
      </c>
      <c r="R1890" s="13" t="n">
        <v>-0.222222222222222</v>
      </c>
      <c r="S1890" s="11" t="n">
        <v>-1</v>
      </c>
      <c r="T1890" s="13" t="n">
        <v>-0.0814814814814815</v>
      </c>
      <c r="U1890" s="13" t="n">
        <v>-0.063009001285898</v>
      </c>
      <c r="V1890" s="11" t="n">
        <v>0</v>
      </c>
      <c r="W1890" s="13"/>
      <c r="X1890" s="11"/>
      <c r="Y1890" s="11"/>
      <c r="Z1890" s="11"/>
      <c r="AA1890" s="11"/>
      <c r="AB1890" s="10" t="s">
        <v>516</v>
      </c>
      <c r="AC1890" s="11" t="n">
        <v>23</v>
      </c>
      <c r="AD1890" s="11" t="n">
        <v>56</v>
      </c>
      <c r="AE1890" s="11" t="n">
        <v>39</v>
      </c>
      <c r="AF1890" s="11" t="n">
        <v>5</v>
      </c>
      <c r="AG1890" s="11" t="n">
        <v>0</v>
      </c>
      <c r="AH1890" s="11" t="n">
        <v>1</v>
      </c>
      <c r="AI1890" s="13" t="n">
        <v>0.185483870967742</v>
      </c>
      <c r="AJ1890" s="13" t="n">
        <v>0.451612903225806</v>
      </c>
      <c r="AK1890" s="13" t="n">
        <v>0.314516129032258</v>
      </c>
      <c r="AL1890" s="13" t="n">
        <v>0.0403225806451613</v>
      </c>
      <c r="AM1890" s="13" t="n">
        <v>0</v>
      </c>
      <c r="AN1890" s="11" t="n">
        <v>2</v>
      </c>
      <c r="AO1890" s="13" t="n">
        <v>0.0158730158730159</v>
      </c>
      <c r="AP1890" s="11" t="n">
        <v>16</v>
      </c>
      <c r="AQ1890" s="11" t="n">
        <v>2</v>
      </c>
      <c r="AR1890" s="13" t="n">
        <v>0.114285714285714</v>
      </c>
      <c r="AS1890" s="13" t="n">
        <v>0.0142857142857143</v>
      </c>
      <c r="AT1890" s="14" t="n">
        <f aca="false">SUMIFS(시도_소아과개폐업!$C$5:$C$293,시도_소아과개폐업!$A$5:$A$293,$D1890,시도_소아과개폐업!$B$5:$B$293,$B1890)</f>
        <v>36</v>
      </c>
      <c r="AU1890" s="14" t="n">
        <f aca="false">SUMIFS(시도_소아과개폐업!$D$5:$D$293,시도_소아과개폐업!$A$5:$A$293,$D1890,시도_소아과개폐업!$B$5:$B$293,$B1890)</f>
        <v>20</v>
      </c>
      <c r="AV1890" s="14" t="n">
        <f aca="false">SUMIFS(시도_소아과개폐업!$F$5:$F$293,시도_소아과개폐업!$A$5:$A$293,$D1890,시도_소아과개폐업!$B$5:$B$293,$B1890)</f>
        <v>16</v>
      </c>
      <c r="AW1890" s="15" t="n">
        <f aca="false">SUMIFS(시도_소아과개폐업!$G$5:$G$293,시도_소아과개폐업!$A$5:$A$293,$D1890,시도_소아과개폐업!$B$5:$B$293,$B1890)</f>
        <v>0.13986013986014</v>
      </c>
      <c r="AX1890" s="14" t="n">
        <f aca="false">SUMIFS(시도_소아과개폐업!$H$5:$H$293,시도_소아과개폐업!$A$5:$A$293,$D1890,시도_소아과개폐업!$B$5:$B$293,$B1890)</f>
        <v>63</v>
      </c>
      <c r="AY1890" s="14" t="n">
        <f aca="false">SUMIFS(시군구_병원급!$E$5:$E$3668,시군구_병원급!$A$5:$A$3668,$A1890,시군구_병원급!$D$5:$D$3668,$D1890)</f>
        <v>4</v>
      </c>
      <c r="AZ1890" s="14" t="n">
        <f aca="false">SUMIFS(시군구_병원급!$F$5:$F$3668,시군구_병원급!$A$5:$A$3668,$A1890,시군구_병원급!$D$5:$D$3668,$D1890)</f>
        <v>2</v>
      </c>
      <c r="BA1890" s="14" t="n">
        <f aca="false">SUMIFS(시군구_병원급!$G$5:$G$3668,시군구_병원급!$A$5:$A$3668,$A1890,시군구_병원급!$D$5:$D$3668,$D1890)</f>
        <v>10</v>
      </c>
      <c r="BB1890" s="14" t="n">
        <f aca="false">SUMIFS(시군구_병원급!$H$5:$H$3668,시군구_병원급!$A$5:$A$3668,$A1890,시군구_병원급!$D$5:$D$3668,$D1890)</f>
        <v>26</v>
      </c>
      <c r="BC1890" s="16" t="n">
        <f aca="false">K1890+AY1890</f>
        <v>20</v>
      </c>
      <c r="BD1890" s="17" t="n">
        <f aca="false">IF(E1890=0,"",(K1890+AY1890)/E1890*1000)</f>
        <v>2.99132515704457</v>
      </c>
      <c r="BE1890" s="16" t="n">
        <f aca="false">AY1890-SUMIFS(시군구_병원급!$E$5:$E$3668,시군구_병원급!$A$5:$A$3668,$A1890,시군구_병원급!$D$5:$D$3668,$D1890-3)</f>
        <v>-1</v>
      </c>
      <c r="BF1890" s="16" t="n">
        <f aca="false">IF(AY1890=0,1,0)</f>
        <v>0</v>
      </c>
      <c r="BG1890" s="16" t="n">
        <f aca="false">IF(K1890+AY1890=0,1,0)</f>
        <v>0</v>
      </c>
      <c r="BH1890" s="16" t="n">
        <f aca="false">AF1890+AG1890+AH1890</f>
        <v>6</v>
      </c>
      <c r="BI1890" s="18" t="n">
        <f aca="false">IF(H1890=0,"",BH1890/H1890)</f>
        <v>0.0483870967741936</v>
      </c>
      <c r="BJ1890" s="16" t="n">
        <f aca="false">IF(AP1890="","",AP1890+AN1890)</f>
        <v>18</v>
      </c>
    </row>
    <row r="1891" customFormat="false" ht="15" hidden="false" customHeight="true" outlineLevel="0" collapsed="false">
      <c r="A1891" s="9" t="s">
        <v>172</v>
      </c>
      <c r="B1891" s="10" t="s">
        <v>160</v>
      </c>
      <c r="C1891" s="10" t="s">
        <v>117</v>
      </c>
      <c r="D1891" s="9" t="n">
        <v>2024</v>
      </c>
      <c r="E1891" s="11" t="n">
        <v>28289</v>
      </c>
      <c r="F1891" s="11" t="n">
        <v>4235</v>
      </c>
      <c r="G1891" s="11" t="n">
        <v>4196</v>
      </c>
      <c r="H1891" s="11" t="n">
        <v>412</v>
      </c>
      <c r="I1891" s="11" t="n">
        <v>18916</v>
      </c>
      <c r="J1891" s="11" t="n">
        <v>14929</v>
      </c>
      <c r="K1891" s="11" t="n">
        <v>30</v>
      </c>
      <c r="L1891" s="12" t="n">
        <v>14.5639647919686</v>
      </c>
      <c r="M1891" s="12" t="n">
        <v>1.0604828732016</v>
      </c>
      <c r="N1891" s="13" t="n">
        <v>0.789226052019454</v>
      </c>
      <c r="O1891" s="13" t="n">
        <v>0.668669800982714</v>
      </c>
      <c r="P1891" s="13" t="n">
        <v>0.148326204531797</v>
      </c>
      <c r="Q1891" s="13" t="n">
        <v>0.0977493209157936</v>
      </c>
      <c r="R1891" s="13" t="n">
        <v>0.243627741553053</v>
      </c>
      <c r="S1891" s="11" t="n">
        <v>1</v>
      </c>
      <c r="T1891" s="13" t="n">
        <v>0</v>
      </c>
      <c r="U1891" s="13" t="n">
        <v>-0.000369920202927698</v>
      </c>
      <c r="V1891" s="11" t="n">
        <v>0</v>
      </c>
      <c r="W1891" s="13"/>
      <c r="X1891" s="11"/>
      <c r="Y1891" s="11"/>
      <c r="Z1891" s="11"/>
      <c r="AA1891" s="11"/>
      <c r="AB1891" s="10" t="s">
        <v>516</v>
      </c>
      <c r="AC1891" s="11" t="n">
        <v>78</v>
      </c>
      <c r="AD1891" s="11" t="n">
        <v>121</v>
      </c>
      <c r="AE1891" s="11" t="n">
        <v>198</v>
      </c>
      <c r="AF1891" s="11" t="n">
        <v>11</v>
      </c>
      <c r="AG1891" s="11" t="n">
        <v>4</v>
      </c>
      <c r="AH1891" s="11" t="n">
        <v>0</v>
      </c>
      <c r="AI1891" s="13" t="n">
        <v>0.189320388349515</v>
      </c>
      <c r="AJ1891" s="13" t="n">
        <v>0.29368932038835</v>
      </c>
      <c r="AK1891" s="13" t="n">
        <v>0.480582524271845</v>
      </c>
      <c r="AL1891" s="13" t="n">
        <v>0.0266990291262136</v>
      </c>
      <c r="AM1891" s="13" t="n">
        <v>0.00970873786407767</v>
      </c>
      <c r="AN1891" s="11" t="n">
        <v>3</v>
      </c>
      <c r="AO1891" s="13" t="n">
        <v>0.0072289156626506</v>
      </c>
      <c r="AP1891" s="11" t="n">
        <v>18</v>
      </c>
      <c r="AQ1891" s="11" t="n">
        <v>19</v>
      </c>
      <c r="AR1891" s="13" t="n">
        <v>0.0434782608695652</v>
      </c>
      <c r="AS1891" s="13" t="n">
        <v>0.0458937198067633</v>
      </c>
      <c r="AT1891" s="14" t="n">
        <f aca="false">SUMIFS(시도_소아과개폐업!$C$5:$C$293,시도_소아과개폐업!$A$5:$A$293,$D1891,시도_소아과개폐업!$B$5:$B$293,$B1891)</f>
        <v>36</v>
      </c>
      <c r="AU1891" s="14" t="n">
        <f aca="false">SUMIFS(시도_소아과개폐업!$D$5:$D$293,시도_소아과개폐업!$A$5:$A$293,$D1891,시도_소아과개폐업!$B$5:$B$293,$B1891)</f>
        <v>20</v>
      </c>
      <c r="AV1891" s="14" t="n">
        <f aca="false">SUMIFS(시도_소아과개폐업!$F$5:$F$293,시도_소아과개폐업!$A$5:$A$293,$D1891,시도_소아과개폐업!$B$5:$B$293,$B1891)</f>
        <v>16</v>
      </c>
      <c r="AW1891" s="15" t="n">
        <f aca="false">SUMIFS(시도_소아과개폐업!$G$5:$G$293,시도_소아과개폐업!$A$5:$A$293,$D1891,시도_소아과개폐업!$B$5:$B$293,$B1891)</f>
        <v>0.13986013986014</v>
      </c>
      <c r="AX1891" s="14" t="n">
        <f aca="false">SUMIFS(시도_소아과개폐업!$H$5:$H$293,시도_소아과개폐업!$A$5:$A$293,$D1891,시도_소아과개폐업!$B$5:$B$293,$B1891)</f>
        <v>63</v>
      </c>
      <c r="AY1891" s="14" t="n">
        <f aca="false">SUMIFS(시군구_병원급!$E$5:$E$3668,시군구_병원급!$A$5:$A$3668,$A1891,시군구_병원급!$D$5:$D$3668,$D1891)</f>
        <v>6</v>
      </c>
      <c r="AZ1891" s="14" t="n">
        <f aca="false">SUMIFS(시군구_병원급!$F$5:$F$3668,시군구_병원급!$A$5:$A$3668,$A1891,시군구_병원급!$D$5:$D$3668,$D1891)</f>
        <v>6</v>
      </c>
      <c r="BA1891" s="14" t="n">
        <f aca="false">SUMIFS(시군구_병원급!$G$5:$G$3668,시군구_병원급!$A$5:$A$3668,$A1891,시군구_병원급!$D$5:$D$3668,$D1891)</f>
        <v>17</v>
      </c>
      <c r="BB1891" s="14" t="n">
        <f aca="false">SUMIFS(시군구_병원급!$H$5:$H$3668,시군구_병원급!$A$5:$A$3668,$A1891,시군구_병원급!$D$5:$D$3668,$D1891)</f>
        <v>43</v>
      </c>
      <c r="BC1891" s="16" t="n">
        <f aca="false">K1891+AY1891</f>
        <v>36</v>
      </c>
      <c r="BD1891" s="17" t="n">
        <f aca="false">IF(E1891=0,"",(K1891+AY1891)/E1891*1000)</f>
        <v>1.27257944784192</v>
      </c>
      <c r="BE1891" s="16" t="n">
        <f aca="false">AY1891-SUMIFS(시군구_병원급!$E$5:$E$3668,시군구_병원급!$A$5:$A$3668,$A1891,시군구_병원급!$D$5:$D$3668,$D1891-3)</f>
        <v>2</v>
      </c>
      <c r="BF1891" s="16" t="n">
        <f aca="false">IF(AY1891=0,1,0)</f>
        <v>0</v>
      </c>
      <c r="BG1891" s="16" t="n">
        <f aca="false">IF(K1891+AY1891=0,1,0)</f>
        <v>0</v>
      </c>
      <c r="BH1891" s="16" t="n">
        <f aca="false">AF1891+AG1891+AH1891</f>
        <v>15</v>
      </c>
      <c r="BI1891" s="18" t="n">
        <f aca="false">IF(H1891=0,"",BH1891/H1891)</f>
        <v>0.0364077669902913</v>
      </c>
      <c r="BJ1891" s="16" t="n">
        <f aca="false">IF(AP1891="","",AP1891+AN1891)</f>
        <v>21</v>
      </c>
    </row>
    <row r="1892" customFormat="false" ht="15" hidden="false" customHeight="true" outlineLevel="0" collapsed="false">
      <c r="A1892" s="9" t="s">
        <v>173</v>
      </c>
      <c r="B1892" s="10" t="s">
        <v>160</v>
      </c>
      <c r="C1892" s="10" t="s">
        <v>174</v>
      </c>
      <c r="D1892" s="9" t="n">
        <v>2024</v>
      </c>
      <c r="E1892" s="11" t="n">
        <v>1514</v>
      </c>
      <c r="F1892" s="11" t="n">
        <v>240</v>
      </c>
      <c r="G1892" s="11" t="n">
        <v>238</v>
      </c>
      <c r="H1892" s="11" t="n">
        <v>12</v>
      </c>
      <c r="I1892" s="11" t="n">
        <v>727</v>
      </c>
      <c r="J1892" s="11" t="n">
        <v>569</v>
      </c>
      <c r="K1892" s="11" t="n">
        <v>1</v>
      </c>
      <c r="L1892" s="12" t="n">
        <v>7.92602377807133</v>
      </c>
      <c r="M1892" s="12" t="n">
        <v>0.660501981505945</v>
      </c>
      <c r="N1892" s="13" t="n">
        <v>0.782668500687758</v>
      </c>
      <c r="O1892" s="13" t="n">
        <v>0.480184940554822</v>
      </c>
      <c r="P1892" s="13" t="n">
        <v>0.157199471598415</v>
      </c>
      <c r="Q1892" s="13" t="n">
        <v>-0.105200945626478</v>
      </c>
      <c r="R1892" s="13" t="n">
        <v>-0.140794223826715</v>
      </c>
      <c r="S1892" s="11" t="n">
        <v>0</v>
      </c>
      <c r="T1892" s="13" t="n">
        <v>-0.0769230769230769</v>
      </c>
      <c r="U1892" s="13" t="n">
        <v>-0.0267737617135208</v>
      </c>
      <c r="V1892" s="11" t="n">
        <v>0</v>
      </c>
      <c r="W1892" s="13"/>
      <c r="X1892" s="11"/>
      <c r="Y1892" s="11"/>
      <c r="Z1892" s="11"/>
      <c r="AA1892" s="11"/>
      <c r="AB1892" s="10" t="s">
        <v>516</v>
      </c>
      <c r="AC1892" s="11" t="n">
        <v>6</v>
      </c>
      <c r="AD1892" s="11" t="n">
        <v>4</v>
      </c>
      <c r="AE1892" s="11" t="n">
        <v>0</v>
      </c>
      <c r="AF1892" s="11" t="n">
        <v>1</v>
      </c>
      <c r="AG1892" s="11" t="n">
        <v>1</v>
      </c>
      <c r="AH1892" s="11" t="n">
        <v>0</v>
      </c>
      <c r="AI1892" s="13" t="n">
        <v>0.5</v>
      </c>
      <c r="AJ1892" s="13" t="n">
        <v>0.333333333333333</v>
      </c>
      <c r="AK1892" s="13" t="n">
        <v>0</v>
      </c>
      <c r="AL1892" s="13" t="n">
        <v>0.0833333333333333</v>
      </c>
      <c r="AM1892" s="13" t="n">
        <v>0.0833333333333333</v>
      </c>
      <c r="AN1892" s="11" t="n">
        <v>1</v>
      </c>
      <c r="AO1892" s="13" t="n">
        <v>0.0769230769230769</v>
      </c>
      <c r="AP1892" s="11" t="n">
        <v>1</v>
      </c>
      <c r="AQ1892" s="11" t="n">
        <v>0</v>
      </c>
      <c r="AR1892" s="13" t="n">
        <v>0.0714285714285714</v>
      </c>
      <c r="AS1892" s="13" t="n">
        <v>0</v>
      </c>
      <c r="AT1892" s="14" t="n">
        <f aca="false">SUMIFS(시도_소아과개폐업!$C$5:$C$293,시도_소아과개폐업!$A$5:$A$293,$D1892,시도_소아과개폐업!$B$5:$B$293,$B1892)</f>
        <v>36</v>
      </c>
      <c r="AU1892" s="14" t="n">
        <f aca="false">SUMIFS(시도_소아과개폐업!$D$5:$D$293,시도_소아과개폐업!$A$5:$A$293,$D1892,시도_소아과개폐업!$B$5:$B$293,$B1892)</f>
        <v>20</v>
      </c>
      <c r="AV1892" s="14" t="n">
        <f aca="false">SUMIFS(시도_소아과개폐업!$F$5:$F$293,시도_소아과개폐업!$A$5:$A$293,$D1892,시도_소아과개폐업!$B$5:$B$293,$B1892)</f>
        <v>16</v>
      </c>
      <c r="AW1892" s="15" t="n">
        <f aca="false">SUMIFS(시도_소아과개폐업!$G$5:$G$293,시도_소아과개폐업!$A$5:$A$293,$D1892,시도_소아과개폐업!$B$5:$B$293,$B1892)</f>
        <v>0.13986013986014</v>
      </c>
      <c r="AX1892" s="14" t="n">
        <f aca="false">SUMIFS(시도_소아과개폐업!$H$5:$H$293,시도_소아과개폐업!$A$5:$A$293,$D1892,시도_소아과개폐업!$B$5:$B$293,$B1892)</f>
        <v>63</v>
      </c>
      <c r="AY1892" s="14" t="n">
        <f aca="false">SUMIFS(시군구_병원급!$E$5:$E$3668,시군구_병원급!$A$5:$A$3668,$A1892,시군구_병원급!$D$5:$D$3668,$D1892)</f>
        <v>1</v>
      </c>
      <c r="AZ1892" s="14" t="n">
        <f aca="false">SUMIFS(시군구_병원급!$F$5:$F$3668,시군구_병원급!$A$5:$A$3668,$A1892,시군구_병원급!$D$5:$D$3668,$D1892)</f>
        <v>1</v>
      </c>
      <c r="BA1892" s="14" t="n">
        <f aca="false">SUMIFS(시군구_병원급!$G$5:$G$3668,시군구_병원급!$A$5:$A$3668,$A1892,시군구_병원급!$D$5:$D$3668,$D1892)</f>
        <v>2</v>
      </c>
      <c r="BB1892" s="14" t="n">
        <f aca="false">SUMIFS(시군구_병원급!$H$5:$H$3668,시군구_병원급!$A$5:$A$3668,$A1892,시군구_병원급!$D$5:$D$3668,$D1892)</f>
        <v>6</v>
      </c>
      <c r="BC1892" s="16" t="n">
        <f aca="false">K1892+AY1892</f>
        <v>2</v>
      </c>
      <c r="BD1892" s="17" t="n">
        <f aca="false">IF(E1892=0,"",(K1892+AY1892)/E1892*1000)</f>
        <v>1.32100396301189</v>
      </c>
      <c r="BE1892" s="16" t="n">
        <f aca="false">AY1892-SUMIFS(시군구_병원급!$E$5:$E$3668,시군구_병원급!$A$5:$A$3668,$A1892,시군구_병원급!$D$5:$D$3668,$D1892-3)</f>
        <v>0</v>
      </c>
      <c r="BF1892" s="16" t="n">
        <f aca="false">IF(AY1892=0,1,0)</f>
        <v>0</v>
      </c>
      <c r="BG1892" s="16" t="n">
        <f aca="false">IF(K1892+AY1892=0,1,0)</f>
        <v>0</v>
      </c>
      <c r="BH1892" s="16" t="n">
        <f aca="false">AF1892+AG1892+AH1892</f>
        <v>2</v>
      </c>
      <c r="BI1892" s="18" t="n">
        <f aca="false">IF(H1892=0,"",BH1892/H1892)</f>
        <v>0.166666666666667</v>
      </c>
      <c r="BJ1892" s="16" t="n">
        <f aca="false">IF(AP1892="","",AP1892+AN1892)</f>
        <v>2</v>
      </c>
    </row>
    <row r="1893" customFormat="false" ht="15" hidden="false" customHeight="true" outlineLevel="0" collapsed="false">
      <c r="A1893" s="9" t="s">
        <v>175</v>
      </c>
      <c r="B1893" s="10" t="s">
        <v>160</v>
      </c>
      <c r="C1893" s="10" t="s">
        <v>176</v>
      </c>
      <c r="D1893" s="9" t="n">
        <v>2024</v>
      </c>
      <c r="E1893" s="11" t="n">
        <v>345</v>
      </c>
      <c r="F1893" s="11" t="n">
        <v>49</v>
      </c>
      <c r="G1893" s="11" t="n">
        <v>50</v>
      </c>
      <c r="H1893" s="11" t="n">
        <v>11</v>
      </c>
      <c r="I1893" s="11" t="n">
        <v>459</v>
      </c>
      <c r="J1893" s="11" t="n">
        <v>183</v>
      </c>
      <c r="K1893" s="11" t="n">
        <v>0</v>
      </c>
      <c r="L1893" s="12" t="n">
        <v>31.8840579710145</v>
      </c>
      <c r="M1893" s="12" t="n">
        <v>0</v>
      </c>
      <c r="N1893" s="13" t="n">
        <v>0.398692810457516</v>
      </c>
      <c r="O1893" s="13" t="n">
        <v>1.3304347826087</v>
      </c>
      <c r="P1893" s="13" t="n">
        <v>0.144927536231884</v>
      </c>
      <c r="Q1893" s="13" t="n">
        <v>-0.294478527607362</v>
      </c>
      <c r="R1893" s="13" t="n">
        <v>-0.324324324324324</v>
      </c>
      <c r="S1893" s="11" t="n">
        <v>0</v>
      </c>
      <c r="T1893" s="13" t="n">
        <v>-0.153846153846154</v>
      </c>
      <c r="U1893" s="13" t="n">
        <v>-0.105263157894737</v>
      </c>
      <c r="V1893" s="11" t="n">
        <v>1</v>
      </c>
      <c r="W1893" s="13"/>
      <c r="X1893" s="11"/>
      <c r="Y1893" s="11"/>
      <c r="Z1893" s="11"/>
      <c r="AA1893" s="11"/>
      <c r="AB1893" s="10" t="s">
        <v>516</v>
      </c>
      <c r="AC1893" s="11" t="n">
        <v>9</v>
      </c>
      <c r="AD1893" s="11" t="n">
        <v>0</v>
      </c>
      <c r="AE1893" s="11" t="n">
        <v>0</v>
      </c>
      <c r="AF1893" s="11" t="n">
        <v>2</v>
      </c>
      <c r="AG1893" s="11" t="n">
        <v>0</v>
      </c>
      <c r="AH1893" s="11" t="n">
        <v>0</v>
      </c>
      <c r="AI1893" s="13" t="n">
        <v>0.818181818181818</v>
      </c>
      <c r="AJ1893" s="13" t="n">
        <v>0</v>
      </c>
      <c r="AK1893" s="13" t="n">
        <v>0</v>
      </c>
      <c r="AL1893" s="13" t="n">
        <v>0.181818181818182</v>
      </c>
      <c r="AM1893" s="13" t="n">
        <v>0</v>
      </c>
      <c r="AN1893" s="11" t="n">
        <v>2</v>
      </c>
      <c r="AO1893" s="13" t="n">
        <v>0.153846153846154</v>
      </c>
      <c r="AP1893" s="11" t="n">
        <v>0</v>
      </c>
      <c r="AQ1893" s="11" t="n">
        <v>0</v>
      </c>
      <c r="AR1893" s="13" t="n">
        <v>0</v>
      </c>
      <c r="AS1893" s="13" t="n">
        <v>0</v>
      </c>
      <c r="AT1893" s="14" t="n">
        <f aca="false">SUMIFS(시도_소아과개폐업!$C$5:$C$293,시도_소아과개폐업!$A$5:$A$293,$D1893,시도_소아과개폐업!$B$5:$B$293,$B1893)</f>
        <v>36</v>
      </c>
      <c r="AU1893" s="14" t="n">
        <f aca="false">SUMIFS(시도_소아과개폐업!$D$5:$D$293,시도_소아과개폐업!$A$5:$A$293,$D1893,시도_소아과개폐업!$B$5:$B$293,$B1893)</f>
        <v>20</v>
      </c>
      <c r="AV1893" s="14" t="n">
        <f aca="false">SUMIFS(시도_소아과개폐업!$F$5:$F$293,시도_소아과개폐업!$A$5:$A$293,$D1893,시도_소아과개폐업!$B$5:$B$293,$B1893)</f>
        <v>16</v>
      </c>
      <c r="AW1893" s="15" t="n">
        <f aca="false">SUMIFS(시도_소아과개폐업!$G$5:$G$293,시도_소아과개폐업!$A$5:$A$293,$D1893,시도_소아과개폐업!$B$5:$B$293,$B1893)</f>
        <v>0.13986013986014</v>
      </c>
      <c r="AX1893" s="14" t="n">
        <f aca="false">SUMIFS(시도_소아과개폐업!$H$5:$H$293,시도_소아과개폐업!$A$5:$A$293,$D1893,시도_소아과개폐업!$B$5:$B$293,$B1893)</f>
        <v>63</v>
      </c>
      <c r="AY1893" s="14" t="n">
        <f aca="false">SUMIFS(시군구_병원급!$E$5:$E$3668,시군구_병원급!$A$5:$A$3668,$A1893,시군구_병원급!$D$5:$D$3668,$D1893)</f>
        <v>1</v>
      </c>
      <c r="AZ1893" s="14" t="n">
        <f aca="false">SUMIFS(시군구_병원급!$F$5:$F$3668,시군구_병원급!$A$5:$A$3668,$A1893,시군구_병원급!$D$5:$D$3668,$D1893)</f>
        <v>0</v>
      </c>
      <c r="BA1893" s="14" t="n">
        <f aca="false">SUMIFS(시군구_병원급!$G$5:$G$3668,시군구_병원급!$A$5:$A$3668,$A1893,시군구_병원급!$D$5:$D$3668,$D1893)</f>
        <v>1</v>
      </c>
      <c r="BB1893" s="14" t="n">
        <f aca="false">SUMIFS(시군구_병원급!$H$5:$H$3668,시군구_병원급!$A$5:$A$3668,$A1893,시군구_병원급!$D$5:$D$3668,$D1893)</f>
        <v>1</v>
      </c>
      <c r="BC1893" s="16" t="n">
        <f aca="false">K1893+AY1893</f>
        <v>1</v>
      </c>
      <c r="BD1893" s="17" t="n">
        <f aca="false">IF(E1893=0,"",(K1893+AY1893)/E1893*1000)</f>
        <v>2.89855072463768</v>
      </c>
      <c r="BE1893" s="16" t="n">
        <f aca="false">AY1893-SUMIFS(시군구_병원급!$E$5:$E$3668,시군구_병원급!$A$5:$A$3668,$A1893,시군구_병원급!$D$5:$D$3668,$D1893-3)</f>
        <v>0</v>
      </c>
      <c r="BF1893" s="16" t="n">
        <f aca="false">IF(AY1893=0,1,0)</f>
        <v>0</v>
      </c>
      <c r="BG1893" s="16" t="n">
        <f aca="false">IF(K1893+AY1893=0,1,0)</f>
        <v>0</v>
      </c>
      <c r="BH1893" s="16" t="n">
        <f aca="false">AF1893+AG1893+AH1893</f>
        <v>2</v>
      </c>
      <c r="BI1893" s="18" t="n">
        <f aca="false">IF(H1893=0,"",BH1893/H1893)</f>
        <v>0.181818181818182</v>
      </c>
      <c r="BJ1893" s="16" t="n">
        <f aca="false">IF(AP1893="","",AP1893+AN1893)</f>
        <v>2</v>
      </c>
    </row>
    <row r="1894" customFormat="false" ht="15" hidden="false" customHeight="true" outlineLevel="0" collapsed="false">
      <c r="A1894" s="9" t="s">
        <v>177</v>
      </c>
      <c r="B1894" s="10" t="s">
        <v>178</v>
      </c>
      <c r="C1894" s="10" t="s">
        <v>119</v>
      </c>
      <c r="D1894" s="9" t="n">
        <v>2024</v>
      </c>
      <c r="E1894" s="11" t="n">
        <v>3863</v>
      </c>
      <c r="F1894" s="11" t="n">
        <v>596</v>
      </c>
      <c r="G1894" s="11" t="n">
        <v>602</v>
      </c>
      <c r="H1894" s="11" t="n">
        <v>52</v>
      </c>
      <c r="I1894" s="11" t="n">
        <v>2824</v>
      </c>
      <c r="J1894" s="11" t="n">
        <v>2081</v>
      </c>
      <c r="K1894" s="11" t="n">
        <v>7</v>
      </c>
      <c r="L1894" s="12" t="n">
        <v>13.4610406419881</v>
      </c>
      <c r="M1894" s="12" t="n">
        <v>1.81206316334455</v>
      </c>
      <c r="N1894" s="13" t="n">
        <v>0.736898016997167</v>
      </c>
      <c r="O1894" s="13" t="n">
        <v>0.73103805332643</v>
      </c>
      <c r="P1894" s="13" t="n">
        <v>0.155837432047631</v>
      </c>
      <c r="Q1894" s="13" t="n">
        <v>-0.0598685811633001</v>
      </c>
      <c r="R1894" s="13" t="n">
        <v>-0.0579029733959311</v>
      </c>
      <c r="S1894" s="11" t="n">
        <v>2</v>
      </c>
      <c r="T1894" s="13" t="n">
        <v>-0.0545454545454546</v>
      </c>
      <c r="U1894" s="13" t="n">
        <v>-0.094581596665598</v>
      </c>
      <c r="V1894" s="11" t="n">
        <v>0</v>
      </c>
      <c r="W1894" s="13"/>
      <c r="X1894" s="11"/>
      <c r="Y1894" s="11"/>
      <c r="Z1894" s="11"/>
      <c r="AA1894" s="11"/>
      <c r="AB1894" s="10" t="s">
        <v>516</v>
      </c>
      <c r="AC1894" s="11" t="n">
        <v>15</v>
      </c>
      <c r="AD1894" s="11" t="n">
        <v>15</v>
      </c>
      <c r="AE1894" s="11" t="n">
        <v>8</v>
      </c>
      <c r="AF1894" s="11" t="n">
        <v>6</v>
      </c>
      <c r="AG1894" s="11" t="n">
        <v>8</v>
      </c>
      <c r="AH1894" s="11" t="n">
        <v>0</v>
      </c>
      <c r="AI1894" s="13" t="n">
        <v>0.288461538461538</v>
      </c>
      <c r="AJ1894" s="13" t="n">
        <v>0.288461538461538</v>
      </c>
      <c r="AK1894" s="13" t="n">
        <v>0.153846153846154</v>
      </c>
      <c r="AL1894" s="13" t="n">
        <v>0.115384615384615</v>
      </c>
      <c r="AM1894" s="13" t="n">
        <v>0.153846153846154</v>
      </c>
      <c r="AN1894" s="11" t="n">
        <v>1</v>
      </c>
      <c r="AO1894" s="13" t="n">
        <v>0.0188679245283019</v>
      </c>
      <c r="AP1894" s="11" t="n">
        <v>3</v>
      </c>
      <c r="AQ1894" s="11" t="n">
        <v>0</v>
      </c>
      <c r="AR1894" s="13" t="n">
        <v>0.0535714285714286</v>
      </c>
      <c r="AS1894" s="13" t="n">
        <v>0</v>
      </c>
      <c r="AT1894" s="14" t="n">
        <f aca="false">SUMIFS(시도_소아과개폐업!$C$5:$C$293,시도_소아과개폐업!$A$5:$A$293,$D1894,시도_소아과개폐업!$B$5:$B$293,$B1894)</f>
        <v>12</v>
      </c>
      <c r="AU1894" s="14" t="n">
        <f aca="false">SUMIFS(시도_소아과개폐업!$D$5:$D$293,시도_소아과개폐업!$A$5:$A$293,$D1894,시도_소아과개폐업!$B$5:$B$293,$B1894)</f>
        <v>6</v>
      </c>
      <c r="AV1894" s="14" t="n">
        <f aca="false">SUMIFS(시도_소아과개폐업!$F$5:$F$293,시도_소아과개폐업!$A$5:$A$293,$D1894,시도_소아과개폐업!$B$5:$B$293,$B1894)</f>
        <v>6</v>
      </c>
      <c r="AW1894" s="15" t="n">
        <f aca="false">SUMIFS(시도_소아과개폐업!$G$5:$G$293,시도_소아과개폐업!$A$5:$A$293,$D1894,시도_소아과개폐업!$B$5:$B$293,$B1894)</f>
        <v>0.142857142857143</v>
      </c>
      <c r="AX1894" s="14" t="n">
        <f aca="false">SUMIFS(시도_소아과개폐업!$H$5:$H$293,시도_소아과개폐업!$A$5:$A$293,$D1894,시도_소아과개폐업!$B$5:$B$293,$B1894)</f>
        <v>27</v>
      </c>
      <c r="AY1894" s="14" t="n">
        <f aca="false">SUMIFS(시군구_병원급!$E$5:$E$3668,시군구_병원급!$A$5:$A$3668,$A1894,시군구_병원급!$D$5:$D$3668,$D1894)</f>
        <v>5</v>
      </c>
      <c r="AZ1894" s="14" t="n">
        <f aca="false">SUMIFS(시군구_병원급!$F$5:$F$3668,시군구_병원급!$A$5:$A$3668,$A1894,시군구_병원급!$D$5:$D$3668,$D1894)</f>
        <v>3</v>
      </c>
      <c r="BA1894" s="14" t="n">
        <f aca="false">SUMIFS(시군구_병원급!$G$5:$G$3668,시군구_병원급!$A$5:$A$3668,$A1894,시군구_병원급!$D$5:$D$3668,$D1894)</f>
        <v>18</v>
      </c>
      <c r="BB1894" s="14" t="n">
        <f aca="false">SUMIFS(시군구_병원급!$H$5:$H$3668,시군구_병원급!$A$5:$A$3668,$A1894,시군구_병원급!$D$5:$D$3668,$D1894)</f>
        <v>40</v>
      </c>
      <c r="BC1894" s="16" t="n">
        <f aca="false">K1894+AY1894</f>
        <v>12</v>
      </c>
      <c r="BD1894" s="17" t="n">
        <f aca="false">IF(E1894=0,"",(K1894+AY1894)/E1894*1000)</f>
        <v>3.10639399430494</v>
      </c>
      <c r="BE1894" s="16" t="n">
        <f aca="false">AY1894-SUMIFS(시군구_병원급!$E$5:$E$3668,시군구_병원급!$A$5:$A$3668,$A1894,시군구_병원급!$D$5:$D$3668,$D1894-3)</f>
        <v>0</v>
      </c>
      <c r="BF1894" s="16" t="n">
        <f aca="false">IF(AY1894=0,1,0)</f>
        <v>0</v>
      </c>
      <c r="BG1894" s="16" t="n">
        <f aca="false">IF(K1894+AY1894=0,1,0)</f>
        <v>0</v>
      </c>
      <c r="BH1894" s="16" t="n">
        <f aca="false">AF1894+AG1894+AH1894</f>
        <v>14</v>
      </c>
      <c r="BI1894" s="18" t="n">
        <f aca="false">IF(H1894=0,"",BH1894/H1894)</f>
        <v>0.269230769230769</v>
      </c>
      <c r="BJ1894" s="16" t="n">
        <f aca="false">IF(AP1894="","",AP1894+AN1894)</f>
        <v>4</v>
      </c>
    </row>
    <row r="1895" customFormat="false" ht="15" hidden="false" customHeight="true" outlineLevel="0" collapsed="false">
      <c r="A1895" s="9" t="s">
        <v>179</v>
      </c>
      <c r="B1895" s="10" t="s">
        <v>178</v>
      </c>
      <c r="C1895" s="10" t="s">
        <v>117</v>
      </c>
      <c r="D1895" s="9" t="n">
        <v>2024</v>
      </c>
      <c r="E1895" s="11" t="n">
        <v>7560</v>
      </c>
      <c r="F1895" s="11" t="n">
        <v>983</v>
      </c>
      <c r="G1895" s="11" t="n">
        <v>1013</v>
      </c>
      <c r="H1895" s="11" t="n">
        <v>143</v>
      </c>
      <c r="I1895" s="11" t="n">
        <v>6880</v>
      </c>
      <c r="J1895" s="11" t="n">
        <v>4311</v>
      </c>
      <c r="K1895" s="11" t="n">
        <v>7</v>
      </c>
      <c r="L1895" s="12" t="n">
        <v>18.9153439153439</v>
      </c>
      <c r="M1895" s="12" t="n">
        <v>0.925925925925926</v>
      </c>
      <c r="N1895" s="13" t="n">
        <v>0.626598837209302</v>
      </c>
      <c r="O1895" s="13" t="n">
        <v>0.91005291005291</v>
      </c>
      <c r="P1895" s="13" t="n">
        <v>0.133994708994709</v>
      </c>
      <c r="Q1895" s="13" t="n">
        <v>-0.244377811094453</v>
      </c>
      <c r="R1895" s="13" t="n">
        <v>-0.221966205837174</v>
      </c>
      <c r="S1895" s="11" t="n">
        <v>0</v>
      </c>
      <c r="T1895" s="13" t="n">
        <v>-0.111801242236025</v>
      </c>
      <c r="U1895" s="13" t="n">
        <v>-0.0690121786197564</v>
      </c>
      <c r="V1895" s="11" t="n">
        <v>0</v>
      </c>
      <c r="W1895" s="13"/>
      <c r="X1895" s="11"/>
      <c r="Y1895" s="11"/>
      <c r="Z1895" s="11"/>
      <c r="AA1895" s="11"/>
      <c r="AB1895" s="10" t="s">
        <v>516</v>
      </c>
      <c r="AC1895" s="11" t="n">
        <v>21</v>
      </c>
      <c r="AD1895" s="11" t="n">
        <v>47</v>
      </c>
      <c r="AE1895" s="11" t="n">
        <v>54</v>
      </c>
      <c r="AF1895" s="11" t="n">
        <v>7</v>
      </c>
      <c r="AG1895" s="11" t="n">
        <v>14</v>
      </c>
      <c r="AH1895" s="11" t="n">
        <v>0</v>
      </c>
      <c r="AI1895" s="13" t="n">
        <v>0.146853146853147</v>
      </c>
      <c r="AJ1895" s="13" t="n">
        <v>0.328671328671329</v>
      </c>
      <c r="AK1895" s="13" t="n">
        <v>0.377622377622378</v>
      </c>
      <c r="AL1895" s="13" t="n">
        <v>0.048951048951049</v>
      </c>
      <c r="AM1895" s="13" t="n">
        <v>0.0979020979020979</v>
      </c>
      <c r="AN1895" s="11" t="n">
        <v>7</v>
      </c>
      <c r="AO1895" s="13" t="n">
        <v>0.0466666666666667</v>
      </c>
      <c r="AP1895" s="11" t="n">
        <v>19</v>
      </c>
      <c r="AQ1895" s="11" t="n">
        <v>1</v>
      </c>
      <c r="AR1895" s="13" t="n">
        <v>0.113095238095238</v>
      </c>
      <c r="AS1895" s="13" t="n">
        <v>0.00595238095238095</v>
      </c>
      <c r="AT1895" s="14" t="n">
        <f aca="false">SUMIFS(시도_소아과개폐업!$C$5:$C$293,시도_소아과개폐업!$A$5:$A$293,$D1895,시도_소아과개폐업!$B$5:$B$293,$B1895)</f>
        <v>12</v>
      </c>
      <c r="AU1895" s="14" t="n">
        <f aca="false">SUMIFS(시도_소아과개폐업!$D$5:$D$293,시도_소아과개폐업!$A$5:$A$293,$D1895,시도_소아과개폐업!$B$5:$B$293,$B1895)</f>
        <v>6</v>
      </c>
      <c r="AV1895" s="14" t="n">
        <f aca="false">SUMIFS(시도_소아과개폐업!$F$5:$F$293,시도_소아과개폐업!$A$5:$A$293,$D1895,시도_소아과개폐업!$B$5:$B$293,$B1895)</f>
        <v>6</v>
      </c>
      <c r="AW1895" s="15" t="n">
        <f aca="false">SUMIFS(시도_소아과개폐업!$G$5:$G$293,시도_소아과개폐업!$A$5:$A$293,$D1895,시도_소아과개폐업!$B$5:$B$293,$B1895)</f>
        <v>0.142857142857143</v>
      </c>
      <c r="AX1895" s="14" t="n">
        <f aca="false">SUMIFS(시도_소아과개폐업!$H$5:$H$293,시도_소아과개폐업!$A$5:$A$293,$D1895,시도_소아과개폐업!$B$5:$B$293,$B1895)</f>
        <v>27</v>
      </c>
      <c r="AY1895" s="14" t="n">
        <f aca="false">SUMIFS(시군구_병원급!$E$5:$E$3668,시군구_병원급!$A$5:$A$3668,$A1895,시군구_병원급!$D$5:$D$3668,$D1895)</f>
        <v>9</v>
      </c>
      <c r="AZ1895" s="14" t="n">
        <f aca="false">SUMIFS(시군구_병원급!$F$5:$F$3668,시군구_병원급!$A$5:$A$3668,$A1895,시군구_병원급!$D$5:$D$3668,$D1895)</f>
        <v>4</v>
      </c>
      <c r="BA1895" s="14" t="n">
        <f aca="false">SUMIFS(시군구_병원급!$G$5:$G$3668,시군구_병원급!$A$5:$A$3668,$A1895,시군구_병원급!$D$5:$D$3668,$D1895)</f>
        <v>39</v>
      </c>
      <c r="BB1895" s="14" t="n">
        <f aca="false">SUMIFS(시군구_병원급!$H$5:$H$3668,시군구_병원급!$A$5:$A$3668,$A1895,시군구_병원급!$D$5:$D$3668,$D1895)</f>
        <v>89</v>
      </c>
      <c r="BC1895" s="16" t="n">
        <f aca="false">K1895+AY1895</f>
        <v>16</v>
      </c>
      <c r="BD1895" s="17" t="n">
        <f aca="false">IF(E1895=0,"",(K1895+AY1895)/E1895*1000)</f>
        <v>2.11640211640212</v>
      </c>
      <c r="BE1895" s="16" t="n">
        <f aca="false">AY1895-SUMIFS(시군구_병원급!$E$5:$E$3668,시군구_병원급!$A$5:$A$3668,$A1895,시군구_병원급!$D$5:$D$3668,$D1895-3)</f>
        <v>0</v>
      </c>
      <c r="BF1895" s="16" t="n">
        <f aca="false">IF(AY1895=0,1,0)</f>
        <v>0</v>
      </c>
      <c r="BG1895" s="16" t="n">
        <f aca="false">IF(K1895+AY1895=0,1,0)</f>
        <v>0</v>
      </c>
      <c r="BH1895" s="16" t="n">
        <f aca="false">AF1895+AG1895+AH1895</f>
        <v>21</v>
      </c>
      <c r="BI1895" s="18" t="n">
        <f aca="false">IF(H1895=0,"",BH1895/H1895)</f>
        <v>0.146853146853147</v>
      </c>
      <c r="BJ1895" s="16" t="n">
        <f aca="false">IF(AP1895="","",AP1895+AN1895)</f>
        <v>26</v>
      </c>
    </row>
    <row r="1896" customFormat="false" ht="15" hidden="false" customHeight="true" outlineLevel="0" collapsed="false">
      <c r="A1896" s="9" t="s">
        <v>180</v>
      </c>
      <c r="B1896" s="10" t="s">
        <v>178</v>
      </c>
      <c r="C1896" s="10" t="s">
        <v>127</v>
      </c>
      <c r="D1896" s="9" t="n">
        <v>2024</v>
      </c>
      <c r="E1896" s="11" t="n">
        <v>6085</v>
      </c>
      <c r="F1896" s="11" t="n">
        <v>693</v>
      </c>
      <c r="G1896" s="11" t="n">
        <v>683</v>
      </c>
      <c r="H1896" s="11" t="n">
        <v>104</v>
      </c>
      <c r="I1896" s="11" t="n">
        <v>5487</v>
      </c>
      <c r="J1896" s="11" t="n">
        <v>3454</v>
      </c>
      <c r="K1896" s="11" t="n">
        <v>8</v>
      </c>
      <c r="L1896" s="12" t="n">
        <v>17.0912078882498</v>
      </c>
      <c r="M1896" s="12" t="n">
        <v>1.31470829909614</v>
      </c>
      <c r="N1896" s="13" t="n">
        <v>0.629487880444687</v>
      </c>
      <c r="O1896" s="13" t="n">
        <v>0.901725554642564</v>
      </c>
      <c r="P1896" s="13" t="n">
        <v>0.112243221035333</v>
      </c>
      <c r="Q1896" s="13" t="n">
        <v>-0.258198220163355</v>
      </c>
      <c r="R1896" s="13" t="n">
        <v>-0.342637151106834</v>
      </c>
      <c r="S1896" s="11" t="n">
        <v>1</v>
      </c>
      <c r="T1896" s="13" t="n">
        <v>-0.0280373831775701</v>
      </c>
      <c r="U1896" s="13" t="n">
        <v>-0.0124190064794817</v>
      </c>
      <c r="V1896" s="11" t="n">
        <v>0</v>
      </c>
      <c r="W1896" s="13"/>
      <c r="X1896" s="11"/>
      <c r="Y1896" s="11"/>
      <c r="Z1896" s="11"/>
      <c r="AA1896" s="11"/>
      <c r="AB1896" s="10" t="s">
        <v>516</v>
      </c>
      <c r="AC1896" s="11" t="n">
        <v>28</v>
      </c>
      <c r="AD1896" s="11" t="n">
        <v>32</v>
      </c>
      <c r="AE1896" s="11" t="n">
        <v>24</v>
      </c>
      <c r="AF1896" s="11" t="n">
        <v>2</v>
      </c>
      <c r="AG1896" s="11" t="n">
        <v>18</v>
      </c>
      <c r="AH1896" s="11" t="n">
        <v>0</v>
      </c>
      <c r="AI1896" s="13" t="n">
        <v>0.269230769230769</v>
      </c>
      <c r="AJ1896" s="13" t="n">
        <v>0.307692307692308</v>
      </c>
      <c r="AK1896" s="13" t="n">
        <v>0.230769230769231</v>
      </c>
      <c r="AL1896" s="13" t="n">
        <v>0.0192307692307692</v>
      </c>
      <c r="AM1896" s="13" t="n">
        <v>0.173076923076923</v>
      </c>
      <c r="AN1896" s="11" t="n">
        <v>6</v>
      </c>
      <c r="AO1896" s="13" t="n">
        <v>0.0545454545454545</v>
      </c>
      <c r="AP1896" s="11" t="n">
        <v>6</v>
      </c>
      <c r="AQ1896" s="11" t="n">
        <v>4</v>
      </c>
      <c r="AR1896" s="13" t="n">
        <v>0.0535714285714286</v>
      </c>
      <c r="AS1896" s="13" t="n">
        <v>0.0357142857142857</v>
      </c>
      <c r="AT1896" s="14" t="n">
        <f aca="false">SUMIFS(시도_소아과개폐업!$C$5:$C$293,시도_소아과개폐업!$A$5:$A$293,$D1896,시도_소아과개폐업!$B$5:$B$293,$B1896)</f>
        <v>12</v>
      </c>
      <c r="AU1896" s="14" t="n">
        <f aca="false">SUMIFS(시도_소아과개폐업!$D$5:$D$293,시도_소아과개폐업!$A$5:$A$293,$D1896,시도_소아과개폐업!$B$5:$B$293,$B1896)</f>
        <v>6</v>
      </c>
      <c r="AV1896" s="14" t="n">
        <f aca="false">SUMIFS(시도_소아과개폐업!$F$5:$F$293,시도_소아과개폐업!$A$5:$A$293,$D1896,시도_소아과개폐업!$B$5:$B$293,$B1896)</f>
        <v>6</v>
      </c>
      <c r="AW1896" s="15" t="n">
        <f aca="false">SUMIFS(시도_소아과개폐업!$G$5:$G$293,시도_소아과개폐업!$A$5:$A$293,$D1896,시도_소아과개폐업!$B$5:$B$293,$B1896)</f>
        <v>0.142857142857143</v>
      </c>
      <c r="AX1896" s="14" t="n">
        <f aca="false">SUMIFS(시도_소아과개폐업!$H$5:$H$293,시도_소아과개폐업!$A$5:$A$293,$D1896,시도_소아과개폐업!$B$5:$B$293,$B1896)</f>
        <v>27</v>
      </c>
      <c r="AY1896" s="14" t="n">
        <f aca="false">SUMIFS(시군구_병원급!$E$5:$E$3668,시군구_병원급!$A$5:$A$3668,$A1896,시군구_병원급!$D$5:$D$3668,$D1896)</f>
        <v>6</v>
      </c>
      <c r="AZ1896" s="14" t="n">
        <f aca="false">SUMIFS(시군구_병원급!$F$5:$F$3668,시군구_병원급!$A$5:$A$3668,$A1896,시군구_병원급!$D$5:$D$3668,$D1896)</f>
        <v>4</v>
      </c>
      <c r="BA1896" s="14" t="n">
        <f aca="false">SUMIFS(시군구_병원급!$G$5:$G$3668,시군구_병원급!$A$5:$A$3668,$A1896,시군구_병원급!$D$5:$D$3668,$D1896)</f>
        <v>23</v>
      </c>
      <c r="BB1896" s="14" t="n">
        <f aca="false">SUMIFS(시군구_병원급!$H$5:$H$3668,시군구_병원급!$A$5:$A$3668,$A1896,시군구_병원급!$D$5:$D$3668,$D1896)</f>
        <v>61</v>
      </c>
      <c r="BC1896" s="16" t="n">
        <f aca="false">K1896+AY1896</f>
        <v>14</v>
      </c>
      <c r="BD1896" s="17" t="n">
        <f aca="false">IF(E1896=0,"",(K1896+AY1896)/E1896*1000)</f>
        <v>2.30073952341824</v>
      </c>
      <c r="BE1896" s="16" t="n">
        <f aca="false">AY1896-SUMIFS(시군구_병원급!$E$5:$E$3668,시군구_병원급!$A$5:$A$3668,$A1896,시군구_병원급!$D$5:$D$3668,$D1896-3)</f>
        <v>0</v>
      </c>
      <c r="BF1896" s="16" t="n">
        <f aca="false">IF(AY1896=0,1,0)</f>
        <v>0</v>
      </c>
      <c r="BG1896" s="16" t="n">
        <f aca="false">IF(K1896+AY1896=0,1,0)</f>
        <v>0</v>
      </c>
      <c r="BH1896" s="16" t="n">
        <f aca="false">AF1896+AG1896+AH1896</f>
        <v>20</v>
      </c>
      <c r="BI1896" s="18" t="n">
        <f aca="false">IF(H1896=0,"",BH1896/H1896)</f>
        <v>0.192307692307692</v>
      </c>
      <c r="BJ1896" s="16" t="n">
        <f aca="false">IF(AP1896="","",AP1896+AN1896)</f>
        <v>12</v>
      </c>
    </row>
    <row r="1897" customFormat="false" ht="15" hidden="false" customHeight="true" outlineLevel="0" collapsed="false">
      <c r="A1897" s="9" t="s">
        <v>181</v>
      </c>
      <c r="B1897" s="10" t="s">
        <v>178</v>
      </c>
      <c r="C1897" s="10" t="s">
        <v>129</v>
      </c>
      <c r="D1897" s="9" t="n">
        <v>2024</v>
      </c>
      <c r="E1897" s="11" t="n">
        <v>13990</v>
      </c>
      <c r="F1897" s="11" t="n">
        <v>1898</v>
      </c>
      <c r="G1897" s="11" t="n">
        <v>1877</v>
      </c>
      <c r="H1897" s="11" t="n">
        <v>240</v>
      </c>
      <c r="I1897" s="11" t="n">
        <v>11990</v>
      </c>
      <c r="J1897" s="11" t="n">
        <v>7900</v>
      </c>
      <c r="K1897" s="11" t="n">
        <v>8</v>
      </c>
      <c r="L1897" s="12" t="n">
        <v>17.1551107934239</v>
      </c>
      <c r="M1897" s="12" t="n">
        <v>0.571837026447463</v>
      </c>
      <c r="N1897" s="13" t="n">
        <v>0.658882402001668</v>
      </c>
      <c r="O1897" s="13" t="n">
        <v>0.857040743388134</v>
      </c>
      <c r="P1897" s="13" t="n">
        <v>0.134167262330236</v>
      </c>
      <c r="Q1897" s="13" t="n">
        <v>-0.170028476506882</v>
      </c>
      <c r="R1897" s="13" t="n">
        <v>-0.251594896331739</v>
      </c>
      <c r="S1897" s="11" t="n">
        <v>-1</v>
      </c>
      <c r="T1897" s="13" t="n">
        <v>-0.0243902439024391</v>
      </c>
      <c r="U1897" s="13" t="n">
        <v>-0.0367156744597091</v>
      </c>
      <c r="V1897" s="11" t="n">
        <v>0</v>
      </c>
      <c r="W1897" s="13"/>
      <c r="X1897" s="11"/>
      <c r="Y1897" s="11"/>
      <c r="Z1897" s="11"/>
      <c r="AA1897" s="11"/>
      <c r="AB1897" s="10" t="s">
        <v>516</v>
      </c>
      <c r="AC1897" s="11" t="n">
        <v>45</v>
      </c>
      <c r="AD1897" s="11" t="n">
        <v>71</v>
      </c>
      <c r="AE1897" s="11" t="n">
        <v>84</v>
      </c>
      <c r="AF1897" s="11" t="n">
        <v>7</v>
      </c>
      <c r="AG1897" s="11" t="n">
        <v>33</v>
      </c>
      <c r="AH1897" s="11" t="n">
        <v>0</v>
      </c>
      <c r="AI1897" s="13" t="n">
        <v>0.1875</v>
      </c>
      <c r="AJ1897" s="13" t="n">
        <v>0.295833333333333</v>
      </c>
      <c r="AK1897" s="13" t="n">
        <v>0.35</v>
      </c>
      <c r="AL1897" s="13" t="n">
        <v>0.0291666666666667</v>
      </c>
      <c r="AM1897" s="13" t="n">
        <v>0.1375</v>
      </c>
      <c r="AN1897" s="11" t="n">
        <v>8</v>
      </c>
      <c r="AO1897" s="13" t="n">
        <v>0.032258064516129</v>
      </c>
      <c r="AP1897" s="11" t="n">
        <v>13</v>
      </c>
      <c r="AQ1897" s="11" t="n">
        <v>5</v>
      </c>
      <c r="AR1897" s="13" t="n">
        <v>0.05078125</v>
      </c>
      <c r="AS1897" s="13" t="n">
        <v>0.01953125</v>
      </c>
      <c r="AT1897" s="14" t="n">
        <f aca="false">SUMIFS(시도_소아과개폐업!$C$5:$C$293,시도_소아과개폐업!$A$5:$A$293,$D1897,시도_소아과개폐업!$B$5:$B$293,$B1897)</f>
        <v>12</v>
      </c>
      <c r="AU1897" s="14" t="n">
        <f aca="false">SUMIFS(시도_소아과개폐업!$D$5:$D$293,시도_소아과개폐업!$A$5:$A$293,$D1897,시도_소아과개폐업!$B$5:$B$293,$B1897)</f>
        <v>6</v>
      </c>
      <c r="AV1897" s="14" t="n">
        <f aca="false">SUMIFS(시도_소아과개폐업!$F$5:$F$293,시도_소아과개폐업!$A$5:$A$293,$D1897,시도_소아과개폐업!$B$5:$B$293,$B1897)</f>
        <v>6</v>
      </c>
      <c r="AW1897" s="15" t="n">
        <f aca="false">SUMIFS(시도_소아과개폐업!$G$5:$G$293,시도_소아과개폐업!$A$5:$A$293,$D1897,시도_소아과개폐업!$B$5:$B$293,$B1897)</f>
        <v>0.142857142857143</v>
      </c>
      <c r="AX1897" s="14" t="n">
        <f aca="false">SUMIFS(시도_소아과개폐업!$H$5:$H$293,시도_소아과개폐업!$A$5:$A$293,$D1897,시도_소아과개폐업!$B$5:$B$293,$B1897)</f>
        <v>27</v>
      </c>
      <c r="AY1897" s="14" t="n">
        <f aca="false">SUMIFS(시군구_병원급!$E$5:$E$3668,시군구_병원급!$A$5:$A$3668,$A1897,시군구_병원급!$D$5:$D$3668,$D1897)</f>
        <v>14</v>
      </c>
      <c r="AZ1897" s="14" t="n">
        <f aca="false">SUMIFS(시군구_병원급!$F$5:$F$3668,시군구_병원급!$A$5:$A$3668,$A1897,시군구_병원급!$D$5:$D$3668,$D1897)</f>
        <v>6</v>
      </c>
      <c r="BA1897" s="14" t="n">
        <f aca="false">SUMIFS(시군구_병원급!$G$5:$G$3668,시군구_병원급!$A$5:$A$3668,$A1897,시군구_병원급!$D$5:$D$3668,$D1897)</f>
        <v>44</v>
      </c>
      <c r="BB1897" s="14" t="n">
        <f aca="false">SUMIFS(시군구_병원급!$H$5:$H$3668,시군구_병원급!$A$5:$A$3668,$A1897,시군구_병원급!$D$5:$D$3668,$D1897)</f>
        <v>124</v>
      </c>
      <c r="BC1897" s="16" t="n">
        <f aca="false">K1897+AY1897</f>
        <v>22</v>
      </c>
      <c r="BD1897" s="17" t="n">
        <f aca="false">IF(E1897=0,"",(K1897+AY1897)/E1897*1000)</f>
        <v>1.57255182273052</v>
      </c>
      <c r="BE1897" s="16" t="n">
        <f aca="false">AY1897-SUMIFS(시군구_병원급!$E$5:$E$3668,시군구_병원급!$A$5:$A$3668,$A1897,시군구_병원급!$D$5:$D$3668,$D1897-3)</f>
        <v>-1</v>
      </c>
      <c r="BF1897" s="16" t="n">
        <f aca="false">IF(AY1897=0,1,0)</f>
        <v>0</v>
      </c>
      <c r="BG1897" s="16" t="n">
        <f aca="false">IF(K1897+AY1897=0,1,0)</f>
        <v>0</v>
      </c>
      <c r="BH1897" s="16" t="n">
        <f aca="false">AF1897+AG1897+AH1897</f>
        <v>40</v>
      </c>
      <c r="BI1897" s="18" t="n">
        <f aca="false">IF(H1897=0,"",BH1897/H1897)</f>
        <v>0.166666666666667</v>
      </c>
      <c r="BJ1897" s="16" t="n">
        <f aca="false">IF(AP1897="","",AP1897+AN1897)</f>
        <v>21</v>
      </c>
    </row>
    <row r="1898" customFormat="false" ht="15" hidden="false" customHeight="true" outlineLevel="0" collapsed="false">
      <c r="A1898" s="9" t="s">
        <v>182</v>
      </c>
      <c r="B1898" s="10" t="s">
        <v>178</v>
      </c>
      <c r="C1898" s="10" t="s">
        <v>183</v>
      </c>
      <c r="D1898" s="9" t="n">
        <v>2024</v>
      </c>
      <c r="E1898" s="11" t="n">
        <v>13880</v>
      </c>
      <c r="F1898" s="11" t="n">
        <v>1850</v>
      </c>
      <c r="G1898" s="11" t="n">
        <v>1859</v>
      </c>
      <c r="H1898" s="11" t="n">
        <v>289</v>
      </c>
      <c r="I1898" s="11" t="n">
        <v>13840</v>
      </c>
      <c r="J1898" s="11" t="n">
        <v>8838</v>
      </c>
      <c r="K1898" s="11" t="n">
        <v>11</v>
      </c>
      <c r="L1898" s="12" t="n">
        <v>20.821325648415</v>
      </c>
      <c r="M1898" s="12" t="n">
        <v>0.792507204610951</v>
      </c>
      <c r="N1898" s="13" t="n">
        <v>0.638583815028902</v>
      </c>
      <c r="O1898" s="13" t="n">
        <v>0.997118155619597</v>
      </c>
      <c r="P1898" s="13" t="n">
        <v>0.133933717579251</v>
      </c>
      <c r="Q1898" s="13" t="n">
        <v>-0.258586613962929</v>
      </c>
      <c r="R1898" s="13" t="n">
        <v>-0.2467585089141</v>
      </c>
      <c r="S1898" s="11" t="n">
        <v>-3</v>
      </c>
      <c r="T1898" s="13" t="n">
        <v>-0.0647249190938511</v>
      </c>
      <c r="U1898" s="13" t="n">
        <v>-0.0703298179619802</v>
      </c>
      <c r="V1898" s="11" t="n">
        <v>0</v>
      </c>
      <c r="W1898" s="13"/>
      <c r="X1898" s="11"/>
      <c r="Y1898" s="11"/>
      <c r="Z1898" s="11"/>
      <c r="AA1898" s="11"/>
      <c r="AB1898" s="10" t="s">
        <v>516</v>
      </c>
      <c r="AC1898" s="11" t="n">
        <v>58</v>
      </c>
      <c r="AD1898" s="11" t="n">
        <v>90</v>
      </c>
      <c r="AE1898" s="11" t="n">
        <v>111</v>
      </c>
      <c r="AF1898" s="11" t="n">
        <v>6</v>
      </c>
      <c r="AG1898" s="11" t="n">
        <v>23</v>
      </c>
      <c r="AH1898" s="11" t="n">
        <v>1</v>
      </c>
      <c r="AI1898" s="13" t="n">
        <v>0.200692041522491</v>
      </c>
      <c r="AJ1898" s="13" t="n">
        <v>0.311418685121107</v>
      </c>
      <c r="AK1898" s="13" t="n">
        <v>0.384083044982699</v>
      </c>
      <c r="AL1898" s="13" t="n">
        <v>0.0207612456747405</v>
      </c>
      <c r="AM1898" s="13" t="n">
        <v>0.0795847750865052</v>
      </c>
      <c r="AN1898" s="11" t="n">
        <v>5</v>
      </c>
      <c r="AO1898" s="13" t="n">
        <v>0.0170068027210884</v>
      </c>
      <c r="AP1898" s="11" t="n">
        <v>20</v>
      </c>
      <c r="AQ1898" s="11" t="n">
        <v>3</v>
      </c>
      <c r="AR1898" s="13" t="n">
        <v>0.0643086816720257</v>
      </c>
      <c r="AS1898" s="13" t="n">
        <v>0.00964630225080386</v>
      </c>
      <c r="AT1898" s="14" t="n">
        <f aca="false">SUMIFS(시도_소아과개폐업!$C$5:$C$293,시도_소아과개폐업!$A$5:$A$293,$D1898,시도_소아과개폐업!$B$5:$B$293,$B1898)</f>
        <v>12</v>
      </c>
      <c r="AU1898" s="14" t="n">
        <f aca="false">SUMIFS(시도_소아과개폐업!$D$5:$D$293,시도_소아과개폐업!$A$5:$A$293,$D1898,시도_소아과개폐업!$B$5:$B$293,$B1898)</f>
        <v>6</v>
      </c>
      <c r="AV1898" s="14" t="n">
        <f aca="false">SUMIFS(시도_소아과개폐업!$F$5:$F$293,시도_소아과개폐업!$A$5:$A$293,$D1898,시도_소아과개폐업!$B$5:$B$293,$B1898)</f>
        <v>6</v>
      </c>
      <c r="AW1898" s="15" t="n">
        <f aca="false">SUMIFS(시도_소아과개폐업!$G$5:$G$293,시도_소아과개폐업!$A$5:$A$293,$D1898,시도_소아과개폐업!$B$5:$B$293,$B1898)</f>
        <v>0.142857142857143</v>
      </c>
      <c r="AX1898" s="14" t="n">
        <f aca="false">SUMIFS(시도_소아과개폐업!$H$5:$H$293,시도_소아과개폐업!$A$5:$A$293,$D1898,시도_소아과개폐업!$B$5:$B$293,$B1898)</f>
        <v>27</v>
      </c>
      <c r="AY1898" s="14" t="n">
        <f aca="false">SUMIFS(시군구_병원급!$E$5:$E$3668,시군구_병원급!$A$5:$A$3668,$A1898,시군구_병원급!$D$5:$D$3668,$D1898)</f>
        <v>18</v>
      </c>
      <c r="AZ1898" s="14" t="n">
        <f aca="false">SUMIFS(시군구_병원급!$F$5:$F$3668,시군구_병원급!$A$5:$A$3668,$A1898,시군구_병원급!$D$5:$D$3668,$D1898)</f>
        <v>7</v>
      </c>
      <c r="BA1898" s="14" t="n">
        <f aca="false">SUMIFS(시군구_병원급!$G$5:$G$3668,시군구_병원급!$A$5:$A$3668,$A1898,시군구_병원급!$D$5:$D$3668,$D1898)</f>
        <v>32</v>
      </c>
      <c r="BB1898" s="14" t="n">
        <f aca="false">SUMIFS(시군구_병원급!$H$5:$H$3668,시군구_병원급!$A$5:$A$3668,$A1898,시군구_병원급!$D$5:$D$3668,$D1898)</f>
        <v>92</v>
      </c>
      <c r="BC1898" s="16" t="n">
        <f aca="false">K1898+AY1898</f>
        <v>29</v>
      </c>
      <c r="BD1898" s="17" t="n">
        <f aca="false">IF(E1898=0,"",(K1898+AY1898)/E1898*1000)</f>
        <v>2.08933717579251</v>
      </c>
      <c r="BE1898" s="16" t="n">
        <f aca="false">AY1898-SUMIFS(시군구_병원급!$E$5:$E$3668,시군구_병원급!$A$5:$A$3668,$A1898,시군구_병원급!$D$5:$D$3668,$D1898-3)</f>
        <v>0</v>
      </c>
      <c r="BF1898" s="16" t="n">
        <f aca="false">IF(AY1898=0,1,0)</f>
        <v>0</v>
      </c>
      <c r="BG1898" s="16" t="n">
        <f aca="false">IF(K1898+AY1898=0,1,0)</f>
        <v>0</v>
      </c>
      <c r="BH1898" s="16" t="n">
        <f aca="false">AF1898+AG1898+AH1898</f>
        <v>30</v>
      </c>
      <c r="BI1898" s="18" t="n">
        <f aca="false">IF(H1898=0,"",BH1898/H1898)</f>
        <v>0.103806228373702</v>
      </c>
      <c r="BJ1898" s="16" t="n">
        <f aca="false">IF(AP1898="","",AP1898+AN1898)</f>
        <v>25</v>
      </c>
    </row>
    <row r="1899" customFormat="false" ht="15" hidden="false" customHeight="true" outlineLevel="0" collapsed="false">
      <c r="A1899" s="9" t="s">
        <v>184</v>
      </c>
      <c r="B1899" s="10" t="s">
        <v>185</v>
      </c>
      <c r="C1899" s="10" t="s">
        <v>119</v>
      </c>
      <c r="D1899" s="9" t="n">
        <v>2024</v>
      </c>
      <c r="E1899" s="11" t="n">
        <v>6252</v>
      </c>
      <c r="F1899" s="11" t="n">
        <v>1043</v>
      </c>
      <c r="G1899" s="11" t="n">
        <v>995</v>
      </c>
      <c r="H1899" s="11" t="n">
        <v>126</v>
      </c>
      <c r="I1899" s="11" t="n">
        <v>5558</v>
      </c>
      <c r="J1899" s="11" t="n">
        <v>3506</v>
      </c>
      <c r="K1899" s="11" t="n">
        <v>5</v>
      </c>
      <c r="L1899" s="12" t="n">
        <v>20.1535508637236</v>
      </c>
      <c r="M1899" s="12" t="n">
        <v>0.799744081893794</v>
      </c>
      <c r="N1899" s="13" t="n">
        <v>0.630802446923354</v>
      </c>
      <c r="O1899" s="13" t="n">
        <v>0.888995521433141</v>
      </c>
      <c r="P1899" s="13" t="n">
        <v>0.159149072296865</v>
      </c>
      <c r="Q1899" s="13" t="n">
        <v>-0.142622051563357</v>
      </c>
      <c r="R1899" s="13" t="n">
        <v>0.0386221294363256</v>
      </c>
      <c r="S1899" s="11" t="n">
        <v>1</v>
      </c>
      <c r="T1899" s="13" t="n">
        <v>-0.0232558139534884</v>
      </c>
      <c r="U1899" s="13" t="n">
        <v>0.00324909747292423</v>
      </c>
      <c r="V1899" s="11" t="n">
        <v>0</v>
      </c>
      <c r="W1899" s="13"/>
      <c r="X1899" s="11"/>
      <c r="Y1899" s="11"/>
      <c r="Z1899" s="11"/>
      <c r="AA1899" s="11"/>
      <c r="AB1899" s="10" t="s">
        <v>516</v>
      </c>
      <c r="AC1899" s="11" t="n">
        <v>34</v>
      </c>
      <c r="AD1899" s="11" t="n">
        <v>28</v>
      </c>
      <c r="AE1899" s="11" t="n">
        <v>47</v>
      </c>
      <c r="AF1899" s="11" t="n">
        <v>5</v>
      </c>
      <c r="AG1899" s="11" t="n">
        <v>11</v>
      </c>
      <c r="AH1899" s="11" t="n">
        <v>1</v>
      </c>
      <c r="AI1899" s="13" t="n">
        <v>0.26984126984127</v>
      </c>
      <c r="AJ1899" s="13" t="n">
        <v>0.222222222222222</v>
      </c>
      <c r="AK1899" s="13" t="n">
        <v>0.373015873015873</v>
      </c>
      <c r="AL1899" s="13" t="n">
        <v>0.0396825396825397</v>
      </c>
      <c r="AM1899" s="13" t="n">
        <v>0.0873015873015873</v>
      </c>
      <c r="AN1899" s="11" t="n">
        <v>4</v>
      </c>
      <c r="AO1899" s="13" t="n">
        <v>0.0307692307692308</v>
      </c>
      <c r="AP1899" s="11" t="n">
        <v>16</v>
      </c>
      <c r="AQ1899" s="11" t="n">
        <v>13</v>
      </c>
      <c r="AR1899" s="13" t="n">
        <v>0.120300751879699</v>
      </c>
      <c r="AS1899" s="13" t="n">
        <v>0.0977443609022556</v>
      </c>
      <c r="AT1899" s="14" t="n">
        <f aca="false">SUMIFS(시도_소아과개폐업!$C$5:$C$293,시도_소아과개폐업!$A$5:$A$293,$D1899,시도_소아과개폐업!$B$5:$B$293,$B1899)</f>
        <v>11</v>
      </c>
      <c r="AU1899" s="14" t="n">
        <f aca="false">SUMIFS(시도_소아과개폐업!$D$5:$D$293,시도_소아과개폐업!$A$5:$A$293,$D1899,시도_소아과개폐업!$B$5:$B$293,$B1899)</f>
        <v>9</v>
      </c>
      <c r="AV1899" s="14" t="n">
        <f aca="false">SUMIFS(시도_소아과개폐업!$F$5:$F$293,시도_소아과개폐업!$A$5:$A$293,$D1899,시도_소아과개폐업!$B$5:$B$293,$B1899)</f>
        <v>2</v>
      </c>
      <c r="AW1899" s="15" t="n">
        <f aca="false">SUMIFS(시도_소아과개폐업!$G$5:$G$293,시도_소아과개폐업!$A$5:$A$293,$D1899,시도_소아과개폐업!$B$5:$B$293,$B1899)</f>
        <v>0.160714285714286</v>
      </c>
      <c r="AX1899" s="14" t="n">
        <f aca="false">SUMIFS(시도_소아과개폐업!$H$5:$H$293,시도_소아과개폐업!$A$5:$A$293,$D1899,시도_소아과개폐업!$B$5:$B$293,$B1899)</f>
        <v>31</v>
      </c>
      <c r="AY1899" s="14" t="n">
        <f aca="false">SUMIFS(시군구_병원급!$E$5:$E$3668,시군구_병원급!$A$5:$A$3668,$A1899,시군구_병원급!$D$5:$D$3668,$D1899)</f>
        <v>1</v>
      </c>
      <c r="AZ1899" s="14" t="n">
        <f aca="false">SUMIFS(시군구_병원급!$F$5:$F$3668,시군구_병원급!$A$5:$A$3668,$A1899,시군구_병원급!$D$5:$D$3668,$D1899)</f>
        <v>1</v>
      </c>
      <c r="BA1899" s="14" t="n">
        <f aca="false">SUMIFS(시군구_병원급!$G$5:$G$3668,시군구_병원급!$A$5:$A$3668,$A1899,시군구_병원급!$D$5:$D$3668,$D1899)</f>
        <v>4</v>
      </c>
      <c r="BB1899" s="14" t="n">
        <f aca="false">SUMIFS(시군구_병원급!$H$5:$H$3668,시군구_병원급!$A$5:$A$3668,$A1899,시군구_병원급!$D$5:$D$3668,$D1899)</f>
        <v>22</v>
      </c>
      <c r="BC1899" s="16" t="n">
        <f aca="false">K1899+AY1899</f>
        <v>6</v>
      </c>
      <c r="BD1899" s="17" t="n">
        <f aca="false">IF(E1899=0,"",(K1899+AY1899)/E1899*1000)</f>
        <v>0.959692898272553</v>
      </c>
      <c r="BE1899" s="16" t="n">
        <f aca="false">AY1899-SUMIFS(시군구_병원급!$E$5:$E$3668,시군구_병원급!$A$5:$A$3668,$A1899,시군구_병원급!$D$5:$D$3668,$D1899-3)</f>
        <v>0</v>
      </c>
      <c r="BF1899" s="16" t="n">
        <f aca="false">IF(AY1899=0,1,0)</f>
        <v>0</v>
      </c>
      <c r="BG1899" s="16" t="n">
        <f aca="false">IF(K1899+AY1899=0,1,0)</f>
        <v>0</v>
      </c>
      <c r="BH1899" s="16" t="n">
        <f aca="false">AF1899+AG1899+AH1899</f>
        <v>17</v>
      </c>
      <c r="BI1899" s="18" t="n">
        <f aca="false">IF(H1899=0,"",BH1899/H1899)</f>
        <v>0.134920634920635</v>
      </c>
      <c r="BJ1899" s="16" t="n">
        <f aca="false">IF(AP1899="","",AP1899+AN1899)</f>
        <v>20</v>
      </c>
    </row>
    <row r="1900" customFormat="false" ht="15" hidden="false" customHeight="true" outlineLevel="0" collapsed="false">
      <c r="A1900" s="9" t="s">
        <v>186</v>
      </c>
      <c r="B1900" s="10" t="s">
        <v>185</v>
      </c>
      <c r="C1900" s="10" t="s">
        <v>67</v>
      </c>
      <c r="D1900" s="9" t="n">
        <v>2024</v>
      </c>
      <c r="E1900" s="11" t="n">
        <v>6043</v>
      </c>
      <c r="F1900" s="11" t="n">
        <v>868</v>
      </c>
      <c r="G1900" s="11" t="n">
        <v>852</v>
      </c>
      <c r="H1900" s="11" t="n">
        <v>110</v>
      </c>
      <c r="I1900" s="11" t="n">
        <v>4566</v>
      </c>
      <c r="J1900" s="11" t="n">
        <v>3199</v>
      </c>
      <c r="K1900" s="11" t="n">
        <v>6</v>
      </c>
      <c r="L1900" s="12" t="n">
        <v>18.202879364554</v>
      </c>
      <c r="M1900" s="12" t="n">
        <v>0.992884328975674</v>
      </c>
      <c r="N1900" s="13" t="n">
        <v>0.700613228208498</v>
      </c>
      <c r="O1900" s="13" t="n">
        <v>0.755584974350488</v>
      </c>
      <c r="P1900" s="13" t="n">
        <v>0.140989574714546</v>
      </c>
      <c r="Q1900" s="13" t="n">
        <v>-0.12089031131801</v>
      </c>
      <c r="R1900" s="13" t="n">
        <v>-0.0759219088937093</v>
      </c>
      <c r="S1900" s="11" t="n">
        <v>-3</v>
      </c>
      <c r="T1900" s="13" t="n">
        <v>-0.0756302521008403</v>
      </c>
      <c r="U1900" s="13" t="n">
        <v>-0.0431684828164292</v>
      </c>
      <c r="V1900" s="11" t="n">
        <v>0</v>
      </c>
      <c r="W1900" s="13"/>
      <c r="X1900" s="11"/>
      <c r="Y1900" s="11"/>
      <c r="Z1900" s="11"/>
      <c r="AA1900" s="11"/>
      <c r="AB1900" s="10" t="s">
        <v>516</v>
      </c>
      <c r="AC1900" s="11" t="n">
        <v>24</v>
      </c>
      <c r="AD1900" s="11" t="n">
        <v>26</v>
      </c>
      <c r="AE1900" s="11" t="n">
        <v>46</v>
      </c>
      <c r="AF1900" s="11" t="n">
        <v>5</v>
      </c>
      <c r="AG1900" s="11" t="n">
        <v>7</v>
      </c>
      <c r="AH1900" s="11" t="n">
        <v>2</v>
      </c>
      <c r="AI1900" s="13" t="n">
        <v>0.218181818181818</v>
      </c>
      <c r="AJ1900" s="13" t="n">
        <v>0.236363636363636</v>
      </c>
      <c r="AK1900" s="13" t="n">
        <v>0.418181818181818</v>
      </c>
      <c r="AL1900" s="13" t="n">
        <v>0.0454545454545455</v>
      </c>
      <c r="AM1900" s="13" t="n">
        <v>0.0636363636363636</v>
      </c>
      <c r="AN1900" s="11" t="n">
        <v>3</v>
      </c>
      <c r="AO1900" s="13" t="n">
        <v>0.0265486725663717</v>
      </c>
      <c r="AP1900" s="11" t="n">
        <v>17</v>
      </c>
      <c r="AQ1900" s="11" t="n">
        <v>7</v>
      </c>
      <c r="AR1900" s="13" t="n">
        <v>0.138211382113821</v>
      </c>
      <c r="AS1900" s="13" t="n">
        <v>0.0569105691056911</v>
      </c>
      <c r="AT1900" s="14" t="n">
        <f aca="false">SUMIFS(시도_소아과개폐업!$C$5:$C$293,시도_소아과개폐업!$A$5:$A$293,$D1900,시도_소아과개폐업!$B$5:$B$293,$B1900)</f>
        <v>11</v>
      </c>
      <c r="AU1900" s="14" t="n">
        <f aca="false">SUMIFS(시도_소아과개폐업!$D$5:$D$293,시도_소아과개폐업!$A$5:$A$293,$D1900,시도_소아과개폐업!$B$5:$B$293,$B1900)</f>
        <v>9</v>
      </c>
      <c r="AV1900" s="14" t="n">
        <f aca="false">SUMIFS(시도_소아과개폐업!$F$5:$F$293,시도_소아과개폐업!$A$5:$A$293,$D1900,시도_소아과개폐업!$B$5:$B$293,$B1900)</f>
        <v>2</v>
      </c>
      <c r="AW1900" s="15" t="n">
        <f aca="false">SUMIFS(시도_소아과개폐업!$G$5:$G$293,시도_소아과개폐업!$A$5:$A$293,$D1900,시도_소아과개폐업!$B$5:$B$293,$B1900)</f>
        <v>0.160714285714286</v>
      </c>
      <c r="AX1900" s="14" t="n">
        <f aca="false">SUMIFS(시도_소아과개폐업!$H$5:$H$293,시도_소아과개폐업!$A$5:$A$293,$D1900,시도_소아과개폐업!$B$5:$B$293,$B1900)</f>
        <v>31</v>
      </c>
      <c r="AY1900" s="14" t="n">
        <f aca="false">SUMIFS(시군구_병원급!$E$5:$E$3668,시군구_병원급!$A$5:$A$3668,$A1900,시군구_병원급!$D$5:$D$3668,$D1900)</f>
        <v>2</v>
      </c>
      <c r="AZ1900" s="14" t="n">
        <f aca="false">SUMIFS(시군구_병원급!$F$5:$F$3668,시군구_병원급!$A$5:$A$3668,$A1900,시군구_병원급!$D$5:$D$3668,$D1900)</f>
        <v>3</v>
      </c>
      <c r="BA1900" s="14" t="n">
        <f aca="false">SUMIFS(시군구_병원급!$G$5:$G$3668,시군구_병원급!$A$5:$A$3668,$A1900,시군구_병원급!$D$5:$D$3668,$D1900)</f>
        <v>8</v>
      </c>
      <c r="BB1900" s="14" t="n">
        <f aca="false">SUMIFS(시군구_병원급!$H$5:$H$3668,시군구_병원급!$A$5:$A$3668,$A1900,시군구_병원급!$D$5:$D$3668,$D1900)</f>
        <v>25</v>
      </c>
      <c r="BC1900" s="16" t="n">
        <f aca="false">K1900+AY1900</f>
        <v>8</v>
      </c>
      <c r="BD1900" s="17" t="n">
        <f aca="false">IF(E1900=0,"",(K1900+AY1900)/E1900*1000)</f>
        <v>1.32384577196757</v>
      </c>
      <c r="BE1900" s="16" t="n">
        <f aca="false">AY1900-SUMIFS(시군구_병원급!$E$5:$E$3668,시군구_병원급!$A$5:$A$3668,$A1900,시군구_병원급!$D$5:$D$3668,$D1900-3)</f>
        <v>0</v>
      </c>
      <c r="BF1900" s="16" t="n">
        <f aca="false">IF(AY1900=0,1,0)</f>
        <v>0</v>
      </c>
      <c r="BG1900" s="16" t="n">
        <f aca="false">IF(K1900+AY1900=0,1,0)</f>
        <v>0</v>
      </c>
      <c r="BH1900" s="16" t="n">
        <f aca="false">AF1900+AG1900+AH1900</f>
        <v>14</v>
      </c>
      <c r="BI1900" s="18" t="n">
        <f aca="false">IF(H1900=0,"",BH1900/H1900)</f>
        <v>0.127272727272727</v>
      </c>
      <c r="BJ1900" s="16" t="n">
        <f aca="false">IF(AP1900="","",AP1900+AN1900)</f>
        <v>20</v>
      </c>
    </row>
    <row r="1901" customFormat="false" ht="15" hidden="false" customHeight="true" outlineLevel="0" collapsed="false">
      <c r="A1901" s="9" t="s">
        <v>187</v>
      </c>
      <c r="B1901" s="10" t="s">
        <v>185</v>
      </c>
      <c r="C1901" s="10" t="s">
        <v>117</v>
      </c>
      <c r="D1901" s="9" t="n">
        <v>2024</v>
      </c>
      <c r="E1901" s="11" t="n">
        <v>13998</v>
      </c>
      <c r="F1901" s="11" t="n">
        <v>2136</v>
      </c>
      <c r="G1901" s="11" t="n">
        <v>2209</v>
      </c>
      <c r="H1901" s="11" t="n">
        <v>273</v>
      </c>
      <c r="I1901" s="11" t="n">
        <v>9706</v>
      </c>
      <c r="J1901" s="11" t="n">
        <v>6903</v>
      </c>
      <c r="K1901" s="11" t="n">
        <v>20</v>
      </c>
      <c r="L1901" s="12" t="n">
        <v>19.5027861123018</v>
      </c>
      <c r="M1901" s="12" t="n">
        <v>1.42877553936277</v>
      </c>
      <c r="N1901" s="13" t="n">
        <v>0.711209561096229</v>
      </c>
      <c r="O1901" s="13" t="n">
        <v>0.69338476925275</v>
      </c>
      <c r="P1901" s="13" t="n">
        <v>0.157808258322618</v>
      </c>
      <c r="Q1901" s="13" t="n">
        <v>-0.233448332511911</v>
      </c>
      <c r="R1901" s="13" t="n">
        <v>-0.0994700366897676</v>
      </c>
      <c r="S1901" s="11" t="n">
        <v>-1</v>
      </c>
      <c r="T1901" s="13" t="n">
        <v>-0.0714285714285714</v>
      </c>
      <c r="U1901" s="13" t="n">
        <v>-0.0717291507268554</v>
      </c>
      <c r="V1901" s="11" t="n">
        <v>0</v>
      </c>
      <c r="W1901" s="13"/>
      <c r="X1901" s="11"/>
      <c r="Y1901" s="11"/>
      <c r="Z1901" s="11"/>
      <c r="AA1901" s="11"/>
      <c r="AB1901" s="10" t="s">
        <v>516</v>
      </c>
      <c r="AC1901" s="11" t="n">
        <v>34</v>
      </c>
      <c r="AD1901" s="11" t="n">
        <v>46</v>
      </c>
      <c r="AE1901" s="11" t="n">
        <v>170</v>
      </c>
      <c r="AF1901" s="11" t="n">
        <v>13</v>
      </c>
      <c r="AG1901" s="11" t="n">
        <v>8</v>
      </c>
      <c r="AH1901" s="11" t="n">
        <v>2</v>
      </c>
      <c r="AI1901" s="13" t="n">
        <v>0.124542124542125</v>
      </c>
      <c r="AJ1901" s="13" t="n">
        <v>0.168498168498169</v>
      </c>
      <c r="AK1901" s="13" t="n">
        <v>0.622710622710623</v>
      </c>
      <c r="AL1901" s="13" t="n">
        <v>0.0476190476190476</v>
      </c>
      <c r="AM1901" s="13" t="n">
        <v>0.0293040293040293</v>
      </c>
      <c r="AN1901" s="11" t="n">
        <v>6</v>
      </c>
      <c r="AO1901" s="13" t="n">
        <v>0.021505376344086</v>
      </c>
      <c r="AP1901" s="11" t="n">
        <v>25</v>
      </c>
      <c r="AQ1901" s="11" t="n">
        <v>3</v>
      </c>
      <c r="AR1901" s="13" t="n">
        <v>0.0830564784053156</v>
      </c>
      <c r="AS1901" s="13" t="n">
        <v>0.00996677740863787</v>
      </c>
      <c r="AT1901" s="14" t="n">
        <f aca="false">SUMIFS(시도_소아과개폐업!$C$5:$C$293,시도_소아과개폐업!$A$5:$A$293,$D1901,시도_소아과개폐업!$B$5:$B$293,$B1901)</f>
        <v>11</v>
      </c>
      <c r="AU1901" s="14" t="n">
        <f aca="false">SUMIFS(시도_소아과개폐업!$D$5:$D$293,시도_소아과개폐업!$A$5:$A$293,$D1901,시도_소아과개폐업!$B$5:$B$293,$B1901)</f>
        <v>9</v>
      </c>
      <c r="AV1901" s="14" t="n">
        <f aca="false">SUMIFS(시도_소아과개폐업!$F$5:$F$293,시도_소아과개폐업!$A$5:$A$293,$D1901,시도_소아과개폐업!$B$5:$B$293,$B1901)</f>
        <v>2</v>
      </c>
      <c r="AW1901" s="15" t="n">
        <f aca="false">SUMIFS(시도_소아과개폐업!$G$5:$G$293,시도_소아과개폐업!$A$5:$A$293,$D1901,시도_소아과개폐업!$B$5:$B$293,$B1901)</f>
        <v>0.160714285714286</v>
      </c>
      <c r="AX1901" s="14" t="n">
        <f aca="false">SUMIFS(시도_소아과개폐업!$H$5:$H$293,시도_소아과개폐업!$A$5:$A$293,$D1901,시도_소아과개폐업!$B$5:$B$293,$B1901)</f>
        <v>31</v>
      </c>
      <c r="AY1901" s="14" t="n">
        <f aca="false">SUMIFS(시군구_병원급!$E$5:$E$3668,시군구_병원급!$A$5:$A$3668,$A1901,시군구_병원급!$D$5:$D$3668,$D1901)</f>
        <v>7</v>
      </c>
      <c r="AZ1901" s="14" t="n">
        <f aca="false">SUMIFS(시군구_병원급!$F$5:$F$3668,시군구_병원급!$A$5:$A$3668,$A1901,시군구_병원급!$D$5:$D$3668,$D1901)</f>
        <v>3</v>
      </c>
      <c r="BA1901" s="14" t="n">
        <f aca="false">SUMIFS(시군구_병원급!$G$5:$G$3668,시군구_병원급!$A$5:$A$3668,$A1901,시군구_병원급!$D$5:$D$3668,$D1901)</f>
        <v>28</v>
      </c>
      <c r="BB1901" s="14" t="n">
        <f aca="false">SUMIFS(시군구_병원급!$H$5:$H$3668,시군구_병원급!$A$5:$A$3668,$A1901,시군구_병원급!$D$5:$D$3668,$D1901)</f>
        <v>50</v>
      </c>
      <c r="BC1901" s="16" t="n">
        <f aca="false">K1901+AY1901</f>
        <v>27</v>
      </c>
      <c r="BD1901" s="17" t="n">
        <f aca="false">IF(E1901=0,"",(K1901+AY1901)/E1901*1000)</f>
        <v>1.92884697813973</v>
      </c>
      <c r="BE1901" s="16" t="n">
        <f aca="false">AY1901-SUMIFS(시군구_병원급!$E$5:$E$3668,시군구_병원급!$A$5:$A$3668,$A1901,시군구_병원급!$D$5:$D$3668,$D1901-3)</f>
        <v>0</v>
      </c>
      <c r="BF1901" s="16" t="n">
        <f aca="false">IF(AY1901=0,1,0)</f>
        <v>0</v>
      </c>
      <c r="BG1901" s="16" t="n">
        <f aca="false">IF(K1901+AY1901=0,1,0)</f>
        <v>0</v>
      </c>
      <c r="BH1901" s="16" t="n">
        <f aca="false">AF1901+AG1901+AH1901</f>
        <v>23</v>
      </c>
      <c r="BI1901" s="18" t="n">
        <f aca="false">IF(H1901=0,"",BH1901/H1901)</f>
        <v>0.0842490842490843</v>
      </c>
      <c r="BJ1901" s="16" t="n">
        <f aca="false">IF(AP1901="","",AP1901+AN1901)</f>
        <v>31</v>
      </c>
    </row>
    <row r="1902" customFormat="false" ht="15" hidden="false" customHeight="true" outlineLevel="0" collapsed="false">
      <c r="A1902" s="9" t="s">
        <v>188</v>
      </c>
      <c r="B1902" s="10" t="s">
        <v>185</v>
      </c>
      <c r="C1902" s="10" t="s">
        <v>189</v>
      </c>
      <c r="D1902" s="9" t="n">
        <v>2024</v>
      </c>
      <c r="E1902" s="11" t="n">
        <v>16284</v>
      </c>
      <c r="F1902" s="11" t="n">
        <v>2431</v>
      </c>
      <c r="G1902" s="11" t="n">
        <v>2418</v>
      </c>
      <c r="H1902" s="11" t="n">
        <v>266</v>
      </c>
      <c r="I1902" s="11" t="n">
        <v>11374</v>
      </c>
      <c r="J1902" s="11" t="n">
        <v>8402</v>
      </c>
      <c r="K1902" s="11" t="n">
        <v>18</v>
      </c>
      <c r="L1902" s="12" t="n">
        <v>16.3350528125768</v>
      </c>
      <c r="M1902" s="12" t="n">
        <v>1.10537951363301</v>
      </c>
      <c r="N1902" s="13" t="n">
        <v>0.738702303499209</v>
      </c>
      <c r="O1902" s="13" t="n">
        <v>0.698477032670106</v>
      </c>
      <c r="P1902" s="13" t="n">
        <v>0.148489314664702</v>
      </c>
      <c r="Q1902" s="13" t="n">
        <v>-0.0675141728225391</v>
      </c>
      <c r="R1902" s="13" t="n">
        <v>0.0368782161234991</v>
      </c>
      <c r="S1902" s="11" t="n">
        <v>0</v>
      </c>
      <c r="T1902" s="13" t="n">
        <v>-0.0431654676258992</v>
      </c>
      <c r="U1902" s="13" t="n">
        <v>-0.0251971203291053</v>
      </c>
      <c r="V1902" s="11" t="n">
        <v>0</v>
      </c>
      <c r="W1902" s="13"/>
      <c r="X1902" s="11"/>
      <c r="Y1902" s="11"/>
      <c r="Z1902" s="11"/>
      <c r="AA1902" s="11"/>
      <c r="AB1902" s="10" t="s">
        <v>516</v>
      </c>
      <c r="AC1902" s="11" t="n">
        <v>35</v>
      </c>
      <c r="AD1902" s="11" t="n">
        <v>66</v>
      </c>
      <c r="AE1902" s="11" t="n">
        <v>121</v>
      </c>
      <c r="AF1902" s="11" t="n">
        <v>32</v>
      </c>
      <c r="AG1902" s="11" t="n">
        <v>11</v>
      </c>
      <c r="AH1902" s="11" t="n">
        <v>1</v>
      </c>
      <c r="AI1902" s="13" t="n">
        <v>0.131578947368421</v>
      </c>
      <c r="AJ1902" s="13" t="n">
        <v>0.24812030075188</v>
      </c>
      <c r="AK1902" s="13" t="n">
        <v>0.454887218045113</v>
      </c>
      <c r="AL1902" s="13" t="n">
        <v>0.120300751879699</v>
      </c>
      <c r="AM1902" s="13" t="n">
        <v>0.0413533834586466</v>
      </c>
      <c r="AN1902" s="11" t="n">
        <v>6</v>
      </c>
      <c r="AO1902" s="13" t="n">
        <v>0.0220588235294118</v>
      </c>
      <c r="AP1902" s="11" t="n">
        <v>23</v>
      </c>
      <c r="AQ1902" s="11" t="n">
        <v>9</v>
      </c>
      <c r="AR1902" s="13" t="n">
        <v>0.0804195804195804</v>
      </c>
      <c r="AS1902" s="13" t="n">
        <v>0.0314685314685315</v>
      </c>
      <c r="AT1902" s="14" t="n">
        <f aca="false">SUMIFS(시도_소아과개폐업!$C$5:$C$293,시도_소아과개폐업!$A$5:$A$293,$D1902,시도_소아과개폐업!$B$5:$B$293,$B1902)</f>
        <v>11</v>
      </c>
      <c r="AU1902" s="14" t="n">
        <f aca="false">SUMIFS(시도_소아과개폐업!$D$5:$D$293,시도_소아과개폐업!$A$5:$A$293,$D1902,시도_소아과개폐업!$B$5:$B$293,$B1902)</f>
        <v>9</v>
      </c>
      <c r="AV1902" s="14" t="n">
        <f aca="false">SUMIFS(시도_소아과개폐업!$F$5:$F$293,시도_소아과개폐업!$A$5:$A$293,$D1902,시도_소아과개폐업!$B$5:$B$293,$B1902)</f>
        <v>2</v>
      </c>
      <c r="AW1902" s="15" t="n">
        <f aca="false">SUMIFS(시도_소아과개폐업!$G$5:$G$293,시도_소아과개폐업!$A$5:$A$293,$D1902,시도_소아과개폐업!$B$5:$B$293,$B1902)</f>
        <v>0.160714285714286</v>
      </c>
      <c r="AX1902" s="14" t="n">
        <f aca="false">SUMIFS(시도_소아과개폐업!$H$5:$H$293,시도_소아과개폐업!$A$5:$A$293,$D1902,시도_소아과개폐업!$B$5:$B$293,$B1902)</f>
        <v>31</v>
      </c>
      <c r="AY1902" s="14" t="n">
        <f aca="false">SUMIFS(시군구_병원급!$E$5:$E$3668,시군구_병원급!$A$5:$A$3668,$A1902,시군구_병원급!$D$5:$D$3668,$D1902)</f>
        <v>3</v>
      </c>
      <c r="AZ1902" s="14" t="n">
        <f aca="false">SUMIFS(시군구_병원급!$F$5:$F$3668,시군구_병원급!$A$5:$A$3668,$A1902,시군구_병원급!$D$5:$D$3668,$D1902)</f>
        <v>1</v>
      </c>
      <c r="BA1902" s="14" t="n">
        <f aca="false">SUMIFS(시군구_병원급!$G$5:$G$3668,시군구_병원급!$A$5:$A$3668,$A1902,시군구_병원급!$D$5:$D$3668,$D1902)</f>
        <v>15</v>
      </c>
      <c r="BB1902" s="14" t="n">
        <f aca="false">SUMIFS(시군구_병원급!$H$5:$H$3668,시군구_병원급!$A$5:$A$3668,$A1902,시군구_병원급!$D$5:$D$3668,$D1902)</f>
        <v>31</v>
      </c>
      <c r="BC1902" s="16" t="n">
        <f aca="false">K1902+AY1902</f>
        <v>21</v>
      </c>
      <c r="BD1902" s="17" t="n">
        <f aca="false">IF(E1902=0,"",(K1902+AY1902)/E1902*1000)</f>
        <v>1.28960943257185</v>
      </c>
      <c r="BE1902" s="16" t="n">
        <f aca="false">AY1902-SUMIFS(시군구_병원급!$E$5:$E$3668,시군구_병원급!$A$5:$A$3668,$A1902,시군구_병원급!$D$5:$D$3668,$D1902-3)</f>
        <v>0</v>
      </c>
      <c r="BF1902" s="16" t="n">
        <f aca="false">IF(AY1902=0,1,0)</f>
        <v>0</v>
      </c>
      <c r="BG1902" s="16" t="n">
        <f aca="false">IF(K1902+AY1902=0,1,0)</f>
        <v>0</v>
      </c>
      <c r="BH1902" s="16" t="n">
        <f aca="false">AF1902+AG1902+AH1902</f>
        <v>44</v>
      </c>
      <c r="BI1902" s="18" t="n">
        <f aca="false">IF(H1902=0,"",BH1902/H1902)</f>
        <v>0.165413533834586</v>
      </c>
      <c r="BJ1902" s="16" t="n">
        <f aca="false">IF(AP1902="","",AP1902+AN1902)</f>
        <v>29</v>
      </c>
    </row>
    <row r="1903" customFormat="false" ht="15" hidden="false" customHeight="true" outlineLevel="0" collapsed="false">
      <c r="A1903" s="9" t="s">
        <v>190</v>
      </c>
      <c r="B1903" s="10" t="s">
        <v>185</v>
      </c>
      <c r="C1903" s="10" t="s">
        <v>191</v>
      </c>
      <c r="D1903" s="9" t="n">
        <v>2024</v>
      </c>
      <c r="E1903" s="11" t="n">
        <v>4436</v>
      </c>
      <c r="F1903" s="11" t="n">
        <v>748</v>
      </c>
      <c r="G1903" s="11" t="n">
        <v>792</v>
      </c>
      <c r="H1903" s="11" t="n">
        <v>89</v>
      </c>
      <c r="I1903" s="11" t="n">
        <v>3779</v>
      </c>
      <c r="J1903" s="11" t="n">
        <v>2592</v>
      </c>
      <c r="K1903" s="11" t="n">
        <v>7</v>
      </c>
      <c r="L1903" s="12" t="n">
        <v>20.0631199278629</v>
      </c>
      <c r="M1903" s="12" t="n">
        <v>1.57799819657349</v>
      </c>
      <c r="N1903" s="13" t="n">
        <v>0.685895739613654</v>
      </c>
      <c r="O1903" s="13" t="n">
        <v>0.851893597835888</v>
      </c>
      <c r="P1903" s="13" t="n">
        <v>0.178539224526601</v>
      </c>
      <c r="Q1903" s="13" t="n">
        <v>-0.181851715234231</v>
      </c>
      <c r="R1903" s="13" t="n">
        <v>0.0574098798397864</v>
      </c>
      <c r="S1903" s="11" t="n">
        <v>0</v>
      </c>
      <c r="T1903" s="13" t="n">
        <v>-0.0729166666666666</v>
      </c>
      <c r="U1903" s="13" t="n">
        <v>-0.0359693877551021</v>
      </c>
      <c r="V1903" s="11" t="n">
        <v>0</v>
      </c>
      <c r="W1903" s="13"/>
      <c r="X1903" s="11"/>
      <c r="Y1903" s="11"/>
      <c r="Z1903" s="11"/>
      <c r="AA1903" s="11"/>
      <c r="AB1903" s="10" t="s">
        <v>516</v>
      </c>
      <c r="AC1903" s="11" t="n">
        <v>23</v>
      </c>
      <c r="AD1903" s="11" t="n">
        <v>15</v>
      </c>
      <c r="AE1903" s="11" t="n">
        <v>38</v>
      </c>
      <c r="AF1903" s="11" t="n">
        <v>7</v>
      </c>
      <c r="AG1903" s="11" t="n">
        <v>6</v>
      </c>
      <c r="AH1903" s="11" t="n">
        <v>0</v>
      </c>
      <c r="AI1903" s="13" t="n">
        <v>0.258426966292135</v>
      </c>
      <c r="AJ1903" s="13" t="n">
        <v>0.168539325842697</v>
      </c>
      <c r="AK1903" s="13" t="n">
        <v>0.426966292134831</v>
      </c>
      <c r="AL1903" s="13" t="n">
        <v>0.0786516853932584</v>
      </c>
      <c r="AM1903" s="13" t="n">
        <v>0.0674157303370787</v>
      </c>
      <c r="AN1903" s="11" t="n">
        <v>0</v>
      </c>
      <c r="AO1903" s="13" t="n">
        <v>0</v>
      </c>
      <c r="AP1903" s="11" t="n">
        <v>15</v>
      </c>
      <c r="AQ1903" s="11" t="n">
        <v>8</v>
      </c>
      <c r="AR1903" s="13" t="n">
        <v>0.15625</v>
      </c>
      <c r="AS1903" s="13" t="n">
        <v>0.0833333333333333</v>
      </c>
      <c r="AT1903" s="14" t="n">
        <f aca="false">SUMIFS(시도_소아과개폐업!$C$5:$C$293,시도_소아과개폐업!$A$5:$A$293,$D1903,시도_소아과개폐업!$B$5:$B$293,$B1903)</f>
        <v>11</v>
      </c>
      <c r="AU1903" s="14" t="n">
        <f aca="false">SUMIFS(시도_소아과개폐업!$D$5:$D$293,시도_소아과개폐업!$A$5:$A$293,$D1903,시도_소아과개폐업!$B$5:$B$293,$B1903)</f>
        <v>9</v>
      </c>
      <c r="AV1903" s="14" t="n">
        <f aca="false">SUMIFS(시도_소아과개폐업!$F$5:$F$293,시도_소아과개폐업!$A$5:$A$293,$D1903,시도_소아과개폐업!$B$5:$B$293,$B1903)</f>
        <v>2</v>
      </c>
      <c r="AW1903" s="15" t="n">
        <f aca="false">SUMIFS(시도_소아과개폐업!$G$5:$G$293,시도_소아과개폐업!$A$5:$A$293,$D1903,시도_소아과개폐업!$B$5:$B$293,$B1903)</f>
        <v>0.160714285714286</v>
      </c>
      <c r="AX1903" s="14" t="n">
        <f aca="false">SUMIFS(시도_소아과개폐업!$H$5:$H$293,시도_소아과개폐업!$A$5:$A$293,$D1903,시도_소아과개폐업!$B$5:$B$293,$B1903)</f>
        <v>31</v>
      </c>
      <c r="AY1903" s="14" t="n">
        <f aca="false">SUMIFS(시군구_병원급!$E$5:$E$3668,시군구_병원급!$A$5:$A$3668,$A1903,시군구_병원급!$D$5:$D$3668,$D1903)</f>
        <v>0</v>
      </c>
      <c r="AZ1903" s="14" t="n">
        <f aca="false">SUMIFS(시군구_병원급!$F$5:$F$3668,시군구_병원급!$A$5:$A$3668,$A1903,시군구_병원급!$D$5:$D$3668,$D1903)</f>
        <v>2</v>
      </c>
      <c r="BA1903" s="14" t="n">
        <f aca="false">SUMIFS(시군구_병원급!$G$5:$G$3668,시군구_병원급!$A$5:$A$3668,$A1903,시군구_병원급!$D$5:$D$3668,$D1903)</f>
        <v>6</v>
      </c>
      <c r="BB1903" s="14" t="n">
        <f aca="false">SUMIFS(시군구_병원급!$H$5:$H$3668,시군구_병원급!$A$5:$A$3668,$A1903,시군구_병원급!$D$5:$D$3668,$D1903)</f>
        <v>11</v>
      </c>
      <c r="BC1903" s="16" t="n">
        <f aca="false">K1903+AY1903</f>
        <v>7</v>
      </c>
      <c r="BD1903" s="17" t="n">
        <f aca="false">IF(E1903=0,"",(K1903+AY1903)/E1903*1000)</f>
        <v>1.57799819657349</v>
      </c>
      <c r="BE1903" s="16" t="n">
        <f aca="false">AY1903-SUMIFS(시군구_병원급!$E$5:$E$3668,시군구_병원급!$A$5:$A$3668,$A1903,시군구_병원급!$D$5:$D$3668,$D1903-3)</f>
        <v>0</v>
      </c>
      <c r="BF1903" s="16" t="n">
        <f aca="false">IF(AY1903=0,1,0)</f>
        <v>1</v>
      </c>
      <c r="BG1903" s="16" t="n">
        <f aca="false">IF(K1903+AY1903=0,1,0)</f>
        <v>0</v>
      </c>
      <c r="BH1903" s="16" t="n">
        <f aca="false">AF1903+AG1903+AH1903</f>
        <v>13</v>
      </c>
      <c r="BI1903" s="18" t="n">
        <f aca="false">IF(H1903=0,"",BH1903/H1903)</f>
        <v>0.146067415730337</v>
      </c>
      <c r="BJ1903" s="16" t="n">
        <f aca="false">IF(AP1903="","",AP1903+AN1903)</f>
        <v>15</v>
      </c>
    </row>
    <row r="1904" customFormat="false" ht="15" hidden="false" customHeight="true" outlineLevel="0" collapsed="false">
      <c r="A1904" s="9" t="s">
        <v>192</v>
      </c>
      <c r="B1904" s="10" t="s">
        <v>193</v>
      </c>
      <c r="C1904" s="10" t="s">
        <v>67</v>
      </c>
      <c r="D1904" s="9" t="n">
        <v>2024</v>
      </c>
      <c r="E1904" s="11" t="n">
        <v>6056</v>
      </c>
      <c r="F1904" s="11" t="n">
        <v>856</v>
      </c>
      <c r="G1904" s="11" t="n">
        <v>857</v>
      </c>
      <c r="H1904" s="11" t="n">
        <v>95</v>
      </c>
      <c r="I1904" s="11" t="n">
        <v>4649</v>
      </c>
      <c r="J1904" s="11" t="n">
        <v>3442</v>
      </c>
      <c r="K1904" s="11" t="n">
        <v>6</v>
      </c>
      <c r="L1904" s="12" t="n">
        <v>15.6869220607662</v>
      </c>
      <c r="M1904" s="12" t="n">
        <v>0.990752972258917</v>
      </c>
      <c r="N1904" s="13" t="n">
        <v>0.740374274037427</v>
      </c>
      <c r="O1904" s="13" t="n">
        <v>0.767668428005284</v>
      </c>
      <c r="P1904" s="13" t="n">
        <v>0.141512549537649</v>
      </c>
      <c r="Q1904" s="13" t="n">
        <v>-0.19414504324684</v>
      </c>
      <c r="R1904" s="13" t="n">
        <v>-0.0519911504424779</v>
      </c>
      <c r="S1904" s="11" t="n">
        <v>0</v>
      </c>
      <c r="T1904" s="13" t="n">
        <v>-0.0306122448979592</v>
      </c>
      <c r="U1904" s="13" t="n">
        <v>-0.0438091320444262</v>
      </c>
      <c r="V1904" s="11" t="n">
        <v>0</v>
      </c>
      <c r="W1904" s="13"/>
      <c r="X1904" s="11"/>
      <c r="Y1904" s="11"/>
      <c r="Z1904" s="11"/>
      <c r="AA1904" s="11"/>
      <c r="AB1904" s="10" t="s">
        <v>516</v>
      </c>
      <c r="AC1904" s="11" t="n">
        <v>12</v>
      </c>
      <c r="AD1904" s="11" t="n">
        <v>45</v>
      </c>
      <c r="AE1904" s="11" t="n">
        <v>25</v>
      </c>
      <c r="AF1904" s="11" t="n">
        <v>10</v>
      </c>
      <c r="AG1904" s="11" t="n">
        <v>3</v>
      </c>
      <c r="AH1904" s="11" t="n">
        <v>0</v>
      </c>
      <c r="AI1904" s="13" t="n">
        <v>0.126315789473684</v>
      </c>
      <c r="AJ1904" s="13" t="n">
        <v>0.473684210526316</v>
      </c>
      <c r="AK1904" s="13" t="n">
        <v>0.263157894736842</v>
      </c>
      <c r="AL1904" s="13" t="n">
        <v>0.105263157894737</v>
      </c>
      <c r="AM1904" s="13" t="n">
        <v>0.0315789473684211</v>
      </c>
      <c r="AN1904" s="11" t="n">
        <v>4</v>
      </c>
      <c r="AO1904" s="13" t="n">
        <v>0.0404040404040404</v>
      </c>
      <c r="AP1904" s="11" t="n">
        <v>4</v>
      </c>
      <c r="AQ1904" s="11" t="n">
        <v>1</v>
      </c>
      <c r="AR1904" s="13" t="n">
        <v>0.0392156862745098</v>
      </c>
      <c r="AS1904" s="13" t="n">
        <v>0.00980392156862745</v>
      </c>
      <c r="AT1904" s="14" t="n">
        <f aca="false">SUMIFS(시도_소아과개폐업!$C$5:$C$293,시도_소아과개폐업!$A$5:$A$293,$D1904,시도_소아과개폐업!$B$5:$B$293,$B1904)</f>
        <v>4</v>
      </c>
      <c r="AU1904" s="14" t="n">
        <f aca="false">SUMIFS(시도_소아과개폐업!$D$5:$D$293,시도_소아과개폐업!$A$5:$A$293,$D1904,시도_소아과개폐업!$B$5:$B$293,$B1904)</f>
        <v>4</v>
      </c>
      <c r="AV1904" s="14" t="n">
        <f aca="false">SUMIFS(시도_소아과개폐업!$F$5:$F$293,시도_소아과개폐업!$A$5:$A$293,$D1904,시도_소아과개폐업!$B$5:$B$293,$B1904)</f>
        <v>0</v>
      </c>
      <c r="AW1904" s="15" t="n">
        <f aca="false">SUMIFS(시도_소아과개폐업!$G$5:$G$293,시도_소아과개폐업!$A$5:$A$293,$D1904,시도_소아과개폐업!$B$5:$B$293,$B1904)</f>
        <v>0.117647058823529</v>
      </c>
      <c r="AX1904" s="14" t="n">
        <f aca="false">SUMIFS(시도_소아과개폐업!$H$5:$H$293,시도_소아과개폐업!$A$5:$A$293,$D1904,시도_소아과개폐업!$B$5:$B$293,$B1904)</f>
        <v>11</v>
      </c>
      <c r="AY1904" s="14" t="n">
        <f aca="false">SUMIFS(시군구_병원급!$E$5:$E$3668,시군구_병원급!$A$5:$A$3668,$A1904,시군구_병원급!$D$5:$D$3668,$D1904)</f>
        <v>6</v>
      </c>
      <c r="AZ1904" s="14" t="n">
        <f aca="false">SUMIFS(시군구_병원급!$F$5:$F$3668,시군구_병원급!$A$5:$A$3668,$A1904,시군구_병원급!$D$5:$D$3668,$D1904)</f>
        <v>2</v>
      </c>
      <c r="BA1904" s="14" t="n">
        <f aca="false">SUMIFS(시군구_병원급!$G$5:$G$3668,시군구_병원급!$A$5:$A$3668,$A1904,시군구_병원급!$D$5:$D$3668,$D1904)</f>
        <v>6</v>
      </c>
      <c r="BB1904" s="14" t="n">
        <f aca="false">SUMIFS(시군구_병원급!$H$5:$H$3668,시군구_병원급!$A$5:$A$3668,$A1904,시군구_병원급!$D$5:$D$3668,$D1904)</f>
        <v>11</v>
      </c>
      <c r="BC1904" s="16" t="n">
        <f aca="false">K1904+AY1904</f>
        <v>12</v>
      </c>
      <c r="BD1904" s="17" t="n">
        <f aca="false">IF(E1904=0,"",(K1904+AY1904)/E1904*1000)</f>
        <v>1.98150594451783</v>
      </c>
      <c r="BE1904" s="16" t="n">
        <f aca="false">AY1904-SUMIFS(시군구_병원급!$E$5:$E$3668,시군구_병원급!$A$5:$A$3668,$A1904,시군구_병원급!$D$5:$D$3668,$D1904-3)</f>
        <v>0</v>
      </c>
      <c r="BF1904" s="16" t="n">
        <f aca="false">IF(AY1904=0,1,0)</f>
        <v>0</v>
      </c>
      <c r="BG1904" s="16" t="n">
        <f aca="false">IF(K1904+AY1904=0,1,0)</f>
        <v>0</v>
      </c>
      <c r="BH1904" s="16" t="n">
        <f aca="false">AF1904+AG1904+AH1904</f>
        <v>13</v>
      </c>
      <c r="BI1904" s="18" t="n">
        <f aca="false">IF(H1904=0,"",BH1904/H1904)</f>
        <v>0.136842105263158</v>
      </c>
      <c r="BJ1904" s="16" t="n">
        <f aca="false">IF(AP1904="","",AP1904+AN1904)</f>
        <v>8</v>
      </c>
    </row>
    <row r="1905" customFormat="false" ht="15" hidden="false" customHeight="true" outlineLevel="0" collapsed="false">
      <c r="A1905" s="9" t="s">
        <v>194</v>
      </c>
      <c r="B1905" s="10" t="s">
        <v>193</v>
      </c>
      <c r="C1905" s="10" t="s">
        <v>127</v>
      </c>
      <c r="D1905" s="9" t="n">
        <v>2024</v>
      </c>
      <c r="E1905" s="11" t="n">
        <v>9091</v>
      </c>
      <c r="F1905" s="11" t="n">
        <v>1347</v>
      </c>
      <c r="G1905" s="11" t="n">
        <v>1358</v>
      </c>
      <c r="H1905" s="11" t="n">
        <v>144</v>
      </c>
      <c r="I1905" s="11" t="n">
        <v>6330</v>
      </c>
      <c r="J1905" s="11" t="n">
        <v>4896</v>
      </c>
      <c r="K1905" s="11" t="n">
        <v>11</v>
      </c>
      <c r="L1905" s="12" t="n">
        <v>15.839841601584</v>
      </c>
      <c r="M1905" s="12" t="n">
        <v>1.209987900121</v>
      </c>
      <c r="N1905" s="13" t="n">
        <v>0.77345971563981</v>
      </c>
      <c r="O1905" s="13" t="n">
        <v>0.696293037069629</v>
      </c>
      <c r="P1905" s="13" t="n">
        <v>0.149378506214938</v>
      </c>
      <c r="Q1905" s="13" t="n">
        <v>-0.205123721255574</v>
      </c>
      <c r="R1905" s="13" t="n">
        <v>-0.181434599156118</v>
      </c>
      <c r="S1905" s="11" t="n">
        <v>1</v>
      </c>
      <c r="T1905" s="13" t="n">
        <v>-0.1</v>
      </c>
      <c r="U1905" s="13" t="n">
        <v>-0.0826086956521739</v>
      </c>
      <c r="V1905" s="11" t="n">
        <v>0</v>
      </c>
      <c r="W1905" s="13"/>
      <c r="X1905" s="11"/>
      <c r="Y1905" s="11"/>
      <c r="Z1905" s="11"/>
      <c r="AA1905" s="11"/>
      <c r="AB1905" s="10" t="s">
        <v>516</v>
      </c>
      <c r="AC1905" s="11" t="n">
        <v>27</v>
      </c>
      <c r="AD1905" s="11" t="n">
        <v>56</v>
      </c>
      <c r="AE1905" s="11" t="n">
        <v>49</v>
      </c>
      <c r="AF1905" s="11" t="n">
        <v>9</v>
      </c>
      <c r="AG1905" s="11" t="n">
        <v>1</v>
      </c>
      <c r="AH1905" s="11" t="n">
        <v>2</v>
      </c>
      <c r="AI1905" s="13" t="n">
        <v>0.1875</v>
      </c>
      <c r="AJ1905" s="13" t="n">
        <v>0.388888888888889</v>
      </c>
      <c r="AK1905" s="13" t="n">
        <v>0.340277777777778</v>
      </c>
      <c r="AL1905" s="13" t="n">
        <v>0.0625</v>
      </c>
      <c r="AM1905" s="13" t="n">
        <v>0.00694444444444444</v>
      </c>
      <c r="AN1905" s="11" t="n">
        <v>8</v>
      </c>
      <c r="AO1905" s="13" t="n">
        <v>0.0526315789473684</v>
      </c>
      <c r="AP1905" s="11" t="n">
        <v>13</v>
      </c>
      <c r="AQ1905" s="11" t="n">
        <v>2</v>
      </c>
      <c r="AR1905" s="13" t="n">
        <v>0.0797546012269939</v>
      </c>
      <c r="AS1905" s="13" t="n">
        <v>0.0122699386503068</v>
      </c>
      <c r="AT1905" s="14" t="n">
        <f aca="false">SUMIFS(시도_소아과개폐업!$C$5:$C$293,시도_소아과개폐업!$A$5:$A$293,$D1905,시도_소아과개폐업!$B$5:$B$293,$B1905)</f>
        <v>4</v>
      </c>
      <c r="AU1905" s="14" t="n">
        <f aca="false">SUMIFS(시도_소아과개폐업!$D$5:$D$293,시도_소아과개폐업!$A$5:$A$293,$D1905,시도_소아과개폐업!$B$5:$B$293,$B1905)</f>
        <v>4</v>
      </c>
      <c r="AV1905" s="14" t="n">
        <f aca="false">SUMIFS(시도_소아과개폐업!$F$5:$F$293,시도_소아과개폐업!$A$5:$A$293,$D1905,시도_소아과개폐업!$B$5:$B$293,$B1905)</f>
        <v>0</v>
      </c>
      <c r="AW1905" s="15" t="n">
        <f aca="false">SUMIFS(시도_소아과개폐업!$G$5:$G$293,시도_소아과개폐업!$A$5:$A$293,$D1905,시도_소아과개폐업!$B$5:$B$293,$B1905)</f>
        <v>0.117647058823529</v>
      </c>
      <c r="AX1905" s="14" t="n">
        <f aca="false">SUMIFS(시도_소아과개폐업!$H$5:$H$293,시도_소아과개폐업!$A$5:$A$293,$D1905,시도_소아과개폐업!$B$5:$B$293,$B1905)</f>
        <v>11</v>
      </c>
      <c r="AY1905" s="14" t="n">
        <f aca="false">SUMIFS(시군구_병원급!$E$5:$E$3668,시군구_병원급!$A$5:$A$3668,$A1905,시군구_병원급!$D$5:$D$3668,$D1905)</f>
        <v>12</v>
      </c>
      <c r="AZ1905" s="14" t="n">
        <f aca="false">SUMIFS(시군구_병원급!$F$5:$F$3668,시군구_병원급!$A$5:$A$3668,$A1905,시군구_병원급!$D$5:$D$3668,$D1905)</f>
        <v>3</v>
      </c>
      <c r="BA1905" s="14" t="n">
        <f aca="false">SUMIFS(시군구_병원급!$G$5:$G$3668,시군구_병원급!$A$5:$A$3668,$A1905,시군구_병원급!$D$5:$D$3668,$D1905)</f>
        <v>21</v>
      </c>
      <c r="BB1905" s="14" t="n">
        <f aca="false">SUMIFS(시군구_병원급!$H$5:$H$3668,시군구_병원급!$A$5:$A$3668,$A1905,시군구_병원급!$D$5:$D$3668,$D1905)</f>
        <v>46</v>
      </c>
      <c r="BC1905" s="16" t="n">
        <f aca="false">K1905+AY1905</f>
        <v>23</v>
      </c>
      <c r="BD1905" s="17" t="n">
        <f aca="false">IF(E1905=0,"",(K1905+AY1905)/E1905*1000)</f>
        <v>2.529974700253</v>
      </c>
      <c r="BE1905" s="16" t="n">
        <f aca="false">AY1905-SUMIFS(시군구_병원급!$E$5:$E$3668,시군구_병원급!$A$5:$A$3668,$A1905,시군구_병원급!$D$5:$D$3668,$D1905-3)</f>
        <v>1</v>
      </c>
      <c r="BF1905" s="16" t="n">
        <f aca="false">IF(AY1905=0,1,0)</f>
        <v>0</v>
      </c>
      <c r="BG1905" s="16" t="n">
        <f aca="false">IF(K1905+AY1905=0,1,0)</f>
        <v>0</v>
      </c>
      <c r="BH1905" s="16" t="n">
        <f aca="false">AF1905+AG1905+AH1905</f>
        <v>12</v>
      </c>
      <c r="BI1905" s="18" t="n">
        <f aca="false">IF(H1905=0,"",BH1905/H1905)</f>
        <v>0.0833333333333333</v>
      </c>
      <c r="BJ1905" s="16" t="n">
        <f aca="false">IF(AP1905="","",AP1905+AN1905)</f>
        <v>21</v>
      </c>
    </row>
    <row r="1906" customFormat="false" ht="15" hidden="false" customHeight="true" outlineLevel="0" collapsed="false">
      <c r="A1906" s="9" t="s">
        <v>195</v>
      </c>
      <c r="B1906" s="10" t="s">
        <v>193</v>
      </c>
      <c r="C1906" s="10" t="s">
        <v>119</v>
      </c>
      <c r="D1906" s="9" t="n">
        <v>2024</v>
      </c>
      <c r="E1906" s="11" t="n">
        <v>4582</v>
      </c>
      <c r="F1906" s="11" t="n">
        <v>647</v>
      </c>
      <c r="G1906" s="11" t="n">
        <v>671</v>
      </c>
      <c r="H1906" s="11" t="n">
        <v>78</v>
      </c>
      <c r="I1906" s="11" t="n">
        <v>4231</v>
      </c>
      <c r="J1906" s="11" t="n">
        <v>2993</v>
      </c>
      <c r="K1906" s="11" t="n">
        <v>4</v>
      </c>
      <c r="L1906" s="12" t="n">
        <v>17.0231340026189</v>
      </c>
      <c r="M1906" s="12" t="n">
        <v>0.872981230903536</v>
      </c>
      <c r="N1906" s="13" t="n">
        <v>0.707397778303002</v>
      </c>
      <c r="O1906" s="13" t="n">
        <v>0.923395896988215</v>
      </c>
      <c r="P1906" s="13" t="n">
        <v>0.146442601484068</v>
      </c>
      <c r="Q1906" s="13" t="n">
        <v>-0.322490019222239</v>
      </c>
      <c r="R1906" s="13" t="n">
        <v>-0.104138851802403</v>
      </c>
      <c r="S1906" s="11" t="n">
        <v>0</v>
      </c>
      <c r="T1906" s="13" t="n">
        <v>-0.0930232558139535</v>
      </c>
      <c r="U1906" s="13" t="n">
        <v>-0.0990204429301533</v>
      </c>
      <c r="V1906" s="11" t="n">
        <v>0</v>
      </c>
      <c r="W1906" s="13"/>
      <c r="X1906" s="11"/>
      <c r="Y1906" s="11"/>
      <c r="Z1906" s="11"/>
      <c r="AA1906" s="11"/>
      <c r="AB1906" s="10" t="s">
        <v>516</v>
      </c>
      <c r="AC1906" s="11" t="n">
        <v>14</v>
      </c>
      <c r="AD1906" s="11" t="n">
        <v>36</v>
      </c>
      <c r="AE1906" s="11" t="n">
        <v>23</v>
      </c>
      <c r="AF1906" s="11" t="n">
        <v>5</v>
      </c>
      <c r="AG1906" s="11" t="n">
        <v>0</v>
      </c>
      <c r="AH1906" s="11" t="n">
        <v>0</v>
      </c>
      <c r="AI1906" s="13" t="n">
        <v>0.17948717948718</v>
      </c>
      <c r="AJ1906" s="13" t="n">
        <v>0.461538461538462</v>
      </c>
      <c r="AK1906" s="13" t="n">
        <v>0.294871794871795</v>
      </c>
      <c r="AL1906" s="13" t="n">
        <v>0.0641025641025641</v>
      </c>
      <c r="AM1906" s="13" t="n">
        <v>0</v>
      </c>
      <c r="AN1906" s="11" t="n">
        <v>2</v>
      </c>
      <c r="AO1906" s="13" t="n">
        <v>0.025</v>
      </c>
      <c r="AP1906" s="11" t="n">
        <v>10</v>
      </c>
      <c r="AQ1906" s="11" t="n">
        <v>0</v>
      </c>
      <c r="AR1906" s="13" t="n">
        <v>0.111111111111111</v>
      </c>
      <c r="AS1906" s="13" t="n">
        <v>0</v>
      </c>
      <c r="AT1906" s="14" t="n">
        <f aca="false">SUMIFS(시도_소아과개폐업!$C$5:$C$293,시도_소아과개폐업!$A$5:$A$293,$D1906,시도_소아과개폐업!$B$5:$B$293,$B1906)</f>
        <v>4</v>
      </c>
      <c r="AU1906" s="14" t="n">
        <f aca="false">SUMIFS(시도_소아과개폐업!$D$5:$D$293,시도_소아과개폐업!$A$5:$A$293,$D1906,시도_소아과개폐업!$B$5:$B$293,$B1906)</f>
        <v>4</v>
      </c>
      <c r="AV1906" s="14" t="n">
        <f aca="false">SUMIFS(시도_소아과개폐업!$F$5:$F$293,시도_소아과개폐업!$A$5:$A$293,$D1906,시도_소아과개폐업!$B$5:$B$293,$B1906)</f>
        <v>0</v>
      </c>
      <c r="AW1906" s="15" t="n">
        <f aca="false">SUMIFS(시도_소아과개폐업!$G$5:$G$293,시도_소아과개폐업!$A$5:$A$293,$D1906,시도_소아과개폐업!$B$5:$B$293,$B1906)</f>
        <v>0.117647058823529</v>
      </c>
      <c r="AX1906" s="14" t="n">
        <f aca="false">SUMIFS(시도_소아과개폐업!$H$5:$H$293,시도_소아과개폐업!$A$5:$A$293,$D1906,시도_소아과개폐업!$B$5:$B$293,$B1906)</f>
        <v>11</v>
      </c>
      <c r="AY1906" s="14" t="n">
        <f aca="false">SUMIFS(시군구_병원급!$E$5:$E$3668,시군구_병원급!$A$5:$A$3668,$A1906,시군구_병원급!$D$5:$D$3668,$D1906)</f>
        <v>1</v>
      </c>
      <c r="AZ1906" s="14" t="n">
        <f aca="false">SUMIFS(시군구_병원급!$F$5:$F$3668,시군구_병원급!$A$5:$A$3668,$A1906,시군구_병원급!$D$5:$D$3668,$D1906)</f>
        <v>1</v>
      </c>
      <c r="BA1906" s="14" t="n">
        <f aca="false">SUMIFS(시군구_병원급!$G$5:$G$3668,시군구_병원급!$A$5:$A$3668,$A1906,시군구_병원급!$D$5:$D$3668,$D1906)</f>
        <v>1</v>
      </c>
      <c r="BB1906" s="14" t="n">
        <f aca="false">SUMIFS(시군구_병원급!$H$5:$H$3668,시군구_병원급!$A$5:$A$3668,$A1906,시군구_병원급!$D$5:$D$3668,$D1906)</f>
        <v>5</v>
      </c>
      <c r="BC1906" s="16" t="n">
        <f aca="false">K1906+AY1906</f>
        <v>5</v>
      </c>
      <c r="BD1906" s="17" t="n">
        <f aca="false">IF(E1906=0,"",(K1906+AY1906)/E1906*1000)</f>
        <v>1.09122653862942</v>
      </c>
      <c r="BE1906" s="16" t="n">
        <f aca="false">AY1906-SUMIFS(시군구_병원급!$E$5:$E$3668,시군구_병원급!$A$5:$A$3668,$A1906,시군구_병원급!$D$5:$D$3668,$D1906-3)</f>
        <v>-1</v>
      </c>
      <c r="BF1906" s="16" t="n">
        <f aca="false">IF(AY1906=0,1,0)</f>
        <v>0</v>
      </c>
      <c r="BG1906" s="16" t="n">
        <f aca="false">IF(K1906+AY1906=0,1,0)</f>
        <v>0</v>
      </c>
      <c r="BH1906" s="16" t="n">
        <f aca="false">AF1906+AG1906+AH1906</f>
        <v>5</v>
      </c>
      <c r="BI1906" s="18" t="n">
        <f aca="false">IF(H1906=0,"",BH1906/H1906)</f>
        <v>0.0641025641025641</v>
      </c>
      <c r="BJ1906" s="16" t="n">
        <f aca="false">IF(AP1906="","",AP1906+AN1906)</f>
        <v>12</v>
      </c>
    </row>
    <row r="1907" customFormat="false" ht="15" hidden="false" customHeight="true" outlineLevel="0" collapsed="false">
      <c r="A1907" s="9" t="s">
        <v>196</v>
      </c>
      <c r="B1907" s="10" t="s">
        <v>193</v>
      </c>
      <c r="C1907" s="10" t="s">
        <v>129</v>
      </c>
      <c r="D1907" s="9" t="n">
        <v>2024</v>
      </c>
      <c r="E1907" s="11" t="n">
        <v>9263</v>
      </c>
      <c r="F1907" s="11" t="n">
        <v>1295</v>
      </c>
      <c r="G1907" s="11" t="n">
        <v>1292</v>
      </c>
      <c r="H1907" s="11" t="n">
        <v>154</v>
      </c>
      <c r="I1907" s="11" t="n">
        <v>7026</v>
      </c>
      <c r="J1907" s="11" t="n">
        <v>5119</v>
      </c>
      <c r="K1907" s="11" t="n">
        <v>7</v>
      </c>
      <c r="L1907" s="12" t="n">
        <v>16.6252833855123</v>
      </c>
      <c r="M1907" s="12" t="n">
        <v>0.755694699341466</v>
      </c>
      <c r="N1907" s="13" t="n">
        <v>0.728579561628238</v>
      </c>
      <c r="O1907" s="13" t="n">
        <v>0.758501565367592</v>
      </c>
      <c r="P1907" s="13" t="n">
        <v>0.139479650221311</v>
      </c>
      <c r="Q1907" s="13" t="n">
        <v>-0.272348782403771</v>
      </c>
      <c r="R1907" s="13" t="n">
        <v>-0.184343434343434</v>
      </c>
      <c r="S1907" s="11" t="n">
        <v>0</v>
      </c>
      <c r="T1907" s="13" t="n">
        <v>-0.0666666666666667</v>
      </c>
      <c r="U1907" s="13" t="n">
        <v>-0.0548829701372074</v>
      </c>
      <c r="V1907" s="11" t="n">
        <v>0</v>
      </c>
      <c r="W1907" s="13"/>
      <c r="X1907" s="11"/>
      <c r="Y1907" s="11"/>
      <c r="Z1907" s="11"/>
      <c r="AA1907" s="11"/>
      <c r="AB1907" s="10" t="s">
        <v>516</v>
      </c>
      <c r="AC1907" s="11" t="n">
        <v>33</v>
      </c>
      <c r="AD1907" s="11" t="n">
        <v>59</v>
      </c>
      <c r="AE1907" s="11" t="n">
        <v>51</v>
      </c>
      <c r="AF1907" s="11" t="n">
        <v>6</v>
      </c>
      <c r="AG1907" s="11" t="n">
        <v>4</v>
      </c>
      <c r="AH1907" s="11" t="n">
        <v>1</v>
      </c>
      <c r="AI1907" s="13" t="n">
        <v>0.214285714285714</v>
      </c>
      <c r="AJ1907" s="13" t="n">
        <v>0.383116883116883</v>
      </c>
      <c r="AK1907" s="13" t="n">
        <v>0.331168831168831</v>
      </c>
      <c r="AL1907" s="13" t="n">
        <v>0.038961038961039</v>
      </c>
      <c r="AM1907" s="13" t="n">
        <v>0.025974025974026</v>
      </c>
      <c r="AN1907" s="11" t="n">
        <v>2</v>
      </c>
      <c r="AO1907" s="13" t="n">
        <v>0.0128205128205128</v>
      </c>
      <c r="AP1907" s="11" t="n">
        <v>15</v>
      </c>
      <c r="AQ1907" s="11" t="n">
        <v>4</v>
      </c>
      <c r="AR1907" s="13" t="n">
        <v>0.0898203592814371</v>
      </c>
      <c r="AS1907" s="13" t="n">
        <v>0.0239520958083832</v>
      </c>
      <c r="AT1907" s="14" t="n">
        <f aca="false">SUMIFS(시도_소아과개폐업!$C$5:$C$293,시도_소아과개폐업!$A$5:$A$293,$D1907,시도_소아과개폐업!$B$5:$B$293,$B1907)</f>
        <v>4</v>
      </c>
      <c r="AU1907" s="14" t="n">
        <f aca="false">SUMIFS(시도_소아과개폐업!$D$5:$D$293,시도_소아과개폐업!$A$5:$A$293,$D1907,시도_소아과개폐업!$B$5:$B$293,$B1907)</f>
        <v>4</v>
      </c>
      <c r="AV1907" s="14" t="n">
        <f aca="false">SUMIFS(시도_소아과개폐업!$F$5:$F$293,시도_소아과개폐업!$A$5:$A$293,$D1907,시도_소아과개폐업!$B$5:$B$293,$B1907)</f>
        <v>0</v>
      </c>
      <c r="AW1907" s="15" t="n">
        <f aca="false">SUMIFS(시도_소아과개폐업!$G$5:$G$293,시도_소아과개폐업!$A$5:$A$293,$D1907,시도_소아과개폐업!$B$5:$B$293,$B1907)</f>
        <v>0.117647058823529</v>
      </c>
      <c r="AX1907" s="14" t="n">
        <f aca="false">SUMIFS(시도_소아과개폐업!$H$5:$H$293,시도_소아과개폐업!$A$5:$A$293,$D1907,시도_소아과개폐업!$B$5:$B$293,$B1907)</f>
        <v>11</v>
      </c>
      <c r="AY1907" s="14" t="n">
        <f aca="false">SUMIFS(시군구_병원급!$E$5:$E$3668,시군구_병원급!$A$5:$A$3668,$A1907,시군구_병원급!$D$5:$D$3668,$D1907)</f>
        <v>6</v>
      </c>
      <c r="AZ1907" s="14" t="n">
        <f aca="false">SUMIFS(시군구_병원급!$F$5:$F$3668,시군구_병원급!$A$5:$A$3668,$A1907,시군구_병원급!$D$5:$D$3668,$D1907)</f>
        <v>2</v>
      </c>
      <c r="BA1907" s="14" t="n">
        <f aca="false">SUMIFS(시군구_병원급!$G$5:$G$3668,시군구_병원급!$A$5:$A$3668,$A1907,시군구_병원급!$D$5:$D$3668,$D1907)</f>
        <v>6</v>
      </c>
      <c r="BB1907" s="14" t="n">
        <f aca="false">SUMIFS(시군구_병원급!$H$5:$H$3668,시군구_병원급!$A$5:$A$3668,$A1907,시군구_병원급!$D$5:$D$3668,$D1907)</f>
        <v>14</v>
      </c>
      <c r="BC1907" s="16" t="n">
        <f aca="false">K1907+AY1907</f>
        <v>13</v>
      </c>
      <c r="BD1907" s="17" t="n">
        <f aca="false">IF(E1907=0,"",(K1907+AY1907)/E1907*1000)</f>
        <v>1.40343301306272</v>
      </c>
      <c r="BE1907" s="16" t="n">
        <f aca="false">AY1907-SUMIFS(시군구_병원급!$E$5:$E$3668,시군구_병원급!$A$5:$A$3668,$A1907,시군구_병원급!$D$5:$D$3668,$D1907-3)</f>
        <v>-1</v>
      </c>
      <c r="BF1907" s="16" t="n">
        <f aca="false">IF(AY1907=0,1,0)</f>
        <v>0</v>
      </c>
      <c r="BG1907" s="16" t="n">
        <f aca="false">IF(K1907+AY1907=0,1,0)</f>
        <v>0</v>
      </c>
      <c r="BH1907" s="16" t="n">
        <f aca="false">AF1907+AG1907+AH1907</f>
        <v>11</v>
      </c>
      <c r="BI1907" s="18" t="n">
        <f aca="false">IF(H1907=0,"",BH1907/H1907)</f>
        <v>0.0714285714285714</v>
      </c>
      <c r="BJ1907" s="16" t="n">
        <f aca="false">IF(AP1907="","",AP1907+AN1907)</f>
        <v>17</v>
      </c>
    </row>
    <row r="1908" customFormat="false" ht="15" hidden="false" customHeight="true" outlineLevel="0" collapsed="false">
      <c r="A1908" s="9" t="s">
        <v>197</v>
      </c>
      <c r="B1908" s="10" t="s">
        <v>193</v>
      </c>
      <c r="C1908" s="10" t="s">
        <v>198</v>
      </c>
      <c r="D1908" s="9" t="n">
        <v>2024</v>
      </c>
      <c r="E1908" s="11" t="n">
        <v>6346</v>
      </c>
      <c r="F1908" s="11" t="n">
        <v>1037</v>
      </c>
      <c r="G1908" s="11" t="n">
        <v>1104</v>
      </c>
      <c r="H1908" s="11" t="n">
        <v>98</v>
      </c>
      <c r="I1908" s="11" t="n">
        <v>5379</v>
      </c>
      <c r="J1908" s="11" t="n">
        <v>3736</v>
      </c>
      <c r="K1908" s="11" t="n">
        <v>5</v>
      </c>
      <c r="L1908" s="12" t="n">
        <v>15.4427986132997</v>
      </c>
      <c r="M1908" s="12" t="n">
        <v>0.787897888433659</v>
      </c>
      <c r="N1908" s="13" t="n">
        <v>0.694552890871909</v>
      </c>
      <c r="O1908" s="13" t="n">
        <v>0.84762054837693</v>
      </c>
      <c r="P1908" s="13" t="n">
        <v>0.173967853766152</v>
      </c>
      <c r="Q1908" s="13" t="n">
        <v>-0.24667616334283</v>
      </c>
      <c r="R1908" s="13" t="n">
        <v>-0.103168155970756</v>
      </c>
      <c r="S1908" s="11" t="n">
        <v>0</v>
      </c>
      <c r="T1908" s="13" t="n">
        <v>-0.0485436893203883</v>
      </c>
      <c r="U1908" s="13" t="n">
        <v>-0.0872221279484133</v>
      </c>
      <c r="V1908" s="11" t="n">
        <v>0</v>
      </c>
      <c r="W1908" s="13"/>
      <c r="X1908" s="11"/>
      <c r="Y1908" s="11"/>
      <c r="Z1908" s="11"/>
      <c r="AA1908" s="11"/>
      <c r="AB1908" s="10" t="s">
        <v>516</v>
      </c>
      <c r="AC1908" s="11" t="n">
        <v>19</v>
      </c>
      <c r="AD1908" s="11" t="n">
        <v>45</v>
      </c>
      <c r="AE1908" s="11" t="n">
        <v>16</v>
      </c>
      <c r="AF1908" s="11" t="n">
        <v>8</v>
      </c>
      <c r="AG1908" s="11" t="n">
        <v>10</v>
      </c>
      <c r="AH1908" s="11" t="n">
        <v>0</v>
      </c>
      <c r="AI1908" s="13" t="n">
        <v>0.193877551020408</v>
      </c>
      <c r="AJ1908" s="13" t="n">
        <v>0.459183673469388</v>
      </c>
      <c r="AK1908" s="13" t="n">
        <v>0.163265306122449</v>
      </c>
      <c r="AL1908" s="13" t="n">
        <v>0.0816326530612245</v>
      </c>
      <c r="AM1908" s="13" t="n">
        <v>0.102040816326531</v>
      </c>
      <c r="AN1908" s="11" t="n">
        <v>3</v>
      </c>
      <c r="AO1908" s="13" t="n">
        <v>0.0297029702970297</v>
      </c>
      <c r="AP1908" s="11" t="n">
        <v>8</v>
      </c>
      <c r="AQ1908" s="11" t="n">
        <v>2</v>
      </c>
      <c r="AR1908" s="13" t="n">
        <v>0.0747663551401869</v>
      </c>
      <c r="AS1908" s="13" t="n">
        <v>0.0186915887850467</v>
      </c>
      <c r="AT1908" s="14" t="n">
        <f aca="false">SUMIFS(시도_소아과개폐업!$C$5:$C$293,시도_소아과개폐업!$A$5:$A$293,$D1908,시도_소아과개폐업!$B$5:$B$293,$B1908)</f>
        <v>4</v>
      </c>
      <c r="AU1908" s="14" t="n">
        <f aca="false">SUMIFS(시도_소아과개폐업!$D$5:$D$293,시도_소아과개폐업!$A$5:$A$293,$D1908,시도_소아과개폐업!$B$5:$B$293,$B1908)</f>
        <v>4</v>
      </c>
      <c r="AV1908" s="14" t="n">
        <f aca="false">SUMIFS(시도_소아과개폐업!$F$5:$F$293,시도_소아과개폐업!$A$5:$A$293,$D1908,시도_소아과개폐업!$B$5:$B$293,$B1908)</f>
        <v>0</v>
      </c>
      <c r="AW1908" s="15" t="n">
        <f aca="false">SUMIFS(시도_소아과개폐업!$G$5:$G$293,시도_소아과개폐업!$A$5:$A$293,$D1908,시도_소아과개폐업!$B$5:$B$293,$B1908)</f>
        <v>0.117647058823529</v>
      </c>
      <c r="AX1908" s="14" t="n">
        <f aca="false">SUMIFS(시도_소아과개폐업!$H$5:$H$293,시도_소아과개폐업!$A$5:$A$293,$D1908,시도_소아과개폐업!$B$5:$B$293,$B1908)</f>
        <v>11</v>
      </c>
      <c r="AY1908" s="14" t="n">
        <f aca="false">SUMIFS(시군구_병원급!$E$5:$E$3668,시군구_병원급!$A$5:$A$3668,$A1908,시군구_병원급!$D$5:$D$3668,$D1908)</f>
        <v>6</v>
      </c>
      <c r="AZ1908" s="14" t="n">
        <f aca="false">SUMIFS(시군구_병원급!$F$5:$F$3668,시군구_병원급!$A$5:$A$3668,$A1908,시군구_병원급!$D$5:$D$3668,$D1908)</f>
        <v>1</v>
      </c>
      <c r="BA1908" s="14" t="n">
        <f aca="false">SUMIFS(시군구_병원급!$G$5:$G$3668,시군구_병원급!$A$5:$A$3668,$A1908,시군구_병원급!$D$5:$D$3668,$D1908)</f>
        <v>7</v>
      </c>
      <c r="BB1908" s="14" t="n">
        <f aca="false">SUMIFS(시군구_병원급!$H$5:$H$3668,시군구_병원급!$A$5:$A$3668,$A1908,시군구_병원급!$D$5:$D$3668,$D1908)</f>
        <v>19</v>
      </c>
      <c r="BC1908" s="16" t="n">
        <f aca="false">K1908+AY1908</f>
        <v>11</v>
      </c>
      <c r="BD1908" s="17" t="n">
        <f aca="false">IF(E1908=0,"",(K1908+AY1908)/E1908*1000)</f>
        <v>1.73337535455405</v>
      </c>
      <c r="BE1908" s="16" t="n">
        <f aca="false">AY1908-SUMIFS(시군구_병원급!$E$5:$E$3668,시군구_병원급!$A$5:$A$3668,$A1908,시군구_병원급!$D$5:$D$3668,$D1908-3)</f>
        <v>1</v>
      </c>
      <c r="BF1908" s="16" t="n">
        <f aca="false">IF(AY1908=0,1,0)</f>
        <v>0</v>
      </c>
      <c r="BG1908" s="16" t="n">
        <f aca="false">IF(K1908+AY1908=0,1,0)</f>
        <v>0</v>
      </c>
      <c r="BH1908" s="16" t="n">
        <f aca="false">AF1908+AG1908+AH1908</f>
        <v>18</v>
      </c>
      <c r="BI1908" s="18" t="n">
        <f aca="false">IF(H1908=0,"",BH1908/H1908)</f>
        <v>0.183673469387755</v>
      </c>
      <c r="BJ1908" s="16" t="n">
        <f aca="false">IF(AP1908="","",AP1908+AN1908)</f>
        <v>11</v>
      </c>
    </row>
    <row r="1909" customFormat="false" ht="15" hidden="false" customHeight="true" outlineLevel="0" collapsed="false">
      <c r="A1909" s="9" t="s">
        <v>199</v>
      </c>
      <c r="B1909" s="10" t="s">
        <v>200</v>
      </c>
      <c r="C1909" s="10" t="s">
        <v>200</v>
      </c>
      <c r="D1909" s="9" t="n">
        <v>2024</v>
      </c>
      <c r="E1909" s="11" t="n">
        <v>20411</v>
      </c>
      <c r="F1909" s="11" t="n">
        <v>2822</v>
      </c>
      <c r="G1909" s="11" t="n">
        <v>2895</v>
      </c>
      <c r="H1909" s="11" t="n">
        <v>305</v>
      </c>
      <c r="I1909" s="11" t="n">
        <v>18357</v>
      </c>
      <c r="J1909" s="11" t="n">
        <v>13192</v>
      </c>
      <c r="K1909" s="11" t="n">
        <v>27</v>
      </c>
      <c r="L1909" s="12" t="n">
        <v>14.9429229337122</v>
      </c>
      <c r="M1909" s="12" t="n">
        <v>1.32281612855813</v>
      </c>
      <c r="N1909" s="13" t="n">
        <v>0.718635942692161</v>
      </c>
      <c r="O1909" s="13" t="n">
        <v>0.899367987849689</v>
      </c>
      <c r="P1909" s="13" t="n">
        <v>0.1418352848954</v>
      </c>
      <c r="Q1909" s="13" t="n">
        <v>-0.190264609037172</v>
      </c>
      <c r="R1909" s="13" t="n">
        <v>-0.189075630252101</v>
      </c>
      <c r="S1909" s="11" t="n">
        <v>5</v>
      </c>
      <c r="T1909" s="13" t="n">
        <v>-0.0286624203821656</v>
      </c>
      <c r="U1909" s="13" t="n">
        <v>-0.0152880592211137</v>
      </c>
      <c r="V1909" s="11" t="n">
        <v>0</v>
      </c>
      <c r="W1909" s="13"/>
      <c r="X1909" s="11"/>
      <c r="Y1909" s="11"/>
      <c r="Z1909" s="11"/>
      <c r="AA1909" s="11"/>
      <c r="AB1909" s="10" t="s">
        <v>516</v>
      </c>
      <c r="AC1909" s="11" t="n">
        <v>146</v>
      </c>
      <c r="AD1909" s="11" t="n">
        <v>53</v>
      </c>
      <c r="AE1909" s="11" t="n">
        <v>75</v>
      </c>
      <c r="AF1909" s="11" t="n">
        <v>19</v>
      </c>
      <c r="AG1909" s="11" t="n">
        <v>12</v>
      </c>
      <c r="AH1909" s="11" t="n">
        <v>0</v>
      </c>
      <c r="AI1909" s="13" t="n">
        <v>0.478688524590164</v>
      </c>
      <c r="AJ1909" s="13" t="n">
        <v>0.173770491803279</v>
      </c>
      <c r="AK1909" s="13" t="n">
        <v>0.245901639344262</v>
      </c>
      <c r="AL1909" s="13" t="n">
        <v>0.0622950819672131</v>
      </c>
      <c r="AM1909" s="13" t="n">
        <v>0.039344262295082</v>
      </c>
      <c r="AN1909" s="11" t="n">
        <v>0</v>
      </c>
      <c r="AO1909" s="13" t="n">
        <v>0</v>
      </c>
      <c r="AP1909" s="11" t="n">
        <v>23</v>
      </c>
      <c r="AQ1909" s="11" t="n">
        <v>14</v>
      </c>
      <c r="AR1909" s="13" t="n">
        <v>0.0732484076433121</v>
      </c>
      <c r="AS1909" s="13" t="n">
        <v>0.0445859872611465</v>
      </c>
      <c r="AT1909" s="14" t="n">
        <f aca="false">SUMIFS(시도_소아과개폐업!$C$5:$C$293,시도_소아과개폐업!$A$5:$A$293,$D1909,시도_소아과개폐업!$B$5:$B$293,$B1909)</f>
        <v>4</v>
      </c>
      <c r="AU1909" s="14" t="n">
        <f aca="false">SUMIFS(시도_소아과개폐업!$D$5:$D$293,시도_소아과개폐업!$A$5:$A$293,$D1909,시도_소아과개폐업!$B$5:$B$293,$B1909)</f>
        <v>1</v>
      </c>
      <c r="AV1909" s="14" t="n">
        <f aca="false">SUMIFS(시도_소아과개폐업!$F$5:$F$293,시도_소아과개폐업!$A$5:$A$293,$D1909,시도_소아과개폐업!$B$5:$B$293,$B1909)</f>
        <v>3</v>
      </c>
      <c r="AW1909" s="15" t="n">
        <f aca="false">SUMIFS(시도_소아과개폐업!$G$5:$G$293,시도_소아과개폐업!$A$5:$A$293,$D1909,시도_소아과개폐업!$B$5:$B$293,$B1909)</f>
        <v>0.0384615384615385</v>
      </c>
      <c r="AX1909" s="14" t="n">
        <f aca="false">SUMIFS(시도_소아과개폐업!$H$5:$H$293,시도_소아과개폐업!$A$5:$A$293,$D1909,시도_소아과개폐업!$B$5:$B$293,$B1909)</f>
        <v>6</v>
      </c>
      <c r="AY1909" s="14" t="n">
        <f aca="false">SUMIFS(시군구_병원급!$E$5:$E$3668,시군구_병원급!$A$5:$A$3668,$A1909,시군구_병원급!$D$5:$D$3668,$D1909)</f>
        <v>4</v>
      </c>
      <c r="AZ1909" s="14" t="n">
        <f aca="false">SUMIFS(시군구_병원급!$F$5:$F$3668,시군구_병원급!$A$5:$A$3668,$A1909,시군구_병원급!$D$5:$D$3668,$D1909)</f>
        <v>2</v>
      </c>
      <c r="BA1909" s="14" t="n">
        <f aca="false">SUMIFS(시군구_병원급!$G$5:$G$3668,시군구_병원급!$A$5:$A$3668,$A1909,시군구_병원급!$D$5:$D$3668,$D1909)</f>
        <v>5</v>
      </c>
      <c r="BB1909" s="14" t="n">
        <f aca="false">SUMIFS(시군구_병원급!$H$5:$H$3668,시군구_병원급!$A$5:$A$3668,$A1909,시군구_병원급!$D$5:$D$3668,$D1909)</f>
        <v>14</v>
      </c>
      <c r="BC1909" s="16" t="n">
        <f aca="false">K1909+AY1909</f>
        <v>31</v>
      </c>
      <c r="BD1909" s="17" t="n">
        <f aca="false">IF(E1909=0,"",(K1909+AY1909)/E1909*1000)</f>
        <v>1.51878888834452</v>
      </c>
      <c r="BE1909" s="16" t="n">
        <f aca="false">AY1909-SUMIFS(시군구_병원급!$E$5:$E$3668,시군구_병원급!$A$5:$A$3668,$A1909,시군구_병원급!$D$5:$D$3668,$D1909-3)</f>
        <v>1</v>
      </c>
      <c r="BF1909" s="16" t="n">
        <f aca="false">IF(AY1909=0,1,0)</f>
        <v>0</v>
      </c>
      <c r="BG1909" s="16" t="n">
        <f aca="false">IF(K1909+AY1909=0,1,0)</f>
        <v>0</v>
      </c>
      <c r="BH1909" s="16" t="n">
        <f aca="false">AF1909+AG1909+AH1909</f>
        <v>31</v>
      </c>
      <c r="BI1909" s="18" t="n">
        <f aca="false">IF(H1909=0,"",BH1909/H1909)</f>
        <v>0.101639344262295</v>
      </c>
      <c r="BJ1909" s="16" t="n">
        <f aca="false">IF(AP1909="","",AP1909+AN1909)</f>
        <v>23</v>
      </c>
    </row>
    <row r="1910" customFormat="false" ht="15" hidden="false" customHeight="true" outlineLevel="0" collapsed="false">
      <c r="A1910" s="9" t="s">
        <v>201</v>
      </c>
      <c r="B1910" s="10" t="s">
        <v>202</v>
      </c>
      <c r="C1910" s="10" t="s">
        <v>203</v>
      </c>
      <c r="D1910" s="9" t="n">
        <v>2024</v>
      </c>
      <c r="E1910" s="11" t="n">
        <v>40017</v>
      </c>
      <c r="F1910" s="11" t="n">
        <v>6396</v>
      </c>
      <c r="G1910" s="11" t="n">
        <v>6491</v>
      </c>
      <c r="H1910" s="11" t="n">
        <v>719</v>
      </c>
      <c r="I1910" s="11" t="n">
        <v>30859</v>
      </c>
      <c r="J1910" s="11" t="n">
        <v>22962</v>
      </c>
      <c r="K1910" s="11" t="n">
        <v>59</v>
      </c>
      <c r="L1910" s="12" t="n">
        <v>17.9673638703551</v>
      </c>
      <c r="M1910" s="12" t="n">
        <v>1.47437339130869</v>
      </c>
      <c r="N1910" s="13" t="n">
        <v>0.744094105447357</v>
      </c>
      <c r="O1910" s="13" t="n">
        <v>0.771147262413474</v>
      </c>
      <c r="P1910" s="13" t="n">
        <v>0.16220606242347</v>
      </c>
      <c r="Q1910" s="13" t="n">
        <v>-0.153204816217703</v>
      </c>
      <c r="R1910" s="13" t="n">
        <v>-0.00261216963736943</v>
      </c>
      <c r="S1910" s="11" t="n">
        <v>6</v>
      </c>
      <c r="T1910" s="13" t="n">
        <v>-0.0674448767833982</v>
      </c>
      <c r="U1910" s="13" t="n">
        <v>-0.0345097303047369</v>
      </c>
      <c r="V1910" s="11" t="n">
        <v>0</v>
      </c>
      <c r="W1910" s="13"/>
      <c r="X1910" s="11"/>
      <c r="Y1910" s="11"/>
      <c r="Z1910" s="11"/>
      <c r="AA1910" s="11"/>
      <c r="AB1910" s="10" t="s">
        <v>516</v>
      </c>
      <c r="AC1910" s="11" t="n">
        <v>84</v>
      </c>
      <c r="AD1910" s="11" t="n">
        <v>237</v>
      </c>
      <c r="AE1910" s="11" t="n">
        <v>359</v>
      </c>
      <c r="AF1910" s="11" t="n">
        <v>27</v>
      </c>
      <c r="AG1910" s="11" t="n">
        <v>8</v>
      </c>
      <c r="AH1910" s="11" t="n">
        <v>4</v>
      </c>
      <c r="AI1910" s="13" t="n">
        <v>0.11682892906815</v>
      </c>
      <c r="AJ1910" s="13" t="n">
        <v>0.329624478442281</v>
      </c>
      <c r="AK1910" s="13" t="n">
        <v>0.499304589707928</v>
      </c>
      <c r="AL1910" s="13" t="n">
        <v>0.0375521557719054</v>
      </c>
      <c r="AM1910" s="13" t="n">
        <v>0.0111265646731572</v>
      </c>
      <c r="AN1910" s="11" t="n">
        <v>2</v>
      </c>
      <c r="AO1910" s="13" t="n">
        <v>0.00277392510402219</v>
      </c>
      <c r="AP1910" s="11" t="n">
        <v>61</v>
      </c>
      <c r="AQ1910" s="11" t="n">
        <v>6</v>
      </c>
      <c r="AR1910" s="13" t="n">
        <v>0.0786082474226804</v>
      </c>
      <c r="AS1910" s="13" t="n">
        <v>0.0077319587628866</v>
      </c>
      <c r="AT1910" s="14" t="n">
        <f aca="false">SUMIFS(시도_소아과개폐업!$C$5:$C$293,시도_소아과개폐업!$A$5:$A$293,$D1910,시도_소아과개폐업!$B$5:$B$293,$B1910)</f>
        <v>135</v>
      </c>
      <c r="AU1910" s="14" t="n">
        <f aca="false">SUMIFS(시도_소아과개폐업!$D$5:$D$293,시도_소아과개폐업!$A$5:$A$293,$D1910,시도_소아과개폐업!$B$5:$B$293,$B1910)</f>
        <v>81</v>
      </c>
      <c r="AV1910" s="14" t="n">
        <f aca="false">SUMIFS(시도_소아과개폐업!$F$5:$F$293,시도_소아과개폐업!$A$5:$A$293,$D1910,시도_소아과개폐업!$B$5:$B$293,$B1910)</f>
        <v>54</v>
      </c>
      <c r="AW1910" s="15" t="n">
        <f aca="false">SUMIFS(시도_소아과개폐업!$G$5:$G$293,시도_소아과개폐업!$A$5:$A$293,$D1910,시도_소아과개폐업!$B$5:$B$293,$B1910)</f>
        <v>0.119117647058824</v>
      </c>
      <c r="AX1910" s="14" t="n">
        <f aca="false">SUMIFS(시도_소아과개폐업!$H$5:$H$293,시도_소아과개폐업!$A$5:$A$293,$D1910,시도_소아과개폐업!$B$5:$B$293,$B1910)</f>
        <v>260</v>
      </c>
      <c r="AY1910" s="14" t="n">
        <f aca="false">SUMIFS(시군구_병원급!$E$5:$E$3668,시군구_병원급!$A$5:$A$3668,$A1910,시군구_병원급!$D$5:$D$3668,$D1910)</f>
        <v>18</v>
      </c>
      <c r="AZ1910" s="14" t="n">
        <f aca="false">SUMIFS(시군구_병원급!$F$5:$F$3668,시군구_병원급!$A$5:$A$3668,$A1910,시군구_병원급!$D$5:$D$3668,$D1910)</f>
        <v>6</v>
      </c>
      <c r="BA1910" s="14" t="n">
        <f aca="false">SUMIFS(시군구_병원급!$G$5:$G$3668,시군구_병원급!$A$5:$A$3668,$A1910,시군구_병원급!$D$5:$D$3668,$D1910)</f>
        <v>38</v>
      </c>
      <c r="BB1910" s="14" t="n">
        <f aca="false">SUMIFS(시군구_병원급!$H$5:$H$3668,시군구_병원급!$A$5:$A$3668,$A1910,시군구_병원급!$D$5:$D$3668,$D1910)</f>
        <v>77</v>
      </c>
      <c r="BC1910" s="16" t="n">
        <f aca="false">K1910+AY1910</f>
        <v>77</v>
      </c>
      <c r="BD1910" s="17" t="n">
        <f aca="false">IF(E1910=0,"",(K1910+AY1910)/E1910*1000)</f>
        <v>1.92418222255541</v>
      </c>
      <c r="BE1910" s="16" t="n">
        <f aca="false">AY1910-SUMIFS(시군구_병원급!$E$5:$E$3668,시군구_병원급!$A$5:$A$3668,$A1910,시군구_병원급!$D$5:$D$3668,$D1910-3)</f>
        <v>-1</v>
      </c>
      <c r="BF1910" s="16" t="n">
        <f aca="false">IF(AY1910=0,1,0)</f>
        <v>0</v>
      </c>
      <c r="BG1910" s="16" t="n">
        <f aca="false">IF(K1910+AY1910=0,1,0)</f>
        <v>0</v>
      </c>
      <c r="BH1910" s="16" t="n">
        <f aca="false">AF1910+AG1910+AH1910</f>
        <v>39</v>
      </c>
      <c r="BI1910" s="18" t="n">
        <f aca="false">IF(H1910=0,"",BH1910/H1910)</f>
        <v>0.0542420027816412</v>
      </c>
      <c r="BJ1910" s="16" t="n">
        <f aca="false">IF(AP1910="","",AP1910+AN1910)</f>
        <v>63</v>
      </c>
    </row>
    <row r="1911" customFormat="false" ht="15" hidden="false" customHeight="true" outlineLevel="0" collapsed="false">
      <c r="A1911" s="9" t="s">
        <v>204</v>
      </c>
      <c r="B1911" s="10" t="s">
        <v>202</v>
      </c>
      <c r="C1911" s="10" t="s">
        <v>205</v>
      </c>
      <c r="D1911" s="9" t="n">
        <v>2024</v>
      </c>
      <c r="E1911" s="11" t="n">
        <v>29668</v>
      </c>
      <c r="F1911" s="11" t="n">
        <v>4527</v>
      </c>
      <c r="G1911" s="11" t="n">
        <v>4654</v>
      </c>
      <c r="H1911" s="11" t="n">
        <v>453</v>
      </c>
      <c r="I1911" s="11" t="n">
        <v>23683</v>
      </c>
      <c r="J1911" s="11" t="n">
        <v>17509</v>
      </c>
      <c r="K1911" s="11" t="n">
        <v>65</v>
      </c>
      <c r="L1911" s="12" t="n">
        <v>15.2689766752056</v>
      </c>
      <c r="M1911" s="12" t="n">
        <v>2.19091276796549</v>
      </c>
      <c r="N1911" s="13" t="n">
        <v>0.739306675674535</v>
      </c>
      <c r="O1911" s="13" t="n">
        <v>0.798267493595793</v>
      </c>
      <c r="P1911" s="13" t="n">
        <v>0.156869354186329</v>
      </c>
      <c r="Q1911" s="13" t="n">
        <v>-0.127232077192363</v>
      </c>
      <c r="R1911" s="13" t="n">
        <v>-0.0736464968152867</v>
      </c>
      <c r="S1911" s="11" t="n">
        <v>5</v>
      </c>
      <c r="T1911" s="13" t="n">
        <v>-0.05625</v>
      </c>
      <c r="U1911" s="13" t="n">
        <v>-0.0320827202877227</v>
      </c>
      <c r="V1911" s="11" t="n">
        <v>0</v>
      </c>
      <c r="W1911" s="13"/>
      <c r="X1911" s="11"/>
      <c r="Y1911" s="11"/>
      <c r="Z1911" s="11"/>
      <c r="AA1911" s="11"/>
      <c r="AB1911" s="10" t="s">
        <v>516</v>
      </c>
      <c r="AC1911" s="11" t="n">
        <v>106</v>
      </c>
      <c r="AD1911" s="11" t="n">
        <v>90</v>
      </c>
      <c r="AE1911" s="11" t="n">
        <v>186</v>
      </c>
      <c r="AF1911" s="11" t="n">
        <v>58</v>
      </c>
      <c r="AG1911" s="11" t="n">
        <v>7</v>
      </c>
      <c r="AH1911" s="11" t="n">
        <v>6</v>
      </c>
      <c r="AI1911" s="13" t="n">
        <v>0.233995584988963</v>
      </c>
      <c r="AJ1911" s="13" t="n">
        <v>0.198675496688742</v>
      </c>
      <c r="AK1911" s="13" t="n">
        <v>0.410596026490066</v>
      </c>
      <c r="AL1911" s="13" t="n">
        <v>0.1280353200883</v>
      </c>
      <c r="AM1911" s="13" t="n">
        <v>0.0154525386313466</v>
      </c>
      <c r="AN1911" s="11" t="n">
        <v>2</v>
      </c>
      <c r="AO1911" s="13" t="n">
        <v>0.0043956043956044</v>
      </c>
      <c r="AP1911" s="11" t="n">
        <v>31</v>
      </c>
      <c r="AQ1911" s="11" t="n">
        <v>4</v>
      </c>
      <c r="AR1911" s="13" t="n">
        <v>0.0643153526970954</v>
      </c>
      <c r="AS1911" s="13" t="n">
        <v>0.00829875518672199</v>
      </c>
      <c r="AT1911" s="14" t="n">
        <f aca="false">SUMIFS(시도_소아과개폐업!$C$5:$C$293,시도_소아과개폐업!$A$5:$A$293,$D1911,시도_소아과개폐업!$B$5:$B$293,$B1911)</f>
        <v>135</v>
      </c>
      <c r="AU1911" s="14" t="n">
        <f aca="false">SUMIFS(시도_소아과개폐업!$D$5:$D$293,시도_소아과개폐업!$A$5:$A$293,$D1911,시도_소아과개폐업!$B$5:$B$293,$B1911)</f>
        <v>81</v>
      </c>
      <c r="AV1911" s="14" t="n">
        <f aca="false">SUMIFS(시도_소아과개폐업!$F$5:$F$293,시도_소아과개폐업!$A$5:$A$293,$D1911,시도_소아과개폐업!$B$5:$B$293,$B1911)</f>
        <v>54</v>
      </c>
      <c r="AW1911" s="15" t="n">
        <f aca="false">SUMIFS(시도_소아과개폐업!$G$5:$G$293,시도_소아과개폐업!$A$5:$A$293,$D1911,시도_소아과개폐업!$B$5:$B$293,$B1911)</f>
        <v>0.119117647058824</v>
      </c>
      <c r="AX1911" s="14" t="n">
        <f aca="false">SUMIFS(시도_소아과개폐업!$H$5:$H$293,시도_소아과개폐업!$A$5:$A$293,$D1911,시도_소아과개폐업!$B$5:$B$293,$B1911)</f>
        <v>260</v>
      </c>
      <c r="AY1911" s="14" t="n">
        <f aca="false">SUMIFS(시군구_병원급!$E$5:$E$3668,시군구_병원급!$A$5:$A$3668,$A1911,시군구_병원급!$D$5:$D$3668,$D1911)</f>
        <v>13</v>
      </c>
      <c r="AZ1911" s="14" t="n">
        <f aca="false">SUMIFS(시군구_병원급!$F$5:$F$3668,시군구_병원급!$A$5:$A$3668,$A1911,시군구_병원급!$D$5:$D$3668,$D1911)</f>
        <v>7</v>
      </c>
      <c r="BA1911" s="14" t="n">
        <f aca="false">SUMIFS(시군구_병원급!$G$5:$G$3668,시군구_병원급!$A$5:$A$3668,$A1911,시군구_병원급!$D$5:$D$3668,$D1911)</f>
        <v>24</v>
      </c>
      <c r="BB1911" s="14" t="n">
        <f aca="false">SUMIFS(시군구_병원급!$H$5:$H$3668,시군구_병원급!$A$5:$A$3668,$A1911,시군구_병원급!$D$5:$D$3668,$D1911)</f>
        <v>58</v>
      </c>
      <c r="BC1911" s="16" t="n">
        <f aca="false">K1911+AY1911</f>
        <v>78</v>
      </c>
      <c r="BD1911" s="17" t="n">
        <f aca="false">IF(E1911=0,"",(K1911+AY1911)/E1911*1000)</f>
        <v>2.62909532155858</v>
      </c>
      <c r="BE1911" s="16" t="n">
        <f aca="false">AY1911-SUMIFS(시군구_병원급!$E$5:$E$3668,시군구_병원급!$A$5:$A$3668,$A1911,시군구_병원급!$D$5:$D$3668,$D1911-3)</f>
        <v>0</v>
      </c>
      <c r="BF1911" s="16" t="n">
        <f aca="false">IF(AY1911=0,1,0)</f>
        <v>0</v>
      </c>
      <c r="BG1911" s="16" t="n">
        <f aca="false">IF(K1911+AY1911=0,1,0)</f>
        <v>0</v>
      </c>
      <c r="BH1911" s="16" t="n">
        <f aca="false">AF1911+AG1911+AH1911</f>
        <v>71</v>
      </c>
      <c r="BI1911" s="18" t="n">
        <f aca="false">IF(H1911=0,"",BH1911/H1911)</f>
        <v>0.15673289183223</v>
      </c>
      <c r="BJ1911" s="16" t="n">
        <f aca="false">IF(AP1911="","",AP1911+AN1911)</f>
        <v>33</v>
      </c>
    </row>
    <row r="1912" customFormat="false" ht="15" hidden="false" customHeight="true" outlineLevel="0" collapsed="false">
      <c r="A1912" s="9" t="s">
        <v>206</v>
      </c>
      <c r="B1912" s="10" t="s">
        <v>202</v>
      </c>
      <c r="C1912" s="10" t="s">
        <v>207</v>
      </c>
      <c r="D1912" s="9" t="n">
        <v>2024</v>
      </c>
      <c r="E1912" s="11" t="n">
        <v>14813</v>
      </c>
      <c r="F1912" s="11" t="n">
        <v>2087</v>
      </c>
      <c r="G1912" s="11" t="n">
        <v>2031</v>
      </c>
      <c r="H1912" s="11" t="n">
        <v>293</v>
      </c>
      <c r="I1912" s="11" t="n">
        <v>12993</v>
      </c>
      <c r="J1912" s="11" t="n">
        <v>9709</v>
      </c>
      <c r="K1912" s="11" t="n">
        <v>19</v>
      </c>
      <c r="L1912" s="12" t="n">
        <v>19.7799230405725</v>
      </c>
      <c r="M1912" s="12" t="n">
        <v>1.28265712549787</v>
      </c>
      <c r="N1912" s="13" t="n">
        <v>0.747248518433002</v>
      </c>
      <c r="O1912" s="13" t="n">
        <v>0.877134949031256</v>
      </c>
      <c r="P1912" s="13" t="n">
        <v>0.137109295888746</v>
      </c>
      <c r="Q1912" s="13" t="n">
        <v>-0.14207112243716</v>
      </c>
      <c r="R1912" s="13" t="n">
        <v>-0.112325174825175</v>
      </c>
      <c r="S1912" s="11" t="n">
        <v>0</v>
      </c>
      <c r="T1912" s="13" t="n">
        <v>-0.0757097791798107</v>
      </c>
      <c r="U1912" s="13" t="n">
        <v>-0.0463853211009174</v>
      </c>
      <c r="V1912" s="11" t="n">
        <v>0</v>
      </c>
      <c r="W1912" s="13"/>
      <c r="X1912" s="11"/>
      <c r="Y1912" s="11"/>
      <c r="Z1912" s="11"/>
      <c r="AA1912" s="11"/>
      <c r="AB1912" s="10" t="s">
        <v>516</v>
      </c>
      <c r="AC1912" s="11" t="n">
        <v>47</v>
      </c>
      <c r="AD1912" s="11" t="n">
        <v>95</v>
      </c>
      <c r="AE1912" s="11" t="n">
        <v>140</v>
      </c>
      <c r="AF1912" s="11" t="n">
        <v>8</v>
      </c>
      <c r="AG1912" s="11" t="n">
        <v>2</v>
      </c>
      <c r="AH1912" s="11" t="n">
        <v>1</v>
      </c>
      <c r="AI1912" s="13" t="n">
        <v>0.160409556313993</v>
      </c>
      <c r="AJ1912" s="13" t="n">
        <v>0.324232081911263</v>
      </c>
      <c r="AK1912" s="13" t="n">
        <v>0.477815699658703</v>
      </c>
      <c r="AL1912" s="13" t="n">
        <v>0.0273037542662116</v>
      </c>
      <c r="AM1912" s="13" t="n">
        <v>0.0068259385665529</v>
      </c>
      <c r="AN1912" s="11" t="n">
        <v>7</v>
      </c>
      <c r="AO1912" s="13" t="n">
        <v>0.0233333333333333</v>
      </c>
      <c r="AP1912" s="11" t="n">
        <v>26</v>
      </c>
      <c r="AQ1912" s="11" t="n">
        <v>5</v>
      </c>
      <c r="AR1912" s="13" t="n">
        <v>0.0809968847352025</v>
      </c>
      <c r="AS1912" s="13" t="n">
        <v>0.0155763239875389</v>
      </c>
      <c r="AT1912" s="14" t="n">
        <f aca="false">SUMIFS(시도_소아과개폐업!$C$5:$C$293,시도_소아과개폐업!$A$5:$A$293,$D1912,시도_소아과개폐업!$B$5:$B$293,$B1912)</f>
        <v>135</v>
      </c>
      <c r="AU1912" s="14" t="n">
        <f aca="false">SUMIFS(시도_소아과개폐업!$D$5:$D$293,시도_소아과개폐업!$A$5:$A$293,$D1912,시도_소아과개폐업!$B$5:$B$293,$B1912)</f>
        <v>81</v>
      </c>
      <c r="AV1912" s="14" t="n">
        <f aca="false">SUMIFS(시도_소아과개폐업!$F$5:$F$293,시도_소아과개폐업!$A$5:$A$293,$D1912,시도_소아과개폐업!$B$5:$B$293,$B1912)</f>
        <v>54</v>
      </c>
      <c r="AW1912" s="15" t="n">
        <f aca="false">SUMIFS(시도_소아과개폐업!$G$5:$G$293,시도_소아과개폐업!$A$5:$A$293,$D1912,시도_소아과개폐업!$B$5:$B$293,$B1912)</f>
        <v>0.119117647058824</v>
      </c>
      <c r="AX1912" s="14" t="n">
        <f aca="false">SUMIFS(시도_소아과개폐업!$H$5:$H$293,시도_소아과개폐업!$A$5:$A$293,$D1912,시도_소아과개폐업!$B$5:$B$293,$B1912)</f>
        <v>260</v>
      </c>
      <c r="AY1912" s="14" t="n">
        <f aca="false">SUMIFS(시군구_병원급!$E$5:$E$3668,시군구_병원급!$A$5:$A$3668,$A1912,시군구_병원급!$D$5:$D$3668,$D1912)</f>
        <v>9</v>
      </c>
      <c r="AZ1912" s="14" t="n">
        <f aca="false">SUMIFS(시군구_병원급!$F$5:$F$3668,시군구_병원급!$A$5:$A$3668,$A1912,시군구_병원급!$D$5:$D$3668,$D1912)</f>
        <v>5</v>
      </c>
      <c r="BA1912" s="14" t="n">
        <f aca="false">SUMIFS(시군구_병원급!$G$5:$G$3668,시군구_병원급!$A$5:$A$3668,$A1912,시군구_병원급!$D$5:$D$3668,$D1912)</f>
        <v>18</v>
      </c>
      <c r="BB1912" s="14" t="n">
        <f aca="false">SUMIFS(시군구_병원급!$H$5:$H$3668,시군구_병원급!$A$5:$A$3668,$A1912,시군구_병원급!$D$5:$D$3668,$D1912)</f>
        <v>39</v>
      </c>
      <c r="BC1912" s="16" t="n">
        <f aca="false">K1912+AY1912</f>
        <v>28</v>
      </c>
      <c r="BD1912" s="17" t="n">
        <f aca="false">IF(E1912=0,"",(K1912+AY1912)/E1912*1000)</f>
        <v>1.89023155336529</v>
      </c>
      <c r="BE1912" s="16" t="n">
        <f aca="false">AY1912-SUMIFS(시군구_병원급!$E$5:$E$3668,시군구_병원급!$A$5:$A$3668,$A1912,시군구_병원급!$D$5:$D$3668,$D1912-3)</f>
        <v>-1</v>
      </c>
      <c r="BF1912" s="16" t="n">
        <f aca="false">IF(AY1912=0,1,0)</f>
        <v>0</v>
      </c>
      <c r="BG1912" s="16" t="n">
        <f aca="false">IF(K1912+AY1912=0,1,0)</f>
        <v>0</v>
      </c>
      <c r="BH1912" s="16" t="n">
        <f aca="false">AF1912+AG1912+AH1912</f>
        <v>11</v>
      </c>
      <c r="BI1912" s="18" t="n">
        <f aca="false">IF(H1912=0,"",BH1912/H1912)</f>
        <v>0.037542662116041</v>
      </c>
      <c r="BJ1912" s="16" t="n">
        <f aca="false">IF(AP1912="","",AP1912+AN1912)</f>
        <v>33</v>
      </c>
    </row>
    <row r="1913" customFormat="false" ht="15" hidden="false" customHeight="true" outlineLevel="0" collapsed="false">
      <c r="A1913" s="9" t="s">
        <v>208</v>
      </c>
      <c r="B1913" s="10" t="s">
        <v>202</v>
      </c>
      <c r="C1913" s="10" t="s">
        <v>209</v>
      </c>
      <c r="D1913" s="9" t="n">
        <v>2024</v>
      </c>
      <c r="E1913" s="11" t="n">
        <v>19207</v>
      </c>
      <c r="F1913" s="11" t="n">
        <v>3369</v>
      </c>
      <c r="G1913" s="11" t="n">
        <v>3323</v>
      </c>
      <c r="H1913" s="11" t="n">
        <v>324</v>
      </c>
      <c r="I1913" s="11" t="n">
        <v>13844</v>
      </c>
      <c r="J1913" s="11" t="n">
        <v>11035</v>
      </c>
      <c r="K1913" s="11" t="n">
        <v>29</v>
      </c>
      <c r="L1913" s="12" t="n">
        <v>16.8688498984745</v>
      </c>
      <c r="M1913" s="12" t="n">
        <v>1.50986619461655</v>
      </c>
      <c r="N1913" s="13" t="n">
        <v>0.797096214966773</v>
      </c>
      <c r="O1913" s="13" t="n">
        <v>0.720778882699016</v>
      </c>
      <c r="P1913" s="13" t="n">
        <v>0.173009840162441</v>
      </c>
      <c r="Q1913" s="13" t="n">
        <v>-0.0508499703498715</v>
      </c>
      <c r="R1913" s="13" t="n">
        <v>0.0140372291730242</v>
      </c>
      <c r="S1913" s="11" t="n">
        <v>2</v>
      </c>
      <c r="T1913" s="13" t="n">
        <v>-0.0151975683890577</v>
      </c>
      <c r="U1913" s="13" t="n">
        <v>-0.010294538175579</v>
      </c>
      <c r="V1913" s="11" t="n">
        <v>0</v>
      </c>
      <c r="W1913" s="13"/>
      <c r="X1913" s="11"/>
      <c r="Y1913" s="11"/>
      <c r="Z1913" s="11"/>
      <c r="AA1913" s="11"/>
      <c r="AB1913" s="10" t="s">
        <v>516</v>
      </c>
      <c r="AC1913" s="11" t="n">
        <v>48</v>
      </c>
      <c r="AD1913" s="11" t="n">
        <v>78</v>
      </c>
      <c r="AE1913" s="11" t="n">
        <v>183</v>
      </c>
      <c r="AF1913" s="11" t="n">
        <v>9</v>
      </c>
      <c r="AG1913" s="11" t="n">
        <v>2</v>
      </c>
      <c r="AH1913" s="11" t="n">
        <v>4</v>
      </c>
      <c r="AI1913" s="13" t="n">
        <v>0.148148148148148</v>
      </c>
      <c r="AJ1913" s="13" t="n">
        <v>0.240740740740741</v>
      </c>
      <c r="AK1913" s="13" t="n">
        <v>0.564814814814815</v>
      </c>
      <c r="AL1913" s="13" t="n">
        <v>0.0277777777777778</v>
      </c>
      <c r="AM1913" s="13" t="n">
        <v>0.00617283950617284</v>
      </c>
      <c r="AN1913" s="11" t="n">
        <v>3</v>
      </c>
      <c r="AO1913" s="13" t="n">
        <v>0.00917431192660551</v>
      </c>
      <c r="AP1913" s="11" t="n">
        <v>16</v>
      </c>
      <c r="AQ1913" s="11" t="n">
        <v>10</v>
      </c>
      <c r="AR1913" s="13" t="n">
        <v>0.0480480480480481</v>
      </c>
      <c r="AS1913" s="13" t="n">
        <v>0.03003003003003</v>
      </c>
      <c r="AT1913" s="14" t="n">
        <f aca="false">SUMIFS(시도_소아과개폐업!$C$5:$C$293,시도_소아과개폐업!$A$5:$A$293,$D1913,시도_소아과개폐업!$B$5:$B$293,$B1913)</f>
        <v>135</v>
      </c>
      <c r="AU1913" s="14" t="n">
        <f aca="false">SUMIFS(시도_소아과개폐업!$D$5:$D$293,시도_소아과개폐업!$A$5:$A$293,$D1913,시도_소아과개폐업!$B$5:$B$293,$B1913)</f>
        <v>81</v>
      </c>
      <c r="AV1913" s="14" t="n">
        <f aca="false">SUMIFS(시도_소아과개폐업!$F$5:$F$293,시도_소아과개폐업!$A$5:$A$293,$D1913,시도_소아과개폐업!$B$5:$B$293,$B1913)</f>
        <v>54</v>
      </c>
      <c r="AW1913" s="15" t="n">
        <f aca="false">SUMIFS(시도_소아과개폐업!$G$5:$G$293,시도_소아과개폐업!$A$5:$A$293,$D1913,시도_소아과개폐업!$B$5:$B$293,$B1913)</f>
        <v>0.119117647058824</v>
      </c>
      <c r="AX1913" s="14" t="n">
        <f aca="false">SUMIFS(시도_소아과개폐업!$H$5:$H$293,시도_소아과개폐업!$A$5:$A$293,$D1913,시도_소아과개폐업!$B$5:$B$293,$B1913)</f>
        <v>260</v>
      </c>
      <c r="AY1913" s="14" t="n">
        <f aca="false">SUMIFS(시군구_병원급!$E$5:$E$3668,시군구_병원급!$A$5:$A$3668,$A1913,시군구_병원급!$D$5:$D$3668,$D1913)</f>
        <v>7</v>
      </c>
      <c r="AZ1913" s="14" t="n">
        <f aca="false">SUMIFS(시군구_병원급!$F$5:$F$3668,시군구_병원급!$A$5:$A$3668,$A1913,시군구_병원급!$D$5:$D$3668,$D1913)</f>
        <v>3</v>
      </c>
      <c r="BA1913" s="14" t="n">
        <f aca="false">SUMIFS(시군구_병원급!$G$5:$G$3668,시군구_병원급!$A$5:$A$3668,$A1913,시군구_병원급!$D$5:$D$3668,$D1913)</f>
        <v>15</v>
      </c>
      <c r="BB1913" s="14" t="n">
        <f aca="false">SUMIFS(시군구_병원급!$H$5:$H$3668,시군구_병원급!$A$5:$A$3668,$A1913,시군구_병원급!$D$5:$D$3668,$D1913)</f>
        <v>31</v>
      </c>
      <c r="BC1913" s="16" t="n">
        <f aca="false">K1913+AY1913</f>
        <v>36</v>
      </c>
      <c r="BD1913" s="17" t="n">
        <f aca="false">IF(E1913=0,"",(K1913+AY1913)/E1913*1000)</f>
        <v>1.87431665538606</v>
      </c>
      <c r="BE1913" s="16" t="n">
        <f aca="false">AY1913-SUMIFS(시군구_병원급!$E$5:$E$3668,시군구_병원급!$A$5:$A$3668,$A1913,시군구_병원급!$D$5:$D$3668,$D1913-3)</f>
        <v>2</v>
      </c>
      <c r="BF1913" s="16" t="n">
        <f aca="false">IF(AY1913=0,1,0)</f>
        <v>0</v>
      </c>
      <c r="BG1913" s="16" t="n">
        <f aca="false">IF(K1913+AY1913=0,1,0)</f>
        <v>0</v>
      </c>
      <c r="BH1913" s="16" t="n">
        <f aca="false">AF1913+AG1913+AH1913</f>
        <v>15</v>
      </c>
      <c r="BI1913" s="18" t="n">
        <f aca="false">IF(H1913=0,"",BH1913/H1913)</f>
        <v>0.0462962962962963</v>
      </c>
      <c r="BJ1913" s="16" t="n">
        <f aca="false">IF(AP1913="","",AP1913+AN1913)</f>
        <v>19</v>
      </c>
    </row>
    <row r="1914" customFormat="false" ht="15" hidden="false" customHeight="true" outlineLevel="0" collapsed="false">
      <c r="A1914" s="9" t="s">
        <v>210</v>
      </c>
      <c r="B1914" s="10" t="s">
        <v>202</v>
      </c>
      <c r="C1914" s="10" t="s">
        <v>211</v>
      </c>
      <c r="D1914" s="9" t="n">
        <v>2024</v>
      </c>
      <c r="E1914" s="11" t="n">
        <v>21603</v>
      </c>
      <c r="F1914" s="11" t="n">
        <v>3179</v>
      </c>
      <c r="G1914" s="11" t="n">
        <v>3174</v>
      </c>
      <c r="H1914" s="11" t="n">
        <v>423</v>
      </c>
      <c r="I1914" s="11" t="n">
        <v>18009</v>
      </c>
      <c r="J1914" s="11" t="n">
        <v>13136</v>
      </c>
      <c r="K1914" s="11" t="n">
        <v>35</v>
      </c>
      <c r="L1914" s="12" t="n">
        <v>19.5806138036384</v>
      </c>
      <c r="M1914" s="12" t="n">
        <v>1.62014535018285</v>
      </c>
      <c r="N1914" s="13" t="n">
        <v>0.729413071242157</v>
      </c>
      <c r="O1914" s="13" t="n">
        <v>0.833634217469796</v>
      </c>
      <c r="P1914" s="13" t="n">
        <v>0.14692403832801</v>
      </c>
      <c r="Q1914" s="13" t="n">
        <v>-0.230497969651635</v>
      </c>
      <c r="R1914" s="13" t="n">
        <v>-0.188650306748466</v>
      </c>
      <c r="S1914" s="11" t="n">
        <v>-1</v>
      </c>
      <c r="T1914" s="13" t="n">
        <v>-0.0844155844155844</v>
      </c>
      <c r="U1914" s="13" t="n">
        <v>-0.0635919301164726</v>
      </c>
      <c r="V1914" s="11" t="n">
        <v>0</v>
      </c>
      <c r="W1914" s="13"/>
      <c r="X1914" s="11"/>
      <c r="Y1914" s="11"/>
      <c r="Z1914" s="11"/>
      <c r="AA1914" s="11"/>
      <c r="AB1914" s="10" t="s">
        <v>516</v>
      </c>
      <c r="AC1914" s="11" t="n">
        <v>60</v>
      </c>
      <c r="AD1914" s="11" t="n">
        <v>153</v>
      </c>
      <c r="AE1914" s="11" t="n">
        <v>187</v>
      </c>
      <c r="AF1914" s="11" t="n">
        <v>9</v>
      </c>
      <c r="AG1914" s="11" t="n">
        <v>10</v>
      </c>
      <c r="AH1914" s="11" t="n">
        <v>4</v>
      </c>
      <c r="AI1914" s="13" t="n">
        <v>0.141843971631206</v>
      </c>
      <c r="AJ1914" s="13" t="n">
        <v>0.361702127659575</v>
      </c>
      <c r="AK1914" s="13" t="n">
        <v>0.442080378250591</v>
      </c>
      <c r="AL1914" s="13" t="n">
        <v>0.0212765957446809</v>
      </c>
      <c r="AM1914" s="13" t="n">
        <v>0.0236406619385343</v>
      </c>
      <c r="AN1914" s="11" t="n">
        <v>4</v>
      </c>
      <c r="AO1914" s="13" t="n">
        <v>0.00936768149882904</v>
      </c>
      <c r="AP1914" s="11" t="n">
        <v>51</v>
      </c>
      <c r="AQ1914" s="11" t="n">
        <v>9</v>
      </c>
      <c r="AR1914" s="13" t="n">
        <v>0.108742004264392</v>
      </c>
      <c r="AS1914" s="13" t="n">
        <v>0.0191897654584222</v>
      </c>
      <c r="AT1914" s="14" t="n">
        <f aca="false">SUMIFS(시도_소아과개폐업!$C$5:$C$293,시도_소아과개폐업!$A$5:$A$293,$D1914,시도_소아과개폐업!$B$5:$B$293,$B1914)</f>
        <v>135</v>
      </c>
      <c r="AU1914" s="14" t="n">
        <f aca="false">SUMIFS(시도_소아과개폐업!$D$5:$D$293,시도_소아과개폐업!$A$5:$A$293,$D1914,시도_소아과개폐업!$B$5:$B$293,$B1914)</f>
        <v>81</v>
      </c>
      <c r="AV1914" s="14" t="n">
        <f aca="false">SUMIFS(시도_소아과개폐업!$F$5:$F$293,시도_소아과개폐업!$A$5:$A$293,$D1914,시도_소아과개폐업!$B$5:$B$293,$B1914)</f>
        <v>54</v>
      </c>
      <c r="AW1914" s="15" t="n">
        <f aca="false">SUMIFS(시도_소아과개폐업!$G$5:$G$293,시도_소아과개폐업!$A$5:$A$293,$D1914,시도_소아과개폐업!$B$5:$B$293,$B1914)</f>
        <v>0.119117647058824</v>
      </c>
      <c r="AX1914" s="14" t="n">
        <f aca="false">SUMIFS(시도_소아과개폐업!$H$5:$H$293,시도_소아과개폐업!$A$5:$A$293,$D1914,시도_소아과개폐업!$B$5:$B$293,$B1914)</f>
        <v>260</v>
      </c>
      <c r="AY1914" s="14" t="n">
        <f aca="false">SUMIFS(시군구_병원급!$E$5:$E$3668,시군구_병원급!$A$5:$A$3668,$A1914,시군구_병원급!$D$5:$D$3668,$D1914)</f>
        <v>19</v>
      </c>
      <c r="AZ1914" s="14" t="n">
        <f aca="false">SUMIFS(시군구_병원급!$F$5:$F$3668,시군구_병원급!$A$5:$A$3668,$A1914,시군구_병원급!$D$5:$D$3668,$D1914)</f>
        <v>5</v>
      </c>
      <c r="BA1914" s="14" t="n">
        <f aca="false">SUMIFS(시군구_병원급!$G$5:$G$3668,시군구_병원급!$A$5:$A$3668,$A1914,시군구_병원급!$D$5:$D$3668,$D1914)</f>
        <v>27</v>
      </c>
      <c r="BB1914" s="14" t="n">
        <f aca="false">SUMIFS(시군구_병원급!$H$5:$H$3668,시군구_병원급!$A$5:$A$3668,$A1914,시군구_병원급!$D$5:$D$3668,$D1914)</f>
        <v>68</v>
      </c>
      <c r="BC1914" s="16" t="n">
        <f aca="false">K1914+AY1914</f>
        <v>54</v>
      </c>
      <c r="BD1914" s="17" t="n">
        <f aca="false">IF(E1914=0,"",(K1914+AY1914)/E1914*1000)</f>
        <v>2.49965282599639</v>
      </c>
      <c r="BE1914" s="16" t="n">
        <f aca="false">AY1914-SUMIFS(시군구_병원급!$E$5:$E$3668,시군구_병원급!$A$5:$A$3668,$A1914,시군구_병원급!$D$5:$D$3668,$D1914-3)</f>
        <v>-3</v>
      </c>
      <c r="BF1914" s="16" t="n">
        <f aca="false">IF(AY1914=0,1,0)</f>
        <v>0</v>
      </c>
      <c r="BG1914" s="16" t="n">
        <f aca="false">IF(K1914+AY1914=0,1,0)</f>
        <v>0</v>
      </c>
      <c r="BH1914" s="16" t="n">
        <f aca="false">AF1914+AG1914+AH1914</f>
        <v>23</v>
      </c>
      <c r="BI1914" s="18" t="n">
        <f aca="false">IF(H1914=0,"",BH1914/H1914)</f>
        <v>0.0543735224586288</v>
      </c>
      <c r="BJ1914" s="16" t="n">
        <f aca="false">IF(AP1914="","",AP1914+AN1914)</f>
        <v>55</v>
      </c>
    </row>
    <row r="1915" customFormat="false" ht="15" hidden="false" customHeight="true" outlineLevel="0" collapsed="false">
      <c r="A1915" s="9" t="s">
        <v>212</v>
      </c>
      <c r="B1915" s="10" t="s">
        <v>202</v>
      </c>
      <c r="C1915" s="10" t="s">
        <v>213</v>
      </c>
      <c r="D1915" s="9" t="n">
        <v>2024</v>
      </c>
      <c r="E1915" s="11" t="n">
        <v>8793</v>
      </c>
      <c r="F1915" s="11" t="n">
        <v>1362</v>
      </c>
      <c r="G1915" s="11" t="n">
        <v>1368</v>
      </c>
      <c r="H1915" s="11" t="n">
        <v>173</v>
      </c>
      <c r="I1915" s="11" t="n">
        <v>6855</v>
      </c>
      <c r="J1915" s="11" t="n">
        <v>5302</v>
      </c>
      <c r="K1915" s="11" t="n">
        <v>14</v>
      </c>
      <c r="L1915" s="12" t="n">
        <v>19.6747412714659</v>
      </c>
      <c r="M1915" s="12" t="n">
        <v>1.59217559422268</v>
      </c>
      <c r="N1915" s="13" t="n">
        <v>0.77345003646973</v>
      </c>
      <c r="O1915" s="13" t="n">
        <v>0.779597407028318</v>
      </c>
      <c r="P1915" s="13" t="n">
        <v>0.155578300921187</v>
      </c>
      <c r="Q1915" s="13" t="n">
        <v>-0.217356475300401</v>
      </c>
      <c r="R1915" s="13" t="n">
        <v>-0.177390258568852</v>
      </c>
      <c r="S1915" s="11" t="n">
        <v>-2</v>
      </c>
      <c r="T1915" s="13" t="n">
        <v>-0.0597826086956522</v>
      </c>
      <c r="U1915" s="13" t="n">
        <v>-0.012390145512174</v>
      </c>
      <c r="V1915" s="11" t="n">
        <v>0</v>
      </c>
      <c r="W1915" s="13"/>
      <c r="X1915" s="11"/>
      <c r="Y1915" s="11"/>
      <c r="Z1915" s="11"/>
      <c r="AA1915" s="11"/>
      <c r="AB1915" s="10" t="s">
        <v>516</v>
      </c>
      <c r="AC1915" s="11" t="n">
        <v>36</v>
      </c>
      <c r="AD1915" s="11" t="n">
        <v>35</v>
      </c>
      <c r="AE1915" s="11" t="n">
        <v>95</v>
      </c>
      <c r="AF1915" s="11" t="n">
        <v>4</v>
      </c>
      <c r="AG1915" s="11" t="n">
        <v>1</v>
      </c>
      <c r="AH1915" s="11" t="n">
        <v>2</v>
      </c>
      <c r="AI1915" s="13" t="n">
        <v>0.208092485549133</v>
      </c>
      <c r="AJ1915" s="13" t="n">
        <v>0.202312138728324</v>
      </c>
      <c r="AK1915" s="13" t="n">
        <v>0.549132947976879</v>
      </c>
      <c r="AL1915" s="13" t="n">
        <v>0.023121387283237</v>
      </c>
      <c r="AM1915" s="13" t="n">
        <v>0.00578034682080925</v>
      </c>
      <c r="AN1915" s="11" t="n">
        <v>1</v>
      </c>
      <c r="AO1915" s="13" t="n">
        <v>0.00574712643678161</v>
      </c>
      <c r="AP1915" s="11" t="n">
        <v>15</v>
      </c>
      <c r="AQ1915" s="11" t="n">
        <v>4</v>
      </c>
      <c r="AR1915" s="13" t="n">
        <v>0.0810810810810811</v>
      </c>
      <c r="AS1915" s="13" t="n">
        <v>0.0216216216216216</v>
      </c>
      <c r="AT1915" s="14" t="n">
        <f aca="false">SUMIFS(시도_소아과개폐업!$C$5:$C$293,시도_소아과개폐업!$A$5:$A$293,$D1915,시도_소아과개폐업!$B$5:$B$293,$B1915)</f>
        <v>135</v>
      </c>
      <c r="AU1915" s="14" t="n">
        <f aca="false">SUMIFS(시도_소아과개폐업!$D$5:$D$293,시도_소아과개폐업!$A$5:$A$293,$D1915,시도_소아과개폐업!$B$5:$B$293,$B1915)</f>
        <v>81</v>
      </c>
      <c r="AV1915" s="14" t="n">
        <f aca="false">SUMIFS(시도_소아과개폐업!$F$5:$F$293,시도_소아과개폐업!$A$5:$A$293,$D1915,시도_소아과개폐업!$B$5:$B$293,$B1915)</f>
        <v>54</v>
      </c>
      <c r="AW1915" s="15" t="n">
        <f aca="false">SUMIFS(시도_소아과개폐업!$G$5:$G$293,시도_소아과개폐업!$A$5:$A$293,$D1915,시도_소아과개폐업!$B$5:$B$293,$B1915)</f>
        <v>0.119117647058824</v>
      </c>
      <c r="AX1915" s="14" t="n">
        <f aca="false">SUMIFS(시도_소아과개폐업!$H$5:$H$293,시도_소아과개폐업!$A$5:$A$293,$D1915,시도_소아과개폐업!$B$5:$B$293,$B1915)</f>
        <v>260</v>
      </c>
      <c r="AY1915" s="14" t="n">
        <f aca="false">SUMIFS(시군구_병원급!$E$5:$E$3668,시군구_병원급!$A$5:$A$3668,$A1915,시군구_병원급!$D$5:$D$3668,$D1915)</f>
        <v>4</v>
      </c>
      <c r="AZ1915" s="14" t="n">
        <f aca="false">SUMIFS(시군구_병원급!$F$5:$F$3668,시군구_병원급!$A$5:$A$3668,$A1915,시군구_병원급!$D$5:$D$3668,$D1915)</f>
        <v>2</v>
      </c>
      <c r="BA1915" s="14" t="n">
        <f aca="false">SUMIFS(시군구_병원급!$G$5:$G$3668,시군구_병원급!$A$5:$A$3668,$A1915,시군구_병원급!$D$5:$D$3668,$D1915)</f>
        <v>8</v>
      </c>
      <c r="BB1915" s="14" t="n">
        <f aca="false">SUMIFS(시군구_병원급!$H$5:$H$3668,시군구_병원급!$A$5:$A$3668,$A1915,시군구_병원급!$D$5:$D$3668,$D1915)</f>
        <v>13</v>
      </c>
      <c r="BC1915" s="16" t="n">
        <f aca="false">K1915+AY1915</f>
        <v>18</v>
      </c>
      <c r="BD1915" s="17" t="n">
        <f aca="false">IF(E1915=0,"",(K1915+AY1915)/E1915*1000)</f>
        <v>2.04708290685773</v>
      </c>
      <c r="BE1915" s="16" t="n">
        <f aca="false">AY1915-SUMIFS(시군구_병원급!$E$5:$E$3668,시군구_병원급!$A$5:$A$3668,$A1915,시군구_병원급!$D$5:$D$3668,$D1915-3)</f>
        <v>1</v>
      </c>
      <c r="BF1915" s="16" t="n">
        <f aca="false">IF(AY1915=0,1,0)</f>
        <v>0</v>
      </c>
      <c r="BG1915" s="16" t="n">
        <f aca="false">IF(K1915+AY1915=0,1,0)</f>
        <v>0</v>
      </c>
      <c r="BH1915" s="16" t="n">
        <f aca="false">AF1915+AG1915+AH1915</f>
        <v>7</v>
      </c>
      <c r="BI1915" s="18" t="n">
        <f aca="false">IF(H1915=0,"",BH1915/H1915)</f>
        <v>0.0404624277456647</v>
      </c>
      <c r="BJ1915" s="16" t="n">
        <f aca="false">IF(AP1915="","",AP1915+AN1915)</f>
        <v>16</v>
      </c>
    </row>
    <row r="1916" customFormat="false" ht="15" hidden="false" customHeight="true" outlineLevel="0" collapsed="false">
      <c r="A1916" s="9" t="s">
        <v>214</v>
      </c>
      <c r="B1916" s="10" t="s">
        <v>202</v>
      </c>
      <c r="C1916" s="10" t="s">
        <v>215</v>
      </c>
      <c r="D1916" s="9" t="n">
        <v>2024</v>
      </c>
      <c r="E1916" s="11" t="n">
        <v>25245</v>
      </c>
      <c r="F1916" s="11" t="n">
        <v>4031</v>
      </c>
      <c r="G1916" s="11" t="n">
        <v>4035</v>
      </c>
      <c r="H1916" s="11" t="n">
        <v>378</v>
      </c>
      <c r="I1916" s="11" t="n">
        <v>19077</v>
      </c>
      <c r="J1916" s="11" t="n">
        <v>14525</v>
      </c>
      <c r="K1916" s="11" t="n">
        <v>24</v>
      </c>
      <c r="L1916" s="12" t="n">
        <v>14.9732620320856</v>
      </c>
      <c r="M1916" s="12" t="n">
        <v>0.95068330362448</v>
      </c>
      <c r="N1916" s="13" t="n">
        <v>0.761388058919117</v>
      </c>
      <c r="O1916" s="13" t="n">
        <v>0.755674390968509</v>
      </c>
      <c r="P1916" s="13" t="n">
        <v>0.159833630421866</v>
      </c>
      <c r="Q1916" s="13" t="n">
        <v>-0.0698916807899197</v>
      </c>
      <c r="R1916" s="13" t="n">
        <v>0.0864297253634896</v>
      </c>
      <c r="S1916" s="11" t="n">
        <v>3</v>
      </c>
      <c r="T1916" s="13" t="n">
        <v>-0.0454545454545454</v>
      </c>
      <c r="U1916" s="13" t="n">
        <v>-0.0259879505769427</v>
      </c>
      <c r="V1916" s="11" t="n">
        <v>0</v>
      </c>
      <c r="W1916" s="13"/>
      <c r="X1916" s="11"/>
      <c r="Y1916" s="11"/>
      <c r="Z1916" s="11"/>
      <c r="AA1916" s="11"/>
      <c r="AB1916" s="10" t="s">
        <v>516</v>
      </c>
      <c r="AC1916" s="11" t="n">
        <v>86</v>
      </c>
      <c r="AD1916" s="11" t="n">
        <v>142</v>
      </c>
      <c r="AE1916" s="11" t="n">
        <v>133</v>
      </c>
      <c r="AF1916" s="11" t="n">
        <v>13</v>
      </c>
      <c r="AG1916" s="11" t="n">
        <v>4</v>
      </c>
      <c r="AH1916" s="11" t="n">
        <v>0</v>
      </c>
      <c r="AI1916" s="13" t="n">
        <v>0.227513227513228</v>
      </c>
      <c r="AJ1916" s="13" t="n">
        <v>0.375661375661376</v>
      </c>
      <c r="AK1916" s="13" t="n">
        <v>0.351851851851852</v>
      </c>
      <c r="AL1916" s="13" t="n">
        <v>0.0343915343915344</v>
      </c>
      <c r="AM1916" s="13" t="n">
        <v>0.0105820105820106</v>
      </c>
      <c r="AN1916" s="11" t="n">
        <v>5</v>
      </c>
      <c r="AO1916" s="13" t="n">
        <v>0.0130548302872063</v>
      </c>
      <c r="AP1916" s="11" t="n">
        <v>29</v>
      </c>
      <c r="AQ1916" s="11" t="n">
        <v>12</v>
      </c>
      <c r="AR1916" s="13" t="n">
        <v>0.0725</v>
      </c>
      <c r="AS1916" s="13" t="n">
        <v>0.03</v>
      </c>
      <c r="AT1916" s="14" t="n">
        <f aca="false">SUMIFS(시도_소아과개폐업!$C$5:$C$293,시도_소아과개폐업!$A$5:$A$293,$D1916,시도_소아과개폐업!$B$5:$B$293,$B1916)</f>
        <v>135</v>
      </c>
      <c r="AU1916" s="14" t="n">
        <f aca="false">SUMIFS(시도_소아과개폐업!$D$5:$D$293,시도_소아과개폐업!$A$5:$A$293,$D1916,시도_소아과개폐업!$B$5:$B$293,$B1916)</f>
        <v>81</v>
      </c>
      <c r="AV1916" s="14" t="n">
        <f aca="false">SUMIFS(시도_소아과개폐업!$F$5:$F$293,시도_소아과개폐업!$A$5:$A$293,$D1916,시도_소아과개폐업!$B$5:$B$293,$B1916)</f>
        <v>54</v>
      </c>
      <c r="AW1916" s="15" t="n">
        <f aca="false">SUMIFS(시도_소아과개폐업!$G$5:$G$293,시도_소아과개폐업!$A$5:$A$293,$D1916,시도_소아과개폐업!$B$5:$B$293,$B1916)</f>
        <v>0.119117647058824</v>
      </c>
      <c r="AX1916" s="14" t="n">
        <f aca="false">SUMIFS(시도_소아과개폐업!$H$5:$H$293,시도_소아과개폐업!$A$5:$A$293,$D1916,시도_소아과개폐업!$B$5:$B$293,$B1916)</f>
        <v>260</v>
      </c>
      <c r="AY1916" s="14" t="n">
        <f aca="false">SUMIFS(시군구_병원급!$E$5:$E$3668,시군구_병원급!$A$5:$A$3668,$A1916,시군구_병원급!$D$5:$D$3668,$D1916)</f>
        <v>6</v>
      </c>
      <c r="AZ1916" s="14" t="n">
        <f aca="false">SUMIFS(시군구_병원급!$F$5:$F$3668,시군구_병원급!$A$5:$A$3668,$A1916,시군구_병원급!$D$5:$D$3668,$D1916)</f>
        <v>4</v>
      </c>
      <c r="BA1916" s="14" t="n">
        <f aca="false">SUMIFS(시군구_병원급!$G$5:$G$3668,시군구_병원급!$A$5:$A$3668,$A1916,시군구_병원급!$D$5:$D$3668,$D1916)</f>
        <v>14</v>
      </c>
      <c r="BB1916" s="14" t="n">
        <f aca="false">SUMIFS(시군구_병원급!$H$5:$H$3668,시군구_병원급!$A$5:$A$3668,$A1916,시군구_병원급!$D$5:$D$3668,$D1916)</f>
        <v>29</v>
      </c>
      <c r="BC1916" s="16" t="n">
        <f aca="false">K1916+AY1916</f>
        <v>30</v>
      </c>
      <c r="BD1916" s="17" t="n">
        <f aca="false">IF(E1916=0,"",(K1916+AY1916)/E1916*1000)</f>
        <v>1.1883541295306</v>
      </c>
      <c r="BE1916" s="16" t="n">
        <f aca="false">AY1916-SUMIFS(시군구_병원급!$E$5:$E$3668,시군구_병원급!$A$5:$A$3668,$A1916,시군구_병원급!$D$5:$D$3668,$D1916-3)</f>
        <v>0</v>
      </c>
      <c r="BF1916" s="16" t="n">
        <f aca="false">IF(AY1916=0,1,0)</f>
        <v>0</v>
      </c>
      <c r="BG1916" s="16" t="n">
        <f aca="false">IF(K1916+AY1916=0,1,0)</f>
        <v>0</v>
      </c>
      <c r="BH1916" s="16" t="n">
        <f aca="false">AF1916+AG1916+AH1916</f>
        <v>17</v>
      </c>
      <c r="BI1916" s="18" t="n">
        <f aca="false">IF(H1916=0,"",BH1916/H1916)</f>
        <v>0.044973544973545</v>
      </c>
      <c r="BJ1916" s="16" t="n">
        <f aca="false">IF(AP1916="","",AP1916+AN1916)</f>
        <v>34</v>
      </c>
    </row>
    <row r="1917" customFormat="false" ht="15" hidden="false" customHeight="true" outlineLevel="0" collapsed="false">
      <c r="A1917" s="9" t="s">
        <v>216</v>
      </c>
      <c r="B1917" s="10" t="s">
        <v>202</v>
      </c>
      <c r="C1917" s="10" t="s">
        <v>217</v>
      </c>
      <c r="D1917" s="9" t="n">
        <v>2024</v>
      </c>
      <c r="E1917" s="11" t="n">
        <v>1831</v>
      </c>
      <c r="F1917" s="11" t="n">
        <v>248</v>
      </c>
      <c r="G1917" s="11" t="n">
        <v>254</v>
      </c>
      <c r="H1917" s="11" t="n">
        <v>60</v>
      </c>
      <c r="I1917" s="11" t="n">
        <v>2451</v>
      </c>
      <c r="J1917" s="11" t="n">
        <v>1567</v>
      </c>
      <c r="K1917" s="11" t="n">
        <v>4</v>
      </c>
      <c r="L1917" s="12" t="n">
        <v>32.7689787001639</v>
      </c>
      <c r="M1917" s="12" t="n">
        <v>2.18459858001092</v>
      </c>
      <c r="N1917" s="13" t="n">
        <v>0.639330885352917</v>
      </c>
      <c r="O1917" s="13" t="n">
        <v>1.33861277990169</v>
      </c>
      <c r="P1917" s="13" t="n">
        <v>0.138722009830694</v>
      </c>
      <c r="Q1917" s="13" t="n">
        <v>-0.360461054837583</v>
      </c>
      <c r="R1917" s="13" t="n">
        <v>-0.278409090909091</v>
      </c>
      <c r="S1917" s="11" t="n">
        <v>0</v>
      </c>
      <c r="T1917" s="13" t="n">
        <v>-0.117647058823529</v>
      </c>
      <c r="U1917" s="13" t="n">
        <v>-0.0820224719101124</v>
      </c>
      <c r="V1917" s="11" t="n">
        <v>0</v>
      </c>
      <c r="W1917" s="13"/>
      <c r="X1917" s="11"/>
      <c r="Y1917" s="11"/>
      <c r="Z1917" s="11"/>
      <c r="AA1917" s="11"/>
      <c r="AB1917" s="10" t="s">
        <v>516</v>
      </c>
      <c r="AC1917" s="11" t="n">
        <v>9</v>
      </c>
      <c r="AD1917" s="11" t="n">
        <v>23</v>
      </c>
      <c r="AE1917" s="11" t="n">
        <v>25</v>
      </c>
      <c r="AF1917" s="11" t="n">
        <v>1</v>
      </c>
      <c r="AG1917" s="11" t="n">
        <v>2</v>
      </c>
      <c r="AH1917" s="11" t="n">
        <v>0</v>
      </c>
      <c r="AI1917" s="13" t="n">
        <v>0.15</v>
      </c>
      <c r="AJ1917" s="13" t="n">
        <v>0.383333333333333</v>
      </c>
      <c r="AK1917" s="13" t="n">
        <v>0.416666666666667</v>
      </c>
      <c r="AL1917" s="13" t="n">
        <v>0.0166666666666667</v>
      </c>
      <c r="AM1917" s="13" t="n">
        <v>0.0333333333333333</v>
      </c>
      <c r="AN1917" s="11" t="n">
        <v>2</v>
      </c>
      <c r="AO1917" s="13" t="n">
        <v>0.032258064516129</v>
      </c>
      <c r="AP1917" s="11" t="n">
        <v>13</v>
      </c>
      <c r="AQ1917" s="11" t="n">
        <v>3</v>
      </c>
      <c r="AR1917" s="13" t="n">
        <v>0.180555555555556</v>
      </c>
      <c r="AS1917" s="13" t="n">
        <v>0.0416666666666667</v>
      </c>
      <c r="AT1917" s="14" t="n">
        <f aca="false">SUMIFS(시도_소아과개폐업!$C$5:$C$293,시도_소아과개폐업!$A$5:$A$293,$D1917,시도_소아과개폐업!$B$5:$B$293,$B1917)</f>
        <v>135</v>
      </c>
      <c r="AU1917" s="14" t="n">
        <f aca="false">SUMIFS(시도_소아과개폐업!$D$5:$D$293,시도_소아과개폐업!$A$5:$A$293,$D1917,시도_소아과개폐업!$B$5:$B$293,$B1917)</f>
        <v>81</v>
      </c>
      <c r="AV1917" s="14" t="n">
        <f aca="false">SUMIFS(시도_소아과개폐업!$F$5:$F$293,시도_소아과개폐업!$A$5:$A$293,$D1917,시도_소아과개폐업!$B$5:$B$293,$B1917)</f>
        <v>54</v>
      </c>
      <c r="AW1917" s="15" t="n">
        <f aca="false">SUMIFS(시도_소아과개폐업!$G$5:$G$293,시도_소아과개폐업!$A$5:$A$293,$D1917,시도_소아과개폐업!$B$5:$B$293,$B1917)</f>
        <v>0.119117647058824</v>
      </c>
      <c r="AX1917" s="14" t="n">
        <f aca="false">SUMIFS(시도_소아과개폐업!$H$5:$H$293,시도_소아과개폐업!$A$5:$A$293,$D1917,시도_소아과개폐업!$B$5:$B$293,$B1917)</f>
        <v>260</v>
      </c>
      <c r="AY1917" s="14" t="n">
        <f aca="false">SUMIFS(시군구_병원급!$E$5:$E$3668,시군구_병원급!$A$5:$A$3668,$A1917,시군구_병원급!$D$5:$D$3668,$D1917)</f>
        <v>2</v>
      </c>
      <c r="AZ1917" s="14" t="n">
        <f aca="false">SUMIFS(시군구_병원급!$F$5:$F$3668,시군구_병원급!$A$5:$A$3668,$A1917,시군구_병원급!$D$5:$D$3668,$D1917)</f>
        <v>0</v>
      </c>
      <c r="BA1917" s="14" t="n">
        <f aca="false">SUMIFS(시군구_병원급!$G$5:$G$3668,시군구_병원급!$A$5:$A$3668,$A1917,시군구_병원급!$D$5:$D$3668,$D1917)</f>
        <v>2</v>
      </c>
      <c r="BB1917" s="14" t="n">
        <f aca="false">SUMIFS(시군구_병원급!$H$5:$H$3668,시군구_병원급!$A$5:$A$3668,$A1917,시군구_병원급!$D$5:$D$3668,$D1917)</f>
        <v>9</v>
      </c>
      <c r="BC1917" s="16" t="n">
        <f aca="false">K1917+AY1917</f>
        <v>6</v>
      </c>
      <c r="BD1917" s="17" t="n">
        <f aca="false">IF(E1917=0,"",(K1917+AY1917)/E1917*1000)</f>
        <v>3.27689787001638</v>
      </c>
      <c r="BE1917" s="16" t="n">
        <f aca="false">AY1917-SUMIFS(시군구_병원급!$E$5:$E$3668,시군구_병원급!$A$5:$A$3668,$A1917,시군구_병원급!$D$5:$D$3668,$D1917-3)</f>
        <v>0</v>
      </c>
      <c r="BF1917" s="16" t="n">
        <f aca="false">IF(AY1917=0,1,0)</f>
        <v>0</v>
      </c>
      <c r="BG1917" s="16" t="n">
        <f aca="false">IF(K1917+AY1917=0,1,0)</f>
        <v>0</v>
      </c>
      <c r="BH1917" s="16" t="n">
        <f aca="false">AF1917+AG1917+AH1917</f>
        <v>3</v>
      </c>
      <c r="BI1917" s="18" t="n">
        <f aca="false">IF(H1917=0,"",BH1917/H1917)</f>
        <v>0.05</v>
      </c>
      <c r="BJ1917" s="16" t="n">
        <f aca="false">IF(AP1917="","",AP1917+AN1917)</f>
        <v>15</v>
      </c>
    </row>
    <row r="1918" customFormat="false" ht="15" hidden="false" customHeight="true" outlineLevel="0" collapsed="false">
      <c r="A1918" s="9" t="s">
        <v>218</v>
      </c>
      <c r="B1918" s="10" t="s">
        <v>202</v>
      </c>
      <c r="C1918" s="10" t="s">
        <v>219</v>
      </c>
      <c r="D1918" s="9" t="n">
        <v>2024</v>
      </c>
      <c r="E1918" s="11" t="n">
        <v>16611</v>
      </c>
      <c r="F1918" s="11" t="n">
        <v>2530</v>
      </c>
      <c r="G1918" s="11" t="n">
        <v>2710</v>
      </c>
      <c r="H1918" s="11" t="n">
        <v>331</v>
      </c>
      <c r="I1918" s="11" t="n">
        <v>17507</v>
      </c>
      <c r="J1918" s="11" t="n">
        <v>13060</v>
      </c>
      <c r="K1918" s="11" t="n">
        <v>26</v>
      </c>
      <c r="L1918" s="12" t="n">
        <v>19.9265546926735</v>
      </c>
      <c r="M1918" s="12" t="n">
        <v>1.56522786105593</v>
      </c>
      <c r="N1918" s="13" t="n">
        <v>0.745987319357971</v>
      </c>
      <c r="O1918" s="13" t="n">
        <v>1.05394016013485</v>
      </c>
      <c r="P1918" s="13" t="n">
        <v>0.163144903979291</v>
      </c>
      <c r="Q1918" s="13" t="n">
        <v>-0.243096691880069</v>
      </c>
      <c r="R1918" s="13" t="n">
        <v>-0.202472042377869</v>
      </c>
      <c r="S1918" s="11" t="n">
        <v>1</v>
      </c>
      <c r="T1918" s="13" t="n">
        <v>-0.0596590909090909</v>
      </c>
      <c r="U1918" s="13" t="n">
        <v>-0.0353206964954816</v>
      </c>
      <c r="V1918" s="11" t="n">
        <v>0</v>
      </c>
      <c r="W1918" s="13"/>
      <c r="X1918" s="11"/>
      <c r="Y1918" s="11"/>
      <c r="Z1918" s="11"/>
      <c r="AA1918" s="11"/>
      <c r="AB1918" s="10" t="s">
        <v>516</v>
      </c>
      <c r="AC1918" s="11" t="n">
        <v>45</v>
      </c>
      <c r="AD1918" s="11" t="n">
        <v>148</v>
      </c>
      <c r="AE1918" s="11" t="n">
        <v>123</v>
      </c>
      <c r="AF1918" s="11" t="n">
        <v>8</v>
      </c>
      <c r="AG1918" s="11" t="n">
        <v>5</v>
      </c>
      <c r="AH1918" s="11" t="n">
        <v>2</v>
      </c>
      <c r="AI1918" s="13" t="n">
        <v>0.13595166163142</v>
      </c>
      <c r="AJ1918" s="13" t="n">
        <v>0.447129909365559</v>
      </c>
      <c r="AK1918" s="13" t="n">
        <v>0.371601208459215</v>
      </c>
      <c r="AL1918" s="13" t="n">
        <v>0.0241691842900302</v>
      </c>
      <c r="AM1918" s="13" t="n">
        <v>0.0151057401812689</v>
      </c>
      <c r="AN1918" s="11" t="n">
        <v>2</v>
      </c>
      <c r="AO1918" s="13" t="n">
        <v>0.00600600600600601</v>
      </c>
      <c r="AP1918" s="11" t="n">
        <v>25</v>
      </c>
      <c r="AQ1918" s="11" t="n">
        <v>3</v>
      </c>
      <c r="AR1918" s="13" t="n">
        <v>0.0704225352112676</v>
      </c>
      <c r="AS1918" s="13" t="n">
        <v>0.00845070422535211</v>
      </c>
      <c r="AT1918" s="14" t="n">
        <f aca="false">SUMIFS(시도_소아과개폐업!$C$5:$C$293,시도_소아과개폐업!$A$5:$A$293,$D1918,시도_소아과개폐업!$B$5:$B$293,$B1918)</f>
        <v>135</v>
      </c>
      <c r="AU1918" s="14" t="n">
        <f aca="false">SUMIFS(시도_소아과개폐업!$D$5:$D$293,시도_소아과개폐업!$A$5:$A$293,$D1918,시도_소아과개폐업!$B$5:$B$293,$B1918)</f>
        <v>81</v>
      </c>
      <c r="AV1918" s="14" t="n">
        <f aca="false">SUMIFS(시도_소아과개폐업!$F$5:$F$293,시도_소아과개폐업!$A$5:$A$293,$D1918,시도_소아과개폐업!$B$5:$B$293,$B1918)</f>
        <v>54</v>
      </c>
      <c r="AW1918" s="15" t="n">
        <f aca="false">SUMIFS(시도_소아과개폐업!$G$5:$G$293,시도_소아과개폐업!$A$5:$A$293,$D1918,시도_소아과개폐업!$B$5:$B$293,$B1918)</f>
        <v>0.119117647058824</v>
      </c>
      <c r="AX1918" s="14" t="n">
        <f aca="false">SUMIFS(시도_소아과개폐업!$H$5:$H$293,시도_소아과개폐업!$A$5:$A$293,$D1918,시도_소아과개폐업!$B$5:$B$293,$B1918)</f>
        <v>260</v>
      </c>
      <c r="AY1918" s="14" t="n">
        <f aca="false">SUMIFS(시군구_병원급!$E$5:$E$3668,시군구_병원급!$A$5:$A$3668,$A1918,시군구_병원급!$D$5:$D$3668,$D1918)</f>
        <v>12</v>
      </c>
      <c r="AZ1918" s="14" t="n">
        <f aca="false">SUMIFS(시군구_병원급!$F$5:$F$3668,시군구_병원급!$A$5:$A$3668,$A1918,시군구_병원급!$D$5:$D$3668,$D1918)</f>
        <v>5</v>
      </c>
      <c r="BA1918" s="14" t="n">
        <f aca="false">SUMIFS(시군구_병원급!$G$5:$G$3668,시군구_병원급!$A$5:$A$3668,$A1918,시군구_병원급!$D$5:$D$3668,$D1918)</f>
        <v>23</v>
      </c>
      <c r="BB1918" s="14" t="n">
        <f aca="false">SUMIFS(시군구_병원급!$H$5:$H$3668,시군구_병원급!$A$5:$A$3668,$A1918,시군구_병원급!$D$5:$D$3668,$D1918)</f>
        <v>63</v>
      </c>
      <c r="BC1918" s="16" t="n">
        <f aca="false">K1918+AY1918</f>
        <v>38</v>
      </c>
      <c r="BD1918" s="17" t="n">
        <f aca="false">IF(E1918=0,"",(K1918+AY1918)/E1918*1000)</f>
        <v>2.28764072000482</v>
      </c>
      <c r="BE1918" s="16" t="n">
        <f aca="false">AY1918-SUMIFS(시군구_병원급!$E$5:$E$3668,시군구_병원급!$A$5:$A$3668,$A1918,시군구_병원급!$D$5:$D$3668,$D1918-3)</f>
        <v>0</v>
      </c>
      <c r="BF1918" s="16" t="n">
        <f aca="false">IF(AY1918=0,1,0)</f>
        <v>0</v>
      </c>
      <c r="BG1918" s="16" t="n">
        <f aca="false">IF(K1918+AY1918=0,1,0)</f>
        <v>0</v>
      </c>
      <c r="BH1918" s="16" t="n">
        <f aca="false">AF1918+AG1918+AH1918</f>
        <v>15</v>
      </c>
      <c r="BI1918" s="18" t="n">
        <f aca="false">IF(H1918=0,"",BH1918/H1918)</f>
        <v>0.0453172205438066</v>
      </c>
      <c r="BJ1918" s="16" t="n">
        <f aca="false">IF(AP1918="","",AP1918+AN1918)</f>
        <v>27</v>
      </c>
    </row>
    <row r="1919" customFormat="false" ht="15" hidden="false" customHeight="true" outlineLevel="0" collapsed="false">
      <c r="A1919" s="9" t="s">
        <v>220</v>
      </c>
      <c r="B1919" s="10" t="s">
        <v>202</v>
      </c>
      <c r="C1919" s="10" t="s">
        <v>221</v>
      </c>
      <c r="D1919" s="9" t="n">
        <v>2024</v>
      </c>
      <c r="E1919" s="11" t="n">
        <v>33789</v>
      </c>
      <c r="F1919" s="11" t="n">
        <v>5157</v>
      </c>
      <c r="G1919" s="11" t="n">
        <v>5248</v>
      </c>
      <c r="H1919" s="11" t="n">
        <v>548</v>
      </c>
      <c r="I1919" s="11" t="n">
        <v>25945</v>
      </c>
      <c r="J1919" s="11" t="n">
        <v>19045</v>
      </c>
      <c r="K1919" s="11" t="n">
        <v>55</v>
      </c>
      <c r="L1919" s="12" t="n">
        <v>16.2182958951138</v>
      </c>
      <c r="M1919" s="12" t="n">
        <v>1.62774867560449</v>
      </c>
      <c r="N1919" s="13" t="n">
        <v>0.73405280400848</v>
      </c>
      <c r="O1919" s="13" t="n">
        <v>0.767853443428335</v>
      </c>
      <c r="P1919" s="13" t="n">
        <v>0.155316819083134</v>
      </c>
      <c r="Q1919" s="13" t="n">
        <v>-0.16025051569451</v>
      </c>
      <c r="R1919" s="13" t="n">
        <v>-0.0613485959577893</v>
      </c>
      <c r="S1919" s="11" t="n">
        <v>4</v>
      </c>
      <c r="T1919" s="13" t="n">
        <v>-0.0452961672473867</v>
      </c>
      <c r="U1919" s="13" t="n">
        <v>-0.0228239990960792</v>
      </c>
      <c r="V1919" s="11" t="n">
        <v>0</v>
      </c>
      <c r="W1919" s="13"/>
      <c r="X1919" s="11"/>
      <c r="Y1919" s="11"/>
      <c r="Z1919" s="11"/>
      <c r="AA1919" s="11"/>
      <c r="AB1919" s="10" t="s">
        <v>516</v>
      </c>
      <c r="AC1919" s="11" t="n">
        <v>106</v>
      </c>
      <c r="AD1919" s="11" t="n">
        <v>148</v>
      </c>
      <c r="AE1919" s="11" t="n">
        <v>254</v>
      </c>
      <c r="AF1919" s="11" t="n">
        <v>29</v>
      </c>
      <c r="AG1919" s="11" t="n">
        <v>4</v>
      </c>
      <c r="AH1919" s="11" t="n">
        <v>7</v>
      </c>
      <c r="AI1919" s="13" t="n">
        <v>0.193430656934307</v>
      </c>
      <c r="AJ1919" s="13" t="n">
        <v>0.27007299270073</v>
      </c>
      <c r="AK1919" s="13" t="n">
        <v>0.463503649635037</v>
      </c>
      <c r="AL1919" s="13" t="n">
        <v>0.0529197080291971</v>
      </c>
      <c r="AM1919" s="13" t="n">
        <v>0.0072992700729927</v>
      </c>
      <c r="AN1919" s="11" t="n">
        <v>4</v>
      </c>
      <c r="AO1919" s="13" t="n">
        <v>0.0072463768115942</v>
      </c>
      <c r="AP1919" s="11" t="n">
        <v>47</v>
      </c>
      <c r="AQ1919" s="11" t="n">
        <v>19</v>
      </c>
      <c r="AR1919" s="13" t="n">
        <v>0.0810344827586207</v>
      </c>
      <c r="AS1919" s="13" t="n">
        <v>0.0327586206896552</v>
      </c>
      <c r="AT1919" s="14" t="n">
        <f aca="false">SUMIFS(시도_소아과개폐업!$C$5:$C$293,시도_소아과개폐업!$A$5:$A$293,$D1919,시도_소아과개폐업!$B$5:$B$293,$B1919)</f>
        <v>135</v>
      </c>
      <c r="AU1919" s="14" t="n">
        <f aca="false">SUMIFS(시도_소아과개폐업!$D$5:$D$293,시도_소아과개폐업!$A$5:$A$293,$D1919,시도_소아과개폐업!$B$5:$B$293,$B1919)</f>
        <v>81</v>
      </c>
      <c r="AV1919" s="14" t="n">
        <f aca="false">SUMIFS(시도_소아과개폐업!$F$5:$F$293,시도_소아과개폐업!$A$5:$A$293,$D1919,시도_소아과개폐업!$B$5:$B$293,$B1919)</f>
        <v>54</v>
      </c>
      <c r="AW1919" s="15" t="n">
        <f aca="false">SUMIFS(시도_소아과개폐업!$G$5:$G$293,시도_소아과개폐업!$A$5:$A$293,$D1919,시도_소아과개폐업!$B$5:$B$293,$B1919)</f>
        <v>0.119117647058824</v>
      </c>
      <c r="AX1919" s="14" t="n">
        <f aca="false">SUMIFS(시도_소아과개폐업!$H$5:$H$293,시도_소아과개폐업!$A$5:$A$293,$D1919,시도_소아과개폐업!$B$5:$B$293,$B1919)</f>
        <v>260</v>
      </c>
      <c r="AY1919" s="14" t="n">
        <f aca="false">SUMIFS(시군구_병원급!$E$5:$E$3668,시군구_병원급!$A$5:$A$3668,$A1919,시군구_병원급!$D$5:$D$3668,$D1919)</f>
        <v>21</v>
      </c>
      <c r="AZ1919" s="14" t="n">
        <f aca="false">SUMIFS(시군구_병원급!$F$5:$F$3668,시군구_병원급!$A$5:$A$3668,$A1919,시군구_병원급!$D$5:$D$3668,$D1919)</f>
        <v>7</v>
      </c>
      <c r="BA1919" s="14" t="n">
        <f aca="false">SUMIFS(시군구_병원급!$G$5:$G$3668,시군구_병원급!$A$5:$A$3668,$A1919,시군구_병원급!$D$5:$D$3668,$D1919)</f>
        <v>30</v>
      </c>
      <c r="BB1919" s="14" t="n">
        <f aca="false">SUMIFS(시군구_병원급!$H$5:$H$3668,시군구_병원급!$A$5:$A$3668,$A1919,시군구_병원급!$D$5:$D$3668,$D1919)</f>
        <v>78</v>
      </c>
      <c r="BC1919" s="16" t="n">
        <f aca="false">K1919+AY1919</f>
        <v>76</v>
      </c>
      <c r="BD1919" s="17" t="n">
        <f aca="false">IF(E1919=0,"",(K1919+AY1919)/E1919*1000)</f>
        <v>2.24925271538075</v>
      </c>
      <c r="BE1919" s="16" t="n">
        <f aca="false">AY1919-SUMIFS(시군구_병원급!$E$5:$E$3668,시군구_병원급!$A$5:$A$3668,$A1919,시군구_병원급!$D$5:$D$3668,$D1919-3)</f>
        <v>1</v>
      </c>
      <c r="BF1919" s="16" t="n">
        <f aca="false">IF(AY1919=0,1,0)</f>
        <v>0</v>
      </c>
      <c r="BG1919" s="16" t="n">
        <f aca="false">IF(K1919+AY1919=0,1,0)</f>
        <v>0</v>
      </c>
      <c r="BH1919" s="16" t="n">
        <f aca="false">AF1919+AG1919+AH1919</f>
        <v>40</v>
      </c>
      <c r="BI1919" s="18" t="n">
        <f aca="false">IF(H1919=0,"",BH1919/H1919)</f>
        <v>0.072992700729927</v>
      </c>
      <c r="BJ1919" s="16" t="n">
        <f aca="false">IF(AP1919="","",AP1919+AN1919)</f>
        <v>51</v>
      </c>
    </row>
    <row r="1920" customFormat="false" ht="15" hidden="false" customHeight="true" outlineLevel="0" collapsed="false">
      <c r="A1920" s="9" t="s">
        <v>222</v>
      </c>
      <c r="B1920" s="10" t="s">
        <v>202</v>
      </c>
      <c r="C1920" s="10" t="s">
        <v>223</v>
      </c>
      <c r="D1920" s="9" t="n">
        <v>2024</v>
      </c>
      <c r="E1920" s="11" t="n">
        <v>4800</v>
      </c>
      <c r="F1920" s="11" t="n">
        <v>673</v>
      </c>
      <c r="G1920" s="11" t="n">
        <v>666</v>
      </c>
      <c r="H1920" s="11" t="n">
        <v>61</v>
      </c>
      <c r="I1920" s="11" t="n">
        <v>3577</v>
      </c>
      <c r="J1920" s="11" t="n">
        <v>2663</v>
      </c>
      <c r="K1920" s="11" t="n">
        <v>4</v>
      </c>
      <c r="L1920" s="12" t="n">
        <v>12.7083333333333</v>
      </c>
      <c r="M1920" s="12" t="n">
        <v>0.833333333333333</v>
      </c>
      <c r="N1920" s="13" t="n">
        <v>0.744478613363154</v>
      </c>
      <c r="O1920" s="13" t="n">
        <v>0.745208333333333</v>
      </c>
      <c r="P1920" s="13" t="n">
        <v>0.13875</v>
      </c>
      <c r="Q1920" s="13" t="n">
        <v>0.369472182596291</v>
      </c>
      <c r="R1920" s="13" t="n">
        <v>0.340040241448692</v>
      </c>
      <c r="S1920" s="11" t="n">
        <v>2</v>
      </c>
      <c r="T1920" s="13" t="n">
        <v>0.12962962962963</v>
      </c>
      <c r="U1920" s="13" t="n">
        <v>0.118161925601751</v>
      </c>
      <c r="V1920" s="11" t="n">
        <v>0</v>
      </c>
      <c r="W1920" s="13"/>
      <c r="X1920" s="11"/>
      <c r="Y1920" s="11"/>
      <c r="Z1920" s="11"/>
      <c r="AA1920" s="11"/>
      <c r="AB1920" s="10" t="s">
        <v>516</v>
      </c>
      <c r="AC1920" s="11" t="n">
        <v>21</v>
      </c>
      <c r="AD1920" s="11" t="n">
        <v>6</v>
      </c>
      <c r="AE1920" s="11" t="n">
        <v>15</v>
      </c>
      <c r="AF1920" s="11" t="n">
        <v>12</v>
      </c>
      <c r="AG1920" s="11" t="n">
        <v>1</v>
      </c>
      <c r="AH1920" s="11" t="n">
        <v>6</v>
      </c>
      <c r="AI1920" s="13" t="n">
        <v>0.344262295081967</v>
      </c>
      <c r="AJ1920" s="13" t="n">
        <v>0.0983606557377049</v>
      </c>
      <c r="AK1920" s="13" t="n">
        <v>0.245901639344262</v>
      </c>
      <c r="AL1920" s="13" t="n">
        <v>0.19672131147541</v>
      </c>
      <c r="AM1920" s="13" t="n">
        <v>0.0163934426229508</v>
      </c>
      <c r="AN1920" s="11" t="n">
        <v>0</v>
      </c>
      <c r="AO1920" s="13" t="n">
        <v>0</v>
      </c>
      <c r="AP1920" s="11" t="n">
        <v>3</v>
      </c>
      <c r="AQ1920" s="11" t="n">
        <v>10</v>
      </c>
      <c r="AR1920" s="13" t="n">
        <v>0.0555555555555556</v>
      </c>
      <c r="AS1920" s="13" t="n">
        <v>0.185185185185185</v>
      </c>
      <c r="AT1920" s="14" t="n">
        <f aca="false">SUMIFS(시도_소아과개폐업!$C$5:$C$293,시도_소아과개폐업!$A$5:$A$293,$D1920,시도_소아과개폐업!$B$5:$B$293,$B1920)</f>
        <v>135</v>
      </c>
      <c r="AU1920" s="14" t="n">
        <f aca="false">SUMIFS(시도_소아과개폐업!$D$5:$D$293,시도_소아과개폐업!$A$5:$A$293,$D1920,시도_소아과개폐업!$B$5:$B$293,$B1920)</f>
        <v>81</v>
      </c>
      <c r="AV1920" s="14" t="n">
        <f aca="false">SUMIFS(시도_소아과개폐업!$F$5:$F$293,시도_소아과개폐업!$A$5:$A$293,$D1920,시도_소아과개폐업!$B$5:$B$293,$B1920)</f>
        <v>54</v>
      </c>
      <c r="AW1920" s="15" t="n">
        <f aca="false">SUMIFS(시도_소아과개폐업!$G$5:$G$293,시도_소아과개폐업!$A$5:$A$293,$D1920,시도_소아과개폐업!$B$5:$B$293,$B1920)</f>
        <v>0.119117647058824</v>
      </c>
      <c r="AX1920" s="14" t="n">
        <f aca="false">SUMIFS(시도_소아과개폐업!$H$5:$H$293,시도_소아과개폐업!$A$5:$A$293,$D1920,시도_소아과개폐업!$B$5:$B$293,$B1920)</f>
        <v>260</v>
      </c>
      <c r="AY1920" s="14" t="n">
        <f aca="false">SUMIFS(시군구_병원급!$E$5:$E$3668,시군구_병원급!$A$5:$A$3668,$A1920,시군구_병원급!$D$5:$D$3668,$D1920)</f>
        <v>0</v>
      </c>
      <c r="AZ1920" s="14" t="n">
        <f aca="false">SUMIFS(시군구_병원급!$F$5:$F$3668,시군구_병원급!$A$5:$A$3668,$A1920,시군구_병원급!$D$5:$D$3668,$D1920)</f>
        <v>0</v>
      </c>
      <c r="BA1920" s="14" t="n">
        <f aca="false">SUMIFS(시군구_병원급!$G$5:$G$3668,시군구_병원급!$A$5:$A$3668,$A1920,시군구_병원급!$D$5:$D$3668,$D1920)</f>
        <v>0</v>
      </c>
      <c r="BB1920" s="14" t="n">
        <f aca="false">SUMIFS(시군구_병원급!$H$5:$H$3668,시군구_병원급!$A$5:$A$3668,$A1920,시군구_병원급!$D$5:$D$3668,$D1920)</f>
        <v>1</v>
      </c>
      <c r="BC1920" s="16" t="n">
        <f aca="false">K1920+AY1920</f>
        <v>4</v>
      </c>
      <c r="BD1920" s="17" t="n">
        <f aca="false">IF(E1920=0,"",(K1920+AY1920)/E1920*1000)</f>
        <v>0.833333333333333</v>
      </c>
      <c r="BE1920" s="16" t="n">
        <f aca="false">AY1920-SUMIFS(시군구_병원급!$E$5:$E$3668,시군구_병원급!$A$5:$A$3668,$A1920,시군구_병원급!$D$5:$D$3668,$D1920-3)</f>
        <v>0</v>
      </c>
      <c r="BF1920" s="16" t="n">
        <f aca="false">IF(AY1920=0,1,0)</f>
        <v>1</v>
      </c>
      <c r="BG1920" s="16" t="n">
        <f aca="false">IF(K1920+AY1920=0,1,0)</f>
        <v>0</v>
      </c>
      <c r="BH1920" s="16" t="n">
        <f aca="false">AF1920+AG1920+AH1920</f>
        <v>19</v>
      </c>
      <c r="BI1920" s="18" t="n">
        <f aca="false">IF(H1920=0,"",BH1920/H1920)</f>
        <v>0.311475409836066</v>
      </c>
      <c r="BJ1920" s="16" t="n">
        <f aca="false">IF(AP1920="","",AP1920+AN1920)</f>
        <v>3</v>
      </c>
    </row>
    <row r="1921" customFormat="false" ht="15" hidden="false" customHeight="true" outlineLevel="0" collapsed="false">
      <c r="A1921" s="9" t="s">
        <v>224</v>
      </c>
      <c r="B1921" s="10" t="s">
        <v>202</v>
      </c>
      <c r="C1921" s="10" t="s">
        <v>225</v>
      </c>
      <c r="D1921" s="9" t="n">
        <v>2024</v>
      </c>
      <c r="E1921" s="11" t="n">
        <v>5502</v>
      </c>
      <c r="F1921" s="11" t="n">
        <v>801</v>
      </c>
      <c r="G1921" s="11" t="n">
        <v>780</v>
      </c>
      <c r="H1921" s="11" t="n">
        <v>111</v>
      </c>
      <c r="I1921" s="11" t="n">
        <v>4356</v>
      </c>
      <c r="J1921" s="11" t="n">
        <v>3404</v>
      </c>
      <c r="K1921" s="11" t="n">
        <v>13</v>
      </c>
      <c r="L1921" s="12" t="n">
        <v>20.1744820065431</v>
      </c>
      <c r="M1921" s="12" t="n">
        <v>2.36277717193748</v>
      </c>
      <c r="N1921" s="13" t="n">
        <v>0.781450872359963</v>
      </c>
      <c r="O1921" s="13" t="n">
        <v>0.791712104689204</v>
      </c>
      <c r="P1921" s="13" t="n">
        <v>0.141766630316249</v>
      </c>
      <c r="Q1921" s="13" t="n">
        <v>-0.232100488485694</v>
      </c>
      <c r="R1921" s="13" t="n">
        <v>-0.157667386609071</v>
      </c>
      <c r="S1921" s="11" t="n">
        <v>1</v>
      </c>
      <c r="T1921" s="13" t="n">
        <v>-0.0826446280991735</v>
      </c>
      <c r="U1921" s="13" t="n">
        <v>-0.039470782800441</v>
      </c>
      <c r="V1921" s="11" t="n">
        <v>0</v>
      </c>
      <c r="W1921" s="13"/>
      <c r="X1921" s="11"/>
      <c r="Y1921" s="11"/>
      <c r="Z1921" s="11"/>
      <c r="AA1921" s="11"/>
      <c r="AB1921" s="10" t="s">
        <v>516</v>
      </c>
      <c r="AC1921" s="11" t="n">
        <v>17</v>
      </c>
      <c r="AD1921" s="11" t="n">
        <v>27</v>
      </c>
      <c r="AE1921" s="11" t="n">
        <v>65</v>
      </c>
      <c r="AF1921" s="11" t="n">
        <v>2</v>
      </c>
      <c r="AG1921" s="11" t="n">
        <v>0</v>
      </c>
      <c r="AH1921" s="11" t="n">
        <v>0</v>
      </c>
      <c r="AI1921" s="13" t="n">
        <v>0.153153153153153</v>
      </c>
      <c r="AJ1921" s="13" t="n">
        <v>0.243243243243243</v>
      </c>
      <c r="AK1921" s="13" t="n">
        <v>0.585585585585586</v>
      </c>
      <c r="AL1921" s="13" t="n">
        <v>0.018018018018018</v>
      </c>
      <c r="AM1921" s="13" t="n">
        <v>0</v>
      </c>
      <c r="AN1921" s="11" t="n">
        <v>1</v>
      </c>
      <c r="AO1921" s="13" t="n">
        <v>0.00892857142857143</v>
      </c>
      <c r="AP1921" s="11" t="n">
        <v>12</v>
      </c>
      <c r="AQ1921" s="11" t="n">
        <v>2</v>
      </c>
      <c r="AR1921" s="13" t="n">
        <v>0.0983606557377049</v>
      </c>
      <c r="AS1921" s="13" t="n">
        <v>0.0163934426229508</v>
      </c>
      <c r="AT1921" s="14" t="n">
        <f aca="false">SUMIFS(시도_소아과개폐업!$C$5:$C$293,시도_소아과개폐업!$A$5:$A$293,$D1921,시도_소아과개폐업!$B$5:$B$293,$B1921)</f>
        <v>135</v>
      </c>
      <c r="AU1921" s="14" t="n">
        <f aca="false">SUMIFS(시도_소아과개폐업!$D$5:$D$293,시도_소아과개폐업!$A$5:$A$293,$D1921,시도_소아과개폐업!$B$5:$B$293,$B1921)</f>
        <v>81</v>
      </c>
      <c r="AV1921" s="14" t="n">
        <f aca="false">SUMIFS(시도_소아과개폐업!$F$5:$F$293,시도_소아과개폐업!$A$5:$A$293,$D1921,시도_소아과개폐업!$B$5:$B$293,$B1921)</f>
        <v>54</v>
      </c>
      <c r="AW1921" s="15" t="n">
        <f aca="false">SUMIFS(시도_소아과개폐업!$G$5:$G$293,시도_소아과개폐업!$A$5:$A$293,$D1921,시도_소아과개폐업!$B$5:$B$293,$B1921)</f>
        <v>0.119117647058824</v>
      </c>
      <c r="AX1921" s="14" t="n">
        <f aca="false">SUMIFS(시도_소아과개폐업!$H$5:$H$293,시도_소아과개폐업!$A$5:$A$293,$D1921,시도_소아과개폐업!$B$5:$B$293,$B1921)</f>
        <v>260</v>
      </c>
      <c r="AY1921" s="14" t="n">
        <f aca="false">SUMIFS(시군구_병원급!$E$5:$E$3668,시군구_병원급!$A$5:$A$3668,$A1921,시군구_병원급!$D$5:$D$3668,$D1921)</f>
        <v>3</v>
      </c>
      <c r="AZ1921" s="14" t="n">
        <f aca="false">SUMIFS(시군구_병원급!$F$5:$F$3668,시군구_병원급!$A$5:$A$3668,$A1921,시군구_병원급!$D$5:$D$3668,$D1921)</f>
        <v>1</v>
      </c>
      <c r="BA1921" s="14" t="n">
        <f aca="false">SUMIFS(시군구_병원급!$G$5:$G$3668,시군구_병원급!$A$5:$A$3668,$A1921,시군구_병원급!$D$5:$D$3668,$D1921)</f>
        <v>9</v>
      </c>
      <c r="BB1921" s="14" t="n">
        <f aca="false">SUMIFS(시군구_병원급!$H$5:$H$3668,시군구_병원급!$A$5:$A$3668,$A1921,시군구_병원급!$D$5:$D$3668,$D1921)</f>
        <v>16</v>
      </c>
      <c r="BC1921" s="16" t="n">
        <f aca="false">K1921+AY1921</f>
        <v>16</v>
      </c>
      <c r="BD1921" s="17" t="n">
        <f aca="false">IF(E1921=0,"",(K1921+AY1921)/E1921*1000)</f>
        <v>2.90803344238459</v>
      </c>
      <c r="BE1921" s="16" t="n">
        <f aca="false">AY1921-SUMIFS(시군구_병원급!$E$5:$E$3668,시군구_병원급!$A$5:$A$3668,$A1921,시군구_병원급!$D$5:$D$3668,$D1921-3)</f>
        <v>0</v>
      </c>
      <c r="BF1921" s="16" t="n">
        <f aca="false">IF(AY1921=0,1,0)</f>
        <v>0</v>
      </c>
      <c r="BG1921" s="16" t="n">
        <f aca="false">IF(K1921+AY1921=0,1,0)</f>
        <v>0</v>
      </c>
      <c r="BH1921" s="16" t="n">
        <f aca="false">AF1921+AG1921+AH1921</f>
        <v>2</v>
      </c>
      <c r="BI1921" s="18" t="n">
        <f aca="false">IF(H1921=0,"",BH1921/H1921)</f>
        <v>0.018018018018018</v>
      </c>
      <c r="BJ1921" s="16" t="n">
        <f aca="false">IF(AP1921="","",AP1921+AN1921)</f>
        <v>13</v>
      </c>
    </row>
    <row r="1922" customFormat="false" ht="15" hidden="false" customHeight="true" outlineLevel="0" collapsed="false">
      <c r="A1922" s="9" t="s">
        <v>226</v>
      </c>
      <c r="B1922" s="10" t="s">
        <v>202</v>
      </c>
      <c r="C1922" s="10" t="s">
        <v>227</v>
      </c>
      <c r="D1922" s="9" t="n">
        <v>2024</v>
      </c>
      <c r="E1922" s="11" t="n">
        <v>24344</v>
      </c>
      <c r="F1922" s="11" t="n">
        <v>3343</v>
      </c>
      <c r="G1922" s="11" t="n">
        <v>3338</v>
      </c>
      <c r="H1922" s="11" t="n">
        <v>465</v>
      </c>
      <c r="I1922" s="11" t="n">
        <v>21243</v>
      </c>
      <c r="J1922" s="11" t="n">
        <v>14782</v>
      </c>
      <c r="K1922" s="11" t="n">
        <v>40</v>
      </c>
      <c r="L1922" s="12" t="n">
        <v>19.1012159053566</v>
      </c>
      <c r="M1922" s="12" t="n">
        <v>1.64311534669734</v>
      </c>
      <c r="N1922" s="13" t="n">
        <v>0.69585275149461</v>
      </c>
      <c r="O1922" s="13" t="n">
        <v>0.872617482747289</v>
      </c>
      <c r="P1922" s="13" t="n">
        <v>0.137117975681893</v>
      </c>
      <c r="Q1922" s="13" t="n">
        <v>-0.235331071742681</v>
      </c>
      <c r="R1922" s="13" t="n">
        <v>-0.0717463848720801</v>
      </c>
      <c r="S1922" s="11" t="n">
        <v>5</v>
      </c>
      <c r="T1922" s="13" t="n">
        <v>-0.0662650602409639</v>
      </c>
      <c r="U1922" s="13" t="n">
        <v>-0.0528779704846404</v>
      </c>
      <c r="V1922" s="11" t="n">
        <v>0</v>
      </c>
      <c r="W1922" s="13"/>
      <c r="X1922" s="11"/>
      <c r="Y1922" s="11"/>
      <c r="Z1922" s="11"/>
      <c r="AA1922" s="11"/>
      <c r="AB1922" s="10" t="s">
        <v>516</v>
      </c>
      <c r="AC1922" s="11" t="n">
        <v>95</v>
      </c>
      <c r="AD1922" s="11" t="n">
        <v>168</v>
      </c>
      <c r="AE1922" s="11" t="n">
        <v>187</v>
      </c>
      <c r="AF1922" s="11" t="n">
        <v>5</v>
      </c>
      <c r="AG1922" s="11" t="n">
        <v>8</v>
      </c>
      <c r="AH1922" s="11" t="n">
        <v>2</v>
      </c>
      <c r="AI1922" s="13" t="n">
        <v>0.204301075268817</v>
      </c>
      <c r="AJ1922" s="13" t="n">
        <v>0.361290322580645</v>
      </c>
      <c r="AK1922" s="13" t="n">
        <v>0.402150537634409</v>
      </c>
      <c r="AL1922" s="13" t="n">
        <v>0.010752688172043</v>
      </c>
      <c r="AM1922" s="13" t="n">
        <v>0.0172043010752688</v>
      </c>
      <c r="AN1922" s="11" t="n">
        <v>47</v>
      </c>
      <c r="AO1922" s="13" t="n">
        <v>0.091796875</v>
      </c>
      <c r="AP1922" s="11" t="n">
        <v>40</v>
      </c>
      <c r="AQ1922" s="11" t="n">
        <v>6</v>
      </c>
      <c r="AR1922" s="13" t="n">
        <v>0.0732600732600733</v>
      </c>
      <c r="AS1922" s="13" t="n">
        <v>0.010989010989011</v>
      </c>
      <c r="AT1922" s="14" t="n">
        <f aca="false">SUMIFS(시도_소아과개폐업!$C$5:$C$293,시도_소아과개폐업!$A$5:$A$293,$D1922,시도_소아과개폐업!$B$5:$B$293,$B1922)</f>
        <v>135</v>
      </c>
      <c r="AU1922" s="14" t="n">
        <f aca="false">SUMIFS(시도_소아과개폐업!$D$5:$D$293,시도_소아과개폐업!$A$5:$A$293,$D1922,시도_소아과개폐업!$B$5:$B$293,$B1922)</f>
        <v>81</v>
      </c>
      <c r="AV1922" s="14" t="n">
        <f aca="false">SUMIFS(시도_소아과개폐업!$F$5:$F$293,시도_소아과개폐업!$A$5:$A$293,$D1922,시도_소아과개폐업!$B$5:$B$293,$B1922)</f>
        <v>54</v>
      </c>
      <c r="AW1922" s="15" t="n">
        <f aca="false">SUMIFS(시도_소아과개폐업!$G$5:$G$293,시도_소아과개폐업!$A$5:$A$293,$D1922,시도_소아과개폐업!$B$5:$B$293,$B1922)</f>
        <v>0.119117647058824</v>
      </c>
      <c r="AX1922" s="14" t="n">
        <f aca="false">SUMIFS(시도_소아과개폐업!$H$5:$H$293,시도_소아과개폐업!$A$5:$A$293,$D1922,시도_소아과개폐업!$B$5:$B$293,$B1922)</f>
        <v>260</v>
      </c>
      <c r="AY1922" s="14" t="n">
        <f aca="false">SUMIFS(시군구_병원급!$E$5:$E$3668,시군구_병원급!$A$5:$A$3668,$A1922,시군구_병원급!$D$5:$D$3668,$D1922)</f>
        <v>13</v>
      </c>
      <c r="AZ1922" s="14" t="n">
        <f aca="false">SUMIFS(시군구_병원급!$F$5:$F$3668,시군구_병원급!$A$5:$A$3668,$A1922,시군구_병원급!$D$5:$D$3668,$D1922)</f>
        <v>2</v>
      </c>
      <c r="BA1922" s="14" t="n">
        <f aca="false">SUMIFS(시군구_병원급!$G$5:$G$3668,시군구_병원급!$A$5:$A$3668,$A1922,시군구_병원급!$D$5:$D$3668,$D1922)</f>
        <v>20</v>
      </c>
      <c r="BB1922" s="14" t="n">
        <f aca="false">SUMIFS(시군구_병원급!$H$5:$H$3668,시군구_병원급!$A$5:$A$3668,$A1922,시군구_병원급!$D$5:$D$3668,$D1922)</f>
        <v>44</v>
      </c>
      <c r="BC1922" s="16" t="n">
        <f aca="false">K1922+AY1922</f>
        <v>53</v>
      </c>
      <c r="BD1922" s="17" t="n">
        <f aca="false">IF(E1922=0,"",(K1922+AY1922)/E1922*1000)</f>
        <v>2.17712783437397</v>
      </c>
      <c r="BE1922" s="16" t="n">
        <f aca="false">AY1922-SUMIFS(시군구_병원급!$E$5:$E$3668,시군구_병원급!$A$5:$A$3668,$A1922,시군구_병원급!$D$5:$D$3668,$D1922-3)</f>
        <v>1</v>
      </c>
      <c r="BF1922" s="16" t="n">
        <f aca="false">IF(AY1922=0,1,0)</f>
        <v>0</v>
      </c>
      <c r="BG1922" s="16" t="n">
        <f aca="false">IF(K1922+AY1922=0,1,0)</f>
        <v>0</v>
      </c>
      <c r="BH1922" s="16" t="n">
        <f aca="false">AF1922+AG1922+AH1922</f>
        <v>15</v>
      </c>
      <c r="BI1922" s="18" t="n">
        <f aca="false">IF(H1922=0,"",BH1922/H1922)</f>
        <v>0.032258064516129</v>
      </c>
      <c r="BJ1922" s="16" t="n">
        <f aca="false">IF(AP1922="","",AP1922+AN1922)</f>
        <v>87</v>
      </c>
    </row>
    <row r="1923" customFormat="false" ht="15" hidden="false" customHeight="true" outlineLevel="0" collapsed="false">
      <c r="A1923" s="9" t="s">
        <v>228</v>
      </c>
      <c r="B1923" s="10" t="s">
        <v>202</v>
      </c>
      <c r="C1923" s="10" t="s">
        <v>229</v>
      </c>
      <c r="D1923" s="9" t="n">
        <v>2024</v>
      </c>
      <c r="E1923" s="11" t="n">
        <v>9251</v>
      </c>
      <c r="F1923" s="11" t="n">
        <v>1317</v>
      </c>
      <c r="G1923" s="11" t="n">
        <v>1232</v>
      </c>
      <c r="H1923" s="11" t="n">
        <v>195</v>
      </c>
      <c r="I1923" s="11" t="n">
        <v>8453</v>
      </c>
      <c r="J1923" s="11" t="n">
        <v>6175</v>
      </c>
      <c r="K1923" s="11" t="n">
        <v>8</v>
      </c>
      <c r="L1923" s="12" t="n">
        <v>21.0788022916442</v>
      </c>
      <c r="M1923" s="12" t="n">
        <v>0.864771376067452</v>
      </c>
      <c r="N1923" s="13" t="n">
        <v>0.730509878149769</v>
      </c>
      <c r="O1923" s="13" t="n">
        <v>0.913739055237272</v>
      </c>
      <c r="P1923" s="13" t="n">
        <v>0.133174791914388</v>
      </c>
      <c r="Q1923" s="13" t="n">
        <v>-0.152450755840586</v>
      </c>
      <c r="R1923" s="13" t="n">
        <v>-0.121881682109765</v>
      </c>
      <c r="S1923" s="11" t="n">
        <v>1</v>
      </c>
      <c r="T1923" s="13" t="n">
        <v>-0.0101522842639594</v>
      </c>
      <c r="U1923" s="13" t="n">
        <v>-0.0079802840042249</v>
      </c>
      <c r="V1923" s="11" t="n">
        <v>0</v>
      </c>
      <c r="W1923" s="13"/>
      <c r="X1923" s="11"/>
      <c r="Y1923" s="11"/>
      <c r="Z1923" s="11"/>
      <c r="AA1923" s="11"/>
      <c r="AB1923" s="10" t="s">
        <v>516</v>
      </c>
      <c r="AC1923" s="11" t="n">
        <v>48</v>
      </c>
      <c r="AD1923" s="11" t="n">
        <v>40</v>
      </c>
      <c r="AE1923" s="11" t="n">
        <v>99</v>
      </c>
      <c r="AF1923" s="11" t="n">
        <v>4</v>
      </c>
      <c r="AG1923" s="11" t="n">
        <v>4</v>
      </c>
      <c r="AH1923" s="11" t="n">
        <v>0</v>
      </c>
      <c r="AI1923" s="13" t="n">
        <v>0.246153846153846</v>
      </c>
      <c r="AJ1923" s="13" t="n">
        <v>0.205128205128205</v>
      </c>
      <c r="AK1923" s="13" t="n">
        <v>0.507692307692308</v>
      </c>
      <c r="AL1923" s="13" t="n">
        <v>0.0205128205128205</v>
      </c>
      <c r="AM1923" s="13" t="n">
        <v>0.0205128205128205</v>
      </c>
      <c r="AN1923" s="11" t="n">
        <v>0</v>
      </c>
      <c r="AO1923" s="13" t="n">
        <v>0</v>
      </c>
      <c r="AP1923" s="11" t="n">
        <v>16</v>
      </c>
      <c r="AQ1923" s="11" t="n">
        <v>14</v>
      </c>
      <c r="AR1923" s="13" t="n">
        <v>0.0812182741116751</v>
      </c>
      <c r="AS1923" s="13" t="n">
        <v>0.0710659898477157</v>
      </c>
      <c r="AT1923" s="14" t="n">
        <f aca="false">SUMIFS(시도_소아과개폐업!$C$5:$C$293,시도_소아과개폐업!$A$5:$A$293,$D1923,시도_소아과개폐업!$B$5:$B$293,$B1923)</f>
        <v>135</v>
      </c>
      <c r="AU1923" s="14" t="n">
        <f aca="false">SUMIFS(시도_소아과개폐업!$D$5:$D$293,시도_소아과개폐업!$A$5:$A$293,$D1923,시도_소아과개폐업!$B$5:$B$293,$B1923)</f>
        <v>81</v>
      </c>
      <c r="AV1923" s="14" t="n">
        <f aca="false">SUMIFS(시도_소아과개폐업!$F$5:$F$293,시도_소아과개폐업!$A$5:$A$293,$D1923,시도_소아과개폐업!$B$5:$B$293,$B1923)</f>
        <v>54</v>
      </c>
      <c r="AW1923" s="15" t="n">
        <f aca="false">SUMIFS(시도_소아과개폐업!$G$5:$G$293,시도_소아과개폐업!$A$5:$A$293,$D1923,시도_소아과개폐업!$B$5:$B$293,$B1923)</f>
        <v>0.119117647058824</v>
      </c>
      <c r="AX1923" s="14" t="n">
        <f aca="false">SUMIFS(시도_소아과개폐업!$H$5:$H$293,시도_소아과개폐업!$A$5:$A$293,$D1923,시도_소아과개폐업!$B$5:$B$293,$B1923)</f>
        <v>260</v>
      </c>
      <c r="AY1923" s="14" t="n">
        <f aca="false">SUMIFS(시군구_병원급!$E$5:$E$3668,시군구_병원급!$A$5:$A$3668,$A1923,시군구_병원급!$D$5:$D$3668,$D1923)</f>
        <v>8</v>
      </c>
      <c r="AZ1923" s="14" t="n">
        <f aca="false">SUMIFS(시군구_병원급!$F$5:$F$3668,시군구_병원급!$A$5:$A$3668,$A1923,시군구_병원급!$D$5:$D$3668,$D1923)</f>
        <v>1</v>
      </c>
      <c r="BA1923" s="14" t="n">
        <f aca="false">SUMIFS(시군구_병원급!$G$5:$G$3668,시군구_병원급!$A$5:$A$3668,$A1923,시군구_병원급!$D$5:$D$3668,$D1923)</f>
        <v>10</v>
      </c>
      <c r="BB1923" s="14" t="n">
        <f aca="false">SUMIFS(시군구_병원급!$H$5:$H$3668,시군구_병원급!$A$5:$A$3668,$A1923,시군구_병원급!$D$5:$D$3668,$D1923)</f>
        <v>18</v>
      </c>
      <c r="BC1923" s="16" t="n">
        <f aca="false">K1923+AY1923</f>
        <v>16</v>
      </c>
      <c r="BD1923" s="17" t="n">
        <f aca="false">IF(E1923=0,"",(K1923+AY1923)/E1923*1000)</f>
        <v>1.7295427521349</v>
      </c>
      <c r="BE1923" s="16" t="n">
        <f aca="false">AY1923-SUMIFS(시군구_병원급!$E$5:$E$3668,시군구_병원급!$A$5:$A$3668,$A1923,시군구_병원급!$D$5:$D$3668,$D1923-3)</f>
        <v>0</v>
      </c>
      <c r="BF1923" s="16" t="n">
        <f aca="false">IF(AY1923=0,1,0)</f>
        <v>0</v>
      </c>
      <c r="BG1923" s="16" t="n">
        <f aca="false">IF(K1923+AY1923=0,1,0)</f>
        <v>0</v>
      </c>
      <c r="BH1923" s="16" t="n">
        <f aca="false">AF1923+AG1923+AH1923</f>
        <v>8</v>
      </c>
      <c r="BI1923" s="18" t="n">
        <f aca="false">IF(H1923=0,"",BH1923/H1923)</f>
        <v>0.041025641025641</v>
      </c>
      <c r="BJ1923" s="16" t="n">
        <f aca="false">IF(AP1923="","",AP1923+AN1923)</f>
        <v>16</v>
      </c>
    </row>
    <row r="1924" customFormat="false" ht="15" hidden="false" customHeight="true" outlineLevel="0" collapsed="false">
      <c r="A1924" s="9" t="s">
        <v>230</v>
      </c>
      <c r="B1924" s="10" t="s">
        <v>202</v>
      </c>
      <c r="C1924" s="10" t="s">
        <v>231</v>
      </c>
      <c r="D1924" s="9" t="n">
        <v>2024</v>
      </c>
      <c r="E1924" s="11" t="n">
        <v>21129</v>
      </c>
      <c r="F1924" s="11" t="n">
        <v>3002</v>
      </c>
      <c r="G1924" s="11" t="n">
        <v>2953</v>
      </c>
      <c r="H1924" s="11" t="n">
        <v>411</v>
      </c>
      <c r="I1924" s="11" t="n">
        <v>19599</v>
      </c>
      <c r="J1924" s="11" t="n">
        <v>14616</v>
      </c>
      <c r="K1924" s="11" t="n">
        <v>34</v>
      </c>
      <c r="L1924" s="12" t="n">
        <v>19.451938094562</v>
      </c>
      <c r="M1924" s="12" t="n">
        <v>1.60916276208055</v>
      </c>
      <c r="N1924" s="13" t="n">
        <v>0.745752334302771</v>
      </c>
      <c r="O1924" s="13" t="n">
        <v>0.927587675706375</v>
      </c>
      <c r="P1924" s="13" t="n">
        <v>0.139760518718349</v>
      </c>
      <c r="Q1924" s="13" t="n">
        <v>-0.175131758735116</v>
      </c>
      <c r="R1924" s="13" t="n">
        <v>-0.116132894343011</v>
      </c>
      <c r="S1924" s="11" t="n">
        <v>5</v>
      </c>
      <c r="T1924" s="13" t="n">
        <v>-0.0637813211845103</v>
      </c>
      <c r="U1924" s="13" t="n">
        <v>-0.0452087494519413</v>
      </c>
      <c r="V1924" s="11" t="n">
        <v>0</v>
      </c>
      <c r="W1924" s="13"/>
      <c r="X1924" s="11"/>
      <c r="Y1924" s="11"/>
      <c r="Z1924" s="11"/>
      <c r="AA1924" s="11"/>
      <c r="AB1924" s="10" t="s">
        <v>516</v>
      </c>
      <c r="AC1924" s="11" t="n">
        <v>93</v>
      </c>
      <c r="AD1924" s="11" t="n">
        <v>120</v>
      </c>
      <c r="AE1924" s="11" t="n">
        <v>188</v>
      </c>
      <c r="AF1924" s="11" t="n">
        <v>6</v>
      </c>
      <c r="AG1924" s="11" t="n">
        <v>4</v>
      </c>
      <c r="AH1924" s="11" t="n">
        <v>0</v>
      </c>
      <c r="AI1924" s="13" t="n">
        <v>0.226277372262774</v>
      </c>
      <c r="AJ1924" s="13" t="n">
        <v>0.291970802919708</v>
      </c>
      <c r="AK1924" s="13" t="n">
        <v>0.457420924574209</v>
      </c>
      <c r="AL1924" s="13" t="n">
        <v>0.0145985401459854</v>
      </c>
      <c r="AM1924" s="13" t="n">
        <v>0.0097323600973236</v>
      </c>
      <c r="AN1924" s="11" t="n">
        <v>7</v>
      </c>
      <c r="AO1924" s="13" t="n">
        <v>0.0167464114832536</v>
      </c>
      <c r="AP1924" s="11" t="n">
        <v>37</v>
      </c>
      <c r="AQ1924" s="11" t="n">
        <v>8</v>
      </c>
      <c r="AR1924" s="13" t="n">
        <v>0.0827740492170022</v>
      </c>
      <c r="AS1924" s="13" t="n">
        <v>0.0178970917225951</v>
      </c>
      <c r="AT1924" s="14" t="n">
        <f aca="false">SUMIFS(시도_소아과개폐업!$C$5:$C$293,시도_소아과개폐업!$A$5:$A$293,$D1924,시도_소아과개폐업!$B$5:$B$293,$B1924)</f>
        <v>135</v>
      </c>
      <c r="AU1924" s="14" t="n">
        <f aca="false">SUMIFS(시도_소아과개폐업!$D$5:$D$293,시도_소아과개폐업!$A$5:$A$293,$D1924,시도_소아과개폐업!$B$5:$B$293,$B1924)</f>
        <v>81</v>
      </c>
      <c r="AV1924" s="14" t="n">
        <f aca="false">SUMIFS(시도_소아과개폐업!$F$5:$F$293,시도_소아과개폐업!$A$5:$A$293,$D1924,시도_소아과개폐업!$B$5:$B$293,$B1924)</f>
        <v>54</v>
      </c>
      <c r="AW1924" s="15" t="n">
        <f aca="false">SUMIFS(시도_소아과개폐업!$G$5:$G$293,시도_소아과개폐업!$A$5:$A$293,$D1924,시도_소아과개폐업!$B$5:$B$293,$B1924)</f>
        <v>0.119117647058824</v>
      </c>
      <c r="AX1924" s="14" t="n">
        <f aca="false">SUMIFS(시도_소아과개폐업!$H$5:$H$293,시도_소아과개폐업!$A$5:$A$293,$D1924,시도_소아과개폐업!$B$5:$B$293,$B1924)</f>
        <v>260</v>
      </c>
      <c r="AY1924" s="14" t="n">
        <f aca="false">SUMIFS(시군구_병원급!$E$5:$E$3668,시군구_병원급!$A$5:$A$3668,$A1924,시군구_병원급!$D$5:$D$3668,$D1924)</f>
        <v>5</v>
      </c>
      <c r="AZ1924" s="14" t="n">
        <f aca="false">SUMIFS(시군구_병원급!$F$5:$F$3668,시군구_병원급!$A$5:$A$3668,$A1924,시군구_병원급!$D$5:$D$3668,$D1924)</f>
        <v>3</v>
      </c>
      <c r="BA1924" s="14" t="n">
        <f aca="false">SUMIFS(시군구_병원급!$G$5:$G$3668,시군구_병원급!$A$5:$A$3668,$A1924,시군구_병원급!$D$5:$D$3668,$D1924)</f>
        <v>10</v>
      </c>
      <c r="BB1924" s="14" t="n">
        <f aca="false">SUMIFS(시군구_병원급!$H$5:$H$3668,시군구_병원급!$A$5:$A$3668,$A1924,시군구_병원급!$D$5:$D$3668,$D1924)</f>
        <v>41</v>
      </c>
      <c r="BC1924" s="16" t="n">
        <f aca="false">K1924+AY1924</f>
        <v>39</v>
      </c>
      <c r="BD1924" s="17" t="n">
        <f aca="false">IF(E1924=0,"",(K1924+AY1924)/E1924*1000)</f>
        <v>1.84580434473946</v>
      </c>
      <c r="BE1924" s="16" t="n">
        <f aca="false">AY1924-SUMIFS(시군구_병원급!$E$5:$E$3668,시군구_병원급!$A$5:$A$3668,$A1924,시군구_병원급!$D$5:$D$3668,$D1924-3)</f>
        <v>0</v>
      </c>
      <c r="BF1924" s="16" t="n">
        <f aca="false">IF(AY1924=0,1,0)</f>
        <v>0</v>
      </c>
      <c r="BG1924" s="16" t="n">
        <f aca="false">IF(K1924+AY1924=0,1,0)</f>
        <v>0</v>
      </c>
      <c r="BH1924" s="16" t="n">
        <f aca="false">AF1924+AG1924+AH1924</f>
        <v>10</v>
      </c>
      <c r="BI1924" s="18" t="n">
        <f aca="false">IF(H1924=0,"",BH1924/H1924)</f>
        <v>0.024330900243309</v>
      </c>
      <c r="BJ1924" s="16" t="n">
        <f aca="false">IF(AP1924="","",AP1924+AN1924)</f>
        <v>44</v>
      </c>
    </row>
    <row r="1925" customFormat="false" ht="15" hidden="false" customHeight="true" outlineLevel="0" collapsed="false">
      <c r="A1925" s="9" t="s">
        <v>232</v>
      </c>
      <c r="B1925" s="10" t="s">
        <v>202</v>
      </c>
      <c r="C1925" s="10" t="s">
        <v>233</v>
      </c>
      <c r="D1925" s="9" t="n">
        <v>2024</v>
      </c>
      <c r="E1925" s="11" t="n">
        <v>7003</v>
      </c>
      <c r="F1925" s="11" t="n">
        <v>1177</v>
      </c>
      <c r="G1925" s="11" t="n">
        <v>1306</v>
      </c>
      <c r="H1925" s="11" t="n">
        <v>148</v>
      </c>
      <c r="I1925" s="11" t="n">
        <v>6547</v>
      </c>
      <c r="J1925" s="11" t="n">
        <v>4697</v>
      </c>
      <c r="K1925" s="11" t="n">
        <v>10</v>
      </c>
      <c r="L1925" s="12" t="n">
        <v>21.1337998000857</v>
      </c>
      <c r="M1925" s="12" t="n">
        <v>1.42795944595174</v>
      </c>
      <c r="N1925" s="13" t="n">
        <v>0.717427829540247</v>
      </c>
      <c r="O1925" s="13" t="n">
        <v>0.934885049264601</v>
      </c>
      <c r="P1925" s="13" t="n">
        <v>0.186491503641297</v>
      </c>
      <c r="Q1925" s="13" t="n">
        <v>-0.279007515700607</v>
      </c>
      <c r="R1925" s="13" t="n">
        <v>-0.145846958796599</v>
      </c>
      <c r="S1925" s="11" t="n">
        <v>-1</v>
      </c>
      <c r="T1925" s="13" t="n">
        <v>-0.129411764705882</v>
      </c>
      <c r="U1925" s="13" t="n">
        <v>-0.0727942217816173</v>
      </c>
      <c r="V1925" s="11" t="n">
        <v>0</v>
      </c>
      <c r="W1925" s="13"/>
      <c r="X1925" s="11"/>
      <c r="Y1925" s="11"/>
      <c r="Z1925" s="11"/>
      <c r="AA1925" s="11"/>
      <c r="AB1925" s="10" t="s">
        <v>516</v>
      </c>
      <c r="AC1925" s="11" t="n">
        <v>25</v>
      </c>
      <c r="AD1925" s="11" t="n">
        <v>48</v>
      </c>
      <c r="AE1925" s="11" t="n">
        <v>65</v>
      </c>
      <c r="AF1925" s="11" t="n">
        <v>7</v>
      </c>
      <c r="AG1925" s="11" t="n">
        <v>2</v>
      </c>
      <c r="AH1925" s="11" t="n">
        <v>1</v>
      </c>
      <c r="AI1925" s="13" t="n">
        <v>0.168918918918919</v>
      </c>
      <c r="AJ1925" s="13" t="n">
        <v>0.324324324324324</v>
      </c>
      <c r="AK1925" s="13" t="n">
        <v>0.439189189189189</v>
      </c>
      <c r="AL1925" s="13" t="n">
        <v>0.0472972972972973</v>
      </c>
      <c r="AM1925" s="13" t="n">
        <v>0.0135135135135135</v>
      </c>
      <c r="AN1925" s="11" t="n">
        <v>1</v>
      </c>
      <c r="AO1925" s="13" t="n">
        <v>0.00671140939597315</v>
      </c>
      <c r="AP1925" s="11" t="n">
        <v>23</v>
      </c>
      <c r="AQ1925" s="11" t="n">
        <v>1</v>
      </c>
      <c r="AR1925" s="13" t="n">
        <v>0.134502923976608</v>
      </c>
      <c r="AS1925" s="13" t="n">
        <v>0.00584795321637427</v>
      </c>
      <c r="AT1925" s="14" t="n">
        <f aca="false">SUMIFS(시도_소아과개폐업!$C$5:$C$293,시도_소아과개폐업!$A$5:$A$293,$D1925,시도_소아과개폐업!$B$5:$B$293,$B1925)</f>
        <v>135</v>
      </c>
      <c r="AU1925" s="14" t="n">
        <f aca="false">SUMIFS(시도_소아과개폐업!$D$5:$D$293,시도_소아과개폐업!$A$5:$A$293,$D1925,시도_소아과개폐업!$B$5:$B$293,$B1925)</f>
        <v>81</v>
      </c>
      <c r="AV1925" s="14" t="n">
        <f aca="false">SUMIFS(시도_소아과개폐업!$F$5:$F$293,시도_소아과개폐업!$A$5:$A$293,$D1925,시도_소아과개폐업!$B$5:$B$293,$B1925)</f>
        <v>54</v>
      </c>
      <c r="AW1925" s="15" t="n">
        <f aca="false">SUMIFS(시도_소아과개폐업!$G$5:$G$293,시도_소아과개폐업!$A$5:$A$293,$D1925,시도_소아과개폐업!$B$5:$B$293,$B1925)</f>
        <v>0.119117647058824</v>
      </c>
      <c r="AX1925" s="14" t="n">
        <f aca="false">SUMIFS(시도_소아과개폐업!$H$5:$H$293,시도_소아과개폐업!$A$5:$A$293,$D1925,시도_소아과개폐업!$B$5:$B$293,$B1925)</f>
        <v>260</v>
      </c>
      <c r="AY1925" s="14" t="n">
        <f aca="false">SUMIFS(시군구_병원급!$E$5:$E$3668,시군구_병원급!$A$5:$A$3668,$A1925,시군구_병원급!$D$5:$D$3668,$D1925)</f>
        <v>6</v>
      </c>
      <c r="AZ1925" s="14" t="n">
        <f aca="false">SUMIFS(시군구_병원급!$F$5:$F$3668,시군구_병원급!$A$5:$A$3668,$A1925,시군구_병원급!$D$5:$D$3668,$D1925)</f>
        <v>2</v>
      </c>
      <c r="BA1925" s="14" t="n">
        <f aca="false">SUMIFS(시군구_병원급!$G$5:$G$3668,시군구_병원급!$A$5:$A$3668,$A1925,시군구_병원급!$D$5:$D$3668,$D1925)</f>
        <v>6</v>
      </c>
      <c r="BB1925" s="14" t="n">
        <f aca="false">SUMIFS(시군구_병원급!$H$5:$H$3668,시군구_병원급!$A$5:$A$3668,$A1925,시군구_병원급!$D$5:$D$3668,$D1925)</f>
        <v>13</v>
      </c>
      <c r="BC1925" s="16" t="n">
        <f aca="false">K1925+AY1925</f>
        <v>16</v>
      </c>
      <c r="BD1925" s="17" t="n">
        <f aca="false">IF(E1925=0,"",(K1925+AY1925)/E1925*1000)</f>
        <v>2.28473511352278</v>
      </c>
      <c r="BE1925" s="16" t="n">
        <f aca="false">AY1925-SUMIFS(시군구_병원급!$E$5:$E$3668,시군구_병원급!$A$5:$A$3668,$A1925,시군구_병원급!$D$5:$D$3668,$D1925-3)</f>
        <v>-1</v>
      </c>
      <c r="BF1925" s="16" t="n">
        <f aca="false">IF(AY1925=0,1,0)</f>
        <v>0</v>
      </c>
      <c r="BG1925" s="16" t="n">
        <f aca="false">IF(K1925+AY1925=0,1,0)</f>
        <v>0</v>
      </c>
      <c r="BH1925" s="16" t="n">
        <f aca="false">AF1925+AG1925+AH1925</f>
        <v>10</v>
      </c>
      <c r="BI1925" s="18" t="n">
        <f aca="false">IF(H1925=0,"",BH1925/H1925)</f>
        <v>0.0675675675675676</v>
      </c>
      <c r="BJ1925" s="16" t="n">
        <f aca="false">IF(AP1925="","",AP1925+AN1925)</f>
        <v>24</v>
      </c>
    </row>
    <row r="1926" customFormat="false" ht="15" hidden="false" customHeight="true" outlineLevel="0" collapsed="false">
      <c r="A1926" s="9" t="s">
        <v>234</v>
      </c>
      <c r="B1926" s="10" t="s">
        <v>202</v>
      </c>
      <c r="C1926" s="10" t="s">
        <v>235</v>
      </c>
      <c r="D1926" s="9" t="n">
        <v>2024</v>
      </c>
      <c r="E1926" s="11" t="n">
        <v>5938</v>
      </c>
      <c r="F1926" s="11" t="n">
        <v>928</v>
      </c>
      <c r="G1926" s="11" t="n">
        <v>957</v>
      </c>
      <c r="H1926" s="11" t="n">
        <v>103</v>
      </c>
      <c r="I1926" s="11" t="n">
        <v>4867</v>
      </c>
      <c r="J1926" s="11" t="n">
        <v>3901</v>
      </c>
      <c r="K1926" s="11" t="n">
        <v>9</v>
      </c>
      <c r="L1926" s="12" t="n">
        <v>17.3459077130347</v>
      </c>
      <c r="M1926" s="12" t="n">
        <v>1.51566183900303</v>
      </c>
      <c r="N1926" s="13" t="n">
        <v>0.801520443805219</v>
      </c>
      <c r="O1926" s="13" t="n">
        <v>0.819636241158639</v>
      </c>
      <c r="P1926" s="13" t="n">
        <v>0.161165375547322</v>
      </c>
      <c r="Q1926" s="13" t="n">
        <v>-0.133391710449504</v>
      </c>
      <c r="R1926" s="13" t="n">
        <v>-0.0505952380952381</v>
      </c>
      <c r="S1926" s="11" t="n">
        <v>1</v>
      </c>
      <c r="T1926" s="13" t="n">
        <v>-0.0462962962962963</v>
      </c>
      <c r="U1926" s="13" t="n">
        <v>-0.0298983456248755</v>
      </c>
      <c r="V1926" s="11" t="n">
        <v>0</v>
      </c>
      <c r="W1926" s="13"/>
      <c r="X1926" s="11"/>
      <c r="Y1926" s="11"/>
      <c r="Z1926" s="11"/>
      <c r="AA1926" s="11"/>
      <c r="AB1926" s="10" t="s">
        <v>516</v>
      </c>
      <c r="AC1926" s="11" t="n">
        <v>25</v>
      </c>
      <c r="AD1926" s="11" t="n">
        <v>20</v>
      </c>
      <c r="AE1926" s="11" t="n">
        <v>44</v>
      </c>
      <c r="AF1926" s="11" t="n">
        <v>4</v>
      </c>
      <c r="AG1926" s="11" t="n">
        <v>7</v>
      </c>
      <c r="AH1926" s="11" t="n">
        <v>3</v>
      </c>
      <c r="AI1926" s="13" t="n">
        <v>0.242718446601942</v>
      </c>
      <c r="AJ1926" s="13" t="n">
        <v>0.194174757281553</v>
      </c>
      <c r="AK1926" s="13" t="n">
        <v>0.427184466019418</v>
      </c>
      <c r="AL1926" s="13" t="n">
        <v>0.0388349514563107</v>
      </c>
      <c r="AM1926" s="13" t="n">
        <v>0.0679611650485437</v>
      </c>
      <c r="AN1926" s="11" t="n">
        <v>1</v>
      </c>
      <c r="AO1926" s="13" t="n">
        <v>0.00961538461538462</v>
      </c>
      <c r="AP1926" s="11" t="n">
        <v>11</v>
      </c>
      <c r="AQ1926" s="11" t="n">
        <v>6</v>
      </c>
      <c r="AR1926" s="13" t="n">
        <v>0.100917431192661</v>
      </c>
      <c r="AS1926" s="13" t="n">
        <v>0.055045871559633</v>
      </c>
      <c r="AT1926" s="14" t="n">
        <f aca="false">SUMIFS(시도_소아과개폐업!$C$5:$C$293,시도_소아과개폐업!$A$5:$A$293,$D1926,시도_소아과개폐업!$B$5:$B$293,$B1926)</f>
        <v>135</v>
      </c>
      <c r="AU1926" s="14" t="n">
        <f aca="false">SUMIFS(시도_소아과개폐업!$D$5:$D$293,시도_소아과개폐업!$A$5:$A$293,$D1926,시도_소아과개폐업!$B$5:$B$293,$B1926)</f>
        <v>81</v>
      </c>
      <c r="AV1926" s="14" t="n">
        <f aca="false">SUMIFS(시도_소아과개폐업!$F$5:$F$293,시도_소아과개폐업!$A$5:$A$293,$D1926,시도_소아과개폐업!$B$5:$B$293,$B1926)</f>
        <v>54</v>
      </c>
      <c r="AW1926" s="15" t="n">
        <f aca="false">SUMIFS(시도_소아과개폐업!$G$5:$G$293,시도_소아과개폐업!$A$5:$A$293,$D1926,시도_소아과개폐업!$B$5:$B$293,$B1926)</f>
        <v>0.119117647058824</v>
      </c>
      <c r="AX1926" s="14" t="n">
        <f aca="false">SUMIFS(시도_소아과개폐업!$H$5:$H$293,시도_소아과개폐업!$A$5:$A$293,$D1926,시도_소아과개폐업!$B$5:$B$293,$B1926)</f>
        <v>260</v>
      </c>
      <c r="AY1926" s="14" t="n">
        <f aca="false">SUMIFS(시군구_병원급!$E$5:$E$3668,시군구_병원급!$A$5:$A$3668,$A1926,시군구_병원급!$D$5:$D$3668,$D1926)</f>
        <v>2</v>
      </c>
      <c r="AZ1926" s="14" t="n">
        <f aca="false">SUMIFS(시군구_병원급!$F$5:$F$3668,시군구_병원급!$A$5:$A$3668,$A1926,시군구_병원급!$D$5:$D$3668,$D1926)</f>
        <v>0</v>
      </c>
      <c r="BA1926" s="14" t="n">
        <f aca="false">SUMIFS(시군구_병원급!$G$5:$G$3668,시군구_병원급!$A$5:$A$3668,$A1926,시군구_병원급!$D$5:$D$3668,$D1926)</f>
        <v>1</v>
      </c>
      <c r="BB1926" s="14" t="n">
        <f aca="false">SUMIFS(시군구_병원급!$H$5:$H$3668,시군구_병원급!$A$5:$A$3668,$A1926,시군구_병원급!$D$5:$D$3668,$D1926)</f>
        <v>7</v>
      </c>
      <c r="BC1926" s="16" t="n">
        <f aca="false">K1926+AY1926</f>
        <v>11</v>
      </c>
      <c r="BD1926" s="17" t="n">
        <f aca="false">IF(E1926=0,"",(K1926+AY1926)/E1926*1000)</f>
        <v>1.85247558100371</v>
      </c>
      <c r="BE1926" s="16" t="n">
        <f aca="false">AY1926-SUMIFS(시군구_병원급!$E$5:$E$3668,시군구_병원급!$A$5:$A$3668,$A1926,시군구_병원급!$D$5:$D$3668,$D1926-3)</f>
        <v>-1</v>
      </c>
      <c r="BF1926" s="16" t="n">
        <f aca="false">IF(AY1926=0,1,0)</f>
        <v>0</v>
      </c>
      <c r="BG1926" s="16" t="n">
        <f aca="false">IF(K1926+AY1926=0,1,0)</f>
        <v>0</v>
      </c>
      <c r="BH1926" s="16" t="n">
        <f aca="false">AF1926+AG1926+AH1926</f>
        <v>14</v>
      </c>
      <c r="BI1926" s="18" t="n">
        <f aca="false">IF(H1926=0,"",BH1926/H1926)</f>
        <v>0.135922330097087</v>
      </c>
      <c r="BJ1926" s="16" t="n">
        <f aca="false">IF(AP1926="","",AP1926+AN1926)</f>
        <v>12</v>
      </c>
    </row>
    <row r="1927" customFormat="false" ht="15" hidden="false" customHeight="true" outlineLevel="0" collapsed="false">
      <c r="A1927" s="9" t="s">
        <v>236</v>
      </c>
      <c r="B1927" s="10" t="s">
        <v>202</v>
      </c>
      <c r="C1927" s="10" t="s">
        <v>237</v>
      </c>
      <c r="D1927" s="9" t="n">
        <v>2024</v>
      </c>
      <c r="E1927" s="11" t="n">
        <v>14171</v>
      </c>
      <c r="F1927" s="11" t="n">
        <v>2034</v>
      </c>
      <c r="G1927" s="11" t="n">
        <v>2032</v>
      </c>
      <c r="H1927" s="11" t="n">
        <v>222</v>
      </c>
      <c r="I1927" s="11" t="n">
        <v>10693</v>
      </c>
      <c r="J1927" s="11" t="n">
        <v>8589</v>
      </c>
      <c r="K1927" s="11" t="n">
        <v>25</v>
      </c>
      <c r="L1927" s="12" t="n">
        <v>15.6657963446475</v>
      </c>
      <c r="M1927" s="12" t="n">
        <v>1.76416625502787</v>
      </c>
      <c r="N1927" s="13" t="n">
        <v>0.80323576171327</v>
      </c>
      <c r="O1927" s="13" t="n">
        <v>0.754569190600522</v>
      </c>
      <c r="P1927" s="13" t="n">
        <v>0.143391433208666</v>
      </c>
      <c r="Q1927" s="13" t="n">
        <v>-0.198019241652518</v>
      </c>
      <c r="R1927" s="13" t="n">
        <v>-0.0817894261183914</v>
      </c>
      <c r="S1927" s="11" t="n">
        <v>3</v>
      </c>
      <c r="T1927" s="13" t="n">
        <v>-0.0431034482758621</v>
      </c>
      <c r="U1927" s="13" t="n">
        <v>-0.0163738386532978</v>
      </c>
      <c r="V1927" s="11" t="n">
        <v>0</v>
      </c>
      <c r="W1927" s="13"/>
      <c r="X1927" s="11"/>
      <c r="Y1927" s="11"/>
      <c r="Z1927" s="11"/>
      <c r="AA1927" s="11"/>
      <c r="AB1927" s="10" t="s">
        <v>516</v>
      </c>
      <c r="AC1927" s="11" t="n">
        <v>68</v>
      </c>
      <c r="AD1927" s="11" t="n">
        <v>53</v>
      </c>
      <c r="AE1927" s="11" t="n">
        <v>93</v>
      </c>
      <c r="AF1927" s="11" t="n">
        <v>4</v>
      </c>
      <c r="AG1927" s="11" t="n">
        <v>0</v>
      </c>
      <c r="AH1927" s="11" t="n">
        <v>4</v>
      </c>
      <c r="AI1927" s="13" t="n">
        <v>0.306306306306306</v>
      </c>
      <c r="AJ1927" s="13" t="n">
        <v>0.238738738738739</v>
      </c>
      <c r="AK1927" s="13" t="n">
        <v>0.418918918918919</v>
      </c>
      <c r="AL1927" s="13" t="n">
        <v>0.018018018018018</v>
      </c>
      <c r="AM1927" s="13" t="n">
        <v>0</v>
      </c>
      <c r="AN1927" s="11" t="n">
        <v>1</v>
      </c>
      <c r="AO1927" s="13" t="n">
        <v>0.00448430493273543</v>
      </c>
      <c r="AP1927" s="11" t="n">
        <v>17</v>
      </c>
      <c r="AQ1927" s="11" t="n">
        <v>6</v>
      </c>
      <c r="AR1927" s="13" t="n">
        <v>0.0726495726495727</v>
      </c>
      <c r="AS1927" s="13" t="n">
        <v>0.0256410256410256</v>
      </c>
      <c r="AT1927" s="14" t="n">
        <f aca="false">SUMIFS(시도_소아과개폐업!$C$5:$C$293,시도_소아과개폐업!$A$5:$A$293,$D1927,시도_소아과개폐업!$B$5:$B$293,$B1927)</f>
        <v>135</v>
      </c>
      <c r="AU1927" s="14" t="n">
        <f aca="false">SUMIFS(시도_소아과개폐업!$D$5:$D$293,시도_소아과개폐업!$A$5:$A$293,$D1927,시도_소아과개폐업!$B$5:$B$293,$B1927)</f>
        <v>81</v>
      </c>
      <c r="AV1927" s="14" t="n">
        <f aca="false">SUMIFS(시도_소아과개폐업!$F$5:$F$293,시도_소아과개폐업!$A$5:$A$293,$D1927,시도_소아과개폐업!$B$5:$B$293,$B1927)</f>
        <v>54</v>
      </c>
      <c r="AW1927" s="15" t="n">
        <f aca="false">SUMIFS(시도_소아과개폐업!$G$5:$G$293,시도_소아과개폐업!$A$5:$A$293,$D1927,시도_소아과개폐업!$B$5:$B$293,$B1927)</f>
        <v>0.119117647058824</v>
      </c>
      <c r="AX1927" s="14" t="n">
        <f aca="false">SUMIFS(시도_소아과개폐업!$H$5:$H$293,시도_소아과개폐업!$A$5:$A$293,$D1927,시도_소아과개폐업!$B$5:$B$293,$B1927)</f>
        <v>260</v>
      </c>
      <c r="AY1927" s="14" t="n">
        <f aca="false">SUMIFS(시군구_병원급!$E$5:$E$3668,시군구_병원급!$A$5:$A$3668,$A1927,시군구_병원급!$D$5:$D$3668,$D1927)</f>
        <v>3</v>
      </c>
      <c r="AZ1927" s="14" t="n">
        <f aca="false">SUMIFS(시군구_병원급!$F$5:$F$3668,시군구_병원급!$A$5:$A$3668,$A1927,시군구_병원급!$D$5:$D$3668,$D1927)</f>
        <v>0</v>
      </c>
      <c r="BA1927" s="14" t="n">
        <f aca="false">SUMIFS(시군구_병원급!$G$5:$G$3668,시군구_병원급!$A$5:$A$3668,$A1927,시군구_병원급!$D$5:$D$3668,$D1927)</f>
        <v>9</v>
      </c>
      <c r="BB1927" s="14" t="n">
        <f aca="false">SUMIFS(시군구_병원급!$H$5:$H$3668,시군구_병원급!$A$5:$A$3668,$A1927,시군구_병원급!$D$5:$D$3668,$D1927)</f>
        <v>19</v>
      </c>
      <c r="BC1927" s="16" t="n">
        <f aca="false">K1927+AY1927</f>
        <v>28</v>
      </c>
      <c r="BD1927" s="17" t="n">
        <f aca="false">IF(E1927=0,"",(K1927+AY1927)/E1927*1000)</f>
        <v>1.97586620563122</v>
      </c>
      <c r="BE1927" s="16" t="n">
        <f aca="false">AY1927-SUMIFS(시군구_병원급!$E$5:$E$3668,시군구_병원급!$A$5:$A$3668,$A1927,시군구_병원급!$D$5:$D$3668,$D1927-3)</f>
        <v>0</v>
      </c>
      <c r="BF1927" s="16" t="n">
        <f aca="false">IF(AY1927=0,1,0)</f>
        <v>0</v>
      </c>
      <c r="BG1927" s="16" t="n">
        <f aca="false">IF(K1927+AY1927=0,1,0)</f>
        <v>0</v>
      </c>
      <c r="BH1927" s="16" t="n">
        <f aca="false">AF1927+AG1927+AH1927</f>
        <v>8</v>
      </c>
      <c r="BI1927" s="18" t="n">
        <f aca="false">IF(H1927=0,"",BH1927/H1927)</f>
        <v>0.036036036036036</v>
      </c>
      <c r="BJ1927" s="16" t="n">
        <f aca="false">IF(AP1927="","",AP1927+AN1927)</f>
        <v>18</v>
      </c>
    </row>
    <row r="1928" customFormat="false" ht="15" hidden="false" customHeight="true" outlineLevel="0" collapsed="false">
      <c r="A1928" s="9" t="s">
        <v>238</v>
      </c>
      <c r="B1928" s="10" t="s">
        <v>202</v>
      </c>
      <c r="C1928" s="10" t="s">
        <v>239</v>
      </c>
      <c r="D1928" s="9" t="n">
        <v>2024</v>
      </c>
      <c r="E1928" s="11" t="n">
        <v>37373</v>
      </c>
      <c r="F1928" s="11" t="n">
        <v>5400</v>
      </c>
      <c r="G1928" s="11" t="n">
        <v>5219</v>
      </c>
      <c r="H1928" s="11" t="n">
        <v>623</v>
      </c>
      <c r="I1928" s="11" t="n">
        <v>31571</v>
      </c>
      <c r="J1928" s="11" t="n">
        <v>23329</v>
      </c>
      <c r="K1928" s="11" t="n">
        <v>56</v>
      </c>
      <c r="L1928" s="12" t="n">
        <v>16.6697883498783</v>
      </c>
      <c r="M1928" s="12" t="n">
        <v>1.49840794156209</v>
      </c>
      <c r="N1928" s="13" t="n">
        <v>0.738937632637547</v>
      </c>
      <c r="O1928" s="13" t="n">
        <v>0.844754234340299</v>
      </c>
      <c r="P1928" s="13" t="n">
        <v>0.139646268696653</v>
      </c>
      <c r="Q1928" s="13" t="n">
        <v>-0.208534519271495</v>
      </c>
      <c r="R1928" s="13" t="n">
        <v>-0.128714524207012</v>
      </c>
      <c r="S1928" s="11" t="n">
        <v>-4</v>
      </c>
      <c r="T1928" s="13" t="n">
        <v>-0.0603318250377074</v>
      </c>
      <c r="U1928" s="13" t="n">
        <v>-0.0492953505179475</v>
      </c>
      <c r="V1928" s="11" t="n">
        <v>0</v>
      </c>
      <c r="W1928" s="13"/>
      <c r="X1928" s="11"/>
      <c r="Y1928" s="11"/>
      <c r="Z1928" s="11"/>
      <c r="AA1928" s="11"/>
      <c r="AB1928" s="10" t="s">
        <v>516</v>
      </c>
      <c r="AC1928" s="11" t="n">
        <v>66</v>
      </c>
      <c r="AD1928" s="11" t="n">
        <v>238</v>
      </c>
      <c r="AE1928" s="11" t="n">
        <v>274</v>
      </c>
      <c r="AF1928" s="11" t="n">
        <v>26</v>
      </c>
      <c r="AG1928" s="11" t="n">
        <v>10</v>
      </c>
      <c r="AH1928" s="11" t="n">
        <v>9</v>
      </c>
      <c r="AI1928" s="13" t="n">
        <v>0.105939004815409</v>
      </c>
      <c r="AJ1928" s="13" t="n">
        <v>0.382022471910112</v>
      </c>
      <c r="AK1928" s="13" t="n">
        <v>0.439807383627608</v>
      </c>
      <c r="AL1928" s="13" t="n">
        <v>0.0417335473515249</v>
      </c>
      <c r="AM1928" s="13" t="n">
        <v>0.0160513643659711</v>
      </c>
      <c r="AN1928" s="11" t="n">
        <v>2</v>
      </c>
      <c r="AO1928" s="13" t="n">
        <v>0.0032</v>
      </c>
      <c r="AP1928" s="11" t="n">
        <v>54</v>
      </c>
      <c r="AQ1928" s="11" t="n">
        <v>13</v>
      </c>
      <c r="AR1928" s="13" t="n">
        <v>0.0810810810810811</v>
      </c>
      <c r="AS1928" s="13" t="n">
        <v>0.0195195195195195</v>
      </c>
      <c r="AT1928" s="14" t="n">
        <f aca="false">SUMIFS(시도_소아과개폐업!$C$5:$C$293,시도_소아과개폐업!$A$5:$A$293,$D1928,시도_소아과개폐업!$B$5:$B$293,$B1928)</f>
        <v>135</v>
      </c>
      <c r="AU1928" s="14" t="n">
        <f aca="false">SUMIFS(시도_소아과개폐업!$D$5:$D$293,시도_소아과개폐업!$A$5:$A$293,$D1928,시도_소아과개폐업!$B$5:$B$293,$B1928)</f>
        <v>81</v>
      </c>
      <c r="AV1928" s="14" t="n">
        <f aca="false">SUMIFS(시도_소아과개폐업!$F$5:$F$293,시도_소아과개폐업!$A$5:$A$293,$D1928,시도_소아과개폐업!$B$5:$B$293,$B1928)</f>
        <v>54</v>
      </c>
      <c r="AW1928" s="15" t="n">
        <f aca="false">SUMIFS(시도_소아과개폐업!$G$5:$G$293,시도_소아과개폐업!$A$5:$A$293,$D1928,시도_소아과개폐업!$B$5:$B$293,$B1928)</f>
        <v>0.119117647058824</v>
      </c>
      <c r="AX1928" s="14" t="n">
        <f aca="false">SUMIFS(시도_소아과개폐업!$H$5:$H$293,시도_소아과개폐업!$A$5:$A$293,$D1928,시도_소아과개폐업!$B$5:$B$293,$B1928)</f>
        <v>260</v>
      </c>
      <c r="AY1928" s="14" t="n">
        <f aca="false">SUMIFS(시군구_병원급!$E$5:$E$3668,시군구_병원급!$A$5:$A$3668,$A1928,시군구_병원급!$D$5:$D$3668,$D1928)</f>
        <v>11</v>
      </c>
      <c r="AZ1928" s="14" t="n">
        <f aca="false">SUMIFS(시군구_병원급!$F$5:$F$3668,시군구_병원급!$A$5:$A$3668,$A1928,시군구_병원급!$D$5:$D$3668,$D1928)</f>
        <v>4</v>
      </c>
      <c r="BA1928" s="14" t="n">
        <f aca="false">SUMIFS(시군구_병원급!$G$5:$G$3668,시군구_병원급!$A$5:$A$3668,$A1928,시군구_병원급!$D$5:$D$3668,$D1928)</f>
        <v>25</v>
      </c>
      <c r="BB1928" s="14" t="n">
        <f aca="false">SUMIFS(시군구_병원급!$H$5:$H$3668,시군구_병원급!$A$5:$A$3668,$A1928,시군구_병원급!$D$5:$D$3668,$D1928)</f>
        <v>53</v>
      </c>
      <c r="BC1928" s="16" t="n">
        <f aca="false">K1928+AY1928</f>
        <v>67</v>
      </c>
      <c r="BD1928" s="17" t="n">
        <f aca="false">IF(E1928=0,"",(K1928+AY1928)/E1928*1000)</f>
        <v>1.79273807294036</v>
      </c>
      <c r="BE1928" s="16" t="n">
        <f aca="false">AY1928-SUMIFS(시군구_병원급!$E$5:$E$3668,시군구_병원급!$A$5:$A$3668,$A1928,시군구_병원급!$D$5:$D$3668,$D1928-3)</f>
        <v>2</v>
      </c>
      <c r="BF1928" s="16" t="n">
        <f aca="false">IF(AY1928=0,1,0)</f>
        <v>0</v>
      </c>
      <c r="BG1928" s="16" t="n">
        <f aca="false">IF(K1928+AY1928=0,1,0)</f>
        <v>0</v>
      </c>
      <c r="BH1928" s="16" t="n">
        <f aca="false">AF1928+AG1928+AH1928</f>
        <v>45</v>
      </c>
      <c r="BI1928" s="18" t="n">
        <f aca="false">IF(H1928=0,"",BH1928/H1928)</f>
        <v>0.07223113964687</v>
      </c>
      <c r="BJ1928" s="16" t="n">
        <f aca="false">IF(AP1928="","",AP1928+AN1928)</f>
        <v>56</v>
      </c>
    </row>
    <row r="1929" customFormat="false" ht="15" hidden="false" customHeight="true" outlineLevel="0" collapsed="false">
      <c r="A1929" s="9" t="s">
        <v>240</v>
      </c>
      <c r="B1929" s="10" t="s">
        <v>202</v>
      </c>
      <c r="C1929" s="10" t="s">
        <v>241</v>
      </c>
      <c r="D1929" s="9" t="n">
        <v>2024</v>
      </c>
      <c r="E1929" s="11" t="n">
        <v>19948</v>
      </c>
      <c r="F1929" s="11" t="n">
        <v>2671</v>
      </c>
      <c r="G1929" s="11" t="n">
        <v>2542</v>
      </c>
      <c r="H1929" s="11" t="n">
        <v>345</v>
      </c>
      <c r="I1929" s="11" t="n">
        <v>15391</v>
      </c>
      <c r="J1929" s="11" t="n">
        <v>11885</v>
      </c>
      <c r="K1929" s="11" t="n">
        <v>25</v>
      </c>
      <c r="L1929" s="12" t="n">
        <v>17.2949669139763</v>
      </c>
      <c r="M1929" s="12" t="n">
        <v>1.25325847202727</v>
      </c>
      <c r="N1929" s="13" t="n">
        <v>0.772204535117926</v>
      </c>
      <c r="O1929" s="13" t="n">
        <v>0.771556045718869</v>
      </c>
      <c r="P1929" s="13" t="n">
        <v>0.127431321435733</v>
      </c>
      <c r="Q1929" s="13" t="n">
        <v>-0.105591176074968</v>
      </c>
      <c r="R1929" s="13" t="n">
        <v>0</v>
      </c>
      <c r="S1929" s="11" t="n">
        <v>5</v>
      </c>
      <c r="T1929" s="13" t="n">
        <v>-0.0254237288135594</v>
      </c>
      <c r="U1929" s="13" t="n">
        <v>-0.020679562229575</v>
      </c>
      <c r="V1929" s="11" t="n">
        <v>0</v>
      </c>
      <c r="W1929" s="13"/>
      <c r="X1929" s="11"/>
      <c r="Y1929" s="11"/>
      <c r="Z1929" s="11"/>
      <c r="AA1929" s="11"/>
      <c r="AB1929" s="10" t="s">
        <v>516</v>
      </c>
      <c r="AC1929" s="11" t="n">
        <v>52</v>
      </c>
      <c r="AD1929" s="11" t="n">
        <v>108</v>
      </c>
      <c r="AE1929" s="11" t="n">
        <v>164</v>
      </c>
      <c r="AF1929" s="11" t="n">
        <v>16</v>
      </c>
      <c r="AG1929" s="11" t="n">
        <v>4</v>
      </c>
      <c r="AH1929" s="11" t="n">
        <v>1</v>
      </c>
      <c r="AI1929" s="13" t="n">
        <v>0.150724637681159</v>
      </c>
      <c r="AJ1929" s="13" t="n">
        <v>0.31304347826087</v>
      </c>
      <c r="AK1929" s="13" t="n">
        <v>0.47536231884058</v>
      </c>
      <c r="AL1929" s="13" t="n">
        <v>0.0463768115942029</v>
      </c>
      <c r="AM1929" s="13" t="n">
        <v>0.0115942028985507</v>
      </c>
      <c r="AN1929" s="11" t="n">
        <v>13</v>
      </c>
      <c r="AO1929" s="13" t="n">
        <v>0.0363128491620112</v>
      </c>
      <c r="AP1929" s="11" t="n">
        <v>21</v>
      </c>
      <c r="AQ1929" s="11" t="n">
        <v>12</v>
      </c>
      <c r="AR1929" s="13" t="n">
        <v>0.0572207084468665</v>
      </c>
      <c r="AS1929" s="13" t="n">
        <v>0.0326975476839237</v>
      </c>
      <c r="AT1929" s="14" t="n">
        <f aca="false">SUMIFS(시도_소아과개폐업!$C$5:$C$293,시도_소아과개폐업!$A$5:$A$293,$D1929,시도_소아과개폐업!$B$5:$B$293,$B1929)</f>
        <v>135</v>
      </c>
      <c r="AU1929" s="14" t="n">
        <f aca="false">SUMIFS(시도_소아과개폐업!$D$5:$D$293,시도_소아과개폐업!$A$5:$A$293,$D1929,시도_소아과개폐업!$B$5:$B$293,$B1929)</f>
        <v>81</v>
      </c>
      <c r="AV1929" s="14" t="n">
        <f aca="false">SUMIFS(시도_소아과개폐업!$F$5:$F$293,시도_소아과개폐업!$A$5:$A$293,$D1929,시도_소아과개폐업!$B$5:$B$293,$B1929)</f>
        <v>54</v>
      </c>
      <c r="AW1929" s="15" t="n">
        <f aca="false">SUMIFS(시도_소아과개폐업!$G$5:$G$293,시도_소아과개폐업!$A$5:$A$293,$D1929,시도_소아과개폐업!$B$5:$B$293,$B1929)</f>
        <v>0.119117647058824</v>
      </c>
      <c r="AX1929" s="14" t="n">
        <f aca="false">SUMIFS(시도_소아과개폐업!$H$5:$H$293,시도_소아과개폐업!$A$5:$A$293,$D1929,시도_소아과개폐업!$B$5:$B$293,$B1929)</f>
        <v>260</v>
      </c>
      <c r="AY1929" s="14" t="n">
        <f aca="false">SUMIFS(시군구_병원급!$E$5:$E$3668,시군구_병원급!$A$5:$A$3668,$A1929,시군구_병원급!$D$5:$D$3668,$D1929)</f>
        <v>10</v>
      </c>
      <c r="AZ1929" s="14" t="n">
        <f aca="false">SUMIFS(시군구_병원급!$F$5:$F$3668,시군구_병원급!$A$5:$A$3668,$A1929,시군구_병원급!$D$5:$D$3668,$D1929)</f>
        <v>2</v>
      </c>
      <c r="BA1929" s="14" t="n">
        <f aca="false">SUMIFS(시군구_병원급!$G$5:$G$3668,시군구_병원급!$A$5:$A$3668,$A1929,시군구_병원급!$D$5:$D$3668,$D1929)</f>
        <v>16</v>
      </c>
      <c r="BB1929" s="14" t="n">
        <f aca="false">SUMIFS(시군구_병원급!$H$5:$H$3668,시군구_병원급!$A$5:$A$3668,$A1929,시군구_병원급!$D$5:$D$3668,$D1929)</f>
        <v>43</v>
      </c>
      <c r="BC1929" s="16" t="n">
        <f aca="false">K1929+AY1929</f>
        <v>35</v>
      </c>
      <c r="BD1929" s="17" t="n">
        <f aca="false">IF(E1929=0,"",(K1929+AY1929)/E1929*1000)</f>
        <v>1.75456186083818</v>
      </c>
      <c r="BE1929" s="16" t="n">
        <f aca="false">AY1929-SUMIFS(시군구_병원급!$E$5:$E$3668,시군구_병원급!$A$5:$A$3668,$A1929,시군구_병원급!$D$5:$D$3668,$D1929-3)</f>
        <v>-1</v>
      </c>
      <c r="BF1929" s="16" t="n">
        <f aca="false">IF(AY1929=0,1,0)</f>
        <v>0</v>
      </c>
      <c r="BG1929" s="16" t="n">
        <f aca="false">IF(K1929+AY1929=0,1,0)</f>
        <v>0</v>
      </c>
      <c r="BH1929" s="16" t="n">
        <f aca="false">AF1929+AG1929+AH1929</f>
        <v>21</v>
      </c>
      <c r="BI1929" s="18" t="n">
        <f aca="false">IF(H1929=0,"",BH1929/H1929)</f>
        <v>0.0608695652173913</v>
      </c>
      <c r="BJ1929" s="16" t="n">
        <f aca="false">IF(AP1929="","",AP1929+AN1929)</f>
        <v>34</v>
      </c>
    </row>
    <row r="1930" customFormat="false" ht="15" hidden="false" customHeight="true" outlineLevel="0" collapsed="false">
      <c r="A1930" s="9" t="s">
        <v>242</v>
      </c>
      <c r="B1930" s="10" t="s">
        <v>202</v>
      </c>
      <c r="C1930" s="10" t="s">
        <v>243</v>
      </c>
      <c r="D1930" s="9" t="n">
        <v>2024</v>
      </c>
      <c r="E1930" s="11" t="n">
        <v>7252</v>
      </c>
      <c r="F1930" s="11" t="n">
        <v>1112</v>
      </c>
      <c r="G1930" s="11" t="n">
        <v>1123</v>
      </c>
      <c r="H1930" s="11" t="n">
        <v>131</v>
      </c>
      <c r="I1930" s="11" t="n">
        <v>8046</v>
      </c>
      <c r="J1930" s="11" t="n">
        <v>5384</v>
      </c>
      <c r="K1930" s="11" t="n">
        <v>7</v>
      </c>
      <c r="L1930" s="12" t="n">
        <v>18.0639823496966</v>
      </c>
      <c r="M1930" s="12" t="n">
        <v>0.965250965250965</v>
      </c>
      <c r="N1930" s="13" t="n">
        <v>0.66915237385036</v>
      </c>
      <c r="O1930" s="13" t="n">
        <v>1.10948703805847</v>
      </c>
      <c r="P1930" s="13" t="n">
        <v>0.154853833425262</v>
      </c>
      <c r="Q1930" s="13" t="n">
        <v>-0.217353766458019</v>
      </c>
      <c r="R1930" s="13" t="n">
        <v>-0.0764802631578947</v>
      </c>
      <c r="S1930" s="11" t="n">
        <v>1</v>
      </c>
      <c r="T1930" s="13" t="n">
        <v>-0.0367647058823529</v>
      </c>
      <c r="U1930" s="13" t="n">
        <v>-0.0382500597657184</v>
      </c>
      <c r="V1930" s="11" t="n">
        <v>0</v>
      </c>
      <c r="W1930" s="13"/>
      <c r="X1930" s="11"/>
      <c r="Y1930" s="11"/>
      <c r="Z1930" s="11"/>
      <c r="AA1930" s="11"/>
      <c r="AB1930" s="10" t="s">
        <v>516</v>
      </c>
      <c r="AC1930" s="11" t="n">
        <v>25</v>
      </c>
      <c r="AD1930" s="11" t="n">
        <v>66</v>
      </c>
      <c r="AE1930" s="11" t="n">
        <v>29</v>
      </c>
      <c r="AF1930" s="11" t="n">
        <v>9</v>
      </c>
      <c r="AG1930" s="11" t="n">
        <v>2</v>
      </c>
      <c r="AH1930" s="11" t="n">
        <v>0</v>
      </c>
      <c r="AI1930" s="13" t="n">
        <v>0.190839694656489</v>
      </c>
      <c r="AJ1930" s="13" t="n">
        <v>0.50381679389313</v>
      </c>
      <c r="AK1930" s="13" t="n">
        <v>0.221374045801527</v>
      </c>
      <c r="AL1930" s="13" t="n">
        <v>0.0687022900763359</v>
      </c>
      <c r="AM1930" s="13" t="n">
        <v>0.0152671755725191</v>
      </c>
      <c r="AN1930" s="11" t="n">
        <v>1</v>
      </c>
      <c r="AO1930" s="13" t="n">
        <v>0.00757575757575758</v>
      </c>
      <c r="AP1930" s="11" t="n">
        <v>13</v>
      </c>
      <c r="AQ1930" s="11" t="n">
        <v>8</v>
      </c>
      <c r="AR1930" s="13" t="n">
        <v>0.0948905109489051</v>
      </c>
      <c r="AS1930" s="13" t="n">
        <v>0.0583941605839416</v>
      </c>
      <c r="AT1930" s="14" t="n">
        <f aca="false">SUMIFS(시도_소아과개폐업!$C$5:$C$293,시도_소아과개폐업!$A$5:$A$293,$D1930,시도_소아과개폐업!$B$5:$B$293,$B1930)</f>
        <v>135</v>
      </c>
      <c r="AU1930" s="14" t="n">
        <f aca="false">SUMIFS(시도_소아과개폐업!$D$5:$D$293,시도_소아과개폐업!$A$5:$A$293,$D1930,시도_소아과개폐업!$B$5:$B$293,$B1930)</f>
        <v>81</v>
      </c>
      <c r="AV1930" s="14" t="n">
        <f aca="false">SUMIFS(시도_소아과개폐업!$F$5:$F$293,시도_소아과개폐업!$A$5:$A$293,$D1930,시도_소아과개폐업!$B$5:$B$293,$B1930)</f>
        <v>54</v>
      </c>
      <c r="AW1930" s="15" t="n">
        <f aca="false">SUMIFS(시도_소아과개폐업!$G$5:$G$293,시도_소아과개폐업!$A$5:$A$293,$D1930,시도_소아과개폐업!$B$5:$B$293,$B1930)</f>
        <v>0.119117647058824</v>
      </c>
      <c r="AX1930" s="14" t="n">
        <f aca="false">SUMIFS(시도_소아과개폐업!$H$5:$H$293,시도_소아과개폐업!$A$5:$A$293,$D1930,시도_소아과개폐업!$B$5:$B$293,$B1930)</f>
        <v>260</v>
      </c>
      <c r="AY1930" s="14" t="n">
        <f aca="false">SUMIFS(시군구_병원급!$E$5:$E$3668,시군구_병원급!$A$5:$A$3668,$A1930,시군구_병원급!$D$5:$D$3668,$D1930)</f>
        <v>2</v>
      </c>
      <c r="AZ1930" s="14" t="n">
        <f aca="false">SUMIFS(시군구_병원급!$F$5:$F$3668,시군구_병원급!$A$5:$A$3668,$A1930,시군구_병원급!$D$5:$D$3668,$D1930)</f>
        <v>1</v>
      </c>
      <c r="BA1930" s="14" t="n">
        <f aca="false">SUMIFS(시군구_병원급!$G$5:$G$3668,시군구_병원급!$A$5:$A$3668,$A1930,시군구_병원급!$D$5:$D$3668,$D1930)</f>
        <v>5</v>
      </c>
      <c r="BB1930" s="14" t="n">
        <f aca="false">SUMIFS(시군구_병원급!$H$5:$H$3668,시군구_병원급!$A$5:$A$3668,$A1930,시군구_병원급!$D$5:$D$3668,$D1930)</f>
        <v>13</v>
      </c>
      <c r="BC1930" s="16" t="n">
        <f aca="false">K1930+AY1930</f>
        <v>9</v>
      </c>
      <c r="BD1930" s="17" t="n">
        <f aca="false">IF(E1930=0,"",(K1930+AY1930)/E1930*1000)</f>
        <v>1.24103695532267</v>
      </c>
      <c r="BE1930" s="16" t="n">
        <f aca="false">AY1930-SUMIFS(시군구_병원급!$E$5:$E$3668,시군구_병원급!$A$5:$A$3668,$A1930,시군구_병원급!$D$5:$D$3668,$D1930-3)</f>
        <v>0</v>
      </c>
      <c r="BF1930" s="16" t="n">
        <f aca="false">IF(AY1930=0,1,0)</f>
        <v>0</v>
      </c>
      <c r="BG1930" s="16" t="n">
        <f aca="false">IF(K1930+AY1930=0,1,0)</f>
        <v>0</v>
      </c>
      <c r="BH1930" s="16" t="n">
        <f aca="false">AF1930+AG1930+AH1930</f>
        <v>11</v>
      </c>
      <c r="BI1930" s="18" t="n">
        <f aca="false">IF(H1930=0,"",BH1930/H1930)</f>
        <v>0.083969465648855</v>
      </c>
      <c r="BJ1930" s="16" t="n">
        <f aca="false">IF(AP1930="","",AP1930+AN1930)</f>
        <v>14</v>
      </c>
    </row>
    <row r="1931" customFormat="false" ht="15" hidden="false" customHeight="true" outlineLevel="0" collapsed="false">
      <c r="A1931" s="9" t="s">
        <v>244</v>
      </c>
      <c r="B1931" s="10" t="s">
        <v>202</v>
      </c>
      <c r="C1931" s="10" t="s">
        <v>245</v>
      </c>
      <c r="D1931" s="9" t="n">
        <v>2024</v>
      </c>
      <c r="E1931" s="11" t="n">
        <v>5505</v>
      </c>
      <c r="F1931" s="11" t="n">
        <v>821</v>
      </c>
      <c r="G1931" s="11" t="n">
        <v>771</v>
      </c>
      <c r="H1931" s="11" t="n">
        <v>135</v>
      </c>
      <c r="I1931" s="11" t="n">
        <v>6967</v>
      </c>
      <c r="J1931" s="11" t="n">
        <v>4502</v>
      </c>
      <c r="K1931" s="11" t="n">
        <v>9</v>
      </c>
      <c r="L1931" s="12" t="n">
        <v>24.5231607629428</v>
      </c>
      <c r="M1931" s="12" t="n">
        <v>1.63487738419619</v>
      </c>
      <c r="N1931" s="13" t="n">
        <v>0.646189177551313</v>
      </c>
      <c r="O1931" s="13" t="n">
        <v>1.26557674841054</v>
      </c>
      <c r="P1931" s="13" t="n">
        <v>0.140054495912807</v>
      </c>
      <c r="Q1931" s="13" t="n">
        <v>-0.166792795519903</v>
      </c>
      <c r="R1931" s="13" t="n">
        <v>-0.0897284533648171</v>
      </c>
      <c r="S1931" s="11" t="n">
        <v>0</v>
      </c>
      <c r="T1931" s="13" t="n">
        <v>-0.0217391304347826</v>
      </c>
      <c r="U1931" s="13" t="n">
        <v>0.0117629973860005</v>
      </c>
      <c r="V1931" s="11" t="n">
        <v>0</v>
      </c>
      <c r="W1931" s="13"/>
      <c r="X1931" s="11"/>
      <c r="Y1931" s="11"/>
      <c r="Z1931" s="11"/>
      <c r="AA1931" s="11"/>
      <c r="AB1931" s="10" t="s">
        <v>516</v>
      </c>
      <c r="AC1931" s="11" t="n">
        <v>29</v>
      </c>
      <c r="AD1931" s="11" t="n">
        <v>46</v>
      </c>
      <c r="AE1931" s="11" t="n">
        <v>53</v>
      </c>
      <c r="AF1931" s="11" t="n">
        <v>0</v>
      </c>
      <c r="AG1931" s="11" t="n">
        <v>7</v>
      </c>
      <c r="AH1931" s="11" t="n">
        <v>0</v>
      </c>
      <c r="AI1931" s="13" t="n">
        <v>0.214814814814815</v>
      </c>
      <c r="AJ1931" s="13" t="n">
        <v>0.340740740740741</v>
      </c>
      <c r="AK1931" s="13" t="n">
        <v>0.392592592592593</v>
      </c>
      <c r="AL1931" s="13" t="n">
        <v>0</v>
      </c>
      <c r="AM1931" s="13" t="n">
        <v>0.0518518518518519</v>
      </c>
      <c r="AN1931" s="11" t="n">
        <v>9</v>
      </c>
      <c r="AO1931" s="13" t="n">
        <v>0.0625</v>
      </c>
      <c r="AP1931" s="11" t="n">
        <v>8</v>
      </c>
      <c r="AQ1931" s="11" t="n">
        <v>7</v>
      </c>
      <c r="AR1931" s="13" t="n">
        <v>0.0551724137931035</v>
      </c>
      <c r="AS1931" s="13" t="n">
        <v>0.0482758620689655</v>
      </c>
      <c r="AT1931" s="14" t="n">
        <f aca="false">SUMIFS(시도_소아과개폐업!$C$5:$C$293,시도_소아과개폐업!$A$5:$A$293,$D1931,시도_소아과개폐업!$B$5:$B$293,$B1931)</f>
        <v>135</v>
      </c>
      <c r="AU1931" s="14" t="n">
        <f aca="false">SUMIFS(시도_소아과개폐업!$D$5:$D$293,시도_소아과개폐업!$A$5:$A$293,$D1931,시도_소아과개폐업!$B$5:$B$293,$B1931)</f>
        <v>81</v>
      </c>
      <c r="AV1931" s="14" t="n">
        <f aca="false">SUMIFS(시도_소아과개폐업!$F$5:$F$293,시도_소아과개폐업!$A$5:$A$293,$D1931,시도_소아과개폐업!$B$5:$B$293,$B1931)</f>
        <v>54</v>
      </c>
      <c r="AW1931" s="15" t="n">
        <f aca="false">SUMIFS(시도_소아과개폐업!$G$5:$G$293,시도_소아과개폐업!$A$5:$A$293,$D1931,시도_소아과개폐업!$B$5:$B$293,$B1931)</f>
        <v>0.119117647058824</v>
      </c>
      <c r="AX1931" s="14" t="n">
        <f aca="false">SUMIFS(시도_소아과개폐업!$H$5:$H$293,시도_소아과개폐업!$A$5:$A$293,$D1931,시도_소아과개폐업!$B$5:$B$293,$B1931)</f>
        <v>260</v>
      </c>
      <c r="AY1931" s="14" t="n">
        <f aca="false">SUMIFS(시군구_병원급!$E$5:$E$3668,시군구_병원급!$A$5:$A$3668,$A1931,시군구_병원급!$D$5:$D$3668,$D1931)</f>
        <v>3</v>
      </c>
      <c r="AZ1931" s="14" t="n">
        <f aca="false">SUMIFS(시군구_병원급!$F$5:$F$3668,시군구_병원급!$A$5:$A$3668,$A1931,시군구_병원급!$D$5:$D$3668,$D1931)</f>
        <v>2</v>
      </c>
      <c r="BA1931" s="14" t="n">
        <f aca="false">SUMIFS(시군구_병원급!$G$5:$G$3668,시군구_병원급!$A$5:$A$3668,$A1931,시군구_병원급!$D$5:$D$3668,$D1931)</f>
        <v>4</v>
      </c>
      <c r="BB1931" s="14" t="n">
        <f aca="false">SUMIFS(시군구_병원급!$H$5:$H$3668,시군구_병원급!$A$5:$A$3668,$A1931,시군구_병원급!$D$5:$D$3668,$D1931)</f>
        <v>14</v>
      </c>
      <c r="BC1931" s="16" t="n">
        <f aca="false">K1931+AY1931</f>
        <v>12</v>
      </c>
      <c r="BD1931" s="17" t="n">
        <f aca="false">IF(E1931=0,"",(K1931+AY1931)/E1931*1000)</f>
        <v>2.17983651226158</v>
      </c>
      <c r="BE1931" s="16" t="n">
        <f aca="false">AY1931-SUMIFS(시군구_병원급!$E$5:$E$3668,시군구_병원급!$A$5:$A$3668,$A1931,시군구_병원급!$D$5:$D$3668,$D1931-3)</f>
        <v>0</v>
      </c>
      <c r="BF1931" s="16" t="n">
        <f aca="false">IF(AY1931=0,1,0)</f>
        <v>0</v>
      </c>
      <c r="BG1931" s="16" t="n">
        <f aca="false">IF(K1931+AY1931=0,1,0)</f>
        <v>0</v>
      </c>
      <c r="BH1931" s="16" t="n">
        <f aca="false">AF1931+AG1931+AH1931</f>
        <v>7</v>
      </c>
      <c r="BI1931" s="18" t="n">
        <f aca="false">IF(H1931=0,"",BH1931/H1931)</f>
        <v>0.0518518518518519</v>
      </c>
      <c r="BJ1931" s="16" t="n">
        <f aca="false">IF(AP1931="","",AP1931+AN1931)</f>
        <v>17</v>
      </c>
    </row>
    <row r="1932" customFormat="false" ht="15" hidden="false" customHeight="true" outlineLevel="0" collapsed="false">
      <c r="A1932" s="9" t="s">
        <v>246</v>
      </c>
      <c r="B1932" s="10" t="s">
        <v>202</v>
      </c>
      <c r="C1932" s="10" t="s">
        <v>247</v>
      </c>
      <c r="D1932" s="9" t="n">
        <v>2024</v>
      </c>
      <c r="E1932" s="11" t="n">
        <v>20168</v>
      </c>
      <c r="F1932" s="11" t="n">
        <v>2564</v>
      </c>
      <c r="G1932" s="11" t="n">
        <v>2509</v>
      </c>
      <c r="H1932" s="11" t="n">
        <v>352</v>
      </c>
      <c r="I1932" s="11" t="n">
        <v>15078</v>
      </c>
      <c r="J1932" s="11" t="n">
        <v>11392</v>
      </c>
      <c r="K1932" s="11" t="n">
        <v>32</v>
      </c>
      <c r="L1932" s="12" t="n">
        <v>17.453391511305</v>
      </c>
      <c r="M1932" s="12" t="n">
        <v>1.58667195557319</v>
      </c>
      <c r="N1932" s="13" t="n">
        <v>0.755537869743998</v>
      </c>
      <c r="O1932" s="13" t="n">
        <v>0.74761999206664</v>
      </c>
      <c r="P1932" s="13" t="n">
        <v>0.12440499801666</v>
      </c>
      <c r="Q1932" s="13" t="n">
        <v>-0.280305463369375</v>
      </c>
      <c r="R1932" s="13" t="n">
        <v>-0.25327380952381</v>
      </c>
      <c r="S1932" s="11" t="n">
        <v>3</v>
      </c>
      <c r="T1932" s="13" t="n">
        <v>-0.0663129973474801</v>
      </c>
      <c r="U1932" s="13" t="n">
        <v>-0.0476250631632138</v>
      </c>
      <c r="V1932" s="11" t="n">
        <v>0</v>
      </c>
      <c r="W1932" s="13"/>
      <c r="X1932" s="11"/>
      <c r="Y1932" s="11"/>
      <c r="Z1932" s="11"/>
      <c r="AA1932" s="11"/>
      <c r="AB1932" s="10" t="s">
        <v>516</v>
      </c>
      <c r="AC1932" s="11" t="n">
        <v>61</v>
      </c>
      <c r="AD1932" s="11" t="n">
        <v>97</v>
      </c>
      <c r="AE1932" s="11" t="n">
        <v>178</v>
      </c>
      <c r="AF1932" s="11" t="n">
        <v>7</v>
      </c>
      <c r="AG1932" s="11" t="n">
        <v>8</v>
      </c>
      <c r="AH1932" s="11" t="n">
        <v>1</v>
      </c>
      <c r="AI1932" s="13" t="n">
        <v>0.173295454545455</v>
      </c>
      <c r="AJ1932" s="13" t="n">
        <v>0.275568181818182</v>
      </c>
      <c r="AK1932" s="13" t="n">
        <v>0.505681818181818</v>
      </c>
      <c r="AL1932" s="13" t="n">
        <v>0.0198863636363636</v>
      </c>
      <c r="AM1932" s="13" t="n">
        <v>0.0227272727272727</v>
      </c>
      <c r="AN1932" s="11" t="n">
        <v>6</v>
      </c>
      <c r="AO1932" s="13" t="n">
        <v>0.0167597765363129</v>
      </c>
      <c r="AP1932" s="11" t="n">
        <v>24</v>
      </c>
      <c r="AQ1932" s="11" t="n">
        <v>3</v>
      </c>
      <c r="AR1932" s="13" t="n">
        <v>0.0633245382585752</v>
      </c>
      <c r="AS1932" s="13" t="n">
        <v>0.0079155672823219</v>
      </c>
      <c r="AT1932" s="14" t="n">
        <f aca="false">SUMIFS(시도_소아과개폐업!$C$5:$C$293,시도_소아과개폐업!$A$5:$A$293,$D1932,시도_소아과개폐업!$B$5:$B$293,$B1932)</f>
        <v>135</v>
      </c>
      <c r="AU1932" s="14" t="n">
        <f aca="false">SUMIFS(시도_소아과개폐업!$D$5:$D$293,시도_소아과개폐업!$A$5:$A$293,$D1932,시도_소아과개폐업!$B$5:$B$293,$B1932)</f>
        <v>81</v>
      </c>
      <c r="AV1932" s="14" t="n">
        <f aca="false">SUMIFS(시도_소아과개폐업!$F$5:$F$293,시도_소아과개폐업!$A$5:$A$293,$D1932,시도_소아과개폐업!$B$5:$B$293,$B1932)</f>
        <v>54</v>
      </c>
      <c r="AW1932" s="15" t="n">
        <f aca="false">SUMIFS(시도_소아과개폐업!$G$5:$G$293,시도_소아과개폐업!$A$5:$A$293,$D1932,시도_소아과개폐업!$B$5:$B$293,$B1932)</f>
        <v>0.119117647058824</v>
      </c>
      <c r="AX1932" s="14" t="n">
        <f aca="false">SUMIFS(시도_소아과개폐업!$H$5:$H$293,시도_소아과개폐업!$A$5:$A$293,$D1932,시도_소아과개폐업!$B$5:$B$293,$B1932)</f>
        <v>260</v>
      </c>
      <c r="AY1932" s="14" t="n">
        <f aca="false">SUMIFS(시군구_병원급!$E$5:$E$3668,시군구_병원급!$A$5:$A$3668,$A1932,시군구_병원급!$D$5:$D$3668,$D1932)</f>
        <v>10</v>
      </c>
      <c r="AZ1932" s="14" t="n">
        <f aca="false">SUMIFS(시군구_병원급!$F$5:$F$3668,시군구_병원급!$A$5:$A$3668,$A1932,시군구_병원급!$D$5:$D$3668,$D1932)</f>
        <v>2</v>
      </c>
      <c r="BA1932" s="14" t="n">
        <f aca="false">SUMIFS(시군구_병원급!$G$5:$G$3668,시군구_병원급!$A$5:$A$3668,$A1932,시군구_병원급!$D$5:$D$3668,$D1932)</f>
        <v>17</v>
      </c>
      <c r="BB1932" s="14" t="n">
        <f aca="false">SUMIFS(시군구_병원급!$H$5:$H$3668,시군구_병원급!$A$5:$A$3668,$A1932,시군구_병원급!$D$5:$D$3668,$D1932)</f>
        <v>35</v>
      </c>
      <c r="BC1932" s="16" t="n">
        <f aca="false">K1932+AY1932</f>
        <v>42</v>
      </c>
      <c r="BD1932" s="17" t="n">
        <f aca="false">IF(E1932=0,"",(K1932+AY1932)/E1932*1000)</f>
        <v>2.08250694168981</v>
      </c>
      <c r="BE1932" s="16" t="n">
        <f aca="false">AY1932-SUMIFS(시군구_병원급!$E$5:$E$3668,시군구_병원급!$A$5:$A$3668,$A1932,시군구_병원급!$D$5:$D$3668,$D1932-3)</f>
        <v>0</v>
      </c>
      <c r="BF1932" s="16" t="n">
        <f aca="false">IF(AY1932=0,1,0)</f>
        <v>0</v>
      </c>
      <c r="BG1932" s="16" t="n">
        <f aca="false">IF(K1932+AY1932=0,1,0)</f>
        <v>0</v>
      </c>
      <c r="BH1932" s="16" t="n">
        <f aca="false">AF1932+AG1932+AH1932</f>
        <v>16</v>
      </c>
      <c r="BI1932" s="18" t="n">
        <f aca="false">IF(H1932=0,"",BH1932/H1932)</f>
        <v>0.0454545454545455</v>
      </c>
      <c r="BJ1932" s="16" t="n">
        <f aca="false">IF(AP1932="","",AP1932+AN1932)</f>
        <v>30</v>
      </c>
    </row>
    <row r="1933" customFormat="false" ht="15" hidden="false" customHeight="true" outlineLevel="0" collapsed="false">
      <c r="A1933" s="9" t="s">
        <v>248</v>
      </c>
      <c r="B1933" s="10" t="s">
        <v>202</v>
      </c>
      <c r="C1933" s="10" t="s">
        <v>249</v>
      </c>
      <c r="D1933" s="9" t="n">
        <v>2024</v>
      </c>
      <c r="E1933" s="11" t="n">
        <v>48031</v>
      </c>
      <c r="F1933" s="11" t="n">
        <v>7186</v>
      </c>
      <c r="G1933" s="11" t="n">
        <v>7201</v>
      </c>
      <c r="H1933" s="11" t="n">
        <v>723</v>
      </c>
      <c r="I1933" s="11" t="n">
        <v>32296</v>
      </c>
      <c r="J1933" s="11" t="n">
        <v>25178</v>
      </c>
      <c r="K1933" s="11" t="n">
        <v>54</v>
      </c>
      <c r="L1933" s="12" t="n">
        <v>15.052778413941</v>
      </c>
      <c r="M1933" s="12" t="n">
        <v>1.12427390643543</v>
      </c>
      <c r="N1933" s="13" t="n">
        <v>0.779601189001734</v>
      </c>
      <c r="O1933" s="13" t="n">
        <v>0.67239907559701</v>
      </c>
      <c r="P1933" s="13" t="n">
        <v>0.14992400741188</v>
      </c>
      <c r="Q1933" s="13" t="n">
        <v>-0.100829323997978</v>
      </c>
      <c r="R1933" s="13" t="n">
        <v>0.0992214929018471</v>
      </c>
      <c r="S1933" s="11" t="n">
        <v>0</v>
      </c>
      <c r="T1933" s="13" t="n">
        <v>-0.0536649214659686</v>
      </c>
      <c r="U1933" s="13" t="n">
        <v>-0.0280193818280314</v>
      </c>
      <c r="V1933" s="11" t="n">
        <v>0</v>
      </c>
      <c r="W1933" s="13"/>
      <c r="X1933" s="11"/>
      <c r="Y1933" s="11"/>
      <c r="Z1933" s="11"/>
      <c r="AA1933" s="11"/>
      <c r="AB1933" s="10" t="s">
        <v>516</v>
      </c>
      <c r="AC1933" s="11" t="n">
        <v>152</v>
      </c>
      <c r="AD1933" s="11" t="n">
        <v>210</v>
      </c>
      <c r="AE1933" s="11" t="n">
        <v>338</v>
      </c>
      <c r="AF1933" s="11" t="n">
        <v>12</v>
      </c>
      <c r="AG1933" s="11" t="n">
        <v>10</v>
      </c>
      <c r="AH1933" s="11" t="n">
        <v>1</v>
      </c>
      <c r="AI1933" s="13" t="n">
        <v>0.210235131396957</v>
      </c>
      <c r="AJ1933" s="13" t="n">
        <v>0.29045643153527</v>
      </c>
      <c r="AK1933" s="13" t="n">
        <v>0.467496542185339</v>
      </c>
      <c r="AL1933" s="13" t="n">
        <v>0.016597510373444</v>
      </c>
      <c r="AM1933" s="13" t="n">
        <v>0.0138312586445367</v>
      </c>
      <c r="AN1933" s="11" t="n">
        <v>6</v>
      </c>
      <c r="AO1933" s="13" t="n">
        <v>0.00823045267489712</v>
      </c>
      <c r="AP1933" s="11" t="n">
        <v>63</v>
      </c>
      <c r="AQ1933" s="11" t="n">
        <v>25</v>
      </c>
      <c r="AR1933" s="13" t="n">
        <v>0.08203125</v>
      </c>
      <c r="AS1933" s="13" t="n">
        <v>0.0325520833333333</v>
      </c>
      <c r="AT1933" s="14" t="n">
        <f aca="false">SUMIFS(시도_소아과개폐업!$C$5:$C$293,시도_소아과개폐업!$A$5:$A$293,$D1933,시도_소아과개폐업!$B$5:$B$293,$B1933)</f>
        <v>135</v>
      </c>
      <c r="AU1933" s="14" t="n">
        <f aca="false">SUMIFS(시도_소아과개폐업!$D$5:$D$293,시도_소아과개폐업!$A$5:$A$293,$D1933,시도_소아과개폐업!$B$5:$B$293,$B1933)</f>
        <v>81</v>
      </c>
      <c r="AV1933" s="14" t="n">
        <f aca="false">SUMIFS(시도_소아과개폐업!$F$5:$F$293,시도_소아과개폐업!$A$5:$A$293,$D1933,시도_소아과개폐업!$B$5:$B$293,$B1933)</f>
        <v>54</v>
      </c>
      <c r="AW1933" s="15" t="n">
        <f aca="false">SUMIFS(시도_소아과개폐업!$G$5:$G$293,시도_소아과개폐업!$A$5:$A$293,$D1933,시도_소아과개폐업!$B$5:$B$293,$B1933)</f>
        <v>0.119117647058824</v>
      </c>
      <c r="AX1933" s="14" t="n">
        <f aca="false">SUMIFS(시도_소아과개폐업!$H$5:$H$293,시도_소아과개폐업!$A$5:$A$293,$D1933,시도_소아과개폐업!$B$5:$B$293,$B1933)</f>
        <v>260</v>
      </c>
      <c r="AY1933" s="14" t="n">
        <f aca="false">SUMIFS(시군구_병원급!$E$5:$E$3668,시군구_병원급!$A$5:$A$3668,$A1933,시군구_병원급!$D$5:$D$3668,$D1933)</f>
        <v>14</v>
      </c>
      <c r="AZ1933" s="14" t="n">
        <f aca="false">SUMIFS(시군구_병원급!$F$5:$F$3668,시군구_병원급!$A$5:$A$3668,$A1933,시군구_병원급!$D$5:$D$3668,$D1933)</f>
        <v>4</v>
      </c>
      <c r="BA1933" s="14" t="n">
        <f aca="false">SUMIFS(시군구_병원급!$G$5:$G$3668,시군구_병원급!$A$5:$A$3668,$A1933,시군구_병원급!$D$5:$D$3668,$D1933)</f>
        <v>19</v>
      </c>
      <c r="BB1933" s="14" t="n">
        <f aca="false">SUMIFS(시군구_병원급!$H$5:$H$3668,시군구_병원급!$A$5:$A$3668,$A1933,시군구_병원급!$D$5:$D$3668,$D1933)</f>
        <v>42</v>
      </c>
      <c r="BC1933" s="16" t="n">
        <f aca="false">K1933+AY1933</f>
        <v>68</v>
      </c>
      <c r="BD1933" s="17" t="n">
        <f aca="false">IF(E1933=0,"",(K1933+AY1933)/E1933*1000)</f>
        <v>1.41575232662239</v>
      </c>
      <c r="BE1933" s="16" t="n">
        <f aca="false">AY1933-SUMIFS(시군구_병원급!$E$5:$E$3668,시군구_병원급!$A$5:$A$3668,$A1933,시군구_병원급!$D$5:$D$3668,$D1933-3)</f>
        <v>0</v>
      </c>
      <c r="BF1933" s="16" t="n">
        <f aca="false">IF(AY1933=0,1,0)</f>
        <v>0</v>
      </c>
      <c r="BG1933" s="16" t="n">
        <f aca="false">IF(K1933+AY1933=0,1,0)</f>
        <v>0</v>
      </c>
      <c r="BH1933" s="16" t="n">
        <f aca="false">AF1933+AG1933+AH1933</f>
        <v>23</v>
      </c>
      <c r="BI1933" s="18" t="n">
        <f aca="false">IF(H1933=0,"",BH1933/H1933)</f>
        <v>0.0318118948824343</v>
      </c>
      <c r="BJ1933" s="16" t="n">
        <f aca="false">IF(AP1933="","",AP1933+AN1933)</f>
        <v>69</v>
      </c>
    </row>
    <row r="1934" customFormat="false" ht="15" hidden="false" customHeight="true" outlineLevel="0" collapsed="false">
      <c r="A1934" s="9" t="s">
        <v>250</v>
      </c>
      <c r="B1934" s="10" t="s">
        <v>202</v>
      </c>
      <c r="C1934" s="10" t="s">
        <v>251</v>
      </c>
      <c r="D1934" s="9" t="n">
        <v>2024</v>
      </c>
      <c r="E1934" s="11" t="n">
        <v>14778</v>
      </c>
      <c r="F1934" s="11" t="n">
        <v>2079</v>
      </c>
      <c r="G1934" s="11" t="n">
        <v>2022</v>
      </c>
      <c r="H1934" s="11" t="n">
        <v>253</v>
      </c>
      <c r="I1934" s="11" t="n">
        <v>15404</v>
      </c>
      <c r="J1934" s="11" t="n">
        <v>11248</v>
      </c>
      <c r="K1934" s="11" t="n">
        <v>19</v>
      </c>
      <c r="L1934" s="12" t="n">
        <v>17.1200433076194</v>
      </c>
      <c r="M1934" s="12" t="n">
        <v>1.28569495195561</v>
      </c>
      <c r="N1934" s="13" t="n">
        <v>0.730199948065438</v>
      </c>
      <c r="O1934" s="13" t="n">
        <v>1.04236026525917</v>
      </c>
      <c r="P1934" s="13" t="n">
        <v>0.136825010150223</v>
      </c>
      <c r="Q1934" s="13" t="n">
        <v>-0.180138696255201</v>
      </c>
      <c r="R1934" s="13" t="n">
        <v>-0.100933748332592</v>
      </c>
      <c r="S1934" s="11" t="n">
        <v>3</v>
      </c>
      <c r="T1934" s="13" t="n">
        <v>-0.0766423357664233</v>
      </c>
      <c r="U1934" s="13" t="n">
        <v>-0.0584352078239608</v>
      </c>
      <c r="V1934" s="11" t="n">
        <v>0</v>
      </c>
      <c r="W1934" s="13"/>
      <c r="X1934" s="11"/>
      <c r="Y1934" s="11"/>
      <c r="Z1934" s="11"/>
      <c r="AA1934" s="11"/>
      <c r="AB1934" s="10" t="s">
        <v>516</v>
      </c>
      <c r="AC1934" s="11" t="n">
        <v>42</v>
      </c>
      <c r="AD1934" s="11" t="n">
        <v>109</v>
      </c>
      <c r="AE1934" s="11" t="n">
        <v>95</v>
      </c>
      <c r="AF1934" s="11" t="n">
        <v>2</v>
      </c>
      <c r="AG1934" s="11" t="n">
        <v>3</v>
      </c>
      <c r="AH1934" s="11" t="n">
        <v>2</v>
      </c>
      <c r="AI1934" s="13" t="n">
        <v>0.16600790513834</v>
      </c>
      <c r="AJ1934" s="13" t="n">
        <v>0.430830039525692</v>
      </c>
      <c r="AK1934" s="13" t="n">
        <v>0.375494071146245</v>
      </c>
      <c r="AL1934" s="13" t="n">
        <v>0.00790513833992095</v>
      </c>
      <c r="AM1934" s="13" t="n">
        <v>0.0118577075098814</v>
      </c>
      <c r="AN1934" s="11" t="n">
        <v>6</v>
      </c>
      <c r="AO1934" s="13" t="n">
        <v>0.0231660231660232</v>
      </c>
      <c r="AP1934" s="11" t="n">
        <v>29</v>
      </c>
      <c r="AQ1934" s="11" t="n">
        <v>10</v>
      </c>
      <c r="AR1934" s="13" t="n">
        <v>0.10431654676259</v>
      </c>
      <c r="AS1934" s="13" t="n">
        <v>0.0359712230215827</v>
      </c>
      <c r="AT1934" s="14" t="n">
        <f aca="false">SUMIFS(시도_소아과개폐업!$C$5:$C$293,시도_소아과개폐업!$A$5:$A$293,$D1934,시도_소아과개폐업!$B$5:$B$293,$B1934)</f>
        <v>135</v>
      </c>
      <c r="AU1934" s="14" t="n">
        <f aca="false">SUMIFS(시도_소아과개폐업!$D$5:$D$293,시도_소아과개폐업!$A$5:$A$293,$D1934,시도_소아과개폐업!$B$5:$B$293,$B1934)</f>
        <v>81</v>
      </c>
      <c r="AV1934" s="14" t="n">
        <f aca="false">SUMIFS(시도_소아과개폐업!$F$5:$F$293,시도_소아과개폐업!$A$5:$A$293,$D1934,시도_소아과개폐업!$B$5:$B$293,$B1934)</f>
        <v>54</v>
      </c>
      <c r="AW1934" s="15" t="n">
        <f aca="false">SUMIFS(시도_소아과개폐업!$G$5:$G$293,시도_소아과개폐업!$A$5:$A$293,$D1934,시도_소아과개폐업!$B$5:$B$293,$B1934)</f>
        <v>0.119117647058824</v>
      </c>
      <c r="AX1934" s="14" t="n">
        <f aca="false">SUMIFS(시도_소아과개폐업!$H$5:$H$293,시도_소아과개폐업!$A$5:$A$293,$D1934,시도_소아과개폐업!$B$5:$B$293,$B1934)</f>
        <v>260</v>
      </c>
      <c r="AY1934" s="14" t="n">
        <f aca="false">SUMIFS(시군구_병원급!$E$5:$E$3668,시군구_병원급!$A$5:$A$3668,$A1934,시군구_병원급!$D$5:$D$3668,$D1934)</f>
        <v>4</v>
      </c>
      <c r="AZ1934" s="14" t="n">
        <f aca="false">SUMIFS(시군구_병원급!$F$5:$F$3668,시군구_병원급!$A$5:$A$3668,$A1934,시군구_병원급!$D$5:$D$3668,$D1934)</f>
        <v>1</v>
      </c>
      <c r="BA1934" s="14" t="n">
        <f aca="false">SUMIFS(시군구_병원급!$G$5:$G$3668,시군구_병원급!$A$5:$A$3668,$A1934,시군구_병원급!$D$5:$D$3668,$D1934)</f>
        <v>4</v>
      </c>
      <c r="BB1934" s="14" t="n">
        <f aca="false">SUMIFS(시군구_병원급!$H$5:$H$3668,시군구_병원급!$A$5:$A$3668,$A1934,시군구_병원급!$D$5:$D$3668,$D1934)</f>
        <v>13</v>
      </c>
      <c r="BC1934" s="16" t="n">
        <f aca="false">K1934+AY1934</f>
        <v>23</v>
      </c>
      <c r="BD1934" s="17" t="n">
        <f aca="false">IF(E1934=0,"",(K1934+AY1934)/E1934*1000)</f>
        <v>1.55636757341995</v>
      </c>
      <c r="BE1934" s="16" t="n">
        <f aca="false">AY1934-SUMIFS(시군구_병원급!$E$5:$E$3668,시군구_병원급!$A$5:$A$3668,$A1934,시군구_병원급!$D$5:$D$3668,$D1934-3)</f>
        <v>1</v>
      </c>
      <c r="BF1934" s="16" t="n">
        <f aca="false">IF(AY1934=0,1,0)</f>
        <v>0</v>
      </c>
      <c r="BG1934" s="16" t="n">
        <f aca="false">IF(K1934+AY1934=0,1,0)</f>
        <v>0</v>
      </c>
      <c r="BH1934" s="16" t="n">
        <f aca="false">AF1934+AG1934+AH1934</f>
        <v>7</v>
      </c>
      <c r="BI1934" s="18" t="n">
        <f aca="false">IF(H1934=0,"",BH1934/H1934)</f>
        <v>0.0276679841897233</v>
      </c>
      <c r="BJ1934" s="16" t="n">
        <f aca="false">IF(AP1934="","",AP1934+AN1934)</f>
        <v>35</v>
      </c>
    </row>
    <row r="1935" customFormat="false" ht="15" hidden="false" customHeight="true" outlineLevel="0" collapsed="false">
      <c r="A1935" s="9" t="s">
        <v>252</v>
      </c>
      <c r="B1935" s="10" t="s">
        <v>202</v>
      </c>
      <c r="C1935" s="10" t="s">
        <v>253</v>
      </c>
      <c r="D1935" s="9" t="n">
        <v>2024</v>
      </c>
      <c r="E1935" s="11" t="n">
        <v>12376</v>
      </c>
      <c r="F1935" s="11" t="n">
        <v>1770</v>
      </c>
      <c r="G1935" s="11" t="n">
        <v>1610</v>
      </c>
      <c r="H1935" s="11" t="n">
        <v>205</v>
      </c>
      <c r="I1935" s="11" t="n">
        <v>10467</v>
      </c>
      <c r="J1935" s="11" t="n">
        <v>8241</v>
      </c>
      <c r="K1935" s="11" t="n">
        <v>15</v>
      </c>
      <c r="L1935" s="12" t="n">
        <v>16.5643180349063</v>
      </c>
      <c r="M1935" s="12" t="n">
        <v>1.2120232708468</v>
      </c>
      <c r="N1935" s="13" t="n">
        <v>0.787331613642878</v>
      </c>
      <c r="O1935" s="13" t="n">
        <v>0.845749838396897</v>
      </c>
      <c r="P1935" s="13" t="n">
        <v>0.130090497737557</v>
      </c>
      <c r="Q1935" s="13" t="n">
        <v>0.222804070743998</v>
      </c>
      <c r="R1935" s="13" t="n">
        <v>0.32183908045977</v>
      </c>
      <c r="S1935" s="11" t="n">
        <v>3</v>
      </c>
      <c r="T1935" s="13" t="n">
        <v>0</v>
      </c>
      <c r="U1935" s="13" t="n">
        <v>0.0369526451357243</v>
      </c>
      <c r="V1935" s="11" t="n">
        <v>0</v>
      </c>
      <c r="W1935" s="13"/>
      <c r="X1935" s="11"/>
      <c r="Y1935" s="11"/>
      <c r="Z1935" s="11"/>
      <c r="AA1935" s="11"/>
      <c r="AB1935" s="10" t="s">
        <v>516</v>
      </c>
      <c r="AC1935" s="11" t="n">
        <v>47</v>
      </c>
      <c r="AD1935" s="11" t="n">
        <v>55</v>
      </c>
      <c r="AE1935" s="11" t="n">
        <v>95</v>
      </c>
      <c r="AF1935" s="11" t="n">
        <v>7</v>
      </c>
      <c r="AG1935" s="11" t="n">
        <v>1</v>
      </c>
      <c r="AH1935" s="11" t="n">
        <v>0</v>
      </c>
      <c r="AI1935" s="13" t="n">
        <v>0.229268292682927</v>
      </c>
      <c r="AJ1935" s="13" t="n">
        <v>0.268292682926829</v>
      </c>
      <c r="AK1935" s="13" t="n">
        <v>0.463414634146342</v>
      </c>
      <c r="AL1935" s="13" t="n">
        <v>0.0341463414634146</v>
      </c>
      <c r="AM1935" s="13" t="n">
        <v>0.00487804878048781</v>
      </c>
      <c r="AN1935" s="11" t="n">
        <v>3</v>
      </c>
      <c r="AO1935" s="13" t="n">
        <v>0.0144230769230769</v>
      </c>
      <c r="AP1935" s="11" t="n">
        <v>12</v>
      </c>
      <c r="AQ1935" s="11" t="n">
        <v>11</v>
      </c>
      <c r="AR1935" s="13" t="n">
        <v>0.0574162679425837</v>
      </c>
      <c r="AS1935" s="13" t="n">
        <v>0.0526315789473684</v>
      </c>
      <c r="AT1935" s="14" t="n">
        <f aca="false">SUMIFS(시도_소아과개폐업!$C$5:$C$293,시도_소아과개폐업!$A$5:$A$293,$D1935,시도_소아과개폐업!$B$5:$B$293,$B1935)</f>
        <v>135</v>
      </c>
      <c r="AU1935" s="14" t="n">
        <f aca="false">SUMIFS(시도_소아과개폐업!$D$5:$D$293,시도_소아과개폐업!$A$5:$A$293,$D1935,시도_소아과개폐업!$B$5:$B$293,$B1935)</f>
        <v>81</v>
      </c>
      <c r="AV1935" s="14" t="n">
        <f aca="false">SUMIFS(시도_소아과개폐업!$F$5:$F$293,시도_소아과개폐업!$A$5:$A$293,$D1935,시도_소아과개폐업!$B$5:$B$293,$B1935)</f>
        <v>54</v>
      </c>
      <c r="AW1935" s="15" t="n">
        <f aca="false">SUMIFS(시도_소아과개폐업!$G$5:$G$293,시도_소아과개폐업!$A$5:$A$293,$D1935,시도_소아과개폐업!$B$5:$B$293,$B1935)</f>
        <v>0.119117647058824</v>
      </c>
      <c r="AX1935" s="14" t="n">
        <f aca="false">SUMIFS(시도_소아과개폐업!$H$5:$H$293,시도_소아과개폐업!$A$5:$A$293,$D1935,시도_소아과개폐업!$B$5:$B$293,$B1935)</f>
        <v>260</v>
      </c>
      <c r="AY1935" s="14" t="n">
        <f aca="false">SUMIFS(시군구_병원급!$E$5:$E$3668,시군구_병원급!$A$5:$A$3668,$A1935,시군구_병원급!$D$5:$D$3668,$D1935)</f>
        <v>2</v>
      </c>
      <c r="AZ1935" s="14" t="n">
        <f aca="false">SUMIFS(시군구_병원급!$F$5:$F$3668,시군구_병원급!$A$5:$A$3668,$A1935,시군구_병원급!$D$5:$D$3668,$D1935)</f>
        <v>0</v>
      </c>
      <c r="BA1935" s="14" t="n">
        <f aca="false">SUMIFS(시군구_병원급!$G$5:$G$3668,시군구_병원급!$A$5:$A$3668,$A1935,시군구_병원급!$D$5:$D$3668,$D1935)</f>
        <v>5</v>
      </c>
      <c r="BB1935" s="14" t="n">
        <f aca="false">SUMIFS(시군구_병원급!$H$5:$H$3668,시군구_병원급!$A$5:$A$3668,$A1935,시군구_병원급!$D$5:$D$3668,$D1935)</f>
        <v>21</v>
      </c>
      <c r="BC1935" s="16" t="n">
        <f aca="false">K1935+AY1935</f>
        <v>17</v>
      </c>
      <c r="BD1935" s="17" t="n">
        <f aca="false">IF(E1935=0,"",(K1935+AY1935)/E1935*1000)</f>
        <v>1.37362637362637</v>
      </c>
      <c r="BE1935" s="16" t="n">
        <f aca="false">AY1935-SUMIFS(시군구_병원급!$E$5:$E$3668,시군구_병원급!$A$5:$A$3668,$A1935,시군구_병원급!$D$5:$D$3668,$D1935-3)</f>
        <v>-1</v>
      </c>
      <c r="BF1935" s="16" t="n">
        <f aca="false">IF(AY1935=0,1,0)</f>
        <v>0</v>
      </c>
      <c r="BG1935" s="16" t="n">
        <f aca="false">IF(K1935+AY1935=0,1,0)</f>
        <v>0</v>
      </c>
      <c r="BH1935" s="16" t="n">
        <f aca="false">AF1935+AG1935+AH1935</f>
        <v>8</v>
      </c>
      <c r="BI1935" s="18" t="n">
        <f aca="false">IF(H1935=0,"",BH1935/H1935)</f>
        <v>0.0390243902439024</v>
      </c>
      <c r="BJ1935" s="16" t="n">
        <f aca="false">IF(AP1935="","",AP1935+AN1935)</f>
        <v>15</v>
      </c>
    </row>
    <row r="1936" customFormat="false" ht="15" hidden="false" customHeight="true" outlineLevel="0" collapsed="false">
      <c r="A1936" s="9" t="s">
        <v>254</v>
      </c>
      <c r="B1936" s="10" t="s">
        <v>202</v>
      </c>
      <c r="C1936" s="10" t="s">
        <v>255</v>
      </c>
      <c r="D1936" s="9" t="n">
        <v>2024</v>
      </c>
      <c r="E1936" s="11" t="n">
        <v>3109</v>
      </c>
      <c r="F1936" s="11" t="n">
        <v>472</v>
      </c>
      <c r="G1936" s="11" t="n">
        <v>501</v>
      </c>
      <c r="H1936" s="11" t="n">
        <v>72</v>
      </c>
      <c r="I1936" s="11" t="n">
        <v>4087</v>
      </c>
      <c r="J1936" s="11" t="n">
        <v>2644</v>
      </c>
      <c r="K1936" s="11" t="n">
        <v>5</v>
      </c>
      <c r="L1936" s="12" t="n">
        <v>23.1585718880669</v>
      </c>
      <c r="M1936" s="12" t="n">
        <v>1.60823415889354</v>
      </c>
      <c r="N1936" s="13" t="n">
        <v>0.646929287986298</v>
      </c>
      <c r="O1936" s="13" t="n">
        <v>1.31457060147958</v>
      </c>
      <c r="P1936" s="13" t="n">
        <v>0.161145062721132</v>
      </c>
      <c r="Q1936" s="13" t="n">
        <v>-0.268126177024482</v>
      </c>
      <c r="R1936" s="13" t="n">
        <v>-0.0652985074626866</v>
      </c>
      <c r="S1936" s="11" t="n">
        <v>0</v>
      </c>
      <c r="T1936" s="13" t="n">
        <v>-0.121951219512195</v>
      </c>
      <c r="U1936" s="13" t="n">
        <v>-0.0838377045505492</v>
      </c>
      <c r="V1936" s="11" t="n">
        <v>0</v>
      </c>
      <c r="W1936" s="13"/>
      <c r="X1936" s="11"/>
      <c r="Y1936" s="11"/>
      <c r="Z1936" s="11"/>
      <c r="AA1936" s="11"/>
      <c r="AB1936" s="10" t="s">
        <v>516</v>
      </c>
      <c r="AC1936" s="11" t="n">
        <v>19</v>
      </c>
      <c r="AD1936" s="11" t="n">
        <v>26</v>
      </c>
      <c r="AE1936" s="11" t="n">
        <v>16</v>
      </c>
      <c r="AF1936" s="11" t="n">
        <v>6</v>
      </c>
      <c r="AG1936" s="11" t="n">
        <v>4</v>
      </c>
      <c r="AH1936" s="11" t="n">
        <v>1</v>
      </c>
      <c r="AI1936" s="13" t="n">
        <v>0.263888888888889</v>
      </c>
      <c r="AJ1936" s="13" t="n">
        <v>0.361111111111111</v>
      </c>
      <c r="AK1936" s="13" t="n">
        <v>0.222222222222222</v>
      </c>
      <c r="AL1936" s="13" t="n">
        <v>0.0833333333333333</v>
      </c>
      <c r="AM1936" s="13" t="n">
        <v>0.0555555555555556</v>
      </c>
      <c r="AN1936" s="11" t="n">
        <v>2</v>
      </c>
      <c r="AO1936" s="13" t="n">
        <v>0.027027027027027</v>
      </c>
      <c r="AP1936" s="11" t="n">
        <v>10</v>
      </c>
      <c r="AQ1936" s="11" t="n">
        <v>0</v>
      </c>
      <c r="AR1936" s="13" t="n">
        <v>0.119047619047619</v>
      </c>
      <c r="AS1936" s="13" t="n">
        <v>0</v>
      </c>
      <c r="AT1936" s="14" t="n">
        <f aca="false">SUMIFS(시도_소아과개폐업!$C$5:$C$293,시도_소아과개폐업!$A$5:$A$293,$D1936,시도_소아과개폐업!$B$5:$B$293,$B1936)</f>
        <v>135</v>
      </c>
      <c r="AU1936" s="14" t="n">
        <f aca="false">SUMIFS(시도_소아과개폐업!$D$5:$D$293,시도_소아과개폐업!$A$5:$A$293,$D1936,시도_소아과개폐업!$B$5:$B$293,$B1936)</f>
        <v>81</v>
      </c>
      <c r="AV1936" s="14" t="n">
        <f aca="false">SUMIFS(시도_소아과개폐업!$F$5:$F$293,시도_소아과개폐업!$A$5:$A$293,$D1936,시도_소아과개폐업!$B$5:$B$293,$B1936)</f>
        <v>54</v>
      </c>
      <c r="AW1936" s="15" t="n">
        <f aca="false">SUMIFS(시도_소아과개폐업!$G$5:$G$293,시도_소아과개폐업!$A$5:$A$293,$D1936,시도_소아과개폐업!$B$5:$B$293,$B1936)</f>
        <v>0.119117647058824</v>
      </c>
      <c r="AX1936" s="14" t="n">
        <f aca="false">SUMIFS(시도_소아과개폐업!$H$5:$H$293,시도_소아과개폐업!$A$5:$A$293,$D1936,시도_소아과개폐업!$B$5:$B$293,$B1936)</f>
        <v>260</v>
      </c>
      <c r="AY1936" s="14" t="n">
        <f aca="false">SUMIFS(시군구_병원급!$E$5:$E$3668,시군구_병원급!$A$5:$A$3668,$A1936,시군구_병원급!$D$5:$D$3668,$D1936)</f>
        <v>3</v>
      </c>
      <c r="AZ1936" s="14" t="n">
        <f aca="false">SUMIFS(시군구_병원급!$F$5:$F$3668,시군구_병원급!$A$5:$A$3668,$A1936,시군구_병원급!$D$5:$D$3668,$D1936)</f>
        <v>2</v>
      </c>
      <c r="BA1936" s="14" t="n">
        <f aca="false">SUMIFS(시군구_병원급!$G$5:$G$3668,시군구_병원급!$A$5:$A$3668,$A1936,시군구_병원급!$D$5:$D$3668,$D1936)</f>
        <v>4</v>
      </c>
      <c r="BB1936" s="14" t="n">
        <f aca="false">SUMIFS(시군구_병원급!$H$5:$H$3668,시군구_병원급!$A$5:$A$3668,$A1936,시군구_병원급!$D$5:$D$3668,$D1936)</f>
        <v>9</v>
      </c>
      <c r="BC1936" s="16" t="n">
        <f aca="false">K1936+AY1936</f>
        <v>8</v>
      </c>
      <c r="BD1936" s="17" t="n">
        <f aca="false">IF(E1936=0,"",(K1936+AY1936)/E1936*1000)</f>
        <v>2.57317465422966</v>
      </c>
      <c r="BE1936" s="16" t="n">
        <f aca="false">AY1936-SUMIFS(시군구_병원급!$E$5:$E$3668,시군구_병원급!$A$5:$A$3668,$A1936,시군구_병원급!$D$5:$D$3668,$D1936-3)</f>
        <v>0</v>
      </c>
      <c r="BF1936" s="16" t="n">
        <f aca="false">IF(AY1936=0,1,0)</f>
        <v>0</v>
      </c>
      <c r="BG1936" s="16" t="n">
        <f aca="false">IF(K1936+AY1936=0,1,0)</f>
        <v>0</v>
      </c>
      <c r="BH1936" s="16" t="n">
        <f aca="false">AF1936+AG1936+AH1936</f>
        <v>11</v>
      </c>
      <c r="BI1936" s="18" t="n">
        <f aca="false">IF(H1936=0,"",BH1936/H1936)</f>
        <v>0.152777777777778</v>
      </c>
      <c r="BJ1936" s="16" t="n">
        <f aca="false">IF(AP1936="","",AP1936+AN1936)</f>
        <v>12</v>
      </c>
    </row>
    <row r="1937" customFormat="false" ht="15" hidden="false" customHeight="true" outlineLevel="0" collapsed="false">
      <c r="A1937" s="9" t="s">
        <v>256</v>
      </c>
      <c r="B1937" s="10" t="s">
        <v>202</v>
      </c>
      <c r="C1937" s="10" t="s">
        <v>257</v>
      </c>
      <c r="D1937" s="9" t="n">
        <v>2024</v>
      </c>
      <c r="E1937" s="11" t="n">
        <v>2943</v>
      </c>
      <c r="F1937" s="11" t="n">
        <v>413</v>
      </c>
      <c r="G1937" s="11" t="n">
        <v>414</v>
      </c>
      <c r="H1937" s="11" t="n">
        <v>56</v>
      </c>
      <c r="I1937" s="11" t="n">
        <v>2511</v>
      </c>
      <c r="J1937" s="11" t="n">
        <v>1927</v>
      </c>
      <c r="K1937" s="11" t="n">
        <v>4</v>
      </c>
      <c r="L1937" s="12" t="n">
        <v>19.028202514441</v>
      </c>
      <c r="M1937" s="12" t="n">
        <v>1.35915732246008</v>
      </c>
      <c r="N1937" s="13" t="n">
        <v>0.767423337315811</v>
      </c>
      <c r="O1937" s="13" t="n">
        <v>0.853211009174312</v>
      </c>
      <c r="P1937" s="13" t="n">
        <v>0.140672782874618</v>
      </c>
      <c r="Q1937" s="13" t="n">
        <v>-0.1540672607071</v>
      </c>
      <c r="R1937" s="13" t="n">
        <v>-0.0940919037199125</v>
      </c>
      <c r="S1937" s="11" t="n">
        <v>0</v>
      </c>
      <c r="T1937" s="13" t="n">
        <v>-0.0175438596491229</v>
      </c>
      <c r="U1937" s="13" t="n">
        <v>-0.0263668088406359</v>
      </c>
      <c r="V1937" s="11" t="n">
        <v>0</v>
      </c>
      <c r="W1937" s="13"/>
      <c r="X1937" s="11"/>
      <c r="Y1937" s="11"/>
      <c r="Z1937" s="11"/>
      <c r="AA1937" s="11"/>
      <c r="AB1937" s="10" t="s">
        <v>516</v>
      </c>
      <c r="AC1937" s="11" t="n">
        <v>15</v>
      </c>
      <c r="AD1937" s="11" t="n">
        <v>24</v>
      </c>
      <c r="AE1937" s="11" t="n">
        <v>13</v>
      </c>
      <c r="AF1937" s="11" t="n">
        <v>1</v>
      </c>
      <c r="AG1937" s="11" t="n">
        <v>3</v>
      </c>
      <c r="AH1937" s="11" t="n">
        <v>0</v>
      </c>
      <c r="AI1937" s="13" t="n">
        <v>0.267857142857143</v>
      </c>
      <c r="AJ1937" s="13" t="n">
        <v>0.428571428571429</v>
      </c>
      <c r="AK1937" s="13" t="n">
        <v>0.232142857142857</v>
      </c>
      <c r="AL1937" s="13" t="n">
        <v>0.0178571428571429</v>
      </c>
      <c r="AM1937" s="13" t="n">
        <v>0.0535714285714286</v>
      </c>
      <c r="AN1937" s="11" t="n">
        <v>3</v>
      </c>
      <c r="AO1937" s="13" t="n">
        <v>0.0508474576271187</v>
      </c>
      <c r="AP1937" s="11" t="n">
        <v>1</v>
      </c>
      <c r="AQ1937" s="11" t="n">
        <v>1</v>
      </c>
      <c r="AR1937" s="13" t="n">
        <v>0.0169491525423729</v>
      </c>
      <c r="AS1937" s="13" t="n">
        <v>0.0169491525423729</v>
      </c>
      <c r="AT1937" s="14" t="n">
        <f aca="false">SUMIFS(시도_소아과개폐업!$C$5:$C$293,시도_소아과개폐업!$A$5:$A$293,$D1937,시도_소아과개폐업!$B$5:$B$293,$B1937)</f>
        <v>135</v>
      </c>
      <c r="AU1937" s="14" t="n">
        <f aca="false">SUMIFS(시도_소아과개폐업!$D$5:$D$293,시도_소아과개폐업!$A$5:$A$293,$D1937,시도_소아과개폐업!$B$5:$B$293,$B1937)</f>
        <v>81</v>
      </c>
      <c r="AV1937" s="14" t="n">
        <f aca="false">SUMIFS(시도_소아과개폐업!$F$5:$F$293,시도_소아과개폐업!$A$5:$A$293,$D1937,시도_소아과개폐업!$B$5:$B$293,$B1937)</f>
        <v>54</v>
      </c>
      <c r="AW1937" s="15" t="n">
        <f aca="false">SUMIFS(시도_소아과개폐업!$G$5:$G$293,시도_소아과개폐업!$A$5:$A$293,$D1937,시도_소아과개폐업!$B$5:$B$293,$B1937)</f>
        <v>0.119117647058824</v>
      </c>
      <c r="AX1937" s="14" t="n">
        <f aca="false">SUMIFS(시도_소아과개폐업!$H$5:$H$293,시도_소아과개폐업!$A$5:$A$293,$D1937,시도_소아과개폐업!$B$5:$B$293,$B1937)</f>
        <v>260</v>
      </c>
      <c r="AY1937" s="14" t="n">
        <f aca="false">SUMIFS(시군구_병원급!$E$5:$E$3668,시군구_병원급!$A$5:$A$3668,$A1937,시군구_병원급!$D$5:$D$3668,$D1937)</f>
        <v>2</v>
      </c>
      <c r="AZ1937" s="14" t="n">
        <f aca="false">SUMIFS(시군구_병원급!$F$5:$F$3668,시군구_병원급!$A$5:$A$3668,$A1937,시군구_병원급!$D$5:$D$3668,$D1937)</f>
        <v>1</v>
      </c>
      <c r="BA1937" s="14" t="n">
        <f aca="false">SUMIFS(시군구_병원급!$G$5:$G$3668,시군구_병원급!$A$5:$A$3668,$A1937,시군구_병원급!$D$5:$D$3668,$D1937)</f>
        <v>2</v>
      </c>
      <c r="BB1937" s="14" t="n">
        <f aca="false">SUMIFS(시군구_병원급!$H$5:$H$3668,시군구_병원급!$A$5:$A$3668,$A1937,시군구_병원급!$D$5:$D$3668,$D1937)</f>
        <v>10</v>
      </c>
      <c r="BC1937" s="16" t="n">
        <f aca="false">K1937+AY1937</f>
        <v>6</v>
      </c>
      <c r="BD1937" s="17" t="n">
        <f aca="false">IF(E1937=0,"",(K1937+AY1937)/E1937*1000)</f>
        <v>2.03873598369011</v>
      </c>
      <c r="BE1937" s="16" t="n">
        <f aca="false">AY1937-SUMIFS(시군구_병원급!$E$5:$E$3668,시군구_병원급!$A$5:$A$3668,$A1937,시군구_병원급!$D$5:$D$3668,$D1937-3)</f>
        <v>0</v>
      </c>
      <c r="BF1937" s="16" t="n">
        <f aca="false">IF(AY1937=0,1,0)</f>
        <v>0</v>
      </c>
      <c r="BG1937" s="16" t="n">
        <f aca="false">IF(K1937+AY1937=0,1,0)</f>
        <v>0</v>
      </c>
      <c r="BH1937" s="16" t="n">
        <f aca="false">AF1937+AG1937+AH1937</f>
        <v>4</v>
      </c>
      <c r="BI1937" s="18" t="n">
        <f aca="false">IF(H1937=0,"",BH1937/H1937)</f>
        <v>0.0714285714285714</v>
      </c>
      <c r="BJ1937" s="16" t="n">
        <f aca="false">IF(AP1937="","",AP1937+AN1937)</f>
        <v>4</v>
      </c>
    </row>
    <row r="1938" customFormat="false" ht="15" hidden="false" customHeight="true" outlineLevel="0" collapsed="false">
      <c r="A1938" s="9" t="s">
        <v>258</v>
      </c>
      <c r="B1938" s="10" t="s">
        <v>202</v>
      </c>
      <c r="C1938" s="10" t="s">
        <v>259</v>
      </c>
      <c r="D1938" s="9" t="n">
        <v>2024</v>
      </c>
      <c r="E1938" s="11" t="n">
        <v>1011</v>
      </c>
      <c r="F1938" s="11" t="n">
        <v>149</v>
      </c>
      <c r="G1938" s="11" t="n">
        <v>162</v>
      </c>
      <c r="H1938" s="11" t="n">
        <v>21</v>
      </c>
      <c r="I1938" s="11" t="n">
        <v>859</v>
      </c>
      <c r="J1938" s="11" t="n">
        <v>624</v>
      </c>
      <c r="K1938" s="11" t="n">
        <v>0</v>
      </c>
      <c r="L1938" s="12" t="n">
        <v>20.7715133531157</v>
      </c>
      <c r="M1938" s="12" t="n">
        <v>0</v>
      </c>
      <c r="N1938" s="13" t="n">
        <v>0.726426076833527</v>
      </c>
      <c r="O1938" s="13" t="n">
        <v>0.849653808110781</v>
      </c>
      <c r="P1938" s="13" t="n">
        <v>0.160237388724036</v>
      </c>
      <c r="Q1938" s="13" t="n">
        <v>-0.26686004350979</v>
      </c>
      <c r="R1938" s="13" t="n">
        <v>-0.253456221198157</v>
      </c>
      <c r="S1938" s="11" t="n">
        <v>0</v>
      </c>
      <c r="T1938" s="13" t="n">
        <v>-0.0869565217391305</v>
      </c>
      <c r="U1938" s="13" t="n">
        <v>-0.0693391115926327</v>
      </c>
      <c r="V1938" s="11" t="n">
        <v>1</v>
      </c>
      <c r="W1938" s="13"/>
      <c r="X1938" s="11"/>
      <c r="Y1938" s="11"/>
      <c r="Z1938" s="11"/>
      <c r="AA1938" s="11"/>
      <c r="AB1938" s="10" t="s">
        <v>516</v>
      </c>
      <c r="AC1938" s="11" t="n">
        <v>7</v>
      </c>
      <c r="AD1938" s="11" t="n">
        <v>4</v>
      </c>
      <c r="AE1938" s="11" t="n">
        <v>5</v>
      </c>
      <c r="AF1938" s="11" t="n">
        <v>4</v>
      </c>
      <c r="AG1938" s="11" t="n">
        <v>1</v>
      </c>
      <c r="AH1938" s="11" t="n">
        <v>0</v>
      </c>
      <c r="AI1938" s="13" t="n">
        <v>0.333333333333333</v>
      </c>
      <c r="AJ1938" s="13" t="n">
        <v>0.190476190476191</v>
      </c>
      <c r="AK1938" s="13" t="n">
        <v>0.238095238095238</v>
      </c>
      <c r="AL1938" s="13" t="n">
        <v>0.190476190476191</v>
      </c>
      <c r="AM1938" s="13" t="n">
        <v>0.0476190476190476</v>
      </c>
      <c r="AN1938" s="11" t="n">
        <v>0</v>
      </c>
      <c r="AO1938" s="13" t="n">
        <v>0</v>
      </c>
      <c r="AP1938" s="11" t="n">
        <v>4</v>
      </c>
      <c r="AQ1938" s="11" t="n">
        <v>0</v>
      </c>
      <c r="AR1938" s="13" t="n">
        <v>0.16</v>
      </c>
      <c r="AS1938" s="13" t="n">
        <v>0</v>
      </c>
      <c r="AT1938" s="14" t="n">
        <f aca="false">SUMIFS(시도_소아과개폐업!$C$5:$C$293,시도_소아과개폐업!$A$5:$A$293,$D1938,시도_소아과개폐업!$B$5:$B$293,$B1938)</f>
        <v>135</v>
      </c>
      <c r="AU1938" s="14" t="n">
        <f aca="false">SUMIFS(시도_소아과개폐업!$D$5:$D$293,시도_소아과개폐업!$A$5:$A$293,$D1938,시도_소아과개폐업!$B$5:$B$293,$B1938)</f>
        <v>81</v>
      </c>
      <c r="AV1938" s="14" t="n">
        <f aca="false">SUMIFS(시도_소아과개폐업!$F$5:$F$293,시도_소아과개폐업!$A$5:$A$293,$D1938,시도_소아과개폐업!$B$5:$B$293,$B1938)</f>
        <v>54</v>
      </c>
      <c r="AW1938" s="15" t="n">
        <f aca="false">SUMIFS(시도_소아과개폐업!$G$5:$G$293,시도_소아과개폐업!$A$5:$A$293,$D1938,시도_소아과개폐업!$B$5:$B$293,$B1938)</f>
        <v>0.119117647058824</v>
      </c>
      <c r="AX1938" s="14" t="n">
        <f aca="false">SUMIFS(시도_소아과개폐업!$H$5:$H$293,시도_소아과개폐업!$A$5:$A$293,$D1938,시도_소아과개폐업!$B$5:$B$293,$B1938)</f>
        <v>260</v>
      </c>
      <c r="AY1938" s="14" t="n">
        <f aca="false">SUMIFS(시군구_병원급!$E$5:$E$3668,시군구_병원급!$A$5:$A$3668,$A1938,시군구_병원급!$D$5:$D$3668,$D1938)</f>
        <v>0</v>
      </c>
      <c r="AZ1938" s="14" t="n">
        <f aca="false">SUMIFS(시군구_병원급!$F$5:$F$3668,시군구_병원급!$A$5:$A$3668,$A1938,시군구_병원급!$D$5:$D$3668,$D1938)</f>
        <v>0</v>
      </c>
      <c r="BA1938" s="14" t="n">
        <f aca="false">SUMIFS(시군구_병원급!$G$5:$G$3668,시군구_병원급!$A$5:$A$3668,$A1938,시군구_병원급!$D$5:$D$3668,$D1938)</f>
        <v>0</v>
      </c>
      <c r="BB1938" s="14" t="n">
        <f aca="false">SUMIFS(시군구_병원급!$H$5:$H$3668,시군구_병원급!$A$5:$A$3668,$A1938,시군구_병원급!$D$5:$D$3668,$D1938)</f>
        <v>1</v>
      </c>
      <c r="BC1938" s="16" t="n">
        <f aca="false">K1938+AY1938</f>
        <v>0</v>
      </c>
      <c r="BD1938" s="17" t="n">
        <f aca="false">IF(E1938=0,"",(K1938+AY1938)/E1938*1000)</f>
        <v>0</v>
      </c>
      <c r="BE1938" s="16" t="n">
        <f aca="false">AY1938-SUMIFS(시군구_병원급!$E$5:$E$3668,시군구_병원급!$A$5:$A$3668,$A1938,시군구_병원급!$D$5:$D$3668,$D1938-3)</f>
        <v>0</v>
      </c>
      <c r="BF1938" s="16" t="n">
        <f aca="false">IF(AY1938=0,1,0)</f>
        <v>1</v>
      </c>
      <c r="BG1938" s="16" t="n">
        <f aca="false">IF(K1938+AY1938=0,1,0)</f>
        <v>1</v>
      </c>
      <c r="BH1938" s="16" t="n">
        <f aca="false">AF1938+AG1938+AH1938</f>
        <v>5</v>
      </c>
      <c r="BI1938" s="18" t="n">
        <f aca="false">IF(H1938=0,"",BH1938/H1938)</f>
        <v>0.238095238095238</v>
      </c>
      <c r="BJ1938" s="16" t="n">
        <f aca="false">IF(AP1938="","",AP1938+AN1938)</f>
        <v>4</v>
      </c>
    </row>
    <row r="1939" customFormat="false" ht="15" hidden="false" customHeight="true" outlineLevel="0" collapsed="false">
      <c r="A1939" s="9" t="s">
        <v>260</v>
      </c>
      <c r="B1939" s="10" t="s">
        <v>202</v>
      </c>
      <c r="C1939" s="10" t="s">
        <v>261</v>
      </c>
      <c r="D1939" s="9" t="n">
        <v>2024</v>
      </c>
      <c r="E1939" s="11" t="n">
        <v>1365</v>
      </c>
      <c r="F1939" s="11" t="n">
        <v>236</v>
      </c>
      <c r="G1939" s="11" t="n">
        <v>235</v>
      </c>
      <c r="H1939" s="11" t="n">
        <v>28</v>
      </c>
      <c r="I1939" s="11" t="n">
        <v>1453</v>
      </c>
      <c r="J1939" s="11" t="n">
        <v>970</v>
      </c>
      <c r="K1939" s="11" t="n">
        <v>0</v>
      </c>
      <c r="L1939" s="12" t="n">
        <v>20.5128205128205</v>
      </c>
      <c r="M1939" s="12" t="n">
        <v>0</v>
      </c>
      <c r="N1939" s="13" t="n">
        <v>0.667584308327598</v>
      </c>
      <c r="O1939" s="13" t="n">
        <v>1.06446886446886</v>
      </c>
      <c r="P1939" s="13" t="n">
        <v>0.172161172161172</v>
      </c>
      <c r="Q1939" s="13" t="n">
        <v>-0.177215189873418</v>
      </c>
      <c r="R1939" s="13" t="n">
        <v>-0.0289256198347108</v>
      </c>
      <c r="S1939" s="11" t="n">
        <v>-1</v>
      </c>
      <c r="T1939" s="13" t="n">
        <v>-0.125</v>
      </c>
      <c r="U1939" s="13" t="n">
        <v>-0.0878844946641557</v>
      </c>
      <c r="V1939" s="11" t="n">
        <v>1</v>
      </c>
      <c r="W1939" s="13"/>
      <c r="X1939" s="11"/>
      <c r="Y1939" s="11"/>
      <c r="Z1939" s="11"/>
      <c r="AA1939" s="11"/>
      <c r="AB1939" s="10" t="s">
        <v>516</v>
      </c>
      <c r="AC1939" s="11" t="n">
        <v>8</v>
      </c>
      <c r="AD1939" s="11" t="n">
        <v>9</v>
      </c>
      <c r="AE1939" s="11" t="n">
        <v>5</v>
      </c>
      <c r="AF1939" s="11" t="n">
        <v>3</v>
      </c>
      <c r="AG1939" s="11" t="n">
        <v>3</v>
      </c>
      <c r="AH1939" s="11" t="n">
        <v>0</v>
      </c>
      <c r="AI1939" s="13" t="n">
        <v>0.285714285714286</v>
      </c>
      <c r="AJ1939" s="13" t="n">
        <v>0.321428571428572</v>
      </c>
      <c r="AK1939" s="13" t="n">
        <v>0.178571428571429</v>
      </c>
      <c r="AL1939" s="13" t="n">
        <v>0.107142857142857</v>
      </c>
      <c r="AM1939" s="13" t="n">
        <v>0.107142857142857</v>
      </c>
      <c r="AN1939" s="11" t="n">
        <v>0</v>
      </c>
      <c r="AO1939" s="13" t="n">
        <v>0</v>
      </c>
      <c r="AP1939" s="11" t="n">
        <v>5</v>
      </c>
      <c r="AQ1939" s="11" t="n">
        <v>1</v>
      </c>
      <c r="AR1939" s="13" t="n">
        <v>0.15625</v>
      </c>
      <c r="AS1939" s="13" t="n">
        <v>0.03125</v>
      </c>
      <c r="AT1939" s="14" t="n">
        <f aca="false">SUMIFS(시도_소아과개폐업!$C$5:$C$293,시도_소아과개폐업!$A$5:$A$293,$D1939,시도_소아과개폐업!$B$5:$B$293,$B1939)</f>
        <v>135</v>
      </c>
      <c r="AU1939" s="14" t="n">
        <f aca="false">SUMIFS(시도_소아과개폐업!$D$5:$D$293,시도_소아과개폐업!$A$5:$A$293,$D1939,시도_소아과개폐업!$B$5:$B$293,$B1939)</f>
        <v>81</v>
      </c>
      <c r="AV1939" s="14" t="n">
        <f aca="false">SUMIFS(시도_소아과개폐업!$F$5:$F$293,시도_소아과개폐업!$A$5:$A$293,$D1939,시도_소아과개폐업!$B$5:$B$293,$B1939)</f>
        <v>54</v>
      </c>
      <c r="AW1939" s="15" t="n">
        <f aca="false">SUMIFS(시도_소아과개폐업!$G$5:$G$293,시도_소아과개폐업!$A$5:$A$293,$D1939,시도_소아과개폐업!$B$5:$B$293,$B1939)</f>
        <v>0.119117647058824</v>
      </c>
      <c r="AX1939" s="14" t="n">
        <f aca="false">SUMIFS(시도_소아과개폐업!$H$5:$H$293,시도_소아과개폐업!$A$5:$A$293,$D1939,시도_소아과개폐업!$B$5:$B$293,$B1939)</f>
        <v>260</v>
      </c>
      <c r="AY1939" s="14" t="n">
        <f aca="false">SUMIFS(시군구_병원급!$E$5:$E$3668,시군구_병원급!$A$5:$A$3668,$A1939,시군구_병원급!$D$5:$D$3668,$D1939)</f>
        <v>1</v>
      </c>
      <c r="AZ1939" s="14" t="n">
        <f aca="false">SUMIFS(시군구_병원급!$F$5:$F$3668,시군구_병원급!$A$5:$A$3668,$A1939,시군구_병원급!$D$5:$D$3668,$D1939)</f>
        <v>0</v>
      </c>
      <c r="BA1939" s="14" t="n">
        <f aca="false">SUMIFS(시군구_병원급!$G$5:$G$3668,시군구_병원급!$A$5:$A$3668,$A1939,시군구_병원급!$D$5:$D$3668,$D1939)</f>
        <v>2</v>
      </c>
      <c r="BB1939" s="14" t="n">
        <f aca="false">SUMIFS(시군구_병원급!$H$5:$H$3668,시군구_병원급!$A$5:$A$3668,$A1939,시군구_병원급!$D$5:$D$3668,$D1939)</f>
        <v>8</v>
      </c>
      <c r="BC1939" s="16" t="n">
        <f aca="false">K1939+AY1939</f>
        <v>1</v>
      </c>
      <c r="BD1939" s="17" t="n">
        <f aca="false">IF(E1939=0,"",(K1939+AY1939)/E1939*1000)</f>
        <v>0.732600732600733</v>
      </c>
      <c r="BE1939" s="16" t="n">
        <f aca="false">AY1939-SUMIFS(시군구_병원급!$E$5:$E$3668,시군구_병원급!$A$5:$A$3668,$A1939,시군구_병원급!$D$5:$D$3668,$D1939-3)</f>
        <v>0</v>
      </c>
      <c r="BF1939" s="16" t="n">
        <f aca="false">IF(AY1939=0,1,0)</f>
        <v>0</v>
      </c>
      <c r="BG1939" s="16" t="n">
        <f aca="false">IF(K1939+AY1939=0,1,0)</f>
        <v>0</v>
      </c>
      <c r="BH1939" s="16" t="n">
        <f aca="false">AF1939+AG1939+AH1939</f>
        <v>6</v>
      </c>
      <c r="BI1939" s="18" t="n">
        <f aca="false">IF(H1939=0,"",BH1939/H1939)</f>
        <v>0.214285714285714</v>
      </c>
      <c r="BJ1939" s="16" t="n">
        <f aca="false">IF(AP1939="","",AP1939+AN1939)</f>
        <v>5</v>
      </c>
    </row>
    <row r="1940" customFormat="false" ht="15" hidden="false" customHeight="true" outlineLevel="0" collapsed="false">
      <c r="A1940" s="9" t="s">
        <v>262</v>
      </c>
      <c r="B1940" s="10" t="s">
        <v>202</v>
      </c>
      <c r="C1940" s="10" t="s">
        <v>263</v>
      </c>
      <c r="D1940" s="9" t="n">
        <v>2024</v>
      </c>
      <c r="E1940" s="11" t="n">
        <v>2985</v>
      </c>
      <c r="F1940" s="11" t="n">
        <v>417</v>
      </c>
      <c r="G1940" s="11" t="n">
        <v>424</v>
      </c>
      <c r="H1940" s="11" t="n">
        <v>45</v>
      </c>
      <c r="I1940" s="11" t="n">
        <v>2944</v>
      </c>
      <c r="J1940" s="11" t="n">
        <v>1982</v>
      </c>
      <c r="K1940" s="11" t="n">
        <v>3</v>
      </c>
      <c r="L1940" s="12" t="n">
        <v>15.0753768844221</v>
      </c>
      <c r="M1940" s="12" t="n">
        <v>1.00502512562814</v>
      </c>
      <c r="N1940" s="13" t="n">
        <v>0.673233695652174</v>
      </c>
      <c r="O1940" s="13" t="n">
        <v>0.986264656616415</v>
      </c>
      <c r="P1940" s="13" t="n">
        <v>0.142043551088777</v>
      </c>
      <c r="Q1940" s="13" t="n">
        <v>-0.151265282911572</v>
      </c>
      <c r="R1940" s="13" t="n">
        <v>-0.105485232067511</v>
      </c>
      <c r="S1940" s="11" t="n">
        <v>0</v>
      </c>
      <c r="T1940" s="13" t="n">
        <v>-0.0217391304347826</v>
      </c>
      <c r="U1940" s="13" t="n">
        <v>-0.0199733688415447</v>
      </c>
      <c r="V1940" s="11" t="n">
        <v>0</v>
      </c>
      <c r="W1940" s="13"/>
      <c r="X1940" s="11"/>
      <c r="Y1940" s="11"/>
      <c r="Z1940" s="11"/>
      <c r="AA1940" s="11"/>
      <c r="AB1940" s="10" t="s">
        <v>516</v>
      </c>
      <c r="AC1940" s="11" t="n">
        <v>16</v>
      </c>
      <c r="AD1940" s="11" t="n">
        <v>23</v>
      </c>
      <c r="AE1940" s="11" t="n">
        <v>4</v>
      </c>
      <c r="AF1940" s="11" t="n">
        <v>1</v>
      </c>
      <c r="AG1940" s="11" t="n">
        <v>1</v>
      </c>
      <c r="AH1940" s="11" t="n">
        <v>0</v>
      </c>
      <c r="AI1940" s="13" t="n">
        <v>0.355555555555556</v>
      </c>
      <c r="AJ1940" s="13" t="n">
        <v>0.511111111111111</v>
      </c>
      <c r="AK1940" s="13" t="n">
        <v>0.0888888888888889</v>
      </c>
      <c r="AL1940" s="13" t="n">
        <v>0.0222222222222222</v>
      </c>
      <c r="AM1940" s="13" t="n">
        <v>0.0222222222222222</v>
      </c>
      <c r="AN1940" s="11" t="n">
        <v>1</v>
      </c>
      <c r="AO1940" s="13" t="n">
        <v>0.0217391304347826</v>
      </c>
      <c r="AP1940" s="11" t="n">
        <v>4</v>
      </c>
      <c r="AQ1940" s="11" t="n">
        <v>3</v>
      </c>
      <c r="AR1940" s="13" t="n">
        <v>0.0851063829787234</v>
      </c>
      <c r="AS1940" s="13" t="n">
        <v>0.0638297872340426</v>
      </c>
      <c r="AT1940" s="14" t="n">
        <f aca="false">SUMIFS(시도_소아과개폐업!$C$5:$C$293,시도_소아과개폐업!$A$5:$A$293,$D1940,시도_소아과개폐업!$B$5:$B$293,$B1940)</f>
        <v>135</v>
      </c>
      <c r="AU1940" s="14" t="n">
        <f aca="false">SUMIFS(시도_소아과개폐업!$D$5:$D$293,시도_소아과개폐업!$A$5:$A$293,$D1940,시도_소아과개폐업!$B$5:$B$293,$B1940)</f>
        <v>81</v>
      </c>
      <c r="AV1940" s="14" t="n">
        <f aca="false">SUMIFS(시도_소아과개폐업!$F$5:$F$293,시도_소아과개폐업!$A$5:$A$293,$D1940,시도_소아과개폐업!$B$5:$B$293,$B1940)</f>
        <v>54</v>
      </c>
      <c r="AW1940" s="15" t="n">
        <f aca="false">SUMIFS(시도_소아과개폐업!$G$5:$G$293,시도_소아과개폐업!$A$5:$A$293,$D1940,시도_소아과개폐업!$B$5:$B$293,$B1940)</f>
        <v>0.119117647058824</v>
      </c>
      <c r="AX1940" s="14" t="n">
        <f aca="false">SUMIFS(시도_소아과개폐업!$H$5:$H$293,시도_소아과개폐업!$A$5:$A$293,$D1940,시도_소아과개폐업!$B$5:$B$293,$B1940)</f>
        <v>260</v>
      </c>
      <c r="AY1940" s="14" t="n">
        <f aca="false">SUMIFS(시군구_병원급!$E$5:$E$3668,시군구_병원급!$A$5:$A$3668,$A1940,시군구_병원급!$D$5:$D$3668,$D1940)</f>
        <v>1</v>
      </c>
      <c r="AZ1940" s="14" t="n">
        <f aca="false">SUMIFS(시군구_병원급!$F$5:$F$3668,시군구_병원급!$A$5:$A$3668,$A1940,시군구_병원급!$D$5:$D$3668,$D1940)</f>
        <v>0</v>
      </c>
      <c r="BA1940" s="14" t="n">
        <f aca="false">SUMIFS(시군구_병원급!$G$5:$G$3668,시군구_병원급!$A$5:$A$3668,$A1940,시군구_병원급!$D$5:$D$3668,$D1940)</f>
        <v>2</v>
      </c>
      <c r="BB1940" s="14" t="n">
        <f aca="false">SUMIFS(시군구_병원급!$H$5:$H$3668,시군구_병원급!$A$5:$A$3668,$A1940,시군구_병원급!$D$5:$D$3668,$D1940)</f>
        <v>11</v>
      </c>
      <c r="BC1940" s="16" t="n">
        <f aca="false">K1940+AY1940</f>
        <v>4</v>
      </c>
      <c r="BD1940" s="17" t="n">
        <f aca="false">IF(E1940=0,"",(K1940+AY1940)/E1940*1000)</f>
        <v>1.34003350083752</v>
      </c>
      <c r="BE1940" s="16" t="n">
        <f aca="false">AY1940-SUMIFS(시군구_병원급!$E$5:$E$3668,시군구_병원급!$A$5:$A$3668,$A1940,시군구_병원급!$D$5:$D$3668,$D1940-3)</f>
        <v>0</v>
      </c>
      <c r="BF1940" s="16" t="n">
        <f aca="false">IF(AY1940=0,1,0)</f>
        <v>0</v>
      </c>
      <c r="BG1940" s="16" t="n">
        <f aca="false">IF(K1940+AY1940=0,1,0)</f>
        <v>0</v>
      </c>
      <c r="BH1940" s="16" t="n">
        <f aca="false">AF1940+AG1940+AH1940</f>
        <v>2</v>
      </c>
      <c r="BI1940" s="18" t="n">
        <f aca="false">IF(H1940=0,"",BH1940/H1940)</f>
        <v>0.0444444444444444</v>
      </c>
      <c r="BJ1940" s="16" t="n">
        <f aca="false">IF(AP1940="","",AP1940+AN1940)</f>
        <v>5</v>
      </c>
    </row>
    <row r="1941" customFormat="false" ht="15" hidden="false" customHeight="true" outlineLevel="0" collapsed="false">
      <c r="A1941" s="9" t="s">
        <v>264</v>
      </c>
      <c r="B1941" s="10" t="s">
        <v>265</v>
      </c>
      <c r="C1941" s="10" t="s">
        <v>266</v>
      </c>
      <c r="D1941" s="9" t="n">
        <v>2024</v>
      </c>
      <c r="E1941" s="11" t="n">
        <v>31110</v>
      </c>
      <c r="F1941" s="11" t="n">
        <v>4834</v>
      </c>
      <c r="G1941" s="11" t="n">
        <v>4854</v>
      </c>
      <c r="H1941" s="11" t="n">
        <v>550</v>
      </c>
      <c r="I1941" s="11" t="n">
        <v>30472</v>
      </c>
      <c r="J1941" s="11" t="n">
        <v>20967</v>
      </c>
      <c r="K1941" s="11" t="n">
        <v>36</v>
      </c>
      <c r="L1941" s="12" t="n">
        <v>17.6792028286725</v>
      </c>
      <c r="M1941" s="12" t="n">
        <v>1.15718418514947</v>
      </c>
      <c r="N1941" s="13" t="n">
        <v>0.688074297715936</v>
      </c>
      <c r="O1941" s="13" t="n">
        <v>0.97949212471874</v>
      </c>
      <c r="P1941" s="13" t="n">
        <v>0.15602700096432</v>
      </c>
      <c r="Q1941" s="13" t="n">
        <v>-0.169890866398058</v>
      </c>
      <c r="R1941" s="13" t="n">
        <v>-0.048235294117647</v>
      </c>
      <c r="S1941" s="11" t="n">
        <v>1</v>
      </c>
      <c r="T1941" s="13" t="n">
        <v>-0.0484429065743944</v>
      </c>
      <c r="U1941" s="13" t="n">
        <v>-0.0237401082882133</v>
      </c>
      <c r="V1941" s="11" t="n">
        <v>0</v>
      </c>
      <c r="W1941" s="13"/>
      <c r="X1941" s="11"/>
      <c r="Y1941" s="11"/>
      <c r="Z1941" s="11"/>
      <c r="AA1941" s="11"/>
      <c r="AB1941" s="10" t="s">
        <v>516</v>
      </c>
      <c r="AC1941" s="11" t="n">
        <v>72</v>
      </c>
      <c r="AD1941" s="11" t="n">
        <v>194</v>
      </c>
      <c r="AE1941" s="11" t="n">
        <v>209</v>
      </c>
      <c r="AF1941" s="11" t="n">
        <v>27</v>
      </c>
      <c r="AG1941" s="11" t="n">
        <v>48</v>
      </c>
      <c r="AH1941" s="11" t="n">
        <v>0</v>
      </c>
      <c r="AI1941" s="13" t="n">
        <v>0.130909090909091</v>
      </c>
      <c r="AJ1941" s="13" t="n">
        <v>0.352727272727273</v>
      </c>
      <c r="AK1941" s="13" t="n">
        <v>0.38</v>
      </c>
      <c r="AL1941" s="13" t="n">
        <v>0.0490909090909091</v>
      </c>
      <c r="AM1941" s="13" t="n">
        <v>0.0872727272727273</v>
      </c>
      <c r="AN1941" s="11" t="n">
        <v>6</v>
      </c>
      <c r="AO1941" s="13" t="n">
        <v>0.0107913669064748</v>
      </c>
      <c r="AP1941" s="11" t="n">
        <v>41</v>
      </c>
      <c r="AQ1941" s="11" t="n">
        <v>12</v>
      </c>
      <c r="AR1941" s="13" t="n">
        <v>0.0700854700854701</v>
      </c>
      <c r="AS1941" s="13" t="n">
        <v>0.0205128205128205</v>
      </c>
      <c r="AT1941" s="14" t="n">
        <f aca="false">SUMIFS(시도_소아과개폐업!$C$5:$C$293,시도_소아과개폐업!$A$5:$A$293,$D1941,시도_소아과개폐업!$B$5:$B$293,$B1941)</f>
        <v>7</v>
      </c>
      <c r="AU1941" s="14" t="n">
        <f aca="false">SUMIFS(시도_소아과개폐업!$D$5:$D$293,시도_소아과개폐업!$A$5:$A$293,$D1941,시도_소아과개폐업!$B$5:$B$293,$B1941)</f>
        <v>6</v>
      </c>
      <c r="AV1941" s="14" t="n">
        <f aca="false">SUMIFS(시도_소아과개폐업!$F$5:$F$293,시도_소아과개폐업!$A$5:$A$293,$D1941,시도_소아과개폐업!$B$5:$B$293,$B1941)</f>
        <v>1</v>
      </c>
      <c r="AW1941" s="15" t="n">
        <f aca="false">SUMIFS(시도_소아과개폐업!$G$5:$G$293,시도_소아과개폐업!$A$5:$A$293,$D1941,시도_소아과개폐업!$B$5:$B$293,$B1941)</f>
        <v>0.107142857142857</v>
      </c>
      <c r="AX1941" s="14" t="n">
        <f aca="false">SUMIFS(시도_소아과개폐업!$H$5:$H$293,시도_소아과개폐업!$A$5:$A$293,$D1941,시도_소아과개폐업!$B$5:$B$293,$B1941)</f>
        <v>22</v>
      </c>
      <c r="AY1941" s="14" t="n">
        <f aca="false">SUMIFS(시군구_병원급!$E$5:$E$3668,시군구_병원급!$A$5:$A$3668,$A1941,시군구_병원급!$D$5:$D$3668,$D1941)</f>
        <v>4</v>
      </c>
      <c r="AZ1941" s="14" t="n">
        <f aca="false">SUMIFS(시군구_병원급!$F$5:$F$3668,시군구_병원급!$A$5:$A$3668,$A1941,시군구_병원급!$D$5:$D$3668,$D1941)</f>
        <v>7</v>
      </c>
      <c r="BA1941" s="14" t="n">
        <f aca="false">SUMIFS(시군구_병원급!$G$5:$G$3668,시군구_병원급!$A$5:$A$3668,$A1941,시군구_병원급!$D$5:$D$3668,$D1941)</f>
        <v>34</v>
      </c>
      <c r="BB1941" s="14" t="n">
        <f aca="false">SUMIFS(시군구_병원급!$H$5:$H$3668,시군구_병원급!$A$5:$A$3668,$A1941,시군구_병원급!$D$5:$D$3668,$D1941)</f>
        <v>59</v>
      </c>
      <c r="BC1941" s="16" t="n">
        <f aca="false">K1941+AY1941</f>
        <v>40</v>
      </c>
      <c r="BD1941" s="17" t="n">
        <f aca="false">IF(E1941=0,"",(K1941+AY1941)/E1941*1000)</f>
        <v>1.28576020572163</v>
      </c>
      <c r="BE1941" s="16" t="n">
        <f aca="false">AY1941-SUMIFS(시군구_병원급!$E$5:$E$3668,시군구_병원급!$A$5:$A$3668,$A1941,시군구_병원급!$D$5:$D$3668,$D1941-3)</f>
        <v>0</v>
      </c>
      <c r="BF1941" s="16" t="n">
        <f aca="false">IF(AY1941=0,1,0)</f>
        <v>0</v>
      </c>
      <c r="BG1941" s="16" t="n">
        <f aca="false">IF(K1941+AY1941=0,1,0)</f>
        <v>0</v>
      </c>
      <c r="BH1941" s="16" t="n">
        <f aca="false">AF1941+AG1941+AH1941</f>
        <v>75</v>
      </c>
      <c r="BI1941" s="18" t="n">
        <f aca="false">IF(H1941=0,"",BH1941/H1941)</f>
        <v>0.136363636363636</v>
      </c>
      <c r="BJ1941" s="16" t="n">
        <f aca="false">IF(AP1941="","",AP1941+AN1941)</f>
        <v>47</v>
      </c>
    </row>
    <row r="1942" customFormat="false" ht="15" hidden="false" customHeight="true" outlineLevel="0" collapsed="false">
      <c r="A1942" s="9" t="s">
        <v>267</v>
      </c>
      <c r="B1942" s="10" t="s">
        <v>265</v>
      </c>
      <c r="C1942" s="10" t="s">
        <v>268</v>
      </c>
      <c r="D1942" s="9" t="n">
        <v>2024</v>
      </c>
      <c r="E1942" s="11" t="n">
        <v>5783</v>
      </c>
      <c r="F1942" s="11" t="n">
        <v>856</v>
      </c>
      <c r="G1942" s="11" t="n">
        <v>870</v>
      </c>
      <c r="H1942" s="11" t="n">
        <v>94</v>
      </c>
      <c r="I1942" s="11" t="n">
        <v>5405</v>
      </c>
      <c r="J1942" s="11" t="n">
        <v>3562</v>
      </c>
      <c r="K1942" s="11" t="n">
        <v>7</v>
      </c>
      <c r="L1942" s="12" t="n">
        <v>16.2545391665226</v>
      </c>
      <c r="M1942" s="12" t="n">
        <v>1.21044440601764</v>
      </c>
      <c r="N1942" s="13" t="n">
        <v>0.659019426456984</v>
      </c>
      <c r="O1942" s="13" t="n">
        <v>0.934636002075048</v>
      </c>
      <c r="P1942" s="13" t="n">
        <v>0.150440947605049</v>
      </c>
      <c r="Q1942" s="13" t="n">
        <v>-0.196805555555556</v>
      </c>
      <c r="R1942" s="13" t="n">
        <v>-0.0880503144654088</v>
      </c>
      <c r="S1942" s="11" t="n">
        <v>1</v>
      </c>
      <c r="T1942" s="13" t="n">
        <v>-0.0600000000000001</v>
      </c>
      <c r="U1942" s="13" t="n">
        <v>-0.0627709380960638</v>
      </c>
      <c r="V1942" s="11" t="n">
        <v>0</v>
      </c>
      <c r="W1942" s="13"/>
      <c r="X1942" s="11"/>
      <c r="Y1942" s="11"/>
      <c r="Z1942" s="11"/>
      <c r="AA1942" s="11"/>
      <c r="AB1942" s="10" t="s">
        <v>516</v>
      </c>
      <c r="AC1942" s="11" t="n">
        <v>24</v>
      </c>
      <c r="AD1942" s="11" t="n">
        <v>31</v>
      </c>
      <c r="AE1942" s="11" t="n">
        <v>18</v>
      </c>
      <c r="AF1942" s="11" t="n">
        <v>3</v>
      </c>
      <c r="AG1942" s="11" t="n">
        <v>17</v>
      </c>
      <c r="AH1942" s="11" t="n">
        <v>1</v>
      </c>
      <c r="AI1942" s="13" t="n">
        <v>0.25531914893617</v>
      </c>
      <c r="AJ1942" s="13" t="n">
        <v>0.329787234042553</v>
      </c>
      <c r="AK1942" s="13" t="n">
        <v>0.191489361702128</v>
      </c>
      <c r="AL1942" s="13" t="n">
        <v>0.0319148936170213</v>
      </c>
      <c r="AM1942" s="13" t="n">
        <v>0.180851063829787</v>
      </c>
      <c r="AN1942" s="11" t="n">
        <v>1</v>
      </c>
      <c r="AO1942" s="13" t="n">
        <v>0.0105263157894737</v>
      </c>
      <c r="AP1942" s="11" t="n">
        <v>14</v>
      </c>
      <c r="AQ1942" s="11" t="n">
        <v>5</v>
      </c>
      <c r="AR1942" s="13" t="n">
        <v>0.134615384615385</v>
      </c>
      <c r="AS1942" s="13" t="n">
        <v>0.0480769230769231</v>
      </c>
      <c r="AT1942" s="14" t="n">
        <f aca="false">SUMIFS(시도_소아과개폐업!$C$5:$C$293,시도_소아과개폐업!$A$5:$A$293,$D1942,시도_소아과개폐업!$B$5:$B$293,$B1942)</f>
        <v>7</v>
      </c>
      <c r="AU1942" s="14" t="n">
        <f aca="false">SUMIFS(시도_소아과개폐업!$D$5:$D$293,시도_소아과개폐업!$A$5:$A$293,$D1942,시도_소아과개폐업!$B$5:$B$293,$B1942)</f>
        <v>6</v>
      </c>
      <c r="AV1942" s="14" t="n">
        <f aca="false">SUMIFS(시도_소아과개폐업!$F$5:$F$293,시도_소아과개폐업!$A$5:$A$293,$D1942,시도_소아과개폐업!$B$5:$B$293,$B1942)</f>
        <v>1</v>
      </c>
      <c r="AW1942" s="15" t="n">
        <f aca="false">SUMIFS(시도_소아과개폐업!$G$5:$G$293,시도_소아과개폐업!$A$5:$A$293,$D1942,시도_소아과개폐업!$B$5:$B$293,$B1942)</f>
        <v>0.107142857142857</v>
      </c>
      <c r="AX1942" s="14" t="n">
        <f aca="false">SUMIFS(시도_소아과개폐업!$H$5:$H$293,시도_소아과개폐업!$A$5:$A$293,$D1942,시도_소아과개폐업!$B$5:$B$293,$B1942)</f>
        <v>22</v>
      </c>
      <c r="AY1942" s="14" t="n">
        <f aca="false">SUMIFS(시군구_병원급!$E$5:$E$3668,시군구_병원급!$A$5:$A$3668,$A1942,시군구_병원급!$D$5:$D$3668,$D1942)</f>
        <v>1</v>
      </c>
      <c r="AZ1942" s="14" t="n">
        <f aca="false">SUMIFS(시군구_병원급!$F$5:$F$3668,시군구_병원급!$A$5:$A$3668,$A1942,시군구_병원급!$D$5:$D$3668,$D1942)</f>
        <v>2</v>
      </c>
      <c r="BA1942" s="14" t="n">
        <f aca="false">SUMIFS(시군구_병원급!$G$5:$G$3668,시군구_병원급!$A$5:$A$3668,$A1942,시군구_병원급!$D$5:$D$3668,$D1942)</f>
        <v>5</v>
      </c>
      <c r="BB1942" s="14" t="n">
        <f aca="false">SUMIFS(시군구_병원급!$H$5:$H$3668,시군구_병원급!$A$5:$A$3668,$A1942,시군구_병원급!$D$5:$D$3668,$D1942)</f>
        <v>16</v>
      </c>
      <c r="BC1942" s="16" t="n">
        <f aca="false">K1942+AY1942</f>
        <v>8</v>
      </c>
      <c r="BD1942" s="17" t="n">
        <f aca="false">IF(E1942=0,"",(K1942+AY1942)/E1942*1000)</f>
        <v>1.38336503544873</v>
      </c>
      <c r="BE1942" s="16" t="n">
        <f aca="false">AY1942-SUMIFS(시군구_병원급!$E$5:$E$3668,시군구_병원급!$A$5:$A$3668,$A1942,시군구_병원급!$D$5:$D$3668,$D1942-3)</f>
        <v>0</v>
      </c>
      <c r="BF1942" s="16" t="n">
        <f aca="false">IF(AY1942=0,1,0)</f>
        <v>0</v>
      </c>
      <c r="BG1942" s="16" t="n">
        <f aca="false">IF(K1942+AY1942=0,1,0)</f>
        <v>0</v>
      </c>
      <c r="BH1942" s="16" t="n">
        <f aca="false">AF1942+AG1942+AH1942</f>
        <v>21</v>
      </c>
      <c r="BI1942" s="18" t="n">
        <f aca="false">IF(H1942=0,"",BH1942/H1942)</f>
        <v>0.223404255319149</v>
      </c>
      <c r="BJ1942" s="16" t="n">
        <f aca="false">IF(AP1942="","",AP1942+AN1942)</f>
        <v>15</v>
      </c>
    </row>
    <row r="1943" customFormat="false" ht="15" hidden="false" customHeight="true" outlineLevel="0" collapsed="false">
      <c r="A1943" s="9" t="s">
        <v>269</v>
      </c>
      <c r="B1943" s="10" t="s">
        <v>265</v>
      </c>
      <c r="C1943" s="10" t="s">
        <v>270</v>
      </c>
      <c r="D1943" s="9" t="n">
        <v>2024</v>
      </c>
      <c r="E1943" s="11" t="n">
        <v>3227</v>
      </c>
      <c r="F1943" s="11" t="n">
        <v>456</v>
      </c>
      <c r="G1943" s="11" t="n">
        <v>452</v>
      </c>
      <c r="H1943" s="11" t="n">
        <v>52</v>
      </c>
      <c r="I1943" s="11" t="n">
        <v>3065</v>
      </c>
      <c r="J1943" s="11" t="n">
        <v>2007</v>
      </c>
      <c r="K1943" s="11" t="n">
        <v>5</v>
      </c>
      <c r="L1943" s="12" t="n">
        <v>16.1140378060118</v>
      </c>
      <c r="M1943" s="12" t="n">
        <v>1.54942671211652</v>
      </c>
      <c r="N1943" s="13" t="n">
        <v>0.654812398042414</v>
      </c>
      <c r="O1943" s="13" t="n">
        <v>0.949798574527425</v>
      </c>
      <c r="P1943" s="13" t="n">
        <v>0.140068174775333</v>
      </c>
      <c r="Q1943" s="13" t="n">
        <v>-0.23184955962866</v>
      </c>
      <c r="R1943" s="13" t="n">
        <v>-0.212543554006969</v>
      </c>
      <c r="S1943" s="11" t="n">
        <v>0</v>
      </c>
      <c r="T1943" s="13" t="n">
        <v>-0.0370370370370371</v>
      </c>
      <c r="U1943" s="13" t="n">
        <v>-0.0182575272261371</v>
      </c>
      <c r="V1943" s="11" t="n">
        <v>0</v>
      </c>
      <c r="W1943" s="13"/>
      <c r="X1943" s="11"/>
      <c r="Y1943" s="11"/>
      <c r="Z1943" s="11"/>
      <c r="AA1943" s="11"/>
      <c r="AB1943" s="10" t="s">
        <v>516</v>
      </c>
      <c r="AC1943" s="11" t="n">
        <v>10</v>
      </c>
      <c r="AD1943" s="11" t="n">
        <v>22</v>
      </c>
      <c r="AE1943" s="11" t="n">
        <v>5</v>
      </c>
      <c r="AF1943" s="11" t="n">
        <v>3</v>
      </c>
      <c r="AG1943" s="11" t="n">
        <v>12</v>
      </c>
      <c r="AH1943" s="11" t="n">
        <v>0</v>
      </c>
      <c r="AI1943" s="13" t="n">
        <v>0.192307692307692</v>
      </c>
      <c r="AJ1943" s="13" t="n">
        <v>0.423076923076923</v>
      </c>
      <c r="AK1943" s="13" t="n">
        <v>0.0961538461538462</v>
      </c>
      <c r="AL1943" s="13" t="n">
        <v>0.0576923076923077</v>
      </c>
      <c r="AM1943" s="13" t="n">
        <v>0.230769230769231</v>
      </c>
      <c r="AN1943" s="11" t="n">
        <v>0</v>
      </c>
      <c r="AO1943" s="13" t="n">
        <v>0</v>
      </c>
      <c r="AP1943" s="11" t="n">
        <v>3</v>
      </c>
      <c r="AQ1943" s="11" t="n">
        <v>0</v>
      </c>
      <c r="AR1943" s="13" t="n">
        <v>0.0545454545454545</v>
      </c>
      <c r="AS1943" s="13" t="n">
        <v>0</v>
      </c>
      <c r="AT1943" s="14" t="n">
        <f aca="false">SUMIFS(시도_소아과개폐업!$C$5:$C$293,시도_소아과개폐업!$A$5:$A$293,$D1943,시도_소아과개폐업!$B$5:$B$293,$B1943)</f>
        <v>7</v>
      </c>
      <c r="AU1943" s="14" t="n">
        <f aca="false">SUMIFS(시도_소아과개폐업!$D$5:$D$293,시도_소아과개폐업!$A$5:$A$293,$D1943,시도_소아과개폐업!$B$5:$B$293,$B1943)</f>
        <v>6</v>
      </c>
      <c r="AV1943" s="14" t="n">
        <f aca="false">SUMIFS(시도_소아과개폐업!$F$5:$F$293,시도_소아과개폐업!$A$5:$A$293,$D1943,시도_소아과개폐업!$B$5:$B$293,$B1943)</f>
        <v>1</v>
      </c>
      <c r="AW1943" s="15" t="n">
        <f aca="false">SUMIFS(시도_소아과개폐업!$G$5:$G$293,시도_소아과개폐업!$A$5:$A$293,$D1943,시도_소아과개폐업!$B$5:$B$293,$B1943)</f>
        <v>0.107142857142857</v>
      </c>
      <c r="AX1943" s="14" t="n">
        <f aca="false">SUMIFS(시도_소아과개폐업!$H$5:$H$293,시도_소아과개폐업!$A$5:$A$293,$D1943,시도_소아과개폐업!$B$5:$B$293,$B1943)</f>
        <v>22</v>
      </c>
      <c r="AY1943" s="14" t="n">
        <f aca="false">SUMIFS(시군구_병원급!$E$5:$E$3668,시군구_병원급!$A$5:$A$3668,$A1943,시군구_병원급!$D$5:$D$3668,$D1943)</f>
        <v>3</v>
      </c>
      <c r="AZ1943" s="14" t="n">
        <f aca="false">SUMIFS(시군구_병원급!$F$5:$F$3668,시군구_병원급!$A$5:$A$3668,$A1943,시군구_병원급!$D$5:$D$3668,$D1943)</f>
        <v>2</v>
      </c>
      <c r="BA1943" s="14" t="n">
        <f aca="false">SUMIFS(시군구_병원급!$G$5:$G$3668,시군구_병원급!$A$5:$A$3668,$A1943,시군구_병원급!$D$5:$D$3668,$D1943)</f>
        <v>3</v>
      </c>
      <c r="BB1943" s="14" t="n">
        <f aca="false">SUMIFS(시군구_병원급!$H$5:$H$3668,시군구_병원급!$A$5:$A$3668,$A1943,시군구_병원급!$D$5:$D$3668,$D1943)</f>
        <v>10</v>
      </c>
      <c r="BC1943" s="16" t="n">
        <f aca="false">K1943+AY1943</f>
        <v>8</v>
      </c>
      <c r="BD1943" s="17" t="n">
        <f aca="false">IF(E1943=0,"",(K1943+AY1943)/E1943*1000)</f>
        <v>2.47908273938643</v>
      </c>
      <c r="BE1943" s="16" t="n">
        <f aca="false">AY1943-SUMIFS(시군구_병원급!$E$5:$E$3668,시군구_병원급!$A$5:$A$3668,$A1943,시군구_병원급!$D$5:$D$3668,$D1943-3)</f>
        <v>0</v>
      </c>
      <c r="BF1943" s="16" t="n">
        <f aca="false">IF(AY1943=0,1,0)</f>
        <v>0</v>
      </c>
      <c r="BG1943" s="16" t="n">
        <f aca="false">IF(K1943+AY1943=0,1,0)</f>
        <v>0</v>
      </c>
      <c r="BH1943" s="16" t="n">
        <f aca="false">AF1943+AG1943+AH1943</f>
        <v>15</v>
      </c>
      <c r="BI1943" s="18" t="n">
        <f aca="false">IF(H1943=0,"",BH1943/H1943)</f>
        <v>0.288461538461538</v>
      </c>
      <c r="BJ1943" s="16" t="n">
        <f aca="false">IF(AP1943="","",AP1943+AN1943)</f>
        <v>3</v>
      </c>
    </row>
    <row r="1944" customFormat="false" ht="15" hidden="false" customHeight="true" outlineLevel="0" collapsed="false">
      <c r="A1944" s="9" t="s">
        <v>271</v>
      </c>
      <c r="B1944" s="10" t="s">
        <v>265</v>
      </c>
      <c r="C1944" s="10" t="s">
        <v>272</v>
      </c>
      <c r="D1944" s="9" t="n">
        <v>2024</v>
      </c>
      <c r="E1944" s="11" t="n">
        <v>456</v>
      </c>
      <c r="F1944" s="11" t="n">
        <v>70</v>
      </c>
      <c r="G1944" s="11" t="n">
        <v>68</v>
      </c>
      <c r="H1944" s="11" t="n">
        <v>7</v>
      </c>
      <c r="I1944" s="11" t="n">
        <v>474</v>
      </c>
      <c r="J1944" s="11" t="n">
        <v>288</v>
      </c>
      <c r="K1944" s="11" t="n">
        <v>0</v>
      </c>
      <c r="L1944" s="12" t="n">
        <v>15.3508771929825</v>
      </c>
      <c r="M1944" s="12" t="n">
        <v>0</v>
      </c>
      <c r="N1944" s="13" t="n">
        <v>0.607594936708861</v>
      </c>
      <c r="O1944" s="13" t="n">
        <v>1.03947368421053</v>
      </c>
      <c r="P1944" s="13" t="n">
        <v>0.149122807017544</v>
      </c>
      <c r="Q1944" s="13" t="n">
        <v>-0.330396475770925</v>
      </c>
      <c r="R1944" s="13" t="n">
        <v>-0.0422535211267606</v>
      </c>
      <c r="S1944" s="11" t="n">
        <v>0</v>
      </c>
      <c r="T1944" s="13" t="n">
        <v>0</v>
      </c>
      <c r="U1944" s="13" t="n">
        <v>-0.0365853658536586</v>
      </c>
      <c r="V1944" s="11" t="n">
        <v>1</v>
      </c>
      <c r="W1944" s="13"/>
      <c r="X1944" s="11"/>
      <c r="Y1944" s="11"/>
      <c r="Z1944" s="11"/>
      <c r="AA1944" s="11"/>
      <c r="AB1944" s="10" t="s">
        <v>516</v>
      </c>
      <c r="AC1944" s="11" t="n">
        <v>1</v>
      </c>
      <c r="AD1944" s="11" t="n">
        <v>3</v>
      </c>
      <c r="AE1944" s="11" t="n">
        <v>0</v>
      </c>
      <c r="AF1944" s="11" t="n">
        <v>1</v>
      </c>
      <c r="AG1944" s="11" t="n">
        <v>2</v>
      </c>
      <c r="AH1944" s="11" t="n">
        <v>0</v>
      </c>
      <c r="AI1944" s="13" t="n">
        <v>0.142857142857143</v>
      </c>
      <c r="AJ1944" s="13" t="n">
        <v>0.428571428571429</v>
      </c>
      <c r="AK1944" s="13" t="n">
        <v>0</v>
      </c>
      <c r="AL1944" s="13" t="n">
        <v>0.142857142857143</v>
      </c>
      <c r="AM1944" s="13" t="n">
        <v>0.285714285714286</v>
      </c>
      <c r="AN1944" s="11" t="n">
        <v>1</v>
      </c>
      <c r="AO1944" s="13" t="n">
        <v>0.125</v>
      </c>
      <c r="AP1944" s="11" t="n">
        <v>0</v>
      </c>
      <c r="AQ1944" s="11" t="n">
        <v>0</v>
      </c>
      <c r="AR1944" s="13" t="n">
        <v>0</v>
      </c>
      <c r="AS1944" s="13" t="n">
        <v>0</v>
      </c>
      <c r="AT1944" s="14" t="n">
        <f aca="false">SUMIFS(시도_소아과개폐업!$C$5:$C$293,시도_소아과개폐업!$A$5:$A$293,$D1944,시도_소아과개폐업!$B$5:$B$293,$B1944)</f>
        <v>7</v>
      </c>
      <c r="AU1944" s="14" t="n">
        <f aca="false">SUMIFS(시도_소아과개폐업!$D$5:$D$293,시도_소아과개폐업!$A$5:$A$293,$D1944,시도_소아과개폐업!$B$5:$B$293,$B1944)</f>
        <v>6</v>
      </c>
      <c r="AV1944" s="14" t="n">
        <f aca="false">SUMIFS(시도_소아과개폐업!$F$5:$F$293,시도_소아과개폐업!$A$5:$A$293,$D1944,시도_소아과개폐업!$B$5:$B$293,$B1944)</f>
        <v>1</v>
      </c>
      <c r="AW1944" s="15" t="n">
        <f aca="false">SUMIFS(시도_소아과개폐업!$G$5:$G$293,시도_소아과개폐업!$A$5:$A$293,$D1944,시도_소아과개폐업!$B$5:$B$293,$B1944)</f>
        <v>0.107142857142857</v>
      </c>
      <c r="AX1944" s="14" t="n">
        <f aca="false">SUMIFS(시도_소아과개폐업!$H$5:$H$293,시도_소아과개폐업!$A$5:$A$293,$D1944,시도_소아과개폐업!$B$5:$B$293,$B1944)</f>
        <v>22</v>
      </c>
      <c r="AY1944" s="14" t="n">
        <f aca="false">SUMIFS(시군구_병원급!$E$5:$E$3668,시군구_병원급!$A$5:$A$3668,$A1944,시군구_병원급!$D$5:$D$3668,$D1944)</f>
        <v>0</v>
      </c>
      <c r="AZ1944" s="14" t="n">
        <f aca="false">SUMIFS(시군구_병원급!$F$5:$F$3668,시군구_병원급!$A$5:$A$3668,$A1944,시군구_병원급!$D$5:$D$3668,$D1944)</f>
        <v>0</v>
      </c>
      <c r="BA1944" s="14" t="n">
        <f aca="false">SUMIFS(시군구_병원급!$G$5:$G$3668,시군구_병원급!$A$5:$A$3668,$A1944,시군구_병원급!$D$5:$D$3668,$D1944)</f>
        <v>1</v>
      </c>
      <c r="BB1944" s="14" t="n">
        <f aca="false">SUMIFS(시군구_병원급!$H$5:$H$3668,시군구_병원급!$A$5:$A$3668,$A1944,시군구_병원급!$D$5:$D$3668,$D1944)</f>
        <v>5</v>
      </c>
      <c r="BC1944" s="16" t="n">
        <f aca="false">K1944+AY1944</f>
        <v>0</v>
      </c>
      <c r="BD1944" s="17" t="n">
        <f aca="false">IF(E1944=0,"",(K1944+AY1944)/E1944*1000)</f>
        <v>0</v>
      </c>
      <c r="BE1944" s="16" t="n">
        <f aca="false">AY1944-SUMIFS(시군구_병원급!$E$5:$E$3668,시군구_병원급!$A$5:$A$3668,$A1944,시군구_병원급!$D$5:$D$3668,$D1944-3)</f>
        <v>0</v>
      </c>
      <c r="BF1944" s="16" t="n">
        <f aca="false">IF(AY1944=0,1,0)</f>
        <v>1</v>
      </c>
      <c r="BG1944" s="16" t="n">
        <f aca="false">IF(K1944+AY1944=0,1,0)</f>
        <v>1</v>
      </c>
      <c r="BH1944" s="16" t="n">
        <f aca="false">AF1944+AG1944+AH1944</f>
        <v>3</v>
      </c>
      <c r="BI1944" s="18" t="n">
        <f aca="false">IF(H1944=0,"",BH1944/H1944)</f>
        <v>0.428571428571429</v>
      </c>
      <c r="BJ1944" s="16" t="n">
        <f aca="false">IF(AP1944="","",AP1944+AN1944)</f>
        <v>1</v>
      </c>
    </row>
    <row r="1945" customFormat="false" ht="15" hidden="false" customHeight="true" outlineLevel="0" collapsed="false">
      <c r="A1945" s="9" t="s">
        <v>273</v>
      </c>
      <c r="B1945" s="10" t="s">
        <v>265</v>
      </c>
      <c r="C1945" s="10" t="s">
        <v>274</v>
      </c>
      <c r="D1945" s="9" t="n">
        <v>2024</v>
      </c>
      <c r="E1945" s="11" t="n">
        <v>806</v>
      </c>
      <c r="F1945" s="11" t="n">
        <v>106</v>
      </c>
      <c r="G1945" s="11" t="n">
        <v>111</v>
      </c>
      <c r="H1945" s="11" t="n">
        <v>15</v>
      </c>
      <c r="I1945" s="11" t="n">
        <v>827</v>
      </c>
      <c r="J1945" s="11" t="n">
        <v>576</v>
      </c>
      <c r="K1945" s="11" t="n">
        <v>1</v>
      </c>
      <c r="L1945" s="12" t="n">
        <v>18.6104218362283</v>
      </c>
      <c r="M1945" s="12" t="n">
        <v>1.24069478908189</v>
      </c>
      <c r="N1945" s="13" t="n">
        <v>0.696493349455865</v>
      </c>
      <c r="O1945" s="13" t="n">
        <v>1.02605459057072</v>
      </c>
      <c r="P1945" s="13" t="n">
        <v>0.137717121588089</v>
      </c>
      <c r="Q1945" s="13" t="n">
        <v>-0.305172413793103</v>
      </c>
      <c r="R1945" s="13" t="n">
        <v>-0.274509803921569</v>
      </c>
      <c r="S1945" s="11" t="n">
        <v>0</v>
      </c>
      <c r="T1945" s="13" t="n">
        <v>0</v>
      </c>
      <c r="U1945" s="13" t="n">
        <v>0</v>
      </c>
      <c r="V1945" s="11" t="n">
        <v>0</v>
      </c>
      <c r="W1945" s="13"/>
      <c r="X1945" s="11"/>
      <c r="Y1945" s="11"/>
      <c r="Z1945" s="11"/>
      <c r="AA1945" s="11"/>
      <c r="AB1945" s="10" t="s">
        <v>516</v>
      </c>
      <c r="AC1945" s="11" t="n">
        <v>6</v>
      </c>
      <c r="AD1945" s="11" t="n">
        <v>5</v>
      </c>
      <c r="AE1945" s="11" t="n">
        <v>0</v>
      </c>
      <c r="AF1945" s="11" t="n">
        <v>0</v>
      </c>
      <c r="AG1945" s="11" t="n">
        <v>4</v>
      </c>
      <c r="AH1945" s="11" t="n">
        <v>0</v>
      </c>
      <c r="AI1945" s="13" t="n">
        <v>0.4</v>
      </c>
      <c r="AJ1945" s="13" t="n">
        <v>0.333333333333333</v>
      </c>
      <c r="AK1945" s="13" t="n">
        <v>0</v>
      </c>
      <c r="AL1945" s="13" t="n">
        <v>0</v>
      </c>
      <c r="AM1945" s="13" t="n">
        <v>0.266666666666667</v>
      </c>
      <c r="AN1945" s="11" t="n">
        <v>0</v>
      </c>
      <c r="AO1945" s="13" t="n">
        <v>0</v>
      </c>
      <c r="AP1945" s="11" t="n">
        <v>0</v>
      </c>
      <c r="AQ1945" s="11" t="n">
        <v>0</v>
      </c>
      <c r="AR1945" s="13" t="n">
        <v>0</v>
      </c>
      <c r="AS1945" s="13" t="n">
        <v>0</v>
      </c>
      <c r="AT1945" s="14" t="n">
        <f aca="false">SUMIFS(시도_소아과개폐업!$C$5:$C$293,시도_소아과개폐업!$A$5:$A$293,$D1945,시도_소아과개폐업!$B$5:$B$293,$B1945)</f>
        <v>7</v>
      </c>
      <c r="AU1945" s="14" t="n">
        <f aca="false">SUMIFS(시도_소아과개폐업!$D$5:$D$293,시도_소아과개폐업!$A$5:$A$293,$D1945,시도_소아과개폐업!$B$5:$B$293,$B1945)</f>
        <v>6</v>
      </c>
      <c r="AV1945" s="14" t="n">
        <f aca="false">SUMIFS(시도_소아과개폐업!$F$5:$F$293,시도_소아과개폐업!$A$5:$A$293,$D1945,시도_소아과개폐업!$B$5:$B$293,$B1945)</f>
        <v>1</v>
      </c>
      <c r="AW1945" s="15" t="n">
        <f aca="false">SUMIFS(시도_소아과개폐업!$G$5:$G$293,시도_소아과개폐업!$A$5:$A$293,$D1945,시도_소아과개폐업!$B$5:$B$293,$B1945)</f>
        <v>0.107142857142857</v>
      </c>
      <c r="AX1945" s="14" t="n">
        <f aca="false">SUMIFS(시도_소아과개폐업!$H$5:$H$293,시도_소아과개폐업!$A$5:$A$293,$D1945,시도_소아과개폐업!$B$5:$B$293,$B1945)</f>
        <v>22</v>
      </c>
      <c r="AY1945" s="14" t="n">
        <f aca="false">SUMIFS(시군구_병원급!$E$5:$E$3668,시군구_병원급!$A$5:$A$3668,$A1945,시군구_병원급!$D$5:$D$3668,$D1945)</f>
        <v>0</v>
      </c>
      <c r="AZ1945" s="14" t="n">
        <f aca="false">SUMIFS(시군구_병원급!$F$5:$F$3668,시군구_병원급!$A$5:$A$3668,$A1945,시군구_병원급!$D$5:$D$3668,$D1945)</f>
        <v>1</v>
      </c>
      <c r="BA1945" s="14" t="n">
        <f aca="false">SUMIFS(시군구_병원급!$G$5:$G$3668,시군구_병원급!$A$5:$A$3668,$A1945,시군구_병원급!$D$5:$D$3668,$D1945)</f>
        <v>1</v>
      </c>
      <c r="BB1945" s="14" t="n">
        <f aca="false">SUMIFS(시군구_병원급!$H$5:$H$3668,시군구_병원급!$A$5:$A$3668,$A1945,시군구_병원급!$D$5:$D$3668,$D1945)</f>
        <v>4</v>
      </c>
      <c r="BC1945" s="16" t="n">
        <f aca="false">K1945+AY1945</f>
        <v>1</v>
      </c>
      <c r="BD1945" s="17" t="n">
        <f aca="false">IF(E1945=0,"",(K1945+AY1945)/E1945*1000)</f>
        <v>1.24069478908189</v>
      </c>
      <c r="BE1945" s="16" t="n">
        <f aca="false">AY1945-SUMIFS(시군구_병원급!$E$5:$E$3668,시군구_병원급!$A$5:$A$3668,$A1945,시군구_병원급!$D$5:$D$3668,$D1945-3)</f>
        <v>0</v>
      </c>
      <c r="BF1945" s="16" t="n">
        <f aca="false">IF(AY1945=0,1,0)</f>
        <v>1</v>
      </c>
      <c r="BG1945" s="16" t="n">
        <f aca="false">IF(K1945+AY1945=0,1,0)</f>
        <v>0</v>
      </c>
      <c r="BH1945" s="16" t="n">
        <f aca="false">AF1945+AG1945+AH1945</f>
        <v>4</v>
      </c>
      <c r="BI1945" s="18" t="n">
        <f aca="false">IF(H1945=0,"",BH1945/H1945)</f>
        <v>0.266666666666667</v>
      </c>
      <c r="BJ1945" s="16" t="n">
        <f aca="false">IF(AP1945="","",AP1945+AN1945)</f>
        <v>0</v>
      </c>
    </row>
    <row r="1946" customFormat="false" ht="15" hidden="false" customHeight="true" outlineLevel="0" collapsed="false">
      <c r="A1946" s="9" t="s">
        <v>275</v>
      </c>
      <c r="B1946" s="10" t="s">
        <v>265</v>
      </c>
      <c r="C1946" s="10" t="s">
        <v>276</v>
      </c>
      <c r="D1946" s="9" t="n">
        <v>2024</v>
      </c>
      <c r="E1946" s="11" t="n">
        <v>685</v>
      </c>
      <c r="F1946" s="11" t="n">
        <v>86</v>
      </c>
      <c r="G1946" s="11" t="n">
        <v>96</v>
      </c>
      <c r="H1946" s="11" t="n">
        <v>16</v>
      </c>
      <c r="I1946" s="11" t="n">
        <v>1017</v>
      </c>
      <c r="J1946" s="11" t="n">
        <v>431</v>
      </c>
      <c r="K1946" s="11" t="n">
        <v>0</v>
      </c>
      <c r="L1946" s="12" t="n">
        <v>23.3576642335766</v>
      </c>
      <c r="M1946" s="12" t="n">
        <v>0</v>
      </c>
      <c r="N1946" s="13" t="n">
        <v>0.423795476892822</v>
      </c>
      <c r="O1946" s="13" t="n">
        <v>1.48467153284672</v>
      </c>
      <c r="P1946" s="13" t="n">
        <v>0.14014598540146</v>
      </c>
      <c r="Q1946" s="13" t="n">
        <v>-0.372135655362053</v>
      </c>
      <c r="R1946" s="13" t="n">
        <v>-0.39622641509434</v>
      </c>
      <c r="S1946" s="11" t="n">
        <v>0</v>
      </c>
      <c r="T1946" s="13" t="n">
        <v>0</v>
      </c>
      <c r="U1946" s="13" t="n">
        <v>-0.0183397683397684</v>
      </c>
      <c r="V1946" s="11" t="n">
        <v>1</v>
      </c>
      <c r="W1946" s="13"/>
      <c r="X1946" s="11"/>
      <c r="Y1946" s="11"/>
      <c r="Z1946" s="11"/>
      <c r="AA1946" s="11"/>
      <c r="AB1946" s="10" t="s">
        <v>516</v>
      </c>
      <c r="AC1946" s="11" t="n">
        <v>4</v>
      </c>
      <c r="AD1946" s="11" t="n">
        <v>4</v>
      </c>
      <c r="AE1946" s="11" t="n">
        <v>0</v>
      </c>
      <c r="AF1946" s="11" t="n">
        <v>1</v>
      </c>
      <c r="AG1946" s="11" t="n">
        <v>6</v>
      </c>
      <c r="AH1946" s="11" t="n">
        <v>1</v>
      </c>
      <c r="AI1946" s="13" t="n">
        <v>0.25</v>
      </c>
      <c r="AJ1946" s="13" t="n">
        <v>0.25</v>
      </c>
      <c r="AK1946" s="13" t="n">
        <v>0</v>
      </c>
      <c r="AL1946" s="13" t="n">
        <v>0.0625</v>
      </c>
      <c r="AM1946" s="13" t="n">
        <v>0.375</v>
      </c>
      <c r="AN1946" s="11" t="n">
        <v>0</v>
      </c>
      <c r="AO1946" s="13" t="n">
        <v>0</v>
      </c>
      <c r="AP1946" s="11" t="n">
        <v>0</v>
      </c>
      <c r="AQ1946" s="11" t="n">
        <v>0</v>
      </c>
      <c r="AR1946" s="13" t="n">
        <v>0</v>
      </c>
      <c r="AS1946" s="13" t="n">
        <v>0</v>
      </c>
      <c r="AT1946" s="14" t="n">
        <f aca="false">SUMIFS(시도_소아과개폐업!$C$5:$C$293,시도_소아과개폐업!$A$5:$A$293,$D1946,시도_소아과개폐업!$B$5:$B$293,$B1946)</f>
        <v>7</v>
      </c>
      <c r="AU1946" s="14" t="n">
        <f aca="false">SUMIFS(시도_소아과개폐업!$D$5:$D$293,시도_소아과개폐업!$A$5:$A$293,$D1946,시도_소아과개폐업!$B$5:$B$293,$B1946)</f>
        <v>6</v>
      </c>
      <c r="AV1946" s="14" t="n">
        <f aca="false">SUMIFS(시도_소아과개폐업!$F$5:$F$293,시도_소아과개폐업!$A$5:$A$293,$D1946,시도_소아과개폐업!$B$5:$B$293,$B1946)</f>
        <v>1</v>
      </c>
      <c r="AW1946" s="15" t="n">
        <f aca="false">SUMIFS(시도_소아과개폐업!$G$5:$G$293,시도_소아과개폐업!$A$5:$A$293,$D1946,시도_소아과개폐업!$B$5:$B$293,$B1946)</f>
        <v>0.107142857142857</v>
      </c>
      <c r="AX1946" s="14" t="n">
        <f aca="false">SUMIFS(시도_소아과개폐업!$H$5:$H$293,시도_소아과개폐업!$A$5:$A$293,$D1946,시도_소아과개폐업!$B$5:$B$293,$B1946)</f>
        <v>22</v>
      </c>
      <c r="AY1946" s="14" t="n">
        <f aca="false">SUMIFS(시군구_병원급!$E$5:$E$3668,시군구_병원급!$A$5:$A$3668,$A1946,시군구_병원급!$D$5:$D$3668,$D1946)</f>
        <v>1</v>
      </c>
      <c r="AZ1946" s="14" t="n">
        <f aca="false">SUMIFS(시군구_병원급!$F$5:$F$3668,시군구_병원급!$A$5:$A$3668,$A1946,시군구_병원급!$D$5:$D$3668,$D1946)</f>
        <v>0</v>
      </c>
      <c r="BA1946" s="14" t="n">
        <f aca="false">SUMIFS(시군구_병원급!$G$5:$G$3668,시군구_병원급!$A$5:$A$3668,$A1946,시군구_병원급!$D$5:$D$3668,$D1946)</f>
        <v>1</v>
      </c>
      <c r="BB1946" s="14" t="n">
        <f aca="false">SUMIFS(시군구_병원급!$H$5:$H$3668,시군구_병원급!$A$5:$A$3668,$A1946,시군구_병원급!$D$5:$D$3668,$D1946)</f>
        <v>4</v>
      </c>
      <c r="BC1946" s="16" t="n">
        <f aca="false">K1946+AY1946</f>
        <v>1</v>
      </c>
      <c r="BD1946" s="17" t="n">
        <f aca="false">IF(E1946=0,"",(K1946+AY1946)/E1946*1000)</f>
        <v>1.45985401459854</v>
      </c>
      <c r="BE1946" s="16" t="n">
        <f aca="false">AY1946-SUMIFS(시군구_병원급!$E$5:$E$3668,시군구_병원급!$A$5:$A$3668,$A1946,시군구_병원급!$D$5:$D$3668,$D1946-3)</f>
        <v>0</v>
      </c>
      <c r="BF1946" s="16" t="n">
        <f aca="false">IF(AY1946=0,1,0)</f>
        <v>0</v>
      </c>
      <c r="BG1946" s="16" t="n">
        <f aca="false">IF(K1946+AY1946=0,1,0)</f>
        <v>0</v>
      </c>
      <c r="BH1946" s="16" t="n">
        <f aca="false">AF1946+AG1946+AH1946</f>
        <v>8</v>
      </c>
      <c r="BI1946" s="18" t="n">
        <f aca="false">IF(H1946=0,"",BH1946/H1946)</f>
        <v>0.5</v>
      </c>
      <c r="BJ1946" s="16" t="n">
        <f aca="false">IF(AP1946="","",AP1946+AN1946)</f>
        <v>0</v>
      </c>
    </row>
    <row r="1947" customFormat="false" ht="15" hidden="false" customHeight="true" outlineLevel="0" collapsed="false">
      <c r="A1947" s="9" t="s">
        <v>277</v>
      </c>
      <c r="B1947" s="10" t="s">
        <v>265</v>
      </c>
      <c r="C1947" s="10" t="s">
        <v>278</v>
      </c>
      <c r="D1947" s="9" t="n">
        <v>2024</v>
      </c>
      <c r="E1947" s="11" t="n">
        <v>1239</v>
      </c>
      <c r="F1947" s="11" t="n">
        <v>204</v>
      </c>
      <c r="G1947" s="11" t="n">
        <v>208</v>
      </c>
      <c r="H1947" s="11" t="n">
        <v>22</v>
      </c>
      <c r="I1947" s="11" t="n">
        <v>1262</v>
      </c>
      <c r="J1947" s="11" t="n">
        <v>911</v>
      </c>
      <c r="K1947" s="11" t="n">
        <v>1</v>
      </c>
      <c r="L1947" s="12" t="n">
        <v>17.7562550443906</v>
      </c>
      <c r="M1947" s="12" t="n">
        <v>0.807102502017756</v>
      </c>
      <c r="N1947" s="13" t="n">
        <v>0.721870047543582</v>
      </c>
      <c r="O1947" s="13" t="n">
        <v>1.01856335754641</v>
      </c>
      <c r="P1947" s="13" t="n">
        <v>0.167877320419693</v>
      </c>
      <c r="Q1947" s="13" t="n">
        <v>-0.203215434083601</v>
      </c>
      <c r="R1947" s="13" t="n">
        <v>0.149171270718232</v>
      </c>
      <c r="S1947" s="11" t="n">
        <v>0</v>
      </c>
      <c r="T1947" s="13" t="n">
        <v>-0.12</v>
      </c>
      <c r="U1947" s="13" t="n">
        <v>-0.269253039953677</v>
      </c>
      <c r="V1947" s="11" t="n">
        <v>0</v>
      </c>
      <c r="W1947" s="13"/>
      <c r="X1947" s="11"/>
      <c r="Y1947" s="11"/>
      <c r="Z1947" s="11"/>
      <c r="AA1947" s="11"/>
      <c r="AB1947" s="10" t="s">
        <v>516</v>
      </c>
      <c r="AC1947" s="11" t="n">
        <v>5</v>
      </c>
      <c r="AD1947" s="11" t="n">
        <v>11</v>
      </c>
      <c r="AE1947" s="11" t="n">
        <v>1</v>
      </c>
      <c r="AF1947" s="11" t="n">
        <v>2</v>
      </c>
      <c r="AG1947" s="11" t="n">
        <v>3</v>
      </c>
      <c r="AH1947" s="11" t="n">
        <v>0</v>
      </c>
      <c r="AI1947" s="13" t="n">
        <v>0.227272727272727</v>
      </c>
      <c r="AJ1947" s="13" t="n">
        <v>0.5</v>
      </c>
      <c r="AK1947" s="13" t="n">
        <v>0.0454545454545455</v>
      </c>
      <c r="AL1947" s="13" t="n">
        <v>0.0909090909090909</v>
      </c>
      <c r="AM1947" s="13" t="n">
        <v>0.136363636363636</v>
      </c>
      <c r="AN1947" s="11" t="n">
        <v>1</v>
      </c>
      <c r="AO1947" s="13" t="n">
        <v>0.0434782608695652</v>
      </c>
      <c r="AP1947" s="11" t="n">
        <v>3</v>
      </c>
      <c r="AQ1947" s="11" t="n">
        <v>0</v>
      </c>
      <c r="AR1947" s="13" t="n">
        <v>0.115384615384615</v>
      </c>
      <c r="AS1947" s="13" t="n">
        <v>0</v>
      </c>
      <c r="AT1947" s="14" t="n">
        <f aca="false">SUMIFS(시도_소아과개폐업!$C$5:$C$293,시도_소아과개폐업!$A$5:$A$293,$D1947,시도_소아과개폐업!$B$5:$B$293,$B1947)</f>
        <v>7</v>
      </c>
      <c r="AU1947" s="14" t="n">
        <f aca="false">SUMIFS(시도_소아과개폐업!$D$5:$D$293,시도_소아과개폐업!$A$5:$A$293,$D1947,시도_소아과개폐업!$B$5:$B$293,$B1947)</f>
        <v>6</v>
      </c>
      <c r="AV1947" s="14" t="n">
        <f aca="false">SUMIFS(시도_소아과개폐업!$F$5:$F$293,시도_소아과개폐업!$A$5:$A$293,$D1947,시도_소아과개폐업!$B$5:$B$293,$B1947)</f>
        <v>1</v>
      </c>
      <c r="AW1947" s="15" t="n">
        <f aca="false">SUMIFS(시도_소아과개폐업!$G$5:$G$293,시도_소아과개폐업!$A$5:$A$293,$D1947,시도_소아과개폐업!$B$5:$B$293,$B1947)</f>
        <v>0.107142857142857</v>
      </c>
      <c r="AX1947" s="14" t="n">
        <f aca="false">SUMIFS(시도_소아과개폐업!$H$5:$H$293,시도_소아과개폐업!$A$5:$A$293,$D1947,시도_소아과개폐업!$B$5:$B$293,$B1947)</f>
        <v>22</v>
      </c>
      <c r="AY1947" s="14" t="n">
        <f aca="false">SUMIFS(시군구_병원급!$E$5:$E$3668,시군구_병원급!$A$5:$A$3668,$A1947,시군구_병원급!$D$5:$D$3668,$D1947)</f>
        <v>0</v>
      </c>
      <c r="AZ1947" s="14" t="n">
        <f aca="false">SUMIFS(시군구_병원급!$F$5:$F$3668,시군구_병원급!$A$5:$A$3668,$A1947,시군구_병원급!$D$5:$D$3668,$D1947)</f>
        <v>0</v>
      </c>
      <c r="BA1947" s="14" t="n">
        <f aca="false">SUMIFS(시군구_병원급!$G$5:$G$3668,시군구_병원급!$A$5:$A$3668,$A1947,시군구_병원급!$D$5:$D$3668,$D1947)</f>
        <v>1</v>
      </c>
      <c r="BB1947" s="14" t="n">
        <f aca="false">SUMIFS(시군구_병원급!$H$5:$H$3668,시군구_병원급!$A$5:$A$3668,$A1947,시군구_병원급!$D$5:$D$3668,$D1947)</f>
        <v>2</v>
      </c>
      <c r="BC1947" s="16" t="n">
        <f aca="false">K1947+AY1947</f>
        <v>1</v>
      </c>
      <c r="BD1947" s="17" t="n">
        <f aca="false">IF(E1947=0,"",(K1947+AY1947)/E1947*1000)</f>
        <v>0.807102502017756</v>
      </c>
      <c r="BE1947" s="16" t="n">
        <f aca="false">AY1947-SUMIFS(시군구_병원급!$E$5:$E$3668,시군구_병원급!$A$5:$A$3668,$A1947,시군구_병원급!$D$5:$D$3668,$D1947-3)</f>
        <v>0</v>
      </c>
      <c r="BF1947" s="16" t="n">
        <f aca="false">IF(AY1947=0,1,0)</f>
        <v>1</v>
      </c>
      <c r="BG1947" s="16" t="n">
        <f aca="false">IF(K1947+AY1947=0,1,0)</f>
        <v>0</v>
      </c>
      <c r="BH1947" s="16" t="n">
        <f aca="false">AF1947+AG1947+AH1947</f>
        <v>5</v>
      </c>
      <c r="BI1947" s="18" t="n">
        <f aca="false">IF(H1947=0,"",BH1947/H1947)</f>
        <v>0.227272727272727</v>
      </c>
      <c r="BJ1947" s="16" t="n">
        <f aca="false">IF(AP1947="","",AP1947+AN1947)</f>
        <v>4</v>
      </c>
    </row>
    <row r="1948" customFormat="false" ht="15" hidden="false" customHeight="true" outlineLevel="0" collapsed="false">
      <c r="A1948" s="9" t="s">
        <v>279</v>
      </c>
      <c r="B1948" s="10" t="s">
        <v>265</v>
      </c>
      <c r="C1948" s="10" t="s">
        <v>280</v>
      </c>
      <c r="D1948" s="9" t="n">
        <v>2024</v>
      </c>
      <c r="E1948" s="11" t="n">
        <v>3260</v>
      </c>
      <c r="F1948" s="11" t="n">
        <v>496</v>
      </c>
      <c r="G1948" s="11" t="n">
        <v>498</v>
      </c>
      <c r="H1948" s="11" t="n">
        <v>50</v>
      </c>
      <c r="I1948" s="11" t="n">
        <v>3155</v>
      </c>
      <c r="J1948" s="11" t="n">
        <v>2190</v>
      </c>
      <c r="K1948" s="11" t="n">
        <v>4</v>
      </c>
      <c r="L1948" s="12" t="n">
        <v>15.3374233128834</v>
      </c>
      <c r="M1948" s="12" t="n">
        <v>1.22699386503068</v>
      </c>
      <c r="N1948" s="13" t="n">
        <v>0.694136291600634</v>
      </c>
      <c r="O1948" s="13" t="n">
        <v>0.967791411042945</v>
      </c>
      <c r="P1948" s="13" t="n">
        <v>0.152760736196319</v>
      </c>
      <c r="Q1948" s="13" t="n">
        <v>-0.16474506789649</v>
      </c>
      <c r="R1948" s="13" t="n">
        <v>-0.0138613861386139</v>
      </c>
      <c r="S1948" s="11" t="n">
        <v>0</v>
      </c>
      <c r="T1948" s="13" t="n">
        <v>0</v>
      </c>
      <c r="U1948" s="13" t="n">
        <v>-0.00910804020100497</v>
      </c>
      <c r="V1948" s="11" t="n">
        <v>0</v>
      </c>
      <c r="W1948" s="13"/>
      <c r="X1948" s="11"/>
      <c r="Y1948" s="11"/>
      <c r="Z1948" s="11"/>
      <c r="AA1948" s="11"/>
      <c r="AB1948" s="10" t="s">
        <v>516</v>
      </c>
      <c r="AC1948" s="11" t="n">
        <v>14</v>
      </c>
      <c r="AD1948" s="11" t="n">
        <v>13</v>
      </c>
      <c r="AE1948" s="11" t="n">
        <v>12</v>
      </c>
      <c r="AF1948" s="11" t="n">
        <v>2</v>
      </c>
      <c r="AG1948" s="11" t="n">
        <v>9</v>
      </c>
      <c r="AH1948" s="11" t="n">
        <v>0</v>
      </c>
      <c r="AI1948" s="13" t="n">
        <v>0.28</v>
      </c>
      <c r="AJ1948" s="13" t="n">
        <v>0.26</v>
      </c>
      <c r="AK1948" s="13" t="n">
        <v>0.24</v>
      </c>
      <c r="AL1948" s="13" t="n">
        <v>0.04</v>
      </c>
      <c r="AM1948" s="13" t="n">
        <v>0.18</v>
      </c>
      <c r="AN1948" s="11" t="n">
        <v>0</v>
      </c>
      <c r="AO1948" s="13" t="n">
        <v>0</v>
      </c>
      <c r="AP1948" s="11" t="n">
        <v>2</v>
      </c>
      <c r="AQ1948" s="11" t="n">
        <v>2</v>
      </c>
      <c r="AR1948" s="13" t="n">
        <v>0.04</v>
      </c>
      <c r="AS1948" s="13" t="n">
        <v>0.04</v>
      </c>
      <c r="AT1948" s="14" t="n">
        <f aca="false">SUMIFS(시도_소아과개폐업!$C$5:$C$293,시도_소아과개폐업!$A$5:$A$293,$D1948,시도_소아과개폐업!$B$5:$B$293,$B1948)</f>
        <v>7</v>
      </c>
      <c r="AU1948" s="14" t="n">
        <f aca="false">SUMIFS(시도_소아과개폐업!$D$5:$D$293,시도_소아과개폐업!$A$5:$A$293,$D1948,시도_소아과개폐업!$B$5:$B$293,$B1948)</f>
        <v>6</v>
      </c>
      <c r="AV1948" s="14" t="n">
        <f aca="false">SUMIFS(시도_소아과개폐업!$F$5:$F$293,시도_소아과개폐업!$A$5:$A$293,$D1948,시도_소아과개폐업!$B$5:$B$293,$B1948)</f>
        <v>1</v>
      </c>
      <c r="AW1948" s="15" t="n">
        <f aca="false">SUMIFS(시도_소아과개폐업!$G$5:$G$293,시도_소아과개폐업!$A$5:$A$293,$D1948,시도_소아과개폐업!$B$5:$B$293,$B1948)</f>
        <v>0.107142857142857</v>
      </c>
      <c r="AX1948" s="14" t="n">
        <f aca="false">SUMIFS(시도_소아과개폐업!$H$5:$H$293,시도_소아과개폐업!$A$5:$A$293,$D1948,시도_소아과개폐업!$B$5:$B$293,$B1948)</f>
        <v>22</v>
      </c>
      <c r="AY1948" s="14" t="n">
        <f aca="false">SUMIFS(시군구_병원급!$E$5:$E$3668,시군구_병원급!$A$5:$A$3668,$A1948,시군구_병원급!$D$5:$D$3668,$D1948)</f>
        <v>0</v>
      </c>
      <c r="AZ1948" s="14" t="n">
        <f aca="false">SUMIFS(시군구_병원급!$F$5:$F$3668,시군구_병원급!$A$5:$A$3668,$A1948,시군구_병원급!$D$5:$D$3668,$D1948)</f>
        <v>1</v>
      </c>
      <c r="BA1948" s="14" t="n">
        <f aca="false">SUMIFS(시군구_병원급!$G$5:$G$3668,시군구_병원급!$A$5:$A$3668,$A1948,시군구_병원급!$D$5:$D$3668,$D1948)</f>
        <v>2</v>
      </c>
      <c r="BB1948" s="14" t="n">
        <f aca="false">SUMIFS(시군구_병원급!$H$5:$H$3668,시군구_병원급!$A$5:$A$3668,$A1948,시군구_병원급!$D$5:$D$3668,$D1948)</f>
        <v>4</v>
      </c>
      <c r="BC1948" s="16" t="n">
        <f aca="false">K1948+AY1948</f>
        <v>4</v>
      </c>
      <c r="BD1948" s="17" t="n">
        <f aca="false">IF(E1948=0,"",(K1948+AY1948)/E1948*1000)</f>
        <v>1.22699386503067</v>
      </c>
      <c r="BE1948" s="16" t="n">
        <f aca="false">AY1948-SUMIFS(시군구_병원급!$E$5:$E$3668,시군구_병원급!$A$5:$A$3668,$A1948,시군구_병원급!$D$5:$D$3668,$D1948-3)</f>
        <v>0</v>
      </c>
      <c r="BF1948" s="16" t="n">
        <f aca="false">IF(AY1948=0,1,0)</f>
        <v>1</v>
      </c>
      <c r="BG1948" s="16" t="n">
        <f aca="false">IF(K1948+AY1948=0,1,0)</f>
        <v>0</v>
      </c>
      <c r="BH1948" s="16" t="n">
        <f aca="false">AF1948+AG1948+AH1948</f>
        <v>11</v>
      </c>
      <c r="BI1948" s="18" t="n">
        <f aca="false">IF(H1948=0,"",BH1948/H1948)</f>
        <v>0.22</v>
      </c>
      <c r="BJ1948" s="16" t="n">
        <f aca="false">IF(AP1948="","",AP1948+AN1948)</f>
        <v>2</v>
      </c>
    </row>
    <row r="1949" customFormat="false" ht="15" hidden="false" customHeight="true" outlineLevel="0" collapsed="false">
      <c r="A1949" s="9" t="s">
        <v>281</v>
      </c>
      <c r="B1949" s="10" t="s">
        <v>265</v>
      </c>
      <c r="C1949" s="10" t="s">
        <v>282</v>
      </c>
      <c r="D1949" s="9" t="n">
        <v>2024</v>
      </c>
      <c r="E1949" s="11" t="n">
        <v>518</v>
      </c>
      <c r="F1949" s="11" t="n">
        <v>67</v>
      </c>
      <c r="G1949" s="11" t="n">
        <v>69</v>
      </c>
      <c r="H1949" s="11" t="n">
        <v>11</v>
      </c>
      <c r="I1949" s="11" t="n">
        <v>703</v>
      </c>
      <c r="J1949" s="11" t="n">
        <v>303</v>
      </c>
      <c r="K1949" s="11" t="n">
        <v>0</v>
      </c>
      <c r="L1949" s="12" t="n">
        <v>21.2355212355212</v>
      </c>
      <c r="M1949" s="12" t="n">
        <v>0</v>
      </c>
      <c r="N1949" s="13" t="n">
        <v>0.431009957325747</v>
      </c>
      <c r="O1949" s="13" t="n">
        <v>1.35714285714286</v>
      </c>
      <c r="P1949" s="13" t="n">
        <v>0.133204633204633</v>
      </c>
      <c r="Q1949" s="13" t="n">
        <v>-0.135225375626043</v>
      </c>
      <c r="R1949" s="13" t="n">
        <v>-0.168674698795181</v>
      </c>
      <c r="S1949" s="11" t="n">
        <v>0</v>
      </c>
      <c r="T1949" s="13" t="n">
        <v>0</v>
      </c>
      <c r="U1949" s="13" t="n">
        <v>0.0173661360347324</v>
      </c>
      <c r="V1949" s="11" t="n">
        <v>1</v>
      </c>
      <c r="W1949" s="13"/>
      <c r="X1949" s="11"/>
      <c r="Y1949" s="11"/>
      <c r="Z1949" s="11"/>
      <c r="AA1949" s="11"/>
      <c r="AB1949" s="10" t="s">
        <v>516</v>
      </c>
      <c r="AC1949" s="11" t="n">
        <v>2</v>
      </c>
      <c r="AD1949" s="11" t="n">
        <v>0</v>
      </c>
      <c r="AE1949" s="11" t="n">
        <v>1</v>
      </c>
      <c r="AF1949" s="11" t="n">
        <v>1</v>
      </c>
      <c r="AG1949" s="11" t="n">
        <v>7</v>
      </c>
      <c r="AH1949" s="11" t="n">
        <v>0</v>
      </c>
      <c r="AI1949" s="13" t="n">
        <v>0.181818181818182</v>
      </c>
      <c r="AJ1949" s="13" t="n">
        <v>0</v>
      </c>
      <c r="AK1949" s="13" t="n">
        <v>0.0909090909090909</v>
      </c>
      <c r="AL1949" s="13" t="n">
        <v>0.0909090909090909</v>
      </c>
      <c r="AM1949" s="13" t="n">
        <v>0.636363636363636</v>
      </c>
      <c r="AN1949" s="11" t="n">
        <v>0</v>
      </c>
      <c r="AO1949" s="13" t="n">
        <v>0</v>
      </c>
      <c r="AP1949" s="11" t="n">
        <v>1</v>
      </c>
      <c r="AQ1949" s="11" t="n">
        <v>1</v>
      </c>
      <c r="AR1949" s="13" t="n">
        <v>0.0909090909090909</v>
      </c>
      <c r="AS1949" s="13" t="n">
        <v>0.0909090909090909</v>
      </c>
      <c r="AT1949" s="14" t="n">
        <f aca="false">SUMIFS(시도_소아과개폐업!$C$5:$C$293,시도_소아과개폐업!$A$5:$A$293,$D1949,시도_소아과개폐업!$B$5:$B$293,$B1949)</f>
        <v>7</v>
      </c>
      <c r="AU1949" s="14" t="n">
        <f aca="false">SUMIFS(시도_소아과개폐업!$D$5:$D$293,시도_소아과개폐업!$A$5:$A$293,$D1949,시도_소아과개폐업!$B$5:$B$293,$B1949)</f>
        <v>6</v>
      </c>
      <c r="AV1949" s="14" t="n">
        <f aca="false">SUMIFS(시도_소아과개폐업!$F$5:$F$293,시도_소아과개폐업!$A$5:$A$293,$D1949,시도_소아과개폐업!$B$5:$B$293,$B1949)</f>
        <v>1</v>
      </c>
      <c r="AW1949" s="15" t="n">
        <f aca="false">SUMIFS(시도_소아과개폐업!$G$5:$G$293,시도_소아과개폐업!$A$5:$A$293,$D1949,시도_소아과개폐업!$B$5:$B$293,$B1949)</f>
        <v>0.107142857142857</v>
      </c>
      <c r="AX1949" s="14" t="n">
        <f aca="false">SUMIFS(시도_소아과개폐업!$H$5:$H$293,시도_소아과개폐업!$A$5:$A$293,$D1949,시도_소아과개폐업!$B$5:$B$293,$B1949)</f>
        <v>22</v>
      </c>
      <c r="AY1949" s="14" t="n">
        <f aca="false">SUMIFS(시군구_병원급!$E$5:$E$3668,시군구_병원급!$A$5:$A$3668,$A1949,시군구_병원급!$D$5:$D$3668,$D1949)</f>
        <v>0</v>
      </c>
      <c r="AZ1949" s="14" t="n">
        <f aca="false">SUMIFS(시군구_병원급!$F$5:$F$3668,시군구_병원급!$A$5:$A$3668,$A1949,시군구_병원급!$D$5:$D$3668,$D1949)</f>
        <v>0</v>
      </c>
      <c r="BA1949" s="14" t="n">
        <f aca="false">SUMIFS(시군구_병원급!$G$5:$G$3668,시군구_병원급!$A$5:$A$3668,$A1949,시군구_병원급!$D$5:$D$3668,$D1949)</f>
        <v>2</v>
      </c>
      <c r="BB1949" s="14" t="n">
        <f aca="false">SUMIFS(시군구_병원급!$H$5:$H$3668,시군구_병원급!$A$5:$A$3668,$A1949,시군구_병원급!$D$5:$D$3668,$D1949)</f>
        <v>4</v>
      </c>
      <c r="BC1949" s="16" t="n">
        <f aca="false">K1949+AY1949</f>
        <v>0</v>
      </c>
      <c r="BD1949" s="17" t="n">
        <f aca="false">IF(E1949=0,"",(K1949+AY1949)/E1949*1000)</f>
        <v>0</v>
      </c>
      <c r="BE1949" s="16" t="n">
        <f aca="false">AY1949-SUMIFS(시군구_병원급!$E$5:$E$3668,시군구_병원급!$A$5:$A$3668,$A1949,시군구_병원급!$D$5:$D$3668,$D1949-3)</f>
        <v>0</v>
      </c>
      <c r="BF1949" s="16" t="n">
        <f aca="false">IF(AY1949=0,1,0)</f>
        <v>1</v>
      </c>
      <c r="BG1949" s="16" t="n">
        <f aca="false">IF(K1949+AY1949=0,1,0)</f>
        <v>1</v>
      </c>
      <c r="BH1949" s="16" t="n">
        <f aca="false">AF1949+AG1949+AH1949</f>
        <v>8</v>
      </c>
      <c r="BI1949" s="18" t="n">
        <f aca="false">IF(H1949=0,"",BH1949/H1949)</f>
        <v>0.727272727272727</v>
      </c>
      <c r="BJ1949" s="16" t="n">
        <f aca="false">IF(AP1949="","",AP1949+AN1949)</f>
        <v>1</v>
      </c>
    </row>
    <row r="1950" customFormat="false" ht="15" hidden="false" customHeight="true" outlineLevel="0" collapsed="false">
      <c r="A1950" s="9" t="s">
        <v>283</v>
      </c>
      <c r="B1950" s="10" t="s">
        <v>265</v>
      </c>
      <c r="C1950" s="10" t="s">
        <v>284</v>
      </c>
      <c r="D1950" s="9" t="n">
        <v>2024</v>
      </c>
      <c r="E1950" s="11" t="n">
        <v>2030</v>
      </c>
      <c r="F1950" s="11" t="n">
        <v>279</v>
      </c>
      <c r="G1950" s="11" t="n">
        <v>262</v>
      </c>
      <c r="H1950" s="11" t="n">
        <v>48</v>
      </c>
      <c r="I1950" s="11" t="n">
        <v>2827</v>
      </c>
      <c r="J1950" s="11" t="n">
        <v>1653</v>
      </c>
      <c r="K1950" s="11" t="n">
        <v>2</v>
      </c>
      <c r="L1950" s="12" t="n">
        <v>23.6453201970443</v>
      </c>
      <c r="M1950" s="12" t="n">
        <v>0.985221674876847</v>
      </c>
      <c r="N1950" s="13" t="n">
        <v>0.584718783162363</v>
      </c>
      <c r="O1950" s="13" t="n">
        <v>1.39261083743842</v>
      </c>
      <c r="P1950" s="13" t="n">
        <v>0.129064039408867</v>
      </c>
      <c r="Q1950" s="13" t="n">
        <v>-0.24759080800593</v>
      </c>
      <c r="R1950" s="13" t="n">
        <v>-0.231671554252199</v>
      </c>
      <c r="S1950" s="11" t="n">
        <v>0</v>
      </c>
      <c r="T1950" s="13" t="n">
        <v>-0.0943396226415094</v>
      </c>
      <c r="U1950" s="13" t="n">
        <v>-0.0871811430416533</v>
      </c>
      <c r="V1950" s="11" t="n">
        <v>0</v>
      </c>
      <c r="W1950" s="13"/>
      <c r="X1950" s="11"/>
      <c r="Y1950" s="11"/>
      <c r="Z1950" s="11"/>
      <c r="AA1950" s="11"/>
      <c r="AB1950" s="10" t="s">
        <v>516</v>
      </c>
      <c r="AC1950" s="11" t="n">
        <v>9</v>
      </c>
      <c r="AD1950" s="11" t="n">
        <v>19</v>
      </c>
      <c r="AE1950" s="11" t="n">
        <v>7</v>
      </c>
      <c r="AF1950" s="11" t="n">
        <v>2</v>
      </c>
      <c r="AG1950" s="11" t="n">
        <v>11</v>
      </c>
      <c r="AH1950" s="11" t="n">
        <v>0</v>
      </c>
      <c r="AI1950" s="13" t="n">
        <v>0.1875</v>
      </c>
      <c r="AJ1950" s="13" t="n">
        <v>0.395833333333333</v>
      </c>
      <c r="AK1950" s="13" t="n">
        <v>0.145833333333333</v>
      </c>
      <c r="AL1950" s="13" t="n">
        <v>0.0416666666666667</v>
      </c>
      <c r="AM1950" s="13" t="n">
        <v>0.229166666666667</v>
      </c>
      <c r="AN1950" s="11" t="n">
        <v>0</v>
      </c>
      <c r="AO1950" s="13" t="n">
        <v>0</v>
      </c>
      <c r="AP1950" s="11" t="n">
        <v>6</v>
      </c>
      <c r="AQ1950" s="11" t="n">
        <v>0</v>
      </c>
      <c r="AR1950" s="13" t="n">
        <v>0.111111111111111</v>
      </c>
      <c r="AS1950" s="13" t="n">
        <v>0</v>
      </c>
      <c r="AT1950" s="14" t="n">
        <f aca="false">SUMIFS(시도_소아과개폐업!$C$5:$C$293,시도_소아과개폐업!$A$5:$A$293,$D1950,시도_소아과개폐업!$B$5:$B$293,$B1950)</f>
        <v>7</v>
      </c>
      <c r="AU1950" s="14" t="n">
        <f aca="false">SUMIFS(시도_소아과개폐업!$D$5:$D$293,시도_소아과개폐업!$A$5:$A$293,$D1950,시도_소아과개폐업!$B$5:$B$293,$B1950)</f>
        <v>6</v>
      </c>
      <c r="AV1950" s="14" t="n">
        <f aca="false">SUMIFS(시도_소아과개폐업!$F$5:$F$293,시도_소아과개폐업!$A$5:$A$293,$D1950,시도_소아과개폐업!$B$5:$B$293,$B1950)</f>
        <v>1</v>
      </c>
      <c r="AW1950" s="15" t="n">
        <f aca="false">SUMIFS(시도_소아과개폐업!$G$5:$G$293,시도_소아과개폐업!$A$5:$A$293,$D1950,시도_소아과개폐업!$B$5:$B$293,$B1950)</f>
        <v>0.107142857142857</v>
      </c>
      <c r="AX1950" s="14" t="n">
        <f aca="false">SUMIFS(시도_소아과개폐업!$H$5:$H$293,시도_소아과개폐업!$A$5:$A$293,$D1950,시도_소아과개폐업!$B$5:$B$293,$B1950)</f>
        <v>22</v>
      </c>
      <c r="AY1950" s="14" t="n">
        <f aca="false">SUMIFS(시군구_병원급!$E$5:$E$3668,시군구_병원급!$A$5:$A$3668,$A1950,시군구_병원급!$D$5:$D$3668,$D1950)</f>
        <v>0</v>
      </c>
      <c r="AZ1950" s="14" t="n">
        <f aca="false">SUMIFS(시군구_병원급!$F$5:$F$3668,시군구_병원급!$A$5:$A$3668,$A1950,시군구_병원급!$D$5:$D$3668,$D1950)</f>
        <v>0</v>
      </c>
      <c r="BA1950" s="14" t="n">
        <f aca="false">SUMIFS(시군구_병원급!$G$5:$G$3668,시군구_병원급!$A$5:$A$3668,$A1950,시군구_병원급!$D$5:$D$3668,$D1950)</f>
        <v>2</v>
      </c>
      <c r="BB1950" s="14" t="n">
        <f aca="false">SUMIFS(시군구_병원급!$H$5:$H$3668,시군구_병원급!$A$5:$A$3668,$A1950,시군구_병원급!$D$5:$D$3668,$D1950)</f>
        <v>6</v>
      </c>
      <c r="BC1950" s="16" t="n">
        <f aca="false">K1950+AY1950</f>
        <v>2</v>
      </c>
      <c r="BD1950" s="17" t="n">
        <f aca="false">IF(E1950=0,"",(K1950+AY1950)/E1950*1000)</f>
        <v>0.985221674876847</v>
      </c>
      <c r="BE1950" s="16" t="n">
        <f aca="false">AY1950-SUMIFS(시군구_병원급!$E$5:$E$3668,시군구_병원급!$A$5:$A$3668,$A1950,시군구_병원급!$D$5:$D$3668,$D1950-3)</f>
        <v>0</v>
      </c>
      <c r="BF1950" s="16" t="n">
        <f aca="false">IF(AY1950=0,1,0)</f>
        <v>1</v>
      </c>
      <c r="BG1950" s="16" t="n">
        <f aca="false">IF(K1950+AY1950=0,1,0)</f>
        <v>0</v>
      </c>
      <c r="BH1950" s="16" t="n">
        <f aca="false">AF1950+AG1950+AH1950</f>
        <v>13</v>
      </c>
      <c r="BI1950" s="18" t="n">
        <f aca="false">IF(H1950=0,"",BH1950/H1950)</f>
        <v>0.270833333333333</v>
      </c>
      <c r="BJ1950" s="16" t="n">
        <f aca="false">IF(AP1950="","",AP1950+AN1950)</f>
        <v>6</v>
      </c>
    </row>
    <row r="1951" customFormat="false" ht="15" hidden="false" customHeight="true" outlineLevel="0" collapsed="false">
      <c r="A1951" s="9" t="s">
        <v>285</v>
      </c>
      <c r="B1951" s="10" t="s">
        <v>265</v>
      </c>
      <c r="C1951" s="10" t="s">
        <v>286</v>
      </c>
      <c r="D1951" s="9" t="n">
        <v>2024</v>
      </c>
      <c r="E1951" s="11" t="n">
        <v>392</v>
      </c>
      <c r="F1951" s="11" t="n">
        <v>54</v>
      </c>
      <c r="G1951" s="11" t="n">
        <v>52</v>
      </c>
      <c r="H1951" s="11" t="n">
        <v>12</v>
      </c>
      <c r="I1951" s="11" t="n">
        <v>807</v>
      </c>
      <c r="J1951" s="11" t="n">
        <v>283</v>
      </c>
      <c r="K1951" s="11" t="n">
        <v>0</v>
      </c>
      <c r="L1951" s="12" t="n">
        <v>30.6122448979592</v>
      </c>
      <c r="M1951" s="12" t="n">
        <v>0</v>
      </c>
      <c r="N1951" s="13" t="n">
        <v>0.350681536555143</v>
      </c>
      <c r="O1951" s="13" t="n">
        <v>2.05867346938776</v>
      </c>
      <c r="P1951" s="13" t="n">
        <v>0.13265306122449</v>
      </c>
      <c r="Q1951" s="13" t="n">
        <v>-0.267289719626168</v>
      </c>
      <c r="R1951" s="13" t="n">
        <v>-0.246376811594203</v>
      </c>
      <c r="S1951" s="11" t="n">
        <v>0</v>
      </c>
      <c r="T1951" s="13" t="n">
        <v>0</v>
      </c>
      <c r="U1951" s="13" t="n">
        <v>0</v>
      </c>
      <c r="V1951" s="11" t="n">
        <v>1</v>
      </c>
      <c r="W1951" s="13"/>
      <c r="X1951" s="11"/>
      <c r="Y1951" s="11"/>
      <c r="Z1951" s="11"/>
      <c r="AA1951" s="11"/>
      <c r="AB1951" s="10" t="s">
        <v>516</v>
      </c>
      <c r="AC1951" s="11" t="n">
        <v>4</v>
      </c>
      <c r="AD1951" s="11" t="n">
        <v>0</v>
      </c>
      <c r="AE1951" s="11" t="n">
        <v>0</v>
      </c>
      <c r="AF1951" s="11" t="n">
        <v>0</v>
      </c>
      <c r="AG1951" s="11" t="n">
        <v>8</v>
      </c>
      <c r="AH1951" s="11" t="n">
        <v>0</v>
      </c>
      <c r="AI1951" s="13" t="n">
        <v>0.333333333333333</v>
      </c>
      <c r="AJ1951" s="13" t="n">
        <v>0</v>
      </c>
      <c r="AK1951" s="13" t="n">
        <v>0</v>
      </c>
      <c r="AL1951" s="13" t="n">
        <v>0</v>
      </c>
      <c r="AM1951" s="13" t="n">
        <v>0.666666666666667</v>
      </c>
      <c r="AN1951" s="11" t="n">
        <v>0</v>
      </c>
      <c r="AO1951" s="13" t="n">
        <v>0</v>
      </c>
      <c r="AP1951" s="11" t="n">
        <v>1</v>
      </c>
      <c r="AQ1951" s="11" t="n">
        <v>0</v>
      </c>
      <c r="AR1951" s="13" t="n">
        <v>0.0769230769230769</v>
      </c>
      <c r="AS1951" s="13" t="n">
        <v>0</v>
      </c>
      <c r="AT1951" s="14" t="n">
        <f aca="false">SUMIFS(시도_소아과개폐업!$C$5:$C$293,시도_소아과개폐업!$A$5:$A$293,$D1951,시도_소아과개폐업!$B$5:$B$293,$B1951)</f>
        <v>7</v>
      </c>
      <c r="AU1951" s="14" t="n">
        <f aca="false">SUMIFS(시도_소아과개폐업!$D$5:$D$293,시도_소아과개폐업!$A$5:$A$293,$D1951,시도_소아과개폐업!$B$5:$B$293,$B1951)</f>
        <v>6</v>
      </c>
      <c r="AV1951" s="14" t="n">
        <f aca="false">SUMIFS(시도_소아과개폐업!$F$5:$F$293,시도_소아과개폐업!$A$5:$A$293,$D1951,시도_소아과개폐업!$B$5:$B$293,$B1951)</f>
        <v>1</v>
      </c>
      <c r="AW1951" s="15" t="n">
        <f aca="false">SUMIFS(시도_소아과개폐업!$G$5:$G$293,시도_소아과개폐업!$A$5:$A$293,$D1951,시도_소아과개폐업!$B$5:$B$293,$B1951)</f>
        <v>0.107142857142857</v>
      </c>
      <c r="AX1951" s="14" t="n">
        <f aca="false">SUMIFS(시도_소아과개폐업!$H$5:$H$293,시도_소아과개폐업!$A$5:$A$293,$D1951,시도_소아과개폐업!$B$5:$B$293,$B1951)</f>
        <v>22</v>
      </c>
      <c r="AY1951" s="14" t="n">
        <f aca="false">SUMIFS(시군구_병원급!$E$5:$E$3668,시군구_병원급!$A$5:$A$3668,$A1951,시군구_병원급!$D$5:$D$3668,$D1951)</f>
        <v>0</v>
      </c>
      <c r="AZ1951" s="14" t="n">
        <f aca="false">SUMIFS(시군구_병원급!$F$5:$F$3668,시군구_병원급!$A$5:$A$3668,$A1951,시군구_병원급!$D$5:$D$3668,$D1951)</f>
        <v>0</v>
      </c>
      <c r="BA1951" s="14" t="n">
        <f aca="false">SUMIFS(시군구_병원급!$G$5:$G$3668,시군구_병원급!$A$5:$A$3668,$A1951,시군구_병원급!$D$5:$D$3668,$D1951)</f>
        <v>0</v>
      </c>
      <c r="BB1951" s="14" t="n">
        <f aca="false">SUMIFS(시군구_병원급!$H$5:$H$3668,시군구_병원급!$A$5:$A$3668,$A1951,시군구_병원급!$D$5:$D$3668,$D1951)</f>
        <v>1</v>
      </c>
      <c r="BC1951" s="16" t="n">
        <f aca="false">K1951+AY1951</f>
        <v>0</v>
      </c>
      <c r="BD1951" s="17" t="n">
        <f aca="false">IF(E1951=0,"",(K1951+AY1951)/E1951*1000)</f>
        <v>0</v>
      </c>
      <c r="BE1951" s="16" t="n">
        <f aca="false">AY1951-SUMIFS(시군구_병원급!$E$5:$E$3668,시군구_병원급!$A$5:$A$3668,$A1951,시군구_병원급!$D$5:$D$3668,$D1951-3)</f>
        <v>0</v>
      </c>
      <c r="BF1951" s="16" t="n">
        <f aca="false">IF(AY1951=0,1,0)</f>
        <v>1</v>
      </c>
      <c r="BG1951" s="16" t="n">
        <f aca="false">IF(K1951+AY1951=0,1,0)</f>
        <v>1</v>
      </c>
      <c r="BH1951" s="16" t="n">
        <f aca="false">AF1951+AG1951+AH1951</f>
        <v>8</v>
      </c>
      <c r="BI1951" s="18" t="n">
        <f aca="false">IF(H1951=0,"",BH1951/H1951)</f>
        <v>0.666666666666667</v>
      </c>
      <c r="BJ1951" s="16" t="n">
        <f aca="false">IF(AP1951="","",AP1951+AN1951)</f>
        <v>1</v>
      </c>
    </row>
    <row r="1952" customFormat="false" ht="15" hidden="false" customHeight="true" outlineLevel="0" collapsed="false">
      <c r="A1952" s="9" t="s">
        <v>287</v>
      </c>
      <c r="B1952" s="10" t="s">
        <v>288</v>
      </c>
      <c r="C1952" s="10" t="s">
        <v>289</v>
      </c>
      <c r="D1952" s="9" t="n">
        <v>2024</v>
      </c>
      <c r="E1952" s="11" t="n">
        <v>23484</v>
      </c>
      <c r="F1952" s="11" t="n">
        <v>3420</v>
      </c>
      <c r="G1952" s="11" t="n">
        <v>3457</v>
      </c>
      <c r="H1952" s="11" t="n">
        <v>465</v>
      </c>
      <c r="I1952" s="11" t="n">
        <v>20235</v>
      </c>
      <c r="J1952" s="11" t="n">
        <v>14313</v>
      </c>
      <c r="K1952" s="11" t="n">
        <v>22</v>
      </c>
      <c r="L1952" s="12" t="n">
        <v>19.8007153806847</v>
      </c>
      <c r="M1952" s="12" t="n">
        <v>0.936808039516266</v>
      </c>
      <c r="N1952" s="13" t="n">
        <v>0.707338769458858</v>
      </c>
      <c r="O1952" s="13" t="n">
        <v>0.861650485436893</v>
      </c>
      <c r="P1952" s="13" t="n">
        <v>0.147206608754897</v>
      </c>
      <c r="Q1952" s="13" t="n">
        <v>-0.246438197920678</v>
      </c>
      <c r="R1952" s="13" t="n">
        <v>-0.215921977772738</v>
      </c>
      <c r="S1952" s="11" t="n">
        <v>-2</v>
      </c>
      <c r="T1952" s="13" t="n">
        <v>-0.0718562874251497</v>
      </c>
      <c r="U1952" s="13" t="n">
        <v>-0.0397665258862051</v>
      </c>
      <c r="V1952" s="11" t="n">
        <v>0</v>
      </c>
      <c r="W1952" s="13"/>
      <c r="X1952" s="11"/>
      <c r="Y1952" s="11"/>
      <c r="Z1952" s="11"/>
      <c r="AA1952" s="11"/>
      <c r="AB1952" s="10" t="s">
        <v>516</v>
      </c>
      <c r="AC1952" s="11" t="n">
        <v>69</v>
      </c>
      <c r="AD1952" s="11" t="n">
        <v>144</v>
      </c>
      <c r="AE1952" s="11" t="n">
        <v>224</v>
      </c>
      <c r="AF1952" s="11" t="n">
        <v>12</v>
      </c>
      <c r="AG1952" s="11" t="n">
        <v>15</v>
      </c>
      <c r="AH1952" s="11" t="n">
        <v>1</v>
      </c>
      <c r="AI1952" s="13" t="n">
        <v>0.148387096774194</v>
      </c>
      <c r="AJ1952" s="13" t="n">
        <v>0.309677419354839</v>
      </c>
      <c r="AK1952" s="13" t="n">
        <v>0.481720430107527</v>
      </c>
      <c r="AL1952" s="13" t="n">
        <v>0.0258064516129032</v>
      </c>
      <c r="AM1952" s="13" t="n">
        <v>0.032258064516129</v>
      </c>
      <c r="AN1952" s="11" t="n">
        <v>5</v>
      </c>
      <c r="AO1952" s="13" t="n">
        <v>0.0106382978723404</v>
      </c>
      <c r="AP1952" s="11" t="n">
        <v>56</v>
      </c>
      <c r="AQ1952" s="11" t="n">
        <v>16</v>
      </c>
      <c r="AR1952" s="13" t="n">
        <v>0.109803921568627</v>
      </c>
      <c r="AS1952" s="13" t="n">
        <v>0.0313725490196078</v>
      </c>
      <c r="AT1952" s="14" t="n">
        <f aca="false">SUMIFS(시도_소아과개폐업!$C$5:$C$293,시도_소아과개폐업!$A$5:$A$293,$D1952,시도_소아과개폐업!$B$5:$B$293,$B1952)</f>
        <v>15</v>
      </c>
      <c r="AU1952" s="14" t="n">
        <f aca="false">SUMIFS(시도_소아과개폐업!$D$5:$D$293,시도_소아과개폐업!$A$5:$A$293,$D1952,시도_소아과개폐업!$B$5:$B$293,$B1952)</f>
        <v>14</v>
      </c>
      <c r="AV1952" s="14" t="n">
        <f aca="false">SUMIFS(시도_소아과개폐업!$F$5:$F$293,시도_소아과개폐업!$A$5:$A$293,$D1952,시도_소아과개폐업!$B$5:$B$293,$B1952)</f>
        <v>1</v>
      </c>
      <c r="AW1952" s="15" t="n">
        <f aca="false">SUMIFS(시도_소아과개폐업!$G$5:$G$293,시도_소아과개폐업!$A$5:$A$293,$D1952,시도_소아과개폐업!$B$5:$B$293,$B1952)</f>
        <v>0.215384615384615</v>
      </c>
      <c r="AX1952" s="14" t="n">
        <f aca="false">SUMIFS(시도_소아과개폐업!$H$5:$H$293,시도_소아과개폐업!$A$5:$A$293,$D1952,시도_소아과개폐업!$B$5:$B$293,$B1952)</f>
        <v>40</v>
      </c>
      <c r="AY1952" s="14" t="n">
        <f aca="false">SUMIFS(시군구_병원급!$E$5:$E$3668,시군구_병원급!$A$5:$A$3668,$A1952,시군구_병원급!$D$5:$D$3668,$D1952)</f>
        <v>11</v>
      </c>
      <c r="AZ1952" s="14" t="n">
        <f aca="false">SUMIFS(시군구_병원급!$F$5:$F$3668,시군구_병원급!$A$5:$A$3668,$A1952,시군구_병원급!$D$5:$D$3668,$D1952)</f>
        <v>4</v>
      </c>
      <c r="BA1952" s="14" t="n">
        <f aca="false">SUMIFS(시군구_병원급!$G$5:$G$3668,시군구_병원급!$A$5:$A$3668,$A1952,시군구_병원급!$D$5:$D$3668,$D1952)</f>
        <v>31</v>
      </c>
      <c r="BB1952" s="14" t="n">
        <f aca="false">SUMIFS(시군구_병원급!$H$5:$H$3668,시군구_병원급!$A$5:$A$3668,$A1952,시군구_병원급!$D$5:$D$3668,$D1952)</f>
        <v>81</v>
      </c>
      <c r="BC1952" s="16" t="n">
        <f aca="false">K1952+AY1952</f>
        <v>33</v>
      </c>
      <c r="BD1952" s="17" t="n">
        <f aca="false">IF(E1952=0,"",(K1952+AY1952)/E1952*1000)</f>
        <v>1.4052120592744</v>
      </c>
      <c r="BE1952" s="16" t="n">
        <f aca="false">AY1952-SUMIFS(시군구_병원급!$E$5:$E$3668,시군구_병원급!$A$5:$A$3668,$A1952,시군구_병원급!$D$5:$D$3668,$D1952-3)</f>
        <v>0</v>
      </c>
      <c r="BF1952" s="16" t="n">
        <f aca="false">IF(AY1952=0,1,0)</f>
        <v>0</v>
      </c>
      <c r="BG1952" s="16" t="n">
        <f aca="false">IF(K1952+AY1952=0,1,0)</f>
        <v>0</v>
      </c>
      <c r="BH1952" s="16" t="n">
        <f aca="false">AF1952+AG1952+AH1952</f>
        <v>28</v>
      </c>
      <c r="BI1952" s="18" t="n">
        <f aca="false">IF(H1952=0,"",BH1952/H1952)</f>
        <v>0.0602150537634409</v>
      </c>
      <c r="BJ1952" s="16" t="n">
        <f aca="false">IF(AP1952="","",AP1952+AN1952)</f>
        <v>61</v>
      </c>
    </row>
    <row r="1953" customFormat="false" ht="15" hidden="false" customHeight="true" outlineLevel="0" collapsed="false">
      <c r="A1953" s="9" t="s">
        <v>290</v>
      </c>
      <c r="B1953" s="10" t="s">
        <v>288</v>
      </c>
      <c r="C1953" s="10" t="s">
        <v>291</v>
      </c>
      <c r="D1953" s="9" t="n">
        <v>2024</v>
      </c>
      <c r="E1953" s="11" t="n">
        <v>2019</v>
      </c>
      <c r="F1953" s="11" t="n">
        <v>275</v>
      </c>
      <c r="G1953" s="11" t="n">
        <v>287</v>
      </c>
      <c r="H1953" s="11" t="n">
        <v>41</v>
      </c>
      <c r="I1953" s="11" t="n">
        <v>2113</v>
      </c>
      <c r="J1953" s="11" t="n">
        <v>1288</v>
      </c>
      <c r="K1953" s="11" t="n">
        <v>4</v>
      </c>
      <c r="L1953" s="12" t="n">
        <v>20.307082714215</v>
      </c>
      <c r="M1953" s="12" t="n">
        <v>1.98117880138683</v>
      </c>
      <c r="N1953" s="13" t="n">
        <v>0.609559867486985</v>
      </c>
      <c r="O1953" s="13" t="n">
        <v>1.04655770183259</v>
      </c>
      <c r="P1953" s="13" t="n">
        <v>0.142149578999505</v>
      </c>
      <c r="Q1953" s="13" t="n">
        <v>-0.224058416602613</v>
      </c>
      <c r="R1953" s="13" t="n">
        <v>-0.230563002680965</v>
      </c>
      <c r="S1953" s="11" t="n">
        <v>0</v>
      </c>
      <c r="T1953" s="13" t="n">
        <v>-0.108695652173913</v>
      </c>
      <c r="U1953" s="13" t="n">
        <v>-0.066283694211224</v>
      </c>
      <c r="V1953" s="11" t="n">
        <v>0</v>
      </c>
      <c r="W1953" s="13"/>
      <c r="X1953" s="11"/>
      <c r="Y1953" s="11"/>
      <c r="Z1953" s="11"/>
      <c r="AA1953" s="11"/>
      <c r="AB1953" s="10" t="s">
        <v>516</v>
      </c>
      <c r="AC1953" s="11" t="n">
        <v>13</v>
      </c>
      <c r="AD1953" s="11" t="n">
        <v>11</v>
      </c>
      <c r="AE1953" s="11" t="n">
        <v>6</v>
      </c>
      <c r="AF1953" s="11" t="n">
        <v>0</v>
      </c>
      <c r="AG1953" s="11" t="n">
        <v>11</v>
      </c>
      <c r="AH1953" s="11" t="n">
        <v>0</v>
      </c>
      <c r="AI1953" s="13" t="n">
        <v>0.317073170731707</v>
      </c>
      <c r="AJ1953" s="13" t="n">
        <v>0.268292682926829</v>
      </c>
      <c r="AK1953" s="13" t="n">
        <v>0.146341463414634</v>
      </c>
      <c r="AL1953" s="13" t="n">
        <v>0</v>
      </c>
      <c r="AM1953" s="13" t="n">
        <v>0.268292682926829</v>
      </c>
      <c r="AN1953" s="11" t="n">
        <v>3</v>
      </c>
      <c r="AO1953" s="13" t="n">
        <v>0.0681818181818182</v>
      </c>
      <c r="AP1953" s="11" t="n">
        <v>3</v>
      </c>
      <c r="AQ1953" s="11" t="n">
        <v>1</v>
      </c>
      <c r="AR1953" s="13" t="n">
        <v>0.0652173913043478</v>
      </c>
      <c r="AS1953" s="13" t="n">
        <v>0.0217391304347826</v>
      </c>
      <c r="AT1953" s="14" t="n">
        <f aca="false">SUMIFS(시도_소아과개폐업!$C$5:$C$293,시도_소아과개폐업!$A$5:$A$293,$D1953,시도_소아과개폐업!$B$5:$B$293,$B1953)</f>
        <v>15</v>
      </c>
      <c r="AU1953" s="14" t="n">
        <f aca="false">SUMIFS(시도_소아과개폐업!$D$5:$D$293,시도_소아과개폐업!$A$5:$A$293,$D1953,시도_소아과개폐업!$B$5:$B$293,$B1953)</f>
        <v>14</v>
      </c>
      <c r="AV1953" s="14" t="n">
        <f aca="false">SUMIFS(시도_소아과개폐업!$F$5:$F$293,시도_소아과개폐업!$A$5:$A$293,$D1953,시도_소아과개폐업!$B$5:$B$293,$B1953)</f>
        <v>1</v>
      </c>
      <c r="AW1953" s="15" t="n">
        <f aca="false">SUMIFS(시도_소아과개폐업!$G$5:$G$293,시도_소아과개폐업!$A$5:$A$293,$D1953,시도_소아과개폐업!$B$5:$B$293,$B1953)</f>
        <v>0.215384615384615</v>
      </c>
      <c r="AX1953" s="14" t="n">
        <f aca="false">SUMIFS(시도_소아과개폐업!$H$5:$H$293,시도_소아과개폐업!$A$5:$A$293,$D1953,시도_소아과개폐업!$B$5:$B$293,$B1953)</f>
        <v>40</v>
      </c>
      <c r="AY1953" s="14" t="n">
        <f aca="false">SUMIFS(시군구_병원급!$E$5:$E$3668,시군구_병원급!$A$5:$A$3668,$A1953,시군구_병원급!$D$5:$D$3668,$D1953)</f>
        <v>2</v>
      </c>
      <c r="AZ1953" s="14" t="n">
        <f aca="false">SUMIFS(시군구_병원급!$F$5:$F$3668,시군구_병원급!$A$5:$A$3668,$A1953,시군구_병원급!$D$5:$D$3668,$D1953)</f>
        <v>1</v>
      </c>
      <c r="BA1953" s="14" t="n">
        <f aca="false">SUMIFS(시군구_병원급!$G$5:$G$3668,시군구_병원급!$A$5:$A$3668,$A1953,시군구_병원급!$D$5:$D$3668,$D1953)</f>
        <v>2</v>
      </c>
      <c r="BB1953" s="14" t="n">
        <f aca="false">SUMIFS(시군구_병원급!$H$5:$H$3668,시군구_병원급!$A$5:$A$3668,$A1953,시군구_병원급!$D$5:$D$3668,$D1953)</f>
        <v>17</v>
      </c>
      <c r="BC1953" s="16" t="n">
        <f aca="false">K1953+AY1953</f>
        <v>6</v>
      </c>
      <c r="BD1953" s="17" t="n">
        <f aca="false">IF(E1953=0,"",(K1953+AY1953)/E1953*1000)</f>
        <v>2.97176820208024</v>
      </c>
      <c r="BE1953" s="16" t="n">
        <f aca="false">AY1953-SUMIFS(시군구_병원급!$E$5:$E$3668,시군구_병원급!$A$5:$A$3668,$A1953,시군구_병원급!$D$5:$D$3668,$D1953-3)</f>
        <v>0</v>
      </c>
      <c r="BF1953" s="16" t="n">
        <f aca="false">IF(AY1953=0,1,0)</f>
        <v>0</v>
      </c>
      <c r="BG1953" s="16" t="n">
        <f aca="false">IF(K1953+AY1953=0,1,0)</f>
        <v>0</v>
      </c>
      <c r="BH1953" s="16" t="n">
        <f aca="false">AF1953+AG1953+AH1953</f>
        <v>11</v>
      </c>
      <c r="BI1953" s="18" t="n">
        <f aca="false">IF(H1953=0,"",BH1953/H1953)</f>
        <v>0.268292682926829</v>
      </c>
      <c r="BJ1953" s="16" t="n">
        <f aca="false">IF(AP1953="","",AP1953+AN1953)</f>
        <v>6</v>
      </c>
    </row>
    <row r="1954" customFormat="false" ht="15" hidden="false" customHeight="true" outlineLevel="0" collapsed="false">
      <c r="A1954" s="9" t="s">
        <v>292</v>
      </c>
      <c r="B1954" s="10" t="s">
        <v>288</v>
      </c>
      <c r="C1954" s="10" t="s">
        <v>293</v>
      </c>
      <c r="D1954" s="9" t="n">
        <v>2024</v>
      </c>
      <c r="E1954" s="11" t="n">
        <v>2169</v>
      </c>
      <c r="F1954" s="11" t="n">
        <v>274</v>
      </c>
      <c r="G1954" s="11" t="n">
        <v>274</v>
      </c>
      <c r="H1954" s="11" t="n">
        <v>43</v>
      </c>
      <c r="I1954" s="11" t="n">
        <v>2325</v>
      </c>
      <c r="J1954" s="11" t="n">
        <v>1319</v>
      </c>
      <c r="K1954" s="11" t="n">
        <v>3</v>
      </c>
      <c r="L1954" s="12" t="n">
        <v>19.8248040571692</v>
      </c>
      <c r="M1954" s="12" t="n">
        <v>1.38312586445367</v>
      </c>
      <c r="N1954" s="13" t="n">
        <v>0.567311827956989</v>
      </c>
      <c r="O1954" s="13" t="n">
        <v>1.07192254495159</v>
      </c>
      <c r="P1954" s="13" t="n">
        <v>0.126325495620101</v>
      </c>
      <c r="Q1954" s="13" t="n">
        <v>-0.245565217391304</v>
      </c>
      <c r="R1954" s="13" t="n">
        <v>-0.255434782608696</v>
      </c>
      <c r="S1954" s="11" t="n">
        <v>0</v>
      </c>
      <c r="T1954" s="13" t="n">
        <v>-0.0444444444444444</v>
      </c>
      <c r="U1954" s="13" t="n">
        <v>-0.0376655629139073</v>
      </c>
      <c r="V1954" s="11" t="n">
        <v>0</v>
      </c>
      <c r="W1954" s="13"/>
      <c r="X1954" s="11"/>
      <c r="Y1954" s="11"/>
      <c r="Z1954" s="11"/>
      <c r="AA1954" s="11"/>
      <c r="AB1954" s="10" t="s">
        <v>516</v>
      </c>
      <c r="AC1954" s="11" t="n">
        <v>10</v>
      </c>
      <c r="AD1954" s="11" t="n">
        <v>15</v>
      </c>
      <c r="AE1954" s="11" t="n">
        <v>9</v>
      </c>
      <c r="AF1954" s="11" t="n">
        <v>1</v>
      </c>
      <c r="AG1954" s="11" t="n">
        <v>8</v>
      </c>
      <c r="AH1954" s="11" t="n">
        <v>0</v>
      </c>
      <c r="AI1954" s="13" t="n">
        <v>0.232558139534884</v>
      </c>
      <c r="AJ1954" s="13" t="n">
        <v>0.348837209302326</v>
      </c>
      <c r="AK1954" s="13" t="n">
        <v>0.209302325581395</v>
      </c>
      <c r="AL1954" s="13" t="n">
        <v>0.0232558139534884</v>
      </c>
      <c r="AM1954" s="13" t="n">
        <v>0.186046511627907</v>
      </c>
      <c r="AN1954" s="11" t="n">
        <v>4</v>
      </c>
      <c r="AO1954" s="13" t="n">
        <v>0.0851063829787234</v>
      </c>
      <c r="AP1954" s="11" t="n">
        <v>2</v>
      </c>
      <c r="AQ1954" s="11" t="n">
        <v>0</v>
      </c>
      <c r="AR1954" s="13" t="n">
        <v>0.0408163265306122</v>
      </c>
      <c r="AS1954" s="13" t="n">
        <v>0</v>
      </c>
      <c r="AT1954" s="14" t="n">
        <f aca="false">SUMIFS(시도_소아과개폐업!$C$5:$C$293,시도_소아과개폐업!$A$5:$A$293,$D1954,시도_소아과개폐업!$B$5:$B$293,$B1954)</f>
        <v>15</v>
      </c>
      <c r="AU1954" s="14" t="n">
        <f aca="false">SUMIFS(시도_소아과개폐업!$D$5:$D$293,시도_소아과개폐업!$A$5:$A$293,$D1954,시도_소아과개폐업!$B$5:$B$293,$B1954)</f>
        <v>14</v>
      </c>
      <c r="AV1954" s="14" t="n">
        <f aca="false">SUMIFS(시도_소아과개폐업!$F$5:$F$293,시도_소아과개폐업!$A$5:$A$293,$D1954,시도_소아과개폐업!$B$5:$B$293,$B1954)</f>
        <v>1</v>
      </c>
      <c r="AW1954" s="15" t="n">
        <f aca="false">SUMIFS(시도_소아과개폐업!$G$5:$G$293,시도_소아과개폐업!$A$5:$A$293,$D1954,시도_소아과개폐업!$B$5:$B$293,$B1954)</f>
        <v>0.215384615384615</v>
      </c>
      <c r="AX1954" s="14" t="n">
        <f aca="false">SUMIFS(시도_소아과개폐업!$H$5:$H$293,시도_소아과개폐업!$A$5:$A$293,$D1954,시도_소아과개폐업!$B$5:$B$293,$B1954)</f>
        <v>40</v>
      </c>
      <c r="AY1954" s="14" t="n">
        <f aca="false">SUMIFS(시군구_병원급!$E$5:$E$3668,시군구_병원급!$A$5:$A$3668,$A1954,시군구_병원급!$D$5:$D$3668,$D1954)</f>
        <v>1</v>
      </c>
      <c r="AZ1954" s="14" t="n">
        <f aca="false">SUMIFS(시군구_병원급!$F$5:$F$3668,시군구_병원급!$A$5:$A$3668,$A1954,시군구_병원급!$D$5:$D$3668,$D1954)</f>
        <v>1</v>
      </c>
      <c r="BA1954" s="14" t="n">
        <f aca="false">SUMIFS(시군구_병원급!$G$5:$G$3668,시군구_병원급!$A$5:$A$3668,$A1954,시군구_병원급!$D$5:$D$3668,$D1954)</f>
        <v>3</v>
      </c>
      <c r="BB1954" s="14" t="n">
        <f aca="false">SUMIFS(시군구_병원급!$H$5:$H$3668,시군구_병원급!$A$5:$A$3668,$A1954,시군구_병원급!$D$5:$D$3668,$D1954)</f>
        <v>7</v>
      </c>
      <c r="BC1954" s="16" t="n">
        <f aca="false">K1954+AY1954</f>
        <v>4</v>
      </c>
      <c r="BD1954" s="17" t="n">
        <f aca="false">IF(E1954=0,"",(K1954+AY1954)/E1954*1000)</f>
        <v>1.84416781927155</v>
      </c>
      <c r="BE1954" s="16" t="n">
        <f aca="false">AY1954-SUMIFS(시군구_병원급!$E$5:$E$3668,시군구_병원급!$A$5:$A$3668,$A1954,시군구_병원급!$D$5:$D$3668,$D1954-3)</f>
        <v>0</v>
      </c>
      <c r="BF1954" s="16" t="n">
        <f aca="false">IF(AY1954=0,1,0)</f>
        <v>0</v>
      </c>
      <c r="BG1954" s="16" t="n">
        <f aca="false">IF(K1954+AY1954=0,1,0)</f>
        <v>0</v>
      </c>
      <c r="BH1954" s="16" t="n">
        <f aca="false">AF1954+AG1954+AH1954</f>
        <v>9</v>
      </c>
      <c r="BI1954" s="18" t="n">
        <f aca="false">IF(H1954=0,"",BH1954/H1954)</f>
        <v>0.209302325581395</v>
      </c>
      <c r="BJ1954" s="16" t="n">
        <f aca="false">IF(AP1954="","",AP1954+AN1954)</f>
        <v>6</v>
      </c>
    </row>
    <row r="1955" customFormat="false" ht="15" hidden="false" customHeight="true" outlineLevel="0" collapsed="false">
      <c r="A1955" s="9" t="s">
        <v>294</v>
      </c>
      <c r="B1955" s="10" t="s">
        <v>288</v>
      </c>
      <c r="C1955" s="10" t="s">
        <v>295</v>
      </c>
      <c r="D1955" s="9" t="n">
        <v>2024</v>
      </c>
      <c r="E1955" s="11" t="n">
        <v>15190</v>
      </c>
      <c r="F1955" s="11" t="n">
        <v>2193</v>
      </c>
      <c r="G1955" s="11" t="n">
        <v>2198</v>
      </c>
      <c r="H1955" s="11" t="n">
        <v>296</v>
      </c>
      <c r="I1955" s="11" t="n">
        <v>15645</v>
      </c>
      <c r="J1955" s="11" t="n">
        <v>11009</v>
      </c>
      <c r="K1955" s="11" t="n">
        <v>12</v>
      </c>
      <c r="L1955" s="12" t="n">
        <v>19.486504279131</v>
      </c>
      <c r="M1955" s="12" t="n">
        <v>0.789993416721527</v>
      </c>
      <c r="N1955" s="13" t="n">
        <v>0.703675295621604</v>
      </c>
      <c r="O1955" s="13" t="n">
        <v>1.02995391705069</v>
      </c>
      <c r="P1955" s="13" t="n">
        <v>0.144700460829493</v>
      </c>
      <c r="Q1955" s="13" t="n">
        <v>-0.05938448201127</v>
      </c>
      <c r="R1955" s="13" t="n">
        <v>0.214364640883978</v>
      </c>
      <c r="S1955" s="11" t="n">
        <v>0</v>
      </c>
      <c r="T1955" s="13" t="n">
        <v>-0.0482315112540193</v>
      </c>
      <c r="U1955" s="13" t="n">
        <v>-0.0319287172823464</v>
      </c>
      <c r="V1955" s="11" t="n">
        <v>0</v>
      </c>
      <c r="W1955" s="13"/>
      <c r="X1955" s="11"/>
      <c r="Y1955" s="11"/>
      <c r="Z1955" s="11"/>
      <c r="AA1955" s="11"/>
      <c r="AB1955" s="10" t="s">
        <v>516</v>
      </c>
      <c r="AC1955" s="11" t="n">
        <v>51</v>
      </c>
      <c r="AD1955" s="11" t="n">
        <v>83</v>
      </c>
      <c r="AE1955" s="11" t="n">
        <v>139</v>
      </c>
      <c r="AF1955" s="11" t="n">
        <v>12</v>
      </c>
      <c r="AG1955" s="11" t="n">
        <v>11</v>
      </c>
      <c r="AH1955" s="11" t="n">
        <v>0</v>
      </c>
      <c r="AI1955" s="13" t="n">
        <v>0.172297297297297</v>
      </c>
      <c r="AJ1955" s="13" t="n">
        <v>0.280405405405405</v>
      </c>
      <c r="AK1955" s="13" t="n">
        <v>0.469594594594595</v>
      </c>
      <c r="AL1955" s="13" t="n">
        <v>0.0405405405405405</v>
      </c>
      <c r="AM1955" s="13" t="n">
        <v>0.0371621621621622</v>
      </c>
      <c r="AN1955" s="11" t="n">
        <v>9</v>
      </c>
      <c r="AO1955" s="13" t="n">
        <v>0.0295081967213115</v>
      </c>
      <c r="AP1955" s="11" t="n">
        <v>29</v>
      </c>
      <c r="AQ1955" s="11" t="n">
        <v>15</v>
      </c>
      <c r="AR1955" s="13" t="n">
        <v>0.0909090909090909</v>
      </c>
      <c r="AS1955" s="13" t="n">
        <v>0.0470219435736677</v>
      </c>
      <c r="AT1955" s="14" t="n">
        <f aca="false">SUMIFS(시도_소아과개폐업!$C$5:$C$293,시도_소아과개폐업!$A$5:$A$293,$D1955,시도_소아과개폐업!$B$5:$B$293,$B1955)</f>
        <v>15</v>
      </c>
      <c r="AU1955" s="14" t="n">
        <f aca="false">SUMIFS(시도_소아과개폐업!$D$5:$D$293,시도_소아과개폐업!$A$5:$A$293,$D1955,시도_소아과개폐업!$B$5:$B$293,$B1955)</f>
        <v>14</v>
      </c>
      <c r="AV1955" s="14" t="n">
        <f aca="false">SUMIFS(시도_소아과개폐업!$F$5:$F$293,시도_소아과개폐업!$A$5:$A$293,$D1955,시도_소아과개폐업!$B$5:$B$293,$B1955)</f>
        <v>1</v>
      </c>
      <c r="AW1955" s="15" t="n">
        <f aca="false">SUMIFS(시도_소아과개폐업!$G$5:$G$293,시도_소아과개폐업!$A$5:$A$293,$D1955,시도_소아과개폐업!$B$5:$B$293,$B1955)</f>
        <v>0.215384615384615</v>
      </c>
      <c r="AX1955" s="14" t="n">
        <f aca="false">SUMIFS(시도_소아과개폐업!$H$5:$H$293,시도_소아과개폐업!$A$5:$A$293,$D1955,시도_소아과개폐업!$B$5:$B$293,$B1955)</f>
        <v>40</v>
      </c>
      <c r="AY1955" s="14" t="n">
        <f aca="false">SUMIFS(시군구_병원급!$E$5:$E$3668,시군구_병원급!$A$5:$A$3668,$A1955,시군구_병원급!$D$5:$D$3668,$D1955)</f>
        <v>4</v>
      </c>
      <c r="AZ1955" s="14" t="n">
        <f aca="false">SUMIFS(시군구_병원급!$F$5:$F$3668,시군구_병원급!$A$5:$A$3668,$A1955,시군구_병원급!$D$5:$D$3668,$D1955)</f>
        <v>1</v>
      </c>
      <c r="BA1955" s="14" t="n">
        <f aca="false">SUMIFS(시군구_병원급!$G$5:$G$3668,시군구_병원급!$A$5:$A$3668,$A1955,시군구_병원급!$D$5:$D$3668,$D1955)</f>
        <v>12</v>
      </c>
      <c r="BB1955" s="14" t="n">
        <f aca="false">SUMIFS(시군구_병원급!$H$5:$H$3668,시군구_병원급!$A$5:$A$3668,$A1955,시군구_병원급!$D$5:$D$3668,$D1955)</f>
        <v>29</v>
      </c>
      <c r="BC1955" s="16" t="n">
        <f aca="false">K1955+AY1955</f>
        <v>16</v>
      </c>
      <c r="BD1955" s="17" t="n">
        <f aca="false">IF(E1955=0,"",(K1955+AY1955)/E1955*1000)</f>
        <v>1.0533245556287</v>
      </c>
      <c r="BE1955" s="16" t="n">
        <f aca="false">AY1955-SUMIFS(시군구_병원급!$E$5:$E$3668,시군구_병원급!$A$5:$A$3668,$A1955,시군구_병원급!$D$5:$D$3668,$D1955-3)</f>
        <v>0</v>
      </c>
      <c r="BF1955" s="16" t="n">
        <f aca="false">IF(AY1955=0,1,0)</f>
        <v>0</v>
      </c>
      <c r="BG1955" s="16" t="n">
        <f aca="false">IF(K1955+AY1955=0,1,0)</f>
        <v>0</v>
      </c>
      <c r="BH1955" s="16" t="n">
        <f aca="false">AF1955+AG1955+AH1955</f>
        <v>23</v>
      </c>
      <c r="BI1955" s="18" t="n">
        <f aca="false">IF(H1955=0,"",BH1955/H1955)</f>
        <v>0.0777027027027027</v>
      </c>
      <c r="BJ1955" s="16" t="n">
        <f aca="false">IF(AP1955="","",AP1955+AN1955)</f>
        <v>38</v>
      </c>
    </row>
    <row r="1956" customFormat="false" ht="15" hidden="false" customHeight="true" outlineLevel="0" collapsed="false">
      <c r="A1956" s="9" t="s">
        <v>296</v>
      </c>
      <c r="B1956" s="10" t="s">
        <v>288</v>
      </c>
      <c r="C1956" s="10" t="s">
        <v>297</v>
      </c>
      <c r="D1956" s="9" t="n">
        <v>2024</v>
      </c>
      <c r="E1956" s="11" t="n">
        <v>5764</v>
      </c>
      <c r="F1956" s="11" t="n">
        <v>811</v>
      </c>
      <c r="G1956" s="11" t="n">
        <v>841</v>
      </c>
      <c r="H1956" s="11" t="n">
        <v>120</v>
      </c>
      <c r="I1956" s="11" t="n">
        <v>6450</v>
      </c>
      <c r="J1956" s="11" t="n">
        <v>4116</v>
      </c>
      <c r="K1956" s="11" t="n">
        <v>5</v>
      </c>
      <c r="L1956" s="12" t="n">
        <v>20.8188757807078</v>
      </c>
      <c r="M1956" s="12" t="n">
        <v>0.867453157529493</v>
      </c>
      <c r="N1956" s="13" t="n">
        <v>0.638139534883721</v>
      </c>
      <c r="O1956" s="13" t="n">
        <v>1.11901457321305</v>
      </c>
      <c r="P1956" s="13" t="n">
        <v>0.145905621096461</v>
      </c>
      <c r="Q1956" s="13" t="n">
        <v>-0.251428571428571</v>
      </c>
      <c r="R1956" s="13" t="n">
        <v>-0.184287099903007</v>
      </c>
      <c r="S1956" s="11" t="n">
        <v>1</v>
      </c>
      <c r="T1956" s="13" t="n">
        <v>-0.0243902439024391</v>
      </c>
      <c r="U1956" s="13" t="n">
        <v>-0.00769230769230767</v>
      </c>
      <c r="V1956" s="11" t="n">
        <v>0</v>
      </c>
      <c r="W1956" s="13"/>
      <c r="X1956" s="11"/>
      <c r="Y1956" s="11"/>
      <c r="Z1956" s="11"/>
      <c r="AA1956" s="11"/>
      <c r="AB1956" s="10" t="s">
        <v>516</v>
      </c>
      <c r="AC1956" s="11" t="n">
        <v>17</v>
      </c>
      <c r="AD1956" s="11" t="n">
        <v>37</v>
      </c>
      <c r="AE1956" s="11" t="n">
        <v>42</v>
      </c>
      <c r="AF1956" s="11" t="n">
        <v>7</v>
      </c>
      <c r="AG1956" s="11" t="n">
        <v>17</v>
      </c>
      <c r="AH1956" s="11" t="n">
        <v>0</v>
      </c>
      <c r="AI1956" s="13" t="n">
        <v>0.141666666666667</v>
      </c>
      <c r="AJ1956" s="13" t="n">
        <v>0.308333333333333</v>
      </c>
      <c r="AK1956" s="13" t="n">
        <v>0.35</v>
      </c>
      <c r="AL1956" s="13" t="n">
        <v>0.0583333333333333</v>
      </c>
      <c r="AM1956" s="13" t="n">
        <v>0.141666666666667</v>
      </c>
      <c r="AN1956" s="11" t="n">
        <v>2</v>
      </c>
      <c r="AO1956" s="13" t="n">
        <v>0.0163934426229508</v>
      </c>
      <c r="AP1956" s="11" t="n">
        <v>8</v>
      </c>
      <c r="AQ1956" s="11" t="n">
        <v>3</v>
      </c>
      <c r="AR1956" s="13" t="n">
        <v>0.062992125984252</v>
      </c>
      <c r="AS1956" s="13" t="n">
        <v>0.0236220472440945</v>
      </c>
      <c r="AT1956" s="14" t="n">
        <f aca="false">SUMIFS(시도_소아과개폐업!$C$5:$C$293,시도_소아과개폐업!$A$5:$A$293,$D1956,시도_소아과개폐업!$B$5:$B$293,$B1956)</f>
        <v>15</v>
      </c>
      <c r="AU1956" s="14" t="n">
        <f aca="false">SUMIFS(시도_소아과개폐업!$D$5:$D$293,시도_소아과개폐업!$A$5:$A$293,$D1956,시도_소아과개폐업!$B$5:$B$293,$B1956)</f>
        <v>14</v>
      </c>
      <c r="AV1956" s="14" t="n">
        <f aca="false">SUMIFS(시도_소아과개폐업!$F$5:$F$293,시도_소아과개폐업!$A$5:$A$293,$D1956,시도_소아과개폐업!$B$5:$B$293,$B1956)</f>
        <v>1</v>
      </c>
      <c r="AW1956" s="15" t="n">
        <f aca="false">SUMIFS(시도_소아과개폐업!$G$5:$G$293,시도_소아과개폐업!$A$5:$A$293,$D1956,시도_소아과개폐업!$B$5:$B$293,$B1956)</f>
        <v>0.215384615384615</v>
      </c>
      <c r="AX1956" s="14" t="n">
        <f aca="false">SUMIFS(시도_소아과개폐업!$H$5:$H$293,시도_소아과개폐업!$A$5:$A$293,$D1956,시도_소아과개폐업!$B$5:$B$293,$B1956)</f>
        <v>40</v>
      </c>
      <c r="AY1956" s="14" t="n">
        <f aca="false">SUMIFS(시군구_병원급!$E$5:$E$3668,시군구_병원급!$A$5:$A$3668,$A1956,시군구_병원급!$D$5:$D$3668,$D1956)</f>
        <v>2</v>
      </c>
      <c r="AZ1956" s="14" t="n">
        <f aca="false">SUMIFS(시군구_병원급!$F$5:$F$3668,시군구_병원급!$A$5:$A$3668,$A1956,시군구_병원급!$D$5:$D$3668,$D1956)</f>
        <v>2</v>
      </c>
      <c r="BA1956" s="14" t="n">
        <f aca="false">SUMIFS(시군구_병원급!$G$5:$G$3668,시군구_병원급!$A$5:$A$3668,$A1956,시군구_병원급!$D$5:$D$3668,$D1956)</f>
        <v>3</v>
      </c>
      <c r="BB1956" s="14" t="n">
        <f aca="false">SUMIFS(시군구_병원급!$H$5:$H$3668,시군구_병원급!$A$5:$A$3668,$A1956,시군구_병원급!$D$5:$D$3668,$D1956)</f>
        <v>4</v>
      </c>
      <c r="BC1956" s="16" t="n">
        <f aca="false">K1956+AY1956</f>
        <v>7</v>
      </c>
      <c r="BD1956" s="17" t="n">
        <f aca="false">IF(E1956=0,"",(K1956+AY1956)/E1956*1000)</f>
        <v>1.21443442054129</v>
      </c>
      <c r="BE1956" s="16" t="n">
        <f aca="false">AY1956-SUMIFS(시군구_병원급!$E$5:$E$3668,시군구_병원급!$A$5:$A$3668,$A1956,시군구_병원급!$D$5:$D$3668,$D1956-3)</f>
        <v>0</v>
      </c>
      <c r="BF1956" s="16" t="n">
        <f aca="false">IF(AY1956=0,1,0)</f>
        <v>0</v>
      </c>
      <c r="BG1956" s="16" t="n">
        <f aca="false">IF(K1956+AY1956=0,1,0)</f>
        <v>0</v>
      </c>
      <c r="BH1956" s="16" t="n">
        <f aca="false">AF1956+AG1956+AH1956</f>
        <v>24</v>
      </c>
      <c r="BI1956" s="18" t="n">
        <f aca="false">IF(H1956=0,"",BH1956/H1956)</f>
        <v>0.2</v>
      </c>
      <c r="BJ1956" s="16" t="n">
        <f aca="false">IF(AP1956="","",AP1956+AN1956)</f>
        <v>10</v>
      </c>
    </row>
    <row r="1957" customFormat="false" ht="15" hidden="false" customHeight="true" outlineLevel="0" collapsed="false">
      <c r="A1957" s="9" t="s">
        <v>298</v>
      </c>
      <c r="B1957" s="10" t="s">
        <v>288</v>
      </c>
      <c r="C1957" s="10" t="s">
        <v>299</v>
      </c>
      <c r="D1957" s="9" t="n">
        <v>2024</v>
      </c>
      <c r="E1957" s="11" t="n">
        <v>2459</v>
      </c>
      <c r="F1957" s="11" t="n">
        <v>367</v>
      </c>
      <c r="G1957" s="11" t="n">
        <v>395</v>
      </c>
      <c r="H1957" s="11" t="n">
        <v>61</v>
      </c>
      <c r="I1957" s="11" t="n">
        <v>3502</v>
      </c>
      <c r="J1957" s="11" t="n">
        <v>2182</v>
      </c>
      <c r="K1957" s="11" t="n">
        <v>4</v>
      </c>
      <c r="L1957" s="12" t="n">
        <v>24.806832045547</v>
      </c>
      <c r="M1957" s="12" t="n">
        <v>1.62667751118341</v>
      </c>
      <c r="N1957" s="13" t="n">
        <v>0.623072529982867</v>
      </c>
      <c r="O1957" s="13" t="n">
        <v>1.42415616104107</v>
      </c>
      <c r="P1957" s="13" t="n">
        <v>0.160634404229362</v>
      </c>
      <c r="Q1957" s="13" t="n">
        <v>-0.288277858176556</v>
      </c>
      <c r="R1957" s="13" t="n">
        <v>-0.129955947136564</v>
      </c>
      <c r="S1957" s="11" t="n">
        <v>1</v>
      </c>
      <c r="T1957" s="13" t="n">
        <v>-0.0161290322580645</v>
      </c>
      <c r="U1957" s="13" t="n">
        <v>-0.0212409167132476</v>
      </c>
      <c r="V1957" s="11" t="n">
        <v>0</v>
      </c>
      <c r="W1957" s="13"/>
      <c r="X1957" s="11"/>
      <c r="Y1957" s="11"/>
      <c r="Z1957" s="11"/>
      <c r="AA1957" s="11"/>
      <c r="AB1957" s="10" t="s">
        <v>516</v>
      </c>
      <c r="AC1957" s="11" t="n">
        <v>4</v>
      </c>
      <c r="AD1957" s="11" t="n">
        <v>19</v>
      </c>
      <c r="AE1957" s="11" t="n">
        <v>19</v>
      </c>
      <c r="AF1957" s="11" t="n">
        <v>6</v>
      </c>
      <c r="AG1957" s="11" t="n">
        <v>13</v>
      </c>
      <c r="AH1957" s="11" t="n">
        <v>0</v>
      </c>
      <c r="AI1957" s="13" t="n">
        <v>0.0655737704918033</v>
      </c>
      <c r="AJ1957" s="13" t="n">
        <v>0.311475409836066</v>
      </c>
      <c r="AK1957" s="13" t="n">
        <v>0.311475409836066</v>
      </c>
      <c r="AL1957" s="13" t="n">
        <v>0.0983606557377049</v>
      </c>
      <c r="AM1957" s="13" t="n">
        <v>0.213114754098361</v>
      </c>
      <c r="AN1957" s="11" t="n">
        <v>1</v>
      </c>
      <c r="AO1957" s="13" t="n">
        <v>0.0161290322580645</v>
      </c>
      <c r="AP1957" s="11" t="n">
        <v>2</v>
      </c>
      <c r="AQ1957" s="11" t="n">
        <v>1</v>
      </c>
      <c r="AR1957" s="13" t="n">
        <v>0.0317460317460317</v>
      </c>
      <c r="AS1957" s="13" t="n">
        <v>0.0158730158730159</v>
      </c>
      <c r="AT1957" s="14" t="n">
        <f aca="false">SUMIFS(시도_소아과개폐업!$C$5:$C$293,시도_소아과개폐업!$A$5:$A$293,$D1957,시도_소아과개폐업!$B$5:$B$293,$B1957)</f>
        <v>15</v>
      </c>
      <c r="AU1957" s="14" t="n">
        <f aca="false">SUMIFS(시도_소아과개폐업!$D$5:$D$293,시도_소아과개폐업!$A$5:$A$293,$D1957,시도_소아과개폐업!$B$5:$B$293,$B1957)</f>
        <v>14</v>
      </c>
      <c r="AV1957" s="14" t="n">
        <f aca="false">SUMIFS(시도_소아과개폐업!$F$5:$F$293,시도_소아과개폐업!$A$5:$A$293,$D1957,시도_소아과개폐업!$B$5:$B$293,$B1957)</f>
        <v>1</v>
      </c>
      <c r="AW1957" s="15" t="n">
        <f aca="false">SUMIFS(시도_소아과개폐업!$G$5:$G$293,시도_소아과개폐업!$A$5:$A$293,$D1957,시도_소아과개폐업!$B$5:$B$293,$B1957)</f>
        <v>0.215384615384615</v>
      </c>
      <c r="AX1957" s="14" t="n">
        <f aca="false">SUMIFS(시도_소아과개폐업!$H$5:$H$293,시도_소아과개폐업!$A$5:$A$293,$D1957,시도_소아과개폐업!$B$5:$B$293,$B1957)</f>
        <v>40</v>
      </c>
      <c r="AY1957" s="14" t="n">
        <f aca="false">SUMIFS(시군구_병원급!$E$5:$E$3668,시군구_병원급!$A$5:$A$3668,$A1957,시군구_병원급!$D$5:$D$3668,$D1957)</f>
        <v>3</v>
      </c>
      <c r="AZ1957" s="14" t="n">
        <f aca="false">SUMIFS(시군구_병원급!$F$5:$F$3668,시군구_병원급!$A$5:$A$3668,$A1957,시군구_병원급!$D$5:$D$3668,$D1957)</f>
        <v>1</v>
      </c>
      <c r="BA1957" s="14" t="n">
        <f aca="false">SUMIFS(시군구_병원급!$G$5:$G$3668,시군구_병원급!$A$5:$A$3668,$A1957,시군구_병원급!$D$5:$D$3668,$D1957)</f>
        <v>3</v>
      </c>
      <c r="BB1957" s="14" t="n">
        <f aca="false">SUMIFS(시군구_병원급!$H$5:$H$3668,시군구_병원급!$A$5:$A$3668,$A1957,시군구_병원급!$D$5:$D$3668,$D1957)</f>
        <v>15</v>
      </c>
      <c r="BC1957" s="16" t="n">
        <f aca="false">K1957+AY1957</f>
        <v>7</v>
      </c>
      <c r="BD1957" s="17" t="n">
        <f aca="false">IF(E1957=0,"",(K1957+AY1957)/E1957*1000)</f>
        <v>2.84668564457096</v>
      </c>
      <c r="BE1957" s="16" t="n">
        <f aca="false">AY1957-SUMIFS(시군구_병원급!$E$5:$E$3668,시군구_병원급!$A$5:$A$3668,$A1957,시군구_병원급!$D$5:$D$3668,$D1957-3)</f>
        <v>0</v>
      </c>
      <c r="BF1957" s="16" t="n">
        <f aca="false">IF(AY1957=0,1,0)</f>
        <v>0</v>
      </c>
      <c r="BG1957" s="16" t="n">
        <f aca="false">IF(K1957+AY1957=0,1,0)</f>
        <v>0</v>
      </c>
      <c r="BH1957" s="16" t="n">
        <f aca="false">AF1957+AG1957+AH1957</f>
        <v>19</v>
      </c>
      <c r="BI1957" s="18" t="n">
        <f aca="false">IF(H1957=0,"",BH1957/H1957)</f>
        <v>0.311475409836066</v>
      </c>
      <c r="BJ1957" s="16" t="n">
        <f aca="false">IF(AP1957="","",AP1957+AN1957)</f>
        <v>3</v>
      </c>
    </row>
    <row r="1958" customFormat="false" ht="15" hidden="false" customHeight="true" outlineLevel="0" collapsed="false">
      <c r="A1958" s="9" t="s">
        <v>300</v>
      </c>
      <c r="B1958" s="10" t="s">
        <v>288</v>
      </c>
      <c r="C1958" s="10" t="s">
        <v>301</v>
      </c>
      <c r="D1958" s="9" t="n">
        <v>2024</v>
      </c>
      <c r="E1958" s="11" t="n">
        <v>1642</v>
      </c>
      <c r="F1958" s="11" t="n">
        <v>229</v>
      </c>
      <c r="G1958" s="11" t="n">
        <v>231</v>
      </c>
      <c r="H1958" s="11" t="n">
        <v>33</v>
      </c>
      <c r="I1958" s="11" t="n">
        <v>1387</v>
      </c>
      <c r="J1958" s="11" t="n">
        <v>1013</v>
      </c>
      <c r="K1958" s="11" t="n">
        <v>2</v>
      </c>
      <c r="L1958" s="12" t="n">
        <v>20.0974421437272</v>
      </c>
      <c r="M1958" s="12" t="n">
        <v>1.21802679658953</v>
      </c>
      <c r="N1958" s="13" t="n">
        <v>0.730353280461428</v>
      </c>
      <c r="O1958" s="13" t="n">
        <v>0.844701583434836</v>
      </c>
      <c r="P1958" s="13" t="n">
        <v>0.14068209500609</v>
      </c>
      <c r="Q1958" s="13" t="n">
        <v>-0.0754504504504504</v>
      </c>
      <c r="R1958" s="13" t="n">
        <v>0.366863905325444</v>
      </c>
      <c r="S1958" s="11" t="n">
        <v>0</v>
      </c>
      <c r="T1958" s="13" t="n">
        <v>-0.0571428571428572</v>
      </c>
      <c r="U1958" s="13" t="n">
        <v>-0.0232394366197183</v>
      </c>
      <c r="V1958" s="11" t="n">
        <v>0</v>
      </c>
      <c r="W1958" s="13"/>
      <c r="X1958" s="11"/>
      <c r="Y1958" s="11"/>
      <c r="Z1958" s="11"/>
      <c r="AA1958" s="11"/>
      <c r="AB1958" s="10" t="s">
        <v>516</v>
      </c>
      <c r="AC1958" s="11" t="n">
        <v>8</v>
      </c>
      <c r="AD1958" s="11" t="n">
        <v>10</v>
      </c>
      <c r="AE1958" s="11" t="n">
        <v>12</v>
      </c>
      <c r="AF1958" s="11" t="n">
        <v>1</v>
      </c>
      <c r="AG1958" s="11" t="n">
        <v>2</v>
      </c>
      <c r="AH1958" s="11" t="n">
        <v>0</v>
      </c>
      <c r="AI1958" s="13" t="n">
        <v>0.242424242424242</v>
      </c>
      <c r="AJ1958" s="13" t="n">
        <v>0.303030303030303</v>
      </c>
      <c r="AK1958" s="13" t="n">
        <v>0.363636363636364</v>
      </c>
      <c r="AL1958" s="13" t="n">
        <v>0.0303030303030303</v>
      </c>
      <c r="AM1958" s="13" t="n">
        <v>0.0606060606060606</v>
      </c>
      <c r="AN1958" s="11" t="n">
        <v>4</v>
      </c>
      <c r="AO1958" s="13" t="n">
        <v>0.108108108108108</v>
      </c>
      <c r="AP1958" s="11" t="n">
        <v>1</v>
      </c>
      <c r="AQ1958" s="11" t="n">
        <v>1</v>
      </c>
      <c r="AR1958" s="13" t="n">
        <v>0.027027027027027</v>
      </c>
      <c r="AS1958" s="13" t="n">
        <v>0.027027027027027</v>
      </c>
      <c r="AT1958" s="14" t="n">
        <f aca="false">SUMIFS(시도_소아과개폐업!$C$5:$C$293,시도_소아과개폐업!$A$5:$A$293,$D1958,시도_소아과개폐업!$B$5:$B$293,$B1958)</f>
        <v>15</v>
      </c>
      <c r="AU1958" s="14" t="n">
        <f aca="false">SUMIFS(시도_소아과개폐업!$D$5:$D$293,시도_소아과개폐업!$A$5:$A$293,$D1958,시도_소아과개폐업!$B$5:$B$293,$B1958)</f>
        <v>14</v>
      </c>
      <c r="AV1958" s="14" t="n">
        <f aca="false">SUMIFS(시도_소아과개폐업!$F$5:$F$293,시도_소아과개폐업!$A$5:$A$293,$D1958,시도_소아과개폐업!$B$5:$B$293,$B1958)</f>
        <v>1</v>
      </c>
      <c r="AW1958" s="15" t="n">
        <f aca="false">SUMIFS(시도_소아과개폐업!$G$5:$G$293,시도_소아과개폐업!$A$5:$A$293,$D1958,시도_소아과개폐업!$B$5:$B$293,$B1958)</f>
        <v>0.215384615384615</v>
      </c>
      <c r="AX1958" s="14" t="n">
        <f aca="false">SUMIFS(시도_소아과개폐업!$H$5:$H$293,시도_소아과개폐업!$A$5:$A$293,$D1958,시도_소아과개폐업!$B$5:$B$293,$B1958)</f>
        <v>40</v>
      </c>
      <c r="AY1958" s="14" t="n">
        <f aca="false">SUMIFS(시군구_병원급!$E$5:$E$3668,시군구_병원급!$A$5:$A$3668,$A1958,시군구_병원급!$D$5:$D$3668,$D1958)</f>
        <v>0</v>
      </c>
      <c r="AZ1958" s="14" t="n">
        <f aca="false">SUMIFS(시군구_병원급!$F$5:$F$3668,시군구_병원급!$A$5:$A$3668,$A1958,시군구_병원급!$D$5:$D$3668,$D1958)</f>
        <v>0</v>
      </c>
      <c r="BA1958" s="14" t="n">
        <f aca="false">SUMIFS(시군구_병원급!$G$5:$G$3668,시군구_병원급!$A$5:$A$3668,$A1958,시군구_병원급!$D$5:$D$3668,$D1958)</f>
        <v>1</v>
      </c>
      <c r="BB1958" s="14" t="n">
        <f aca="false">SUMIFS(시군구_병원급!$H$5:$H$3668,시군구_병원급!$A$5:$A$3668,$A1958,시군구_병원급!$D$5:$D$3668,$D1958)</f>
        <v>2</v>
      </c>
      <c r="BC1958" s="16" t="n">
        <f aca="false">K1958+AY1958</f>
        <v>2</v>
      </c>
      <c r="BD1958" s="17" t="n">
        <f aca="false">IF(E1958=0,"",(K1958+AY1958)/E1958*1000)</f>
        <v>1.21802679658952</v>
      </c>
      <c r="BE1958" s="16" t="n">
        <f aca="false">AY1958-SUMIFS(시군구_병원급!$E$5:$E$3668,시군구_병원급!$A$5:$A$3668,$A1958,시군구_병원급!$D$5:$D$3668,$D1958-3)</f>
        <v>0</v>
      </c>
      <c r="BF1958" s="16" t="n">
        <f aca="false">IF(AY1958=0,1,0)</f>
        <v>1</v>
      </c>
      <c r="BG1958" s="16" t="n">
        <f aca="false">IF(K1958+AY1958=0,1,0)</f>
        <v>0</v>
      </c>
      <c r="BH1958" s="16" t="n">
        <f aca="false">AF1958+AG1958+AH1958</f>
        <v>3</v>
      </c>
      <c r="BI1958" s="18" t="n">
        <f aca="false">IF(H1958=0,"",BH1958/H1958)</f>
        <v>0.0909090909090909</v>
      </c>
      <c r="BJ1958" s="16" t="n">
        <f aca="false">IF(AP1958="","",AP1958+AN1958)</f>
        <v>5</v>
      </c>
    </row>
    <row r="1959" customFormat="false" ht="15" hidden="false" customHeight="true" outlineLevel="0" collapsed="false">
      <c r="A1959" s="9" t="s">
        <v>302</v>
      </c>
      <c r="B1959" s="10" t="s">
        <v>288</v>
      </c>
      <c r="C1959" s="10" t="s">
        <v>303</v>
      </c>
      <c r="D1959" s="9" t="n">
        <v>2024</v>
      </c>
      <c r="E1959" s="11" t="n">
        <v>6128</v>
      </c>
      <c r="F1959" s="11" t="n">
        <v>867</v>
      </c>
      <c r="G1959" s="11" t="n">
        <v>851</v>
      </c>
      <c r="H1959" s="11" t="n">
        <v>114</v>
      </c>
      <c r="I1959" s="11" t="n">
        <v>6977</v>
      </c>
      <c r="J1959" s="11" t="n">
        <v>4722</v>
      </c>
      <c r="K1959" s="11" t="n">
        <v>5</v>
      </c>
      <c r="L1959" s="12" t="n">
        <v>18.6031331592689</v>
      </c>
      <c r="M1959" s="12" t="n">
        <v>0.815926892950392</v>
      </c>
      <c r="N1959" s="13" t="n">
        <v>0.67679518417658</v>
      </c>
      <c r="O1959" s="13" t="n">
        <v>1.13854438642298</v>
      </c>
      <c r="P1959" s="13" t="n">
        <v>0.138870757180157</v>
      </c>
      <c r="Q1959" s="13" t="n">
        <v>-0.189632372388257</v>
      </c>
      <c r="R1959" s="13" t="n">
        <v>-0.107030430220357</v>
      </c>
      <c r="S1959" s="11" t="n">
        <v>0</v>
      </c>
      <c r="T1959" s="13" t="n">
        <v>-0.073170731707317</v>
      </c>
      <c r="U1959" s="13" t="n">
        <v>-0.0703530979347102</v>
      </c>
      <c r="V1959" s="11" t="n">
        <v>0</v>
      </c>
      <c r="W1959" s="13"/>
      <c r="X1959" s="11"/>
      <c r="Y1959" s="11"/>
      <c r="Z1959" s="11"/>
      <c r="AA1959" s="11"/>
      <c r="AB1959" s="10" t="s">
        <v>516</v>
      </c>
      <c r="AC1959" s="11" t="n">
        <v>21</v>
      </c>
      <c r="AD1959" s="11" t="n">
        <v>38</v>
      </c>
      <c r="AE1959" s="11" t="n">
        <v>38</v>
      </c>
      <c r="AF1959" s="11" t="n">
        <v>4</v>
      </c>
      <c r="AG1959" s="11" t="n">
        <v>13</v>
      </c>
      <c r="AH1959" s="11" t="n">
        <v>0</v>
      </c>
      <c r="AI1959" s="13" t="n">
        <v>0.18421052631579</v>
      </c>
      <c r="AJ1959" s="13" t="n">
        <v>0.333333333333333</v>
      </c>
      <c r="AK1959" s="13" t="n">
        <v>0.333333333333333</v>
      </c>
      <c r="AL1959" s="13" t="n">
        <v>0.0350877192982456</v>
      </c>
      <c r="AM1959" s="13" t="n">
        <v>0.114035087719298</v>
      </c>
      <c r="AN1959" s="11" t="n">
        <v>5</v>
      </c>
      <c r="AO1959" s="13" t="n">
        <v>0.0420168067226891</v>
      </c>
      <c r="AP1959" s="11" t="n">
        <v>13</v>
      </c>
      <c r="AQ1959" s="11" t="n">
        <v>4</v>
      </c>
      <c r="AR1959" s="13" t="n">
        <v>0.1015625</v>
      </c>
      <c r="AS1959" s="13" t="n">
        <v>0.03125</v>
      </c>
      <c r="AT1959" s="14" t="n">
        <f aca="false">SUMIFS(시도_소아과개폐업!$C$5:$C$293,시도_소아과개폐업!$A$5:$A$293,$D1959,시도_소아과개폐업!$B$5:$B$293,$B1959)</f>
        <v>15</v>
      </c>
      <c r="AU1959" s="14" t="n">
        <f aca="false">SUMIFS(시도_소아과개폐업!$D$5:$D$293,시도_소아과개폐업!$A$5:$A$293,$D1959,시도_소아과개폐업!$B$5:$B$293,$B1959)</f>
        <v>14</v>
      </c>
      <c r="AV1959" s="14" t="n">
        <f aca="false">SUMIFS(시도_소아과개폐업!$F$5:$F$293,시도_소아과개폐업!$A$5:$A$293,$D1959,시도_소아과개폐업!$B$5:$B$293,$B1959)</f>
        <v>1</v>
      </c>
      <c r="AW1959" s="15" t="n">
        <f aca="false">SUMIFS(시도_소아과개폐업!$G$5:$G$293,시도_소아과개폐업!$A$5:$A$293,$D1959,시도_소아과개폐업!$B$5:$B$293,$B1959)</f>
        <v>0.215384615384615</v>
      </c>
      <c r="AX1959" s="14" t="n">
        <f aca="false">SUMIFS(시도_소아과개폐업!$H$5:$H$293,시도_소아과개폐업!$A$5:$A$293,$D1959,시도_소아과개폐업!$B$5:$B$293,$B1959)</f>
        <v>40</v>
      </c>
      <c r="AY1959" s="14" t="n">
        <f aca="false">SUMIFS(시군구_병원급!$E$5:$E$3668,시군구_병원급!$A$5:$A$3668,$A1959,시군구_병원급!$D$5:$D$3668,$D1959)</f>
        <v>2</v>
      </c>
      <c r="AZ1959" s="14" t="n">
        <f aca="false">SUMIFS(시군구_병원급!$F$5:$F$3668,시군구_병원급!$A$5:$A$3668,$A1959,시군구_병원급!$D$5:$D$3668,$D1959)</f>
        <v>1</v>
      </c>
      <c r="BA1959" s="14" t="n">
        <f aca="false">SUMIFS(시군구_병원급!$G$5:$G$3668,시군구_병원급!$A$5:$A$3668,$A1959,시군구_병원급!$D$5:$D$3668,$D1959)</f>
        <v>5</v>
      </c>
      <c r="BB1959" s="14" t="n">
        <f aca="false">SUMIFS(시군구_병원급!$H$5:$H$3668,시군구_병원급!$A$5:$A$3668,$A1959,시군구_병원급!$D$5:$D$3668,$D1959)</f>
        <v>11</v>
      </c>
      <c r="BC1959" s="16" t="n">
        <f aca="false">K1959+AY1959</f>
        <v>7</v>
      </c>
      <c r="BD1959" s="17" t="n">
        <f aca="false">IF(E1959=0,"",(K1959+AY1959)/E1959*1000)</f>
        <v>1.14229765013055</v>
      </c>
      <c r="BE1959" s="16" t="n">
        <f aca="false">AY1959-SUMIFS(시군구_병원급!$E$5:$E$3668,시군구_병원급!$A$5:$A$3668,$A1959,시군구_병원급!$D$5:$D$3668,$D1959-3)</f>
        <v>0</v>
      </c>
      <c r="BF1959" s="16" t="n">
        <f aca="false">IF(AY1959=0,1,0)</f>
        <v>0</v>
      </c>
      <c r="BG1959" s="16" t="n">
        <f aca="false">IF(K1959+AY1959=0,1,0)</f>
        <v>0</v>
      </c>
      <c r="BH1959" s="16" t="n">
        <f aca="false">AF1959+AG1959+AH1959</f>
        <v>17</v>
      </c>
      <c r="BI1959" s="18" t="n">
        <f aca="false">IF(H1959=0,"",BH1959/H1959)</f>
        <v>0.149122807017544</v>
      </c>
      <c r="BJ1959" s="16" t="n">
        <f aca="false">IF(AP1959="","",AP1959+AN1959)</f>
        <v>18</v>
      </c>
    </row>
    <row r="1960" customFormat="false" ht="15" hidden="false" customHeight="true" outlineLevel="0" collapsed="false">
      <c r="A1960" s="9" t="s">
        <v>304</v>
      </c>
      <c r="B1960" s="10" t="s">
        <v>288</v>
      </c>
      <c r="C1960" s="10" t="s">
        <v>305</v>
      </c>
      <c r="D1960" s="9" t="n">
        <v>2024</v>
      </c>
      <c r="E1960" s="11" t="n">
        <v>830</v>
      </c>
      <c r="F1960" s="11" t="n">
        <v>111</v>
      </c>
      <c r="G1960" s="11" t="n">
        <v>112</v>
      </c>
      <c r="H1960" s="11" t="n">
        <v>21</v>
      </c>
      <c r="I1960" s="11" t="n">
        <v>911</v>
      </c>
      <c r="J1960" s="11" t="n">
        <v>533</v>
      </c>
      <c r="K1960" s="11" t="n">
        <v>1</v>
      </c>
      <c r="L1960" s="12" t="n">
        <v>25.3012048192771</v>
      </c>
      <c r="M1960" s="12" t="n">
        <v>1.20481927710843</v>
      </c>
      <c r="N1960" s="13" t="n">
        <v>0.585071350164654</v>
      </c>
      <c r="O1960" s="13" t="n">
        <v>1.09759036144578</v>
      </c>
      <c r="P1960" s="13" t="n">
        <v>0.134939759036145</v>
      </c>
      <c r="Q1960" s="13" t="n">
        <v>-0.268722466960352</v>
      </c>
      <c r="R1960" s="13" t="n">
        <v>-0.248322147651007</v>
      </c>
      <c r="S1960" s="11" t="n">
        <v>0</v>
      </c>
      <c r="T1960" s="13" t="n">
        <v>-0.0454545454545454</v>
      </c>
      <c r="U1960" s="13" t="n">
        <v>-0.0410526315789473</v>
      </c>
      <c r="V1960" s="11" t="n">
        <v>0</v>
      </c>
      <c r="W1960" s="13"/>
      <c r="X1960" s="11"/>
      <c r="Y1960" s="11"/>
      <c r="Z1960" s="11"/>
      <c r="AA1960" s="11"/>
      <c r="AB1960" s="10" t="s">
        <v>516</v>
      </c>
      <c r="AC1960" s="11" t="n">
        <v>8</v>
      </c>
      <c r="AD1960" s="11" t="n">
        <v>4</v>
      </c>
      <c r="AE1960" s="11" t="n">
        <v>0</v>
      </c>
      <c r="AF1960" s="11" t="n">
        <v>3</v>
      </c>
      <c r="AG1960" s="11" t="n">
        <v>6</v>
      </c>
      <c r="AH1960" s="11" t="n">
        <v>0</v>
      </c>
      <c r="AI1960" s="13" t="n">
        <v>0.380952380952381</v>
      </c>
      <c r="AJ1960" s="13" t="n">
        <v>0.190476190476191</v>
      </c>
      <c r="AK1960" s="13" t="n">
        <v>0</v>
      </c>
      <c r="AL1960" s="13" t="n">
        <v>0.142857142857143</v>
      </c>
      <c r="AM1960" s="13" t="n">
        <v>0.285714285714286</v>
      </c>
      <c r="AN1960" s="11" t="n">
        <v>0</v>
      </c>
      <c r="AO1960" s="13" t="n">
        <v>0</v>
      </c>
      <c r="AP1960" s="11" t="n">
        <v>1</v>
      </c>
      <c r="AQ1960" s="11" t="n">
        <v>0</v>
      </c>
      <c r="AR1960" s="13" t="n">
        <v>0.0454545454545455</v>
      </c>
      <c r="AS1960" s="13" t="n">
        <v>0</v>
      </c>
      <c r="AT1960" s="14" t="n">
        <f aca="false">SUMIFS(시도_소아과개폐업!$C$5:$C$293,시도_소아과개폐업!$A$5:$A$293,$D1960,시도_소아과개폐업!$B$5:$B$293,$B1960)</f>
        <v>15</v>
      </c>
      <c r="AU1960" s="14" t="n">
        <f aca="false">SUMIFS(시도_소아과개폐업!$D$5:$D$293,시도_소아과개폐업!$A$5:$A$293,$D1960,시도_소아과개폐업!$B$5:$B$293,$B1960)</f>
        <v>14</v>
      </c>
      <c r="AV1960" s="14" t="n">
        <f aca="false">SUMIFS(시도_소아과개폐업!$F$5:$F$293,시도_소아과개폐업!$A$5:$A$293,$D1960,시도_소아과개폐업!$B$5:$B$293,$B1960)</f>
        <v>1</v>
      </c>
      <c r="AW1960" s="15" t="n">
        <f aca="false">SUMIFS(시도_소아과개폐업!$G$5:$G$293,시도_소아과개폐업!$A$5:$A$293,$D1960,시도_소아과개폐업!$B$5:$B$293,$B1960)</f>
        <v>0.215384615384615</v>
      </c>
      <c r="AX1960" s="14" t="n">
        <f aca="false">SUMIFS(시도_소아과개폐업!$H$5:$H$293,시도_소아과개폐업!$A$5:$A$293,$D1960,시도_소아과개폐업!$B$5:$B$293,$B1960)</f>
        <v>40</v>
      </c>
      <c r="AY1960" s="14" t="n">
        <f aca="false">SUMIFS(시군구_병원급!$E$5:$E$3668,시군구_병원급!$A$5:$A$3668,$A1960,시군구_병원급!$D$5:$D$3668,$D1960)</f>
        <v>2</v>
      </c>
      <c r="AZ1960" s="14" t="n">
        <f aca="false">SUMIFS(시군구_병원급!$F$5:$F$3668,시군구_병원급!$A$5:$A$3668,$A1960,시군구_병원급!$D$5:$D$3668,$D1960)</f>
        <v>0</v>
      </c>
      <c r="BA1960" s="14" t="n">
        <f aca="false">SUMIFS(시군구_병원급!$G$5:$G$3668,시군구_병원급!$A$5:$A$3668,$A1960,시군구_병원급!$D$5:$D$3668,$D1960)</f>
        <v>1</v>
      </c>
      <c r="BB1960" s="14" t="n">
        <f aca="false">SUMIFS(시군구_병원급!$H$5:$H$3668,시군구_병원급!$A$5:$A$3668,$A1960,시군구_병원급!$D$5:$D$3668,$D1960)</f>
        <v>3</v>
      </c>
      <c r="BC1960" s="16" t="n">
        <f aca="false">K1960+AY1960</f>
        <v>3</v>
      </c>
      <c r="BD1960" s="17" t="n">
        <f aca="false">IF(E1960=0,"",(K1960+AY1960)/E1960*1000)</f>
        <v>3.6144578313253</v>
      </c>
      <c r="BE1960" s="16" t="n">
        <f aca="false">AY1960-SUMIFS(시군구_병원급!$E$5:$E$3668,시군구_병원급!$A$5:$A$3668,$A1960,시군구_병원급!$D$5:$D$3668,$D1960-3)</f>
        <v>0</v>
      </c>
      <c r="BF1960" s="16" t="n">
        <f aca="false">IF(AY1960=0,1,0)</f>
        <v>0</v>
      </c>
      <c r="BG1960" s="16" t="n">
        <f aca="false">IF(K1960+AY1960=0,1,0)</f>
        <v>0</v>
      </c>
      <c r="BH1960" s="16" t="n">
        <f aca="false">AF1960+AG1960+AH1960</f>
        <v>9</v>
      </c>
      <c r="BI1960" s="18" t="n">
        <f aca="false">IF(H1960=0,"",BH1960/H1960)</f>
        <v>0.428571428571429</v>
      </c>
      <c r="BJ1960" s="16" t="n">
        <f aca="false">IF(AP1960="","",AP1960+AN1960)</f>
        <v>1</v>
      </c>
    </row>
    <row r="1961" customFormat="false" ht="15" hidden="false" customHeight="true" outlineLevel="0" collapsed="false">
      <c r="A1961" s="9" t="s">
        <v>306</v>
      </c>
      <c r="B1961" s="10" t="s">
        <v>288</v>
      </c>
      <c r="C1961" s="10" t="s">
        <v>307</v>
      </c>
      <c r="D1961" s="9" t="n">
        <v>2024</v>
      </c>
      <c r="E1961" s="11" t="n">
        <v>845</v>
      </c>
      <c r="F1961" s="11" t="n">
        <v>112</v>
      </c>
      <c r="G1961" s="11" t="n">
        <v>114</v>
      </c>
      <c r="H1961" s="11" t="n">
        <v>18</v>
      </c>
      <c r="I1961" s="11" t="n">
        <v>1130</v>
      </c>
      <c r="J1961" s="11" t="n">
        <v>489</v>
      </c>
      <c r="K1961" s="11" t="n">
        <v>1</v>
      </c>
      <c r="L1961" s="12" t="n">
        <v>21.301775147929</v>
      </c>
      <c r="M1961" s="12" t="n">
        <v>1.18343195266272</v>
      </c>
      <c r="N1961" s="13" t="n">
        <v>0.432743362831858</v>
      </c>
      <c r="O1961" s="13" t="n">
        <v>1.33727810650888</v>
      </c>
      <c r="P1961" s="13" t="n">
        <v>0.13491124260355</v>
      </c>
      <c r="Q1961" s="13" t="n">
        <v>-0.302805280528053</v>
      </c>
      <c r="R1961" s="13" t="n">
        <v>-0.116279069767442</v>
      </c>
      <c r="S1961" s="11" t="n">
        <v>0</v>
      </c>
      <c r="T1961" s="13" t="n">
        <v>-0.1</v>
      </c>
      <c r="U1961" s="13" t="n">
        <v>-0.0952762209767815</v>
      </c>
      <c r="V1961" s="11" t="n">
        <v>0</v>
      </c>
      <c r="W1961" s="13"/>
      <c r="X1961" s="11"/>
      <c r="Y1961" s="11"/>
      <c r="Z1961" s="11"/>
      <c r="AA1961" s="11"/>
      <c r="AB1961" s="10" t="s">
        <v>516</v>
      </c>
      <c r="AC1961" s="11" t="n">
        <v>5</v>
      </c>
      <c r="AD1961" s="11" t="n">
        <v>2</v>
      </c>
      <c r="AE1961" s="11" t="n">
        <v>3</v>
      </c>
      <c r="AF1961" s="11" t="n">
        <v>0</v>
      </c>
      <c r="AG1961" s="11" t="n">
        <v>8</v>
      </c>
      <c r="AH1961" s="11" t="n">
        <v>0</v>
      </c>
      <c r="AI1961" s="13" t="n">
        <v>0.277777777777778</v>
      </c>
      <c r="AJ1961" s="13" t="n">
        <v>0.111111111111111</v>
      </c>
      <c r="AK1961" s="13" t="n">
        <v>0.166666666666667</v>
      </c>
      <c r="AL1961" s="13" t="n">
        <v>0</v>
      </c>
      <c r="AM1961" s="13" t="n">
        <v>0.444444444444444</v>
      </c>
      <c r="AN1961" s="11" t="n">
        <v>2</v>
      </c>
      <c r="AO1961" s="13" t="n">
        <v>0.1</v>
      </c>
      <c r="AP1961" s="11" t="n">
        <v>2</v>
      </c>
      <c r="AQ1961" s="11" t="n">
        <v>0</v>
      </c>
      <c r="AR1961" s="13" t="n">
        <v>0.0909090909090909</v>
      </c>
      <c r="AS1961" s="13" t="n">
        <v>0</v>
      </c>
      <c r="AT1961" s="14" t="n">
        <f aca="false">SUMIFS(시도_소아과개폐업!$C$5:$C$293,시도_소아과개폐업!$A$5:$A$293,$D1961,시도_소아과개폐업!$B$5:$B$293,$B1961)</f>
        <v>15</v>
      </c>
      <c r="AU1961" s="14" t="n">
        <f aca="false">SUMIFS(시도_소아과개폐업!$D$5:$D$293,시도_소아과개폐업!$A$5:$A$293,$D1961,시도_소아과개폐업!$B$5:$B$293,$B1961)</f>
        <v>14</v>
      </c>
      <c r="AV1961" s="14" t="n">
        <f aca="false">SUMIFS(시도_소아과개폐업!$F$5:$F$293,시도_소아과개폐업!$A$5:$A$293,$D1961,시도_소아과개폐업!$B$5:$B$293,$B1961)</f>
        <v>1</v>
      </c>
      <c r="AW1961" s="15" t="n">
        <f aca="false">SUMIFS(시도_소아과개폐업!$G$5:$G$293,시도_소아과개폐업!$A$5:$A$293,$D1961,시도_소아과개폐업!$B$5:$B$293,$B1961)</f>
        <v>0.215384615384615</v>
      </c>
      <c r="AX1961" s="14" t="n">
        <f aca="false">SUMIFS(시도_소아과개폐업!$H$5:$H$293,시도_소아과개폐업!$A$5:$A$293,$D1961,시도_소아과개폐업!$B$5:$B$293,$B1961)</f>
        <v>40</v>
      </c>
      <c r="AY1961" s="14" t="n">
        <f aca="false">SUMIFS(시군구_병원급!$E$5:$E$3668,시군구_병원급!$A$5:$A$3668,$A1961,시군구_병원급!$D$5:$D$3668,$D1961)</f>
        <v>2</v>
      </c>
      <c r="AZ1961" s="14" t="n">
        <f aca="false">SUMIFS(시군구_병원급!$F$5:$F$3668,시군구_병원급!$A$5:$A$3668,$A1961,시군구_병원급!$D$5:$D$3668,$D1961)</f>
        <v>0</v>
      </c>
      <c r="BA1961" s="14" t="n">
        <f aca="false">SUMIFS(시군구_병원급!$G$5:$G$3668,시군구_병원급!$A$5:$A$3668,$A1961,시군구_병원급!$D$5:$D$3668,$D1961)</f>
        <v>1</v>
      </c>
      <c r="BB1961" s="14" t="n">
        <f aca="false">SUMIFS(시군구_병원급!$H$5:$H$3668,시군구_병원급!$A$5:$A$3668,$A1961,시군구_병원급!$D$5:$D$3668,$D1961)</f>
        <v>7</v>
      </c>
      <c r="BC1961" s="16" t="n">
        <f aca="false">K1961+AY1961</f>
        <v>3</v>
      </c>
      <c r="BD1961" s="17" t="n">
        <f aca="false">IF(E1961=0,"",(K1961+AY1961)/E1961*1000)</f>
        <v>3.55029585798817</v>
      </c>
      <c r="BE1961" s="16" t="n">
        <f aca="false">AY1961-SUMIFS(시군구_병원급!$E$5:$E$3668,시군구_병원급!$A$5:$A$3668,$A1961,시군구_병원급!$D$5:$D$3668,$D1961-3)</f>
        <v>0</v>
      </c>
      <c r="BF1961" s="16" t="n">
        <f aca="false">IF(AY1961=0,1,0)</f>
        <v>0</v>
      </c>
      <c r="BG1961" s="16" t="n">
        <f aca="false">IF(K1961+AY1961=0,1,0)</f>
        <v>0</v>
      </c>
      <c r="BH1961" s="16" t="n">
        <f aca="false">AF1961+AG1961+AH1961</f>
        <v>8</v>
      </c>
      <c r="BI1961" s="18" t="n">
        <f aca="false">IF(H1961=0,"",BH1961/H1961)</f>
        <v>0.444444444444444</v>
      </c>
      <c r="BJ1961" s="16" t="n">
        <f aca="false">IF(AP1961="","",AP1961+AN1961)</f>
        <v>4</v>
      </c>
    </row>
    <row r="1962" customFormat="false" ht="15" hidden="false" customHeight="true" outlineLevel="0" collapsed="false">
      <c r="A1962" s="9" t="s">
        <v>308</v>
      </c>
      <c r="B1962" s="10" t="s">
        <v>288</v>
      </c>
      <c r="C1962" s="10" t="s">
        <v>309</v>
      </c>
      <c r="D1962" s="9" t="n">
        <v>2024</v>
      </c>
      <c r="E1962" s="11" t="n">
        <v>772</v>
      </c>
      <c r="F1962" s="11" t="n">
        <v>113</v>
      </c>
      <c r="G1962" s="11" t="n">
        <v>115</v>
      </c>
      <c r="H1962" s="11" t="n">
        <v>19</v>
      </c>
      <c r="I1962" s="11" t="n">
        <v>1006</v>
      </c>
      <c r="J1962" s="11" t="n">
        <v>552</v>
      </c>
      <c r="K1962" s="11" t="n">
        <v>1</v>
      </c>
      <c r="L1962" s="12" t="n">
        <v>24.6113989637306</v>
      </c>
      <c r="M1962" s="12" t="n">
        <v>1.29533678756477</v>
      </c>
      <c r="N1962" s="13" t="n">
        <v>0.548707753479125</v>
      </c>
      <c r="O1962" s="13" t="n">
        <v>1.30310880829016</v>
      </c>
      <c r="P1962" s="13" t="n">
        <v>0.148963730569948</v>
      </c>
      <c r="Q1962" s="13" t="n">
        <v>-0.266159695817491</v>
      </c>
      <c r="R1962" s="13" t="n">
        <v>-0.28125</v>
      </c>
      <c r="S1962" s="11" t="n">
        <v>0</v>
      </c>
      <c r="T1962" s="13" t="n">
        <v>-0.05</v>
      </c>
      <c r="U1962" s="13" t="n">
        <v>-0.0373205741626794</v>
      </c>
      <c r="V1962" s="11" t="n">
        <v>0</v>
      </c>
      <c r="W1962" s="13"/>
      <c r="X1962" s="11"/>
      <c r="Y1962" s="11"/>
      <c r="Z1962" s="11"/>
      <c r="AA1962" s="11"/>
      <c r="AB1962" s="10" t="s">
        <v>516</v>
      </c>
      <c r="AC1962" s="11" t="n">
        <v>4</v>
      </c>
      <c r="AD1962" s="11" t="n">
        <v>2</v>
      </c>
      <c r="AE1962" s="11" t="n">
        <v>1</v>
      </c>
      <c r="AF1962" s="11" t="n">
        <v>1</v>
      </c>
      <c r="AG1962" s="11" t="n">
        <v>11</v>
      </c>
      <c r="AH1962" s="11" t="n">
        <v>0</v>
      </c>
      <c r="AI1962" s="13" t="n">
        <v>0.210526315789474</v>
      </c>
      <c r="AJ1962" s="13" t="n">
        <v>0.105263157894737</v>
      </c>
      <c r="AK1962" s="13" t="n">
        <v>0.0526315789473684</v>
      </c>
      <c r="AL1962" s="13" t="n">
        <v>0.0526315789473684</v>
      </c>
      <c r="AM1962" s="13" t="n">
        <v>0.578947368421053</v>
      </c>
      <c r="AN1962" s="11" t="n">
        <v>1</v>
      </c>
      <c r="AO1962" s="13" t="n">
        <v>0.05</v>
      </c>
      <c r="AP1962" s="11" t="n">
        <v>0</v>
      </c>
      <c r="AQ1962" s="11" t="n">
        <v>0</v>
      </c>
      <c r="AR1962" s="13" t="n">
        <v>0</v>
      </c>
      <c r="AS1962" s="13" t="n">
        <v>0</v>
      </c>
      <c r="AT1962" s="14" t="n">
        <f aca="false">SUMIFS(시도_소아과개폐업!$C$5:$C$293,시도_소아과개폐업!$A$5:$A$293,$D1962,시도_소아과개폐업!$B$5:$B$293,$B1962)</f>
        <v>15</v>
      </c>
      <c r="AU1962" s="14" t="n">
        <f aca="false">SUMIFS(시도_소아과개폐업!$D$5:$D$293,시도_소아과개폐업!$A$5:$A$293,$D1962,시도_소아과개폐업!$B$5:$B$293,$B1962)</f>
        <v>14</v>
      </c>
      <c r="AV1962" s="14" t="n">
        <f aca="false">SUMIFS(시도_소아과개폐업!$F$5:$F$293,시도_소아과개폐업!$A$5:$A$293,$D1962,시도_소아과개폐업!$B$5:$B$293,$B1962)</f>
        <v>1</v>
      </c>
      <c r="AW1962" s="15" t="n">
        <f aca="false">SUMIFS(시도_소아과개폐업!$G$5:$G$293,시도_소아과개폐업!$A$5:$A$293,$D1962,시도_소아과개폐업!$B$5:$B$293,$B1962)</f>
        <v>0.215384615384615</v>
      </c>
      <c r="AX1962" s="14" t="n">
        <f aca="false">SUMIFS(시도_소아과개폐업!$H$5:$H$293,시도_소아과개폐업!$A$5:$A$293,$D1962,시도_소아과개폐업!$B$5:$B$293,$B1962)</f>
        <v>40</v>
      </c>
      <c r="AY1962" s="14" t="n">
        <f aca="false">SUMIFS(시군구_병원급!$E$5:$E$3668,시군구_병원급!$A$5:$A$3668,$A1962,시군구_병원급!$D$5:$D$3668,$D1962)</f>
        <v>1</v>
      </c>
      <c r="AZ1962" s="14" t="n">
        <f aca="false">SUMIFS(시군구_병원급!$F$5:$F$3668,시군구_병원급!$A$5:$A$3668,$A1962,시군구_병원급!$D$5:$D$3668,$D1962)</f>
        <v>0</v>
      </c>
      <c r="BA1962" s="14" t="n">
        <f aca="false">SUMIFS(시군구_병원급!$G$5:$G$3668,시군구_병원급!$A$5:$A$3668,$A1962,시군구_병원급!$D$5:$D$3668,$D1962)</f>
        <v>1</v>
      </c>
      <c r="BB1962" s="14" t="n">
        <f aca="false">SUMIFS(시군구_병원급!$H$5:$H$3668,시군구_병원급!$A$5:$A$3668,$A1962,시군구_병원급!$D$5:$D$3668,$D1962)</f>
        <v>6</v>
      </c>
      <c r="BC1962" s="16" t="n">
        <f aca="false">K1962+AY1962</f>
        <v>2</v>
      </c>
      <c r="BD1962" s="17" t="n">
        <f aca="false">IF(E1962=0,"",(K1962+AY1962)/E1962*1000)</f>
        <v>2.59067357512953</v>
      </c>
      <c r="BE1962" s="16" t="n">
        <f aca="false">AY1962-SUMIFS(시군구_병원급!$E$5:$E$3668,시군구_병원급!$A$5:$A$3668,$A1962,시군구_병원급!$D$5:$D$3668,$D1962-3)</f>
        <v>0</v>
      </c>
      <c r="BF1962" s="16" t="n">
        <f aca="false">IF(AY1962=0,1,0)</f>
        <v>0</v>
      </c>
      <c r="BG1962" s="16" t="n">
        <f aca="false">IF(K1962+AY1962=0,1,0)</f>
        <v>0</v>
      </c>
      <c r="BH1962" s="16" t="n">
        <f aca="false">AF1962+AG1962+AH1962</f>
        <v>12</v>
      </c>
      <c r="BI1962" s="18" t="n">
        <f aca="false">IF(H1962=0,"",BH1962/H1962)</f>
        <v>0.631578947368421</v>
      </c>
      <c r="BJ1962" s="16" t="n">
        <f aca="false">IF(AP1962="","",AP1962+AN1962)</f>
        <v>1</v>
      </c>
    </row>
    <row r="1963" customFormat="false" ht="15" hidden="false" customHeight="true" outlineLevel="0" collapsed="false">
      <c r="A1963" s="9" t="s">
        <v>310</v>
      </c>
      <c r="B1963" s="10" t="s">
        <v>288</v>
      </c>
      <c r="C1963" s="10" t="s">
        <v>311</v>
      </c>
      <c r="D1963" s="9" t="n">
        <v>2024</v>
      </c>
      <c r="E1963" s="11" t="n">
        <v>449</v>
      </c>
      <c r="F1963" s="11" t="n">
        <v>62</v>
      </c>
      <c r="G1963" s="11" t="n">
        <v>65</v>
      </c>
      <c r="H1963" s="11" t="n">
        <v>10</v>
      </c>
      <c r="I1963" s="11" t="n">
        <v>382</v>
      </c>
      <c r="J1963" s="11" t="n">
        <v>232</v>
      </c>
      <c r="K1963" s="11" t="n">
        <v>0</v>
      </c>
      <c r="L1963" s="12" t="n">
        <v>22.271714922049</v>
      </c>
      <c r="M1963" s="12" t="n">
        <v>0</v>
      </c>
      <c r="N1963" s="13" t="n">
        <v>0.607329842931937</v>
      </c>
      <c r="O1963" s="13" t="n">
        <v>0.850779510022272</v>
      </c>
      <c r="P1963" s="13" t="n">
        <v>0.144766146993319</v>
      </c>
      <c r="Q1963" s="13" t="n">
        <v>-0.236394557823129</v>
      </c>
      <c r="R1963" s="13" t="n">
        <v>-0.277777777777778</v>
      </c>
      <c r="S1963" s="11" t="n">
        <v>0</v>
      </c>
      <c r="T1963" s="13" t="n">
        <v>-0.166666666666667</v>
      </c>
      <c r="U1963" s="13" t="n">
        <v>-0.12183908045977</v>
      </c>
      <c r="V1963" s="11" t="n">
        <v>1</v>
      </c>
      <c r="W1963" s="13"/>
      <c r="X1963" s="11"/>
      <c r="Y1963" s="11"/>
      <c r="Z1963" s="11"/>
      <c r="AA1963" s="11"/>
      <c r="AB1963" s="10" t="s">
        <v>516</v>
      </c>
      <c r="AC1963" s="11" t="n">
        <v>2</v>
      </c>
      <c r="AD1963" s="11" t="n">
        <v>2</v>
      </c>
      <c r="AE1963" s="11" t="n">
        <v>4</v>
      </c>
      <c r="AF1963" s="11" t="n">
        <v>0</v>
      </c>
      <c r="AG1963" s="11" t="n">
        <v>2</v>
      </c>
      <c r="AH1963" s="11" t="n">
        <v>0</v>
      </c>
      <c r="AI1963" s="13" t="n">
        <v>0.2</v>
      </c>
      <c r="AJ1963" s="13" t="n">
        <v>0.2</v>
      </c>
      <c r="AK1963" s="13" t="n">
        <v>0.4</v>
      </c>
      <c r="AL1963" s="13" t="n">
        <v>0</v>
      </c>
      <c r="AM1963" s="13" t="n">
        <v>0.2</v>
      </c>
      <c r="AN1963" s="11" t="n">
        <v>2</v>
      </c>
      <c r="AO1963" s="13" t="n">
        <v>0.166666666666667</v>
      </c>
      <c r="AP1963" s="11" t="n">
        <v>0</v>
      </c>
      <c r="AQ1963" s="11" t="n">
        <v>0</v>
      </c>
      <c r="AR1963" s="13" t="n">
        <v>0</v>
      </c>
      <c r="AS1963" s="13" t="n">
        <v>0</v>
      </c>
      <c r="AT1963" s="14" t="n">
        <f aca="false">SUMIFS(시도_소아과개폐업!$C$5:$C$293,시도_소아과개폐업!$A$5:$A$293,$D1963,시도_소아과개폐업!$B$5:$B$293,$B1963)</f>
        <v>15</v>
      </c>
      <c r="AU1963" s="14" t="n">
        <f aca="false">SUMIFS(시도_소아과개폐업!$D$5:$D$293,시도_소아과개폐업!$A$5:$A$293,$D1963,시도_소아과개폐업!$B$5:$B$293,$B1963)</f>
        <v>14</v>
      </c>
      <c r="AV1963" s="14" t="n">
        <f aca="false">SUMIFS(시도_소아과개폐업!$F$5:$F$293,시도_소아과개폐업!$A$5:$A$293,$D1963,시도_소아과개폐업!$B$5:$B$293,$B1963)</f>
        <v>1</v>
      </c>
      <c r="AW1963" s="15" t="n">
        <f aca="false">SUMIFS(시도_소아과개폐업!$G$5:$G$293,시도_소아과개폐업!$A$5:$A$293,$D1963,시도_소아과개폐업!$B$5:$B$293,$B1963)</f>
        <v>0.215384615384615</v>
      </c>
      <c r="AX1963" s="14" t="n">
        <f aca="false">SUMIFS(시도_소아과개폐업!$H$5:$H$293,시도_소아과개폐업!$A$5:$A$293,$D1963,시도_소아과개폐업!$B$5:$B$293,$B1963)</f>
        <v>40</v>
      </c>
      <c r="AY1963" s="14" t="n">
        <f aca="false">SUMIFS(시군구_병원급!$E$5:$E$3668,시군구_병원급!$A$5:$A$3668,$A1963,시군구_병원급!$D$5:$D$3668,$D1963)</f>
        <v>1</v>
      </c>
      <c r="AZ1963" s="14" t="n">
        <f aca="false">SUMIFS(시군구_병원급!$F$5:$F$3668,시군구_병원급!$A$5:$A$3668,$A1963,시군구_병원급!$D$5:$D$3668,$D1963)</f>
        <v>0</v>
      </c>
      <c r="BA1963" s="14" t="n">
        <f aca="false">SUMIFS(시군구_병원급!$G$5:$G$3668,시군구_병원급!$A$5:$A$3668,$A1963,시군구_병원급!$D$5:$D$3668,$D1963)</f>
        <v>0</v>
      </c>
      <c r="BB1963" s="14" t="n">
        <f aca="false">SUMIFS(시군구_병원급!$H$5:$H$3668,시군구_병원급!$A$5:$A$3668,$A1963,시군구_병원급!$D$5:$D$3668,$D1963)</f>
        <v>2</v>
      </c>
      <c r="BC1963" s="16" t="n">
        <f aca="false">K1963+AY1963</f>
        <v>1</v>
      </c>
      <c r="BD1963" s="17" t="n">
        <f aca="false">IF(E1963=0,"",(K1963+AY1963)/E1963*1000)</f>
        <v>2.2271714922049</v>
      </c>
      <c r="BE1963" s="16" t="n">
        <f aca="false">AY1963-SUMIFS(시군구_병원급!$E$5:$E$3668,시군구_병원급!$A$5:$A$3668,$A1963,시군구_병원급!$D$5:$D$3668,$D1963-3)</f>
        <v>0</v>
      </c>
      <c r="BF1963" s="16" t="n">
        <f aca="false">IF(AY1963=0,1,0)</f>
        <v>0</v>
      </c>
      <c r="BG1963" s="16" t="n">
        <f aca="false">IF(K1963+AY1963=0,1,0)</f>
        <v>0</v>
      </c>
      <c r="BH1963" s="16" t="n">
        <f aca="false">AF1963+AG1963+AH1963</f>
        <v>2</v>
      </c>
      <c r="BI1963" s="18" t="n">
        <f aca="false">IF(H1963=0,"",BH1963/H1963)</f>
        <v>0.2</v>
      </c>
      <c r="BJ1963" s="16" t="n">
        <f aca="false">IF(AP1963="","",AP1963+AN1963)</f>
        <v>2</v>
      </c>
    </row>
    <row r="1964" customFormat="false" ht="15" hidden="false" customHeight="true" outlineLevel="0" collapsed="false">
      <c r="A1964" s="9" t="s">
        <v>312</v>
      </c>
      <c r="B1964" s="10" t="s">
        <v>288</v>
      </c>
      <c r="C1964" s="10" t="s">
        <v>313</v>
      </c>
      <c r="D1964" s="9" t="n">
        <v>2024</v>
      </c>
      <c r="E1964" s="11" t="n">
        <v>2962</v>
      </c>
      <c r="F1964" s="11" t="n">
        <v>452</v>
      </c>
      <c r="G1964" s="11" t="n">
        <v>460</v>
      </c>
      <c r="H1964" s="11" t="n">
        <v>52</v>
      </c>
      <c r="I1964" s="11" t="n">
        <v>2487</v>
      </c>
      <c r="J1964" s="11" t="n">
        <v>1853</v>
      </c>
      <c r="K1964" s="11" t="n">
        <v>4</v>
      </c>
      <c r="L1964" s="12" t="n">
        <v>17.5557056043214</v>
      </c>
      <c r="M1964" s="12" t="n">
        <v>1.35043889264011</v>
      </c>
      <c r="N1964" s="13" t="n">
        <v>0.745074386811419</v>
      </c>
      <c r="O1964" s="13" t="n">
        <v>0.839635381498987</v>
      </c>
      <c r="P1964" s="13" t="n">
        <v>0.155300472653612</v>
      </c>
      <c r="Q1964" s="13" t="n">
        <v>-0.224810259094478</v>
      </c>
      <c r="R1964" s="13" t="n">
        <v>-0.094488188976378</v>
      </c>
      <c r="S1964" s="11" t="n">
        <v>0</v>
      </c>
      <c r="T1964" s="13" t="n">
        <v>-0.0545454545454546</v>
      </c>
      <c r="U1964" s="13" t="n">
        <v>-0.00837320574162681</v>
      </c>
      <c r="V1964" s="11" t="n">
        <v>0</v>
      </c>
      <c r="W1964" s="13"/>
      <c r="X1964" s="11"/>
      <c r="Y1964" s="11"/>
      <c r="Z1964" s="11"/>
      <c r="AA1964" s="11"/>
      <c r="AB1964" s="10" t="s">
        <v>516</v>
      </c>
      <c r="AC1964" s="11" t="n">
        <v>20</v>
      </c>
      <c r="AD1964" s="11" t="n">
        <v>14</v>
      </c>
      <c r="AE1964" s="11" t="n">
        <v>6</v>
      </c>
      <c r="AF1964" s="11" t="n">
        <v>3</v>
      </c>
      <c r="AG1964" s="11" t="n">
        <v>9</v>
      </c>
      <c r="AH1964" s="11" t="n">
        <v>0</v>
      </c>
      <c r="AI1964" s="13" t="n">
        <v>0.384615384615385</v>
      </c>
      <c r="AJ1964" s="13" t="n">
        <v>0.269230769230769</v>
      </c>
      <c r="AK1964" s="13" t="n">
        <v>0.115384615384615</v>
      </c>
      <c r="AL1964" s="13" t="n">
        <v>0.0576923076923077</v>
      </c>
      <c r="AM1964" s="13" t="n">
        <v>0.173076923076923</v>
      </c>
      <c r="AN1964" s="11" t="n">
        <v>2</v>
      </c>
      <c r="AO1964" s="13" t="n">
        <v>0.037037037037037</v>
      </c>
      <c r="AP1964" s="11" t="n">
        <v>9</v>
      </c>
      <c r="AQ1964" s="11" t="n">
        <v>5</v>
      </c>
      <c r="AR1964" s="13" t="n">
        <v>0.155172413793104</v>
      </c>
      <c r="AS1964" s="13" t="n">
        <v>0.0862068965517241</v>
      </c>
      <c r="AT1964" s="14" t="n">
        <f aca="false">SUMIFS(시도_소아과개폐업!$C$5:$C$293,시도_소아과개폐업!$A$5:$A$293,$D1964,시도_소아과개폐업!$B$5:$B$293,$B1964)</f>
        <v>15</v>
      </c>
      <c r="AU1964" s="14" t="n">
        <f aca="false">SUMIFS(시도_소아과개폐업!$D$5:$D$293,시도_소아과개폐업!$A$5:$A$293,$D1964,시도_소아과개폐업!$B$5:$B$293,$B1964)</f>
        <v>14</v>
      </c>
      <c r="AV1964" s="14" t="n">
        <f aca="false">SUMIFS(시도_소아과개폐업!$F$5:$F$293,시도_소아과개폐업!$A$5:$A$293,$D1964,시도_소아과개폐업!$B$5:$B$293,$B1964)</f>
        <v>1</v>
      </c>
      <c r="AW1964" s="15" t="n">
        <f aca="false">SUMIFS(시도_소아과개폐업!$G$5:$G$293,시도_소아과개폐업!$A$5:$A$293,$D1964,시도_소아과개폐업!$B$5:$B$293,$B1964)</f>
        <v>0.215384615384615</v>
      </c>
      <c r="AX1964" s="14" t="n">
        <f aca="false">SUMIFS(시도_소아과개폐업!$H$5:$H$293,시도_소아과개폐업!$A$5:$A$293,$D1964,시도_소아과개폐업!$B$5:$B$293,$B1964)</f>
        <v>40</v>
      </c>
      <c r="AY1964" s="14" t="n">
        <f aca="false">SUMIFS(시군구_병원급!$E$5:$E$3668,시군구_병원급!$A$5:$A$3668,$A1964,시군구_병원급!$D$5:$D$3668,$D1964)</f>
        <v>1</v>
      </c>
      <c r="AZ1964" s="14" t="n">
        <f aca="false">SUMIFS(시군구_병원급!$F$5:$F$3668,시군구_병원급!$A$5:$A$3668,$A1964,시군구_병원급!$D$5:$D$3668,$D1964)</f>
        <v>1</v>
      </c>
      <c r="BA1964" s="14" t="n">
        <f aca="false">SUMIFS(시군구_병원급!$G$5:$G$3668,시군구_병원급!$A$5:$A$3668,$A1964,시군구_병원급!$D$5:$D$3668,$D1964)</f>
        <v>2</v>
      </c>
      <c r="BB1964" s="14" t="n">
        <f aca="false">SUMIFS(시군구_병원급!$H$5:$H$3668,시군구_병원급!$A$5:$A$3668,$A1964,시군구_병원급!$D$5:$D$3668,$D1964)</f>
        <v>9</v>
      </c>
      <c r="BC1964" s="16" t="n">
        <f aca="false">K1964+AY1964</f>
        <v>5</v>
      </c>
      <c r="BD1964" s="17" t="n">
        <f aca="false">IF(E1964=0,"",(K1964+AY1964)/E1964*1000)</f>
        <v>1.68804861580014</v>
      </c>
      <c r="BE1964" s="16" t="n">
        <f aca="false">AY1964-SUMIFS(시군구_병원급!$E$5:$E$3668,시군구_병원급!$A$5:$A$3668,$A1964,시군구_병원급!$D$5:$D$3668,$D1964-3)</f>
        <v>0</v>
      </c>
      <c r="BF1964" s="16" t="n">
        <f aca="false">IF(AY1964=0,1,0)</f>
        <v>0</v>
      </c>
      <c r="BG1964" s="16" t="n">
        <f aca="false">IF(K1964+AY1964=0,1,0)</f>
        <v>0</v>
      </c>
      <c r="BH1964" s="16" t="n">
        <f aca="false">AF1964+AG1964+AH1964</f>
        <v>12</v>
      </c>
      <c r="BI1964" s="18" t="n">
        <f aca="false">IF(H1964=0,"",BH1964/H1964)</f>
        <v>0.230769230769231</v>
      </c>
      <c r="BJ1964" s="16" t="n">
        <f aca="false">IF(AP1964="","",AP1964+AN1964)</f>
        <v>11</v>
      </c>
    </row>
    <row r="1965" customFormat="false" ht="15" hidden="false" customHeight="true" outlineLevel="0" collapsed="false">
      <c r="A1965" s="9" t="s">
        <v>314</v>
      </c>
      <c r="B1965" s="10" t="s">
        <v>288</v>
      </c>
      <c r="C1965" s="10" t="s">
        <v>315</v>
      </c>
      <c r="D1965" s="9" t="n">
        <v>2024</v>
      </c>
      <c r="E1965" s="11" t="n">
        <v>1826</v>
      </c>
      <c r="F1965" s="11" t="n">
        <v>302</v>
      </c>
      <c r="G1965" s="11" t="n">
        <v>297</v>
      </c>
      <c r="H1965" s="11" t="n">
        <v>24</v>
      </c>
      <c r="I1965" s="11" t="n">
        <v>1275</v>
      </c>
      <c r="J1965" s="11" t="n">
        <v>841</v>
      </c>
      <c r="K1965" s="11" t="n">
        <v>0</v>
      </c>
      <c r="L1965" s="12" t="n">
        <v>13.1434830230011</v>
      </c>
      <c r="M1965" s="12" t="n">
        <v>0</v>
      </c>
      <c r="N1965" s="13" t="n">
        <v>0.659607843137255</v>
      </c>
      <c r="O1965" s="13" t="n">
        <v>0.698247535596933</v>
      </c>
      <c r="P1965" s="13" t="n">
        <v>0.162650602409639</v>
      </c>
      <c r="Q1965" s="13" t="n">
        <v>0.139114160948222</v>
      </c>
      <c r="R1965" s="13" t="n">
        <v>0.441747572815534</v>
      </c>
      <c r="S1965" s="11" t="n">
        <v>0</v>
      </c>
      <c r="T1965" s="13" t="n">
        <v>-0.04</v>
      </c>
      <c r="U1965" s="13" t="n">
        <v>-0.0760869565217391</v>
      </c>
      <c r="V1965" s="11" t="n">
        <v>1</v>
      </c>
      <c r="W1965" s="13"/>
      <c r="X1965" s="11"/>
      <c r="Y1965" s="11"/>
      <c r="Z1965" s="11"/>
      <c r="AA1965" s="11"/>
      <c r="AB1965" s="10" t="s">
        <v>516</v>
      </c>
      <c r="AC1965" s="11" t="n">
        <v>6</v>
      </c>
      <c r="AD1965" s="11" t="n">
        <v>5</v>
      </c>
      <c r="AE1965" s="11" t="n">
        <v>4</v>
      </c>
      <c r="AF1965" s="11" t="n">
        <v>2</v>
      </c>
      <c r="AG1965" s="11" t="n">
        <v>7</v>
      </c>
      <c r="AH1965" s="11" t="n">
        <v>0</v>
      </c>
      <c r="AI1965" s="13" t="n">
        <v>0.25</v>
      </c>
      <c r="AJ1965" s="13" t="n">
        <v>0.208333333333333</v>
      </c>
      <c r="AK1965" s="13" t="n">
        <v>0.166666666666667</v>
      </c>
      <c r="AL1965" s="13" t="n">
        <v>0.0833333333333333</v>
      </c>
      <c r="AM1965" s="13" t="n">
        <v>0.291666666666667</v>
      </c>
      <c r="AN1965" s="11" t="n">
        <v>4</v>
      </c>
      <c r="AO1965" s="13" t="n">
        <v>0.142857142857143</v>
      </c>
      <c r="AP1965" s="11" t="n">
        <v>0</v>
      </c>
      <c r="AQ1965" s="11" t="n">
        <v>2</v>
      </c>
      <c r="AR1965" s="13" t="n">
        <v>0</v>
      </c>
      <c r="AS1965" s="13" t="n">
        <v>0.0769230769230769</v>
      </c>
      <c r="AT1965" s="14" t="n">
        <f aca="false">SUMIFS(시도_소아과개폐업!$C$5:$C$293,시도_소아과개폐업!$A$5:$A$293,$D1965,시도_소아과개폐업!$B$5:$B$293,$B1965)</f>
        <v>15</v>
      </c>
      <c r="AU1965" s="14" t="n">
        <f aca="false">SUMIFS(시도_소아과개폐업!$D$5:$D$293,시도_소아과개폐업!$A$5:$A$293,$D1965,시도_소아과개폐업!$B$5:$B$293,$B1965)</f>
        <v>14</v>
      </c>
      <c r="AV1965" s="14" t="n">
        <f aca="false">SUMIFS(시도_소아과개폐업!$F$5:$F$293,시도_소아과개폐업!$A$5:$A$293,$D1965,시도_소아과개폐업!$B$5:$B$293,$B1965)</f>
        <v>1</v>
      </c>
      <c r="AW1965" s="15" t="n">
        <f aca="false">SUMIFS(시도_소아과개폐업!$G$5:$G$293,시도_소아과개폐업!$A$5:$A$293,$D1965,시도_소아과개폐업!$B$5:$B$293,$B1965)</f>
        <v>0.215384615384615</v>
      </c>
      <c r="AX1965" s="14" t="n">
        <f aca="false">SUMIFS(시도_소아과개폐업!$H$5:$H$293,시도_소아과개폐업!$A$5:$A$293,$D1965,시도_소아과개폐업!$B$5:$B$293,$B1965)</f>
        <v>40</v>
      </c>
      <c r="AY1965" s="14" t="n">
        <f aca="false">SUMIFS(시군구_병원급!$E$5:$E$3668,시군구_병원급!$A$5:$A$3668,$A1965,시군구_병원급!$D$5:$D$3668,$D1965)</f>
        <v>0</v>
      </c>
      <c r="AZ1965" s="14" t="n">
        <f aca="false">SUMIFS(시군구_병원급!$F$5:$F$3668,시군구_병원급!$A$5:$A$3668,$A1965,시군구_병원급!$D$5:$D$3668,$D1965)</f>
        <v>1</v>
      </c>
      <c r="BA1965" s="14" t="n">
        <f aca="false">SUMIFS(시군구_병원급!$G$5:$G$3668,시군구_병원급!$A$5:$A$3668,$A1965,시군구_병원급!$D$5:$D$3668,$D1965)</f>
        <v>3</v>
      </c>
      <c r="BB1965" s="14" t="n">
        <f aca="false">SUMIFS(시군구_병원급!$H$5:$H$3668,시군구_병원급!$A$5:$A$3668,$A1965,시군구_병원급!$D$5:$D$3668,$D1965)</f>
        <v>3</v>
      </c>
      <c r="BC1965" s="16" t="n">
        <f aca="false">K1965+AY1965</f>
        <v>0</v>
      </c>
      <c r="BD1965" s="17" t="n">
        <f aca="false">IF(E1965=0,"",(K1965+AY1965)/E1965*1000)</f>
        <v>0</v>
      </c>
      <c r="BE1965" s="16" t="n">
        <f aca="false">AY1965-SUMIFS(시군구_병원급!$E$5:$E$3668,시군구_병원급!$A$5:$A$3668,$A1965,시군구_병원급!$D$5:$D$3668,$D1965-3)</f>
        <v>0</v>
      </c>
      <c r="BF1965" s="16" t="n">
        <f aca="false">IF(AY1965=0,1,0)</f>
        <v>1</v>
      </c>
      <c r="BG1965" s="16" t="n">
        <f aca="false">IF(K1965+AY1965=0,1,0)</f>
        <v>1</v>
      </c>
      <c r="BH1965" s="16" t="n">
        <f aca="false">AF1965+AG1965+AH1965</f>
        <v>9</v>
      </c>
      <c r="BI1965" s="18" t="n">
        <f aca="false">IF(H1965=0,"",BH1965/H1965)</f>
        <v>0.375</v>
      </c>
      <c r="BJ1965" s="16" t="n">
        <f aca="false">IF(AP1965="","",AP1965+AN1965)</f>
        <v>4</v>
      </c>
    </row>
    <row r="1966" customFormat="false" ht="15" hidden="false" customHeight="true" outlineLevel="0" collapsed="false">
      <c r="A1966" s="9" t="s">
        <v>316</v>
      </c>
      <c r="B1966" s="10" t="s">
        <v>288</v>
      </c>
      <c r="C1966" s="10" t="s">
        <v>317</v>
      </c>
      <c r="D1966" s="9" t="n">
        <v>2024</v>
      </c>
      <c r="E1966" s="11" t="n">
        <v>1021</v>
      </c>
      <c r="F1966" s="11" t="n">
        <v>152</v>
      </c>
      <c r="G1966" s="11" t="n">
        <v>158</v>
      </c>
      <c r="H1966" s="11" t="n">
        <v>21</v>
      </c>
      <c r="I1966" s="11" t="n">
        <v>1329</v>
      </c>
      <c r="J1966" s="11" t="n">
        <v>742</v>
      </c>
      <c r="K1966" s="11" t="n">
        <v>0</v>
      </c>
      <c r="L1966" s="12" t="n">
        <v>20.5680705190989</v>
      </c>
      <c r="M1966" s="12" t="n">
        <v>0</v>
      </c>
      <c r="N1966" s="13" t="n">
        <v>0.558314522197141</v>
      </c>
      <c r="O1966" s="13" t="n">
        <v>1.30166503428012</v>
      </c>
      <c r="P1966" s="13" t="n">
        <v>0.154750244857982</v>
      </c>
      <c r="Q1966" s="13" t="n">
        <v>-0.274342572850036</v>
      </c>
      <c r="R1966" s="13" t="n">
        <v>-0.0971428571428572</v>
      </c>
      <c r="S1966" s="11" t="n">
        <v>0</v>
      </c>
      <c r="T1966" s="13" t="n">
        <v>0</v>
      </c>
      <c r="U1966" s="13" t="n">
        <v>-0.027086383601757</v>
      </c>
      <c r="V1966" s="11" t="n">
        <v>1</v>
      </c>
      <c r="W1966" s="13"/>
      <c r="X1966" s="11"/>
      <c r="Y1966" s="11"/>
      <c r="Z1966" s="11"/>
      <c r="AA1966" s="11"/>
      <c r="AB1966" s="10" t="s">
        <v>516</v>
      </c>
      <c r="AC1966" s="11" t="n">
        <v>1</v>
      </c>
      <c r="AD1966" s="11" t="n">
        <v>7</v>
      </c>
      <c r="AE1966" s="11" t="n">
        <v>2</v>
      </c>
      <c r="AF1966" s="11" t="n">
        <v>3</v>
      </c>
      <c r="AG1966" s="11" t="n">
        <v>8</v>
      </c>
      <c r="AH1966" s="11" t="n">
        <v>0</v>
      </c>
      <c r="AI1966" s="13" t="n">
        <v>0.0476190476190476</v>
      </c>
      <c r="AJ1966" s="13" t="n">
        <v>0.333333333333333</v>
      </c>
      <c r="AK1966" s="13" t="n">
        <v>0.0952380952380952</v>
      </c>
      <c r="AL1966" s="13" t="n">
        <v>0.142857142857143</v>
      </c>
      <c r="AM1966" s="13" t="n">
        <v>0.380952380952381</v>
      </c>
      <c r="AN1966" s="11" t="n">
        <v>0</v>
      </c>
      <c r="AO1966" s="13" t="n">
        <v>0</v>
      </c>
      <c r="AP1966" s="11" t="n">
        <v>1</v>
      </c>
      <c r="AQ1966" s="11" t="n">
        <v>0</v>
      </c>
      <c r="AR1966" s="13" t="n">
        <v>0.0454545454545455</v>
      </c>
      <c r="AS1966" s="13" t="n">
        <v>0</v>
      </c>
      <c r="AT1966" s="14" t="n">
        <f aca="false">SUMIFS(시도_소아과개폐업!$C$5:$C$293,시도_소아과개폐업!$A$5:$A$293,$D1966,시도_소아과개폐업!$B$5:$B$293,$B1966)</f>
        <v>15</v>
      </c>
      <c r="AU1966" s="14" t="n">
        <f aca="false">SUMIFS(시도_소아과개폐업!$D$5:$D$293,시도_소아과개폐업!$A$5:$A$293,$D1966,시도_소아과개폐업!$B$5:$B$293,$B1966)</f>
        <v>14</v>
      </c>
      <c r="AV1966" s="14" t="n">
        <f aca="false">SUMIFS(시도_소아과개폐업!$F$5:$F$293,시도_소아과개폐업!$A$5:$A$293,$D1966,시도_소아과개폐업!$B$5:$B$293,$B1966)</f>
        <v>1</v>
      </c>
      <c r="AW1966" s="15" t="n">
        <f aca="false">SUMIFS(시도_소아과개폐업!$G$5:$G$293,시도_소아과개폐업!$A$5:$A$293,$D1966,시도_소아과개폐업!$B$5:$B$293,$B1966)</f>
        <v>0.215384615384615</v>
      </c>
      <c r="AX1966" s="14" t="n">
        <f aca="false">SUMIFS(시도_소아과개폐업!$H$5:$H$293,시도_소아과개폐업!$A$5:$A$293,$D1966,시도_소아과개폐업!$B$5:$B$293,$B1966)</f>
        <v>40</v>
      </c>
      <c r="AY1966" s="14" t="n">
        <f aca="false">SUMIFS(시군구_병원급!$E$5:$E$3668,시군구_병원급!$A$5:$A$3668,$A1966,시군구_병원급!$D$5:$D$3668,$D1966)</f>
        <v>0</v>
      </c>
      <c r="AZ1966" s="14" t="n">
        <f aca="false">SUMIFS(시군구_병원급!$F$5:$F$3668,시군구_병원급!$A$5:$A$3668,$A1966,시군구_병원급!$D$5:$D$3668,$D1966)</f>
        <v>0</v>
      </c>
      <c r="BA1966" s="14" t="n">
        <f aca="false">SUMIFS(시군구_병원급!$G$5:$G$3668,시군구_병원급!$A$5:$A$3668,$A1966,시군구_병원급!$D$5:$D$3668,$D1966)</f>
        <v>0</v>
      </c>
      <c r="BB1966" s="14" t="n">
        <f aca="false">SUMIFS(시군구_병원급!$H$5:$H$3668,시군구_병원급!$A$5:$A$3668,$A1966,시군구_병원급!$D$5:$D$3668,$D1966)</f>
        <v>3</v>
      </c>
      <c r="BC1966" s="16" t="n">
        <f aca="false">K1966+AY1966</f>
        <v>0</v>
      </c>
      <c r="BD1966" s="17" t="n">
        <f aca="false">IF(E1966=0,"",(K1966+AY1966)/E1966*1000)</f>
        <v>0</v>
      </c>
      <c r="BE1966" s="16" t="n">
        <f aca="false">AY1966-SUMIFS(시군구_병원급!$E$5:$E$3668,시군구_병원급!$A$5:$A$3668,$A1966,시군구_병원급!$D$5:$D$3668,$D1966-3)</f>
        <v>-1</v>
      </c>
      <c r="BF1966" s="16" t="n">
        <f aca="false">IF(AY1966=0,1,0)</f>
        <v>1</v>
      </c>
      <c r="BG1966" s="16" t="n">
        <f aca="false">IF(K1966+AY1966=0,1,0)</f>
        <v>1</v>
      </c>
      <c r="BH1966" s="16" t="n">
        <f aca="false">AF1966+AG1966+AH1966</f>
        <v>11</v>
      </c>
      <c r="BI1966" s="18" t="n">
        <f aca="false">IF(H1966=0,"",BH1966/H1966)</f>
        <v>0.523809523809524</v>
      </c>
      <c r="BJ1966" s="16" t="n">
        <f aca="false">IF(AP1966="","",AP1966+AN1966)</f>
        <v>1</v>
      </c>
    </row>
    <row r="1967" customFormat="false" ht="15" hidden="false" customHeight="true" outlineLevel="0" collapsed="false">
      <c r="A1967" s="9" t="s">
        <v>318</v>
      </c>
      <c r="B1967" s="10" t="s">
        <v>319</v>
      </c>
      <c r="C1967" s="10" t="s">
        <v>320</v>
      </c>
      <c r="D1967" s="9" t="n">
        <v>2024</v>
      </c>
      <c r="E1967" s="11" t="n">
        <v>5249</v>
      </c>
      <c r="F1967" s="11" t="n">
        <v>759</v>
      </c>
      <c r="G1967" s="11" t="n">
        <v>804</v>
      </c>
      <c r="H1967" s="11" t="n">
        <v>131</v>
      </c>
      <c r="I1967" s="11" t="n">
        <v>7507</v>
      </c>
      <c r="J1967" s="11" t="n">
        <v>4413</v>
      </c>
      <c r="K1967" s="11" t="n">
        <v>2</v>
      </c>
      <c r="L1967" s="12" t="n">
        <v>24.9571346923224</v>
      </c>
      <c r="M1967" s="12" t="n">
        <v>0.381024957134692</v>
      </c>
      <c r="N1967" s="13" t="n">
        <v>0.5878513387505</v>
      </c>
      <c r="O1967" s="13" t="n">
        <v>1.43017717660507</v>
      </c>
      <c r="P1967" s="13" t="n">
        <v>0.153172032768146</v>
      </c>
      <c r="Q1967" s="13" t="n">
        <v>-0.306696605468234</v>
      </c>
      <c r="R1967" s="13" t="n">
        <v>0.0151515151515151</v>
      </c>
      <c r="S1967" s="11" t="n">
        <v>-1</v>
      </c>
      <c r="T1967" s="13" t="n">
        <v>-0.0367647058823529</v>
      </c>
      <c r="U1967" s="13" t="n">
        <v>-0.0560794668678486</v>
      </c>
      <c r="V1967" s="11" t="n">
        <v>0</v>
      </c>
      <c r="W1967" s="13"/>
      <c r="X1967" s="11"/>
      <c r="Y1967" s="11"/>
      <c r="Z1967" s="11"/>
      <c r="AA1967" s="11"/>
      <c r="AB1967" s="10" t="s">
        <v>516</v>
      </c>
      <c r="AC1967" s="11" t="n">
        <v>15</v>
      </c>
      <c r="AD1967" s="11" t="n">
        <v>46</v>
      </c>
      <c r="AE1967" s="11" t="n">
        <v>48</v>
      </c>
      <c r="AF1967" s="11" t="n">
        <v>2</v>
      </c>
      <c r="AG1967" s="11" t="n">
        <v>19</v>
      </c>
      <c r="AH1967" s="11" t="n">
        <v>1</v>
      </c>
      <c r="AI1967" s="13" t="n">
        <v>0.114503816793893</v>
      </c>
      <c r="AJ1967" s="13" t="n">
        <v>0.351145038167939</v>
      </c>
      <c r="AK1967" s="13" t="n">
        <v>0.366412213740458</v>
      </c>
      <c r="AL1967" s="13" t="n">
        <v>0.0152671755725191</v>
      </c>
      <c r="AM1967" s="13" t="n">
        <v>0.145038167938931</v>
      </c>
      <c r="AN1967" s="11" t="n">
        <v>5</v>
      </c>
      <c r="AO1967" s="13" t="n">
        <v>0.0367647058823529</v>
      </c>
      <c r="AP1967" s="11" t="n">
        <v>7</v>
      </c>
      <c r="AQ1967" s="11" t="n">
        <v>3</v>
      </c>
      <c r="AR1967" s="13" t="n">
        <v>0.05</v>
      </c>
      <c r="AS1967" s="13" t="n">
        <v>0.0214285714285714</v>
      </c>
      <c r="AT1967" s="14" t="n">
        <f aca="false">SUMIFS(시도_소아과개폐업!$C$5:$C$293,시도_소아과개폐업!$A$5:$A$293,$D1967,시도_소아과개폐업!$B$5:$B$293,$B1967)</f>
        <v>7</v>
      </c>
      <c r="AU1967" s="14" t="n">
        <f aca="false">SUMIFS(시도_소아과개폐업!$D$5:$D$293,시도_소아과개폐업!$A$5:$A$293,$D1967,시도_소아과개폐업!$B$5:$B$293,$B1967)</f>
        <v>17</v>
      </c>
      <c r="AV1967" s="14" t="n">
        <f aca="false">SUMIFS(시도_소아과개폐업!$F$5:$F$293,시도_소아과개폐업!$A$5:$A$293,$D1967,시도_소아과개폐업!$B$5:$B$293,$B1967)</f>
        <v>-10</v>
      </c>
      <c r="AW1967" s="15" t="n">
        <f aca="false">SUMIFS(시도_소아과개폐업!$G$5:$G$293,시도_소아과개폐업!$A$5:$A$293,$D1967,시도_소아과개폐업!$B$5:$B$293,$B1967)</f>
        <v>0.68</v>
      </c>
      <c r="AX1967" s="14" t="n">
        <f aca="false">SUMIFS(시도_소아과개폐업!$H$5:$H$293,시도_소아과개폐업!$A$5:$A$293,$D1967,시도_소아과개폐업!$B$5:$B$293,$B1967)</f>
        <v>52</v>
      </c>
      <c r="AY1967" s="14" t="n">
        <f aca="false">SUMIFS(시군구_병원급!$E$5:$E$3668,시군구_병원급!$A$5:$A$3668,$A1967,시군구_병원급!$D$5:$D$3668,$D1967)</f>
        <v>7</v>
      </c>
      <c r="AZ1967" s="14" t="n">
        <f aca="false">SUMIFS(시군구_병원급!$F$5:$F$3668,시군구_병원급!$A$5:$A$3668,$A1967,시군구_병원급!$D$5:$D$3668,$D1967)</f>
        <v>5</v>
      </c>
      <c r="BA1967" s="14" t="n">
        <f aca="false">SUMIFS(시군구_병원급!$G$5:$G$3668,시군구_병원급!$A$5:$A$3668,$A1967,시군구_병원급!$D$5:$D$3668,$D1967)</f>
        <v>21</v>
      </c>
      <c r="BB1967" s="14" t="n">
        <f aca="false">SUMIFS(시군구_병원급!$H$5:$H$3668,시군구_병원급!$A$5:$A$3668,$A1967,시군구_병원급!$D$5:$D$3668,$D1967)</f>
        <v>44</v>
      </c>
      <c r="BC1967" s="16" t="n">
        <f aca="false">K1967+AY1967</f>
        <v>9</v>
      </c>
      <c r="BD1967" s="17" t="n">
        <f aca="false">IF(E1967=0,"",(K1967+AY1967)/E1967*1000)</f>
        <v>1.71461230710612</v>
      </c>
      <c r="BE1967" s="16" t="n">
        <f aca="false">AY1967-SUMIFS(시군구_병원급!$E$5:$E$3668,시군구_병원급!$A$5:$A$3668,$A1967,시군구_병원급!$D$5:$D$3668,$D1967-3)</f>
        <v>-1</v>
      </c>
      <c r="BF1967" s="16" t="n">
        <f aca="false">IF(AY1967=0,1,0)</f>
        <v>0</v>
      </c>
      <c r="BG1967" s="16" t="n">
        <f aca="false">IF(K1967+AY1967=0,1,0)</f>
        <v>0</v>
      </c>
      <c r="BH1967" s="16" t="n">
        <f aca="false">AF1967+AG1967+AH1967</f>
        <v>22</v>
      </c>
      <c r="BI1967" s="18" t="n">
        <f aca="false">IF(H1967=0,"",BH1967/H1967)</f>
        <v>0.16793893129771</v>
      </c>
      <c r="BJ1967" s="16" t="n">
        <f aca="false">IF(AP1967="","",AP1967+AN1967)</f>
        <v>12</v>
      </c>
    </row>
    <row r="1968" customFormat="false" ht="15" hidden="false" customHeight="true" outlineLevel="0" collapsed="false">
      <c r="A1968" s="9" t="s">
        <v>321</v>
      </c>
      <c r="B1968" s="10" t="s">
        <v>319</v>
      </c>
      <c r="C1968" s="10" t="s">
        <v>322</v>
      </c>
      <c r="D1968" s="9" t="n">
        <v>2024</v>
      </c>
      <c r="E1968" s="11" t="n">
        <v>7820</v>
      </c>
      <c r="F1968" s="11" t="n">
        <v>1173</v>
      </c>
      <c r="G1968" s="11" t="n">
        <v>1198</v>
      </c>
      <c r="H1968" s="11" t="n">
        <v>119</v>
      </c>
      <c r="I1968" s="11" t="n">
        <v>7120</v>
      </c>
      <c r="J1968" s="11" t="n">
        <v>4799</v>
      </c>
      <c r="K1968" s="11" t="n">
        <v>6</v>
      </c>
      <c r="L1968" s="12" t="n">
        <v>15.2173913043478</v>
      </c>
      <c r="M1968" s="12" t="n">
        <v>0.767263427109974</v>
      </c>
      <c r="N1968" s="13" t="n">
        <v>0.674016853932584</v>
      </c>
      <c r="O1968" s="13" t="n">
        <v>0.910485933503836</v>
      </c>
      <c r="P1968" s="13" t="n">
        <v>0.153196930946292</v>
      </c>
      <c r="Q1968" s="13" t="n">
        <v>-0.224129377914476</v>
      </c>
      <c r="R1968" s="13" t="n">
        <v>-0.116519174041298</v>
      </c>
      <c r="S1968" s="11" t="n">
        <v>0</v>
      </c>
      <c r="T1968" s="13" t="n">
        <v>-0.048</v>
      </c>
      <c r="U1968" s="13" t="n">
        <v>-0.0375777237091106</v>
      </c>
      <c r="V1968" s="11" t="n">
        <v>0</v>
      </c>
      <c r="W1968" s="13"/>
      <c r="X1968" s="11"/>
      <c r="Y1968" s="11"/>
      <c r="Z1968" s="11"/>
      <c r="AA1968" s="11"/>
      <c r="AB1968" s="10" t="s">
        <v>516</v>
      </c>
      <c r="AC1968" s="11" t="n">
        <v>25</v>
      </c>
      <c r="AD1968" s="11" t="n">
        <v>43</v>
      </c>
      <c r="AE1968" s="11" t="n">
        <v>22</v>
      </c>
      <c r="AF1968" s="11" t="n">
        <v>8</v>
      </c>
      <c r="AG1968" s="11" t="n">
        <v>21</v>
      </c>
      <c r="AH1968" s="11" t="n">
        <v>0</v>
      </c>
      <c r="AI1968" s="13" t="n">
        <v>0.210084033613445</v>
      </c>
      <c r="AJ1968" s="13" t="n">
        <v>0.361344537815126</v>
      </c>
      <c r="AK1968" s="13" t="n">
        <v>0.184873949579832</v>
      </c>
      <c r="AL1968" s="13" t="n">
        <v>0.0672268907563025</v>
      </c>
      <c r="AM1968" s="13" t="n">
        <v>0.176470588235294</v>
      </c>
      <c r="AN1968" s="11" t="n">
        <v>3</v>
      </c>
      <c r="AO1968" s="13" t="n">
        <v>0.0245901639344262</v>
      </c>
      <c r="AP1968" s="11" t="n">
        <v>9</v>
      </c>
      <c r="AQ1968" s="11" t="n">
        <v>1</v>
      </c>
      <c r="AR1968" s="13" t="n">
        <v>0.0692307692307692</v>
      </c>
      <c r="AS1968" s="13" t="n">
        <v>0.00769230769230769</v>
      </c>
      <c r="AT1968" s="14" t="n">
        <f aca="false">SUMIFS(시도_소아과개폐업!$C$5:$C$293,시도_소아과개폐업!$A$5:$A$293,$D1968,시도_소아과개폐업!$B$5:$B$293,$B1968)</f>
        <v>7</v>
      </c>
      <c r="AU1968" s="14" t="n">
        <f aca="false">SUMIFS(시도_소아과개폐업!$D$5:$D$293,시도_소아과개폐업!$A$5:$A$293,$D1968,시도_소아과개폐업!$B$5:$B$293,$B1968)</f>
        <v>17</v>
      </c>
      <c r="AV1968" s="14" t="n">
        <f aca="false">SUMIFS(시도_소아과개폐업!$F$5:$F$293,시도_소아과개폐업!$A$5:$A$293,$D1968,시도_소아과개폐업!$B$5:$B$293,$B1968)</f>
        <v>-10</v>
      </c>
      <c r="AW1968" s="15" t="n">
        <f aca="false">SUMIFS(시도_소아과개폐업!$G$5:$G$293,시도_소아과개폐업!$A$5:$A$293,$D1968,시도_소아과개폐업!$B$5:$B$293,$B1968)</f>
        <v>0.68</v>
      </c>
      <c r="AX1968" s="14" t="n">
        <f aca="false">SUMIFS(시도_소아과개폐업!$H$5:$H$293,시도_소아과개폐업!$A$5:$A$293,$D1968,시도_소아과개폐업!$B$5:$B$293,$B1968)</f>
        <v>52</v>
      </c>
      <c r="AY1968" s="14" t="n">
        <f aca="false">SUMIFS(시군구_병원급!$E$5:$E$3668,시군구_병원급!$A$5:$A$3668,$A1968,시군구_병원급!$D$5:$D$3668,$D1968)</f>
        <v>2</v>
      </c>
      <c r="AZ1968" s="14" t="n">
        <f aca="false">SUMIFS(시군구_병원급!$F$5:$F$3668,시군구_병원급!$A$5:$A$3668,$A1968,시군구_병원급!$D$5:$D$3668,$D1968)</f>
        <v>3</v>
      </c>
      <c r="BA1968" s="14" t="n">
        <f aca="false">SUMIFS(시군구_병원급!$G$5:$G$3668,시군구_병원급!$A$5:$A$3668,$A1968,시군구_병원급!$D$5:$D$3668,$D1968)</f>
        <v>11</v>
      </c>
      <c r="BB1968" s="14" t="n">
        <f aca="false">SUMIFS(시군구_병원급!$H$5:$H$3668,시군구_병원급!$A$5:$A$3668,$A1968,시군구_병원급!$D$5:$D$3668,$D1968)</f>
        <v>28</v>
      </c>
      <c r="BC1968" s="16" t="n">
        <f aca="false">K1968+AY1968</f>
        <v>8</v>
      </c>
      <c r="BD1968" s="17" t="n">
        <f aca="false">IF(E1968=0,"",(K1968+AY1968)/E1968*1000)</f>
        <v>1.0230179028133</v>
      </c>
      <c r="BE1968" s="16" t="n">
        <f aca="false">AY1968-SUMIFS(시군구_병원급!$E$5:$E$3668,시군구_병원급!$A$5:$A$3668,$A1968,시군구_병원급!$D$5:$D$3668,$D1968-3)</f>
        <v>0</v>
      </c>
      <c r="BF1968" s="16" t="n">
        <f aca="false">IF(AY1968=0,1,0)</f>
        <v>0</v>
      </c>
      <c r="BG1968" s="16" t="n">
        <f aca="false">IF(K1968+AY1968=0,1,0)</f>
        <v>0</v>
      </c>
      <c r="BH1968" s="16" t="n">
        <f aca="false">AF1968+AG1968+AH1968</f>
        <v>29</v>
      </c>
      <c r="BI1968" s="18" t="n">
        <f aca="false">IF(H1968=0,"",BH1968/H1968)</f>
        <v>0.243697478991597</v>
      </c>
      <c r="BJ1968" s="16" t="n">
        <f aca="false">IF(AP1968="","",AP1968+AN1968)</f>
        <v>12</v>
      </c>
    </row>
    <row r="1969" customFormat="false" ht="15" hidden="false" customHeight="true" outlineLevel="0" collapsed="false">
      <c r="A1969" s="9" t="s">
        <v>323</v>
      </c>
      <c r="B1969" s="10" t="s">
        <v>319</v>
      </c>
      <c r="C1969" s="10" t="s">
        <v>324</v>
      </c>
      <c r="D1969" s="9" t="n">
        <v>2024</v>
      </c>
      <c r="E1969" s="11" t="n">
        <v>9741</v>
      </c>
      <c r="F1969" s="11" t="n">
        <v>1438</v>
      </c>
      <c r="G1969" s="11" t="n">
        <v>1453</v>
      </c>
      <c r="H1969" s="11" t="n">
        <v>169</v>
      </c>
      <c r="I1969" s="11" t="n">
        <v>8594</v>
      </c>
      <c r="J1969" s="11" t="n">
        <v>6320</v>
      </c>
      <c r="K1969" s="11" t="n">
        <v>7</v>
      </c>
      <c r="L1969" s="12" t="n">
        <v>17.3493481162098</v>
      </c>
      <c r="M1969" s="12" t="n">
        <v>0.718612052150703</v>
      </c>
      <c r="N1969" s="13" t="n">
        <v>0.735396788457063</v>
      </c>
      <c r="O1969" s="13" t="n">
        <v>0.882250282311878</v>
      </c>
      <c r="P1969" s="13" t="n">
        <v>0.149163330253567</v>
      </c>
      <c r="Q1969" s="13" t="n">
        <v>-0.158081244598099</v>
      </c>
      <c r="R1969" s="13" t="n">
        <v>-0.0703774792066538</v>
      </c>
      <c r="S1969" s="11" t="n">
        <v>0</v>
      </c>
      <c r="T1969" s="13" t="n">
        <v>-0.0765027322404371</v>
      </c>
      <c r="U1969" s="13" t="n">
        <v>-0.049020692707757</v>
      </c>
      <c r="V1969" s="11" t="n">
        <v>0</v>
      </c>
      <c r="W1969" s="13"/>
      <c r="X1969" s="11"/>
      <c r="Y1969" s="11"/>
      <c r="Z1969" s="11"/>
      <c r="AA1969" s="11"/>
      <c r="AB1969" s="10" t="s">
        <v>516</v>
      </c>
      <c r="AC1969" s="11" t="n">
        <v>26</v>
      </c>
      <c r="AD1969" s="11" t="n">
        <v>66</v>
      </c>
      <c r="AE1969" s="11" t="n">
        <v>60</v>
      </c>
      <c r="AF1969" s="11" t="n">
        <v>7</v>
      </c>
      <c r="AG1969" s="11" t="n">
        <v>10</v>
      </c>
      <c r="AH1969" s="11" t="n">
        <v>0</v>
      </c>
      <c r="AI1969" s="13" t="n">
        <v>0.153846153846154</v>
      </c>
      <c r="AJ1969" s="13" t="n">
        <v>0.390532544378698</v>
      </c>
      <c r="AK1969" s="13" t="n">
        <v>0.355029585798817</v>
      </c>
      <c r="AL1969" s="13" t="n">
        <v>0.0414201183431953</v>
      </c>
      <c r="AM1969" s="13" t="n">
        <v>0.0591715976331361</v>
      </c>
      <c r="AN1969" s="11" t="n">
        <v>2</v>
      </c>
      <c r="AO1969" s="13" t="n">
        <v>0.0116959064327485</v>
      </c>
      <c r="AP1969" s="11" t="n">
        <v>15</v>
      </c>
      <c r="AQ1969" s="11" t="n">
        <v>1</v>
      </c>
      <c r="AR1969" s="13" t="n">
        <v>0.0810810810810811</v>
      </c>
      <c r="AS1969" s="13" t="n">
        <v>0.00540540540540541</v>
      </c>
      <c r="AT1969" s="14" t="n">
        <f aca="false">SUMIFS(시도_소아과개폐업!$C$5:$C$293,시도_소아과개폐업!$A$5:$A$293,$D1969,시도_소아과개폐업!$B$5:$B$293,$B1969)</f>
        <v>7</v>
      </c>
      <c r="AU1969" s="14" t="n">
        <f aca="false">SUMIFS(시도_소아과개폐업!$D$5:$D$293,시도_소아과개폐업!$A$5:$A$293,$D1969,시도_소아과개폐업!$B$5:$B$293,$B1969)</f>
        <v>17</v>
      </c>
      <c r="AV1969" s="14" t="n">
        <f aca="false">SUMIFS(시도_소아과개폐업!$F$5:$F$293,시도_소아과개폐업!$A$5:$A$293,$D1969,시도_소아과개폐업!$B$5:$B$293,$B1969)</f>
        <v>-10</v>
      </c>
      <c r="AW1969" s="15" t="n">
        <f aca="false">SUMIFS(시도_소아과개폐업!$G$5:$G$293,시도_소아과개폐업!$A$5:$A$293,$D1969,시도_소아과개폐업!$B$5:$B$293,$B1969)</f>
        <v>0.68</v>
      </c>
      <c r="AX1969" s="14" t="n">
        <f aca="false">SUMIFS(시도_소아과개폐업!$H$5:$H$293,시도_소아과개폐업!$A$5:$A$293,$D1969,시도_소아과개폐업!$B$5:$B$293,$B1969)</f>
        <v>52</v>
      </c>
      <c r="AY1969" s="14" t="n">
        <f aca="false">SUMIFS(시군구_병원급!$E$5:$E$3668,시군구_병원급!$A$5:$A$3668,$A1969,시군구_병원급!$D$5:$D$3668,$D1969)</f>
        <v>8</v>
      </c>
      <c r="AZ1969" s="14" t="n">
        <f aca="false">SUMIFS(시군구_병원급!$F$5:$F$3668,시군구_병원급!$A$5:$A$3668,$A1969,시군구_병원급!$D$5:$D$3668,$D1969)</f>
        <v>8</v>
      </c>
      <c r="BA1969" s="14" t="n">
        <f aca="false">SUMIFS(시군구_병원급!$G$5:$G$3668,시군구_병원급!$A$5:$A$3668,$A1969,시군구_병원급!$D$5:$D$3668,$D1969)</f>
        <v>27</v>
      </c>
      <c r="BB1969" s="14" t="n">
        <f aca="false">SUMIFS(시군구_병원급!$H$5:$H$3668,시군구_병원급!$A$5:$A$3668,$A1969,시군구_병원급!$D$5:$D$3668,$D1969)</f>
        <v>41</v>
      </c>
      <c r="BC1969" s="16" t="n">
        <f aca="false">K1969+AY1969</f>
        <v>15</v>
      </c>
      <c r="BD1969" s="17" t="n">
        <f aca="false">IF(E1969=0,"",(K1969+AY1969)/E1969*1000)</f>
        <v>1.53988296889436</v>
      </c>
      <c r="BE1969" s="16" t="n">
        <f aca="false">AY1969-SUMIFS(시군구_병원급!$E$5:$E$3668,시군구_병원급!$A$5:$A$3668,$A1969,시군구_병원급!$D$5:$D$3668,$D1969-3)</f>
        <v>-1</v>
      </c>
      <c r="BF1969" s="16" t="n">
        <f aca="false">IF(AY1969=0,1,0)</f>
        <v>0</v>
      </c>
      <c r="BG1969" s="16" t="n">
        <f aca="false">IF(K1969+AY1969=0,1,0)</f>
        <v>0</v>
      </c>
      <c r="BH1969" s="16" t="n">
        <f aca="false">AF1969+AG1969+AH1969</f>
        <v>17</v>
      </c>
      <c r="BI1969" s="18" t="n">
        <f aca="false">IF(H1969=0,"",BH1969/H1969)</f>
        <v>0.100591715976331</v>
      </c>
      <c r="BJ1969" s="16" t="n">
        <f aca="false">IF(AP1969="","",AP1969+AN1969)</f>
        <v>17</v>
      </c>
    </row>
    <row r="1970" customFormat="false" ht="15" hidden="false" customHeight="true" outlineLevel="0" collapsed="false">
      <c r="A1970" s="9" t="s">
        <v>325</v>
      </c>
      <c r="B1970" s="10" t="s">
        <v>319</v>
      </c>
      <c r="C1970" s="10" t="s">
        <v>326</v>
      </c>
      <c r="D1970" s="9" t="n">
        <v>2024</v>
      </c>
      <c r="E1970" s="11" t="n">
        <v>4585</v>
      </c>
      <c r="F1970" s="11" t="n">
        <v>775</v>
      </c>
      <c r="G1970" s="11" t="n">
        <v>782</v>
      </c>
      <c r="H1970" s="11" t="n">
        <v>82</v>
      </c>
      <c r="I1970" s="11" t="n">
        <v>3790</v>
      </c>
      <c r="J1970" s="11" t="n">
        <v>2844</v>
      </c>
      <c r="K1970" s="11" t="n">
        <v>3</v>
      </c>
      <c r="L1970" s="12" t="n">
        <v>17.8844056706652</v>
      </c>
      <c r="M1970" s="12" t="n">
        <v>0.654307524536532</v>
      </c>
      <c r="N1970" s="13" t="n">
        <v>0.750395778364116</v>
      </c>
      <c r="O1970" s="13" t="n">
        <v>0.826608505997819</v>
      </c>
      <c r="P1970" s="13" t="n">
        <v>0.170556161395856</v>
      </c>
      <c r="Q1970" s="13" t="n">
        <v>-0.142349420127198</v>
      </c>
      <c r="R1970" s="13" t="n">
        <v>0.115549215406562</v>
      </c>
      <c r="S1970" s="11" t="n">
        <v>0</v>
      </c>
      <c r="T1970" s="13" t="n">
        <v>-0.0352941176470588</v>
      </c>
      <c r="U1970" s="13" t="n">
        <v>-0.0343949044585987</v>
      </c>
      <c r="V1970" s="11" t="n">
        <v>0</v>
      </c>
      <c r="W1970" s="13"/>
      <c r="X1970" s="11"/>
      <c r="Y1970" s="11"/>
      <c r="Z1970" s="11"/>
      <c r="AA1970" s="11"/>
      <c r="AB1970" s="10" t="s">
        <v>516</v>
      </c>
      <c r="AC1970" s="11" t="n">
        <v>22</v>
      </c>
      <c r="AD1970" s="11" t="n">
        <v>15</v>
      </c>
      <c r="AE1970" s="11" t="n">
        <v>27</v>
      </c>
      <c r="AF1970" s="11" t="n">
        <v>11</v>
      </c>
      <c r="AG1970" s="11" t="n">
        <v>7</v>
      </c>
      <c r="AH1970" s="11" t="n">
        <v>0</v>
      </c>
      <c r="AI1970" s="13" t="n">
        <v>0.268292682926829</v>
      </c>
      <c r="AJ1970" s="13" t="n">
        <v>0.182926829268293</v>
      </c>
      <c r="AK1970" s="13" t="n">
        <v>0.329268292682927</v>
      </c>
      <c r="AL1970" s="13" t="n">
        <v>0.134146341463415</v>
      </c>
      <c r="AM1970" s="13" t="n">
        <v>0.0853658536585366</v>
      </c>
      <c r="AN1970" s="11" t="n">
        <v>3</v>
      </c>
      <c r="AO1970" s="13" t="n">
        <v>0.0352941176470588</v>
      </c>
      <c r="AP1970" s="11" t="n">
        <v>3</v>
      </c>
      <c r="AQ1970" s="11" t="n">
        <v>1</v>
      </c>
      <c r="AR1970" s="13" t="n">
        <v>0.0344827586206897</v>
      </c>
      <c r="AS1970" s="13" t="n">
        <v>0.0114942528735632</v>
      </c>
      <c r="AT1970" s="14" t="n">
        <f aca="false">SUMIFS(시도_소아과개폐업!$C$5:$C$293,시도_소아과개폐업!$A$5:$A$293,$D1970,시도_소아과개폐업!$B$5:$B$293,$B1970)</f>
        <v>7</v>
      </c>
      <c r="AU1970" s="14" t="n">
        <f aca="false">SUMIFS(시도_소아과개폐업!$D$5:$D$293,시도_소아과개폐업!$A$5:$A$293,$D1970,시도_소아과개폐업!$B$5:$B$293,$B1970)</f>
        <v>17</v>
      </c>
      <c r="AV1970" s="14" t="n">
        <f aca="false">SUMIFS(시도_소아과개폐업!$F$5:$F$293,시도_소아과개폐업!$A$5:$A$293,$D1970,시도_소아과개폐업!$B$5:$B$293,$B1970)</f>
        <v>-10</v>
      </c>
      <c r="AW1970" s="15" t="n">
        <f aca="false">SUMIFS(시도_소아과개폐업!$G$5:$G$293,시도_소아과개폐업!$A$5:$A$293,$D1970,시도_소아과개폐업!$B$5:$B$293,$B1970)</f>
        <v>0.68</v>
      </c>
      <c r="AX1970" s="14" t="n">
        <f aca="false">SUMIFS(시도_소아과개폐업!$H$5:$H$293,시도_소아과개폐업!$A$5:$A$293,$D1970,시도_소아과개폐업!$B$5:$B$293,$B1970)</f>
        <v>52</v>
      </c>
      <c r="AY1970" s="14" t="n">
        <f aca="false">SUMIFS(시군구_병원급!$E$5:$E$3668,시군구_병원급!$A$5:$A$3668,$A1970,시군구_병원급!$D$5:$D$3668,$D1970)</f>
        <v>0</v>
      </c>
      <c r="AZ1970" s="14" t="n">
        <f aca="false">SUMIFS(시군구_병원급!$F$5:$F$3668,시군구_병원급!$A$5:$A$3668,$A1970,시군구_병원급!$D$5:$D$3668,$D1970)</f>
        <v>2</v>
      </c>
      <c r="BA1970" s="14" t="n">
        <f aca="false">SUMIFS(시군구_병원급!$G$5:$G$3668,시군구_병원급!$A$5:$A$3668,$A1970,시군구_병원급!$D$5:$D$3668,$D1970)</f>
        <v>3</v>
      </c>
      <c r="BB1970" s="14" t="n">
        <f aca="false">SUMIFS(시군구_병원급!$H$5:$H$3668,시군구_병원급!$A$5:$A$3668,$A1970,시군구_병원급!$D$5:$D$3668,$D1970)</f>
        <v>17</v>
      </c>
      <c r="BC1970" s="16" t="n">
        <f aca="false">K1970+AY1970</f>
        <v>3</v>
      </c>
      <c r="BD1970" s="17" t="n">
        <f aca="false">IF(E1970=0,"",(K1970+AY1970)/E1970*1000)</f>
        <v>0.654307524536532</v>
      </c>
      <c r="BE1970" s="16" t="n">
        <f aca="false">AY1970-SUMIFS(시군구_병원급!$E$5:$E$3668,시군구_병원급!$A$5:$A$3668,$A1970,시군구_병원급!$D$5:$D$3668,$D1970-3)</f>
        <v>0</v>
      </c>
      <c r="BF1970" s="16" t="n">
        <f aca="false">IF(AY1970=0,1,0)</f>
        <v>1</v>
      </c>
      <c r="BG1970" s="16" t="n">
        <f aca="false">IF(K1970+AY1970=0,1,0)</f>
        <v>0</v>
      </c>
      <c r="BH1970" s="16" t="n">
        <f aca="false">AF1970+AG1970+AH1970</f>
        <v>18</v>
      </c>
      <c r="BI1970" s="18" t="n">
        <f aca="false">IF(H1970=0,"",BH1970/H1970)</f>
        <v>0.219512195121951</v>
      </c>
      <c r="BJ1970" s="16" t="n">
        <f aca="false">IF(AP1970="","",AP1970+AN1970)</f>
        <v>6</v>
      </c>
    </row>
    <row r="1971" customFormat="false" ht="15" hidden="false" customHeight="true" outlineLevel="0" collapsed="false">
      <c r="A1971" s="9" t="s">
        <v>327</v>
      </c>
      <c r="B1971" s="10" t="s">
        <v>319</v>
      </c>
      <c r="C1971" s="10" t="s">
        <v>328</v>
      </c>
      <c r="D1971" s="9" t="n">
        <v>2024</v>
      </c>
      <c r="E1971" s="11" t="n">
        <v>5997</v>
      </c>
      <c r="F1971" s="11" t="n">
        <v>935</v>
      </c>
      <c r="G1971" s="11" t="n">
        <v>929</v>
      </c>
      <c r="H1971" s="11" t="n">
        <v>100</v>
      </c>
      <c r="I1971" s="11" t="n">
        <v>6572</v>
      </c>
      <c r="J1971" s="11" t="n">
        <v>4407</v>
      </c>
      <c r="K1971" s="11" t="n">
        <v>4</v>
      </c>
      <c r="L1971" s="12" t="n">
        <v>16.675004168751</v>
      </c>
      <c r="M1971" s="12" t="n">
        <v>0.667000166750042</v>
      </c>
      <c r="N1971" s="13" t="n">
        <v>0.670572124163116</v>
      </c>
      <c r="O1971" s="13" t="n">
        <v>1.09588127397032</v>
      </c>
      <c r="P1971" s="13" t="n">
        <v>0.154910788727697</v>
      </c>
      <c r="Q1971" s="13" t="n">
        <v>-0.102245508982036</v>
      </c>
      <c r="R1971" s="13" t="n">
        <v>0.0414798206278026</v>
      </c>
      <c r="S1971" s="11" t="n">
        <v>0</v>
      </c>
      <c r="T1971" s="13" t="n">
        <v>-0.0384615384615384</v>
      </c>
      <c r="U1971" s="13" t="n">
        <v>0.00520036708473537</v>
      </c>
      <c r="V1971" s="11" t="n">
        <v>0</v>
      </c>
      <c r="W1971" s="13"/>
      <c r="X1971" s="11"/>
      <c r="Y1971" s="11"/>
      <c r="Z1971" s="11"/>
      <c r="AA1971" s="11"/>
      <c r="AB1971" s="10" t="s">
        <v>516</v>
      </c>
      <c r="AC1971" s="11" t="n">
        <v>40</v>
      </c>
      <c r="AD1971" s="11" t="n">
        <v>33</v>
      </c>
      <c r="AE1971" s="11" t="n">
        <v>15</v>
      </c>
      <c r="AF1971" s="11" t="n">
        <v>2</v>
      </c>
      <c r="AG1971" s="11" t="n">
        <v>10</v>
      </c>
      <c r="AH1971" s="11" t="n">
        <v>0</v>
      </c>
      <c r="AI1971" s="13" t="n">
        <v>0.4</v>
      </c>
      <c r="AJ1971" s="13" t="n">
        <v>0.33</v>
      </c>
      <c r="AK1971" s="13" t="n">
        <v>0.15</v>
      </c>
      <c r="AL1971" s="13" t="n">
        <v>0.02</v>
      </c>
      <c r="AM1971" s="13" t="n">
        <v>0.1</v>
      </c>
      <c r="AN1971" s="11" t="n">
        <v>2</v>
      </c>
      <c r="AO1971" s="13" t="n">
        <v>0.0196078431372549</v>
      </c>
      <c r="AP1971" s="11" t="n">
        <v>10</v>
      </c>
      <c r="AQ1971" s="11" t="n">
        <v>5</v>
      </c>
      <c r="AR1971" s="13" t="n">
        <v>0.0934579439252336</v>
      </c>
      <c r="AS1971" s="13" t="n">
        <v>0.0467289719626168</v>
      </c>
      <c r="AT1971" s="14" t="n">
        <f aca="false">SUMIFS(시도_소아과개폐업!$C$5:$C$293,시도_소아과개폐업!$A$5:$A$293,$D1971,시도_소아과개폐업!$B$5:$B$293,$B1971)</f>
        <v>7</v>
      </c>
      <c r="AU1971" s="14" t="n">
        <f aca="false">SUMIFS(시도_소아과개폐업!$D$5:$D$293,시도_소아과개폐업!$A$5:$A$293,$D1971,시도_소아과개폐업!$B$5:$B$293,$B1971)</f>
        <v>17</v>
      </c>
      <c r="AV1971" s="14" t="n">
        <f aca="false">SUMIFS(시도_소아과개폐업!$F$5:$F$293,시도_소아과개폐업!$A$5:$A$293,$D1971,시도_소아과개폐업!$B$5:$B$293,$B1971)</f>
        <v>-10</v>
      </c>
      <c r="AW1971" s="15" t="n">
        <f aca="false">SUMIFS(시도_소아과개폐업!$G$5:$G$293,시도_소아과개폐업!$A$5:$A$293,$D1971,시도_소아과개폐업!$B$5:$B$293,$B1971)</f>
        <v>0.68</v>
      </c>
      <c r="AX1971" s="14" t="n">
        <f aca="false">SUMIFS(시도_소아과개폐업!$H$5:$H$293,시도_소아과개폐업!$A$5:$A$293,$D1971,시도_소아과개폐업!$B$5:$B$293,$B1971)</f>
        <v>52</v>
      </c>
      <c r="AY1971" s="14" t="n">
        <f aca="false">SUMIFS(시군구_병원급!$E$5:$E$3668,시군구_병원급!$A$5:$A$3668,$A1971,시군구_병원급!$D$5:$D$3668,$D1971)</f>
        <v>1</v>
      </c>
      <c r="AZ1971" s="14" t="n">
        <f aca="false">SUMIFS(시군구_병원급!$F$5:$F$3668,시군구_병원급!$A$5:$A$3668,$A1971,시군구_병원급!$D$5:$D$3668,$D1971)</f>
        <v>2</v>
      </c>
      <c r="BA1971" s="14" t="n">
        <f aca="false">SUMIFS(시군구_병원급!$G$5:$G$3668,시군구_병원급!$A$5:$A$3668,$A1971,시군구_병원급!$D$5:$D$3668,$D1971)</f>
        <v>5</v>
      </c>
      <c r="BB1971" s="14" t="n">
        <f aca="false">SUMIFS(시군구_병원급!$H$5:$H$3668,시군구_병원급!$A$5:$A$3668,$A1971,시군구_병원급!$D$5:$D$3668,$D1971)</f>
        <v>12</v>
      </c>
      <c r="BC1971" s="16" t="n">
        <f aca="false">K1971+AY1971</f>
        <v>5</v>
      </c>
      <c r="BD1971" s="17" t="n">
        <f aca="false">IF(E1971=0,"",(K1971+AY1971)/E1971*1000)</f>
        <v>0.833750208437552</v>
      </c>
      <c r="BE1971" s="16" t="n">
        <f aca="false">AY1971-SUMIFS(시군구_병원급!$E$5:$E$3668,시군구_병원급!$A$5:$A$3668,$A1971,시군구_병원급!$D$5:$D$3668,$D1971-3)</f>
        <v>0</v>
      </c>
      <c r="BF1971" s="16" t="n">
        <f aca="false">IF(AY1971=0,1,0)</f>
        <v>0</v>
      </c>
      <c r="BG1971" s="16" t="n">
        <f aca="false">IF(K1971+AY1971=0,1,0)</f>
        <v>0</v>
      </c>
      <c r="BH1971" s="16" t="n">
        <f aca="false">AF1971+AG1971+AH1971</f>
        <v>12</v>
      </c>
      <c r="BI1971" s="18" t="n">
        <f aca="false">IF(H1971=0,"",BH1971/H1971)</f>
        <v>0.12</v>
      </c>
      <c r="BJ1971" s="16" t="n">
        <f aca="false">IF(AP1971="","",AP1971+AN1971)</f>
        <v>12</v>
      </c>
    </row>
    <row r="1972" customFormat="false" ht="15" hidden="false" customHeight="true" outlineLevel="0" collapsed="false">
      <c r="A1972" s="9" t="s">
        <v>329</v>
      </c>
      <c r="B1972" s="10" t="s">
        <v>319</v>
      </c>
      <c r="C1972" s="10" t="s">
        <v>330</v>
      </c>
      <c r="D1972" s="9" t="n">
        <v>2024</v>
      </c>
      <c r="E1972" s="11" t="n">
        <v>940</v>
      </c>
      <c r="F1972" s="11" t="n">
        <v>145</v>
      </c>
      <c r="G1972" s="11" t="n">
        <v>147</v>
      </c>
      <c r="H1972" s="11" t="n">
        <v>13</v>
      </c>
      <c r="I1972" s="11" t="n">
        <v>776</v>
      </c>
      <c r="J1972" s="11" t="n">
        <v>502</v>
      </c>
      <c r="K1972" s="11" t="n">
        <v>0</v>
      </c>
      <c r="L1972" s="12" t="n">
        <v>13.8297872340426</v>
      </c>
      <c r="M1972" s="12" t="n">
        <v>0</v>
      </c>
      <c r="N1972" s="13" t="n">
        <v>0.646907216494845</v>
      </c>
      <c r="O1972" s="13" t="n">
        <v>0.825531914893617</v>
      </c>
      <c r="P1972" s="13" t="n">
        <v>0.156382978723404</v>
      </c>
      <c r="Q1972" s="13" t="n">
        <v>-0.203389830508475</v>
      </c>
      <c r="R1972" s="13" t="n">
        <v>-0.0516129032258065</v>
      </c>
      <c r="S1972" s="11" t="n">
        <v>0</v>
      </c>
      <c r="T1972" s="13" t="n">
        <v>0</v>
      </c>
      <c r="U1972" s="13" t="n">
        <v>0.0130548302872062</v>
      </c>
      <c r="V1972" s="11" t="n">
        <v>1</v>
      </c>
      <c r="W1972" s="13"/>
      <c r="X1972" s="11"/>
      <c r="Y1972" s="11"/>
      <c r="Z1972" s="11"/>
      <c r="AA1972" s="11"/>
      <c r="AB1972" s="10" t="s">
        <v>516</v>
      </c>
      <c r="AC1972" s="11" t="n">
        <v>4</v>
      </c>
      <c r="AD1972" s="11" t="n">
        <v>5</v>
      </c>
      <c r="AE1972" s="11" t="n">
        <v>1</v>
      </c>
      <c r="AF1972" s="11" t="n">
        <v>1</v>
      </c>
      <c r="AG1972" s="11" t="n">
        <v>2</v>
      </c>
      <c r="AH1972" s="11" t="n">
        <v>0</v>
      </c>
      <c r="AI1972" s="13" t="n">
        <v>0.307692307692308</v>
      </c>
      <c r="AJ1972" s="13" t="n">
        <v>0.384615384615385</v>
      </c>
      <c r="AK1972" s="13" t="n">
        <v>0.0769230769230769</v>
      </c>
      <c r="AL1972" s="13" t="n">
        <v>0.0769230769230769</v>
      </c>
      <c r="AM1972" s="13" t="n">
        <v>0.153846153846154</v>
      </c>
      <c r="AN1972" s="11" t="n">
        <v>0</v>
      </c>
      <c r="AO1972" s="13" t="n">
        <v>0</v>
      </c>
      <c r="AP1972" s="11" t="n">
        <v>0</v>
      </c>
      <c r="AQ1972" s="11" t="n">
        <v>0</v>
      </c>
      <c r="AR1972" s="13" t="n">
        <v>0</v>
      </c>
      <c r="AS1972" s="13" t="n">
        <v>0</v>
      </c>
      <c r="AT1972" s="14" t="n">
        <f aca="false">SUMIFS(시도_소아과개폐업!$C$5:$C$293,시도_소아과개폐업!$A$5:$A$293,$D1972,시도_소아과개폐업!$B$5:$B$293,$B1972)</f>
        <v>7</v>
      </c>
      <c r="AU1972" s="14" t="n">
        <f aca="false">SUMIFS(시도_소아과개폐업!$D$5:$D$293,시도_소아과개폐업!$A$5:$A$293,$D1972,시도_소아과개폐업!$B$5:$B$293,$B1972)</f>
        <v>17</v>
      </c>
      <c r="AV1972" s="14" t="n">
        <f aca="false">SUMIFS(시도_소아과개폐업!$F$5:$F$293,시도_소아과개폐업!$A$5:$A$293,$D1972,시도_소아과개폐업!$B$5:$B$293,$B1972)</f>
        <v>-10</v>
      </c>
      <c r="AW1972" s="15" t="n">
        <f aca="false">SUMIFS(시도_소아과개폐업!$G$5:$G$293,시도_소아과개폐업!$A$5:$A$293,$D1972,시도_소아과개폐업!$B$5:$B$293,$B1972)</f>
        <v>0.68</v>
      </c>
      <c r="AX1972" s="14" t="n">
        <f aca="false">SUMIFS(시도_소아과개폐업!$H$5:$H$293,시도_소아과개폐업!$A$5:$A$293,$D1972,시도_소아과개폐업!$B$5:$B$293,$B1972)</f>
        <v>52</v>
      </c>
      <c r="AY1972" s="14" t="n">
        <f aca="false">SUMIFS(시군구_병원급!$E$5:$E$3668,시군구_병원급!$A$5:$A$3668,$A1972,시군구_병원급!$D$5:$D$3668,$D1972)</f>
        <v>0</v>
      </c>
      <c r="AZ1972" s="14" t="n">
        <f aca="false">SUMIFS(시군구_병원급!$F$5:$F$3668,시군구_병원급!$A$5:$A$3668,$A1972,시군구_병원급!$D$5:$D$3668,$D1972)</f>
        <v>0</v>
      </c>
      <c r="BA1972" s="14" t="n">
        <f aca="false">SUMIFS(시군구_병원급!$G$5:$G$3668,시군구_병원급!$A$5:$A$3668,$A1972,시군구_병원급!$D$5:$D$3668,$D1972)</f>
        <v>2</v>
      </c>
      <c r="BB1972" s="14" t="n">
        <f aca="false">SUMIFS(시군구_병원급!$H$5:$H$3668,시군구_병원급!$A$5:$A$3668,$A1972,시군구_병원급!$D$5:$D$3668,$D1972)</f>
        <v>10</v>
      </c>
      <c r="BC1972" s="16" t="n">
        <f aca="false">K1972+AY1972</f>
        <v>0</v>
      </c>
      <c r="BD1972" s="17" t="n">
        <f aca="false">IF(E1972=0,"",(K1972+AY1972)/E1972*1000)</f>
        <v>0</v>
      </c>
      <c r="BE1972" s="16" t="n">
        <f aca="false">AY1972-SUMIFS(시군구_병원급!$E$5:$E$3668,시군구_병원급!$A$5:$A$3668,$A1972,시군구_병원급!$D$5:$D$3668,$D1972-3)</f>
        <v>0</v>
      </c>
      <c r="BF1972" s="16" t="n">
        <f aca="false">IF(AY1972=0,1,0)</f>
        <v>1</v>
      </c>
      <c r="BG1972" s="16" t="n">
        <f aca="false">IF(K1972+AY1972=0,1,0)</f>
        <v>1</v>
      </c>
      <c r="BH1972" s="16" t="n">
        <f aca="false">AF1972+AG1972+AH1972</f>
        <v>3</v>
      </c>
      <c r="BI1972" s="18" t="n">
        <f aca="false">IF(H1972=0,"",BH1972/H1972)</f>
        <v>0.230769230769231</v>
      </c>
      <c r="BJ1972" s="16" t="n">
        <f aca="false">IF(AP1972="","",AP1972+AN1972)</f>
        <v>0</v>
      </c>
    </row>
    <row r="1973" customFormat="false" ht="15" hidden="false" customHeight="true" outlineLevel="0" collapsed="false">
      <c r="A1973" s="9" t="s">
        <v>331</v>
      </c>
      <c r="B1973" s="10" t="s">
        <v>319</v>
      </c>
      <c r="C1973" s="10" t="s">
        <v>332</v>
      </c>
      <c r="D1973" s="9" t="n">
        <v>2024</v>
      </c>
      <c r="E1973" s="11" t="n">
        <v>351</v>
      </c>
      <c r="F1973" s="11" t="n">
        <v>83</v>
      </c>
      <c r="G1973" s="11" t="n">
        <v>87</v>
      </c>
      <c r="H1973" s="11" t="n">
        <v>10</v>
      </c>
      <c r="I1973" s="11" t="n">
        <v>494</v>
      </c>
      <c r="J1973" s="11" t="n">
        <v>178</v>
      </c>
      <c r="K1973" s="11" t="n">
        <v>0</v>
      </c>
      <c r="L1973" s="12" t="n">
        <v>28.4900284900285</v>
      </c>
      <c r="M1973" s="12" t="n">
        <v>0</v>
      </c>
      <c r="N1973" s="13" t="n">
        <v>0.360323886639676</v>
      </c>
      <c r="O1973" s="13" t="n">
        <v>1.40740740740741</v>
      </c>
      <c r="P1973" s="13" t="n">
        <v>0.247863247863248</v>
      </c>
      <c r="Q1973" s="13" t="n">
        <v>-0.209459459459459</v>
      </c>
      <c r="R1973" s="13" t="n">
        <v>0.977272727272727</v>
      </c>
      <c r="S1973" s="11" t="n">
        <v>0</v>
      </c>
      <c r="T1973" s="13" t="n">
        <v>0.111111111111111</v>
      </c>
      <c r="U1973" s="13" t="n">
        <v>0.110112359550562</v>
      </c>
      <c r="V1973" s="11" t="n">
        <v>1</v>
      </c>
      <c r="W1973" s="13"/>
      <c r="X1973" s="11"/>
      <c r="Y1973" s="11"/>
      <c r="Z1973" s="11"/>
      <c r="AA1973" s="11"/>
      <c r="AB1973" s="10" t="s">
        <v>516</v>
      </c>
      <c r="AC1973" s="11" t="n">
        <v>4</v>
      </c>
      <c r="AD1973" s="11" t="n">
        <v>0</v>
      </c>
      <c r="AE1973" s="11" t="n">
        <v>0</v>
      </c>
      <c r="AF1973" s="11" t="n">
        <v>0</v>
      </c>
      <c r="AG1973" s="11" t="n">
        <v>6</v>
      </c>
      <c r="AH1973" s="11" t="n">
        <v>0</v>
      </c>
      <c r="AI1973" s="13" t="n">
        <v>0.4</v>
      </c>
      <c r="AJ1973" s="13" t="n">
        <v>0</v>
      </c>
      <c r="AK1973" s="13" t="n">
        <v>0</v>
      </c>
      <c r="AL1973" s="13" t="n">
        <v>0</v>
      </c>
      <c r="AM1973" s="13" t="n">
        <v>0.6</v>
      </c>
      <c r="AN1973" s="11" t="n">
        <v>0</v>
      </c>
      <c r="AO1973" s="13" t="n">
        <v>0</v>
      </c>
      <c r="AP1973" s="11" t="n">
        <v>2</v>
      </c>
      <c r="AQ1973" s="11" t="n">
        <v>2</v>
      </c>
      <c r="AR1973" s="13" t="n">
        <v>0.2</v>
      </c>
      <c r="AS1973" s="13" t="n">
        <v>0.2</v>
      </c>
      <c r="AT1973" s="14" t="n">
        <f aca="false">SUMIFS(시도_소아과개폐업!$C$5:$C$293,시도_소아과개폐업!$A$5:$A$293,$D1973,시도_소아과개폐업!$B$5:$B$293,$B1973)</f>
        <v>7</v>
      </c>
      <c r="AU1973" s="14" t="n">
        <f aca="false">SUMIFS(시도_소아과개폐업!$D$5:$D$293,시도_소아과개폐업!$A$5:$A$293,$D1973,시도_소아과개폐업!$B$5:$B$293,$B1973)</f>
        <v>17</v>
      </c>
      <c r="AV1973" s="14" t="n">
        <f aca="false">SUMIFS(시도_소아과개폐업!$F$5:$F$293,시도_소아과개폐업!$A$5:$A$293,$D1973,시도_소아과개폐업!$B$5:$B$293,$B1973)</f>
        <v>-10</v>
      </c>
      <c r="AW1973" s="15" t="n">
        <f aca="false">SUMIFS(시도_소아과개폐업!$G$5:$G$293,시도_소아과개폐업!$A$5:$A$293,$D1973,시도_소아과개폐업!$B$5:$B$293,$B1973)</f>
        <v>0.68</v>
      </c>
      <c r="AX1973" s="14" t="n">
        <f aca="false">SUMIFS(시도_소아과개폐업!$H$5:$H$293,시도_소아과개폐업!$A$5:$A$293,$D1973,시도_소아과개폐업!$B$5:$B$293,$B1973)</f>
        <v>52</v>
      </c>
      <c r="AY1973" s="14" t="n">
        <f aca="false">SUMIFS(시군구_병원급!$E$5:$E$3668,시군구_병원급!$A$5:$A$3668,$A1973,시군구_병원급!$D$5:$D$3668,$D1973)</f>
        <v>0</v>
      </c>
      <c r="AZ1973" s="14" t="n">
        <f aca="false">SUMIFS(시군구_병원급!$F$5:$F$3668,시군구_병원급!$A$5:$A$3668,$A1973,시군구_병원급!$D$5:$D$3668,$D1973)</f>
        <v>0</v>
      </c>
      <c r="BA1973" s="14" t="n">
        <f aca="false">SUMIFS(시군구_병원급!$G$5:$G$3668,시군구_병원급!$A$5:$A$3668,$A1973,시군구_병원급!$D$5:$D$3668,$D1973)</f>
        <v>1</v>
      </c>
      <c r="BB1973" s="14" t="n">
        <f aca="false">SUMIFS(시군구_병원급!$H$5:$H$3668,시군구_병원급!$A$5:$A$3668,$A1973,시군구_병원급!$D$5:$D$3668,$D1973)</f>
        <v>2</v>
      </c>
      <c r="BC1973" s="16" t="n">
        <f aca="false">K1973+AY1973</f>
        <v>0</v>
      </c>
      <c r="BD1973" s="17" t="n">
        <f aca="false">IF(E1973=0,"",(K1973+AY1973)/E1973*1000)</f>
        <v>0</v>
      </c>
      <c r="BE1973" s="16" t="n">
        <f aca="false">AY1973-SUMIFS(시군구_병원급!$E$5:$E$3668,시군구_병원급!$A$5:$A$3668,$A1973,시군구_병원급!$D$5:$D$3668,$D1973-3)</f>
        <v>0</v>
      </c>
      <c r="BF1973" s="16" t="n">
        <f aca="false">IF(AY1973=0,1,0)</f>
        <v>1</v>
      </c>
      <c r="BG1973" s="16" t="n">
        <f aca="false">IF(K1973+AY1973=0,1,0)</f>
        <v>1</v>
      </c>
      <c r="BH1973" s="16" t="n">
        <f aca="false">AF1973+AG1973+AH1973</f>
        <v>6</v>
      </c>
      <c r="BI1973" s="18" t="n">
        <f aca="false">IF(H1973=0,"",BH1973/H1973)</f>
        <v>0.6</v>
      </c>
      <c r="BJ1973" s="16" t="n">
        <f aca="false">IF(AP1973="","",AP1973+AN1973)</f>
        <v>2</v>
      </c>
    </row>
    <row r="1974" customFormat="false" ht="15" hidden="false" customHeight="true" outlineLevel="0" collapsed="false">
      <c r="A1974" s="9" t="s">
        <v>333</v>
      </c>
      <c r="B1974" s="10" t="s">
        <v>319</v>
      </c>
      <c r="C1974" s="10" t="s">
        <v>334</v>
      </c>
      <c r="D1974" s="9" t="n">
        <v>2024</v>
      </c>
      <c r="E1974" s="11" t="n">
        <v>355</v>
      </c>
      <c r="F1974" s="11" t="n">
        <v>51</v>
      </c>
      <c r="G1974" s="11" t="n">
        <v>55</v>
      </c>
      <c r="H1974" s="11" t="n">
        <v>7</v>
      </c>
      <c r="I1974" s="11" t="n">
        <v>500</v>
      </c>
      <c r="J1974" s="11" t="n">
        <v>197</v>
      </c>
      <c r="K1974" s="11" t="n">
        <v>0</v>
      </c>
      <c r="L1974" s="12" t="n">
        <v>19.7183098591549</v>
      </c>
      <c r="M1974" s="12" t="n">
        <v>0</v>
      </c>
      <c r="N1974" s="13" t="n">
        <v>0.394</v>
      </c>
      <c r="O1974" s="13" t="n">
        <v>1.40845070422535</v>
      </c>
      <c r="P1974" s="13" t="n">
        <v>0.154929577464789</v>
      </c>
      <c r="Q1974" s="13" t="n">
        <v>-0.254201680672269</v>
      </c>
      <c r="R1974" s="13" t="n">
        <v>-0.367816091954023</v>
      </c>
      <c r="S1974" s="11" t="n">
        <v>0</v>
      </c>
      <c r="T1974" s="13" t="n">
        <v>0</v>
      </c>
      <c r="U1974" s="13" t="n">
        <v>0</v>
      </c>
      <c r="V1974" s="11" t="n">
        <v>1</v>
      </c>
      <c r="W1974" s="13"/>
      <c r="X1974" s="11"/>
      <c r="Y1974" s="11"/>
      <c r="Z1974" s="11"/>
      <c r="AA1974" s="11"/>
      <c r="AB1974" s="10" t="s">
        <v>516</v>
      </c>
      <c r="AC1974" s="11" t="n">
        <v>3</v>
      </c>
      <c r="AD1974" s="11" t="n">
        <v>1</v>
      </c>
      <c r="AE1974" s="11" t="n">
        <v>1</v>
      </c>
      <c r="AF1974" s="11" t="n">
        <v>0</v>
      </c>
      <c r="AG1974" s="11" t="n">
        <v>2</v>
      </c>
      <c r="AH1974" s="11" t="n">
        <v>0</v>
      </c>
      <c r="AI1974" s="13" t="n">
        <v>0.428571428571429</v>
      </c>
      <c r="AJ1974" s="13" t="n">
        <v>0.142857142857143</v>
      </c>
      <c r="AK1974" s="13" t="n">
        <v>0.142857142857143</v>
      </c>
      <c r="AL1974" s="13" t="n">
        <v>0</v>
      </c>
      <c r="AM1974" s="13" t="n">
        <v>0.285714285714286</v>
      </c>
      <c r="AN1974" s="11" t="n">
        <v>0</v>
      </c>
      <c r="AO1974" s="13" t="n">
        <v>0</v>
      </c>
      <c r="AP1974" s="11" t="n">
        <v>0</v>
      </c>
      <c r="AQ1974" s="11" t="n">
        <v>0</v>
      </c>
      <c r="AR1974" s="13" t="n">
        <v>0</v>
      </c>
      <c r="AS1974" s="13" t="n">
        <v>0</v>
      </c>
      <c r="AT1974" s="14" t="n">
        <f aca="false">SUMIFS(시도_소아과개폐업!$C$5:$C$293,시도_소아과개폐업!$A$5:$A$293,$D1974,시도_소아과개폐업!$B$5:$B$293,$B1974)</f>
        <v>7</v>
      </c>
      <c r="AU1974" s="14" t="n">
        <f aca="false">SUMIFS(시도_소아과개폐업!$D$5:$D$293,시도_소아과개폐업!$A$5:$A$293,$D1974,시도_소아과개폐업!$B$5:$B$293,$B1974)</f>
        <v>17</v>
      </c>
      <c r="AV1974" s="14" t="n">
        <f aca="false">SUMIFS(시도_소아과개폐업!$F$5:$F$293,시도_소아과개폐업!$A$5:$A$293,$D1974,시도_소아과개폐업!$B$5:$B$293,$B1974)</f>
        <v>-10</v>
      </c>
      <c r="AW1974" s="15" t="n">
        <f aca="false">SUMIFS(시도_소아과개폐업!$G$5:$G$293,시도_소아과개폐업!$A$5:$A$293,$D1974,시도_소아과개폐업!$B$5:$B$293,$B1974)</f>
        <v>0.68</v>
      </c>
      <c r="AX1974" s="14" t="n">
        <f aca="false">SUMIFS(시도_소아과개폐업!$H$5:$H$293,시도_소아과개폐업!$A$5:$A$293,$D1974,시도_소아과개폐업!$B$5:$B$293,$B1974)</f>
        <v>52</v>
      </c>
      <c r="AY1974" s="14" t="n">
        <f aca="false">SUMIFS(시군구_병원급!$E$5:$E$3668,시군구_병원급!$A$5:$A$3668,$A1974,시군구_병원급!$D$5:$D$3668,$D1974)</f>
        <v>0</v>
      </c>
      <c r="AZ1974" s="14" t="n">
        <f aca="false">SUMIFS(시군구_병원급!$F$5:$F$3668,시군구_병원급!$A$5:$A$3668,$A1974,시군구_병원급!$D$5:$D$3668,$D1974)</f>
        <v>0</v>
      </c>
      <c r="BA1974" s="14" t="n">
        <f aca="false">SUMIFS(시군구_병원급!$G$5:$G$3668,시군구_병원급!$A$5:$A$3668,$A1974,시군구_병원급!$D$5:$D$3668,$D1974)</f>
        <v>1</v>
      </c>
      <c r="BB1974" s="14" t="n">
        <f aca="false">SUMIFS(시군구_병원급!$H$5:$H$3668,시군구_병원급!$A$5:$A$3668,$A1974,시군구_병원급!$D$5:$D$3668,$D1974)</f>
        <v>3</v>
      </c>
      <c r="BC1974" s="16" t="n">
        <f aca="false">K1974+AY1974</f>
        <v>0</v>
      </c>
      <c r="BD1974" s="17" t="n">
        <f aca="false">IF(E1974=0,"",(K1974+AY1974)/E1974*1000)</f>
        <v>0</v>
      </c>
      <c r="BE1974" s="16" t="n">
        <f aca="false">AY1974-SUMIFS(시군구_병원급!$E$5:$E$3668,시군구_병원급!$A$5:$A$3668,$A1974,시군구_병원급!$D$5:$D$3668,$D1974-3)</f>
        <v>0</v>
      </c>
      <c r="BF1974" s="16" t="n">
        <f aca="false">IF(AY1974=0,1,0)</f>
        <v>1</v>
      </c>
      <c r="BG1974" s="16" t="n">
        <f aca="false">IF(K1974+AY1974=0,1,0)</f>
        <v>1</v>
      </c>
      <c r="BH1974" s="16" t="n">
        <f aca="false">AF1974+AG1974+AH1974</f>
        <v>2</v>
      </c>
      <c r="BI1974" s="18" t="n">
        <f aca="false">IF(H1974=0,"",BH1974/H1974)</f>
        <v>0.285714285714286</v>
      </c>
      <c r="BJ1974" s="16" t="n">
        <f aca="false">IF(AP1974="","",AP1974+AN1974)</f>
        <v>0</v>
      </c>
    </row>
    <row r="1975" customFormat="false" ht="15" hidden="false" customHeight="true" outlineLevel="0" collapsed="false">
      <c r="A1975" s="9" t="s">
        <v>335</v>
      </c>
      <c r="B1975" s="10" t="s">
        <v>319</v>
      </c>
      <c r="C1975" s="10" t="s">
        <v>336</v>
      </c>
      <c r="D1975" s="9" t="n">
        <v>2024</v>
      </c>
      <c r="E1975" s="11" t="n">
        <v>1040</v>
      </c>
      <c r="F1975" s="11" t="n">
        <v>179</v>
      </c>
      <c r="G1975" s="11" t="n">
        <v>183</v>
      </c>
      <c r="H1975" s="11" t="n">
        <v>20</v>
      </c>
      <c r="I1975" s="11" t="n">
        <v>1117</v>
      </c>
      <c r="J1975" s="11" t="n">
        <v>565</v>
      </c>
      <c r="K1975" s="11" t="n">
        <v>0</v>
      </c>
      <c r="L1975" s="12" t="n">
        <v>19.2307692307692</v>
      </c>
      <c r="M1975" s="12" t="n">
        <v>0</v>
      </c>
      <c r="N1975" s="13" t="n">
        <v>0.505819158460161</v>
      </c>
      <c r="O1975" s="13" t="n">
        <v>1.07403846153846</v>
      </c>
      <c r="P1975" s="13" t="n">
        <v>0.175961538461539</v>
      </c>
      <c r="Q1975" s="13" t="n">
        <v>-0.203065134099617</v>
      </c>
      <c r="R1975" s="13" t="n">
        <v>-0.0418848167539268</v>
      </c>
      <c r="S1975" s="11" t="n">
        <v>0</v>
      </c>
      <c r="T1975" s="13" t="n">
        <v>0</v>
      </c>
      <c r="U1975" s="13" t="n">
        <v>0</v>
      </c>
      <c r="V1975" s="11" t="n">
        <v>1</v>
      </c>
      <c r="W1975" s="13"/>
      <c r="X1975" s="11"/>
      <c r="Y1975" s="11"/>
      <c r="Z1975" s="11"/>
      <c r="AA1975" s="11"/>
      <c r="AB1975" s="10" t="s">
        <v>516</v>
      </c>
      <c r="AC1975" s="11" t="n">
        <v>4</v>
      </c>
      <c r="AD1975" s="11" t="n">
        <v>4</v>
      </c>
      <c r="AE1975" s="11" t="n">
        <v>1</v>
      </c>
      <c r="AF1975" s="11" t="n">
        <v>0</v>
      </c>
      <c r="AG1975" s="11" t="n">
        <v>11</v>
      </c>
      <c r="AH1975" s="11" t="n">
        <v>0</v>
      </c>
      <c r="AI1975" s="13" t="n">
        <v>0.2</v>
      </c>
      <c r="AJ1975" s="13" t="n">
        <v>0.2</v>
      </c>
      <c r="AK1975" s="13" t="n">
        <v>0.05</v>
      </c>
      <c r="AL1975" s="13" t="n">
        <v>0</v>
      </c>
      <c r="AM1975" s="13" t="n">
        <v>0.55</v>
      </c>
      <c r="AN1975" s="11" t="n">
        <v>0</v>
      </c>
      <c r="AO1975" s="13" t="n">
        <v>0</v>
      </c>
      <c r="AP1975" s="11" t="n">
        <v>0</v>
      </c>
      <c r="AQ1975" s="11" t="n">
        <v>0</v>
      </c>
      <c r="AR1975" s="13" t="n">
        <v>0</v>
      </c>
      <c r="AS1975" s="13" t="n">
        <v>0</v>
      </c>
      <c r="AT1975" s="14" t="n">
        <f aca="false">SUMIFS(시도_소아과개폐업!$C$5:$C$293,시도_소아과개폐업!$A$5:$A$293,$D1975,시도_소아과개폐업!$B$5:$B$293,$B1975)</f>
        <v>7</v>
      </c>
      <c r="AU1975" s="14" t="n">
        <f aca="false">SUMIFS(시도_소아과개폐업!$D$5:$D$293,시도_소아과개폐업!$A$5:$A$293,$D1975,시도_소아과개폐업!$B$5:$B$293,$B1975)</f>
        <v>17</v>
      </c>
      <c r="AV1975" s="14" t="n">
        <f aca="false">SUMIFS(시도_소아과개폐업!$F$5:$F$293,시도_소아과개폐업!$A$5:$A$293,$D1975,시도_소아과개폐업!$B$5:$B$293,$B1975)</f>
        <v>-10</v>
      </c>
      <c r="AW1975" s="15" t="n">
        <f aca="false">SUMIFS(시도_소아과개폐업!$G$5:$G$293,시도_소아과개폐업!$A$5:$A$293,$D1975,시도_소아과개폐업!$B$5:$B$293,$B1975)</f>
        <v>0.68</v>
      </c>
      <c r="AX1975" s="14" t="n">
        <f aca="false">SUMIFS(시도_소아과개폐업!$H$5:$H$293,시도_소아과개폐업!$A$5:$A$293,$D1975,시도_소아과개폐업!$B$5:$B$293,$B1975)</f>
        <v>52</v>
      </c>
      <c r="AY1975" s="14" t="n">
        <f aca="false">SUMIFS(시군구_병원급!$E$5:$E$3668,시군구_병원급!$A$5:$A$3668,$A1975,시군구_병원급!$D$5:$D$3668,$D1975)</f>
        <v>0</v>
      </c>
      <c r="AZ1975" s="14" t="n">
        <f aca="false">SUMIFS(시군구_병원급!$F$5:$F$3668,시군구_병원급!$A$5:$A$3668,$A1975,시군구_병원급!$D$5:$D$3668,$D1975)</f>
        <v>1</v>
      </c>
      <c r="BA1975" s="14" t="n">
        <f aca="false">SUMIFS(시군구_병원급!$G$5:$G$3668,시군구_병원급!$A$5:$A$3668,$A1975,시군구_병원급!$D$5:$D$3668,$D1975)</f>
        <v>4</v>
      </c>
      <c r="BB1975" s="14" t="n">
        <f aca="false">SUMIFS(시군구_병원급!$H$5:$H$3668,시군구_병원급!$A$5:$A$3668,$A1975,시군구_병원급!$D$5:$D$3668,$D1975)</f>
        <v>5</v>
      </c>
      <c r="BC1975" s="16" t="n">
        <f aca="false">K1975+AY1975</f>
        <v>0</v>
      </c>
      <c r="BD1975" s="17" t="n">
        <f aca="false">IF(E1975=0,"",(K1975+AY1975)/E1975*1000)</f>
        <v>0</v>
      </c>
      <c r="BE1975" s="16" t="n">
        <f aca="false">AY1975-SUMIFS(시군구_병원급!$E$5:$E$3668,시군구_병원급!$A$5:$A$3668,$A1975,시군구_병원급!$D$5:$D$3668,$D1975-3)</f>
        <v>0</v>
      </c>
      <c r="BF1975" s="16" t="n">
        <f aca="false">IF(AY1975=0,1,0)</f>
        <v>1</v>
      </c>
      <c r="BG1975" s="16" t="n">
        <f aca="false">IF(K1975+AY1975=0,1,0)</f>
        <v>1</v>
      </c>
      <c r="BH1975" s="16" t="n">
        <f aca="false">AF1975+AG1975+AH1975</f>
        <v>11</v>
      </c>
      <c r="BI1975" s="18" t="n">
        <f aca="false">IF(H1975=0,"",BH1975/H1975)</f>
        <v>0.55</v>
      </c>
      <c r="BJ1975" s="16" t="n">
        <f aca="false">IF(AP1975="","",AP1975+AN1975)</f>
        <v>0</v>
      </c>
    </row>
    <row r="1976" customFormat="false" ht="15" hidden="false" customHeight="true" outlineLevel="0" collapsed="false">
      <c r="A1976" s="9" t="s">
        <v>337</v>
      </c>
      <c r="B1976" s="10" t="s">
        <v>319</v>
      </c>
      <c r="C1976" s="10" t="s">
        <v>338</v>
      </c>
      <c r="D1976" s="9" t="n">
        <v>2024</v>
      </c>
      <c r="E1976" s="11" t="n">
        <v>603</v>
      </c>
      <c r="F1976" s="11" t="n">
        <v>107</v>
      </c>
      <c r="G1976" s="11" t="n">
        <v>110</v>
      </c>
      <c r="H1976" s="11" t="n">
        <v>12</v>
      </c>
      <c r="I1976" s="11" t="n">
        <v>824</v>
      </c>
      <c r="J1976" s="11" t="n">
        <v>422</v>
      </c>
      <c r="K1976" s="11" t="n">
        <v>0</v>
      </c>
      <c r="L1976" s="12" t="n">
        <v>19.9004975124378</v>
      </c>
      <c r="M1976" s="12" t="n">
        <v>0</v>
      </c>
      <c r="N1976" s="13" t="n">
        <v>0.512135922330097</v>
      </c>
      <c r="O1976" s="13" t="n">
        <v>1.3665008291874</v>
      </c>
      <c r="P1976" s="13" t="n">
        <v>0.182421227197347</v>
      </c>
      <c r="Q1976" s="13" t="n">
        <v>-0.218911917098446</v>
      </c>
      <c r="R1976" s="13" t="n">
        <v>0.208791208791209</v>
      </c>
      <c r="S1976" s="11" t="n">
        <v>0</v>
      </c>
      <c r="T1976" s="13" t="n">
        <v>0</v>
      </c>
      <c r="U1976" s="13" t="n">
        <v>-0.00961538461538458</v>
      </c>
      <c r="V1976" s="11" t="n">
        <v>1</v>
      </c>
      <c r="W1976" s="13"/>
      <c r="X1976" s="11"/>
      <c r="Y1976" s="11"/>
      <c r="Z1976" s="11"/>
      <c r="AA1976" s="11"/>
      <c r="AB1976" s="10" t="s">
        <v>516</v>
      </c>
      <c r="AC1976" s="11" t="n">
        <v>4</v>
      </c>
      <c r="AD1976" s="11" t="n">
        <v>3</v>
      </c>
      <c r="AE1976" s="11" t="n">
        <v>1</v>
      </c>
      <c r="AF1976" s="11" t="n">
        <v>0</v>
      </c>
      <c r="AG1976" s="11" t="n">
        <v>4</v>
      </c>
      <c r="AH1976" s="11" t="n">
        <v>0</v>
      </c>
      <c r="AI1976" s="13" t="n">
        <v>0.333333333333333</v>
      </c>
      <c r="AJ1976" s="13" t="n">
        <v>0.25</v>
      </c>
      <c r="AK1976" s="13" t="n">
        <v>0.0833333333333333</v>
      </c>
      <c r="AL1976" s="13" t="n">
        <v>0</v>
      </c>
      <c r="AM1976" s="13" t="n">
        <v>0.333333333333333</v>
      </c>
      <c r="AN1976" s="11" t="n">
        <v>0</v>
      </c>
      <c r="AO1976" s="13" t="n">
        <v>0</v>
      </c>
      <c r="AP1976" s="11" t="n">
        <v>0</v>
      </c>
      <c r="AQ1976" s="11" t="n">
        <v>0</v>
      </c>
      <c r="AR1976" s="13" t="n">
        <v>0</v>
      </c>
      <c r="AS1976" s="13" t="n">
        <v>0</v>
      </c>
      <c r="AT1976" s="14" t="n">
        <f aca="false">SUMIFS(시도_소아과개폐업!$C$5:$C$293,시도_소아과개폐업!$A$5:$A$293,$D1976,시도_소아과개폐업!$B$5:$B$293,$B1976)</f>
        <v>7</v>
      </c>
      <c r="AU1976" s="14" t="n">
        <f aca="false">SUMIFS(시도_소아과개폐업!$D$5:$D$293,시도_소아과개폐업!$A$5:$A$293,$D1976,시도_소아과개폐업!$B$5:$B$293,$B1976)</f>
        <v>17</v>
      </c>
      <c r="AV1976" s="14" t="n">
        <f aca="false">SUMIFS(시도_소아과개폐업!$F$5:$F$293,시도_소아과개폐업!$A$5:$A$293,$D1976,시도_소아과개폐업!$B$5:$B$293,$B1976)</f>
        <v>-10</v>
      </c>
      <c r="AW1976" s="15" t="n">
        <f aca="false">SUMIFS(시도_소아과개폐업!$G$5:$G$293,시도_소아과개폐업!$A$5:$A$293,$D1976,시도_소아과개폐업!$B$5:$B$293,$B1976)</f>
        <v>0.68</v>
      </c>
      <c r="AX1976" s="14" t="n">
        <f aca="false">SUMIFS(시도_소아과개폐업!$H$5:$H$293,시도_소아과개폐업!$A$5:$A$293,$D1976,시도_소아과개폐업!$B$5:$B$293,$B1976)</f>
        <v>52</v>
      </c>
      <c r="AY1976" s="14" t="n">
        <f aca="false">SUMIFS(시군구_병원급!$E$5:$E$3668,시군구_병원급!$A$5:$A$3668,$A1976,시군구_병원급!$D$5:$D$3668,$D1976)</f>
        <v>0</v>
      </c>
      <c r="AZ1976" s="14" t="n">
        <f aca="false">SUMIFS(시군구_병원급!$F$5:$F$3668,시군구_병원급!$A$5:$A$3668,$A1976,시군구_병원급!$D$5:$D$3668,$D1976)</f>
        <v>0</v>
      </c>
      <c r="BA1976" s="14" t="n">
        <f aca="false">SUMIFS(시군구_병원급!$G$5:$G$3668,시군구_병원급!$A$5:$A$3668,$A1976,시군구_병원급!$D$5:$D$3668,$D1976)</f>
        <v>3</v>
      </c>
      <c r="BB1976" s="14" t="n">
        <f aca="false">SUMIFS(시군구_병원급!$H$5:$H$3668,시군구_병원급!$A$5:$A$3668,$A1976,시군구_병원급!$D$5:$D$3668,$D1976)</f>
        <v>7</v>
      </c>
      <c r="BC1976" s="16" t="n">
        <f aca="false">K1976+AY1976</f>
        <v>0</v>
      </c>
      <c r="BD1976" s="17" t="n">
        <f aca="false">IF(E1976=0,"",(K1976+AY1976)/E1976*1000)</f>
        <v>0</v>
      </c>
      <c r="BE1976" s="16" t="n">
        <f aca="false">AY1976-SUMIFS(시군구_병원급!$E$5:$E$3668,시군구_병원급!$A$5:$A$3668,$A1976,시군구_병원급!$D$5:$D$3668,$D1976-3)</f>
        <v>0</v>
      </c>
      <c r="BF1976" s="16" t="n">
        <f aca="false">IF(AY1976=0,1,0)</f>
        <v>1</v>
      </c>
      <c r="BG1976" s="16" t="n">
        <f aca="false">IF(K1976+AY1976=0,1,0)</f>
        <v>1</v>
      </c>
      <c r="BH1976" s="16" t="n">
        <f aca="false">AF1976+AG1976+AH1976</f>
        <v>4</v>
      </c>
      <c r="BI1976" s="18" t="n">
        <f aca="false">IF(H1976=0,"",BH1976/H1976)</f>
        <v>0.333333333333333</v>
      </c>
      <c r="BJ1976" s="16" t="n">
        <f aca="false">IF(AP1976="","",AP1976+AN1976)</f>
        <v>0</v>
      </c>
    </row>
    <row r="1977" customFormat="false" ht="15" hidden="false" customHeight="true" outlineLevel="0" collapsed="false">
      <c r="A1977" s="9" t="s">
        <v>339</v>
      </c>
      <c r="B1977" s="10" t="s">
        <v>319</v>
      </c>
      <c r="C1977" s="10" t="s">
        <v>340</v>
      </c>
      <c r="D1977" s="9" t="n">
        <v>2024</v>
      </c>
      <c r="E1977" s="11" t="n">
        <v>1311</v>
      </c>
      <c r="F1977" s="11" t="n">
        <v>243</v>
      </c>
      <c r="G1977" s="11" t="n">
        <v>251</v>
      </c>
      <c r="H1977" s="11" t="n">
        <v>28</v>
      </c>
      <c r="I1977" s="11" t="n">
        <v>1301</v>
      </c>
      <c r="J1977" s="11" t="n">
        <v>839</v>
      </c>
      <c r="K1977" s="11" t="n">
        <v>2</v>
      </c>
      <c r="L1977" s="12" t="n">
        <v>21.3577421815408</v>
      </c>
      <c r="M1977" s="12" t="n">
        <v>1.5255530129672</v>
      </c>
      <c r="N1977" s="13" t="n">
        <v>0.64488854727133</v>
      </c>
      <c r="O1977" s="13" t="n">
        <v>0.992372234935164</v>
      </c>
      <c r="P1977" s="13" t="n">
        <v>0.191456903127384</v>
      </c>
      <c r="Q1977" s="13" t="n">
        <v>-0.180625</v>
      </c>
      <c r="R1977" s="13" t="n">
        <v>0.31413612565445</v>
      </c>
      <c r="S1977" s="11" t="n">
        <v>0</v>
      </c>
      <c r="T1977" s="13" t="n">
        <v>-0.0344827586206896</v>
      </c>
      <c r="U1977" s="13" t="n">
        <v>-0.0384331116038433</v>
      </c>
      <c r="V1977" s="11" t="n">
        <v>0</v>
      </c>
      <c r="W1977" s="13"/>
      <c r="X1977" s="11"/>
      <c r="Y1977" s="11"/>
      <c r="Z1977" s="11"/>
      <c r="AA1977" s="11"/>
      <c r="AB1977" s="10" t="s">
        <v>516</v>
      </c>
      <c r="AC1977" s="11" t="n">
        <v>10</v>
      </c>
      <c r="AD1977" s="11" t="n">
        <v>3</v>
      </c>
      <c r="AE1977" s="11" t="n">
        <v>10</v>
      </c>
      <c r="AF1977" s="11" t="n">
        <v>0</v>
      </c>
      <c r="AG1977" s="11" t="n">
        <v>5</v>
      </c>
      <c r="AH1977" s="11" t="n">
        <v>0</v>
      </c>
      <c r="AI1977" s="13" t="n">
        <v>0.357142857142857</v>
      </c>
      <c r="AJ1977" s="13" t="n">
        <v>0.107142857142857</v>
      </c>
      <c r="AK1977" s="13" t="n">
        <v>0.357142857142857</v>
      </c>
      <c r="AL1977" s="13" t="n">
        <v>0</v>
      </c>
      <c r="AM1977" s="13" t="n">
        <v>0.178571428571429</v>
      </c>
      <c r="AN1977" s="11" t="n">
        <v>1</v>
      </c>
      <c r="AO1977" s="13" t="n">
        <v>0.0344827586206897</v>
      </c>
      <c r="AP1977" s="11" t="n">
        <v>0</v>
      </c>
      <c r="AQ1977" s="11" t="n">
        <v>0</v>
      </c>
      <c r="AR1977" s="13" t="n">
        <v>0</v>
      </c>
      <c r="AS1977" s="13" t="n">
        <v>0</v>
      </c>
      <c r="AT1977" s="14" t="n">
        <f aca="false">SUMIFS(시도_소아과개폐업!$C$5:$C$293,시도_소아과개폐업!$A$5:$A$293,$D1977,시도_소아과개폐업!$B$5:$B$293,$B1977)</f>
        <v>7</v>
      </c>
      <c r="AU1977" s="14" t="n">
        <f aca="false">SUMIFS(시도_소아과개폐업!$D$5:$D$293,시도_소아과개폐업!$A$5:$A$293,$D1977,시도_소아과개폐업!$B$5:$B$293,$B1977)</f>
        <v>17</v>
      </c>
      <c r="AV1977" s="14" t="n">
        <f aca="false">SUMIFS(시도_소아과개폐업!$F$5:$F$293,시도_소아과개폐업!$A$5:$A$293,$D1977,시도_소아과개폐업!$B$5:$B$293,$B1977)</f>
        <v>-10</v>
      </c>
      <c r="AW1977" s="15" t="n">
        <f aca="false">SUMIFS(시도_소아과개폐업!$G$5:$G$293,시도_소아과개폐업!$A$5:$A$293,$D1977,시도_소아과개폐업!$B$5:$B$293,$B1977)</f>
        <v>0.68</v>
      </c>
      <c r="AX1977" s="14" t="n">
        <f aca="false">SUMIFS(시도_소아과개폐업!$H$5:$H$293,시도_소아과개폐업!$A$5:$A$293,$D1977,시도_소아과개폐업!$B$5:$B$293,$B1977)</f>
        <v>52</v>
      </c>
      <c r="AY1977" s="14" t="n">
        <f aca="false">SUMIFS(시군구_병원급!$E$5:$E$3668,시군구_병원급!$A$5:$A$3668,$A1977,시군구_병원급!$D$5:$D$3668,$D1977)</f>
        <v>2</v>
      </c>
      <c r="AZ1977" s="14" t="n">
        <f aca="false">SUMIFS(시군구_병원급!$F$5:$F$3668,시군구_병원급!$A$5:$A$3668,$A1977,시군구_병원급!$D$5:$D$3668,$D1977)</f>
        <v>1</v>
      </c>
      <c r="BA1977" s="14" t="n">
        <f aca="false">SUMIFS(시군구_병원급!$G$5:$G$3668,시군구_병원급!$A$5:$A$3668,$A1977,시군구_병원급!$D$5:$D$3668,$D1977)</f>
        <v>5</v>
      </c>
      <c r="BB1977" s="14" t="n">
        <f aca="false">SUMIFS(시군구_병원급!$H$5:$H$3668,시군구_병원급!$A$5:$A$3668,$A1977,시군구_병원급!$D$5:$D$3668,$D1977)</f>
        <v>19</v>
      </c>
      <c r="BC1977" s="16" t="n">
        <f aca="false">K1977+AY1977</f>
        <v>4</v>
      </c>
      <c r="BD1977" s="17" t="n">
        <f aca="false">IF(E1977=0,"",(K1977+AY1977)/E1977*1000)</f>
        <v>3.0511060259344</v>
      </c>
      <c r="BE1977" s="16" t="n">
        <f aca="false">AY1977-SUMIFS(시군구_병원급!$E$5:$E$3668,시군구_병원급!$A$5:$A$3668,$A1977,시군구_병원급!$D$5:$D$3668,$D1977-3)</f>
        <v>0</v>
      </c>
      <c r="BF1977" s="16" t="n">
        <f aca="false">IF(AY1977=0,1,0)</f>
        <v>0</v>
      </c>
      <c r="BG1977" s="16" t="n">
        <f aca="false">IF(K1977+AY1977=0,1,0)</f>
        <v>0</v>
      </c>
      <c r="BH1977" s="16" t="n">
        <f aca="false">AF1977+AG1977+AH1977</f>
        <v>5</v>
      </c>
      <c r="BI1977" s="18" t="n">
        <f aca="false">IF(H1977=0,"",BH1977/H1977)</f>
        <v>0.178571428571429</v>
      </c>
      <c r="BJ1977" s="16" t="n">
        <f aca="false">IF(AP1977="","",AP1977+AN1977)</f>
        <v>1</v>
      </c>
    </row>
    <row r="1978" customFormat="false" ht="15" hidden="false" customHeight="true" outlineLevel="0" collapsed="false">
      <c r="A1978" s="9" t="s">
        <v>341</v>
      </c>
      <c r="B1978" s="10" t="s">
        <v>319</v>
      </c>
      <c r="C1978" s="10" t="s">
        <v>342</v>
      </c>
      <c r="D1978" s="9" t="n">
        <v>2024</v>
      </c>
      <c r="E1978" s="11" t="n">
        <v>737</v>
      </c>
      <c r="F1978" s="11" t="n">
        <v>111</v>
      </c>
      <c r="G1978" s="11" t="n">
        <v>117</v>
      </c>
      <c r="H1978" s="11" t="n">
        <v>14</v>
      </c>
      <c r="I1978" s="11" t="n">
        <v>634</v>
      </c>
      <c r="J1978" s="11" t="n">
        <v>379</v>
      </c>
      <c r="K1978" s="11" t="n">
        <v>0</v>
      </c>
      <c r="L1978" s="12" t="n">
        <v>18.9959294436906</v>
      </c>
      <c r="M1978" s="12" t="n">
        <v>0</v>
      </c>
      <c r="N1978" s="13" t="n">
        <v>0.597791798107256</v>
      </c>
      <c r="O1978" s="13" t="n">
        <v>0.860244233378562</v>
      </c>
      <c r="P1978" s="13" t="n">
        <v>0.158751696065129</v>
      </c>
      <c r="Q1978" s="13" t="n">
        <v>-0.210075026795284</v>
      </c>
      <c r="R1978" s="13" t="n">
        <v>-0.273291925465839</v>
      </c>
      <c r="S1978" s="11" t="n">
        <v>0</v>
      </c>
      <c r="T1978" s="13" t="n">
        <v>0</v>
      </c>
      <c r="U1978" s="13" t="n">
        <v>0</v>
      </c>
      <c r="V1978" s="11" t="n">
        <v>1</v>
      </c>
      <c r="W1978" s="13"/>
      <c r="X1978" s="11"/>
      <c r="Y1978" s="11"/>
      <c r="Z1978" s="11"/>
      <c r="AA1978" s="11"/>
      <c r="AB1978" s="10" t="s">
        <v>516</v>
      </c>
      <c r="AC1978" s="11" t="n">
        <v>6</v>
      </c>
      <c r="AD1978" s="11" t="n">
        <v>0</v>
      </c>
      <c r="AE1978" s="11" t="n">
        <v>1</v>
      </c>
      <c r="AF1978" s="11" t="n">
        <v>0</v>
      </c>
      <c r="AG1978" s="11" t="n">
        <v>6</v>
      </c>
      <c r="AH1978" s="11" t="n">
        <v>1</v>
      </c>
      <c r="AI1978" s="13" t="n">
        <v>0.428571428571429</v>
      </c>
      <c r="AJ1978" s="13" t="n">
        <v>0</v>
      </c>
      <c r="AK1978" s="13" t="n">
        <v>0.0714285714285714</v>
      </c>
      <c r="AL1978" s="13" t="n">
        <v>0</v>
      </c>
      <c r="AM1978" s="13" t="n">
        <v>0.428571428571429</v>
      </c>
      <c r="AN1978" s="11" t="n">
        <v>2</v>
      </c>
      <c r="AO1978" s="13" t="n">
        <v>0.125</v>
      </c>
      <c r="AP1978" s="11" t="n">
        <v>0</v>
      </c>
      <c r="AQ1978" s="11" t="n">
        <v>0</v>
      </c>
      <c r="AR1978" s="13" t="n">
        <v>0</v>
      </c>
      <c r="AS1978" s="13" t="n">
        <v>0</v>
      </c>
      <c r="AT1978" s="14" t="n">
        <f aca="false">SUMIFS(시도_소아과개폐업!$C$5:$C$293,시도_소아과개폐업!$A$5:$A$293,$D1978,시도_소아과개폐업!$B$5:$B$293,$B1978)</f>
        <v>7</v>
      </c>
      <c r="AU1978" s="14" t="n">
        <f aca="false">SUMIFS(시도_소아과개폐업!$D$5:$D$293,시도_소아과개폐업!$A$5:$A$293,$D1978,시도_소아과개폐업!$B$5:$B$293,$B1978)</f>
        <v>17</v>
      </c>
      <c r="AV1978" s="14" t="n">
        <f aca="false">SUMIFS(시도_소아과개폐업!$F$5:$F$293,시도_소아과개폐업!$A$5:$A$293,$D1978,시도_소아과개폐업!$B$5:$B$293,$B1978)</f>
        <v>-10</v>
      </c>
      <c r="AW1978" s="15" t="n">
        <f aca="false">SUMIFS(시도_소아과개폐업!$G$5:$G$293,시도_소아과개폐업!$A$5:$A$293,$D1978,시도_소아과개폐업!$B$5:$B$293,$B1978)</f>
        <v>0.68</v>
      </c>
      <c r="AX1978" s="14" t="n">
        <f aca="false">SUMIFS(시도_소아과개폐업!$H$5:$H$293,시도_소아과개폐업!$A$5:$A$293,$D1978,시도_소아과개폐업!$B$5:$B$293,$B1978)</f>
        <v>52</v>
      </c>
      <c r="AY1978" s="14" t="n">
        <f aca="false">SUMIFS(시군구_병원급!$E$5:$E$3668,시군구_병원급!$A$5:$A$3668,$A1978,시군구_병원급!$D$5:$D$3668,$D1978)</f>
        <v>1</v>
      </c>
      <c r="AZ1978" s="14" t="n">
        <f aca="false">SUMIFS(시군구_병원급!$F$5:$F$3668,시군구_병원급!$A$5:$A$3668,$A1978,시군구_병원급!$D$5:$D$3668,$D1978)</f>
        <v>1</v>
      </c>
      <c r="BA1978" s="14" t="n">
        <f aca="false">SUMIFS(시군구_병원급!$G$5:$G$3668,시군구_병원급!$A$5:$A$3668,$A1978,시군구_병원급!$D$5:$D$3668,$D1978)</f>
        <v>3</v>
      </c>
      <c r="BB1978" s="14" t="n">
        <f aca="false">SUMIFS(시군구_병원급!$H$5:$H$3668,시군구_병원급!$A$5:$A$3668,$A1978,시군구_병원급!$D$5:$D$3668,$D1978)</f>
        <v>4</v>
      </c>
      <c r="BC1978" s="16" t="n">
        <f aca="false">K1978+AY1978</f>
        <v>1</v>
      </c>
      <c r="BD1978" s="17" t="n">
        <f aca="false">IF(E1978=0,"",(K1978+AY1978)/E1978*1000)</f>
        <v>1.35685210312076</v>
      </c>
      <c r="BE1978" s="16" t="n">
        <f aca="false">AY1978-SUMIFS(시군구_병원급!$E$5:$E$3668,시군구_병원급!$A$5:$A$3668,$A1978,시군구_병원급!$D$5:$D$3668,$D1978-3)</f>
        <v>0</v>
      </c>
      <c r="BF1978" s="16" t="n">
        <f aca="false">IF(AY1978=0,1,0)</f>
        <v>0</v>
      </c>
      <c r="BG1978" s="16" t="n">
        <f aca="false">IF(K1978+AY1978=0,1,0)</f>
        <v>0</v>
      </c>
      <c r="BH1978" s="16" t="n">
        <f aca="false">AF1978+AG1978+AH1978</f>
        <v>7</v>
      </c>
      <c r="BI1978" s="18" t="n">
        <f aca="false">IF(H1978=0,"",BH1978/H1978)</f>
        <v>0.5</v>
      </c>
      <c r="BJ1978" s="16" t="n">
        <f aca="false">IF(AP1978="","",AP1978+AN1978)</f>
        <v>2</v>
      </c>
    </row>
    <row r="1979" customFormat="false" ht="15" hidden="false" customHeight="true" outlineLevel="0" collapsed="false">
      <c r="A1979" s="9" t="s">
        <v>343</v>
      </c>
      <c r="B1979" s="10" t="s">
        <v>319</v>
      </c>
      <c r="C1979" s="10" t="s">
        <v>344</v>
      </c>
      <c r="D1979" s="9" t="n">
        <v>2024</v>
      </c>
      <c r="E1979" s="11" t="n">
        <v>766</v>
      </c>
      <c r="F1979" s="11" t="n">
        <v>155</v>
      </c>
      <c r="G1979" s="11" t="n">
        <v>165</v>
      </c>
      <c r="H1979" s="11" t="n">
        <v>15</v>
      </c>
      <c r="I1979" s="11" t="n">
        <v>886</v>
      </c>
      <c r="J1979" s="11" t="n">
        <v>509</v>
      </c>
      <c r="K1979" s="11" t="n">
        <v>0</v>
      </c>
      <c r="L1979" s="12" t="n">
        <v>19.5822454308094</v>
      </c>
      <c r="M1979" s="12" t="n">
        <v>0</v>
      </c>
      <c r="N1979" s="13" t="n">
        <v>0.574492099322799</v>
      </c>
      <c r="O1979" s="13" t="n">
        <v>1.15665796344648</v>
      </c>
      <c r="P1979" s="13" t="n">
        <v>0.215404699738903</v>
      </c>
      <c r="Q1979" s="13" t="n">
        <v>-0.0154241645244216</v>
      </c>
      <c r="R1979" s="13" t="n">
        <v>0.617647058823529</v>
      </c>
      <c r="S1979" s="11" t="n">
        <v>0</v>
      </c>
      <c r="T1979" s="13" t="n">
        <v>0</v>
      </c>
      <c r="U1979" s="13" t="n">
        <v>0</v>
      </c>
      <c r="V1979" s="11" t="n">
        <v>1</v>
      </c>
      <c r="W1979" s="13"/>
      <c r="X1979" s="11"/>
      <c r="Y1979" s="11"/>
      <c r="Z1979" s="11"/>
      <c r="AA1979" s="11"/>
      <c r="AB1979" s="10" t="s">
        <v>516</v>
      </c>
      <c r="AC1979" s="11" t="n">
        <v>1</v>
      </c>
      <c r="AD1979" s="11" t="n">
        <v>6</v>
      </c>
      <c r="AE1979" s="11" t="n">
        <v>0</v>
      </c>
      <c r="AF1979" s="11" t="n">
        <v>0</v>
      </c>
      <c r="AG1979" s="11" t="n">
        <v>8</v>
      </c>
      <c r="AH1979" s="11" t="n">
        <v>0</v>
      </c>
      <c r="AI1979" s="13" t="n">
        <v>0.0666666666666667</v>
      </c>
      <c r="AJ1979" s="13" t="n">
        <v>0.4</v>
      </c>
      <c r="AK1979" s="13" t="n">
        <v>0</v>
      </c>
      <c r="AL1979" s="13" t="n">
        <v>0</v>
      </c>
      <c r="AM1979" s="13" t="n">
        <v>0.533333333333333</v>
      </c>
      <c r="AN1979" s="11" t="n">
        <v>0</v>
      </c>
      <c r="AO1979" s="13" t="n">
        <v>0</v>
      </c>
      <c r="AP1979" s="11" t="n">
        <v>0</v>
      </c>
      <c r="AQ1979" s="11" t="n">
        <v>0</v>
      </c>
      <c r="AR1979" s="13" t="n">
        <v>0</v>
      </c>
      <c r="AS1979" s="13" t="n">
        <v>0</v>
      </c>
      <c r="AT1979" s="14" t="n">
        <f aca="false">SUMIFS(시도_소아과개폐업!$C$5:$C$293,시도_소아과개폐업!$A$5:$A$293,$D1979,시도_소아과개폐업!$B$5:$B$293,$B1979)</f>
        <v>7</v>
      </c>
      <c r="AU1979" s="14" t="n">
        <f aca="false">SUMIFS(시도_소아과개폐업!$D$5:$D$293,시도_소아과개폐업!$A$5:$A$293,$D1979,시도_소아과개폐업!$B$5:$B$293,$B1979)</f>
        <v>17</v>
      </c>
      <c r="AV1979" s="14" t="n">
        <f aca="false">SUMIFS(시도_소아과개폐업!$F$5:$F$293,시도_소아과개폐업!$A$5:$A$293,$D1979,시도_소아과개폐업!$B$5:$B$293,$B1979)</f>
        <v>-10</v>
      </c>
      <c r="AW1979" s="15" t="n">
        <f aca="false">SUMIFS(시도_소아과개폐업!$G$5:$G$293,시도_소아과개폐업!$A$5:$A$293,$D1979,시도_소아과개폐업!$B$5:$B$293,$B1979)</f>
        <v>0.68</v>
      </c>
      <c r="AX1979" s="14" t="n">
        <f aca="false">SUMIFS(시도_소아과개폐업!$H$5:$H$293,시도_소아과개폐업!$A$5:$A$293,$D1979,시도_소아과개폐업!$B$5:$B$293,$B1979)</f>
        <v>52</v>
      </c>
      <c r="AY1979" s="14" t="n">
        <f aca="false">SUMIFS(시군구_병원급!$E$5:$E$3668,시군구_병원급!$A$5:$A$3668,$A1979,시군구_병원급!$D$5:$D$3668,$D1979)</f>
        <v>1</v>
      </c>
      <c r="AZ1979" s="14" t="n">
        <f aca="false">SUMIFS(시군구_병원급!$F$5:$F$3668,시군구_병원급!$A$5:$A$3668,$A1979,시군구_병원급!$D$5:$D$3668,$D1979)</f>
        <v>1</v>
      </c>
      <c r="BA1979" s="14" t="n">
        <f aca="false">SUMIFS(시군구_병원급!$G$5:$G$3668,시군구_병원급!$A$5:$A$3668,$A1979,시군구_병원급!$D$5:$D$3668,$D1979)</f>
        <v>1</v>
      </c>
      <c r="BB1979" s="14" t="n">
        <f aca="false">SUMIFS(시군구_병원급!$H$5:$H$3668,시군구_병원급!$A$5:$A$3668,$A1979,시군구_병원급!$D$5:$D$3668,$D1979)</f>
        <v>2</v>
      </c>
      <c r="BC1979" s="16" t="n">
        <f aca="false">K1979+AY1979</f>
        <v>1</v>
      </c>
      <c r="BD1979" s="17" t="n">
        <f aca="false">IF(E1979=0,"",(K1979+AY1979)/E1979*1000)</f>
        <v>1.30548302872063</v>
      </c>
      <c r="BE1979" s="16" t="n">
        <f aca="false">AY1979-SUMIFS(시군구_병원급!$E$5:$E$3668,시군구_병원급!$A$5:$A$3668,$A1979,시군구_병원급!$D$5:$D$3668,$D1979-3)</f>
        <v>0</v>
      </c>
      <c r="BF1979" s="16" t="n">
        <f aca="false">IF(AY1979=0,1,0)</f>
        <v>0</v>
      </c>
      <c r="BG1979" s="16" t="n">
        <f aca="false">IF(K1979+AY1979=0,1,0)</f>
        <v>0</v>
      </c>
      <c r="BH1979" s="16" t="n">
        <f aca="false">AF1979+AG1979+AH1979</f>
        <v>8</v>
      </c>
      <c r="BI1979" s="18" t="n">
        <f aca="false">IF(H1979=0,"",BH1979/H1979)</f>
        <v>0.533333333333333</v>
      </c>
      <c r="BJ1979" s="16" t="n">
        <f aca="false">IF(AP1979="","",AP1979+AN1979)</f>
        <v>0</v>
      </c>
    </row>
    <row r="1980" customFormat="false" ht="15" hidden="false" customHeight="true" outlineLevel="0" collapsed="false">
      <c r="A1980" s="9" t="s">
        <v>345</v>
      </c>
      <c r="B1980" s="10" t="s">
        <v>319</v>
      </c>
      <c r="C1980" s="10" t="s">
        <v>346</v>
      </c>
      <c r="D1980" s="9" t="n">
        <v>2024</v>
      </c>
      <c r="E1980" s="11" t="n">
        <v>1409</v>
      </c>
      <c r="F1980" s="11" t="n">
        <v>219</v>
      </c>
      <c r="G1980" s="11" t="n">
        <v>223</v>
      </c>
      <c r="H1980" s="11" t="n">
        <v>20</v>
      </c>
      <c r="I1980" s="11" t="n">
        <v>1401</v>
      </c>
      <c r="J1980" s="11" t="n">
        <v>797</v>
      </c>
      <c r="K1980" s="11" t="n">
        <v>0</v>
      </c>
      <c r="L1980" s="12" t="n">
        <v>14.194464158978</v>
      </c>
      <c r="M1980" s="12" t="n">
        <v>0</v>
      </c>
      <c r="N1980" s="13" t="n">
        <v>0.568879371877231</v>
      </c>
      <c r="O1980" s="13" t="n">
        <v>0.994322214336409</v>
      </c>
      <c r="P1980" s="13" t="n">
        <v>0.158268275372605</v>
      </c>
      <c r="Q1980" s="13" t="n">
        <v>-0.291247484909457</v>
      </c>
      <c r="R1980" s="13" t="n">
        <v>-0.24406779661017</v>
      </c>
      <c r="S1980" s="11" t="n">
        <v>0</v>
      </c>
      <c r="T1980" s="13" t="n">
        <v>-0.0909090909090909</v>
      </c>
      <c r="U1980" s="13" t="n">
        <v>-0.106505102040816</v>
      </c>
      <c r="V1980" s="11" t="n">
        <v>1</v>
      </c>
      <c r="W1980" s="13"/>
      <c r="X1980" s="11"/>
      <c r="Y1980" s="11"/>
      <c r="Z1980" s="11"/>
      <c r="AA1980" s="11"/>
      <c r="AB1980" s="10" t="s">
        <v>516</v>
      </c>
      <c r="AC1980" s="11" t="n">
        <v>5</v>
      </c>
      <c r="AD1980" s="11" t="n">
        <v>6</v>
      </c>
      <c r="AE1980" s="11" t="n">
        <v>0</v>
      </c>
      <c r="AF1980" s="11" t="n">
        <v>0</v>
      </c>
      <c r="AG1980" s="11" t="n">
        <v>9</v>
      </c>
      <c r="AH1980" s="11" t="n">
        <v>0</v>
      </c>
      <c r="AI1980" s="13" t="n">
        <v>0.25</v>
      </c>
      <c r="AJ1980" s="13" t="n">
        <v>0.3</v>
      </c>
      <c r="AK1980" s="13" t="n">
        <v>0</v>
      </c>
      <c r="AL1980" s="13" t="n">
        <v>0</v>
      </c>
      <c r="AM1980" s="13" t="n">
        <v>0.45</v>
      </c>
      <c r="AN1980" s="11" t="n">
        <v>0</v>
      </c>
      <c r="AO1980" s="13" t="n">
        <v>0</v>
      </c>
      <c r="AP1980" s="11" t="n">
        <v>3</v>
      </c>
      <c r="AQ1980" s="11" t="n">
        <v>1</v>
      </c>
      <c r="AR1980" s="13" t="n">
        <v>0.136363636363636</v>
      </c>
      <c r="AS1980" s="13" t="n">
        <v>0.0454545454545455</v>
      </c>
      <c r="AT1980" s="14" t="n">
        <f aca="false">SUMIFS(시도_소아과개폐업!$C$5:$C$293,시도_소아과개폐업!$A$5:$A$293,$D1980,시도_소아과개폐업!$B$5:$B$293,$B1980)</f>
        <v>7</v>
      </c>
      <c r="AU1980" s="14" t="n">
        <f aca="false">SUMIFS(시도_소아과개폐업!$D$5:$D$293,시도_소아과개폐업!$A$5:$A$293,$D1980,시도_소아과개폐업!$B$5:$B$293,$B1980)</f>
        <v>17</v>
      </c>
      <c r="AV1980" s="14" t="n">
        <f aca="false">SUMIFS(시도_소아과개폐업!$F$5:$F$293,시도_소아과개폐업!$A$5:$A$293,$D1980,시도_소아과개폐업!$B$5:$B$293,$B1980)</f>
        <v>-10</v>
      </c>
      <c r="AW1980" s="15" t="n">
        <f aca="false">SUMIFS(시도_소아과개폐업!$G$5:$G$293,시도_소아과개폐업!$A$5:$A$293,$D1980,시도_소아과개폐업!$B$5:$B$293,$B1980)</f>
        <v>0.68</v>
      </c>
      <c r="AX1980" s="14" t="n">
        <f aca="false">SUMIFS(시도_소아과개폐업!$H$5:$H$293,시도_소아과개폐업!$A$5:$A$293,$D1980,시도_소아과개폐업!$B$5:$B$293,$B1980)</f>
        <v>52</v>
      </c>
      <c r="AY1980" s="14" t="n">
        <f aca="false">SUMIFS(시군구_병원급!$E$5:$E$3668,시군구_병원급!$A$5:$A$3668,$A1980,시군구_병원급!$D$5:$D$3668,$D1980)</f>
        <v>2</v>
      </c>
      <c r="AZ1980" s="14" t="n">
        <f aca="false">SUMIFS(시군구_병원급!$F$5:$F$3668,시군구_병원급!$A$5:$A$3668,$A1980,시군구_병원급!$D$5:$D$3668,$D1980)</f>
        <v>2</v>
      </c>
      <c r="BA1980" s="14" t="n">
        <f aca="false">SUMIFS(시군구_병원급!$G$5:$G$3668,시군구_병원급!$A$5:$A$3668,$A1980,시군구_병원급!$D$5:$D$3668,$D1980)</f>
        <v>3</v>
      </c>
      <c r="BB1980" s="14" t="n">
        <f aca="false">SUMIFS(시군구_병원급!$H$5:$H$3668,시군구_병원급!$A$5:$A$3668,$A1980,시군구_병원급!$D$5:$D$3668,$D1980)</f>
        <v>5</v>
      </c>
      <c r="BC1980" s="16" t="n">
        <f aca="false">K1980+AY1980</f>
        <v>2</v>
      </c>
      <c r="BD1980" s="17" t="n">
        <f aca="false">IF(E1980=0,"",(K1980+AY1980)/E1980*1000)</f>
        <v>1.4194464158978</v>
      </c>
      <c r="BE1980" s="16" t="n">
        <f aca="false">AY1980-SUMIFS(시군구_병원급!$E$5:$E$3668,시군구_병원급!$A$5:$A$3668,$A1980,시군구_병원급!$D$5:$D$3668,$D1980-3)</f>
        <v>0</v>
      </c>
      <c r="BF1980" s="16" t="n">
        <f aca="false">IF(AY1980=0,1,0)</f>
        <v>0</v>
      </c>
      <c r="BG1980" s="16" t="n">
        <f aca="false">IF(K1980+AY1980=0,1,0)</f>
        <v>0</v>
      </c>
      <c r="BH1980" s="16" t="n">
        <f aca="false">AF1980+AG1980+AH1980</f>
        <v>9</v>
      </c>
      <c r="BI1980" s="18" t="n">
        <f aca="false">IF(H1980=0,"",BH1980/H1980)</f>
        <v>0.45</v>
      </c>
      <c r="BJ1980" s="16" t="n">
        <f aca="false">IF(AP1980="","",AP1980+AN1980)</f>
        <v>3</v>
      </c>
    </row>
    <row r="1981" customFormat="false" ht="15" hidden="false" customHeight="true" outlineLevel="0" collapsed="false">
      <c r="A1981" s="9" t="s">
        <v>347</v>
      </c>
      <c r="B1981" s="10" t="s">
        <v>319</v>
      </c>
      <c r="C1981" s="10" t="s">
        <v>348</v>
      </c>
      <c r="D1981" s="9" t="n">
        <v>2024</v>
      </c>
      <c r="E1981" s="11" t="n">
        <v>1204</v>
      </c>
      <c r="F1981" s="11" t="n">
        <v>162</v>
      </c>
      <c r="G1981" s="11" t="n">
        <v>164</v>
      </c>
      <c r="H1981" s="11" t="n">
        <v>33</v>
      </c>
      <c r="I1981" s="11" t="n">
        <v>1875</v>
      </c>
      <c r="J1981" s="11" t="n">
        <v>937</v>
      </c>
      <c r="K1981" s="11" t="n">
        <v>0</v>
      </c>
      <c r="L1981" s="12" t="n">
        <v>27.4086378737542</v>
      </c>
      <c r="M1981" s="12" t="n">
        <v>0</v>
      </c>
      <c r="N1981" s="13" t="n">
        <v>0.499733333333333</v>
      </c>
      <c r="O1981" s="13" t="n">
        <v>1.55730897009967</v>
      </c>
      <c r="P1981" s="13" t="n">
        <v>0.136212624584718</v>
      </c>
      <c r="Q1981" s="13" t="n">
        <v>-0.28883638511518</v>
      </c>
      <c r="R1981" s="13" t="n">
        <v>-0.280701754385965</v>
      </c>
      <c r="S1981" s="11" t="n">
        <v>0</v>
      </c>
      <c r="T1981" s="13" t="n">
        <v>-0.108108108108108</v>
      </c>
      <c r="U1981" s="13" t="n">
        <v>-0.0994236311239193</v>
      </c>
      <c r="V1981" s="11" t="n">
        <v>1</v>
      </c>
      <c r="W1981" s="13"/>
      <c r="X1981" s="11"/>
      <c r="Y1981" s="11"/>
      <c r="Z1981" s="11"/>
      <c r="AA1981" s="11"/>
      <c r="AB1981" s="10" t="s">
        <v>516</v>
      </c>
      <c r="AC1981" s="11" t="n">
        <v>6</v>
      </c>
      <c r="AD1981" s="11" t="n">
        <v>4</v>
      </c>
      <c r="AE1981" s="11" t="n">
        <v>3</v>
      </c>
      <c r="AF1981" s="11" t="n">
        <v>3</v>
      </c>
      <c r="AG1981" s="11" t="n">
        <v>17</v>
      </c>
      <c r="AH1981" s="11" t="n">
        <v>0</v>
      </c>
      <c r="AI1981" s="13" t="n">
        <v>0.181818181818182</v>
      </c>
      <c r="AJ1981" s="13" t="n">
        <v>0.121212121212121</v>
      </c>
      <c r="AK1981" s="13" t="n">
        <v>0.0909090909090909</v>
      </c>
      <c r="AL1981" s="13" t="n">
        <v>0.0909090909090909</v>
      </c>
      <c r="AM1981" s="13" t="n">
        <v>0.515151515151515</v>
      </c>
      <c r="AN1981" s="11" t="n">
        <v>1</v>
      </c>
      <c r="AO1981" s="13" t="n">
        <v>0.0294117647058824</v>
      </c>
      <c r="AP1981" s="11" t="n">
        <v>5</v>
      </c>
      <c r="AQ1981" s="11" t="n">
        <v>1</v>
      </c>
      <c r="AR1981" s="13" t="n">
        <v>0.131578947368421</v>
      </c>
      <c r="AS1981" s="13" t="n">
        <v>0.0263157894736842</v>
      </c>
      <c r="AT1981" s="14" t="n">
        <f aca="false">SUMIFS(시도_소아과개폐업!$C$5:$C$293,시도_소아과개폐업!$A$5:$A$293,$D1981,시도_소아과개폐업!$B$5:$B$293,$B1981)</f>
        <v>7</v>
      </c>
      <c r="AU1981" s="14" t="n">
        <f aca="false">SUMIFS(시도_소아과개폐업!$D$5:$D$293,시도_소아과개폐업!$A$5:$A$293,$D1981,시도_소아과개폐업!$B$5:$B$293,$B1981)</f>
        <v>17</v>
      </c>
      <c r="AV1981" s="14" t="n">
        <f aca="false">SUMIFS(시도_소아과개폐업!$F$5:$F$293,시도_소아과개폐업!$A$5:$A$293,$D1981,시도_소아과개폐업!$B$5:$B$293,$B1981)</f>
        <v>-10</v>
      </c>
      <c r="AW1981" s="15" t="n">
        <f aca="false">SUMIFS(시도_소아과개폐업!$G$5:$G$293,시도_소아과개폐업!$A$5:$A$293,$D1981,시도_소아과개폐업!$B$5:$B$293,$B1981)</f>
        <v>0.68</v>
      </c>
      <c r="AX1981" s="14" t="n">
        <f aca="false">SUMIFS(시도_소아과개폐업!$H$5:$H$293,시도_소아과개폐업!$A$5:$A$293,$D1981,시도_소아과개폐업!$B$5:$B$293,$B1981)</f>
        <v>52</v>
      </c>
      <c r="AY1981" s="14" t="n">
        <f aca="false">SUMIFS(시군구_병원급!$E$5:$E$3668,시군구_병원급!$A$5:$A$3668,$A1981,시군구_병원급!$D$5:$D$3668,$D1981)</f>
        <v>1</v>
      </c>
      <c r="AZ1981" s="14" t="n">
        <f aca="false">SUMIFS(시군구_병원급!$F$5:$F$3668,시군구_병원급!$A$5:$A$3668,$A1981,시군구_병원급!$D$5:$D$3668,$D1981)</f>
        <v>0</v>
      </c>
      <c r="BA1981" s="14" t="n">
        <f aca="false">SUMIFS(시군구_병원급!$G$5:$G$3668,시군구_병원급!$A$5:$A$3668,$A1981,시군구_병원급!$D$5:$D$3668,$D1981)</f>
        <v>2</v>
      </c>
      <c r="BB1981" s="14" t="n">
        <f aca="false">SUMIFS(시군구_병원급!$H$5:$H$3668,시군구_병원급!$A$5:$A$3668,$A1981,시군구_병원급!$D$5:$D$3668,$D1981)</f>
        <v>3</v>
      </c>
      <c r="BC1981" s="16" t="n">
        <f aca="false">K1981+AY1981</f>
        <v>1</v>
      </c>
      <c r="BD1981" s="17" t="n">
        <f aca="false">IF(E1981=0,"",(K1981+AY1981)/E1981*1000)</f>
        <v>0.830564784053156</v>
      </c>
      <c r="BE1981" s="16" t="n">
        <f aca="false">AY1981-SUMIFS(시군구_병원급!$E$5:$E$3668,시군구_병원급!$A$5:$A$3668,$A1981,시군구_병원급!$D$5:$D$3668,$D1981-3)</f>
        <v>0</v>
      </c>
      <c r="BF1981" s="16" t="n">
        <f aca="false">IF(AY1981=0,1,0)</f>
        <v>0</v>
      </c>
      <c r="BG1981" s="16" t="n">
        <f aca="false">IF(K1981+AY1981=0,1,0)</f>
        <v>0</v>
      </c>
      <c r="BH1981" s="16" t="n">
        <f aca="false">AF1981+AG1981+AH1981</f>
        <v>20</v>
      </c>
      <c r="BI1981" s="18" t="n">
        <f aca="false">IF(H1981=0,"",BH1981/H1981)</f>
        <v>0.606060606060606</v>
      </c>
      <c r="BJ1981" s="16" t="n">
        <f aca="false">IF(AP1981="","",AP1981+AN1981)</f>
        <v>6</v>
      </c>
    </row>
    <row r="1982" customFormat="false" ht="15" hidden="false" customHeight="true" outlineLevel="0" collapsed="false">
      <c r="A1982" s="9" t="s">
        <v>349</v>
      </c>
      <c r="B1982" s="10" t="s">
        <v>319</v>
      </c>
      <c r="C1982" s="10" t="s">
        <v>350</v>
      </c>
      <c r="D1982" s="9" t="n">
        <v>2024</v>
      </c>
      <c r="E1982" s="11" t="n">
        <v>3574</v>
      </c>
      <c r="F1982" s="11" t="n">
        <v>561</v>
      </c>
      <c r="G1982" s="11" t="n">
        <v>536</v>
      </c>
      <c r="H1982" s="11" t="n">
        <v>53</v>
      </c>
      <c r="I1982" s="11" t="n">
        <v>2254</v>
      </c>
      <c r="J1982" s="11" t="n">
        <v>1745</v>
      </c>
      <c r="K1982" s="11" t="n">
        <v>1</v>
      </c>
      <c r="L1982" s="12" t="n">
        <v>14.829322887521</v>
      </c>
      <c r="M1982" s="12" t="n">
        <v>0.279798545047566</v>
      </c>
      <c r="N1982" s="13" t="n">
        <v>0.774179236912156</v>
      </c>
      <c r="O1982" s="13" t="n">
        <v>0.630665920537213</v>
      </c>
      <c r="P1982" s="13" t="n">
        <v>0.149972020145495</v>
      </c>
      <c r="Q1982" s="13" t="n">
        <v>-0.109838107098381</v>
      </c>
      <c r="R1982" s="13" t="n">
        <v>0.170305676855895</v>
      </c>
      <c r="S1982" s="11" t="n">
        <v>0</v>
      </c>
      <c r="T1982" s="13" t="n">
        <v>-0.0185185185185185</v>
      </c>
      <c r="U1982" s="13" t="n">
        <v>-0.0918614020950846</v>
      </c>
      <c r="V1982" s="11" t="n">
        <v>0</v>
      </c>
      <c r="W1982" s="13"/>
      <c r="X1982" s="11"/>
      <c r="Y1982" s="11"/>
      <c r="Z1982" s="11"/>
      <c r="AA1982" s="11"/>
      <c r="AB1982" s="10" t="s">
        <v>516</v>
      </c>
      <c r="AC1982" s="11" t="n">
        <v>9</v>
      </c>
      <c r="AD1982" s="11" t="n">
        <v>18</v>
      </c>
      <c r="AE1982" s="11" t="n">
        <v>14</v>
      </c>
      <c r="AF1982" s="11" t="n">
        <v>3</v>
      </c>
      <c r="AG1982" s="11" t="n">
        <v>9</v>
      </c>
      <c r="AH1982" s="11" t="n">
        <v>0</v>
      </c>
      <c r="AI1982" s="13" t="n">
        <v>0.169811320754717</v>
      </c>
      <c r="AJ1982" s="13" t="n">
        <v>0.339622641509434</v>
      </c>
      <c r="AK1982" s="13" t="n">
        <v>0.264150943396226</v>
      </c>
      <c r="AL1982" s="13" t="n">
        <v>0.0566037735849057</v>
      </c>
      <c r="AM1982" s="13" t="n">
        <v>0.169811320754717</v>
      </c>
      <c r="AN1982" s="11" t="n">
        <v>2</v>
      </c>
      <c r="AO1982" s="13" t="n">
        <v>0.0363636363636364</v>
      </c>
      <c r="AP1982" s="11" t="n">
        <v>2</v>
      </c>
      <c r="AQ1982" s="11" t="n">
        <v>2</v>
      </c>
      <c r="AR1982" s="13" t="n">
        <v>0.0363636363636364</v>
      </c>
      <c r="AS1982" s="13" t="n">
        <v>0.0363636363636364</v>
      </c>
      <c r="AT1982" s="14" t="n">
        <f aca="false">SUMIFS(시도_소아과개폐업!$C$5:$C$293,시도_소아과개폐업!$A$5:$A$293,$D1982,시도_소아과개폐업!$B$5:$B$293,$B1982)</f>
        <v>7</v>
      </c>
      <c r="AU1982" s="14" t="n">
        <f aca="false">SUMIFS(시도_소아과개폐업!$D$5:$D$293,시도_소아과개폐업!$A$5:$A$293,$D1982,시도_소아과개폐업!$B$5:$B$293,$B1982)</f>
        <v>17</v>
      </c>
      <c r="AV1982" s="14" t="n">
        <f aca="false">SUMIFS(시도_소아과개폐업!$F$5:$F$293,시도_소아과개폐업!$A$5:$A$293,$D1982,시도_소아과개폐업!$B$5:$B$293,$B1982)</f>
        <v>-10</v>
      </c>
      <c r="AW1982" s="15" t="n">
        <f aca="false">SUMIFS(시도_소아과개폐업!$G$5:$G$293,시도_소아과개폐업!$A$5:$A$293,$D1982,시도_소아과개폐업!$B$5:$B$293,$B1982)</f>
        <v>0.68</v>
      </c>
      <c r="AX1982" s="14" t="n">
        <f aca="false">SUMIFS(시도_소아과개폐업!$H$5:$H$293,시도_소아과개폐업!$A$5:$A$293,$D1982,시도_소아과개폐업!$B$5:$B$293,$B1982)</f>
        <v>52</v>
      </c>
      <c r="AY1982" s="14" t="n">
        <f aca="false">SUMIFS(시군구_병원급!$E$5:$E$3668,시군구_병원급!$A$5:$A$3668,$A1982,시군구_병원급!$D$5:$D$3668,$D1982)</f>
        <v>1</v>
      </c>
      <c r="AZ1982" s="14" t="n">
        <f aca="false">SUMIFS(시군구_병원급!$F$5:$F$3668,시군구_병원급!$A$5:$A$3668,$A1982,시군구_병원급!$D$5:$D$3668,$D1982)</f>
        <v>1</v>
      </c>
      <c r="BA1982" s="14" t="n">
        <f aca="false">SUMIFS(시군구_병원급!$G$5:$G$3668,시군구_병원급!$A$5:$A$3668,$A1982,시군구_병원급!$D$5:$D$3668,$D1982)</f>
        <v>2</v>
      </c>
      <c r="BB1982" s="14" t="n">
        <f aca="false">SUMIFS(시군구_병원급!$H$5:$H$3668,시군구_병원급!$A$5:$A$3668,$A1982,시군구_병원급!$D$5:$D$3668,$D1982)</f>
        <v>9</v>
      </c>
      <c r="BC1982" s="16" t="n">
        <f aca="false">K1982+AY1982</f>
        <v>2</v>
      </c>
      <c r="BD1982" s="17" t="n">
        <f aca="false">IF(E1982=0,"",(K1982+AY1982)/E1982*1000)</f>
        <v>0.559597090095132</v>
      </c>
      <c r="BE1982" s="16" t="n">
        <f aca="false">AY1982-SUMIFS(시군구_병원급!$E$5:$E$3668,시군구_병원급!$A$5:$A$3668,$A1982,시군구_병원급!$D$5:$D$3668,$D1982-3)</f>
        <v>0</v>
      </c>
      <c r="BF1982" s="16" t="n">
        <f aca="false">IF(AY1982=0,1,0)</f>
        <v>0</v>
      </c>
      <c r="BG1982" s="16" t="n">
        <f aca="false">IF(K1982+AY1982=0,1,0)</f>
        <v>0</v>
      </c>
      <c r="BH1982" s="16" t="n">
        <f aca="false">AF1982+AG1982+AH1982</f>
        <v>12</v>
      </c>
      <c r="BI1982" s="18" t="n">
        <f aca="false">IF(H1982=0,"",BH1982/H1982)</f>
        <v>0.226415094339623</v>
      </c>
      <c r="BJ1982" s="16" t="n">
        <f aca="false">IF(AP1982="","",AP1982+AN1982)</f>
        <v>4</v>
      </c>
    </row>
    <row r="1983" customFormat="false" ht="15" hidden="false" customHeight="true" outlineLevel="0" collapsed="false">
      <c r="A1983" s="9" t="s">
        <v>351</v>
      </c>
      <c r="B1983" s="10" t="s">
        <v>319</v>
      </c>
      <c r="C1983" s="10" t="s">
        <v>352</v>
      </c>
      <c r="D1983" s="9" t="n">
        <v>2024</v>
      </c>
      <c r="E1983" s="11" t="n">
        <v>518</v>
      </c>
      <c r="F1983" s="11" t="n">
        <v>105</v>
      </c>
      <c r="G1983" s="11" t="n">
        <v>108</v>
      </c>
      <c r="H1983" s="11" t="n">
        <v>11</v>
      </c>
      <c r="I1983" s="11" t="n">
        <v>771</v>
      </c>
      <c r="J1983" s="11" t="n">
        <v>301</v>
      </c>
      <c r="K1983" s="11" t="n">
        <v>0</v>
      </c>
      <c r="L1983" s="12" t="n">
        <v>21.2355212355212</v>
      </c>
      <c r="M1983" s="12" t="n">
        <v>0</v>
      </c>
      <c r="N1983" s="13" t="n">
        <v>0.390402075226978</v>
      </c>
      <c r="O1983" s="13" t="n">
        <v>1.48841698841699</v>
      </c>
      <c r="P1983" s="13" t="n">
        <v>0.208494208494209</v>
      </c>
      <c r="Q1983" s="13" t="n">
        <v>-0.193146417445483</v>
      </c>
      <c r="R1983" s="13" t="n">
        <v>0.301204819277108</v>
      </c>
      <c r="S1983" s="11" t="n">
        <v>0</v>
      </c>
      <c r="T1983" s="13" t="n">
        <v>0</v>
      </c>
      <c r="U1983" s="13" t="n">
        <v>0</v>
      </c>
      <c r="V1983" s="11" t="n">
        <v>1</v>
      </c>
      <c r="W1983" s="13"/>
      <c r="X1983" s="11"/>
      <c r="Y1983" s="11"/>
      <c r="Z1983" s="11"/>
      <c r="AA1983" s="11"/>
      <c r="AB1983" s="10" t="s">
        <v>516</v>
      </c>
      <c r="AC1983" s="11" t="n">
        <v>2</v>
      </c>
      <c r="AD1983" s="11" t="n">
        <v>0</v>
      </c>
      <c r="AE1983" s="11" t="n">
        <v>1</v>
      </c>
      <c r="AF1983" s="11" t="n">
        <v>0</v>
      </c>
      <c r="AG1983" s="11" t="n">
        <v>8</v>
      </c>
      <c r="AH1983" s="11" t="n">
        <v>0</v>
      </c>
      <c r="AI1983" s="13" t="n">
        <v>0.181818181818182</v>
      </c>
      <c r="AJ1983" s="13" t="n">
        <v>0</v>
      </c>
      <c r="AK1983" s="13" t="n">
        <v>0.0909090909090909</v>
      </c>
      <c r="AL1983" s="13" t="n">
        <v>0</v>
      </c>
      <c r="AM1983" s="13" t="n">
        <v>0.727272727272727</v>
      </c>
      <c r="AN1983" s="11" t="n">
        <v>1</v>
      </c>
      <c r="AO1983" s="13" t="n">
        <v>0.0833333333333333</v>
      </c>
      <c r="AP1983" s="11" t="n">
        <v>0</v>
      </c>
      <c r="AQ1983" s="11" t="n">
        <v>0</v>
      </c>
      <c r="AR1983" s="13" t="n">
        <v>0</v>
      </c>
      <c r="AS1983" s="13" t="n">
        <v>0</v>
      </c>
      <c r="AT1983" s="14" t="n">
        <f aca="false">SUMIFS(시도_소아과개폐업!$C$5:$C$293,시도_소아과개폐업!$A$5:$A$293,$D1983,시도_소아과개폐업!$B$5:$B$293,$B1983)</f>
        <v>7</v>
      </c>
      <c r="AU1983" s="14" t="n">
        <f aca="false">SUMIFS(시도_소아과개폐업!$D$5:$D$293,시도_소아과개폐업!$A$5:$A$293,$D1983,시도_소아과개폐업!$B$5:$B$293,$B1983)</f>
        <v>17</v>
      </c>
      <c r="AV1983" s="14" t="n">
        <f aca="false">SUMIFS(시도_소아과개폐업!$F$5:$F$293,시도_소아과개폐업!$A$5:$A$293,$D1983,시도_소아과개폐업!$B$5:$B$293,$B1983)</f>
        <v>-10</v>
      </c>
      <c r="AW1983" s="15" t="n">
        <f aca="false">SUMIFS(시도_소아과개폐업!$G$5:$G$293,시도_소아과개폐업!$A$5:$A$293,$D1983,시도_소아과개폐업!$B$5:$B$293,$B1983)</f>
        <v>0.68</v>
      </c>
      <c r="AX1983" s="14" t="n">
        <f aca="false">SUMIFS(시도_소아과개폐업!$H$5:$H$293,시도_소아과개폐업!$A$5:$A$293,$D1983,시도_소아과개폐업!$B$5:$B$293,$B1983)</f>
        <v>52</v>
      </c>
      <c r="AY1983" s="14" t="n">
        <f aca="false">SUMIFS(시군구_병원급!$E$5:$E$3668,시군구_병원급!$A$5:$A$3668,$A1983,시군구_병원급!$D$5:$D$3668,$D1983)</f>
        <v>0</v>
      </c>
      <c r="AZ1983" s="14" t="n">
        <f aca="false">SUMIFS(시군구_병원급!$F$5:$F$3668,시군구_병원급!$A$5:$A$3668,$A1983,시군구_병원급!$D$5:$D$3668,$D1983)</f>
        <v>0</v>
      </c>
      <c r="BA1983" s="14" t="n">
        <f aca="false">SUMIFS(시군구_병원급!$G$5:$G$3668,시군구_병원급!$A$5:$A$3668,$A1983,시군구_병원급!$D$5:$D$3668,$D1983)</f>
        <v>2</v>
      </c>
      <c r="BB1983" s="14" t="n">
        <f aca="false">SUMIFS(시군구_병원급!$H$5:$H$3668,시군구_병원급!$A$5:$A$3668,$A1983,시군구_병원급!$D$5:$D$3668,$D1983)</f>
        <v>4</v>
      </c>
      <c r="BC1983" s="16" t="n">
        <f aca="false">K1983+AY1983</f>
        <v>0</v>
      </c>
      <c r="BD1983" s="17" t="n">
        <f aca="false">IF(E1983=0,"",(K1983+AY1983)/E1983*1000)</f>
        <v>0</v>
      </c>
      <c r="BE1983" s="16" t="n">
        <f aca="false">AY1983-SUMIFS(시군구_병원급!$E$5:$E$3668,시군구_병원급!$A$5:$A$3668,$A1983,시군구_병원급!$D$5:$D$3668,$D1983-3)</f>
        <v>0</v>
      </c>
      <c r="BF1983" s="16" t="n">
        <f aca="false">IF(AY1983=0,1,0)</f>
        <v>1</v>
      </c>
      <c r="BG1983" s="16" t="n">
        <f aca="false">IF(K1983+AY1983=0,1,0)</f>
        <v>1</v>
      </c>
      <c r="BH1983" s="16" t="n">
        <f aca="false">AF1983+AG1983+AH1983</f>
        <v>8</v>
      </c>
      <c r="BI1983" s="18" t="n">
        <f aca="false">IF(H1983=0,"",BH1983/H1983)</f>
        <v>0.727272727272727</v>
      </c>
      <c r="BJ1983" s="16" t="n">
        <f aca="false">IF(AP1983="","",AP1983+AN1983)</f>
        <v>1</v>
      </c>
    </row>
    <row r="1984" customFormat="false" ht="15" hidden="false" customHeight="true" outlineLevel="0" collapsed="false">
      <c r="A1984" s="9" t="s">
        <v>353</v>
      </c>
      <c r="B1984" s="10" t="s">
        <v>319</v>
      </c>
      <c r="C1984" s="10" t="s">
        <v>354</v>
      </c>
      <c r="D1984" s="9" t="n">
        <v>2024</v>
      </c>
      <c r="E1984" s="11" t="n">
        <v>2180</v>
      </c>
      <c r="F1984" s="11" t="n">
        <v>363</v>
      </c>
      <c r="G1984" s="11" t="n">
        <v>379</v>
      </c>
      <c r="H1984" s="11" t="n">
        <v>16</v>
      </c>
      <c r="I1984" s="11" t="n">
        <v>1243</v>
      </c>
      <c r="J1984" s="11" t="n">
        <v>868</v>
      </c>
      <c r="K1984" s="11" t="n">
        <v>0</v>
      </c>
      <c r="L1984" s="12" t="n">
        <v>7.3394495412844</v>
      </c>
      <c r="M1984" s="12" t="n">
        <v>0</v>
      </c>
      <c r="N1984" s="13" t="n">
        <v>0.698310539018504</v>
      </c>
      <c r="O1984" s="13" t="n">
        <v>0.570183486238532</v>
      </c>
      <c r="P1984" s="13" t="n">
        <v>0.173853211009174</v>
      </c>
      <c r="Q1984" s="13" t="n">
        <v>-0.0611541774332473</v>
      </c>
      <c r="R1984" s="13" t="n">
        <v>-0.0823244552058111</v>
      </c>
      <c r="S1984" s="11" t="n">
        <v>0</v>
      </c>
      <c r="T1984" s="13" t="n">
        <v>0</v>
      </c>
      <c r="U1984" s="13" t="n">
        <v>0</v>
      </c>
      <c r="V1984" s="11" t="n">
        <v>1</v>
      </c>
      <c r="W1984" s="13"/>
      <c r="X1984" s="11"/>
      <c r="Y1984" s="11"/>
      <c r="Z1984" s="11"/>
      <c r="AA1984" s="11"/>
      <c r="AB1984" s="10" t="s">
        <v>516</v>
      </c>
      <c r="AC1984" s="11" t="n">
        <v>2</v>
      </c>
      <c r="AD1984" s="11" t="n">
        <v>2</v>
      </c>
      <c r="AE1984" s="11" t="n">
        <v>2</v>
      </c>
      <c r="AF1984" s="11" t="n">
        <v>1</v>
      </c>
      <c r="AG1984" s="11" t="n">
        <v>9</v>
      </c>
      <c r="AH1984" s="11" t="n">
        <v>0</v>
      </c>
      <c r="AI1984" s="13" t="n">
        <v>0.125</v>
      </c>
      <c r="AJ1984" s="13" t="n">
        <v>0.125</v>
      </c>
      <c r="AK1984" s="13" t="n">
        <v>0.125</v>
      </c>
      <c r="AL1984" s="13" t="n">
        <v>0.0625</v>
      </c>
      <c r="AM1984" s="13" t="n">
        <v>0.5625</v>
      </c>
      <c r="AN1984" s="11" t="n">
        <v>0</v>
      </c>
      <c r="AO1984" s="13" t="n">
        <v>0</v>
      </c>
      <c r="AP1984" s="11" t="n">
        <v>4</v>
      </c>
      <c r="AQ1984" s="11" t="n">
        <v>4</v>
      </c>
      <c r="AR1984" s="13" t="n">
        <v>0.25</v>
      </c>
      <c r="AS1984" s="13" t="n">
        <v>0.25</v>
      </c>
      <c r="AT1984" s="14" t="n">
        <f aca="false">SUMIFS(시도_소아과개폐업!$C$5:$C$293,시도_소아과개폐업!$A$5:$A$293,$D1984,시도_소아과개폐업!$B$5:$B$293,$B1984)</f>
        <v>7</v>
      </c>
      <c r="AU1984" s="14" t="n">
        <f aca="false">SUMIFS(시도_소아과개폐업!$D$5:$D$293,시도_소아과개폐업!$A$5:$A$293,$D1984,시도_소아과개폐업!$B$5:$B$293,$B1984)</f>
        <v>17</v>
      </c>
      <c r="AV1984" s="14" t="n">
        <f aca="false">SUMIFS(시도_소아과개폐업!$F$5:$F$293,시도_소아과개폐업!$A$5:$A$293,$D1984,시도_소아과개폐업!$B$5:$B$293,$B1984)</f>
        <v>-10</v>
      </c>
      <c r="AW1984" s="15" t="n">
        <f aca="false">SUMIFS(시도_소아과개폐업!$G$5:$G$293,시도_소아과개폐업!$A$5:$A$293,$D1984,시도_소아과개폐업!$B$5:$B$293,$B1984)</f>
        <v>0.68</v>
      </c>
      <c r="AX1984" s="14" t="n">
        <f aca="false">SUMIFS(시도_소아과개폐업!$H$5:$H$293,시도_소아과개폐업!$A$5:$A$293,$D1984,시도_소아과개폐업!$B$5:$B$293,$B1984)</f>
        <v>52</v>
      </c>
      <c r="AY1984" s="14" t="n">
        <f aca="false">SUMIFS(시군구_병원급!$E$5:$E$3668,시군구_병원급!$A$5:$A$3668,$A1984,시군구_병원급!$D$5:$D$3668,$D1984)</f>
        <v>2</v>
      </c>
      <c r="AZ1984" s="14" t="n">
        <f aca="false">SUMIFS(시군구_병원급!$F$5:$F$3668,시군구_병원급!$A$5:$A$3668,$A1984,시군구_병원급!$D$5:$D$3668,$D1984)</f>
        <v>2</v>
      </c>
      <c r="BA1984" s="14" t="n">
        <f aca="false">SUMIFS(시군구_병원급!$G$5:$G$3668,시군구_병원급!$A$5:$A$3668,$A1984,시군구_병원급!$D$5:$D$3668,$D1984)</f>
        <v>2</v>
      </c>
      <c r="BB1984" s="14" t="n">
        <f aca="false">SUMIFS(시군구_병원급!$H$5:$H$3668,시군구_병원급!$A$5:$A$3668,$A1984,시군구_병원급!$D$5:$D$3668,$D1984)</f>
        <v>4</v>
      </c>
      <c r="BC1984" s="16" t="n">
        <f aca="false">K1984+AY1984</f>
        <v>2</v>
      </c>
      <c r="BD1984" s="17" t="n">
        <f aca="false">IF(E1984=0,"",(K1984+AY1984)/E1984*1000)</f>
        <v>0.917431192660551</v>
      </c>
      <c r="BE1984" s="16" t="n">
        <f aca="false">AY1984-SUMIFS(시군구_병원급!$E$5:$E$3668,시군구_병원급!$A$5:$A$3668,$A1984,시군구_병원급!$D$5:$D$3668,$D1984-3)</f>
        <v>0</v>
      </c>
      <c r="BF1984" s="16" t="n">
        <f aca="false">IF(AY1984=0,1,0)</f>
        <v>0</v>
      </c>
      <c r="BG1984" s="16" t="n">
        <f aca="false">IF(K1984+AY1984=0,1,0)</f>
        <v>0</v>
      </c>
      <c r="BH1984" s="16" t="n">
        <f aca="false">AF1984+AG1984+AH1984</f>
        <v>10</v>
      </c>
      <c r="BI1984" s="18" t="n">
        <f aca="false">IF(H1984=0,"",BH1984/H1984)</f>
        <v>0.625</v>
      </c>
      <c r="BJ1984" s="16" t="n">
        <f aca="false">IF(AP1984="","",AP1984+AN1984)</f>
        <v>4</v>
      </c>
    </row>
    <row r="1985" customFormat="false" ht="15" hidden="false" customHeight="true" outlineLevel="0" collapsed="false">
      <c r="A1985" s="9" t="s">
        <v>355</v>
      </c>
      <c r="B1985" s="10" t="s">
        <v>319</v>
      </c>
      <c r="C1985" s="10" t="s">
        <v>356</v>
      </c>
      <c r="D1985" s="9" t="n">
        <v>2024</v>
      </c>
      <c r="E1985" s="11" t="n">
        <v>930</v>
      </c>
      <c r="F1985" s="11" t="n">
        <v>191</v>
      </c>
      <c r="G1985" s="11" t="n">
        <v>196</v>
      </c>
      <c r="H1985" s="11" t="n">
        <v>13</v>
      </c>
      <c r="I1985" s="11" t="n">
        <v>827</v>
      </c>
      <c r="J1985" s="11" t="n">
        <v>377</v>
      </c>
      <c r="K1985" s="11" t="n">
        <v>0</v>
      </c>
      <c r="L1985" s="12" t="n">
        <v>13.9784946236559</v>
      </c>
      <c r="M1985" s="12" t="n">
        <v>0</v>
      </c>
      <c r="N1985" s="13" t="n">
        <v>0.455864570737606</v>
      </c>
      <c r="O1985" s="13" t="n">
        <v>0.889247311827957</v>
      </c>
      <c r="P1985" s="13" t="n">
        <v>0.210752688172043</v>
      </c>
      <c r="Q1985" s="13" t="n">
        <v>-0.257188498402556</v>
      </c>
      <c r="R1985" s="13" t="n">
        <v>0.281045751633987</v>
      </c>
      <c r="S1985" s="11" t="n">
        <v>0</v>
      </c>
      <c r="T1985" s="13" t="n">
        <v>0</v>
      </c>
      <c r="U1985" s="13" t="n">
        <v>0</v>
      </c>
      <c r="V1985" s="11" t="n">
        <v>1</v>
      </c>
      <c r="W1985" s="13"/>
      <c r="X1985" s="11"/>
      <c r="Y1985" s="11"/>
      <c r="Z1985" s="11"/>
      <c r="AA1985" s="11"/>
      <c r="AB1985" s="10" t="s">
        <v>516</v>
      </c>
      <c r="AC1985" s="11" t="n">
        <v>5</v>
      </c>
      <c r="AD1985" s="11" t="n">
        <v>1</v>
      </c>
      <c r="AE1985" s="11" t="n">
        <v>2</v>
      </c>
      <c r="AF1985" s="11" t="n">
        <v>1</v>
      </c>
      <c r="AG1985" s="11" t="n">
        <v>4</v>
      </c>
      <c r="AH1985" s="11" t="n">
        <v>0</v>
      </c>
      <c r="AI1985" s="13" t="n">
        <v>0.384615384615385</v>
      </c>
      <c r="AJ1985" s="13" t="n">
        <v>0.0769230769230769</v>
      </c>
      <c r="AK1985" s="13" t="n">
        <v>0.153846153846154</v>
      </c>
      <c r="AL1985" s="13" t="n">
        <v>0.0769230769230769</v>
      </c>
      <c r="AM1985" s="13" t="n">
        <v>0.307692307692308</v>
      </c>
      <c r="AN1985" s="11" t="n">
        <v>0</v>
      </c>
      <c r="AO1985" s="13" t="n">
        <v>0</v>
      </c>
      <c r="AP1985" s="11" t="n">
        <v>1</v>
      </c>
      <c r="AQ1985" s="11" t="n">
        <v>1</v>
      </c>
      <c r="AR1985" s="13" t="n">
        <v>0.0769230769230769</v>
      </c>
      <c r="AS1985" s="13" t="n">
        <v>0.0769230769230769</v>
      </c>
      <c r="AT1985" s="14" t="n">
        <f aca="false">SUMIFS(시도_소아과개폐업!$C$5:$C$293,시도_소아과개폐업!$A$5:$A$293,$D1985,시도_소아과개폐업!$B$5:$B$293,$B1985)</f>
        <v>7</v>
      </c>
      <c r="AU1985" s="14" t="n">
        <f aca="false">SUMIFS(시도_소아과개폐업!$D$5:$D$293,시도_소아과개폐업!$A$5:$A$293,$D1985,시도_소아과개폐업!$B$5:$B$293,$B1985)</f>
        <v>17</v>
      </c>
      <c r="AV1985" s="14" t="n">
        <f aca="false">SUMIFS(시도_소아과개폐업!$F$5:$F$293,시도_소아과개폐업!$A$5:$A$293,$D1985,시도_소아과개폐업!$B$5:$B$293,$B1985)</f>
        <v>-10</v>
      </c>
      <c r="AW1985" s="15" t="n">
        <f aca="false">SUMIFS(시도_소아과개폐업!$G$5:$G$293,시도_소아과개폐업!$A$5:$A$293,$D1985,시도_소아과개폐업!$B$5:$B$293,$B1985)</f>
        <v>0.68</v>
      </c>
      <c r="AX1985" s="14" t="n">
        <f aca="false">SUMIFS(시도_소아과개폐업!$H$5:$H$293,시도_소아과개폐업!$A$5:$A$293,$D1985,시도_소아과개폐업!$B$5:$B$293,$B1985)</f>
        <v>52</v>
      </c>
      <c r="AY1985" s="14" t="n">
        <f aca="false">SUMIFS(시군구_병원급!$E$5:$E$3668,시군구_병원급!$A$5:$A$3668,$A1985,시군구_병원급!$D$5:$D$3668,$D1985)</f>
        <v>1</v>
      </c>
      <c r="AZ1985" s="14" t="n">
        <f aca="false">SUMIFS(시군구_병원급!$F$5:$F$3668,시군구_병원급!$A$5:$A$3668,$A1985,시군구_병원급!$D$5:$D$3668,$D1985)</f>
        <v>0</v>
      </c>
      <c r="BA1985" s="14" t="n">
        <f aca="false">SUMIFS(시군구_병원급!$G$5:$G$3668,시군구_병원급!$A$5:$A$3668,$A1985,시군구_병원급!$D$5:$D$3668,$D1985)</f>
        <v>2</v>
      </c>
      <c r="BB1985" s="14" t="n">
        <f aca="false">SUMIFS(시군구_병원급!$H$5:$H$3668,시군구_병원급!$A$5:$A$3668,$A1985,시군구_병원급!$D$5:$D$3668,$D1985)</f>
        <v>4</v>
      </c>
      <c r="BC1985" s="16" t="n">
        <f aca="false">K1985+AY1985</f>
        <v>1</v>
      </c>
      <c r="BD1985" s="17" t="n">
        <f aca="false">IF(E1985=0,"",(K1985+AY1985)/E1985*1000)</f>
        <v>1.0752688172043</v>
      </c>
      <c r="BE1985" s="16" t="n">
        <f aca="false">AY1985-SUMIFS(시군구_병원급!$E$5:$E$3668,시군구_병원급!$A$5:$A$3668,$A1985,시군구_병원급!$D$5:$D$3668,$D1985-3)</f>
        <v>0</v>
      </c>
      <c r="BF1985" s="16" t="n">
        <f aca="false">IF(AY1985=0,1,0)</f>
        <v>0</v>
      </c>
      <c r="BG1985" s="16" t="n">
        <f aca="false">IF(K1985+AY1985=0,1,0)</f>
        <v>0</v>
      </c>
      <c r="BH1985" s="16" t="n">
        <f aca="false">AF1985+AG1985+AH1985</f>
        <v>5</v>
      </c>
      <c r="BI1985" s="18" t="n">
        <f aca="false">IF(H1985=0,"",BH1985/H1985)</f>
        <v>0.384615384615385</v>
      </c>
      <c r="BJ1985" s="16" t="n">
        <f aca="false">IF(AP1985="","",AP1985+AN1985)</f>
        <v>1</v>
      </c>
    </row>
    <row r="1986" customFormat="false" ht="15" hidden="false" customHeight="true" outlineLevel="0" collapsed="false">
      <c r="A1986" s="9" t="s">
        <v>357</v>
      </c>
      <c r="B1986" s="10" t="s">
        <v>319</v>
      </c>
      <c r="C1986" s="10" t="s">
        <v>358</v>
      </c>
      <c r="D1986" s="9" t="n">
        <v>2024</v>
      </c>
      <c r="E1986" s="11" t="n">
        <v>1085</v>
      </c>
      <c r="F1986" s="11" t="n">
        <v>157</v>
      </c>
      <c r="G1986" s="11" t="n">
        <v>161</v>
      </c>
      <c r="H1986" s="11" t="n">
        <v>22</v>
      </c>
      <c r="I1986" s="11" t="n">
        <v>1045</v>
      </c>
      <c r="J1986" s="11" t="n">
        <v>603</v>
      </c>
      <c r="K1986" s="11" t="n">
        <v>0</v>
      </c>
      <c r="L1986" s="12" t="n">
        <v>20.2764976958525</v>
      </c>
      <c r="M1986" s="12" t="n">
        <v>0</v>
      </c>
      <c r="N1986" s="13" t="n">
        <v>0.577033492822967</v>
      </c>
      <c r="O1986" s="13" t="n">
        <v>0.963133640552995</v>
      </c>
      <c r="P1986" s="13" t="n">
        <v>0.148387096774194</v>
      </c>
      <c r="Q1986" s="13" t="n">
        <v>-0.297279792746114</v>
      </c>
      <c r="R1986" s="13" t="n">
        <v>-0.206896551724138</v>
      </c>
      <c r="S1986" s="11" t="n">
        <v>0</v>
      </c>
      <c r="T1986" s="13" t="n">
        <v>-0.0833333333333334</v>
      </c>
      <c r="U1986" s="13" t="n">
        <v>-0.0768551236749117</v>
      </c>
      <c r="V1986" s="11" t="n">
        <v>1</v>
      </c>
      <c r="W1986" s="13"/>
      <c r="X1986" s="11"/>
      <c r="Y1986" s="11"/>
      <c r="Z1986" s="11"/>
      <c r="AA1986" s="11"/>
      <c r="AB1986" s="10" t="s">
        <v>516</v>
      </c>
      <c r="AC1986" s="11" t="n">
        <v>8</v>
      </c>
      <c r="AD1986" s="11" t="n">
        <v>3</v>
      </c>
      <c r="AE1986" s="11" t="n">
        <v>1</v>
      </c>
      <c r="AF1986" s="11" t="n">
        <v>0</v>
      </c>
      <c r="AG1986" s="11" t="n">
        <v>10</v>
      </c>
      <c r="AH1986" s="11" t="n">
        <v>0</v>
      </c>
      <c r="AI1986" s="13" t="n">
        <v>0.363636363636364</v>
      </c>
      <c r="AJ1986" s="13" t="n">
        <v>0.136363636363636</v>
      </c>
      <c r="AK1986" s="13" t="n">
        <v>0.0454545454545455</v>
      </c>
      <c r="AL1986" s="13" t="n">
        <v>0</v>
      </c>
      <c r="AM1986" s="13" t="n">
        <v>0.454545454545455</v>
      </c>
      <c r="AN1986" s="11" t="n">
        <v>3</v>
      </c>
      <c r="AO1986" s="13" t="n">
        <v>0.12</v>
      </c>
      <c r="AP1986" s="11" t="n">
        <v>0</v>
      </c>
      <c r="AQ1986" s="11" t="n">
        <v>0</v>
      </c>
      <c r="AR1986" s="13" t="n">
        <v>0</v>
      </c>
      <c r="AS1986" s="13" t="n">
        <v>0</v>
      </c>
      <c r="AT1986" s="14" t="n">
        <f aca="false">SUMIFS(시도_소아과개폐업!$C$5:$C$293,시도_소아과개폐업!$A$5:$A$293,$D1986,시도_소아과개폐업!$B$5:$B$293,$B1986)</f>
        <v>7</v>
      </c>
      <c r="AU1986" s="14" t="n">
        <f aca="false">SUMIFS(시도_소아과개폐업!$D$5:$D$293,시도_소아과개폐업!$A$5:$A$293,$D1986,시도_소아과개폐업!$B$5:$B$293,$B1986)</f>
        <v>17</v>
      </c>
      <c r="AV1986" s="14" t="n">
        <f aca="false">SUMIFS(시도_소아과개폐업!$F$5:$F$293,시도_소아과개폐업!$A$5:$A$293,$D1986,시도_소아과개폐업!$B$5:$B$293,$B1986)</f>
        <v>-10</v>
      </c>
      <c r="AW1986" s="15" t="n">
        <f aca="false">SUMIFS(시도_소아과개폐업!$G$5:$G$293,시도_소아과개폐업!$A$5:$A$293,$D1986,시도_소아과개폐업!$B$5:$B$293,$B1986)</f>
        <v>0.68</v>
      </c>
      <c r="AX1986" s="14" t="n">
        <f aca="false">SUMIFS(시도_소아과개폐업!$H$5:$H$293,시도_소아과개폐업!$A$5:$A$293,$D1986,시도_소아과개폐업!$B$5:$B$293,$B1986)</f>
        <v>52</v>
      </c>
      <c r="AY1986" s="14" t="n">
        <f aca="false">SUMIFS(시군구_병원급!$E$5:$E$3668,시군구_병원급!$A$5:$A$3668,$A1986,시군구_병원급!$D$5:$D$3668,$D1986)</f>
        <v>0</v>
      </c>
      <c r="AZ1986" s="14" t="n">
        <f aca="false">SUMIFS(시군구_병원급!$F$5:$F$3668,시군구_병원급!$A$5:$A$3668,$A1986,시군구_병원급!$D$5:$D$3668,$D1986)</f>
        <v>0</v>
      </c>
      <c r="BA1986" s="14" t="n">
        <f aca="false">SUMIFS(시군구_병원급!$G$5:$G$3668,시군구_병원급!$A$5:$A$3668,$A1986,시군구_병원급!$D$5:$D$3668,$D1986)</f>
        <v>1</v>
      </c>
      <c r="BB1986" s="14" t="n">
        <f aca="false">SUMIFS(시군구_병원급!$H$5:$H$3668,시군구_병원급!$A$5:$A$3668,$A1986,시군구_병원급!$D$5:$D$3668,$D1986)</f>
        <v>1</v>
      </c>
      <c r="BC1986" s="16" t="n">
        <f aca="false">K1986+AY1986</f>
        <v>0</v>
      </c>
      <c r="BD1986" s="17" t="n">
        <f aca="false">IF(E1986=0,"",(K1986+AY1986)/E1986*1000)</f>
        <v>0</v>
      </c>
      <c r="BE1986" s="16" t="n">
        <f aca="false">AY1986-SUMIFS(시군구_병원급!$E$5:$E$3668,시군구_병원급!$A$5:$A$3668,$A1986,시군구_병원급!$D$5:$D$3668,$D1986-3)</f>
        <v>0</v>
      </c>
      <c r="BF1986" s="16" t="n">
        <f aca="false">IF(AY1986=0,1,0)</f>
        <v>1</v>
      </c>
      <c r="BG1986" s="16" t="n">
        <f aca="false">IF(K1986+AY1986=0,1,0)</f>
        <v>1</v>
      </c>
      <c r="BH1986" s="16" t="n">
        <f aca="false">AF1986+AG1986+AH1986</f>
        <v>10</v>
      </c>
      <c r="BI1986" s="18" t="n">
        <f aca="false">IF(H1986=0,"",BH1986/H1986)</f>
        <v>0.454545454545455</v>
      </c>
      <c r="BJ1986" s="16" t="n">
        <f aca="false">IF(AP1986="","",AP1986+AN1986)</f>
        <v>3</v>
      </c>
    </row>
    <row r="1987" customFormat="false" ht="15" hidden="false" customHeight="true" outlineLevel="0" collapsed="false">
      <c r="A1987" s="9" t="s">
        <v>359</v>
      </c>
      <c r="B1987" s="10" t="s">
        <v>319</v>
      </c>
      <c r="C1987" s="10" t="s">
        <v>360</v>
      </c>
      <c r="D1987" s="9" t="n">
        <v>2024</v>
      </c>
      <c r="E1987" s="11" t="n">
        <v>635</v>
      </c>
      <c r="F1987" s="11" t="n">
        <v>92</v>
      </c>
      <c r="G1987" s="11" t="n">
        <v>96</v>
      </c>
      <c r="H1987" s="11" t="n">
        <v>11</v>
      </c>
      <c r="I1987" s="11" t="n">
        <v>671</v>
      </c>
      <c r="J1987" s="11" t="n">
        <v>294</v>
      </c>
      <c r="K1987" s="11" t="n">
        <v>0</v>
      </c>
      <c r="L1987" s="12" t="n">
        <v>17.3228346456693</v>
      </c>
      <c r="M1987" s="12" t="n">
        <v>0</v>
      </c>
      <c r="N1987" s="13" t="n">
        <v>0.438152011922504</v>
      </c>
      <c r="O1987" s="13" t="n">
        <v>1.05669291338583</v>
      </c>
      <c r="P1987" s="13" t="n">
        <v>0.151181102362205</v>
      </c>
      <c r="Q1987" s="13" t="n">
        <v>-0.223716381418093</v>
      </c>
      <c r="R1987" s="13" t="n">
        <v>-0.255813953488372</v>
      </c>
      <c r="S1987" s="11" t="n">
        <v>0</v>
      </c>
      <c r="T1987" s="13" t="n">
        <v>0</v>
      </c>
      <c r="U1987" s="13" t="n">
        <v>0</v>
      </c>
      <c r="V1987" s="11" t="n">
        <v>1</v>
      </c>
      <c r="W1987" s="13"/>
      <c r="X1987" s="11"/>
      <c r="Y1987" s="11"/>
      <c r="Z1987" s="11"/>
      <c r="AA1987" s="11"/>
      <c r="AB1987" s="10" t="s">
        <v>516</v>
      </c>
      <c r="AC1987" s="11" t="n">
        <v>5</v>
      </c>
      <c r="AD1987" s="11" t="n">
        <v>0</v>
      </c>
      <c r="AE1987" s="11" t="n">
        <v>1</v>
      </c>
      <c r="AF1987" s="11" t="n">
        <v>0</v>
      </c>
      <c r="AG1987" s="11" t="n">
        <v>5</v>
      </c>
      <c r="AH1987" s="11" t="n">
        <v>0</v>
      </c>
      <c r="AI1987" s="13" t="n">
        <v>0.454545454545455</v>
      </c>
      <c r="AJ1987" s="13" t="n">
        <v>0</v>
      </c>
      <c r="AK1987" s="13" t="n">
        <v>0.0909090909090909</v>
      </c>
      <c r="AL1987" s="13" t="n">
        <v>0</v>
      </c>
      <c r="AM1987" s="13" t="n">
        <v>0.454545454545455</v>
      </c>
      <c r="AN1987" s="11" t="n">
        <v>0</v>
      </c>
      <c r="AO1987" s="13" t="n">
        <v>0</v>
      </c>
      <c r="AP1987" s="11" t="n">
        <v>1</v>
      </c>
      <c r="AQ1987" s="11" t="n">
        <v>1</v>
      </c>
      <c r="AR1987" s="13" t="n">
        <v>0.0909090909090909</v>
      </c>
      <c r="AS1987" s="13" t="n">
        <v>0.0909090909090909</v>
      </c>
      <c r="AT1987" s="14" t="n">
        <f aca="false">SUMIFS(시도_소아과개폐업!$C$5:$C$293,시도_소아과개폐업!$A$5:$A$293,$D1987,시도_소아과개폐업!$B$5:$B$293,$B1987)</f>
        <v>7</v>
      </c>
      <c r="AU1987" s="14" t="n">
        <f aca="false">SUMIFS(시도_소아과개폐업!$D$5:$D$293,시도_소아과개폐업!$A$5:$A$293,$D1987,시도_소아과개폐업!$B$5:$B$293,$B1987)</f>
        <v>17</v>
      </c>
      <c r="AV1987" s="14" t="n">
        <f aca="false">SUMIFS(시도_소아과개폐업!$F$5:$F$293,시도_소아과개폐업!$A$5:$A$293,$D1987,시도_소아과개폐업!$B$5:$B$293,$B1987)</f>
        <v>-10</v>
      </c>
      <c r="AW1987" s="15" t="n">
        <f aca="false">SUMIFS(시도_소아과개폐업!$G$5:$G$293,시도_소아과개폐업!$A$5:$A$293,$D1987,시도_소아과개폐업!$B$5:$B$293,$B1987)</f>
        <v>0.68</v>
      </c>
      <c r="AX1987" s="14" t="n">
        <f aca="false">SUMIFS(시도_소아과개폐업!$H$5:$H$293,시도_소아과개폐업!$A$5:$A$293,$D1987,시도_소아과개폐업!$B$5:$B$293,$B1987)</f>
        <v>52</v>
      </c>
      <c r="AY1987" s="14" t="n">
        <f aca="false">SUMIFS(시군구_병원급!$E$5:$E$3668,시군구_병원급!$A$5:$A$3668,$A1987,시군구_병원급!$D$5:$D$3668,$D1987)</f>
        <v>0</v>
      </c>
      <c r="AZ1987" s="14" t="n">
        <f aca="false">SUMIFS(시군구_병원급!$F$5:$F$3668,시군구_병원급!$A$5:$A$3668,$A1987,시군구_병원급!$D$5:$D$3668,$D1987)</f>
        <v>0</v>
      </c>
      <c r="BA1987" s="14" t="n">
        <f aca="false">SUMIFS(시군구_병원급!$G$5:$G$3668,시군구_병원급!$A$5:$A$3668,$A1987,시군구_병원급!$D$5:$D$3668,$D1987)</f>
        <v>2</v>
      </c>
      <c r="BB1987" s="14" t="n">
        <f aca="false">SUMIFS(시군구_병원급!$H$5:$H$3668,시군구_병원급!$A$5:$A$3668,$A1987,시군구_병원급!$D$5:$D$3668,$D1987)</f>
        <v>3</v>
      </c>
      <c r="BC1987" s="16" t="n">
        <f aca="false">K1987+AY1987</f>
        <v>0</v>
      </c>
      <c r="BD1987" s="17" t="n">
        <f aca="false">IF(E1987=0,"",(K1987+AY1987)/E1987*1000)</f>
        <v>0</v>
      </c>
      <c r="BE1987" s="16" t="n">
        <f aca="false">AY1987-SUMIFS(시군구_병원급!$E$5:$E$3668,시군구_병원급!$A$5:$A$3668,$A1987,시군구_병원급!$D$5:$D$3668,$D1987-3)</f>
        <v>0</v>
      </c>
      <c r="BF1987" s="16" t="n">
        <f aca="false">IF(AY1987=0,1,0)</f>
        <v>1</v>
      </c>
      <c r="BG1987" s="16" t="n">
        <f aca="false">IF(K1987+AY1987=0,1,0)</f>
        <v>1</v>
      </c>
      <c r="BH1987" s="16" t="n">
        <f aca="false">AF1987+AG1987+AH1987</f>
        <v>5</v>
      </c>
      <c r="BI1987" s="18" t="n">
        <f aca="false">IF(H1987=0,"",BH1987/H1987)</f>
        <v>0.454545454545455</v>
      </c>
      <c r="BJ1987" s="16" t="n">
        <f aca="false">IF(AP1987="","",AP1987+AN1987)</f>
        <v>1</v>
      </c>
    </row>
    <row r="1988" customFormat="false" ht="15" hidden="false" customHeight="true" outlineLevel="0" collapsed="false">
      <c r="A1988" s="9" t="s">
        <v>361</v>
      </c>
      <c r="B1988" s="10" t="s">
        <v>319</v>
      </c>
      <c r="C1988" s="10" t="s">
        <v>362</v>
      </c>
      <c r="D1988" s="9" t="n">
        <v>2024</v>
      </c>
      <c r="E1988" s="11" t="n">
        <v>707</v>
      </c>
      <c r="F1988" s="11" t="n">
        <v>80</v>
      </c>
      <c r="G1988" s="11" t="n">
        <v>81</v>
      </c>
      <c r="H1988" s="11" t="n">
        <v>12</v>
      </c>
      <c r="I1988" s="11" t="n">
        <v>418</v>
      </c>
      <c r="J1988" s="11" t="n">
        <v>174</v>
      </c>
      <c r="K1988" s="11" t="n">
        <v>0</v>
      </c>
      <c r="L1988" s="12" t="n">
        <v>16.973125884017</v>
      </c>
      <c r="M1988" s="12" t="n">
        <v>0</v>
      </c>
      <c r="N1988" s="13" t="n">
        <v>0.416267942583732</v>
      </c>
      <c r="O1988" s="13" t="n">
        <v>0.591230551626591</v>
      </c>
      <c r="P1988" s="13" t="n">
        <v>0.114568599717115</v>
      </c>
      <c r="Q1988" s="13" t="n">
        <v>-0.073394495412844</v>
      </c>
      <c r="R1988" s="13" t="n">
        <v>-0.429577464788732</v>
      </c>
      <c r="S1988" s="11" t="n">
        <v>0</v>
      </c>
      <c r="T1988" s="13" t="n">
        <v>0</v>
      </c>
      <c r="U1988" s="13" t="n">
        <v>0</v>
      </c>
      <c r="V1988" s="11" t="n">
        <v>1</v>
      </c>
      <c r="W1988" s="13"/>
      <c r="X1988" s="11"/>
      <c r="Y1988" s="11"/>
      <c r="Z1988" s="11"/>
      <c r="AA1988" s="11"/>
      <c r="AB1988" s="10" t="s">
        <v>516</v>
      </c>
      <c r="AC1988" s="11" t="n">
        <v>6</v>
      </c>
      <c r="AD1988" s="11" t="n">
        <v>0</v>
      </c>
      <c r="AE1988" s="11" t="n">
        <v>0</v>
      </c>
      <c r="AF1988" s="11" t="n">
        <v>0</v>
      </c>
      <c r="AG1988" s="11" t="n">
        <v>6</v>
      </c>
      <c r="AH1988" s="11" t="n">
        <v>0</v>
      </c>
      <c r="AI1988" s="13" t="n">
        <v>0.5</v>
      </c>
      <c r="AJ1988" s="13" t="n">
        <v>0</v>
      </c>
      <c r="AK1988" s="13" t="n">
        <v>0</v>
      </c>
      <c r="AL1988" s="13" t="n">
        <v>0</v>
      </c>
      <c r="AM1988" s="13" t="n">
        <v>0.5</v>
      </c>
      <c r="AN1988" s="11" t="n">
        <v>3</v>
      </c>
      <c r="AO1988" s="13" t="n">
        <v>0.2</v>
      </c>
      <c r="AP1988" s="11" t="n">
        <v>1</v>
      </c>
      <c r="AQ1988" s="11" t="n">
        <v>1</v>
      </c>
      <c r="AR1988" s="13" t="n">
        <v>0.0666666666666667</v>
      </c>
      <c r="AS1988" s="13" t="n">
        <v>0.0666666666666667</v>
      </c>
      <c r="AT1988" s="14" t="n">
        <f aca="false">SUMIFS(시도_소아과개폐업!$C$5:$C$293,시도_소아과개폐업!$A$5:$A$293,$D1988,시도_소아과개폐업!$B$5:$B$293,$B1988)</f>
        <v>7</v>
      </c>
      <c r="AU1988" s="14" t="n">
        <f aca="false">SUMIFS(시도_소아과개폐업!$D$5:$D$293,시도_소아과개폐업!$A$5:$A$293,$D1988,시도_소아과개폐업!$B$5:$B$293,$B1988)</f>
        <v>17</v>
      </c>
      <c r="AV1988" s="14" t="n">
        <f aca="false">SUMIFS(시도_소아과개폐업!$F$5:$F$293,시도_소아과개폐업!$A$5:$A$293,$D1988,시도_소아과개폐업!$B$5:$B$293,$B1988)</f>
        <v>-10</v>
      </c>
      <c r="AW1988" s="15" t="n">
        <f aca="false">SUMIFS(시도_소아과개폐업!$G$5:$G$293,시도_소아과개폐업!$A$5:$A$293,$D1988,시도_소아과개폐업!$B$5:$B$293,$B1988)</f>
        <v>0.68</v>
      </c>
      <c r="AX1988" s="14" t="n">
        <f aca="false">SUMIFS(시도_소아과개폐업!$H$5:$H$293,시도_소아과개폐업!$A$5:$A$293,$D1988,시도_소아과개폐업!$B$5:$B$293,$B1988)</f>
        <v>52</v>
      </c>
      <c r="AY1988" s="14" t="n">
        <f aca="false">SUMIFS(시군구_병원급!$E$5:$E$3668,시군구_병원급!$A$5:$A$3668,$A1988,시군구_병원급!$D$5:$D$3668,$D1988)</f>
        <v>1</v>
      </c>
      <c r="AZ1988" s="14" t="n">
        <f aca="false">SUMIFS(시군구_병원급!$F$5:$F$3668,시군구_병원급!$A$5:$A$3668,$A1988,시군구_병원급!$D$5:$D$3668,$D1988)</f>
        <v>0</v>
      </c>
      <c r="BA1988" s="14" t="n">
        <f aca="false">SUMIFS(시군구_병원급!$G$5:$G$3668,시군구_병원급!$A$5:$A$3668,$A1988,시군구_병원급!$D$5:$D$3668,$D1988)</f>
        <v>2</v>
      </c>
      <c r="BB1988" s="14" t="n">
        <f aca="false">SUMIFS(시군구_병원급!$H$5:$H$3668,시군구_병원급!$A$5:$A$3668,$A1988,시군구_병원급!$D$5:$D$3668,$D1988)</f>
        <v>4</v>
      </c>
      <c r="BC1988" s="16" t="n">
        <f aca="false">K1988+AY1988</f>
        <v>1</v>
      </c>
      <c r="BD1988" s="17" t="n">
        <f aca="false">IF(E1988=0,"",(K1988+AY1988)/E1988*1000)</f>
        <v>1.41442715700141</v>
      </c>
      <c r="BE1988" s="16" t="n">
        <f aca="false">AY1988-SUMIFS(시군구_병원급!$E$5:$E$3668,시군구_병원급!$A$5:$A$3668,$A1988,시군구_병원급!$D$5:$D$3668,$D1988-3)</f>
        <v>0</v>
      </c>
      <c r="BF1988" s="16" t="n">
        <f aca="false">IF(AY1988=0,1,0)</f>
        <v>0</v>
      </c>
      <c r="BG1988" s="16" t="n">
        <f aca="false">IF(K1988+AY1988=0,1,0)</f>
        <v>0</v>
      </c>
      <c r="BH1988" s="16" t="n">
        <f aca="false">AF1988+AG1988+AH1988</f>
        <v>6</v>
      </c>
      <c r="BI1988" s="18" t="n">
        <f aca="false">IF(H1988=0,"",BH1988/H1988)</f>
        <v>0.5</v>
      </c>
      <c r="BJ1988" s="16" t="n">
        <f aca="false">IF(AP1988="","",AP1988+AN1988)</f>
        <v>4</v>
      </c>
    </row>
    <row r="1989" customFormat="false" ht="15" hidden="false" customHeight="true" outlineLevel="0" collapsed="false">
      <c r="A1989" s="9" t="s">
        <v>363</v>
      </c>
      <c r="B1989" s="10" t="s">
        <v>364</v>
      </c>
      <c r="C1989" s="10" t="s">
        <v>365</v>
      </c>
      <c r="D1989" s="9" t="n">
        <v>2024</v>
      </c>
      <c r="E1989" s="11" t="n">
        <v>14585</v>
      </c>
      <c r="F1989" s="11" t="n">
        <v>2225</v>
      </c>
      <c r="G1989" s="11" t="n">
        <v>2231</v>
      </c>
      <c r="H1989" s="11" t="n">
        <v>246</v>
      </c>
      <c r="I1989" s="11" t="n">
        <v>12310</v>
      </c>
      <c r="J1989" s="11" t="n">
        <v>7950</v>
      </c>
      <c r="K1989" s="11" t="n">
        <v>15</v>
      </c>
      <c r="L1989" s="12" t="n">
        <v>16.8666438121358</v>
      </c>
      <c r="M1989" s="12" t="n">
        <v>1.02845389098389</v>
      </c>
      <c r="N1989" s="13" t="n">
        <v>0.645816409423233</v>
      </c>
      <c r="O1989" s="13" t="n">
        <v>0.84401782653411</v>
      </c>
      <c r="P1989" s="13" t="n">
        <v>0.15296537538567</v>
      </c>
      <c r="Q1989" s="13" t="n">
        <v>-0.210640255452725</v>
      </c>
      <c r="R1989" s="13" t="n">
        <v>0.00450247636199919</v>
      </c>
      <c r="S1989" s="11" t="n">
        <v>-4</v>
      </c>
      <c r="T1989" s="13" t="n">
        <v>-0.0501930501930502</v>
      </c>
      <c r="U1989" s="13" t="n">
        <v>-0.0559815950920245</v>
      </c>
      <c r="V1989" s="11" t="n">
        <v>0</v>
      </c>
      <c r="W1989" s="13"/>
      <c r="X1989" s="11"/>
      <c r="Y1989" s="11"/>
      <c r="Z1989" s="11"/>
      <c r="AA1989" s="11"/>
      <c r="AB1989" s="10" t="s">
        <v>516</v>
      </c>
      <c r="AC1989" s="11" t="n">
        <v>22</v>
      </c>
      <c r="AD1989" s="11" t="n">
        <v>121</v>
      </c>
      <c r="AE1989" s="11" t="n">
        <v>80</v>
      </c>
      <c r="AF1989" s="11" t="n">
        <v>12</v>
      </c>
      <c r="AG1989" s="11" t="n">
        <v>11</v>
      </c>
      <c r="AH1989" s="11" t="n">
        <v>0</v>
      </c>
      <c r="AI1989" s="13" t="n">
        <v>0.0894308943089431</v>
      </c>
      <c r="AJ1989" s="13" t="n">
        <v>0.491869918699187</v>
      </c>
      <c r="AK1989" s="13" t="n">
        <v>0.32520325203252</v>
      </c>
      <c r="AL1989" s="13" t="n">
        <v>0.0487804878048781</v>
      </c>
      <c r="AM1989" s="13" t="n">
        <v>0.0447154471544716</v>
      </c>
      <c r="AN1989" s="11" t="n">
        <v>16</v>
      </c>
      <c r="AO1989" s="13" t="n">
        <v>0.0610687022900763</v>
      </c>
      <c r="AP1989" s="11" t="n">
        <v>21</v>
      </c>
      <c r="AQ1989" s="11" t="n">
        <v>4</v>
      </c>
      <c r="AR1989" s="13" t="n">
        <v>0.0752688172043011</v>
      </c>
      <c r="AS1989" s="13" t="n">
        <v>0.014336917562724</v>
      </c>
      <c r="AT1989" s="14" t="n">
        <f aca="false">SUMIFS(시도_소아과개폐업!$C$5:$C$293,시도_소아과개폐업!$A$5:$A$293,$D1989,시도_소아과개폐업!$B$5:$B$293,$B1989)</f>
        <v>21</v>
      </c>
      <c r="AU1989" s="14" t="n">
        <f aca="false">SUMIFS(시도_소아과개폐업!$D$5:$D$293,시도_소아과개폐업!$A$5:$A$293,$D1989,시도_소아과개폐업!$B$5:$B$293,$B1989)</f>
        <v>12</v>
      </c>
      <c r="AV1989" s="14" t="n">
        <f aca="false">SUMIFS(시도_소아과개폐업!$F$5:$F$293,시도_소아과개폐업!$A$5:$A$293,$D1989,시도_소아과개폐업!$B$5:$B$293,$B1989)</f>
        <v>9</v>
      </c>
      <c r="AW1989" s="15" t="n">
        <f aca="false">SUMIFS(시도_소아과개폐업!$G$5:$G$293,시도_소아과개폐업!$A$5:$A$293,$D1989,시도_소아과개폐업!$B$5:$B$293,$B1989)</f>
        <v>0.176470588235294</v>
      </c>
      <c r="AX1989" s="14" t="n">
        <f aca="false">SUMIFS(시도_소아과개폐업!$H$5:$H$293,시도_소아과개폐업!$A$5:$A$293,$D1989,시도_소아과개폐업!$B$5:$B$293,$B1989)</f>
        <v>33</v>
      </c>
      <c r="AY1989" s="14" t="n">
        <f aca="false">SUMIFS(시군구_병원급!$E$5:$E$3668,시군구_병원급!$A$5:$A$3668,$A1989,시군구_병원급!$D$5:$D$3668,$D1989)</f>
        <v>7</v>
      </c>
      <c r="AZ1989" s="14" t="n">
        <f aca="false">SUMIFS(시군구_병원급!$F$5:$F$3668,시군구_병원급!$A$5:$A$3668,$A1989,시군구_병원급!$D$5:$D$3668,$D1989)</f>
        <v>5</v>
      </c>
      <c r="BA1989" s="14" t="n">
        <f aca="false">SUMIFS(시군구_병원급!$G$5:$G$3668,시군구_병원급!$A$5:$A$3668,$A1989,시군구_병원급!$D$5:$D$3668,$D1989)</f>
        <v>13</v>
      </c>
      <c r="BB1989" s="14" t="n">
        <f aca="false">SUMIFS(시군구_병원급!$H$5:$H$3668,시군구_병원급!$A$5:$A$3668,$A1989,시군구_병원급!$D$5:$D$3668,$D1989)</f>
        <v>48</v>
      </c>
      <c r="BC1989" s="16" t="n">
        <f aca="false">K1989+AY1989</f>
        <v>22</v>
      </c>
      <c r="BD1989" s="17" t="n">
        <f aca="false">IF(E1989=0,"",(K1989+AY1989)/E1989*1000)</f>
        <v>1.5083990401097</v>
      </c>
      <c r="BE1989" s="16" t="n">
        <f aca="false">AY1989-SUMIFS(시군구_병원급!$E$5:$E$3668,시군구_병원급!$A$5:$A$3668,$A1989,시군구_병원급!$D$5:$D$3668,$D1989-3)</f>
        <v>-1</v>
      </c>
      <c r="BF1989" s="16" t="n">
        <f aca="false">IF(AY1989=0,1,0)</f>
        <v>0</v>
      </c>
      <c r="BG1989" s="16" t="n">
        <f aca="false">IF(K1989+AY1989=0,1,0)</f>
        <v>0</v>
      </c>
      <c r="BH1989" s="16" t="n">
        <f aca="false">AF1989+AG1989+AH1989</f>
        <v>23</v>
      </c>
      <c r="BI1989" s="18" t="n">
        <f aca="false">IF(H1989=0,"",BH1989/H1989)</f>
        <v>0.0934959349593496</v>
      </c>
      <c r="BJ1989" s="16" t="n">
        <f aca="false">IF(AP1989="","",AP1989+AN1989)</f>
        <v>37</v>
      </c>
    </row>
    <row r="1990" customFormat="false" ht="15" hidden="false" customHeight="true" outlineLevel="0" collapsed="false">
      <c r="A1990" s="9" t="s">
        <v>366</v>
      </c>
      <c r="B1990" s="10" t="s">
        <v>364</v>
      </c>
      <c r="C1990" s="10" t="s">
        <v>367</v>
      </c>
      <c r="D1990" s="9" t="n">
        <v>2024</v>
      </c>
      <c r="E1990" s="11" t="n">
        <v>6128</v>
      </c>
      <c r="F1990" s="11" t="n">
        <v>895</v>
      </c>
      <c r="G1990" s="11" t="n">
        <v>920</v>
      </c>
      <c r="H1990" s="11" t="n">
        <v>109</v>
      </c>
      <c r="I1990" s="11" t="n">
        <v>5903</v>
      </c>
      <c r="J1990" s="11" t="n">
        <v>3972</v>
      </c>
      <c r="K1990" s="11" t="n">
        <v>5</v>
      </c>
      <c r="L1990" s="12" t="n">
        <v>17.7872062663185</v>
      </c>
      <c r="M1990" s="12" t="n">
        <v>0.815926892950392</v>
      </c>
      <c r="N1990" s="13" t="n">
        <v>0.672878197526681</v>
      </c>
      <c r="O1990" s="13" t="n">
        <v>0.963283289817232</v>
      </c>
      <c r="P1990" s="13" t="n">
        <v>0.150130548302872</v>
      </c>
      <c r="Q1990" s="13" t="n">
        <v>-0.2250885179565</v>
      </c>
      <c r="R1990" s="13" t="n">
        <v>-0.133709981167608</v>
      </c>
      <c r="S1990" s="11" t="n">
        <v>1</v>
      </c>
      <c r="T1990" s="13" t="n">
        <v>-0.0180180180180181</v>
      </c>
      <c r="U1990" s="13" t="n">
        <v>-0.018783244680851</v>
      </c>
      <c r="V1990" s="11" t="n">
        <v>0</v>
      </c>
      <c r="W1990" s="13"/>
      <c r="X1990" s="11"/>
      <c r="Y1990" s="11"/>
      <c r="Z1990" s="11"/>
      <c r="AA1990" s="11"/>
      <c r="AB1990" s="10" t="s">
        <v>516</v>
      </c>
      <c r="AC1990" s="11" t="n">
        <v>13</v>
      </c>
      <c r="AD1990" s="11" t="n">
        <v>44</v>
      </c>
      <c r="AE1990" s="11" t="n">
        <v>37</v>
      </c>
      <c r="AF1990" s="11" t="n">
        <v>6</v>
      </c>
      <c r="AG1990" s="11" t="n">
        <v>9</v>
      </c>
      <c r="AH1990" s="11" t="n">
        <v>0</v>
      </c>
      <c r="AI1990" s="13" t="n">
        <v>0.119266055045872</v>
      </c>
      <c r="AJ1990" s="13" t="n">
        <v>0.403669724770642</v>
      </c>
      <c r="AK1990" s="13" t="n">
        <v>0.339449541284404</v>
      </c>
      <c r="AL1990" s="13" t="n">
        <v>0.055045871559633</v>
      </c>
      <c r="AM1990" s="13" t="n">
        <v>0.0825688073394496</v>
      </c>
      <c r="AN1990" s="11" t="n">
        <v>1</v>
      </c>
      <c r="AO1990" s="13" t="n">
        <v>0.00909090909090909</v>
      </c>
      <c r="AP1990" s="11" t="n">
        <v>7</v>
      </c>
      <c r="AQ1990" s="11" t="n">
        <v>1</v>
      </c>
      <c r="AR1990" s="13" t="n">
        <v>0.0603448275862069</v>
      </c>
      <c r="AS1990" s="13" t="n">
        <v>0.00862068965517241</v>
      </c>
      <c r="AT1990" s="14" t="n">
        <f aca="false">SUMIFS(시도_소아과개폐업!$C$5:$C$293,시도_소아과개폐업!$A$5:$A$293,$D1990,시도_소아과개폐업!$B$5:$B$293,$B1990)</f>
        <v>21</v>
      </c>
      <c r="AU1990" s="14" t="n">
        <f aca="false">SUMIFS(시도_소아과개폐업!$D$5:$D$293,시도_소아과개폐업!$A$5:$A$293,$D1990,시도_소아과개폐업!$B$5:$B$293,$B1990)</f>
        <v>12</v>
      </c>
      <c r="AV1990" s="14" t="n">
        <f aca="false">SUMIFS(시도_소아과개폐업!$F$5:$F$293,시도_소아과개폐업!$A$5:$A$293,$D1990,시도_소아과개폐업!$B$5:$B$293,$B1990)</f>
        <v>9</v>
      </c>
      <c r="AW1990" s="15" t="n">
        <f aca="false">SUMIFS(시도_소아과개폐업!$G$5:$G$293,시도_소아과개폐업!$A$5:$A$293,$D1990,시도_소아과개폐업!$B$5:$B$293,$B1990)</f>
        <v>0.176470588235294</v>
      </c>
      <c r="AX1990" s="14" t="n">
        <f aca="false">SUMIFS(시도_소아과개폐업!$H$5:$H$293,시도_소아과개폐업!$A$5:$A$293,$D1990,시도_소아과개폐업!$B$5:$B$293,$B1990)</f>
        <v>33</v>
      </c>
      <c r="AY1990" s="14" t="n">
        <f aca="false">SUMIFS(시군구_병원급!$E$5:$E$3668,시군구_병원급!$A$5:$A$3668,$A1990,시군구_병원급!$D$5:$D$3668,$D1990)</f>
        <v>4</v>
      </c>
      <c r="AZ1990" s="14" t="n">
        <f aca="false">SUMIFS(시군구_병원급!$F$5:$F$3668,시군구_병원급!$A$5:$A$3668,$A1990,시군구_병원급!$D$5:$D$3668,$D1990)</f>
        <v>1</v>
      </c>
      <c r="BA1990" s="14" t="n">
        <f aca="false">SUMIFS(시군구_병원급!$G$5:$G$3668,시군구_병원급!$A$5:$A$3668,$A1990,시군구_병원급!$D$5:$D$3668,$D1990)</f>
        <v>11</v>
      </c>
      <c r="BB1990" s="14" t="n">
        <f aca="false">SUMIFS(시군구_병원급!$H$5:$H$3668,시군구_병원급!$A$5:$A$3668,$A1990,시군구_병원급!$D$5:$D$3668,$D1990)</f>
        <v>24</v>
      </c>
      <c r="BC1990" s="16" t="n">
        <f aca="false">K1990+AY1990</f>
        <v>9</v>
      </c>
      <c r="BD1990" s="17" t="n">
        <f aca="false">IF(E1990=0,"",(K1990+AY1990)/E1990*1000)</f>
        <v>1.46866840731071</v>
      </c>
      <c r="BE1990" s="16" t="n">
        <f aca="false">AY1990-SUMIFS(시군구_병원급!$E$5:$E$3668,시군구_병원급!$A$5:$A$3668,$A1990,시군구_병원급!$D$5:$D$3668,$D1990-3)</f>
        <v>0</v>
      </c>
      <c r="BF1990" s="16" t="n">
        <f aca="false">IF(AY1990=0,1,0)</f>
        <v>0</v>
      </c>
      <c r="BG1990" s="16" t="n">
        <f aca="false">IF(K1990+AY1990=0,1,0)</f>
        <v>0</v>
      </c>
      <c r="BH1990" s="16" t="n">
        <f aca="false">AF1990+AG1990+AH1990</f>
        <v>15</v>
      </c>
      <c r="BI1990" s="18" t="n">
        <f aca="false">IF(H1990=0,"",BH1990/H1990)</f>
        <v>0.137614678899083</v>
      </c>
      <c r="BJ1990" s="16" t="n">
        <f aca="false">IF(AP1990="","",AP1990+AN1990)</f>
        <v>8</v>
      </c>
    </row>
    <row r="1991" customFormat="false" ht="15" hidden="false" customHeight="true" outlineLevel="0" collapsed="false">
      <c r="A1991" s="9" t="s">
        <v>368</v>
      </c>
      <c r="B1991" s="10" t="s">
        <v>364</v>
      </c>
      <c r="C1991" s="10" t="s">
        <v>369</v>
      </c>
      <c r="D1991" s="9" t="n">
        <v>2024</v>
      </c>
      <c r="E1991" s="11" t="n">
        <v>4027</v>
      </c>
      <c r="F1991" s="11" t="n">
        <v>599</v>
      </c>
      <c r="G1991" s="11" t="n">
        <v>630</v>
      </c>
      <c r="H1991" s="11" t="n">
        <v>65</v>
      </c>
      <c r="I1991" s="11" t="n">
        <v>3120</v>
      </c>
      <c r="J1991" s="11" t="n">
        <v>2065</v>
      </c>
      <c r="K1991" s="11" t="n">
        <v>4</v>
      </c>
      <c r="L1991" s="12" t="n">
        <v>16.1410479264962</v>
      </c>
      <c r="M1991" s="12" t="n">
        <v>0.993295257015148</v>
      </c>
      <c r="N1991" s="13" t="n">
        <v>0.661858974358974</v>
      </c>
      <c r="O1991" s="13" t="n">
        <v>0.774770300471815</v>
      </c>
      <c r="P1991" s="13" t="n">
        <v>0.156444002979886</v>
      </c>
      <c r="Q1991" s="13" t="n">
        <v>-0.250372300819062</v>
      </c>
      <c r="R1991" s="13" t="n">
        <v>-0.221260815822003</v>
      </c>
      <c r="S1991" s="11" t="n">
        <v>0</v>
      </c>
      <c r="T1991" s="13" t="n">
        <v>-0.10958904109589</v>
      </c>
      <c r="U1991" s="13" t="n">
        <v>-0.0593910159782937</v>
      </c>
      <c r="V1991" s="11" t="n">
        <v>0</v>
      </c>
      <c r="W1991" s="13"/>
      <c r="X1991" s="11"/>
      <c r="Y1991" s="11"/>
      <c r="Z1991" s="11"/>
      <c r="AA1991" s="11"/>
      <c r="AB1991" s="10" t="s">
        <v>516</v>
      </c>
      <c r="AC1991" s="11" t="n">
        <v>9</v>
      </c>
      <c r="AD1991" s="11" t="n">
        <v>20</v>
      </c>
      <c r="AE1991" s="11" t="n">
        <v>22</v>
      </c>
      <c r="AF1991" s="11" t="n">
        <v>6</v>
      </c>
      <c r="AG1991" s="11" t="n">
        <v>8</v>
      </c>
      <c r="AH1991" s="11" t="n">
        <v>0</v>
      </c>
      <c r="AI1991" s="13" t="n">
        <v>0.138461538461539</v>
      </c>
      <c r="AJ1991" s="13" t="n">
        <v>0.307692307692308</v>
      </c>
      <c r="AK1991" s="13" t="n">
        <v>0.338461538461539</v>
      </c>
      <c r="AL1991" s="13" t="n">
        <v>0.0923076923076923</v>
      </c>
      <c r="AM1991" s="13" t="n">
        <v>0.123076923076923</v>
      </c>
      <c r="AN1991" s="11" t="n">
        <v>2</v>
      </c>
      <c r="AO1991" s="13" t="n">
        <v>0.0298507462686567</v>
      </c>
      <c r="AP1991" s="11" t="n">
        <v>8</v>
      </c>
      <c r="AQ1991" s="11" t="n">
        <v>1</v>
      </c>
      <c r="AR1991" s="13" t="n">
        <v>0.108108108108108</v>
      </c>
      <c r="AS1991" s="13" t="n">
        <v>0.0135135135135135</v>
      </c>
      <c r="AT1991" s="14" t="n">
        <f aca="false">SUMIFS(시도_소아과개폐업!$C$5:$C$293,시도_소아과개폐업!$A$5:$A$293,$D1991,시도_소아과개폐업!$B$5:$B$293,$B1991)</f>
        <v>21</v>
      </c>
      <c r="AU1991" s="14" t="n">
        <f aca="false">SUMIFS(시도_소아과개폐업!$D$5:$D$293,시도_소아과개폐업!$A$5:$A$293,$D1991,시도_소아과개폐업!$B$5:$B$293,$B1991)</f>
        <v>12</v>
      </c>
      <c r="AV1991" s="14" t="n">
        <f aca="false">SUMIFS(시도_소아과개폐업!$F$5:$F$293,시도_소아과개폐업!$A$5:$A$293,$D1991,시도_소아과개폐업!$B$5:$B$293,$B1991)</f>
        <v>9</v>
      </c>
      <c r="AW1991" s="15" t="n">
        <f aca="false">SUMIFS(시도_소아과개폐업!$G$5:$G$293,시도_소아과개폐업!$A$5:$A$293,$D1991,시도_소아과개폐업!$B$5:$B$293,$B1991)</f>
        <v>0.176470588235294</v>
      </c>
      <c r="AX1991" s="14" t="n">
        <f aca="false">SUMIFS(시도_소아과개폐업!$H$5:$H$293,시도_소아과개폐업!$A$5:$A$293,$D1991,시도_소아과개폐업!$B$5:$B$293,$B1991)</f>
        <v>33</v>
      </c>
      <c r="AY1991" s="14" t="n">
        <f aca="false">SUMIFS(시군구_병원급!$E$5:$E$3668,시군구_병원급!$A$5:$A$3668,$A1991,시군구_병원급!$D$5:$D$3668,$D1991)</f>
        <v>2</v>
      </c>
      <c r="AZ1991" s="14" t="n">
        <f aca="false">SUMIFS(시군구_병원급!$F$5:$F$3668,시군구_병원급!$A$5:$A$3668,$A1991,시군구_병원급!$D$5:$D$3668,$D1991)</f>
        <v>2</v>
      </c>
      <c r="BA1991" s="14" t="n">
        <f aca="false">SUMIFS(시군구_병원급!$G$5:$G$3668,시군구_병원급!$A$5:$A$3668,$A1991,시군구_병원급!$D$5:$D$3668,$D1991)</f>
        <v>2</v>
      </c>
      <c r="BB1991" s="14" t="n">
        <f aca="false">SUMIFS(시군구_병원급!$H$5:$H$3668,시군구_병원급!$A$5:$A$3668,$A1991,시군구_병원급!$D$5:$D$3668,$D1991)</f>
        <v>7</v>
      </c>
      <c r="BC1991" s="16" t="n">
        <f aca="false">K1991+AY1991</f>
        <v>6</v>
      </c>
      <c r="BD1991" s="17" t="n">
        <f aca="false">IF(E1991=0,"",(K1991+AY1991)/E1991*1000)</f>
        <v>1.48994288552272</v>
      </c>
      <c r="BE1991" s="16" t="n">
        <f aca="false">AY1991-SUMIFS(시군구_병원급!$E$5:$E$3668,시군구_병원급!$A$5:$A$3668,$A1991,시군구_병원급!$D$5:$D$3668,$D1991-3)</f>
        <v>0</v>
      </c>
      <c r="BF1991" s="16" t="n">
        <f aca="false">IF(AY1991=0,1,0)</f>
        <v>0</v>
      </c>
      <c r="BG1991" s="16" t="n">
        <f aca="false">IF(K1991+AY1991=0,1,0)</f>
        <v>0</v>
      </c>
      <c r="BH1991" s="16" t="n">
        <f aca="false">AF1991+AG1991+AH1991</f>
        <v>14</v>
      </c>
      <c r="BI1991" s="18" t="n">
        <f aca="false">IF(H1991=0,"",BH1991/H1991)</f>
        <v>0.215384615384615</v>
      </c>
      <c r="BJ1991" s="16" t="n">
        <f aca="false">IF(AP1991="","",AP1991+AN1991)</f>
        <v>10</v>
      </c>
    </row>
    <row r="1992" customFormat="false" ht="15" hidden="false" customHeight="true" outlineLevel="0" collapsed="false">
      <c r="A1992" s="9" t="s">
        <v>370</v>
      </c>
      <c r="B1992" s="10" t="s">
        <v>364</v>
      </c>
      <c r="C1992" s="10" t="s">
        <v>371</v>
      </c>
      <c r="D1992" s="9" t="n">
        <v>2024</v>
      </c>
      <c r="E1992" s="11" t="n">
        <v>3888</v>
      </c>
      <c r="F1992" s="11" t="n">
        <v>549</v>
      </c>
      <c r="G1992" s="11" t="n">
        <v>551</v>
      </c>
      <c r="H1992" s="11" t="n">
        <v>78</v>
      </c>
      <c r="I1992" s="11" t="n">
        <v>3647</v>
      </c>
      <c r="J1992" s="11" t="n">
        <v>2396</v>
      </c>
      <c r="K1992" s="11" t="n">
        <v>3</v>
      </c>
      <c r="L1992" s="12" t="n">
        <v>20.0617283950617</v>
      </c>
      <c r="M1992" s="12" t="n">
        <v>0.771604938271605</v>
      </c>
      <c r="N1992" s="13" t="n">
        <v>0.656978338360296</v>
      </c>
      <c r="O1992" s="13" t="n">
        <v>0.938014403292181</v>
      </c>
      <c r="P1992" s="13" t="n">
        <v>0.141718106995885</v>
      </c>
      <c r="Q1992" s="13" t="n">
        <v>-0.243432574430823</v>
      </c>
      <c r="R1992" s="13" t="n">
        <v>-0.252374491180461</v>
      </c>
      <c r="S1992" s="11" t="n">
        <v>1</v>
      </c>
      <c r="T1992" s="13" t="n">
        <v>-0.0487804878048781</v>
      </c>
      <c r="U1992" s="13" t="n">
        <v>-0.0537104307213285</v>
      </c>
      <c r="V1992" s="11" t="n">
        <v>0</v>
      </c>
      <c r="W1992" s="13"/>
      <c r="X1992" s="11"/>
      <c r="Y1992" s="11"/>
      <c r="Z1992" s="11"/>
      <c r="AA1992" s="11"/>
      <c r="AB1992" s="10" t="s">
        <v>516</v>
      </c>
      <c r="AC1992" s="11" t="n">
        <v>17</v>
      </c>
      <c r="AD1992" s="11" t="n">
        <v>31</v>
      </c>
      <c r="AE1992" s="11" t="n">
        <v>16</v>
      </c>
      <c r="AF1992" s="11" t="n">
        <v>7</v>
      </c>
      <c r="AG1992" s="11" t="n">
        <v>7</v>
      </c>
      <c r="AH1992" s="11" t="n">
        <v>0</v>
      </c>
      <c r="AI1992" s="13" t="n">
        <v>0.217948717948718</v>
      </c>
      <c r="AJ1992" s="13" t="n">
        <v>0.397435897435897</v>
      </c>
      <c r="AK1992" s="13" t="n">
        <v>0.205128205128205</v>
      </c>
      <c r="AL1992" s="13" t="n">
        <v>0.0897435897435897</v>
      </c>
      <c r="AM1992" s="13" t="n">
        <v>0.0897435897435897</v>
      </c>
      <c r="AN1992" s="11" t="n">
        <v>1</v>
      </c>
      <c r="AO1992" s="13" t="n">
        <v>0.0126582278481013</v>
      </c>
      <c r="AP1992" s="11" t="n">
        <v>9</v>
      </c>
      <c r="AQ1992" s="11" t="n">
        <v>2</v>
      </c>
      <c r="AR1992" s="13" t="n">
        <v>0.104651162790698</v>
      </c>
      <c r="AS1992" s="13" t="n">
        <v>0.0232558139534884</v>
      </c>
      <c r="AT1992" s="14" t="n">
        <f aca="false">SUMIFS(시도_소아과개폐업!$C$5:$C$293,시도_소아과개폐업!$A$5:$A$293,$D1992,시도_소아과개폐업!$B$5:$B$293,$B1992)</f>
        <v>21</v>
      </c>
      <c r="AU1992" s="14" t="n">
        <f aca="false">SUMIFS(시도_소아과개폐업!$D$5:$D$293,시도_소아과개폐업!$A$5:$A$293,$D1992,시도_소아과개폐업!$B$5:$B$293,$B1992)</f>
        <v>12</v>
      </c>
      <c r="AV1992" s="14" t="n">
        <f aca="false">SUMIFS(시도_소아과개폐업!$F$5:$F$293,시도_소아과개폐업!$A$5:$A$293,$D1992,시도_소아과개폐업!$B$5:$B$293,$B1992)</f>
        <v>9</v>
      </c>
      <c r="AW1992" s="15" t="n">
        <f aca="false">SUMIFS(시도_소아과개폐업!$G$5:$G$293,시도_소아과개폐업!$A$5:$A$293,$D1992,시도_소아과개폐업!$B$5:$B$293,$B1992)</f>
        <v>0.176470588235294</v>
      </c>
      <c r="AX1992" s="14" t="n">
        <f aca="false">SUMIFS(시도_소아과개폐업!$H$5:$H$293,시도_소아과개폐업!$A$5:$A$293,$D1992,시도_소아과개폐업!$B$5:$B$293,$B1992)</f>
        <v>33</v>
      </c>
      <c r="AY1992" s="14" t="n">
        <f aca="false">SUMIFS(시군구_병원급!$E$5:$E$3668,시군구_병원급!$A$5:$A$3668,$A1992,시군구_병원급!$D$5:$D$3668,$D1992)</f>
        <v>4</v>
      </c>
      <c r="AZ1992" s="14" t="n">
        <f aca="false">SUMIFS(시군구_병원급!$F$5:$F$3668,시군구_병원급!$A$5:$A$3668,$A1992,시군구_병원급!$D$5:$D$3668,$D1992)</f>
        <v>3</v>
      </c>
      <c r="BA1992" s="14" t="n">
        <f aca="false">SUMIFS(시군구_병원급!$G$5:$G$3668,시군구_병원급!$A$5:$A$3668,$A1992,시군구_병원급!$D$5:$D$3668,$D1992)</f>
        <v>6</v>
      </c>
      <c r="BB1992" s="14" t="n">
        <f aca="false">SUMIFS(시군구_병원급!$H$5:$H$3668,시군구_병원급!$A$5:$A$3668,$A1992,시군구_병원급!$D$5:$D$3668,$D1992)</f>
        <v>19</v>
      </c>
      <c r="BC1992" s="16" t="n">
        <f aca="false">K1992+AY1992</f>
        <v>7</v>
      </c>
      <c r="BD1992" s="17" t="n">
        <f aca="false">IF(E1992=0,"",(K1992+AY1992)/E1992*1000)</f>
        <v>1.80041152263375</v>
      </c>
      <c r="BE1992" s="16" t="n">
        <f aca="false">AY1992-SUMIFS(시군구_병원급!$E$5:$E$3668,시군구_병원급!$A$5:$A$3668,$A1992,시군구_병원급!$D$5:$D$3668,$D1992-3)</f>
        <v>0</v>
      </c>
      <c r="BF1992" s="16" t="n">
        <f aca="false">IF(AY1992=0,1,0)</f>
        <v>0</v>
      </c>
      <c r="BG1992" s="16" t="n">
        <f aca="false">IF(K1992+AY1992=0,1,0)</f>
        <v>0</v>
      </c>
      <c r="BH1992" s="16" t="n">
        <f aca="false">AF1992+AG1992+AH1992</f>
        <v>14</v>
      </c>
      <c r="BI1992" s="18" t="n">
        <f aca="false">IF(H1992=0,"",BH1992/H1992)</f>
        <v>0.17948717948718</v>
      </c>
      <c r="BJ1992" s="16" t="n">
        <f aca="false">IF(AP1992="","",AP1992+AN1992)</f>
        <v>10</v>
      </c>
    </row>
    <row r="1993" customFormat="false" ht="15" hidden="false" customHeight="true" outlineLevel="0" collapsed="false">
      <c r="A1993" s="9" t="s">
        <v>372</v>
      </c>
      <c r="B1993" s="10" t="s">
        <v>364</v>
      </c>
      <c r="C1993" s="10" t="s">
        <v>373</v>
      </c>
      <c r="D1993" s="9" t="n">
        <v>2024</v>
      </c>
      <c r="E1993" s="11" t="n">
        <v>14239</v>
      </c>
      <c r="F1993" s="11" t="n">
        <v>1967</v>
      </c>
      <c r="G1993" s="11" t="n">
        <v>1993</v>
      </c>
      <c r="H1993" s="11" t="n">
        <v>282</v>
      </c>
      <c r="I1993" s="11" t="n">
        <v>12227</v>
      </c>
      <c r="J1993" s="11" t="n">
        <v>7435</v>
      </c>
      <c r="K1993" s="11" t="n">
        <v>19</v>
      </c>
      <c r="L1993" s="12" t="n">
        <v>19.804761570335</v>
      </c>
      <c r="M1993" s="12" t="n">
        <v>1.33436336821406</v>
      </c>
      <c r="N1993" s="13" t="n">
        <v>0.608080477631471</v>
      </c>
      <c r="O1993" s="13" t="n">
        <v>0.858697942271227</v>
      </c>
      <c r="P1993" s="13" t="n">
        <v>0.139967694360559</v>
      </c>
      <c r="Q1993" s="13" t="n">
        <v>-0.275774375667565</v>
      </c>
      <c r="R1993" s="13" t="n">
        <v>-0.172685761726858</v>
      </c>
      <c r="S1993" s="11" t="n">
        <v>3</v>
      </c>
      <c r="T1993" s="13" t="n">
        <v>-0.0754098360655737</v>
      </c>
      <c r="U1993" s="13" t="n">
        <v>-0.109533173111936</v>
      </c>
      <c r="V1993" s="11" t="n">
        <v>0</v>
      </c>
      <c r="W1993" s="13"/>
      <c r="X1993" s="11"/>
      <c r="Y1993" s="11"/>
      <c r="Z1993" s="11"/>
      <c r="AA1993" s="11"/>
      <c r="AB1993" s="10" t="s">
        <v>516</v>
      </c>
      <c r="AC1993" s="11" t="n">
        <v>25</v>
      </c>
      <c r="AD1993" s="11" t="n">
        <v>104</v>
      </c>
      <c r="AE1993" s="11" t="n">
        <v>125</v>
      </c>
      <c r="AF1993" s="11" t="n">
        <v>12</v>
      </c>
      <c r="AG1993" s="11" t="n">
        <v>15</v>
      </c>
      <c r="AH1993" s="11" t="n">
        <v>1</v>
      </c>
      <c r="AI1993" s="13" t="n">
        <v>0.0886524822695036</v>
      </c>
      <c r="AJ1993" s="13" t="n">
        <v>0.368794326241135</v>
      </c>
      <c r="AK1993" s="13" t="n">
        <v>0.443262411347518</v>
      </c>
      <c r="AL1993" s="13" t="n">
        <v>0.0425531914893617</v>
      </c>
      <c r="AM1993" s="13" t="n">
        <v>0.0531914893617021</v>
      </c>
      <c r="AN1993" s="11" t="n">
        <v>9</v>
      </c>
      <c r="AO1993" s="13" t="n">
        <v>0.0309278350515464</v>
      </c>
      <c r="AP1993" s="11" t="n">
        <v>32</v>
      </c>
      <c r="AQ1993" s="11" t="n">
        <v>6</v>
      </c>
      <c r="AR1993" s="13" t="n">
        <v>0.100946372239748</v>
      </c>
      <c r="AS1993" s="13" t="n">
        <v>0.0189274447949527</v>
      </c>
      <c r="AT1993" s="14" t="n">
        <f aca="false">SUMIFS(시도_소아과개폐업!$C$5:$C$293,시도_소아과개폐업!$A$5:$A$293,$D1993,시도_소아과개폐업!$B$5:$B$293,$B1993)</f>
        <v>21</v>
      </c>
      <c r="AU1993" s="14" t="n">
        <f aca="false">SUMIFS(시도_소아과개폐업!$D$5:$D$293,시도_소아과개폐업!$A$5:$A$293,$D1993,시도_소아과개폐업!$B$5:$B$293,$B1993)</f>
        <v>12</v>
      </c>
      <c r="AV1993" s="14" t="n">
        <f aca="false">SUMIFS(시도_소아과개폐업!$F$5:$F$293,시도_소아과개폐업!$A$5:$A$293,$D1993,시도_소아과개폐업!$B$5:$B$293,$B1993)</f>
        <v>9</v>
      </c>
      <c r="AW1993" s="15" t="n">
        <f aca="false">SUMIFS(시도_소아과개폐업!$G$5:$G$293,시도_소아과개폐업!$A$5:$A$293,$D1993,시도_소아과개폐업!$B$5:$B$293,$B1993)</f>
        <v>0.176470588235294</v>
      </c>
      <c r="AX1993" s="14" t="n">
        <f aca="false">SUMIFS(시도_소아과개폐업!$H$5:$H$293,시도_소아과개폐업!$A$5:$A$293,$D1993,시도_소아과개폐업!$B$5:$B$293,$B1993)</f>
        <v>33</v>
      </c>
      <c r="AY1993" s="14" t="n">
        <f aca="false">SUMIFS(시군구_병원급!$E$5:$E$3668,시군구_병원급!$A$5:$A$3668,$A1993,시군구_병원급!$D$5:$D$3668,$D1993)</f>
        <v>2</v>
      </c>
      <c r="AZ1993" s="14" t="n">
        <f aca="false">SUMIFS(시군구_병원급!$F$5:$F$3668,시군구_병원급!$A$5:$A$3668,$A1993,시군구_병원급!$D$5:$D$3668,$D1993)</f>
        <v>3</v>
      </c>
      <c r="BA1993" s="14" t="n">
        <f aca="false">SUMIFS(시군구_병원급!$G$5:$G$3668,시군구_병원급!$A$5:$A$3668,$A1993,시군구_병원급!$D$5:$D$3668,$D1993)</f>
        <v>8</v>
      </c>
      <c r="BB1993" s="14" t="n">
        <f aca="false">SUMIFS(시군구_병원급!$H$5:$H$3668,시군구_병원급!$A$5:$A$3668,$A1993,시군구_병원급!$D$5:$D$3668,$D1993)</f>
        <v>26</v>
      </c>
      <c r="BC1993" s="16" t="n">
        <f aca="false">K1993+AY1993</f>
        <v>21</v>
      </c>
      <c r="BD1993" s="17" t="n">
        <f aca="false">IF(E1993=0,"",(K1993+AY1993)/E1993*1000)</f>
        <v>1.47482267013133</v>
      </c>
      <c r="BE1993" s="16" t="n">
        <f aca="false">AY1993-SUMIFS(시군구_병원급!$E$5:$E$3668,시군구_병원급!$A$5:$A$3668,$A1993,시군구_병원급!$D$5:$D$3668,$D1993-3)</f>
        <v>-1</v>
      </c>
      <c r="BF1993" s="16" t="n">
        <f aca="false">IF(AY1993=0,1,0)</f>
        <v>0</v>
      </c>
      <c r="BG1993" s="16" t="n">
        <f aca="false">IF(K1993+AY1993=0,1,0)</f>
        <v>0</v>
      </c>
      <c r="BH1993" s="16" t="n">
        <f aca="false">AF1993+AG1993+AH1993</f>
        <v>28</v>
      </c>
      <c r="BI1993" s="18" t="n">
        <f aca="false">IF(H1993=0,"",BH1993/H1993)</f>
        <v>0.099290780141844</v>
      </c>
      <c r="BJ1993" s="16" t="n">
        <f aca="false">IF(AP1993="","",AP1993+AN1993)</f>
        <v>41</v>
      </c>
    </row>
    <row r="1994" customFormat="false" ht="15" hidden="false" customHeight="true" outlineLevel="0" collapsed="false">
      <c r="A1994" s="9" t="s">
        <v>374</v>
      </c>
      <c r="B1994" s="10" t="s">
        <v>364</v>
      </c>
      <c r="C1994" s="10" t="s">
        <v>375</v>
      </c>
      <c r="D1994" s="9" t="n">
        <v>2024</v>
      </c>
      <c r="E1994" s="11" t="n">
        <v>2097</v>
      </c>
      <c r="F1994" s="11" t="n">
        <v>316</v>
      </c>
      <c r="G1994" s="11" t="n">
        <v>326</v>
      </c>
      <c r="H1994" s="11" t="n">
        <v>39</v>
      </c>
      <c r="I1994" s="11" t="n">
        <v>2222</v>
      </c>
      <c r="J1994" s="11" t="n">
        <v>1592</v>
      </c>
      <c r="K1994" s="11" t="n">
        <v>2</v>
      </c>
      <c r="L1994" s="12" t="n">
        <v>18.5979971387697</v>
      </c>
      <c r="M1994" s="12" t="n">
        <v>0.953743443013829</v>
      </c>
      <c r="N1994" s="13" t="n">
        <v>0.716471647164717</v>
      </c>
      <c r="O1994" s="13" t="n">
        <v>1.05960896518836</v>
      </c>
      <c r="P1994" s="13" t="n">
        <v>0.155460181211254</v>
      </c>
      <c r="Q1994" s="13" t="n">
        <v>-0.246496586417535</v>
      </c>
      <c r="R1994" s="13" t="n">
        <v>-0.130666666666667</v>
      </c>
      <c r="S1994" s="11" t="n">
        <v>0</v>
      </c>
      <c r="T1994" s="13" t="n">
        <v>-0.0487804878048781</v>
      </c>
      <c r="U1994" s="13" t="n">
        <v>-0.0301178524661719</v>
      </c>
      <c r="V1994" s="11" t="n">
        <v>0</v>
      </c>
      <c r="W1994" s="13"/>
      <c r="X1994" s="11"/>
      <c r="Y1994" s="11"/>
      <c r="Z1994" s="11"/>
      <c r="AA1994" s="11"/>
      <c r="AB1994" s="10" t="s">
        <v>516</v>
      </c>
      <c r="AC1994" s="11" t="n">
        <v>11</v>
      </c>
      <c r="AD1994" s="11" t="n">
        <v>13</v>
      </c>
      <c r="AE1994" s="11" t="n">
        <v>7</v>
      </c>
      <c r="AF1994" s="11" t="n">
        <v>1</v>
      </c>
      <c r="AG1994" s="11" t="n">
        <v>7</v>
      </c>
      <c r="AH1994" s="11" t="n">
        <v>0</v>
      </c>
      <c r="AI1994" s="13" t="n">
        <v>0.282051282051282</v>
      </c>
      <c r="AJ1994" s="13" t="n">
        <v>0.333333333333333</v>
      </c>
      <c r="AK1994" s="13" t="n">
        <v>0.17948717948718</v>
      </c>
      <c r="AL1994" s="13" t="n">
        <v>0.0256410256410256</v>
      </c>
      <c r="AM1994" s="13" t="n">
        <v>0.17948717948718</v>
      </c>
      <c r="AN1994" s="11" t="n">
        <v>0</v>
      </c>
      <c r="AO1994" s="13" t="n">
        <v>0</v>
      </c>
      <c r="AP1994" s="11" t="n">
        <v>4</v>
      </c>
      <c r="AQ1994" s="11" t="n">
        <v>2</v>
      </c>
      <c r="AR1994" s="13" t="n">
        <v>0.0975609756097561</v>
      </c>
      <c r="AS1994" s="13" t="n">
        <v>0.0487804878048781</v>
      </c>
      <c r="AT1994" s="14" t="n">
        <f aca="false">SUMIFS(시도_소아과개폐업!$C$5:$C$293,시도_소아과개폐업!$A$5:$A$293,$D1994,시도_소아과개폐업!$B$5:$B$293,$B1994)</f>
        <v>21</v>
      </c>
      <c r="AU1994" s="14" t="n">
        <f aca="false">SUMIFS(시도_소아과개폐업!$D$5:$D$293,시도_소아과개폐업!$A$5:$A$293,$D1994,시도_소아과개폐업!$B$5:$B$293,$B1994)</f>
        <v>12</v>
      </c>
      <c r="AV1994" s="14" t="n">
        <f aca="false">SUMIFS(시도_소아과개폐업!$F$5:$F$293,시도_소아과개폐업!$A$5:$A$293,$D1994,시도_소아과개폐업!$B$5:$B$293,$B1994)</f>
        <v>9</v>
      </c>
      <c r="AW1994" s="15" t="n">
        <f aca="false">SUMIFS(시도_소아과개폐업!$G$5:$G$293,시도_소아과개폐업!$A$5:$A$293,$D1994,시도_소아과개폐업!$B$5:$B$293,$B1994)</f>
        <v>0.176470588235294</v>
      </c>
      <c r="AX1994" s="14" t="n">
        <f aca="false">SUMIFS(시도_소아과개폐업!$H$5:$H$293,시도_소아과개폐업!$A$5:$A$293,$D1994,시도_소아과개폐업!$B$5:$B$293,$B1994)</f>
        <v>33</v>
      </c>
      <c r="AY1994" s="14" t="n">
        <f aca="false">SUMIFS(시군구_병원급!$E$5:$E$3668,시군구_병원급!$A$5:$A$3668,$A1994,시군구_병원급!$D$5:$D$3668,$D1994)</f>
        <v>1</v>
      </c>
      <c r="AZ1994" s="14" t="n">
        <f aca="false">SUMIFS(시군구_병원급!$F$5:$F$3668,시군구_병원급!$A$5:$A$3668,$A1994,시군구_병원급!$D$5:$D$3668,$D1994)</f>
        <v>1</v>
      </c>
      <c r="BA1994" s="14" t="n">
        <f aca="false">SUMIFS(시군구_병원급!$G$5:$G$3668,시군구_병원급!$A$5:$A$3668,$A1994,시군구_병원급!$D$5:$D$3668,$D1994)</f>
        <v>5</v>
      </c>
      <c r="BB1994" s="14" t="n">
        <f aca="false">SUMIFS(시군구_병원급!$H$5:$H$3668,시군구_병원급!$A$5:$A$3668,$A1994,시군구_병원급!$D$5:$D$3668,$D1994)</f>
        <v>12</v>
      </c>
      <c r="BC1994" s="16" t="n">
        <f aca="false">K1994+AY1994</f>
        <v>3</v>
      </c>
      <c r="BD1994" s="17" t="n">
        <f aca="false">IF(E1994=0,"",(K1994+AY1994)/E1994*1000)</f>
        <v>1.43061516452074</v>
      </c>
      <c r="BE1994" s="16" t="n">
        <f aca="false">AY1994-SUMIFS(시군구_병원급!$E$5:$E$3668,시군구_병원급!$A$5:$A$3668,$A1994,시군구_병원급!$D$5:$D$3668,$D1994-3)</f>
        <v>0</v>
      </c>
      <c r="BF1994" s="16" t="n">
        <f aca="false">IF(AY1994=0,1,0)</f>
        <v>0</v>
      </c>
      <c r="BG1994" s="16" t="n">
        <f aca="false">IF(K1994+AY1994=0,1,0)</f>
        <v>0</v>
      </c>
      <c r="BH1994" s="16" t="n">
        <f aca="false">AF1994+AG1994+AH1994</f>
        <v>8</v>
      </c>
      <c r="BI1994" s="18" t="n">
        <f aca="false">IF(H1994=0,"",BH1994/H1994)</f>
        <v>0.205128205128205</v>
      </c>
      <c r="BJ1994" s="16" t="n">
        <f aca="false">IF(AP1994="","",AP1994+AN1994)</f>
        <v>4</v>
      </c>
    </row>
    <row r="1995" customFormat="false" ht="15" hidden="false" customHeight="true" outlineLevel="0" collapsed="false">
      <c r="A1995" s="9" t="s">
        <v>376</v>
      </c>
      <c r="B1995" s="10" t="s">
        <v>364</v>
      </c>
      <c r="C1995" s="10" t="s">
        <v>377</v>
      </c>
      <c r="D1995" s="9" t="n">
        <v>2024</v>
      </c>
      <c r="E1995" s="11" t="n">
        <v>2641</v>
      </c>
      <c r="F1995" s="11" t="n">
        <v>432</v>
      </c>
      <c r="G1995" s="11" t="n">
        <v>466</v>
      </c>
      <c r="H1995" s="11" t="n">
        <v>43</v>
      </c>
      <c r="I1995" s="11" t="n">
        <v>1946</v>
      </c>
      <c r="J1995" s="11" t="n">
        <v>1315</v>
      </c>
      <c r="K1995" s="11" t="n">
        <v>2</v>
      </c>
      <c r="L1995" s="12" t="n">
        <v>16.2817114729269</v>
      </c>
      <c r="M1995" s="12" t="n">
        <v>0.757288905717531</v>
      </c>
      <c r="N1995" s="13" t="n">
        <v>0.675745118191161</v>
      </c>
      <c r="O1995" s="13" t="n">
        <v>0.736842105263158</v>
      </c>
      <c r="P1995" s="13" t="n">
        <v>0.176448315032185</v>
      </c>
      <c r="Q1995" s="13" t="n">
        <v>-0.17597503900156</v>
      </c>
      <c r="R1995" s="13" t="n">
        <v>-0.13543599257885</v>
      </c>
      <c r="S1995" s="11" t="n">
        <v>0</v>
      </c>
      <c r="T1995" s="13" t="n">
        <v>-0.0444444444444444</v>
      </c>
      <c r="U1995" s="13" t="n">
        <v>-0.0706781279847183</v>
      </c>
      <c r="V1995" s="11" t="n">
        <v>0</v>
      </c>
      <c r="W1995" s="13"/>
      <c r="X1995" s="11"/>
      <c r="Y1995" s="11"/>
      <c r="Z1995" s="11"/>
      <c r="AA1995" s="11"/>
      <c r="AB1995" s="10" t="s">
        <v>516</v>
      </c>
      <c r="AC1995" s="11" t="n">
        <v>15</v>
      </c>
      <c r="AD1995" s="11" t="n">
        <v>14</v>
      </c>
      <c r="AE1995" s="11" t="n">
        <v>9</v>
      </c>
      <c r="AF1995" s="11" t="n">
        <v>3</v>
      </c>
      <c r="AG1995" s="11" t="n">
        <v>2</v>
      </c>
      <c r="AH1995" s="11" t="n">
        <v>0</v>
      </c>
      <c r="AI1995" s="13" t="n">
        <v>0.348837209302326</v>
      </c>
      <c r="AJ1995" s="13" t="n">
        <v>0.325581395348837</v>
      </c>
      <c r="AK1995" s="13" t="n">
        <v>0.209302325581395</v>
      </c>
      <c r="AL1995" s="13" t="n">
        <v>0.0697674418604651</v>
      </c>
      <c r="AM1995" s="13" t="n">
        <v>0.0465116279069767</v>
      </c>
      <c r="AN1995" s="11" t="n">
        <v>1</v>
      </c>
      <c r="AO1995" s="13" t="n">
        <v>0.0227272727272727</v>
      </c>
      <c r="AP1995" s="11" t="n">
        <v>2</v>
      </c>
      <c r="AQ1995" s="11" t="n">
        <v>1</v>
      </c>
      <c r="AR1995" s="13" t="n">
        <v>0.0444444444444445</v>
      </c>
      <c r="AS1995" s="13" t="n">
        <v>0.0222222222222222</v>
      </c>
      <c r="AT1995" s="14" t="n">
        <f aca="false">SUMIFS(시도_소아과개폐업!$C$5:$C$293,시도_소아과개폐업!$A$5:$A$293,$D1995,시도_소아과개폐업!$B$5:$B$293,$B1995)</f>
        <v>21</v>
      </c>
      <c r="AU1995" s="14" t="n">
        <f aca="false">SUMIFS(시도_소아과개폐업!$D$5:$D$293,시도_소아과개폐업!$A$5:$A$293,$D1995,시도_소아과개폐업!$B$5:$B$293,$B1995)</f>
        <v>12</v>
      </c>
      <c r="AV1995" s="14" t="n">
        <f aca="false">SUMIFS(시도_소아과개폐업!$F$5:$F$293,시도_소아과개폐업!$A$5:$A$293,$D1995,시도_소아과개폐업!$B$5:$B$293,$B1995)</f>
        <v>9</v>
      </c>
      <c r="AW1995" s="15" t="n">
        <f aca="false">SUMIFS(시도_소아과개폐업!$G$5:$G$293,시도_소아과개폐업!$A$5:$A$293,$D1995,시도_소아과개폐업!$B$5:$B$293,$B1995)</f>
        <v>0.176470588235294</v>
      </c>
      <c r="AX1995" s="14" t="n">
        <f aca="false">SUMIFS(시도_소아과개폐업!$H$5:$H$293,시도_소아과개폐업!$A$5:$A$293,$D1995,시도_소아과개폐업!$B$5:$B$293,$B1995)</f>
        <v>33</v>
      </c>
      <c r="AY1995" s="14" t="n">
        <f aca="false">SUMIFS(시군구_병원급!$E$5:$E$3668,시군구_병원급!$A$5:$A$3668,$A1995,시군구_병원급!$D$5:$D$3668,$D1995)</f>
        <v>1</v>
      </c>
      <c r="AZ1995" s="14" t="n">
        <f aca="false">SUMIFS(시군구_병원급!$F$5:$F$3668,시군구_병원급!$A$5:$A$3668,$A1995,시군구_병원급!$D$5:$D$3668,$D1995)</f>
        <v>1</v>
      </c>
      <c r="BA1995" s="14" t="n">
        <f aca="false">SUMIFS(시군구_병원급!$G$5:$G$3668,시군구_병원급!$A$5:$A$3668,$A1995,시군구_병원급!$D$5:$D$3668,$D1995)</f>
        <v>2</v>
      </c>
      <c r="BB1995" s="14" t="n">
        <f aca="false">SUMIFS(시군구_병원급!$H$5:$H$3668,시군구_병원급!$A$5:$A$3668,$A1995,시군구_병원급!$D$5:$D$3668,$D1995)</f>
        <v>9</v>
      </c>
      <c r="BC1995" s="16" t="n">
        <f aca="false">K1995+AY1995</f>
        <v>3</v>
      </c>
      <c r="BD1995" s="17" t="n">
        <f aca="false">IF(E1995=0,"",(K1995+AY1995)/E1995*1000)</f>
        <v>1.1359333585763</v>
      </c>
      <c r="BE1995" s="16" t="n">
        <f aca="false">AY1995-SUMIFS(시군구_병원급!$E$5:$E$3668,시군구_병원급!$A$5:$A$3668,$A1995,시군구_병원급!$D$5:$D$3668,$D1995-3)</f>
        <v>0</v>
      </c>
      <c r="BF1995" s="16" t="n">
        <f aca="false">IF(AY1995=0,1,0)</f>
        <v>0</v>
      </c>
      <c r="BG1995" s="16" t="n">
        <f aca="false">IF(K1995+AY1995=0,1,0)</f>
        <v>0</v>
      </c>
      <c r="BH1995" s="16" t="n">
        <f aca="false">AF1995+AG1995+AH1995</f>
        <v>5</v>
      </c>
      <c r="BI1995" s="18" t="n">
        <f aca="false">IF(H1995=0,"",BH1995/H1995)</f>
        <v>0.116279069767442</v>
      </c>
      <c r="BJ1995" s="16" t="n">
        <f aca="false">IF(AP1995="","",AP1995+AN1995)</f>
        <v>3</v>
      </c>
    </row>
    <row r="1996" customFormat="false" ht="15" hidden="false" customHeight="true" outlineLevel="0" collapsed="false">
      <c r="A1996" s="9" t="s">
        <v>378</v>
      </c>
      <c r="B1996" s="10" t="s">
        <v>364</v>
      </c>
      <c r="C1996" s="10" t="s">
        <v>379</v>
      </c>
      <c r="D1996" s="9" t="n">
        <v>2024</v>
      </c>
      <c r="E1996" s="11" t="n">
        <v>1930</v>
      </c>
      <c r="F1996" s="11" t="n">
        <v>268</v>
      </c>
      <c r="G1996" s="11" t="n">
        <v>273</v>
      </c>
      <c r="H1996" s="11" t="n">
        <v>24</v>
      </c>
      <c r="I1996" s="11" t="n">
        <v>1022</v>
      </c>
      <c r="J1996" s="11" t="n">
        <v>736</v>
      </c>
      <c r="K1996" s="11" t="n">
        <v>3</v>
      </c>
      <c r="L1996" s="12" t="n">
        <v>12.4352331606218</v>
      </c>
      <c r="M1996" s="12" t="n">
        <v>1.55440414507772</v>
      </c>
      <c r="N1996" s="13" t="n">
        <v>0.720156555772994</v>
      </c>
      <c r="O1996" s="13" t="n">
        <v>0.529533678756477</v>
      </c>
      <c r="P1996" s="13" t="n">
        <v>0.141450777202073</v>
      </c>
      <c r="Q1996" s="13" t="n">
        <v>-0.229540918163673</v>
      </c>
      <c r="R1996" s="13" t="n">
        <v>-0.130573248407643</v>
      </c>
      <c r="S1996" s="11" t="n">
        <v>0</v>
      </c>
      <c r="T1996" s="13" t="n">
        <v>-0.111111111111111</v>
      </c>
      <c r="U1996" s="13" t="n">
        <v>-0.118965517241379</v>
      </c>
      <c r="V1996" s="11" t="n">
        <v>0</v>
      </c>
      <c r="W1996" s="13"/>
      <c r="X1996" s="11"/>
      <c r="Y1996" s="11"/>
      <c r="Z1996" s="11"/>
      <c r="AA1996" s="11"/>
      <c r="AB1996" s="10" t="s">
        <v>516</v>
      </c>
      <c r="AC1996" s="11" t="n">
        <v>11</v>
      </c>
      <c r="AD1996" s="11" t="n">
        <v>8</v>
      </c>
      <c r="AE1996" s="11" t="n">
        <v>2</v>
      </c>
      <c r="AF1996" s="11" t="n">
        <v>1</v>
      </c>
      <c r="AG1996" s="11" t="n">
        <v>2</v>
      </c>
      <c r="AH1996" s="11" t="n">
        <v>0</v>
      </c>
      <c r="AI1996" s="13" t="n">
        <v>0.458333333333333</v>
      </c>
      <c r="AJ1996" s="13" t="n">
        <v>0.333333333333333</v>
      </c>
      <c r="AK1996" s="13" t="n">
        <v>0.0833333333333333</v>
      </c>
      <c r="AL1996" s="13" t="n">
        <v>0.0416666666666667</v>
      </c>
      <c r="AM1996" s="13" t="n">
        <v>0.0833333333333333</v>
      </c>
      <c r="AN1996" s="11" t="n">
        <v>3</v>
      </c>
      <c r="AO1996" s="13" t="n">
        <v>0.111111111111111</v>
      </c>
      <c r="AP1996" s="11" t="n">
        <v>2</v>
      </c>
      <c r="AQ1996" s="11" t="n">
        <v>0</v>
      </c>
      <c r="AR1996" s="13" t="n">
        <v>0.0689655172413793</v>
      </c>
      <c r="AS1996" s="13" t="n">
        <v>0</v>
      </c>
      <c r="AT1996" s="14" t="n">
        <f aca="false">SUMIFS(시도_소아과개폐업!$C$5:$C$293,시도_소아과개폐업!$A$5:$A$293,$D1996,시도_소아과개폐업!$B$5:$B$293,$B1996)</f>
        <v>21</v>
      </c>
      <c r="AU1996" s="14" t="n">
        <f aca="false">SUMIFS(시도_소아과개폐업!$D$5:$D$293,시도_소아과개폐업!$A$5:$A$293,$D1996,시도_소아과개폐업!$B$5:$B$293,$B1996)</f>
        <v>12</v>
      </c>
      <c r="AV1996" s="14" t="n">
        <f aca="false">SUMIFS(시도_소아과개폐업!$F$5:$F$293,시도_소아과개폐업!$A$5:$A$293,$D1996,시도_소아과개폐업!$B$5:$B$293,$B1996)</f>
        <v>9</v>
      </c>
      <c r="AW1996" s="15" t="n">
        <f aca="false">SUMIFS(시도_소아과개폐업!$G$5:$G$293,시도_소아과개폐업!$A$5:$A$293,$D1996,시도_소아과개폐업!$B$5:$B$293,$B1996)</f>
        <v>0.176470588235294</v>
      </c>
      <c r="AX1996" s="14" t="n">
        <f aca="false">SUMIFS(시도_소아과개폐업!$H$5:$H$293,시도_소아과개폐업!$A$5:$A$293,$D1996,시도_소아과개폐업!$B$5:$B$293,$B1996)</f>
        <v>33</v>
      </c>
      <c r="AY1996" s="14" t="n">
        <f aca="false">SUMIFS(시군구_병원급!$E$5:$E$3668,시군구_병원급!$A$5:$A$3668,$A1996,시군구_병원급!$D$5:$D$3668,$D1996)</f>
        <v>2</v>
      </c>
      <c r="AZ1996" s="14" t="n">
        <f aca="false">SUMIFS(시군구_병원급!$F$5:$F$3668,시군구_병원급!$A$5:$A$3668,$A1996,시군구_병원급!$D$5:$D$3668,$D1996)</f>
        <v>2</v>
      </c>
      <c r="BA1996" s="14" t="n">
        <f aca="false">SUMIFS(시군구_병원급!$G$5:$G$3668,시군구_병원급!$A$5:$A$3668,$A1996,시군구_병원급!$D$5:$D$3668,$D1996)</f>
        <v>3</v>
      </c>
      <c r="BB1996" s="14" t="n">
        <f aca="false">SUMIFS(시군구_병원급!$H$5:$H$3668,시군구_병원급!$A$5:$A$3668,$A1996,시군구_병원급!$D$5:$D$3668,$D1996)</f>
        <v>7</v>
      </c>
      <c r="BC1996" s="16" t="n">
        <f aca="false">K1996+AY1996</f>
        <v>5</v>
      </c>
      <c r="BD1996" s="17" t="n">
        <f aca="false">IF(E1996=0,"",(K1996+AY1996)/E1996*1000)</f>
        <v>2.59067357512953</v>
      </c>
      <c r="BE1996" s="16" t="n">
        <f aca="false">AY1996-SUMIFS(시군구_병원급!$E$5:$E$3668,시군구_병원급!$A$5:$A$3668,$A1996,시군구_병원급!$D$5:$D$3668,$D1996-3)</f>
        <v>0</v>
      </c>
      <c r="BF1996" s="16" t="n">
        <f aca="false">IF(AY1996=0,1,0)</f>
        <v>0</v>
      </c>
      <c r="BG1996" s="16" t="n">
        <f aca="false">IF(K1996+AY1996=0,1,0)</f>
        <v>0</v>
      </c>
      <c r="BH1996" s="16" t="n">
        <f aca="false">AF1996+AG1996+AH1996</f>
        <v>3</v>
      </c>
      <c r="BI1996" s="18" t="n">
        <f aca="false">IF(H1996=0,"",BH1996/H1996)</f>
        <v>0.125</v>
      </c>
      <c r="BJ1996" s="16" t="n">
        <f aca="false">IF(AP1996="","",AP1996+AN1996)</f>
        <v>5</v>
      </c>
    </row>
    <row r="1997" customFormat="false" ht="15" hidden="false" customHeight="true" outlineLevel="0" collapsed="false">
      <c r="A1997" s="9" t="s">
        <v>380</v>
      </c>
      <c r="B1997" s="10" t="s">
        <v>364</v>
      </c>
      <c r="C1997" s="10" t="s">
        <v>381</v>
      </c>
      <c r="D1997" s="9" t="n">
        <v>2024</v>
      </c>
      <c r="E1997" s="11" t="n">
        <v>1495</v>
      </c>
      <c r="F1997" s="11" t="n">
        <v>232</v>
      </c>
      <c r="G1997" s="11" t="n">
        <v>240</v>
      </c>
      <c r="H1997" s="11" t="n">
        <v>30</v>
      </c>
      <c r="I1997" s="11" t="n">
        <v>1142</v>
      </c>
      <c r="J1997" s="11" t="n">
        <v>840</v>
      </c>
      <c r="K1997" s="11" t="n">
        <v>1</v>
      </c>
      <c r="L1997" s="12" t="n">
        <v>20.066889632107</v>
      </c>
      <c r="M1997" s="12" t="n">
        <v>0.668896321070234</v>
      </c>
      <c r="N1997" s="13" t="n">
        <v>0.735551663747811</v>
      </c>
      <c r="O1997" s="13" t="n">
        <v>0.763879598662207</v>
      </c>
      <c r="P1997" s="13" t="n">
        <v>0.160535117056856</v>
      </c>
      <c r="Q1997" s="13" t="n">
        <v>-0.260267194458189</v>
      </c>
      <c r="R1997" s="13" t="n">
        <v>-0.2</v>
      </c>
      <c r="S1997" s="11" t="n">
        <v>0</v>
      </c>
      <c r="T1997" s="13" t="n">
        <v>-0.032258064516129</v>
      </c>
      <c r="U1997" s="13" t="n">
        <v>-0.0230966638152267</v>
      </c>
      <c r="V1997" s="11" t="n">
        <v>0</v>
      </c>
      <c r="W1997" s="13"/>
      <c r="X1997" s="11"/>
      <c r="Y1997" s="11"/>
      <c r="Z1997" s="11"/>
      <c r="AA1997" s="11"/>
      <c r="AB1997" s="10" t="s">
        <v>516</v>
      </c>
      <c r="AC1997" s="11" t="n">
        <v>5</v>
      </c>
      <c r="AD1997" s="11" t="n">
        <v>11</v>
      </c>
      <c r="AE1997" s="11" t="n">
        <v>9</v>
      </c>
      <c r="AF1997" s="11" t="n">
        <v>0</v>
      </c>
      <c r="AG1997" s="11" t="n">
        <v>5</v>
      </c>
      <c r="AH1997" s="11" t="n">
        <v>0</v>
      </c>
      <c r="AI1997" s="13" t="n">
        <v>0.166666666666667</v>
      </c>
      <c r="AJ1997" s="13" t="n">
        <v>0.366666666666667</v>
      </c>
      <c r="AK1997" s="13" t="n">
        <v>0.3</v>
      </c>
      <c r="AL1997" s="13" t="n">
        <v>0</v>
      </c>
      <c r="AM1997" s="13" t="n">
        <v>0.166666666666667</v>
      </c>
      <c r="AN1997" s="11" t="n">
        <v>0</v>
      </c>
      <c r="AO1997" s="13" t="n">
        <v>0</v>
      </c>
      <c r="AP1997" s="11" t="n">
        <v>1</v>
      </c>
      <c r="AQ1997" s="11" t="n">
        <v>0</v>
      </c>
      <c r="AR1997" s="13" t="n">
        <v>0.032258064516129</v>
      </c>
      <c r="AS1997" s="13" t="n">
        <v>0</v>
      </c>
      <c r="AT1997" s="14" t="n">
        <f aca="false">SUMIFS(시도_소아과개폐업!$C$5:$C$293,시도_소아과개폐업!$A$5:$A$293,$D1997,시도_소아과개폐업!$B$5:$B$293,$B1997)</f>
        <v>21</v>
      </c>
      <c r="AU1997" s="14" t="n">
        <f aca="false">SUMIFS(시도_소아과개폐업!$D$5:$D$293,시도_소아과개폐업!$A$5:$A$293,$D1997,시도_소아과개폐업!$B$5:$B$293,$B1997)</f>
        <v>12</v>
      </c>
      <c r="AV1997" s="14" t="n">
        <f aca="false">SUMIFS(시도_소아과개폐업!$F$5:$F$293,시도_소아과개폐업!$A$5:$A$293,$D1997,시도_소아과개폐업!$B$5:$B$293,$B1997)</f>
        <v>9</v>
      </c>
      <c r="AW1997" s="15" t="n">
        <f aca="false">SUMIFS(시도_소아과개폐업!$G$5:$G$293,시도_소아과개폐업!$A$5:$A$293,$D1997,시도_소아과개폐업!$B$5:$B$293,$B1997)</f>
        <v>0.176470588235294</v>
      </c>
      <c r="AX1997" s="14" t="n">
        <f aca="false">SUMIFS(시도_소아과개폐업!$H$5:$H$293,시도_소아과개폐업!$A$5:$A$293,$D1997,시도_소아과개폐업!$B$5:$B$293,$B1997)</f>
        <v>33</v>
      </c>
      <c r="AY1997" s="14" t="n">
        <f aca="false">SUMIFS(시군구_병원급!$E$5:$E$3668,시군구_병원급!$A$5:$A$3668,$A1997,시군구_병원급!$D$5:$D$3668,$D1997)</f>
        <v>1</v>
      </c>
      <c r="AZ1997" s="14" t="n">
        <f aca="false">SUMIFS(시군구_병원급!$F$5:$F$3668,시군구_병원급!$A$5:$A$3668,$A1997,시군구_병원급!$D$5:$D$3668,$D1997)</f>
        <v>1</v>
      </c>
      <c r="BA1997" s="14" t="n">
        <f aca="false">SUMIFS(시군구_병원급!$G$5:$G$3668,시군구_병원급!$A$5:$A$3668,$A1997,시군구_병원급!$D$5:$D$3668,$D1997)</f>
        <v>2</v>
      </c>
      <c r="BB1997" s="14" t="n">
        <f aca="false">SUMIFS(시군구_병원급!$H$5:$H$3668,시군구_병원급!$A$5:$A$3668,$A1997,시군구_병원급!$D$5:$D$3668,$D1997)</f>
        <v>4</v>
      </c>
      <c r="BC1997" s="16" t="n">
        <f aca="false">K1997+AY1997</f>
        <v>2</v>
      </c>
      <c r="BD1997" s="17" t="n">
        <f aca="false">IF(E1997=0,"",(K1997+AY1997)/E1997*1000)</f>
        <v>1.33779264214047</v>
      </c>
      <c r="BE1997" s="16" t="n">
        <f aca="false">AY1997-SUMIFS(시군구_병원급!$E$5:$E$3668,시군구_병원급!$A$5:$A$3668,$A1997,시군구_병원급!$D$5:$D$3668,$D1997-3)</f>
        <v>0</v>
      </c>
      <c r="BF1997" s="16" t="n">
        <f aca="false">IF(AY1997=0,1,0)</f>
        <v>0</v>
      </c>
      <c r="BG1997" s="16" t="n">
        <f aca="false">IF(K1997+AY1997=0,1,0)</f>
        <v>0</v>
      </c>
      <c r="BH1997" s="16" t="n">
        <f aca="false">AF1997+AG1997+AH1997</f>
        <v>5</v>
      </c>
      <c r="BI1997" s="18" t="n">
        <f aca="false">IF(H1997=0,"",BH1997/H1997)</f>
        <v>0.166666666666667</v>
      </c>
      <c r="BJ1997" s="16" t="n">
        <f aca="false">IF(AP1997="","",AP1997+AN1997)</f>
        <v>1</v>
      </c>
    </row>
    <row r="1998" customFormat="false" ht="15" hidden="false" customHeight="true" outlineLevel="0" collapsed="false">
      <c r="A1998" s="9" t="s">
        <v>382</v>
      </c>
      <c r="B1998" s="10" t="s">
        <v>364</v>
      </c>
      <c r="C1998" s="10" t="s">
        <v>383</v>
      </c>
      <c r="D1998" s="9" t="n">
        <v>2024</v>
      </c>
      <c r="E1998" s="11" t="n">
        <v>7729</v>
      </c>
      <c r="F1998" s="11" t="n">
        <v>1178</v>
      </c>
      <c r="G1998" s="11" t="n">
        <v>1211</v>
      </c>
      <c r="H1998" s="11" t="n">
        <v>128</v>
      </c>
      <c r="I1998" s="11" t="n">
        <v>6848</v>
      </c>
      <c r="J1998" s="11" t="n">
        <v>4613</v>
      </c>
      <c r="K1998" s="11" t="n">
        <v>11</v>
      </c>
      <c r="L1998" s="12" t="n">
        <v>16.5610040108682</v>
      </c>
      <c r="M1998" s="12" t="n">
        <v>1.42321128218398</v>
      </c>
      <c r="N1998" s="13" t="n">
        <v>0.673627336448598</v>
      </c>
      <c r="O1998" s="13" t="n">
        <v>0.886013714581447</v>
      </c>
      <c r="P1998" s="13" t="n">
        <v>0.156682623884073</v>
      </c>
      <c r="Q1998" s="13" t="n">
        <v>-0.251863323976382</v>
      </c>
      <c r="R1998" s="13" t="n">
        <v>-0.140525195173882</v>
      </c>
      <c r="S1998" s="11" t="n">
        <v>0</v>
      </c>
      <c r="T1998" s="13" t="n">
        <v>-0.0229007633587787</v>
      </c>
      <c r="U1998" s="13" t="n">
        <v>-0.057138923309927</v>
      </c>
      <c r="V1998" s="11" t="n">
        <v>0</v>
      </c>
      <c r="W1998" s="13"/>
      <c r="X1998" s="11"/>
      <c r="Y1998" s="11"/>
      <c r="Z1998" s="11"/>
      <c r="AA1998" s="11"/>
      <c r="AB1998" s="10" t="s">
        <v>516</v>
      </c>
      <c r="AC1998" s="11" t="n">
        <v>23</v>
      </c>
      <c r="AD1998" s="11" t="n">
        <v>64</v>
      </c>
      <c r="AE1998" s="11" t="n">
        <v>27</v>
      </c>
      <c r="AF1998" s="11" t="n">
        <v>3</v>
      </c>
      <c r="AG1998" s="11" t="n">
        <v>11</v>
      </c>
      <c r="AH1998" s="11" t="n">
        <v>0</v>
      </c>
      <c r="AI1998" s="13" t="n">
        <v>0.1796875</v>
      </c>
      <c r="AJ1998" s="13" t="n">
        <v>0.5</v>
      </c>
      <c r="AK1998" s="13" t="n">
        <v>0.2109375</v>
      </c>
      <c r="AL1998" s="13" t="n">
        <v>0.0234375</v>
      </c>
      <c r="AM1998" s="13" t="n">
        <v>0.0859375</v>
      </c>
      <c r="AN1998" s="11" t="n">
        <v>0</v>
      </c>
      <c r="AO1998" s="13" t="n">
        <v>0</v>
      </c>
      <c r="AP1998" s="11" t="n">
        <v>10</v>
      </c>
      <c r="AQ1998" s="11" t="n">
        <v>4</v>
      </c>
      <c r="AR1998" s="13" t="n">
        <v>0.0746268656716418</v>
      </c>
      <c r="AS1998" s="13" t="n">
        <v>0.0298507462686567</v>
      </c>
      <c r="AT1998" s="14" t="n">
        <f aca="false">SUMIFS(시도_소아과개폐업!$C$5:$C$293,시도_소아과개폐업!$A$5:$A$293,$D1998,시도_소아과개폐업!$B$5:$B$293,$B1998)</f>
        <v>21</v>
      </c>
      <c r="AU1998" s="14" t="n">
        <f aca="false">SUMIFS(시도_소아과개폐업!$D$5:$D$293,시도_소아과개폐업!$A$5:$A$293,$D1998,시도_소아과개폐업!$B$5:$B$293,$B1998)</f>
        <v>12</v>
      </c>
      <c r="AV1998" s="14" t="n">
        <f aca="false">SUMIFS(시도_소아과개폐업!$F$5:$F$293,시도_소아과개폐업!$A$5:$A$293,$D1998,시도_소아과개폐업!$B$5:$B$293,$B1998)</f>
        <v>9</v>
      </c>
      <c r="AW1998" s="15" t="n">
        <f aca="false">SUMIFS(시도_소아과개폐업!$G$5:$G$293,시도_소아과개폐업!$A$5:$A$293,$D1998,시도_소아과개폐업!$B$5:$B$293,$B1998)</f>
        <v>0.176470588235294</v>
      </c>
      <c r="AX1998" s="14" t="n">
        <f aca="false">SUMIFS(시도_소아과개폐업!$H$5:$H$293,시도_소아과개폐업!$A$5:$A$293,$D1998,시도_소아과개폐업!$B$5:$B$293,$B1998)</f>
        <v>33</v>
      </c>
      <c r="AY1998" s="14" t="n">
        <f aca="false">SUMIFS(시군구_병원급!$E$5:$E$3668,시군구_병원급!$A$5:$A$3668,$A1998,시군구_병원급!$D$5:$D$3668,$D1998)</f>
        <v>3</v>
      </c>
      <c r="AZ1998" s="14" t="n">
        <f aca="false">SUMIFS(시군구_병원급!$F$5:$F$3668,시군구_병원급!$A$5:$A$3668,$A1998,시군구_병원급!$D$5:$D$3668,$D1998)</f>
        <v>2</v>
      </c>
      <c r="BA1998" s="14" t="n">
        <f aca="false">SUMIFS(시군구_병원급!$G$5:$G$3668,시군구_병원급!$A$5:$A$3668,$A1998,시군구_병원급!$D$5:$D$3668,$D1998)</f>
        <v>7</v>
      </c>
      <c r="BB1998" s="14" t="n">
        <f aca="false">SUMIFS(시군구_병원급!$H$5:$H$3668,시군구_병원급!$A$5:$A$3668,$A1998,시군구_병원급!$D$5:$D$3668,$D1998)</f>
        <v>19</v>
      </c>
      <c r="BC1998" s="16" t="n">
        <f aca="false">K1998+AY1998</f>
        <v>14</v>
      </c>
      <c r="BD1998" s="17" t="n">
        <f aca="false">IF(E1998=0,"",(K1998+AY1998)/E1998*1000)</f>
        <v>1.81135981368871</v>
      </c>
      <c r="BE1998" s="16" t="n">
        <f aca="false">AY1998-SUMIFS(시군구_병원급!$E$5:$E$3668,시군구_병원급!$A$5:$A$3668,$A1998,시군구_병원급!$D$5:$D$3668,$D1998-3)</f>
        <v>-1</v>
      </c>
      <c r="BF1998" s="16" t="n">
        <f aca="false">IF(AY1998=0,1,0)</f>
        <v>0</v>
      </c>
      <c r="BG1998" s="16" t="n">
        <f aca="false">IF(K1998+AY1998=0,1,0)</f>
        <v>0</v>
      </c>
      <c r="BH1998" s="16" t="n">
        <f aca="false">AF1998+AG1998+AH1998</f>
        <v>14</v>
      </c>
      <c r="BI1998" s="18" t="n">
        <f aca="false">IF(H1998=0,"",BH1998/H1998)</f>
        <v>0.109375</v>
      </c>
      <c r="BJ1998" s="16" t="n">
        <f aca="false">IF(AP1998="","",AP1998+AN1998)</f>
        <v>10</v>
      </c>
    </row>
    <row r="1999" customFormat="false" ht="15" hidden="false" customHeight="true" outlineLevel="0" collapsed="false">
      <c r="A1999" s="9" t="s">
        <v>384</v>
      </c>
      <c r="B1999" s="10" t="s">
        <v>364</v>
      </c>
      <c r="C1999" s="10" t="s">
        <v>385</v>
      </c>
      <c r="D1999" s="9" t="n">
        <v>2024</v>
      </c>
      <c r="E1999" s="11" t="n">
        <v>840</v>
      </c>
      <c r="F1999" s="11" t="n">
        <v>134</v>
      </c>
      <c r="G1999" s="11" t="n">
        <v>142</v>
      </c>
      <c r="H1999" s="11" t="n">
        <v>13</v>
      </c>
      <c r="I1999" s="11" t="n">
        <v>853</v>
      </c>
      <c r="J1999" s="11" t="n">
        <v>356</v>
      </c>
      <c r="K1999" s="11" t="n">
        <v>0</v>
      </c>
      <c r="L1999" s="12" t="n">
        <v>15.4761904761905</v>
      </c>
      <c r="M1999" s="12" t="n">
        <v>0</v>
      </c>
      <c r="N1999" s="13" t="n">
        <v>0.417350527549824</v>
      </c>
      <c r="O1999" s="13" t="n">
        <v>1.01547619047619</v>
      </c>
      <c r="P1999" s="13" t="n">
        <v>0.169047619047619</v>
      </c>
      <c r="Q1999" s="13" t="n">
        <v>-0.22723091076357</v>
      </c>
      <c r="R1999" s="13" t="n">
        <v>-0.202247191011236</v>
      </c>
      <c r="S1999" s="11" t="n">
        <v>0</v>
      </c>
      <c r="T1999" s="13" t="n">
        <v>0</v>
      </c>
      <c r="U1999" s="13" t="n">
        <v>-0.026255707762557</v>
      </c>
      <c r="V1999" s="11" t="n">
        <v>1</v>
      </c>
      <c r="W1999" s="13"/>
      <c r="X1999" s="11"/>
      <c r="Y1999" s="11"/>
      <c r="Z1999" s="11"/>
      <c r="AA1999" s="11"/>
      <c r="AB1999" s="10" t="s">
        <v>516</v>
      </c>
      <c r="AC1999" s="11" t="n">
        <v>7</v>
      </c>
      <c r="AD1999" s="11" t="n">
        <v>0</v>
      </c>
      <c r="AE1999" s="11" t="n">
        <v>0</v>
      </c>
      <c r="AF1999" s="11" t="n">
        <v>0</v>
      </c>
      <c r="AG1999" s="11" t="n">
        <v>6</v>
      </c>
      <c r="AH1999" s="11" t="n">
        <v>0</v>
      </c>
      <c r="AI1999" s="13" t="n">
        <v>0.538461538461538</v>
      </c>
      <c r="AJ1999" s="13" t="n">
        <v>0</v>
      </c>
      <c r="AK1999" s="13" t="n">
        <v>0</v>
      </c>
      <c r="AL1999" s="13" t="n">
        <v>0</v>
      </c>
      <c r="AM1999" s="13" t="n">
        <v>0.461538461538462</v>
      </c>
      <c r="AN1999" s="11" t="n">
        <v>0</v>
      </c>
      <c r="AO1999" s="13" t="n">
        <v>0</v>
      </c>
      <c r="AP1999" s="11" t="n">
        <v>1</v>
      </c>
      <c r="AQ1999" s="11" t="n">
        <v>1</v>
      </c>
      <c r="AR1999" s="13" t="n">
        <v>0.0769230769230769</v>
      </c>
      <c r="AS1999" s="13" t="n">
        <v>0.0769230769230769</v>
      </c>
      <c r="AT1999" s="14" t="n">
        <f aca="false">SUMIFS(시도_소아과개폐업!$C$5:$C$293,시도_소아과개폐업!$A$5:$A$293,$D1999,시도_소아과개폐업!$B$5:$B$293,$B1999)</f>
        <v>21</v>
      </c>
      <c r="AU1999" s="14" t="n">
        <f aca="false">SUMIFS(시도_소아과개폐업!$D$5:$D$293,시도_소아과개폐업!$A$5:$A$293,$D1999,시도_소아과개폐업!$B$5:$B$293,$B1999)</f>
        <v>12</v>
      </c>
      <c r="AV1999" s="14" t="n">
        <f aca="false">SUMIFS(시도_소아과개폐업!$F$5:$F$293,시도_소아과개폐업!$A$5:$A$293,$D1999,시도_소아과개폐업!$B$5:$B$293,$B1999)</f>
        <v>9</v>
      </c>
      <c r="AW1999" s="15" t="n">
        <f aca="false">SUMIFS(시도_소아과개폐업!$G$5:$G$293,시도_소아과개폐업!$A$5:$A$293,$D1999,시도_소아과개폐업!$B$5:$B$293,$B1999)</f>
        <v>0.176470588235294</v>
      </c>
      <c r="AX1999" s="14" t="n">
        <f aca="false">SUMIFS(시도_소아과개폐업!$H$5:$H$293,시도_소아과개폐업!$A$5:$A$293,$D1999,시도_소아과개폐업!$B$5:$B$293,$B1999)</f>
        <v>33</v>
      </c>
      <c r="AY1999" s="14" t="n">
        <f aca="false">SUMIFS(시군구_병원급!$E$5:$E$3668,시군구_병원급!$A$5:$A$3668,$A1999,시군구_병원급!$D$5:$D$3668,$D1999)</f>
        <v>2</v>
      </c>
      <c r="AZ1999" s="14" t="n">
        <f aca="false">SUMIFS(시군구_병원급!$F$5:$F$3668,시군구_병원급!$A$5:$A$3668,$A1999,시군구_병원급!$D$5:$D$3668,$D1999)</f>
        <v>0</v>
      </c>
      <c r="BA1999" s="14" t="n">
        <f aca="false">SUMIFS(시군구_병원급!$G$5:$G$3668,시군구_병원급!$A$5:$A$3668,$A1999,시군구_병원급!$D$5:$D$3668,$D1999)</f>
        <v>2</v>
      </c>
      <c r="BB1999" s="14" t="n">
        <f aca="false">SUMIFS(시군구_병원급!$H$5:$H$3668,시군구_병원급!$A$5:$A$3668,$A1999,시군구_병원급!$D$5:$D$3668,$D1999)</f>
        <v>8</v>
      </c>
      <c r="BC1999" s="16" t="n">
        <f aca="false">K1999+AY1999</f>
        <v>2</v>
      </c>
      <c r="BD1999" s="17" t="n">
        <f aca="false">IF(E1999=0,"",(K1999+AY1999)/E1999*1000)</f>
        <v>2.38095238095238</v>
      </c>
      <c r="BE1999" s="16" t="n">
        <f aca="false">AY1999-SUMIFS(시군구_병원급!$E$5:$E$3668,시군구_병원급!$A$5:$A$3668,$A1999,시군구_병원급!$D$5:$D$3668,$D1999-3)</f>
        <v>0</v>
      </c>
      <c r="BF1999" s="16" t="n">
        <f aca="false">IF(AY1999=0,1,0)</f>
        <v>0</v>
      </c>
      <c r="BG1999" s="16" t="n">
        <f aca="false">IF(K1999+AY1999=0,1,0)</f>
        <v>0</v>
      </c>
      <c r="BH1999" s="16" t="n">
        <f aca="false">AF1999+AG1999+AH1999</f>
        <v>6</v>
      </c>
      <c r="BI1999" s="18" t="n">
        <f aca="false">IF(H1999=0,"",BH1999/H1999)</f>
        <v>0.461538461538462</v>
      </c>
      <c r="BJ1999" s="16" t="n">
        <f aca="false">IF(AP1999="","",AP1999+AN1999)</f>
        <v>1</v>
      </c>
    </row>
    <row r="2000" customFormat="false" ht="15" hidden="false" customHeight="true" outlineLevel="0" collapsed="false">
      <c r="A2000" s="9" t="s">
        <v>386</v>
      </c>
      <c r="B2000" s="10" t="s">
        <v>364</v>
      </c>
      <c r="C2000" s="10" t="s">
        <v>387</v>
      </c>
      <c r="D2000" s="9" t="n">
        <v>2024</v>
      </c>
      <c r="E2000" s="11" t="n">
        <v>442</v>
      </c>
      <c r="F2000" s="11" t="n">
        <v>69</v>
      </c>
      <c r="G2000" s="11" t="n">
        <v>76</v>
      </c>
      <c r="H2000" s="11" t="n">
        <v>8</v>
      </c>
      <c r="I2000" s="11" t="n">
        <v>340</v>
      </c>
      <c r="J2000" s="11" t="n">
        <v>166</v>
      </c>
      <c r="K2000" s="11" t="n">
        <v>0</v>
      </c>
      <c r="L2000" s="12" t="n">
        <v>18.0995475113122</v>
      </c>
      <c r="M2000" s="12" t="n">
        <v>0</v>
      </c>
      <c r="N2000" s="13" t="n">
        <v>0.488235294117647</v>
      </c>
      <c r="O2000" s="13" t="n">
        <v>0.769230769230769</v>
      </c>
      <c r="P2000" s="13" t="n">
        <v>0.171945701357466</v>
      </c>
      <c r="Q2000" s="13" t="n">
        <v>-0.103448275862069</v>
      </c>
      <c r="R2000" s="13" t="n">
        <v>-0.136363636363636</v>
      </c>
      <c r="S2000" s="11" t="n">
        <v>0</v>
      </c>
      <c r="T2000" s="13" t="n">
        <v>-0.111111111111111</v>
      </c>
      <c r="U2000" s="13" t="n">
        <v>-0.0285714285714286</v>
      </c>
      <c r="V2000" s="11" t="n">
        <v>1</v>
      </c>
      <c r="W2000" s="13"/>
      <c r="X2000" s="11"/>
      <c r="Y2000" s="11"/>
      <c r="Z2000" s="11"/>
      <c r="AA2000" s="11"/>
      <c r="AB2000" s="10" t="s">
        <v>516</v>
      </c>
      <c r="AC2000" s="11" t="n">
        <v>4</v>
      </c>
      <c r="AD2000" s="11" t="n">
        <v>0</v>
      </c>
      <c r="AE2000" s="11" t="n">
        <v>0</v>
      </c>
      <c r="AF2000" s="11" t="n">
        <v>1</v>
      </c>
      <c r="AG2000" s="11" t="n">
        <v>3</v>
      </c>
      <c r="AH2000" s="11" t="n">
        <v>0</v>
      </c>
      <c r="AI2000" s="13" t="n">
        <v>0.5</v>
      </c>
      <c r="AJ2000" s="13" t="n">
        <v>0</v>
      </c>
      <c r="AK2000" s="13" t="n">
        <v>0</v>
      </c>
      <c r="AL2000" s="13" t="n">
        <v>0.125</v>
      </c>
      <c r="AM2000" s="13" t="n">
        <v>0.375</v>
      </c>
      <c r="AN2000" s="11" t="n">
        <v>0</v>
      </c>
      <c r="AO2000" s="13" t="n">
        <v>0</v>
      </c>
      <c r="AP2000" s="11" t="n">
        <v>1</v>
      </c>
      <c r="AQ2000" s="11" t="n">
        <v>0</v>
      </c>
      <c r="AR2000" s="13" t="n">
        <v>0.111111111111111</v>
      </c>
      <c r="AS2000" s="13" t="n">
        <v>0</v>
      </c>
      <c r="AT2000" s="14" t="n">
        <f aca="false">SUMIFS(시도_소아과개폐업!$C$5:$C$293,시도_소아과개폐업!$A$5:$A$293,$D2000,시도_소아과개폐업!$B$5:$B$293,$B2000)</f>
        <v>21</v>
      </c>
      <c r="AU2000" s="14" t="n">
        <f aca="false">SUMIFS(시도_소아과개폐업!$D$5:$D$293,시도_소아과개폐업!$A$5:$A$293,$D2000,시도_소아과개폐업!$B$5:$B$293,$B2000)</f>
        <v>12</v>
      </c>
      <c r="AV2000" s="14" t="n">
        <f aca="false">SUMIFS(시도_소아과개폐업!$F$5:$F$293,시도_소아과개폐업!$A$5:$A$293,$D2000,시도_소아과개폐업!$B$5:$B$293,$B2000)</f>
        <v>9</v>
      </c>
      <c r="AW2000" s="15" t="n">
        <f aca="false">SUMIFS(시도_소아과개폐업!$G$5:$G$293,시도_소아과개폐업!$A$5:$A$293,$D2000,시도_소아과개폐업!$B$5:$B$293,$B2000)</f>
        <v>0.176470588235294</v>
      </c>
      <c r="AX2000" s="14" t="n">
        <f aca="false">SUMIFS(시도_소아과개폐업!$H$5:$H$293,시도_소아과개폐업!$A$5:$A$293,$D2000,시도_소아과개폐업!$B$5:$B$293,$B2000)</f>
        <v>33</v>
      </c>
      <c r="AY2000" s="14" t="n">
        <f aca="false">SUMIFS(시군구_병원급!$E$5:$E$3668,시군구_병원급!$A$5:$A$3668,$A2000,시군구_병원급!$D$5:$D$3668,$D2000)</f>
        <v>0</v>
      </c>
      <c r="AZ2000" s="14" t="n">
        <f aca="false">SUMIFS(시군구_병원급!$F$5:$F$3668,시군구_병원급!$A$5:$A$3668,$A2000,시군구_병원급!$D$5:$D$3668,$D2000)</f>
        <v>0</v>
      </c>
      <c r="BA2000" s="14" t="n">
        <f aca="false">SUMIFS(시군구_병원급!$G$5:$G$3668,시군구_병원급!$A$5:$A$3668,$A2000,시군구_병원급!$D$5:$D$3668,$D2000)</f>
        <v>0</v>
      </c>
      <c r="BB2000" s="14" t="n">
        <f aca="false">SUMIFS(시군구_병원급!$H$5:$H$3668,시군구_병원급!$A$5:$A$3668,$A2000,시군구_병원급!$D$5:$D$3668,$D2000)</f>
        <v>1</v>
      </c>
      <c r="BC2000" s="16" t="n">
        <f aca="false">K2000+AY2000</f>
        <v>0</v>
      </c>
      <c r="BD2000" s="17" t="n">
        <f aca="false">IF(E2000=0,"",(K2000+AY2000)/E2000*1000)</f>
        <v>0</v>
      </c>
      <c r="BE2000" s="16" t="n">
        <f aca="false">AY2000-SUMIFS(시군구_병원급!$E$5:$E$3668,시군구_병원급!$A$5:$A$3668,$A2000,시군구_병원급!$D$5:$D$3668,$D2000-3)</f>
        <v>0</v>
      </c>
      <c r="BF2000" s="16" t="n">
        <f aca="false">IF(AY2000=0,1,0)</f>
        <v>1</v>
      </c>
      <c r="BG2000" s="16" t="n">
        <f aca="false">IF(K2000+AY2000=0,1,0)</f>
        <v>1</v>
      </c>
      <c r="BH2000" s="16" t="n">
        <f aca="false">AF2000+AG2000+AH2000</f>
        <v>4</v>
      </c>
      <c r="BI2000" s="18" t="n">
        <f aca="false">IF(H2000=0,"",BH2000/H2000)</f>
        <v>0.5</v>
      </c>
      <c r="BJ2000" s="16" t="n">
        <f aca="false">IF(AP2000="","",AP2000+AN2000)</f>
        <v>1</v>
      </c>
    </row>
    <row r="2001" customFormat="false" ht="15" hidden="false" customHeight="true" outlineLevel="0" collapsed="false">
      <c r="A2001" s="9" t="s">
        <v>388</v>
      </c>
      <c r="B2001" s="10" t="s">
        <v>364</v>
      </c>
      <c r="C2001" s="10" t="s">
        <v>389</v>
      </c>
      <c r="D2001" s="9" t="n">
        <v>2024</v>
      </c>
      <c r="E2001" s="11" t="n">
        <v>223</v>
      </c>
      <c r="F2001" s="11" t="n">
        <v>24</v>
      </c>
      <c r="G2001" s="11" t="n">
        <v>25</v>
      </c>
      <c r="H2001" s="11" t="n">
        <v>5</v>
      </c>
      <c r="I2001" s="11" t="n">
        <v>220</v>
      </c>
      <c r="J2001" s="11" t="n">
        <v>123</v>
      </c>
      <c r="K2001" s="11" t="n">
        <v>0</v>
      </c>
      <c r="L2001" s="12" t="n">
        <v>22.4215246636771</v>
      </c>
      <c r="M2001" s="12" t="n">
        <v>0</v>
      </c>
      <c r="N2001" s="13" t="n">
        <v>0.559090909090909</v>
      </c>
      <c r="O2001" s="13" t="n">
        <v>0.986547085201794</v>
      </c>
      <c r="P2001" s="13" t="n">
        <v>0.112107623318386</v>
      </c>
      <c r="Q2001" s="13" t="n">
        <v>-0.371830985915493</v>
      </c>
      <c r="R2001" s="13" t="n">
        <v>-0.375</v>
      </c>
      <c r="S2001" s="11" t="n">
        <v>0</v>
      </c>
      <c r="T2001" s="13" t="n">
        <v>0</v>
      </c>
      <c r="U2001" s="13" t="n">
        <v>0</v>
      </c>
      <c r="V2001" s="11" t="n">
        <v>1</v>
      </c>
      <c r="W2001" s="13"/>
      <c r="X2001" s="11"/>
      <c r="Y2001" s="11"/>
      <c r="Z2001" s="11"/>
      <c r="AA2001" s="11"/>
      <c r="AB2001" s="10" t="s">
        <v>516</v>
      </c>
      <c r="AC2001" s="11" t="n">
        <v>4</v>
      </c>
      <c r="AD2001" s="11" t="n">
        <v>0</v>
      </c>
      <c r="AE2001" s="11" t="n">
        <v>0</v>
      </c>
      <c r="AF2001" s="11" t="n">
        <v>0</v>
      </c>
      <c r="AG2001" s="11" t="n">
        <v>1</v>
      </c>
      <c r="AH2001" s="11" t="n">
        <v>0</v>
      </c>
      <c r="AI2001" s="13" t="n">
        <v>0.8</v>
      </c>
      <c r="AJ2001" s="13" t="n">
        <v>0</v>
      </c>
      <c r="AK2001" s="13" t="n">
        <v>0</v>
      </c>
      <c r="AL2001" s="13" t="n">
        <v>0</v>
      </c>
      <c r="AM2001" s="13" t="n">
        <v>0.2</v>
      </c>
      <c r="AN2001" s="11" t="n">
        <v>0</v>
      </c>
      <c r="AO2001" s="13" t="n">
        <v>0</v>
      </c>
      <c r="AP2001" s="11" t="n">
        <v>0</v>
      </c>
      <c r="AQ2001" s="11" t="n">
        <v>0</v>
      </c>
      <c r="AR2001" s="13" t="n">
        <v>0</v>
      </c>
      <c r="AS2001" s="13" t="n">
        <v>0</v>
      </c>
      <c r="AT2001" s="14" t="n">
        <f aca="false">SUMIFS(시도_소아과개폐업!$C$5:$C$293,시도_소아과개폐업!$A$5:$A$293,$D2001,시도_소아과개폐업!$B$5:$B$293,$B2001)</f>
        <v>21</v>
      </c>
      <c r="AU2001" s="14" t="n">
        <f aca="false">SUMIFS(시도_소아과개폐업!$D$5:$D$293,시도_소아과개폐업!$A$5:$A$293,$D2001,시도_소아과개폐업!$B$5:$B$293,$B2001)</f>
        <v>12</v>
      </c>
      <c r="AV2001" s="14" t="n">
        <f aca="false">SUMIFS(시도_소아과개폐업!$F$5:$F$293,시도_소아과개폐업!$A$5:$A$293,$D2001,시도_소아과개폐업!$B$5:$B$293,$B2001)</f>
        <v>9</v>
      </c>
      <c r="AW2001" s="15" t="n">
        <f aca="false">SUMIFS(시도_소아과개폐업!$G$5:$G$293,시도_소아과개폐업!$A$5:$A$293,$D2001,시도_소아과개폐업!$B$5:$B$293,$B2001)</f>
        <v>0.176470588235294</v>
      </c>
      <c r="AX2001" s="14" t="n">
        <f aca="false">SUMIFS(시도_소아과개폐업!$H$5:$H$293,시도_소아과개폐업!$A$5:$A$293,$D2001,시도_소아과개폐업!$B$5:$B$293,$B2001)</f>
        <v>33</v>
      </c>
      <c r="AY2001" s="14" t="n">
        <f aca="false">SUMIFS(시군구_병원급!$E$5:$E$3668,시군구_병원급!$A$5:$A$3668,$A2001,시군구_병원급!$D$5:$D$3668,$D2001)</f>
        <v>0</v>
      </c>
      <c r="AZ2001" s="14" t="n">
        <f aca="false">SUMIFS(시군구_병원급!$F$5:$F$3668,시군구_병원급!$A$5:$A$3668,$A2001,시군구_병원급!$D$5:$D$3668,$D2001)</f>
        <v>0</v>
      </c>
      <c r="BA2001" s="14" t="n">
        <f aca="false">SUMIFS(시군구_병원급!$G$5:$G$3668,시군구_병원급!$A$5:$A$3668,$A2001,시군구_병원급!$D$5:$D$3668,$D2001)</f>
        <v>1</v>
      </c>
      <c r="BB2001" s="14" t="n">
        <f aca="false">SUMIFS(시군구_병원급!$H$5:$H$3668,시군구_병원급!$A$5:$A$3668,$A2001,시군구_병원급!$D$5:$D$3668,$D2001)</f>
        <v>1</v>
      </c>
      <c r="BC2001" s="16" t="n">
        <f aca="false">K2001+AY2001</f>
        <v>0</v>
      </c>
      <c r="BD2001" s="17" t="n">
        <f aca="false">IF(E2001=0,"",(K2001+AY2001)/E2001*1000)</f>
        <v>0</v>
      </c>
      <c r="BE2001" s="16" t="n">
        <f aca="false">AY2001-SUMIFS(시군구_병원급!$E$5:$E$3668,시군구_병원급!$A$5:$A$3668,$A2001,시군구_병원급!$D$5:$D$3668,$D2001-3)</f>
        <v>0</v>
      </c>
      <c r="BF2001" s="16" t="n">
        <f aca="false">IF(AY2001=0,1,0)</f>
        <v>1</v>
      </c>
      <c r="BG2001" s="16" t="n">
        <f aca="false">IF(K2001+AY2001=0,1,0)</f>
        <v>1</v>
      </c>
      <c r="BH2001" s="16" t="n">
        <f aca="false">AF2001+AG2001+AH2001</f>
        <v>1</v>
      </c>
      <c r="BI2001" s="18" t="n">
        <f aca="false">IF(H2001=0,"",BH2001/H2001)</f>
        <v>0.2</v>
      </c>
      <c r="BJ2001" s="16" t="n">
        <f aca="false">IF(AP2001="","",AP2001+AN2001)</f>
        <v>0</v>
      </c>
    </row>
    <row r="2002" customFormat="false" ht="15" hidden="false" customHeight="true" outlineLevel="0" collapsed="false">
      <c r="A2002" s="9" t="s">
        <v>390</v>
      </c>
      <c r="B2002" s="10" t="s">
        <v>364</v>
      </c>
      <c r="C2002" s="10" t="s">
        <v>391</v>
      </c>
      <c r="D2002" s="9" t="n">
        <v>2024</v>
      </c>
      <c r="E2002" s="11" t="n">
        <v>546</v>
      </c>
      <c r="F2002" s="11" t="n">
        <v>76</v>
      </c>
      <c r="G2002" s="11" t="n">
        <v>80</v>
      </c>
      <c r="H2002" s="11" t="n">
        <v>8</v>
      </c>
      <c r="I2002" s="11" t="n">
        <v>656</v>
      </c>
      <c r="J2002" s="11" t="n">
        <v>355</v>
      </c>
      <c r="K2002" s="11" t="n">
        <v>0</v>
      </c>
      <c r="L2002" s="12" t="n">
        <v>14.6520146520147</v>
      </c>
      <c r="M2002" s="12" t="n">
        <v>0</v>
      </c>
      <c r="N2002" s="13" t="n">
        <v>0.541158536585366</v>
      </c>
      <c r="O2002" s="13" t="n">
        <v>1.2014652014652</v>
      </c>
      <c r="P2002" s="13" t="n">
        <v>0.146520146520147</v>
      </c>
      <c r="Q2002" s="13" t="n">
        <v>-0.294573643410853</v>
      </c>
      <c r="R2002" s="13" t="n">
        <v>-0.238095238095238</v>
      </c>
      <c r="S2002" s="11" t="n">
        <v>0</v>
      </c>
      <c r="T2002" s="13" t="n">
        <v>0</v>
      </c>
      <c r="U2002" s="13" t="n">
        <v>-0.00906344410876137</v>
      </c>
      <c r="V2002" s="11" t="n">
        <v>1</v>
      </c>
      <c r="W2002" s="13"/>
      <c r="X2002" s="11"/>
      <c r="Y2002" s="11"/>
      <c r="Z2002" s="11"/>
      <c r="AA2002" s="11"/>
      <c r="AB2002" s="10" t="s">
        <v>516</v>
      </c>
      <c r="AC2002" s="11" t="n">
        <v>4</v>
      </c>
      <c r="AD2002" s="11" t="n">
        <v>4</v>
      </c>
      <c r="AE2002" s="11" t="n">
        <v>0</v>
      </c>
      <c r="AF2002" s="11" t="n">
        <v>0</v>
      </c>
      <c r="AG2002" s="11" t="n">
        <v>0</v>
      </c>
      <c r="AH2002" s="11" t="n">
        <v>0</v>
      </c>
      <c r="AI2002" s="13" t="n">
        <v>0.5</v>
      </c>
      <c r="AJ2002" s="13" t="n">
        <v>0.5</v>
      </c>
      <c r="AK2002" s="13" t="n">
        <v>0</v>
      </c>
      <c r="AL2002" s="13" t="n">
        <v>0</v>
      </c>
      <c r="AM2002" s="13" t="n">
        <v>0</v>
      </c>
      <c r="AN2002" s="11" t="n">
        <v>1</v>
      </c>
      <c r="AO2002" s="13" t="n">
        <v>0.111111111111111</v>
      </c>
      <c r="AP2002" s="11" t="n">
        <v>1</v>
      </c>
      <c r="AQ2002" s="11" t="n">
        <v>1</v>
      </c>
      <c r="AR2002" s="13" t="n">
        <v>0.111111111111111</v>
      </c>
      <c r="AS2002" s="13" t="n">
        <v>0.111111111111111</v>
      </c>
      <c r="AT2002" s="14" t="n">
        <f aca="false">SUMIFS(시도_소아과개폐업!$C$5:$C$293,시도_소아과개폐업!$A$5:$A$293,$D2002,시도_소아과개폐업!$B$5:$B$293,$B2002)</f>
        <v>21</v>
      </c>
      <c r="AU2002" s="14" t="n">
        <f aca="false">SUMIFS(시도_소아과개폐업!$D$5:$D$293,시도_소아과개폐업!$A$5:$A$293,$D2002,시도_소아과개폐업!$B$5:$B$293,$B2002)</f>
        <v>12</v>
      </c>
      <c r="AV2002" s="14" t="n">
        <f aca="false">SUMIFS(시도_소아과개폐업!$F$5:$F$293,시도_소아과개폐업!$A$5:$A$293,$D2002,시도_소아과개폐업!$B$5:$B$293,$B2002)</f>
        <v>9</v>
      </c>
      <c r="AW2002" s="15" t="n">
        <f aca="false">SUMIFS(시도_소아과개폐업!$G$5:$G$293,시도_소아과개폐업!$A$5:$A$293,$D2002,시도_소아과개폐업!$B$5:$B$293,$B2002)</f>
        <v>0.176470588235294</v>
      </c>
      <c r="AX2002" s="14" t="n">
        <f aca="false">SUMIFS(시도_소아과개폐업!$H$5:$H$293,시도_소아과개폐업!$A$5:$A$293,$D2002,시도_소아과개폐업!$B$5:$B$293,$B2002)</f>
        <v>33</v>
      </c>
      <c r="AY2002" s="14" t="n">
        <f aca="false">SUMIFS(시군구_병원급!$E$5:$E$3668,시군구_병원급!$A$5:$A$3668,$A2002,시군구_병원급!$D$5:$D$3668,$D2002)</f>
        <v>0</v>
      </c>
      <c r="AZ2002" s="14" t="n">
        <f aca="false">SUMIFS(시군구_병원급!$F$5:$F$3668,시군구_병원급!$A$5:$A$3668,$A2002,시군구_병원급!$D$5:$D$3668,$D2002)</f>
        <v>0</v>
      </c>
      <c r="BA2002" s="14" t="n">
        <f aca="false">SUMIFS(시군구_병원급!$G$5:$G$3668,시군구_병원급!$A$5:$A$3668,$A2002,시군구_병원급!$D$5:$D$3668,$D2002)</f>
        <v>1</v>
      </c>
      <c r="BB2002" s="14" t="n">
        <f aca="false">SUMIFS(시군구_병원급!$H$5:$H$3668,시군구_병원급!$A$5:$A$3668,$A2002,시군구_병원급!$D$5:$D$3668,$D2002)</f>
        <v>3</v>
      </c>
      <c r="BC2002" s="16" t="n">
        <f aca="false">K2002+AY2002</f>
        <v>0</v>
      </c>
      <c r="BD2002" s="17" t="n">
        <f aca="false">IF(E2002=0,"",(K2002+AY2002)/E2002*1000)</f>
        <v>0</v>
      </c>
      <c r="BE2002" s="16" t="n">
        <f aca="false">AY2002-SUMIFS(시군구_병원급!$E$5:$E$3668,시군구_병원급!$A$5:$A$3668,$A2002,시군구_병원급!$D$5:$D$3668,$D2002-3)</f>
        <v>0</v>
      </c>
      <c r="BF2002" s="16" t="n">
        <f aca="false">IF(AY2002=0,1,0)</f>
        <v>1</v>
      </c>
      <c r="BG2002" s="16" t="n">
        <f aca="false">IF(K2002+AY2002=0,1,0)</f>
        <v>1</v>
      </c>
      <c r="BH2002" s="16" t="n">
        <f aca="false">AF2002+AG2002+AH2002</f>
        <v>0</v>
      </c>
      <c r="BI2002" s="18" t="n">
        <f aca="false">IF(H2002=0,"",BH2002/H2002)</f>
        <v>0</v>
      </c>
      <c r="BJ2002" s="16" t="n">
        <f aca="false">IF(AP2002="","",AP2002+AN2002)</f>
        <v>2</v>
      </c>
    </row>
    <row r="2003" customFormat="false" ht="15" hidden="false" customHeight="true" outlineLevel="0" collapsed="false">
      <c r="A2003" s="9" t="s">
        <v>392</v>
      </c>
      <c r="B2003" s="10" t="s">
        <v>364</v>
      </c>
      <c r="C2003" s="10" t="s">
        <v>393</v>
      </c>
      <c r="D2003" s="9" t="n">
        <v>2024</v>
      </c>
      <c r="E2003" s="11" t="n">
        <v>596</v>
      </c>
      <c r="F2003" s="11" t="n">
        <v>83</v>
      </c>
      <c r="G2003" s="11" t="n">
        <v>86</v>
      </c>
      <c r="H2003" s="11" t="n">
        <v>9</v>
      </c>
      <c r="I2003" s="11" t="n">
        <v>364</v>
      </c>
      <c r="J2003" s="11" t="n">
        <v>225</v>
      </c>
      <c r="K2003" s="11" t="n">
        <v>0</v>
      </c>
      <c r="L2003" s="12" t="n">
        <v>15.1006711409396</v>
      </c>
      <c r="M2003" s="12" t="n">
        <v>0</v>
      </c>
      <c r="N2003" s="13" t="n">
        <v>0.618131868131868</v>
      </c>
      <c r="O2003" s="13" t="n">
        <v>0.610738255033557</v>
      </c>
      <c r="P2003" s="13" t="n">
        <v>0.144295302013423</v>
      </c>
      <c r="Q2003" s="13" t="n">
        <v>-0.176795580110497</v>
      </c>
      <c r="R2003" s="13" t="n">
        <v>-0.0752688172043011</v>
      </c>
      <c r="S2003" s="11" t="n">
        <v>0</v>
      </c>
      <c r="T2003" s="13" t="n">
        <v>0</v>
      </c>
      <c r="U2003" s="13" t="n">
        <v>-0.0319148936170213</v>
      </c>
      <c r="V2003" s="11" t="n">
        <v>1</v>
      </c>
      <c r="W2003" s="13"/>
      <c r="X2003" s="11"/>
      <c r="Y2003" s="11"/>
      <c r="Z2003" s="11"/>
      <c r="AA2003" s="11"/>
      <c r="AB2003" s="10" t="s">
        <v>516</v>
      </c>
      <c r="AC2003" s="11" t="n">
        <v>5</v>
      </c>
      <c r="AD2003" s="11" t="n">
        <v>2</v>
      </c>
      <c r="AE2003" s="11" t="n">
        <v>1</v>
      </c>
      <c r="AF2003" s="11" t="n">
        <v>0</v>
      </c>
      <c r="AG2003" s="11" t="n">
        <v>1</v>
      </c>
      <c r="AH2003" s="11" t="n">
        <v>0</v>
      </c>
      <c r="AI2003" s="13" t="n">
        <v>0.555555555555556</v>
      </c>
      <c r="AJ2003" s="13" t="n">
        <v>0.222222222222222</v>
      </c>
      <c r="AK2003" s="13" t="n">
        <v>0.111111111111111</v>
      </c>
      <c r="AL2003" s="13" t="n">
        <v>0</v>
      </c>
      <c r="AM2003" s="13" t="n">
        <v>0.111111111111111</v>
      </c>
      <c r="AN2003" s="11" t="n">
        <v>1</v>
      </c>
      <c r="AO2003" s="13" t="n">
        <v>0.1</v>
      </c>
      <c r="AP2003" s="11" t="n">
        <v>0</v>
      </c>
      <c r="AQ2003" s="11" t="n">
        <v>0</v>
      </c>
      <c r="AR2003" s="13" t="n">
        <v>0</v>
      </c>
      <c r="AS2003" s="13" t="n">
        <v>0</v>
      </c>
      <c r="AT2003" s="14" t="n">
        <f aca="false">SUMIFS(시도_소아과개폐업!$C$5:$C$293,시도_소아과개폐업!$A$5:$A$293,$D2003,시도_소아과개폐업!$B$5:$B$293,$B2003)</f>
        <v>21</v>
      </c>
      <c r="AU2003" s="14" t="n">
        <f aca="false">SUMIFS(시도_소아과개폐업!$D$5:$D$293,시도_소아과개폐업!$A$5:$A$293,$D2003,시도_소아과개폐업!$B$5:$B$293,$B2003)</f>
        <v>12</v>
      </c>
      <c r="AV2003" s="14" t="n">
        <f aca="false">SUMIFS(시도_소아과개폐업!$F$5:$F$293,시도_소아과개폐업!$A$5:$A$293,$D2003,시도_소아과개폐업!$B$5:$B$293,$B2003)</f>
        <v>9</v>
      </c>
      <c r="AW2003" s="15" t="n">
        <f aca="false">SUMIFS(시도_소아과개폐업!$G$5:$G$293,시도_소아과개폐업!$A$5:$A$293,$D2003,시도_소아과개폐업!$B$5:$B$293,$B2003)</f>
        <v>0.176470588235294</v>
      </c>
      <c r="AX2003" s="14" t="n">
        <f aca="false">SUMIFS(시도_소아과개폐업!$H$5:$H$293,시도_소아과개폐업!$A$5:$A$293,$D2003,시도_소아과개폐업!$B$5:$B$293,$B2003)</f>
        <v>33</v>
      </c>
      <c r="AY2003" s="14" t="n">
        <f aca="false">SUMIFS(시군구_병원급!$E$5:$E$3668,시군구_병원급!$A$5:$A$3668,$A2003,시군구_병원급!$D$5:$D$3668,$D2003)</f>
        <v>0</v>
      </c>
      <c r="AZ2003" s="14" t="n">
        <f aca="false">SUMIFS(시군구_병원급!$F$5:$F$3668,시군구_병원급!$A$5:$A$3668,$A2003,시군구_병원급!$D$5:$D$3668,$D2003)</f>
        <v>0</v>
      </c>
      <c r="BA2003" s="14" t="n">
        <f aca="false">SUMIFS(시군구_병원급!$G$5:$G$3668,시군구_병원급!$A$5:$A$3668,$A2003,시군구_병원급!$D$5:$D$3668,$D2003)</f>
        <v>2</v>
      </c>
      <c r="BB2003" s="14" t="n">
        <f aca="false">SUMIFS(시군구_병원급!$H$5:$H$3668,시군구_병원급!$A$5:$A$3668,$A2003,시군구_병원급!$D$5:$D$3668,$D2003)</f>
        <v>9</v>
      </c>
      <c r="BC2003" s="16" t="n">
        <f aca="false">K2003+AY2003</f>
        <v>0</v>
      </c>
      <c r="BD2003" s="17" t="n">
        <f aca="false">IF(E2003=0,"",(K2003+AY2003)/E2003*1000)</f>
        <v>0</v>
      </c>
      <c r="BE2003" s="16" t="n">
        <f aca="false">AY2003-SUMIFS(시군구_병원급!$E$5:$E$3668,시군구_병원급!$A$5:$A$3668,$A2003,시군구_병원급!$D$5:$D$3668,$D2003-3)</f>
        <v>0</v>
      </c>
      <c r="BF2003" s="16" t="n">
        <f aca="false">IF(AY2003=0,1,0)</f>
        <v>1</v>
      </c>
      <c r="BG2003" s="16" t="n">
        <f aca="false">IF(K2003+AY2003=0,1,0)</f>
        <v>1</v>
      </c>
      <c r="BH2003" s="16" t="n">
        <f aca="false">AF2003+AG2003+AH2003</f>
        <v>1</v>
      </c>
      <c r="BI2003" s="18" t="n">
        <f aca="false">IF(H2003=0,"",BH2003/H2003)</f>
        <v>0.111111111111111</v>
      </c>
      <c r="BJ2003" s="16" t="n">
        <f aca="false">IF(AP2003="","",AP2003+AN2003)</f>
        <v>1</v>
      </c>
    </row>
    <row r="2004" customFormat="false" ht="15" hidden="false" customHeight="true" outlineLevel="0" collapsed="false">
      <c r="A2004" s="9" t="s">
        <v>394</v>
      </c>
      <c r="B2004" s="10" t="s">
        <v>364</v>
      </c>
      <c r="C2004" s="10" t="s">
        <v>395</v>
      </c>
      <c r="D2004" s="9" t="n">
        <v>2024</v>
      </c>
      <c r="E2004" s="11" t="n">
        <v>509</v>
      </c>
      <c r="F2004" s="11" t="n">
        <v>72</v>
      </c>
      <c r="G2004" s="11" t="n">
        <v>82</v>
      </c>
      <c r="H2004" s="11" t="n">
        <v>9</v>
      </c>
      <c r="I2004" s="11" t="n">
        <v>524</v>
      </c>
      <c r="J2004" s="11" t="n">
        <v>306</v>
      </c>
      <c r="K2004" s="11" t="n">
        <v>0</v>
      </c>
      <c r="L2004" s="12" t="n">
        <v>17.6817288801572</v>
      </c>
      <c r="M2004" s="12" t="n">
        <v>0</v>
      </c>
      <c r="N2004" s="13" t="n">
        <v>0.583969465648855</v>
      </c>
      <c r="O2004" s="13" t="n">
        <v>1.0294695481336</v>
      </c>
      <c r="P2004" s="13" t="n">
        <v>0.161100196463654</v>
      </c>
      <c r="Q2004" s="13" t="n">
        <v>-0.248153618906942</v>
      </c>
      <c r="R2004" s="13" t="n">
        <v>-0.18</v>
      </c>
      <c r="S2004" s="11" t="n">
        <v>0</v>
      </c>
      <c r="T2004" s="13" t="n">
        <v>-0.1</v>
      </c>
      <c r="U2004" s="13" t="n">
        <v>-0.0490018148820327</v>
      </c>
      <c r="V2004" s="11" t="n">
        <v>1</v>
      </c>
      <c r="W2004" s="13"/>
      <c r="X2004" s="11"/>
      <c r="Y2004" s="11"/>
      <c r="Z2004" s="11"/>
      <c r="AA2004" s="11"/>
      <c r="AB2004" s="10" t="s">
        <v>516</v>
      </c>
      <c r="AC2004" s="11" t="n">
        <v>3</v>
      </c>
      <c r="AD2004" s="11" t="n">
        <v>4</v>
      </c>
      <c r="AE2004" s="11" t="n">
        <v>0</v>
      </c>
      <c r="AF2004" s="11" t="n">
        <v>0</v>
      </c>
      <c r="AG2004" s="11" t="n">
        <v>2</v>
      </c>
      <c r="AH2004" s="11" t="n">
        <v>0</v>
      </c>
      <c r="AI2004" s="13" t="n">
        <v>0.333333333333333</v>
      </c>
      <c r="AJ2004" s="13" t="n">
        <v>0.444444444444444</v>
      </c>
      <c r="AK2004" s="13" t="n">
        <v>0</v>
      </c>
      <c r="AL2004" s="13" t="n">
        <v>0</v>
      </c>
      <c r="AM2004" s="13" t="n">
        <v>0.222222222222222</v>
      </c>
      <c r="AN2004" s="11" t="n">
        <v>1</v>
      </c>
      <c r="AO2004" s="13" t="n">
        <v>0.1</v>
      </c>
      <c r="AP2004" s="11" t="n">
        <v>2</v>
      </c>
      <c r="AQ2004" s="11" t="n">
        <v>0</v>
      </c>
      <c r="AR2004" s="13" t="n">
        <v>0.166666666666667</v>
      </c>
      <c r="AS2004" s="13" t="n">
        <v>0</v>
      </c>
      <c r="AT2004" s="14" t="n">
        <f aca="false">SUMIFS(시도_소아과개폐업!$C$5:$C$293,시도_소아과개폐업!$A$5:$A$293,$D2004,시도_소아과개폐업!$B$5:$B$293,$B2004)</f>
        <v>21</v>
      </c>
      <c r="AU2004" s="14" t="n">
        <f aca="false">SUMIFS(시도_소아과개폐업!$D$5:$D$293,시도_소아과개폐업!$A$5:$A$293,$D2004,시도_소아과개폐업!$B$5:$B$293,$B2004)</f>
        <v>12</v>
      </c>
      <c r="AV2004" s="14" t="n">
        <f aca="false">SUMIFS(시도_소아과개폐업!$F$5:$F$293,시도_소아과개폐업!$A$5:$A$293,$D2004,시도_소아과개폐업!$B$5:$B$293,$B2004)</f>
        <v>9</v>
      </c>
      <c r="AW2004" s="15" t="n">
        <f aca="false">SUMIFS(시도_소아과개폐업!$G$5:$G$293,시도_소아과개폐업!$A$5:$A$293,$D2004,시도_소아과개폐업!$B$5:$B$293,$B2004)</f>
        <v>0.176470588235294</v>
      </c>
      <c r="AX2004" s="14" t="n">
        <f aca="false">SUMIFS(시도_소아과개폐업!$H$5:$H$293,시도_소아과개폐업!$A$5:$A$293,$D2004,시도_소아과개폐업!$B$5:$B$293,$B2004)</f>
        <v>33</v>
      </c>
      <c r="AY2004" s="14" t="n">
        <f aca="false">SUMIFS(시군구_병원급!$E$5:$E$3668,시군구_병원급!$A$5:$A$3668,$A2004,시군구_병원급!$D$5:$D$3668,$D2004)</f>
        <v>1</v>
      </c>
      <c r="AZ2004" s="14" t="n">
        <f aca="false">SUMIFS(시군구_병원급!$F$5:$F$3668,시군구_병원급!$A$5:$A$3668,$A2004,시군구_병원급!$D$5:$D$3668,$D2004)</f>
        <v>0</v>
      </c>
      <c r="BA2004" s="14" t="n">
        <f aca="false">SUMIFS(시군구_병원급!$G$5:$G$3668,시군구_병원급!$A$5:$A$3668,$A2004,시군구_병원급!$D$5:$D$3668,$D2004)</f>
        <v>1</v>
      </c>
      <c r="BB2004" s="14" t="n">
        <f aca="false">SUMIFS(시군구_병원급!$H$5:$H$3668,시군구_병원급!$A$5:$A$3668,$A2004,시군구_병원급!$D$5:$D$3668,$D2004)</f>
        <v>2</v>
      </c>
      <c r="BC2004" s="16" t="n">
        <f aca="false">K2004+AY2004</f>
        <v>1</v>
      </c>
      <c r="BD2004" s="17" t="n">
        <f aca="false">IF(E2004=0,"",(K2004+AY2004)/E2004*1000)</f>
        <v>1.96463654223969</v>
      </c>
      <c r="BE2004" s="16" t="n">
        <f aca="false">AY2004-SUMIFS(시군구_병원급!$E$5:$E$3668,시군구_병원급!$A$5:$A$3668,$A2004,시군구_병원급!$D$5:$D$3668,$D2004-3)</f>
        <v>0</v>
      </c>
      <c r="BF2004" s="16" t="n">
        <f aca="false">IF(AY2004=0,1,0)</f>
        <v>0</v>
      </c>
      <c r="BG2004" s="16" t="n">
        <f aca="false">IF(K2004+AY2004=0,1,0)</f>
        <v>0</v>
      </c>
      <c r="BH2004" s="16" t="n">
        <f aca="false">AF2004+AG2004+AH2004</f>
        <v>2</v>
      </c>
      <c r="BI2004" s="18" t="n">
        <f aca="false">IF(H2004=0,"",BH2004/H2004)</f>
        <v>0.222222222222222</v>
      </c>
      <c r="BJ2004" s="16" t="n">
        <f aca="false">IF(AP2004="","",AP2004+AN2004)</f>
        <v>3</v>
      </c>
    </row>
    <row r="2005" customFormat="false" ht="15" hidden="false" customHeight="true" outlineLevel="0" collapsed="false">
      <c r="A2005" s="9" t="s">
        <v>396</v>
      </c>
      <c r="B2005" s="10" t="s">
        <v>364</v>
      </c>
      <c r="C2005" s="10" t="s">
        <v>397</v>
      </c>
      <c r="D2005" s="9" t="n">
        <v>2024</v>
      </c>
      <c r="E2005" s="11" t="n">
        <v>848</v>
      </c>
      <c r="F2005" s="11" t="n">
        <v>135</v>
      </c>
      <c r="G2005" s="11" t="n">
        <v>138</v>
      </c>
      <c r="H2005" s="11" t="n">
        <v>11</v>
      </c>
      <c r="I2005" s="11" t="n">
        <v>520</v>
      </c>
      <c r="J2005" s="11" t="n">
        <v>394</v>
      </c>
      <c r="K2005" s="11" t="n">
        <v>0</v>
      </c>
      <c r="L2005" s="12" t="n">
        <v>12.9716981132076</v>
      </c>
      <c r="M2005" s="12" t="n">
        <v>0</v>
      </c>
      <c r="N2005" s="13" t="n">
        <v>0.757692307692308</v>
      </c>
      <c r="O2005" s="13" t="n">
        <v>0.613207547169811</v>
      </c>
      <c r="P2005" s="13" t="n">
        <v>0.162735849056604</v>
      </c>
      <c r="Q2005" s="13" t="n">
        <v>-0.251544571932922</v>
      </c>
      <c r="R2005" s="13" t="n">
        <v>-0.25</v>
      </c>
      <c r="S2005" s="11" t="n">
        <v>0</v>
      </c>
      <c r="T2005" s="13" t="n">
        <v>-0.0833333333333334</v>
      </c>
      <c r="U2005" s="13" t="n">
        <v>-0.0579710144927537</v>
      </c>
      <c r="V2005" s="11" t="n">
        <v>1</v>
      </c>
      <c r="W2005" s="13"/>
      <c r="X2005" s="11"/>
      <c r="Y2005" s="11"/>
      <c r="Z2005" s="11"/>
      <c r="AA2005" s="11"/>
      <c r="AB2005" s="10" t="s">
        <v>516</v>
      </c>
      <c r="AC2005" s="11" t="n">
        <v>5</v>
      </c>
      <c r="AD2005" s="11" t="n">
        <v>3</v>
      </c>
      <c r="AE2005" s="11" t="n">
        <v>3</v>
      </c>
      <c r="AF2005" s="11" t="n">
        <v>0</v>
      </c>
      <c r="AG2005" s="11" t="n">
        <v>0</v>
      </c>
      <c r="AH2005" s="11" t="n">
        <v>0</v>
      </c>
      <c r="AI2005" s="13" t="n">
        <v>0.454545454545455</v>
      </c>
      <c r="AJ2005" s="13" t="n">
        <v>0.272727272727273</v>
      </c>
      <c r="AK2005" s="13" t="n">
        <v>0.272727272727273</v>
      </c>
      <c r="AL2005" s="13" t="n">
        <v>0</v>
      </c>
      <c r="AM2005" s="13" t="n">
        <v>0</v>
      </c>
      <c r="AN2005" s="11" t="n">
        <v>0</v>
      </c>
      <c r="AO2005" s="13" t="n">
        <v>0</v>
      </c>
      <c r="AP2005" s="11" t="n">
        <v>1</v>
      </c>
      <c r="AQ2005" s="11" t="n">
        <v>0</v>
      </c>
      <c r="AR2005" s="13" t="n">
        <v>0.0833333333333333</v>
      </c>
      <c r="AS2005" s="13" t="n">
        <v>0</v>
      </c>
      <c r="AT2005" s="14" t="n">
        <f aca="false">SUMIFS(시도_소아과개폐업!$C$5:$C$293,시도_소아과개폐업!$A$5:$A$293,$D2005,시도_소아과개폐업!$B$5:$B$293,$B2005)</f>
        <v>21</v>
      </c>
      <c r="AU2005" s="14" t="n">
        <f aca="false">SUMIFS(시도_소아과개폐업!$D$5:$D$293,시도_소아과개폐업!$A$5:$A$293,$D2005,시도_소아과개폐업!$B$5:$B$293,$B2005)</f>
        <v>12</v>
      </c>
      <c r="AV2005" s="14" t="n">
        <f aca="false">SUMIFS(시도_소아과개폐업!$F$5:$F$293,시도_소아과개폐업!$A$5:$A$293,$D2005,시도_소아과개폐업!$B$5:$B$293,$B2005)</f>
        <v>9</v>
      </c>
      <c r="AW2005" s="15" t="n">
        <f aca="false">SUMIFS(시도_소아과개폐업!$G$5:$G$293,시도_소아과개폐업!$A$5:$A$293,$D2005,시도_소아과개폐업!$B$5:$B$293,$B2005)</f>
        <v>0.176470588235294</v>
      </c>
      <c r="AX2005" s="14" t="n">
        <f aca="false">SUMIFS(시도_소아과개폐업!$H$5:$H$293,시도_소아과개폐업!$A$5:$A$293,$D2005,시도_소아과개폐업!$B$5:$B$293,$B2005)</f>
        <v>33</v>
      </c>
      <c r="AY2005" s="14" t="n">
        <f aca="false">SUMIFS(시군구_병원급!$E$5:$E$3668,시군구_병원급!$A$5:$A$3668,$A2005,시군구_병원급!$D$5:$D$3668,$D2005)</f>
        <v>2</v>
      </c>
      <c r="AZ2005" s="14" t="n">
        <f aca="false">SUMIFS(시군구_병원급!$F$5:$F$3668,시군구_병원급!$A$5:$A$3668,$A2005,시군구_병원급!$D$5:$D$3668,$D2005)</f>
        <v>0</v>
      </c>
      <c r="BA2005" s="14" t="n">
        <f aca="false">SUMIFS(시군구_병원급!$G$5:$G$3668,시군구_병원급!$A$5:$A$3668,$A2005,시군구_병원급!$D$5:$D$3668,$D2005)</f>
        <v>1</v>
      </c>
      <c r="BB2005" s="14" t="n">
        <f aca="false">SUMIFS(시군구_병원급!$H$5:$H$3668,시군구_병원급!$A$5:$A$3668,$A2005,시군구_병원급!$D$5:$D$3668,$D2005)</f>
        <v>5</v>
      </c>
      <c r="BC2005" s="16" t="n">
        <f aca="false">K2005+AY2005</f>
        <v>2</v>
      </c>
      <c r="BD2005" s="17" t="n">
        <f aca="false">IF(E2005=0,"",(K2005+AY2005)/E2005*1000)</f>
        <v>2.35849056603774</v>
      </c>
      <c r="BE2005" s="16" t="n">
        <f aca="false">AY2005-SUMIFS(시군구_병원급!$E$5:$E$3668,시군구_병원급!$A$5:$A$3668,$A2005,시군구_병원급!$D$5:$D$3668,$D2005-3)</f>
        <v>0</v>
      </c>
      <c r="BF2005" s="16" t="n">
        <f aca="false">IF(AY2005=0,1,0)</f>
        <v>0</v>
      </c>
      <c r="BG2005" s="16" t="n">
        <f aca="false">IF(K2005+AY2005=0,1,0)</f>
        <v>0</v>
      </c>
      <c r="BH2005" s="16" t="n">
        <f aca="false">AF2005+AG2005+AH2005</f>
        <v>0</v>
      </c>
      <c r="BI2005" s="18" t="n">
        <f aca="false">IF(H2005=0,"",BH2005/H2005)</f>
        <v>0</v>
      </c>
      <c r="BJ2005" s="16" t="n">
        <f aca="false">IF(AP2005="","",AP2005+AN2005)</f>
        <v>1</v>
      </c>
    </row>
    <row r="2006" customFormat="false" ht="15" hidden="false" customHeight="true" outlineLevel="0" collapsed="false">
      <c r="A2006" s="9" t="s">
        <v>398</v>
      </c>
      <c r="B2006" s="10" t="s">
        <v>364</v>
      </c>
      <c r="C2006" s="10" t="s">
        <v>399</v>
      </c>
      <c r="D2006" s="9" t="n">
        <v>2024</v>
      </c>
      <c r="E2006" s="11" t="n">
        <v>2433</v>
      </c>
      <c r="F2006" s="11" t="n">
        <v>292</v>
      </c>
      <c r="G2006" s="11" t="n">
        <v>310</v>
      </c>
      <c r="H2006" s="11" t="n">
        <v>64</v>
      </c>
      <c r="I2006" s="11" t="n">
        <v>3467</v>
      </c>
      <c r="J2006" s="11" t="n">
        <v>1776</v>
      </c>
      <c r="K2006" s="11" t="n">
        <v>6</v>
      </c>
      <c r="L2006" s="12" t="n">
        <v>26.3049732840115</v>
      </c>
      <c r="M2006" s="12" t="n">
        <v>2.46609124537608</v>
      </c>
      <c r="N2006" s="13" t="n">
        <v>0.51225843668878</v>
      </c>
      <c r="O2006" s="13" t="n">
        <v>1.42498972461981</v>
      </c>
      <c r="P2006" s="13" t="n">
        <v>0.127414714344431</v>
      </c>
      <c r="Q2006" s="13" t="n">
        <v>-0.42414201183432</v>
      </c>
      <c r="R2006" s="13" t="n">
        <v>-0.300225733634312</v>
      </c>
      <c r="S2006" s="11" t="n">
        <v>0</v>
      </c>
      <c r="T2006" s="13" t="n">
        <v>-0.135135135135135</v>
      </c>
      <c r="U2006" s="13" t="n">
        <v>-0.11870869344179</v>
      </c>
      <c r="V2006" s="11" t="n">
        <v>0</v>
      </c>
      <c r="W2006" s="13"/>
      <c r="X2006" s="11"/>
      <c r="Y2006" s="11"/>
      <c r="Z2006" s="11"/>
      <c r="AA2006" s="11"/>
      <c r="AB2006" s="10" t="s">
        <v>516</v>
      </c>
      <c r="AC2006" s="11" t="n">
        <v>9</v>
      </c>
      <c r="AD2006" s="11" t="n">
        <v>32</v>
      </c>
      <c r="AE2006" s="11" t="n">
        <v>17</v>
      </c>
      <c r="AF2006" s="11" t="n">
        <v>1</v>
      </c>
      <c r="AG2006" s="11" t="n">
        <v>5</v>
      </c>
      <c r="AH2006" s="11" t="n">
        <v>0</v>
      </c>
      <c r="AI2006" s="13" t="n">
        <v>0.140625</v>
      </c>
      <c r="AJ2006" s="13" t="n">
        <v>0.5</v>
      </c>
      <c r="AK2006" s="13" t="n">
        <v>0.265625</v>
      </c>
      <c r="AL2006" s="13" t="n">
        <v>0.015625</v>
      </c>
      <c r="AM2006" s="13" t="n">
        <v>0.078125</v>
      </c>
      <c r="AN2006" s="11" t="n">
        <v>5</v>
      </c>
      <c r="AO2006" s="13" t="n">
        <v>0.072463768115942</v>
      </c>
      <c r="AP2006" s="11" t="n">
        <v>10</v>
      </c>
      <c r="AQ2006" s="11" t="n">
        <v>0</v>
      </c>
      <c r="AR2006" s="13" t="n">
        <v>0.126582278481013</v>
      </c>
      <c r="AS2006" s="13" t="n">
        <v>0</v>
      </c>
      <c r="AT2006" s="14" t="n">
        <f aca="false">SUMIFS(시도_소아과개폐업!$C$5:$C$293,시도_소아과개폐업!$A$5:$A$293,$D2006,시도_소아과개폐업!$B$5:$B$293,$B2006)</f>
        <v>21</v>
      </c>
      <c r="AU2006" s="14" t="n">
        <f aca="false">SUMIFS(시도_소아과개폐업!$D$5:$D$293,시도_소아과개폐업!$A$5:$A$293,$D2006,시도_소아과개폐업!$B$5:$B$293,$B2006)</f>
        <v>12</v>
      </c>
      <c r="AV2006" s="14" t="n">
        <f aca="false">SUMIFS(시도_소아과개폐업!$F$5:$F$293,시도_소아과개폐업!$A$5:$A$293,$D2006,시도_소아과개폐업!$B$5:$B$293,$B2006)</f>
        <v>9</v>
      </c>
      <c r="AW2006" s="15" t="n">
        <f aca="false">SUMIFS(시도_소아과개폐업!$G$5:$G$293,시도_소아과개폐업!$A$5:$A$293,$D2006,시도_소아과개폐업!$B$5:$B$293,$B2006)</f>
        <v>0.176470588235294</v>
      </c>
      <c r="AX2006" s="14" t="n">
        <f aca="false">SUMIFS(시도_소아과개폐업!$H$5:$H$293,시도_소아과개폐업!$A$5:$A$293,$D2006,시도_소아과개폐업!$B$5:$B$293,$B2006)</f>
        <v>33</v>
      </c>
      <c r="AY2006" s="14" t="n">
        <f aca="false">SUMIFS(시군구_병원급!$E$5:$E$3668,시군구_병원급!$A$5:$A$3668,$A2006,시군구_병원급!$D$5:$D$3668,$D2006)</f>
        <v>0</v>
      </c>
      <c r="AZ2006" s="14" t="n">
        <f aca="false">SUMIFS(시군구_병원급!$F$5:$F$3668,시군구_병원급!$A$5:$A$3668,$A2006,시군구_병원급!$D$5:$D$3668,$D2006)</f>
        <v>0</v>
      </c>
      <c r="BA2006" s="14" t="n">
        <f aca="false">SUMIFS(시군구_병원급!$G$5:$G$3668,시군구_병원급!$A$5:$A$3668,$A2006,시군구_병원급!$D$5:$D$3668,$D2006)</f>
        <v>1</v>
      </c>
      <c r="BB2006" s="14" t="n">
        <f aca="false">SUMIFS(시군구_병원급!$H$5:$H$3668,시군구_병원급!$A$5:$A$3668,$A2006,시군구_병원급!$D$5:$D$3668,$D2006)</f>
        <v>8</v>
      </c>
      <c r="BC2006" s="16" t="n">
        <f aca="false">K2006+AY2006</f>
        <v>6</v>
      </c>
      <c r="BD2006" s="17" t="n">
        <f aca="false">IF(E2006=0,"",(K2006+AY2006)/E2006*1000)</f>
        <v>2.46609124537608</v>
      </c>
      <c r="BE2006" s="16" t="n">
        <f aca="false">AY2006-SUMIFS(시군구_병원급!$E$5:$E$3668,시군구_병원급!$A$5:$A$3668,$A2006,시군구_병원급!$D$5:$D$3668,$D2006-3)</f>
        <v>0</v>
      </c>
      <c r="BF2006" s="16" t="n">
        <f aca="false">IF(AY2006=0,1,0)</f>
        <v>1</v>
      </c>
      <c r="BG2006" s="16" t="n">
        <f aca="false">IF(K2006+AY2006=0,1,0)</f>
        <v>0</v>
      </c>
      <c r="BH2006" s="16" t="n">
        <f aca="false">AF2006+AG2006+AH2006</f>
        <v>6</v>
      </c>
      <c r="BI2006" s="18" t="n">
        <f aca="false">IF(H2006=0,"",BH2006/H2006)</f>
        <v>0.09375</v>
      </c>
      <c r="BJ2006" s="16" t="n">
        <f aca="false">IF(AP2006="","",AP2006+AN2006)</f>
        <v>15</v>
      </c>
    </row>
    <row r="2007" customFormat="false" ht="15" hidden="false" customHeight="true" outlineLevel="0" collapsed="false">
      <c r="A2007" s="9" t="s">
        <v>400</v>
      </c>
      <c r="B2007" s="10" t="s">
        <v>364</v>
      </c>
      <c r="C2007" s="10" t="s">
        <v>401</v>
      </c>
      <c r="D2007" s="9" t="n">
        <v>2024</v>
      </c>
      <c r="E2007" s="11" t="n">
        <v>1982</v>
      </c>
      <c r="F2007" s="11" t="n">
        <v>272</v>
      </c>
      <c r="G2007" s="11" t="n">
        <v>278</v>
      </c>
      <c r="H2007" s="11" t="n">
        <v>34</v>
      </c>
      <c r="I2007" s="11" t="n">
        <v>1496</v>
      </c>
      <c r="J2007" s="11" t="n">
        <v>995</v>
      </c>
      <c r="K2007" s="11" t="n">
        <v>1</v>
      </c>
      <c r="L2007" s="12" t="n">
        <v>17.15438950555</v>
      </c>
      <c r="M2007" s="12" t="n">
        <v>0.504540867810293</v>
      </c>
      <c r="N2007" s="13" t="n">
        <v>0.665106951871658</v>
      </c>
      <c r="O2007" s="13" t="n">
        <v>0.754793138244198</v>
      </c>
      <c r="P2007" s="13" t="n">
        <v>0.140262361251261</v>
      </c>
      <c r="Q2007" s="13" t="n">
        <v>-0.157312925170068</v>
      </c>
      <c r="R2007" s="13" t="n">
        <v>-0.0511945392491467</v>
      </c>
      <c r="S2007" s="11" t="n">
        <v>0</v>
      </c>
      <c r="T2007" s="13" t="n">
        <v>-0.0555555555555556</v>
      </c>
      <c r="U2007" s="13" t="n">
        <v>-0.0519645120405576</v>
      </c>
      <c r="V2007" s="11" t="n">
        <v>0</v>
      </c>
      <c r="W2007" s="13"/>
      <c r="X2007" s="11"/>
      <c r="Y2007" s="11"/>
      <c r="Z2007" s="11"/>
      <c r="AA2007" s="11"/>
      <c r="AB2007" s="10" t="s">
        <v>516</v>
      </c>
      <c r="AC2007" s="11" t="n">
        <v>10</v>
      </c>
      <c r="AD2007" s="11" t="n">
        <v>8</v>
      </c>
      <c r="AE2007" s="11" t="n">
        <v>12</v>
      </c>
      <c r="AF2007" s="11" t="n">
        <v>2</v>
      </c>
      <c r="AG2007" s="11" t="n">
        <v>2</v>
      </c>
      <c r="AH2007" s="11" t="n">
        <v>0</v>
      </c>
      <c r="AI2007" s="13" t="n">
        <v>0.294117647058824</v>
      </c>
      <c r="AJ2007" s="13" t="n">
        <v>0.235294117647059</v>
      </c>
      <c r="AK2007" s="13" t="n">
        <v>0.352941176470588</v>
      </c>
      <c r="AL2007" s="13" t="n">
        <v>0.0588235294117647</v>
      </c>
      <c r="AM2007" s="13" t="n">
        <v>0.0588235294117647</v>
      </c>
      <c r="AN2007" s="11" t="n">
        <v>0</v>
      </c>
      <c r="AO2007" s="13" t="n">
        <v>0</v>
      </c>
      <c r="AP2007" s="11" t="n">
        <v>4</v>
      </c>
      <c r="AQ2007" s="11" t="n">
        <v>0</v>
      </c>
      <c r="AR2007" s="13" t="n">
        <v>0.105263157894737</v>
      </c>
      <c r="AS2007" s="13" t="n">
        <v>0</v>
      </c>
      <c r="AT2007" s="14" t="n">
        <f aca="false">SUMIFS(시도_소아과개폐업!$C$5:$C$293,시도_소아과개폐업!$A$5:$A$293,$D2007,시도_소아과개폐업!$B$5:$B$293,$B2007)</f>
        <v>21</v>
      </c>
      <c r="AU2007" s="14" t="n">
        <f aca="false">SUMIFS(시도_소아과개폐업!$D$5:$D$293,시도_소아과개폐업!$A$5:$A$293,$D2007,시도_소아과개폐업!$B$5:$B$293,$B2007)</f>
        <v>12</v>
      </c>
      <c r="AV2007" s="14" t="n">
        <f aca="false">SUMIFS(시도_소아과개폐업!$F$5:$F$293,시도_소아과개폐업!$A$5:$A$293,$D2007,시도_소아과개폐업!$B$5:$B$293,$B2007)</f>
        <v>9</v>
      </c>
      <c r="AW2007" s="15" t="n">
        <f aca="false">SUMIFS(시도_소아과개폐업!$G$5:$G$293,시도_소아과개폐업!$A$5:$A$293,$D2007,시도_소아과개폐업!$B$5:$B$293,$B2007)</f>
        <v>0.176470588235294</v>
      </c>
      <c r="AX2007" s="14" t="n">
        <f aca="false">SUMIFS(시도_소아과개폐업!$H$5:$H$293,시도_소아과개폐업!$A$5:$A$293,$D2007,시도_소아과개폐업!$B$5:$B$293,$B2007)</f>
        <v>33</v>
      </c>
      <c r="AY2007" s="14" t="n">
        <f aca="false">SUMIFS(시군구_병원급!$E$5:$E$3668,시군구_병원급!$A$5:$A$3668,$A2007,시군구_병원급!$D$5:$D$3668,$D2007)</f>
        <v>2</v>
      </c>
      <c r="AZ2007" s="14" t="n">
        <f aca="false">SUMIFS(시군구_병원급!$F$5:$F$3668,시군구_병원급!$A$5:$A$3668,$A2007,시군구_병원급!$D$5:$D$3668,$D2007)</f>
        <v>0</v>
      </c>
      <c r="BA2007" s="14" t="n">
        <f aca="false">SUMIFS(시군구_병원급!$G$5:$G$3668,시군구_병원급!$A$5:$A$3668,$A2007,시군구_병원급!$D$5:$D$3668,$D2007)</f>
        <v>1</v>
      </c>
      <c r="BB2007" s="14" t="n">
        <f aca="false">SUMIFS(시군구_병원급!$H$5:$H$3668,시군구_병원급!$A$5:$A$3668,$A2007,시군구_병원급!$D$5:$D$3668,$D2007)</f>
        <v>3</v>
      </c>
      <c r="BC2007" s="16" t="n">
        <f aca="false">K2007+AY2007</f>
        <v>3</v>
      </c>
      <c r="BD2007" s="17" t="n">
        <f aca="false">IF(E2007=0,"",(K2007+AY2007)/E2007*1000)</f>
        <v>1.51362260343088</v>
      </c>
      <c r="BE2007" s="16" t="n">
        <f aca="false">AY2007-SUMIFS(시군구_병원급!$E$5:$E$3668,시군구_병원급!$A$5:$A$3668,$A2007,시군구_병원급!$D$5:$D$3668,$D2007-3)</f>
        <v>0</v>
      </c>
      <c r="BF2007" s="16" t="n">
        <f aca="false">IF(AY2007=0,1,0)</f>
        <v>0</v>
      </c>
      <c r="BG2007" s="16" t="n">
        <f aca="false">IF(K2007+AY2007=0,1,0)</f>
        <v>0</v>
      </c>
      <c r="BH2007" s="16" t="n">
        <f aca="false">AF2007+AG2007+AH2007</f>
        <v>4</v>
      </c>
      <c r="BI2007" s="18" t="n">
        <f aca="false">IF(H2007=0,"",BH2007/H2007)</f>
        <v>0.117647058823529</v>
      </c>
      <c r="BJ2007" s="16" t="n">
        <f aca="false">IF(AP2007="","",AP2007+AN2007)</f>
        <v>4</v>
      </c>
    </row>
    <row r="2008" customFormat="false" ht="15" hidden="false" customHeight="true" outlineLevel="0" collapsed="false">
      <c r="A2008" s="9" t="s">
        <v>402</v>
      </c>
      <c r="B2008" s="10" t="s">
        <v>364</v>
      </c>
      <c r="C2008" s="10" t="s">
        <v>403</v>
      </c>
      <c r="D2008" s="9" t="n">
        <v>2024</v>
      </c>
      <c r="E2008" s="11" t="n">
        <v>421</v>
      </c>
      <c r="F2008" s="11" t="n">
        <v>47</v>
      </c>
      <c r="G2008" s="11" t="n">
        <v>51</v>
      </c>
      <c r="H2008" s="11" t="n">
        <v>10</v>
      </c>
      <c r="I2008" s="11" t="n">
        <v>423</v>
      </c>
      <c r="J2008" s="11" t="n">
        <v>159</v>
      </c>
      <c r="K2008" s="11" t="n">
        <v>0</v>
      </c>
      <c r="L2008" s="12" t="n">
        <v>23.7529691211401</v>
      </c>
      <c r="M2008" s="12" t="n">
        <v>0</v>
      </c>
      <c r="N2008" s="13" t="n">
        <v>0.375886524822695</v>
      </c>
      <c r="O2008" s="13" t="n">
        <v>1.00475059382423</v>
      </c>
      <c r="P2008" s="13" t="n">
        <v>0.121140142517815</v>
      </c>
      <c r="Q2008" s="13" t="n">
        <v>-0.36404833836858</v>
      </c>
      <c r="R2008" s="13" t="n">
        <v>-0.271428571428572</v>
      </c>
      <c r="S2008" s="11" t="n">
        <v>0</v>
      </c>
      <c r="T2008" s="13" t="n">
        <v>0</v>
      </c>
      <c r="U2008" s="13" t="n">
        <v>0.0317073170731708</v>
      </c>
      <c r="V2008" s="11" t="n">
        <v>1</v>
      </c>
      <c r="W2008" s="13"/>
      <c r="X2008" s="11"/>
      <c r="Y2008" s="11"/>
      <c r="Z2008" s="11"/>
      <c r="AA2008" s="11"/>
      <c r="AB2008" s="10" t="s">
        <v>516</v>
      </c>
      <c r="AC2008" s="11" t="n">
        <v>5</v>
      </c>
      <c r="AD2008" s="11" t="n">
        <v>1</v>
      </c>
      <c r="AE2008" s="11" t="n">
        <v>2</v>
      </c>
      <c r="AF2008" s="11" t="n">
        <v>0</v>
      </c>
      <c r="AG2008" s="11" t="n">
        <v>2</v>
      </c>
      <c r="AH2008" s="11" t="n">
        <v>0</v>
      </c>
      <c r="AI2008" s="13" t="n">
        <v>0.5</v>
      </c>
      <c r="AJ2008" s="13" t="n">
        <v>0.1</v>
      </c>
      <c r="AK2008" s="13" t="n">
        <v>0.2</v>
      </c>
      <c r="AL2008" s="13" t="n">
        <v>0</v>
      </c>
      <c r="AM2008" s="13" t="n">
        <v>0.2</v>
      </c>
      <c r="AN2008" s="11" t="n">
        <v>0</v>
      </c>
      <c r="AO2008" s="13" t="n">
        <v>0</v>
      </c>
      <c r="AP2008" s="11" t="n">
        <v>2</v>
      </c>
      <c r="AQ2008" s="11" t="n">
        <v>2</v>
      </c>
      <c r="AR2008" s="13" t="n">
        <v>0.2</v>
      </c>
      <c r="AS2008" s="13" t="n">
        <v>0.2</v>
      </c>
      <c r="AT2008" s="14" t="n">
        <f aca="false">SUMIFS(시도_소아과개폐업!$C$5:$C$293,시도_소아과개폐업!$A$5:$A$293,$D2008,시도_소아과개폐업!$B$5:$B$293,$B2008)</f>
        <v>21</v>
      </c>
      <c r="AU2008" s="14" t="n">
        <f aca="false">SUMIFS(시도_소아과개폐업!$D$5:$D$293,시도_소아과개폐업!$A$5:$A$293,$D2008,시도_소아과개폐업!$B$5:$B$293,$B2008)</f>
        <v>12</v>
      </c>
      <c r="AV2008" s="14" t="n">
        <f aca="false">SUMIFS(시도_소아과개폐업!$F$5:$F$293,시도_소아과개폐업!$A$5:$A$293,$D2008,시도_소아과개폐업!$B$5:$B$293,$B2008)</f>
        <v>9</v>
      </c>
      <c r="AW2008" s="15" t="n">
        <f aca="false">SUMIFS(시도_소아과개폐업!$G$5:$G$293,시도_소아과개폐업!$A$5:$A$293,$D2008,시도_소아과개폐업!$B$5:$B$293,$B2008)</f>
        <v>0.176470588235294</v>
      </c>
      <c r="AX2008" s="14" t="n">
        <f aca="false">SUMIFS(시도_소아과개폐업!$H$5:$H$293,시도_소아과개폐업!$A$5:$A$293,$D2008,시도_소아과개폐업!$B$5:$B$293,$B2008)</f>
        <v>33</v>
      </c>
      <c r="AY2008" s="14" t="n">
        <f aca="false">SUMIFS(시군구_병원급!$E$5:$E$3668,시군구_병원급!$A$5:$A$3668,$A2008,시군구_병원급!$D$5:$D$3668,$D2008)</f>
        <v>0</v>
      </c>
      <c r="AZ2008" s="14" t="n">
        <f aca="false">SUMIFS(시군구_병원급!$F$5:$F$3668,시군구_병원급!$A$5:$A$3668,$A2008,시군구_병원급!$D$5:$D$3668,$D2008)</f>
        <v>0</v>
      </c>
      <c r="BA2008" s="14" t="n">
        <f aca="false">SUMIFS(시군구_병원급!$G$5:$G$3668,시군구_병원급!$A$5:$A$3668,$A2008,시군구_병원급!$D$5:$D$3668,$D2008)</f>
        <v>1</v>
      </c>
      <c r="BB2008" s="14" t="n">
        <f aca="false">SUMIFS(시군구_병원급!$H$5:$H$3668,시군구_병원급!$A$5:$A$3668,$A2008,시군구_병원급!$D$5:$D$3668,$D2008)</f>
        <v>2</v>
      </c>
      <c r="BC2008" s="16" t="n">
        <f aca="false">K2008+AY2008</f>
        <v>0</v>
      </c>
      <c r="BD2008" s="17" t="n">
        <f aca="false">IF(E2008=0,"",(K2008+AY2008)/E2008*1000)</f>
        <v>0</v>
      </c>
      <c r="BE2008" s="16" t="n">
        <f aca="false">AY2008-SUMIFS(시군구_병원급!$E$5:$E$3668,시군구_병원급!$A$5:$A$3668,$A2008,시군구_병원급!$D$5:$D$3668,$D2008-3)</f>
        <v>0</v>
      </c>
      <c r="BF2008" s="16" t="n">
        <f aca="false">IF(AY2008=0,1,0)</f>
        <v>1</v>
      </c>
      <c r="BG2008" s="16" t="n">
        <f aca="false">IF(K2008+AY2008=0,1,0)</f>
        <v>1</v>
      </c>
      <c r="BH2008" s="16" t="n">
        <f aca="false">AF2008+AG2008+AH2008</f>
        <v>2</v>
      </c>
      <c r="BI2008" s="18" t="n">
        <f aca="false">IF(H2008=0,"",BH2008/H2008)</f>
        <v>0.2</v>
      </c>
      <c r="BJ2008" s="16" t="n">
        <f aca="false">IF(AP2008="","",AP2008+AN2008)</f>
        <v>2</v>
      </c>
    </row>
    <row r="2009" customFormat="false" ht="15" hidden="false" customHeight="true" outlineLevel="0" collapsed="false">
      <c r="A2009" s="9" t="s">
        <v>404</v>
      </c>
      <c r="B2009" s="10" t="s">
        <v>364</v>
      </c>
      <c r="C2009" s="10" t="s">
        <v>405</v>
      </c>
      <c r="D2009" s="9" t="n">
        <v>2024</v>
      </c>
      <c r="E2009" s="11" t="n">
        <v>1170</v>
      </c>
      <c r="F2009" s="11" t="n">
        <v>185</v>
      </c>
      <c r="G2009" s="11" t="n">
        <v>190</v>
      </c>
      <c r="H2009" s="11" t="n">
        <v>18</v>
      </c>
      <c r="I2009" s="11" t="n">
        <v>1366</v>
      </c>
      <c r="J2009" s="11" t="n">
        <v>837</v>
      </c>
      <c r="K2009" s="11" t="n">
        <v>0</v>
      </c>
      <c r="L2009" s="12" t="n">
        <v>15.3846153846154</v>
      </c>
      <c r="M2009" s="12" t="n">
        <v>0</v>
      </c>
      <c r="N2009" s="13" t="n">
        <v>0.612737920937043</v>
      </c>
      <c r="O2009" s="13" t="n">
        <v>1.16752136752137</v>
      </c>
      <c r="P2009" s="13" t="n">
        <v>0.162393162393162</v>
      </c>
      <c r="Q2009" s="13" t="n">
        <v>-0.193103448275862</v>
      </c>
      <c r="R2009" s="13" t="n">
        <v>-0.0306122448979592</v>
      </c>
      <c r="S2009" s="11" t="n">
        <v>0</v>
      </c>
      <c r="T2009" s="13" t="n">
        <v>0</v>
      </c>
      <c r="U2009" s="13" t="n">
        <v>0</v>
      </c>
      <c r="V2009" s="11" t="n">
        <v>1</v>
      </c>
      <c r="W2009" s="13"/>
      <c r="X2009" s="11"/>
      <c r="Y2009" s="11"/>
      <c r="Z2009" s="11"/>
      <c r="AA2009" s="11"/>
      <c r="AB2009" s="10" t="s">
        <v>516</v>
      </c>
      <c r="AC2009" s="11" t="n">
        <v>9</v>
      </c>
      <c r="AD2009" s="11" t="n">
        <v>5</v>
      </c>
      <c r="AE2009" s="11" t="n">
        <v>1</v>
      </c>
      <c r="AF2009" s="11" t="n">
        <v>2</v>
      </c>
      <c r="AG2009" s="11" t="n">
        <v>1</v>
      </c>
      <c r="AH2009" s="11" t="n">
        <v>0</v>
      </c>
      <c r="AI2009" s="13" t="n">
        <v>0.5</v>
      </c>
      <c r="AJ2009" s="13" t="n">
        <v>0.277777777777778</v>
      </c>
      <c r="AK2009" s="13" t="n">
        <v>0.0555555555555556</v>
      </c>
      <c r="AL2009" s="13" t="n">
        <v>0.111111111111111</v>
      </c>
      <c r="AM2009" s="13" t="n">
        <v>0.0555555555555556</v>
      </c>
      <c r="AN2009" s="11" t="n">
        <v>0</v>
      </c>
      <c r="AO2009" s="13" t="n">
        <v>0</v>
      </c>
      <c r="AP2009" s="11" t="n">
        <v>1</v>
      </c>
      <c r="AQ2009" s="11" t="n">
        <v>0</v>
      </c>
      <c r="AR2009" s="13" t="n">
        <v>0.0526315789473684</v>
      </c>
      <c r="AS2009" s="13" t="n">
        <v>0</v>
      </c>
      <c r="AT2009" s="14" t="n">
        <f aca="false">SUMIFS(시도_소아과개폐업!$C$5:$C$293,시도_소아과개폐업!$A$5:$A$293,$D2009,시도_소아과개폐업!$B$5:$B$293,$B2009)</f>
        <v>21</v>
      </c>
      <c r="AU2009" s="14" t="n">
        <f aca="false">SUMIFS(시도_소아과개폐업!$D$5:$D$293,시도_소아과개폐업!$A$5:$A$293,$D2009,시도_소아과개폐업!$B$5:$B$293,$B2009)</f>
        <v>12</v>
      </c>
      <c r="AV2009" s="14" t="n">
        <f aca="false">SUMIFS(시도_소아과개폐업!$F$5:$F$293,시도_소아과개폐업!$A$5:$A$293,$D2009,시도_소아과개폐업!$B$5:$B$293,$B2009)</f>
        <v>9</v>
      </c>
      <c r="AW2009" s="15" t="n">
        <f aca="false">SUMIFS(시도_소아과개폐업!$G$5:$G$293,시도_소아과개폐업!$A$5:$A$293,$D2009,시도_소아과개폐업!$B$5:$B$293,$B2009)</f>
        <v>0.176470588235294</v>
      </c>
      <c r="AX2009" s="14" t="n">
        <f aca="false">SUMIFS(시도_소아과개폐업!$H$5:$H$293,시도_소아과개폐업!$A$5:$A$293,$D2009,시도_소아과개폐업!$B$5:$B$293,$B2009)</f>
        <v>33</v>
      </c>
      <c r="AY2009" s="14" t="n">
        <f aca="false">SUMIFS(시군구_병원급!$E$5:$E$3668,시군구_병원급!$A$5:$A$3668,$A2009,시군구_병원급!$D$5:$D$3668,$D2009)</f>
        <v>1</v>
      </c>
      <c r="AZ2009" s="14" t="n">
        <f aca="false">SUMIFS(시군구_병원급!$F$5:$F$3668,시군구_병원급!$A$5:$A$3668,$A2009,시군구_병원급!$D$5:$D$3668,$D2009)</f>
        <v>0</v>
      </c>
      <c r="BA2009" s="14" t="n">
        <f aca="false">SUMIFS(시군구_병원급!$G$5:$G$3668,시군구_병원급!$A$5:$A$3668,$A2009,시군구_병원급!$D$5:$D$3668,$D2009)</f>
        <v>1</v>
      </c>
      <c r="BB2009" s="14" t="n">
        <f aca="false">SUMIFS(시군구_병원급!$H$5:$H$3668,시군구_병원급!$A$5:$A$3668,$A2009,시군구_병원급!$D$5:$D$3668,$D2009)</f>
        <v>3</v>
      </c>
      <c r="BC2009" s="16" t="n">
        <f aca="false">K2009+AY2009</f>
        <v>1</v>
      </c>
      <c r="BD2009" s="17" t="n">
        <f aca="false">IF(E2009=0,"",(K2009+AY2009)/E2009*1000)</f>
        <v>0.854700854700855</v>
      </c>
      <c r="BE2009" s="16" t="n">
        <f aca="false">AY2009-SUMIFS(시군구_병원급!$E$5:$E$3668,시군구_병원급!$A$5:$A$3668,$A2009,시군구_병원급!$D$5:$D$3668,$D2009-3)</f>
        <v>0</v>
      </c>
      <c r="BF2009" s="16" t="n">
        <f aca="false">IF(AY2009=0,1,0)</f>
        <v>0</v>
      </c>
      <c r="BG2009" s="16" t="n">
        <f aca="false">IF(K2009+AY2009=0,1,0)</f>
        <v>0</v>
      </c>
      <c r="BH2009" s="16" t="n">
        <f aca="false">AF2009+AG2009+AH2009</f>
        <v>3</v>
      </c>
      <c r="BI2009" s="18" t="n">
        <f aca="false">IF(H2009=0,"",BH2009/H2009)</f>
        <v>0.166666666666667</v>
      </c>
      <c r="BJ2009" s="16" t="n">
        <f aca="false">IF(AP2009="","",AP2009+AN2009)</f>
        <v>1</v>
      </c>
    </row>
    <row r="2010" customFormat="false" ht="15" hidden="false" customHeight="true" outlineLevel="0" collapsed="false">
      <c r="A2010" s="9" t="s">
        <v>406</v>
      </c>
      <c r="B2010" s="10" t="s">
        <v>364</v>
      </c>
      <c r="C2010" s="10" t="s">
        <v>407</v>
      </c>
      <c r="D2010" s="9" t="n">
        <v>2024</v>
      </c>
      <c r="E2010" s="11" t="n">
        <v>170</v>
      </c>
      <c r="F2010" s="11" t="n">
        <v>33</v>
      </c>
      <c r="G2010" s="11" t="n">
        <v>34</v>
      </c>
      <c r="H2010" s="11" t="n">
        <v>1</v>
      </c>
      <c r="I2010" s="11" t="n">
        <v>60</v>
      </c>
      <c r="J2010" s="11" t="n">
        <v>36</v>
      </c>
      <c r="K2010" s="11" t="n">
        <v>0</v>
      </c>
      <c r="L2010" s="12" t="n">
        <v>5.88235294117647</v>
      </c>
      <c r="M2010" s="12" t="n">
        <v>0</v>
      </c>
      <c r="N2010" s="13" t="n">
        <v>0.6</v>
      </c>
      <c r="O2010" s="13" t="n">
        <v>0.352941176470588</v>
      </c>
      <c r="P2010" s="13" t="n">
        <v>0.2</v>
      </c>
      <c r="Q2010" s="13" t="n">
        <v>-0.16256157635468</v>
      </c>
      <c r="R2010" s="13" t="n">
        <v>0.307692307692308</v>
      </c>
      <c r="S2010" s="11" t="n">
        <v>0</v>
      </c>
      <c r="T2010" s="13" t="n">
        <v>0</v>
      </c>
      <c r="U2010" s="13" t="n">
        <v>-0.333333333333333</v>
      </c>
      <c r="V2010" s="11" t="n">
        <v>1</v>
      </c>
      <c r="W2010" s="13"/>
      <c r="X2010" s="11"/>
      <c r="Y2010" s="11"/>
      <c r="Z2010" s="11"/>
      <c r="AA2010" s="11"/>
      <c r="AB2010" s="10" t="s">
        <v>516</v>
      </c>
      <c r="AC2010" s="11" t="n">
        <v>1</v>
      </c>
      <c r="AD2010" s="11" t="n">
        <v>0</v>
      </c>
      <c r="AE2010" s="11" t="n">
        <v>0</v>
      </c>
      <c r="AF2010" s="11" t="n">
        <v>0</v>
      </c>
      <c r="AG2010" s="11" t="n">
        <v>0</v>
      </c>
      <c r="AH2010" s="11" t="n">
        <v>0</v>
      </c>
      <c r="AI2010" s="13" t="n">
        <v>1</v>
      </c>
      <c r="AJ2010" s="13" t="n">
        <v>0</v>
      </c>
      <c r="AK2010" s="13" t="n">
        <v>0</v>
      </c>
      <c r="AL2010" s="13" t="n">
        <v>0</v>
      </c>
      <c r="AM2010" s="13" t="n">
        <v>0</v>
      </c>
      <c r="AN2010" s="11" t="n">
        <v>0</v>
      </c>
      <c r="AO2010" s="13" t="n">
        <v>0</v>
      </c>
      <c r="AP2010" s="11" t="n">
        <v>0</v>
      </c>
      <c r="AQ2010" s="11" t="n">
        <v>0</v>
      </c>
      <c r="AR2010" s="13" t="n">
        <v>0</v>
      </c>
      <c r="AS2010" s="13" t="n">
        <v>0</v>
      </c>
      <c r="AT2010" s="14" t="n">
        <f aca="false">SUMIFS(시도_소아과개폐업!$C$5:$C$293,시도_소아과개폐업!$A$5:$A$293,$D2010,시도_소아과개폐업!$B$5:$B$293,$B2010)</f>
        <v>21</v>
      </c>
      <c r="AU2010" s="14" t="n">
        <f aca="false">SUMIFS(시도_소아과개폐업!$D$5:$D$293,시도_소아과개폐업!$A$5:$A$293,$D2010,시도_소아과개폐업!$B$5:$B$293,$B2010)</f>
        <v>12</v>
      </c>
      <c r="AV2010" s="14" t="n">
        <f aca="false">SUMIFS(시도_소아과개폐업!$F$5:$F$293,시도_소아과개폐업!$A$5:$A$293,$D2010,시도_소아과개폐업!$B$5:$B$293,$B2010)</f>
        <v>9</v>
      </c>
      <c r="AW2010" s="15" t="n">
        <f aca="false">SUMIFS(시도_소아과개폐업!$G$5:$G$293,시도_소아과개폐업!$A$5:$A$293,$D2010,시도_소아과개폐업!$B$5:$B$293,$B2010)</f>
        <v>0.176470588235294</v>
      </c>
      <c r="AX2010" s="14" t="n">
        <f aca="false">SUMIFS(시도_소아과개폐업!$H$5:$H$293,시도_소아과개폐업!$A$5:$A$293,$D2010,시도_소아과개폐업!$B$5:$B$293,$B2010)</f>
        <v>33</v>
      </c>
      <c r="AY2010" s="14" t="n">
        <f aca="false">SUMIFS(시군구_병원급!$E$5:$E$3668,시군구_병원급!$A$5:$A$3668,$A2010,시군구_병원급!$D$5:$D$3668,$D2010)</f>
        <v>0</v>
      </c>
      <c r="AZ2010" s="14" t="n">
        <f aca="false">SUMIFS(시군구_병원급!$F$5:$F$3668,시군구_병원급!$A$5:$A$3668,$A2010,시군구_병원급!$D$5:$D$3668,$D2010)</f>
        <v>0</v>
      </c>
      <c r="BA2010" s="14" t="n">
        <f aca="false">SUMIFS(시군구_병원급!$G$5:$G$3668,시군구_병원급!$A$5:$A$3668,$A2010,시군구_병원급!$D$5:$D$3668,$D2010)</f>
        <v>0</v>
      </c>
      <c r="BB2010" s="14" t="n">
        <f aca="false">SUMIFS(시군구_병원급!$H$5:$H$3668,시군구_병원급!$A$5:$A$3668,$A2010,시군구_병원급!$D$5:$D$3668,$D2010)</f>
        <v>0</v>
      </c>
      <c r="BC2010" s="16" t="n">
        <f aca="false">K2010+AY2010</f>
        <v>0</v>
      </c>
      <c r="BD2010" s="17" t="n">
        <f aca="false">IF(E2010=0,"",(K2010+AY2010)/E2010*1000)</f>
        <v>0</v>
      </c>
      <c r="BE2010" s="16" t="n">
        <f aca="false">AY2010-SUMIFS(시군구_병원급!$E$5:$E$3668,시군구_병원급!$A$5:$A$3668,$A2010,시군구_병원급!$D$5:$D$3668,$D2010-3)</f>
        <v>0</v>
      </c>
      <c r="BF2010" s="16" t="n">
        <f aca="false">IF(AY2010=0,1,0)</f>
        <v>1</v>
      </c>
      <c r="BG2010" s="16" t="n">
        <f aca="false">IF(K2010+AY2010=0,1,0)</f>
        <v>1</v>
      </c>
      <c r="BH2010" s="16" t="n">
        <f aca="false">AF2010+AG2010+AH2010</f>
        <v>0</v>
      </c>
      <c r="BI2010" s="18" t="n">
        <f aca="false">IF(H2010=0,"",BH2010/H2010)</f>
        <v>0</v>
      </c>
      <c r="BJ2010" s="16" t="n">
        <f aca="false">IF(AP2010="","",AP2010+AN2010)</f>
        <v>0</v>
      </c>
    </row>
    <row r="2011" customFormat="false" ht="15" hidden="false" customHeight="true" outlineLevel="0" collapsed="false">
      <c r="A2011" s="9" t="s">
        <v>408</v>
      </c>
      <c r="B2011" s="10" t="s">
        <v>409</v>
      </c>
      <c r="C2011" s="10" t="s">
        <v>410</v>
      </c>
      <c r="D2011" s="9" t="n">
        <v>2024</v>
      </c>
      <c r="E2011" s="11" t="n">
        <v>30113</v>
      </c>
      <c r="F2011" s="11" t="n">
        <v>4352</v>
      </c>
      <c r="G2011" s="11" t="n">
        <v>4391</v>
      </c>
      <c r="H2011" s="11" t="n">
        <v>560</v>
      </c>
      <c r="I2011" s="11" t="n">
        <v>25533</v>
      </c>
      <c r="J2011" s="11" t="n">
        <v>16652</v>
      </c>
      <c r="K2011" s="11" t="n">
        <v>25</v>
      </c>
      <c r="L2011" s="12" t="n">
        <v>18.596619400259</v>
      </c>
      <c r="M2011" s="12" t="n">
        <v>0.830206223225849</v>
      </c>
      <c r="N2011" s="13" t="n">
        <v>0.652175615869659</v>
      </c>
      <c r="O2011" s="13" t="n">
        <v>0.847906219905025</v>
      </c>
      <c r="P2011" s="13" t="n">
        <v>0.145817421047388</v>
      </c>
      <c r="Q2011" s="13" t="n">
        <v>-0.244341279799247</v>
      </c>
      <c r="R2011" s="13" t="n">
        <v>-0.157682716286208</v>
      </c>
      <c r="S2011" s="11" t="n">
        <v>1</v>
      </c>
      <c r="T2011" s="13" t="n">
        <v>-0.0996784565916399</v>
      </c>
      <c r="U2011" s="13" t="n">
        <v>-0.0802233429394813</v>
      </c>
      <c r="V2011" s="11" t="n">
        <v>0</v>
      </c>
      <c r="W2011" s="13"/>
      <c r="X2011" s="11"/>
      <c r="Y2011" s="11"/>
      <c r="Z2011" s="11"/>
      <c r="AA2011" s="11"/>
      <c r="AB2011" s="10" t="s">
        <v>516</v>
      </c>
      <c r="AC2011" s="11" t="n">
        <v>83</v>
      </c>
      <c r="AD2011" s="11" t="n">
        <v>194</v>
      </c>
      <c r="AE2011" s="11" t="n">
        <v>223</v>
      </c>
      <c r="AF2011" s="11" t="n">
        <v>30</v>
      </c>
      <c r="AG2011" s="11" t="n">
        <v>30</v>
      </c>
      <c r="AH2011" s="11" t="n">
        <v>0</v>
      </c>
      <c r="AI2011" s="13" t="n">
        <v>0.148214285714286</v>
      </c>
      <c r="AJ2011" s="13" t="n">
        <v>0.346428571428571</v>
      </c>
      <c r="AK2011" s="13" t="n">
        <v>0.398214285714286</v>
      </c>
      <c r="AL2011" s="13" t="n">
        <v>0.0535714285714286</v>
      </c>
      <c r="AM2011" s="13" t="n">
        <v>0.0535714285714286</v>
      </c>
      <c r="AN2011" s="11" t="n">
        <v>15</v>
      </c>
      <c r="AO2011" s="13" t="n">
        <v>0.0260869565217391</v>
      </c>
      <c r="AP2011" s="11" t="n">
        <v>75</v>
      </c>
      <c r="AQ2011" s="11" t="n">
        <v>8</v>
      </c>
      <c r="AR2011" s="13" t="n">
        <v>0.116822429906542</v>
      </c>
      <c r="AS2011" s="13" t="n">
        <v>0.0124610591900312</v>
      </c>
      <c r="AT2011" s="14" t="n">
        <f aca="false">SUMIFS(시도_소아과개폐업!$C$5:$C$293,시도_소아과개폐업!$A$5:$A$293,$D2011,시도_소아과개폐업!$B$5:$B$293,$B2011)</f>
        <v>18</v>
      </c>
      <c r="AU2011" s="14" t="n">
        <f aca="false">SUMIFS(시도_소아과개폐업!$D$5:$D$293,시도_소아과개폐업!$A$5:$A$293,$D2011,시도_소아과개폐업!$B$5:$B$293,$B2011)</f>
        <v>23</v>
      </c>
      <c r="AV2011" s="14" t="n">
        <f aca="false">SUMIFS(시도_소아과개폐업!$F$5:$F$293,시도_소아과개폐업!$A$5:$A$293,$D2011,시도_소아과개폐업!$B$5:$B$293,$B2011)</f>
        <v>-5</v>
      </c>
      <c r="AW2011" s="15" t="n">
        <f aca="false">SUMIFS(시도_소아과개폐업!$G$5:$G$293,시도_소아과개폐업!$A$5:$A$293,$D2011,시도_소아과개폐업!$B$5:$B$293,$B2011)</f>
        <v>0.242105263157895</v>
      </c>
      <c r="AX2011" s="14" t="n">
        <f aca="false">SUMIFS(시도_소아과개폐업!$H$5:$H$293,시도_소아과개폐업!$A$5:$A$293,$D2011,시도_소아과개폐업!$B$5:$B$293,$B2011)</f>
        <v>68</v>
      </c>
      <c r="AY2011" s="14" t="n">
        <f aca="false">SUMIFS(시군구_병원급!$E$5:$E$3668,시군구_병원급!$A$5:$A$3668,$A2011,시군구_병원급!$D$5:$D$3668,$D2011)</f>
        <v>43</v>
      </c>
      <c r="AZ2011" s="14" t="n">
        <f aca="false">SUMIFS(시군구_병원급!$F$5:$F$3668,시군구_병원급!$A$5:$A$3668,$A2011,시군구_병원급!$D$5:$D$3668,$D2011)</f>
        <v>10</v>
      </c>
      <c r="BA2011" s="14" t="n">
        <f aca="false">SUMIFS(시군구_병원급!$G$5:$G$3668,시군구_병원급!$A$5:$A$3668,$A2011,시군구_병원급!$D$5:$D$3668,$D2011)</f>
        <v>57</v>
      </c>
      <c r="BB2011" s="14" t="n">
        <f aca="false">SUMIFS(시군구_병원급!$H$5:$H$3668,시군구_병원급!$A$5:$A$3668,$A2011,시군구_병원급!$D$5:$D$3668,$D2011)</f>
        <v>114</v>
      </c>
      <c r="BC2011" s="16" t="n">
        <f aca="false">K2011+AY2011</f>
        <v>68</v>
      </c>
      <c r="BD2011" s="17" t="n">
        <f aca="false">IF(E2011=0,"",(K2011+AY2011)/E2011*1000)</f>
        <v>2.25816092717431</v>
      </c>
      <c r="BE2011" s="16" t="n">
        <f aca="false">AY2011-SUMIFS(시군구_병원급!$E$5:$E$3668,시군구_병원급!$A$5:$A$3668,$A2011,시군구_병원급!$D$5:$D$3668,$D2011-3)</f>
        <v>1</v>
      </c>
      <c r="BF2011" s="16" t="n">
        <f aca="false">IF(AY2011=0,1,0)</f>
        <v>0</v>
      </c>
      <c r="BG2011" s="16" t="n">
        <f aca="false">IF(K2011+AY2011=0,1,0)</f>
        <v>0</v>
      </c>
      <c r="BH2011" s="16" t="n">
        <f aca="false">AF2011+AG2011+AH2011</f>
        <v>60</v>
      </c>
      <c r="BI2011" s="18" t="n">
        <f aca="false">IF(H2011=0,"",BH2011/H2011)</f>
        <v>0.107142857142857</v>
      </c>
      <c r="BJ2011" s="16" t="n">
        <f aca="false">IF(AP2011="","",AP2011+AN2011)</f>
        <v>90</v>
      </c>
    </row>
    <row r="2012" customFormat="false" ht="15" hidden="false" customHeight="true" outlineLevel="0" collapsed="false">
      <c r="A2012" s="9" t="s">
        <v>411</v>
      </c>
      <c r="B2012" s="10" t="s">
        <v>409</v>
      </c>
      <c r="C2012" s="10" t="s">
        <v>412</v>
      </c>
      <c r="D2012" s="9" t="n">
        <v>2024</v>
      </c>
      <c r="E2012" s="11" t="n">
        <v>10782</v>
      </c>
      <c r="F2012" s="11" t="n">
        <v>1644</v>
      </c>
      <c r="G2012" s="11" t="n">
        <v>1693</v>
      </c>
      <c r="H2012" s="11" t="n">
        <v>172</v>
      </c>
      <c r="I2012" s="11" t="n">
        <v>9757</v>
      </c>
      <c r="J2012" s="11" t="n">
        <v>7036</v>
      </c>
      <c r="K2012" s="11" t="n">
        <v>17</v>
      </c>
      <c r="L2012" s="12" t="n">
        <v>15.9525134483398</v>
      </c>
      <c r="M2012" s="12" t="n">
        <v>1.57670191059173</v>
      </c>
      <c r="N2012" s="13" t="n">
        <v>0.721123296095111</v>
      </c>
      <c r="O2012" s="13" t="n">
        <v>0.90493414950844</v>
      </c>
      <c r="P2012" s="13" t="n">
        <v>0.157020960860694</v>
      </c>
      <c r="Q2012" s="13" t="n">
        <v>-0.198781303410864</v>
      </c>
      <c r="R2012" s="13" t="n">
        <v>-0.0331239291833239</v>
      </c>
      <c r="S2012" s="11" t="n">
        <v>0</v>
      </c>
      <c r="T2012" s="13" t="n">
        <v>-0.104166666666667</v>
      </c>
      <c r="U2012" s="13" t="n">
        <v>-0.0711157654226962</v>
      </c>
      <c r="V2012" s="11" t="n">
        <v>0</v>
      </c>
      <c r="W2012" s="13"/>
      <c r="X2012" s="11"/>
      <c r="Y2012" s="11"/>
      <c r="Z2012" s="11"/>
      <c r="AA2012" s="11"/>
      <c r="AB2012" s="10" t="s">
        <v>516</v>
      </c>
      <c r="AC2012" s="11" t="n">
        <v>32</v>
      </c>
      <c r="AD2012" s="11" t="n">
        <v>80</v>
      </c>
      <c r="AE2012" s="11" t="n">
        <v>48</v>
      </c>
      <c r="AF2012" s="11" t="n">
        <v>7</v>
      </c>
      <c r="AG2012" s="11" t="n">
        <v>5</v>
      </c>
      <c r="AH2012" s="11" t="n">
        <v>0</v>
      </c>
      <c r="AI2012" s="13" t="n">
        <v>0.186046511627907</v>
      </c>
      <c r="AJ2012" s="13" t="n">
        <v>0.465116279069767</v>
      </c>
      <c r="AK2012" s="13" t="n">
        <v>0.279069767441861</v>
      </c>
      <c r="AL2012" s="13" t="n">
        <v>0.0406976744186047</v>
      </c>
      <c r="AM2012" s="13" t="n">
        <v>0.0290697674418605</v>
      </c>
      <c r="AN2012" s="11" t="n">
        <v>8</v>
      </c>
      <c r="AO2012" s="13" t="n">
        <v>0.0444444444444445</v>
      </c>
      <c r="AP2012" s="11" t="n">
        <v>23</v>
      </c>
      <c r="AQ2012" s="11" t="n">
        <v>5</v>
      </c>
      <c r="AR2012" s="13" t="n">
        <v>0.116161616161616</v>
      </c>
      <c r="AS2012" s="13" t="n">
        <v>0.0252525252525253</v>
      </c>
      <c r="AT2012" s="14" t="n">
        <f aca="false">SUMIFS(시도_소아과개폐업!$C$5:$C$293,시도_소아과개폐업!$A$5:$A$293,$D2012,시도_소아과개폐업!$B$5:$B$293,$B2012)</f>
        <v>18</v>
      </c>
      <c r="AU2012" s="14" t="n">
        <f aca="false">SUMIFS(시도_소아과개폐업!$D$5:$D$293,시도_소아과개폐업!$A$5:$A$293,$D2012,시도_소아과개폐업!$B$5:$B$293,$B2012)</f>
        <v>23</v>
      </c>
      <c r="AV2012" s="14" t="n">
        <f aca="false">SUMIFS(시도_소아과개폐업!$F$5:$F$293,시도_소아과개폐업!$A$5:$A$293,$D2012,시도_소아과개폐업!$B$5:$B$293,$B2012)</f>
        <v>-5</v>
      </c>
      <c r="AW2012" s="15" t="n">
        <f aca="false">SUMIFS(시도_소아과개폐업!$G$5:$G$293,시도_소아과개폐업!$A$5:$A$293,$D2012,시도_소아과개폐업!$B$5:$B$293,$B2012)</f>
        <v>0.242105263157895</v>
      </c>
      <c r="AX2012" s="14" t="n">
        <f aca="false">SUMIFS(시도_소아과개폐업!$H$5:$H$293,시도_소아과개폐업!$A$5:$A$293,$D2012,시도_소아과개폐업!$B$5:$B$293,$B2012)</f>
        <v>68</v>
      </c>
      <c r="AY2012" s="14" t="n">
        <f aca="false">SUMIFS(시군구_병원급!$E$5:$E$3668,시군구_병원급!$A$5:$A$3668,$A2012,시군구_병원급!$D$5:$D$3668,$D2012)</f>
        <v>11</v>
      </c>
      <c r="AZ2012" s="14" t="n">
        <f aca="false">SUMIFS(시군구_병원급!$F$5:$F$3668,시군구_병원급!$A$5:$A$3668,$A2012,시군구_병원급!$D$5:$D$3668,$D2012)</f>
        <v>4</v>
      </c>
      <c r="BA2012" s="14" t="n">
        <f aca="false">SUMIFS(시군구_병원급!$G$5:$G$3668,시군구_병원급!$A$5:$A$3668,$A2012,시군구_병원급!$D$5:$D$3668,$D2012)</f>
        <v>19</v>
      </c>
      <c r="BB2012" s="14" t="n">
        <f aca="false">SUMIFS(시군구_병원급!$H$5:$H$3668,시군구_병원급!$A$5:$A$3668,$A2012,시군구_병원급!$D$5:$D$3668,$D2012)</f>
        <v>32</v>
      </c>
      <c r="BC2012" s="16" t="n">
        <f aca="false">K2012+AY2012</f>
        <v>28</v>
      </c>
      <c r="BD2012" s="17" t="n">
        <f aca="false">IF(E2012=0,"",(K2012+AY2012)/E2012*1000)</f>
        <v>2.59692079391579</v>
      </c>
      <c r="BE2012" s="16" t="n">
        <f aca="false">AY2012-SUMIFS(시군구_병원급!$E$5:$E$3668,시군구_병원급!$A$5:$A$3668,$A2012,시군구_병원급!$D$5:$D$3668,$D2012-3)</f>
        <v>-1</v>
      </c>
      <c r="BF2012" s="16" t="n">
        <f aca="false">IF(AY2012=0,1,0)</f>
        <v>0</v>
      </c>
      <c r="BG2012" s="16" t="n">
        <f aca="false">IF(K2012+AY2012=0,1,0)</f>
        <v>0</v>
      </c>
      <c r="BH2012" s="16" t="n">
        <f aca="false">AF2012+AG2012+AH2012</f>
        <v>12</v>
      </c>
      <c r="BI2012" s="18" t="n">
        <f aca="false">IF(H2012=0,"",BH2012/H2012)</f>
        <v>0.0697674418604651</v>
      </c>
      <c r="BJ2012" s="16" t="n">
        <f aca="false">IF(AP2012="","",AP2012+AN2012)</f>
        <v>31</v>
      </c>
    </row>
    <row r="2013" customFormat="false" ht="15" hidden="false" customHeight="true" outlineLevel="0" collapsed="false">
      <c r="A2013" s="9" t="s">
        <v>413</v>
      </c>
      <c r="B2013" s="10" t="s">
        <v>409</v>
      </c>
      <c r="C2013" s="10" t="s">
        <v>414</v>
      </c>
      <c r="D2013" s="9" t="n">
        <v>2024</v>
      </c>
      <c r="E2013" s="11" t="n">
        <v>2382</v>
      </c>
      <c r="F2013" s="11" t="n">
        <v>311</v>
      </c>
      <c r="G2013" s="11" t="n">
        <v>325</v>
      </c>
      <c r="H2013" s="11" t="n">
        <v>49</v>
      </c>
      <c r="I2013" s="11" t="n">
        <v>2643</v>
      </c>
      <c r="J2013" s="11" t="n">
        <v>1647</v>
      </c>
      <c r="K2013" s="11" t="n">
        <v>5</v>
      </c>
      <c r="L2013" s="12" t="n">
        <v>20.5709487825357</v>
      </c>
      <c r="M2013" s="12" t="n">
        <v>2.09907640638119</v>
      </c>
      <c r="N2013" s="13" t="n">
        <v>0.623155505107832</v>
      </c>
      <c r="O2013" s="13" t="n">
        <v>1.1095717884131</v>
      </c>
      <c r="P2013" s="13" t="n">
        <v>0.136439966414778</v>
      </c>
      <c r="Q2013" s="13" t="n">
        <v>-0.372332015810277</v>
      </c>
      <c r="R2013" s="13" t="n">
        <v>-0.233490566037736</v>
      </c>
      <c r="S2013" s="11" t="n">
        <v>0</v>
      </c>
      <c r="T2013" s="13" t="n">
        <v>-0.0392156862745098</v>
      </c>
      <c r="U2013" s="13" t="n">
        <v>-0.066077738515901</v>
      </c>
      <c r="V2013" s="11" t="n">
        <v>0</v>
      </c>
      <c r="W2013" s="13"/>
      <c r="X2013" s="11"/>
      <c r="Y2013" s="11"/>
      <c r="Z2013" s="11"/>
      <c r="AA2013" s="11"/>
      <c r="AB2013" s="10" t="s">
        <v>516</v>
      </c>
      <c r="AC2013" s="11" t="n">
        <v>14</v>
      </c>
      <c r="AD2013" s="11" t="n">
        <v>23</v>
      </c>
      <c r="AE2013" s="11" t="n">
        <v>7</v>
      </c>
      <c r="AF2013" s="11" t="n">
        <v>3</v>
      </c>
      <c r="AG2013" s="11" t="n">
        <v>2</v>
      </c>
      <c r="AH2013" s="11" t="n">
        <v>0</v>
      </c>
      <c r="AI2013" s="13" t="n">
        <v>0.285714285714286</v>
      </c>
      <c r="AJ2013" s="13" t="n">
        <v>0.469387755102041</v>
      </c>
      <c r="AK2013" s="13" t="n">
        <v>0.142857142857143</v>
      </c>
      <c r="AL2013" s="13" t="n">
        <v>0.0612244897959184</v>
      </c>
      <c r="AM2013" s="13" t="n">
        <v>0.0408163265306122</v>
      </c>
      <c r="AN2013" s="11" t="n">
        <v>0</v>
      </c>
      <c r="AO2013" s="13" t="n">
        <v>0</v>
      </c>
      <c r="AP2013" s="11" t="n">
        <v>4</v>
      </c>
      <c r="AQ2013" s="11" t="n">
        <v>1</v>
      </c>
      <c r="AR2013" s="13" t="n">
        <v>0.0769230769230769</v>
      </c>
      <c r="AS2013" s="13" t="n">
        <v>0.0192307692307692</v>
      </c>
      <c r="AT2013" s="14" t="n">
        <f aca="false">SUMIFS(시도_소아과개폐업!$C$5:$C$293,시도_소아과개폐업!$A$5:$A$293,$D2013,시도_소아과개폐업!$B$5:$B$293,$B2013)</f>
        <v>18</v>
      </c>
      <c r="AU2013" s="14" t="n">
        <f aca="false">SUMIFS(시도_소아과개폐업!$D$5:$D$293,시도_소아과개폐업!$A$5:$A$293,$D2013,시도_소아과개폐업!$B$5:$B$293,$B2013)</f>
        <v>23</v>
      </c>
      <c r="AV2013" s="14" t="n">
        <f aca="false">SUMIFS(시도_소아과개폐업!$F$5:$F$293,시도_소아과개폐업!$A$5:$A$293,$D2013,시도_소아과개폐업!$B$5:$B$293,$B2013)</f>
        <v>-5</v>
      </c>
      <c r="AW2013" s="15" t="n">
        <f aca="false">SUMIFS(시도_소아과개폐업!$G$5:$G$293,시도_소아과개폐업!$A$5:$A$293,$D2013,시도_소아과개폐업!$B$5:$B$293,$B2013)</f>
        <v>0.242105263157895</v>
      </c>
      <c r="AX2013" s="14" t="n">
        <f aca="false">SUMIFS(시도_소아과개폐업!$H$5:$H$293,시도_소아과개폐업!$A$5:$A$293,$D2013,시도_소아과개폐업!$B$5:$B$293,$B2013)</f>
        <v>68</v>
      </c>
      <c r="AY2013" s="14" t="n">
        <f aca="false">SUMIFS(시군구_병원급!$E$5:$E$3668,시군구_병원급!$A$5:$A$3668,$A2013,시군구_병원급!$D$5:$D$3668,$D2013)</f>
        <v>1</v>
      </c>
      <c r="AZ2013" s="14" t="n">
        <f aca="false">SUMIFS(시군구_병원급!$F$5:$F$3668,시군구_병원급!$A$5:$A$3668,$A2013,시군구_병원급!$D$5:$D$3668,$D2013)</f>
        <v>1</v>
      </c>
      <c r="BA2013" s="14" t="n">
        <f aca="false">SUMIFS(시군구_병원급!$G$5:$G$3668,시군구_병원급!$A$5:$A$3668,$A2013,시군구_병원급!$D$5:$D$3668,$D2013)</f>
        <v>6</v>
      </c>
      <c r="BB2013" s="14" t="n">
        <f aca="false">SUMIFS(시군구_병원급!$H$5:$H$3668,시군구_병원급!$A$5:$A$3668,$A2013,시군구_병원급!$D$5:$D$3668,$D2013)</f>
        <v>11</v>
      </c>
      <c r="BC2013" s="16" t="n">
        <f aca="false">K2013+AY2013</f>
        <v>6</v>
      </c>
      <c r="BD2013" s="17" t="n">
        <f aca="false">IF(E2013=0,"",(K2013+AY2013)/E2013*1000)</f>
        <v>2.51889168765743</v>
      </c>
      <c r="BE2013" s="16" t="n">
        <f aca="false">AY2013-SUMIFS(시군구_병원급!$E$5:$E$3668,시군구_병원급!$A$5:$A$3668,$A2013,시군구_병원급!$D$5:$D$3668,$D2013-3)</f>
        <v>-1</v>
      </c>
      <c r="BF2013" s="16" t="n">
        <f aca="false">IF(AY2013=0,1,0)</f>
        <v>0</v>
      </c>
      <c r="BG2013" s="16" t="n">
        <f aca="false">IF(K2013+AY2013=0,1,0)</f>
        <v>0</v>
      </c>
      <c r="BH2013" s="16" t="n">
        <f aca="false">AF2013+AG2013+AH2013</f>
        <v>5</v>
      </c>
      <c r="BI2013" s="18" t="n">
        <f aca="false">IF(H2013=0,"",BH2013/H2013)</f>
        <v>0.102040816326531</v>
      </c>
      <c r="BJ2013" s="16" t="n">
        <f aca="false">IF(AP2013="","",AP2013+AN2013)</f>
        <v>4</v>
      </c>
    </row>
    <row r="2014" customFormat="false" ht="15" hidden="false" customHeight="true" outlineLevel="0" collapsed="false">
      <c r="A2014" s="9" t="s">
        <v>415</v>
      </c>
      <c r="B2014" s="10" t="s">
        <v>409</v>
      </c>
      <c r="C2014" s="10" t="s">
        <v>416</v>
      </c>
      <c r="D2014" s="9" t="n">
        <v>2024</v>
      </c>
      <c r="E2014" s="11" t="n">
        <v>2736</v>
      </c>
      <c r="F2014" s="11" t="n">
        <v>406</v>
      </c>
      <c r="G2014" s="11" t="n">
        <v>421</v>
      </c>
      <c r="H2014" s="11" t="n">
        <v>61</v>
      </c>
      <c r="I2014" s="11" t="n">
        <v>3553</v>
      </c>
      <c r="J2014" s="11" t="n">
        <v>2232</v>
      </c>
      <c r="K2014" s="11" t="n">
        <v>2</v>
      </c>
      <c r="L2014" s="12" t="n">
        <v>22.2953216374269</v>
      </c>
      <c r="M2014" s="12" t="n">
        <v>0.730994152046784</v>
      </c>
      <c r="N2014" s="13" t="n">
        <v>0.628201519842387</v>
      </c>
      <c r="O2014" s="13" t="n">
        <v>1.29861111111111</v>
      </c>
      <c r="P2014" s="13" t="n">
        <v>0.153874269005848</v>
      </c>
      <c r="Q2014" s="13" t="n">
        <v>-0.269425901201602</v>
      </c>
      <c r="R2014" s="13" t="n">
        <v>-0.0887445887445888</v>
      </c>
      <c r="S2014" s="11" t="n">
        <v>-1</v>
      </c>
      <c r="T2014" s="13" t="n">
        <v>-0.0895522388059702</v>
      </c>
      <c r="U2014" s="13" t="n">
        <v>-0.0747395833333333</v>
      </c>
      <c r="V2014" s="11" t="n">
        <v>0</v>
      </c>
      <c r="W2014" s="13"/>
      <c r="X2014" s="11"/>
      <c r="Y2014" s="11"/>
      <c r="Z2014" s="11"/>
      <c r="AA2014" s="11"/>
      <c r="AB2014" s="10" t="s">
        <v>516</v>
      </c>
      <c r="AC2014" s="11" t="n">
        <v>17</v>
      </c>
      <c r="AD2014" s="11" t="n">
        <v>19</v>
      </c>
      <c r="AE2014" s="11" t="n">
        <v>11</v>
      </c>
      <c r="AF2014" s="11" t="n">
        <v>5</v>
      </c>
      <c r="AG2014" s="11" t="n">
        <v>9</v>
      </c>
      <c r="AH2014" s="11" t="n">
        <v>0</v>
      </c>
      <c r="AI2014" s="13" t="n">
        <v>0.278688524590164</v>
      </c>
      <c r="AJ2014" s="13" t="n">
        <v>0.311475409836066</v>
      </c>
      <c r="AK2014" s="13" t="n">
        <v>0.180327868852459</v>
      </c>
      <c r="AL2014" s="13" t="n">
        <v>0.0819672131147541</v>
      </c>
      <c r="AM2014" s="13" t="n">
        <v>0.147540983606557</v>
      </c>
      <c r="AN2014" s="11" t="n">
        <v>0</v>
      </c>
      <c r="AO2014" s="13" t="n">
        <v>0</v>
      </c>
      <c r="AP2014" s="11" t="n">
        <v>8</v>
      </c>
      <c r="AQ2014" s="11" t="n">
        <v>2</v>
      </c>
      <c r="AR2014" s="13" t="n">
        <v>0.119402985074627</v>
      </c>
      <c r="AS2014" s="13" t="n">
        <v>0.0298507462686567</v>
      </c>
      <c r="AT2014" s="14" t="n">
        <f aca="false">SUMIFS(시도_소아과개폐업!$C$5:$C$293,시도_소아과개폐업!$A$5:$A$293,$D2014,시도_소아과개폐업!$B$5:$B$293,$B2014)</f>
        <v>18</v>
      </c>
      <c r="AU2014" s="14" t="n">
        <f aca="false">SUMIFS(시도_소아과개폐업!$D$5:$D$293,시도_소아과개폐업!$A$5:$A$293,$D2014,시도_소아과개폐업!$B$5:$B$293,$B2014)</f>
        <v>23</v>
      </c>
      <c r="AV2014" s="14" t="n">
        <f aca="false">SUMIFS(시도_소아과개폐업!$F$5:$F$293,시도_소아과개폐업!$A$5:$A$293,$D2014,시도_소아과개폐업!$B$5:$B$293,$B2014)</f>
        <v>-5</v>
      </c>
      <c r="AW2014" s="15" t="n">
        <f aca="false">SUMIFS(시도_소아과개폐업!$G$5:$G$293,시도_소아과개폐업!$A$5:$A$293,$D2014,시도_소아과개폐업!$B$5:$B$293,$B2014)</f>
        <v>0.242105263157895</v>
      </c>
      <c r="AX2014" s="14" t="n">
        <f aca="false">SUMIFS(시도_소아과개폐업!$H$5:$H$293,시도_소아과개폐업!$A$5:$A$293,$D2014,시도_소아과개폐업!$B$5:$B$293,$B2014)</f>
        <v>68</v>
      </c>
      <c r="AY2014" s="14" t="n">
        <f aca="false">SUMIFS(시군구_병원급!$E$5:$E$3668,시군구_병원급!$A$5:$A$3668,$A2014,시군구_병원급!$D$5:$D$3668,$D2014)</f>
        <v>3</v>
      </c>
      <c r="AZ2014" s="14" t="n">
        <f aca="false">SUMIFS(시군구_병원급!$F$5:$F$3668,시군구_병원급!$A$5:$A$3668,$A2014,시군구_병원급!$D$5:$D$3668,$D2014)</f>
        <v>0</v>
      </c>
      <c r="BA2014" s="14" t="n">
        <f aca="false">SUMIFS(시군구_병원급!$G$5:$G$3668,시군구_병원급!$A$5:$A$3668,$A2014,시군구_병원급!$D$5:$D$3668,$D2014)</f>
        <v>4</v>
      </c>
      <c r="BB2014" s="14" t="n">
        <f aca="false">SUMIFS(시군구_병원급!$H$5:$H$3668,시군구_병원급!$A$5:$A$3668,$A2014,시군구_병원급!$D$5:$D$3668,$D2014)</f>
        <v>13</v>
      </c>
      <c r="BC2014" s="16" t="n">
        <f aca="false">K2014+AY2014</f>
        <v>5</v>
      </c>
      <c r="BD2014" s="17" t="n">
        <f aca="false">IF(E2014=0,"",(K2014+AY2014)/E2014*1000)</f>
        <v>1.82748538011696</v>
      </c>
      <c r="BE2014" s="16" t="n">
        <f aca="false">AY2014-SUMIFS(시군구_병원급!$E$5:$E$3668,시군구_병원급!$A$5:$A$3668,$A2014,시군구_병원급!$D$5:$D$3668,$D2014-3)</f>
        <v>0</v>
      </c>
      <c r="BF2014" s="16" t="n">
        <f aca="false">IF(AY2014=0,1,0)</f>
        <v>0</v>
      </c>
      <c r="BG2014" s="16" t="n">
        <f aca="false">IF(K2014+AY2014=0,1,0)</f>
        <v>0</v>
      </c>
      <c r="BH2014" s="16" t="n">
        <f aca="false">AF2014+AG2014+AH2014</f>
        <v>14</v>
      </c>
      <c r="BI2014" s="18" t="n">
        <f aca="false">IF(H2014=0,"",BH2014/H2014)</f>
        <v>0.229508196721311</v>
      </c>
      <c r="BJ2014" s="16" t="n">
        <f aca="false">IF(AP2014="","",AP2014+AN2014)</f>
        <v>8</v>
      </c>
    </row>
    <row r="2015" customFormat="false" ht="15" hidden="false" customHeight="true" outlineLevel="0" collapsed="false">
      <c r="A2015" s="9" t="s">
        <v>417</v>
      </c>
      <c r="B2015" s="10" t="s">
        <v>409</v>
      </c>
      <c r="C2015" s="10" t="s">
        <v>418</v>
      </c>
      <c r="D2015" s="9" t="n">
        <v>2024</v>
      </c>
      <c r="E2015" s="11" t="n">
        <v>17490</v>
      </c>
      <c r="F2015" s="11" t="n">
        <v>2362</v>
      </c>
      <c r="G2015" s="11" t="n">
        <v>2380</v>
      </c>
      <c r="H2015" s="11" t="n">
        <v>334</v>
      </c>
      <c r="I2015" s="11" t="n">
        <v>15006</v>
      </c>
      <c r="J2015" s="11" t="n">
        <v>10030</v>
      </c>
      <c r="K2015" s="11" t="n">
        <v>20</v>
      </c>
      <c r="L2015" s="12" t="n">
        <v>19.0966266437965</v>
      </c>
      <c r="M2015" s="12" t="n">
        <v>1.14351057747284</v>
      </c>
      <c r="N2015" s="13" t="n">
        <v>0.668399306943889</v>
      </c>
      <c r="O2015" s="13" t="n">
        <v>0.857975986277873</v>
      </c>
      <c r="P2015" s="13" t="n">
        <v>0.136077758719268</v>
      </c>
      <c r="Q2015" s="13" t="n">
        <v>-0.234238178633975</v>
      </c>
      <c r="R2015" s="13" t="n">
        <v>-0.150606709493219</v>
      </c>
      <c r="S2015" s="11" t="n">
        <v>3</v>
      </c>
      <c r="T2015" s="13" t="n">
        <v>-0.0773480662983426</v>
      </c>
      <c r="U2015" s="13" t="n">
        <v>-0.0635881435257411</v>
      </c>
      <c r="V2015" s="11" t="n">
        <v>0</v>
      </c>
      <c r="W2015" s="13"/>
      <c r="X2015" s="11"/>
      <c r="Y2015" s="11"/>
      <c r="Z2015" s="11"/>
      <c r="AA2015" s="11"/>
      <c r="AB2015" s="10" t="s">
        <v>516</v>
      </c>
      <c r="AC2015" s="11" t="n">
        <v>62</v>
      </c>
      <c r="AD2015" s="11" t="n">
        <v>116</v>
      </c>
      <c r="AE2015" s="11" t="n">
        <v>144</v>
      </c>
      <c r="AF2015" s="11" t="n">
        <v>2</v>
      </c>
      <c r="AG2015" s="11" t="n">
        <v>10</v>
      </c>
      <c r="AH2015" s="11" t="n">
        <v>0</v>
      </c>
      <c r="AI2015" s="13" t="n">
        <v>0.18562874251497</v>
      </c>
      <c r="AJ2015" s="13" t="n">
        <v>0.347305389221557</v>
      </c>
      <c r="AK2015" s="13" t="n">
        <v>0.431137724550898</v>
      </c>
      <c r="AL2015" s="13" t="n">
        <v>0.00598802395209581</v>
      </c>
      <c r="AM2015" s="13" t="n">
        <v>0.029940119760479</v>
      </c>
      <c r="AN2015" s="11" t="n">
        <v>4</v>
      </c>
      <c r="AO2015" s="13" t="n">
        <v>0.0118343195266272</v>
      </c>
      <c r="AP2015" s="11" t="n">
        <v>37</v>
      </c>
      <c r="AQ2015" s="11" t="n">
        <v>8</v>
      </c>
      <c r="AR2015" s="13" t="n">
        <v>0.10054347826087</v>
      </c>
      <c r="AS2015" s="13" t="n">
        <v>0.0217391304347826</v>
      </c>
      <c r="AT2015" s="14" t="n">
        <f aca="false">SUMIFS(시도_소아과개폐업!$C$5:$C$293,시도_소아과개폐업!$A$5:$A$293,$D2015,시도_소아과개폐업!$B$5:$B$293,$B2015)</f>
        <v>18</v>
      </c>
      <c r="AU2015" s="14" t="n">
        <f aca="false">SUMIFS(시도_소아과개폐업!$D$5:$D$293,시도_소아과개폐업!$A$5:$A$293,$D2015,시도_소아과개폐업!$B$5:$B$293,$B2015)</f>
        <v>23</v>
      </c>
      <c r="AV2015" s="14" t="n">
        <f aca="false">SUMIFS(시도_소아과개폐업!$F$5:$F$293,시도_소아과개폐업!$A$5:$A$293,$D2015,시도_소아과개폐업!$B$5:$B$293,$B2015)</f>
        <v>-5</v>
      </c>
      <c r="AW2015" s="15" t="n">
        <f aca="false">SUMIFS(시도_소아과개폐업!$G$5:$G$293,시도_소아과개폐업!$A$5:$A$293,$D2015,시도_소아과개폐업!$B$5:$B$293,$B2015)</f>
        <v>0.242105263157895</v>
      </c>
      <c r="AX2015" s="14" t="n">
        <f aca="false">SUMIFS(시도_소아과개폐업!$H$5:$H$293,시도_소아과개폐업!$A$5:$A$293,$D2015,시도_소아과개폐업!$B$5:$B$293,$B2015)</f>
        <v>68</v>
      </c>
      <c r="AY2015" s="14" t="n">
        <f aca="false">SUMIFS(시군구_병원급!$E$5:$E$3668,시군구_병원급!$A$5:$A$3668,$A2015,시군구_병원급!$D$5:$D$3668,$D2015)</f>
        <v>27</v>
      </c>
      <c r="AZ2015" s="14" t="n">
        <f aca="false">SUMIFS(시군구_병원급!$F$5:$F$3668,시군구_병원급!$A$5:$A$3668,$A2015,시군구_병원급!$D$5:$D$3668,$D2015)</f>
        <v>5</v>
      </c>
      <c r="BA2015" s="14" t="n">
        <f aca="false">SUMIFS(시군구_병원급!$G$5:$G$3668,시군구_병원급!$A$5:$A$3668,$A2015,시군구_병원급!$D$5:$D$3668,$D2015)</f>
        <v>25</v>
      </c>
      <c r="BB2015" s="14" t="n">
        <f aca="false">SUMIFS(시군구_병원급!$H$5:$H$3668,시군구_병원급!$A$5:$A$3668,$A2015,시군구_병원급!$D$5:$D$3668,$D2015)</f>
        <v>67</v>
      </c>
      <c r="BC2015" s="16" t="n">
        <f aca="false">K2015+AY2015</f>
        <v>47</v>
      </c>
      <c r="BD2015" s="17" t="n">
        <f aca="false">IF(E2015=0,"",(K2015+AY2015)/E2015*1000)</f>
        <v>2.68724985706118</v>
      </c>
      <c r="BE2015" s="16" t="n">
        <f aca="false">AY2015-SUMIFS(시군구_병원급!$E$5:$E$3668,시군구_병원급!$A$5:$A$3668,$A2015,시군구_병원급!$D$5:$D$3668,$D2015-3)</f>
        <v>-3</v>
      </c>
      <c r="BF2015" s="16" t="n">
        <f aca="false">IF(AY2015=0,1,0)</f>
        <v>0</v>
      </c>
      <c r="BG2015" s="16" t="n">
        <f aca="false">IF(K2015+AY2015=0,1,0)</f>
        <v>0</v>
      </c>
      <c r="BH2015" s="16" t="n">
        <f aca="false">AF2015+AG2015+AH2015</f>
        <v>12</v>
      </c>
      <c r="BI2015" s="18" t="n">
        <f aca="false">IF(H2015=0,"",BH2015/H2015)</f>
        <v>0.0359281437125749</v>
      </c>
      <c r="BJ2015" s="16" t="n">
        <f aca="false">IF(AP2015="","",AP2015+AN2015)</f>
        <v>41</v>
      </c>
    </row>
    <row r="2016" customFormat="false" ht="15" hidden="false" customHeight="true" outlineLevel="0" collapsed="false">
      <c r="A2016" s="9" t="s">
        <v>419</v>
      </c>
      <c r="B2016" s="10" t="s">
        <v>409</v>
      </c>
      <c r="C2016" s="10" t="s">
        <v>420</v>
      </c>
      <c r="D2016" s="9" t="n">
        <v>2024</v>
      </c>
      <c r="E2016" s="11" t="n">
        <v>1927</v>
      </c>
      <c r="F2016" s="11" t="n">
        <v>274</v>
      </c>
      <c r="G2016" s="11" t="n">
        <v>280</v>
      </c>
      <c r="H2016" s="11" t="n">
        <v>41</v>
      </c>
      <c r="I2016" s="11" t="n">
        <v>2145</v>
      </c>
      <c r="J2016" s="11" t="n">
        <v>1230</v>
      </c>
      <c r="K2016" s="11" t="n">
        <v>1</v>
      </c>
      <c r="L2016" s="12" t="n">
        <v>21.2765957446809</v>
      </c>
      <c r="M2016" s="12" t="n">
        <v>0.518941359626362</v>
      </c>
      <c r="N2016" s="13" t="n">
        <v>0.573426573426573</v>
      </c>
      <c r="O2016" s="13" t="n">
        <v>1.11312921639855</v>
      </c>
      <c r="P2016" s="13" t="n">
        <v>0.145303580695381</v>
      </c>
      <c r="Q2016" s="13" t="n">
        <v>-0.279087167976057</v>
      </c>
      <c r="R2016" s="13" t="n">
        <v>-0.181286549707602</v>
      </c>
      <c r="S2016" s="11" t="n">
        <v>-1</v>
      </c>
      <c r="T2016" s="13" t="n">
        <v>-0.0888888888888889</v>
      </c>
      <c r="U2016" s="13" t="n">
        <v>-0.0629095674967235</v>
      </c>
      <c r="V2016" s="11" t="n">
        <v>0</v>
      </c>
      <c r="W2016" s="13"/>
      <c r="X2016" s="11"/>
      <c r="Y2016" s="11"/>
      <c r="Z2016" s="11"/>
      <c r="AA2016" s="11"/>
      <c r="AB2016" s="10" t="s">
        <v>516</v>
      </c>
      <c r="AC2016" s="11" t="n">
        <v>12</v>
      </c>
      <c r="AD2016" s="11" t="n">
        <v>7</v>
      </c>
      <c r="AE2016" s="11" t="n">
        <v>12</v>
      </c>
      <c r="AF2016" s="11" t="n">
        <v>1</v>
      </c>
      <c r="AG2016" s="11" t="n">
        <v>9</v>
      </c>
      <c r="AH2016" s="11" t="n">
        <v>0</v>
      </c>
      <c r="AI2016" s="13" t="n">
        <v>0.292682926829268</v>
      </c>
      <c r="AJ2016" s="13" t="n">
        <v>0.170731707317073</v>
      </c>
      <c r="AK2016" s="13" t="n">
        <v>0.292682926829268</v>
      </c>
      <c r="AL2016" s="13" t="n">
        <v>0.024390243902439</v>
      </c>
      <c r="AM2016" s="13" t="n">
        <v>0.219512195121951</v>
      </c>
      <c r="AN2016" s="11" t="n">
        <v>2</v>
      </c>
      <c r="AO2016" s="13" t="n">
        <v>0.0465116279069767</v>
      </c>
      <c r="AP2016" s="11" t="n">
        <v>3</v>
      </c>
      <c r="AQ2016" s="11" t="n">
        <v>0</v>
      </c>
      <c r="AR2016" s="13" t="n">
        <v>0.0652173913043478</v>
      </c>
      <c r="AS2016" s="13" t="n">
        <v>0</v>
      </c>
      <c r="AT2016" s="14" t="n">
        <f aca="false">SUMIFS(시도_소아과개폐업!$C$5:$C$293,시도_소아과개폐업!$A$5:$A$293,$D2016,시도_소아과개폐업!$B$5:$B$293,$B2016)</f>
        <v>18</v>
      </c>
      <c r="AU2016" s="14" t="n">
        <f aca="false">SUMIFS(시도_소아과개폐업!$D$5:$D$293,시도_소아과개폐업!$A$5:$A$293,$D2016,시도_소아과개폐업!$B$5:$B$293,$B2016)</f>
        <v>23</v>
      </c>
      <c r="AV2016" s="14" t="n">
        <f aca="false">SUMIFS(시도_소아과개폐업!$F$5:$F$293,시도_소아과개폐업!$A$5:$A$293,$D2016,시도_소아과개폐업!$B$5:$B$293,$B2016)</f>
        <v>-5</v>
      </c>
      <c r="AW2016" s="15" t="n">
        <f aca="false">SUMIFS(시도_소아과개폐업!$G$5:$G$293,시도_소아과개폐업!$A$5:$A$293,$D2016,시도_소아과개폐업!$B$5:$B$293,$B2016)</f>
        <v>0.242105263157895</v>
      </c>
      <c r="AX2016" s="14" t="n">
        <f aca="false">SUMIFS(시도_소아과개폐업!$H$5:$H$293,시도_소아과개폐업!$A$5:$A$293,$D2016,시도_소아과개폐업!$B$5:$B$293,$B2016)</f>
        <v>68</v>
      </c>
      <c r="AY2016" s="14" t="n">
        <f aca="false">SUMIFS(시군구_병원급!$E$5:$E$3668,시군구_병원급!$A$5:$A$3668,$A2016,시군구_병원급!$D$5:$D$3668,$D2016)</f>
        <v>5</v>
      </c>
      <c r="AZ2016" s="14" t="n">
        <f aca="false">SUMIFS(시군구_병원급!$F$5:$F$3668,시군구_병원급!$A$5:$A$3668,$A2016,시군구_병원급!$D$5:$D$3668,$D2016)</f>
        <v>0</v>
      </c>
      <c r="BA2016" s="14" t="n">
        <f aca="false">SUMIFS(시군구_병원급!$G$5:$G$3668,시군구_병원급!$A$5:$A$3668,$A2016,시군구_병원급!$D$5:$D$3668,$D2016)</f>
        <v>7</v>
      </c>
      <c r="BB2016" s="14" t="n">
        <f aca="false">SUMIFS(시군구_병원급!$H$5:$H$3668,시군구_병원급!$A$5:$A$3668,$A2016,시군구_병원급!$D$5:$D$3668,$D2016)</f>
        <v>14</v>
      </c>
      <c r="BC2016" s="16" t="n">
        <f aca="false">K2016+AY2016</f>
        <v>6</v>
      </c>
      <c r="BD2016" s="17" t="n">
        <f aca="false">IF(E2016=0,"",(K2016+AY2016)/E2016*1000)</f>
        <v>3.11364815775817</v>
      </c>
      <c r="BE2016" s="16" t="n">
        <f aca="false">AY2016-SUMIFS(시군구_병원급!$E$5:$E$3668,시군구_병원급!$A$5:$A$3668,$A2016,시군구_병원급!$D$5:$D$3668,$D2016-3)</f>
        <v>0</v>
      </c>
      <c r="BF2016" s="16" t="n">
        <f aca="false">IF(AY2016=0,1,0)</f>
        <v>0</v>
      </c>
      <c r="BG2016" s="16" t="n">
        <f aca="false">IF(K2016+AY2016=0,1,0)</f>
        <v>0</v>
      </c>
      <c r="BH2016" s="16" t="n">
        <f aca="false">AF2016+AG2016+AH2016</f>
        <v>10</v>
      </c>
      <c r="BI2016" s="18" t="n">
        <f aca="false">IF(H2016=0,"",BH2016/H2016)</f>
        <v>0.24390243902439</v>
      </c>
      <c r="BJ2016" s="16" t="n">
        <f aca="false">IF(AP2016="","",AP2016+AN2016)</f>
        <v>5</v>
      </c>
    </row>
    <row r="2017" customFormat="false" ht="15" hidden="false" customHeight="true" outlineLevel="0" collapsed="false">
      <c r="A2017" s="9" t="s">
        <v>421</v>
      </c>
      <c r="B2017" s="10" t="s">
        <v>409</v>
      </c>
      <c r="C2017" s="10" t="s">
        <v>422</v>
      </c>
      <c r="D2017" s="9" t="n">
        <v>2024</v>
      </c>
      <c r="E2017" s="11" t="n">
        <v>6894</v>
      </c>
      <c r="F2017" s="11" t="n">
        <v>846</v>
      </c>
      <c r="G2017" s="11" t="n">
        <v>831</v>
      </c>
      <c r="H2017" s="11" t="n">
        <v>131</v>
      </c>
      <c r="I2017" s="11" t="n">
        <v>6010</v>
      </c>
      <c r="J2017" s="11" t="n">
        <v>3705</v>
      </c>
      <c r="K2017" s="11" t="n">
        <v>6</v>
      </c>
      <c r="L2017" s="12" t="n">
        <v>19.002030751378</v>
      </c>
      <c r="M2017" s="12" t="n">
        <v>0.870322019147084</v>
      </c>
      <c r="N2017" s="13" t="n">
        <v>0.616472545757072</v>
      </c>
      <c r="O2017" s="13" t="n">
        <v>0.871772555845663</v>
      </c>
      <c r="P2017" s="13" t="n">
        <v>0.120539599651871</v>
      </c>
      <c r="Q2017" s="13" t="n">
        <v>-0.397798742138365</v>
      </c>
      <c r="R2017" s="13" t="n">
        <v>-0.306343906510851</v>
      </c>
      <c r="S2017" s="11" t="n">
        <v>2</v>
      </c>
      <c r="T2017" s="13" t="n">
        <v>-0.138157894736842</v>
      </c>
      <c r="U2017" s="13" t="n">
        <v>-0.0971909268439237</v>
      </c>
      <c r="V2017" s="11" t="n">
        <v>0</v>
      </c>
      <c r="W2017" s="13"/>
      <c r="X2017" s="11"/>
      <c r="Y2017" s="11"/>
      <c r="Z2017" s="11"/>
      <c r="AA2017" s="11"/>
      <c r="AB2017" s="10" t="s">
        <v>516</v>
      </c>
      <c r="AC2017" s="11" t="n">
        <v>24</v>
      </c>
      <c r="AD2017" s="11" t="n">
        <v>50</v>
      </c>
      <c r="AE2017" s="11" t="n">
        <v>47</v>
      </c>
      <c r="AF2017" s="11" t="n">
        <v>5</v>
      </c>
      <c r="AG2017" s="11" t="n">
        <v>4</v>
      </c>
      <c r="AH2017" s="11" t="n">
        <v>1</v>
      </c>
      <c r="AI2017" s="13" t="n">
        <v>0.183206106870229</v>
      </c>
      <c r="AJ2017" s="13" t="n">
        <v>0.381679389312977</v>
      </c>
      <c r="AK2017" s="13" t="n">
        <v>0.358778625954199</v>
      </c>
      <c r="AL2017" s="13" t="n">
        <v>0.0381679389312977</v>
      </c>
      <c r="AM2017" s="13" t="n">
        <v>0.0305343511450382</v>
      </c>
      <c r="AN2017" s="11" t="n">
        <v>1</v>
      </c>
      <c r="AO2017" s="13" t="n">
        <v>0.00757575757575758</v>
      </c>
      <c r="AP2017" s="11" t="n">
        <v>24</v>
      </c>
      <c r="AQ2017" s="11" t="n">
        <v>0</v>
      </c>
      <c r="AR2017" s="13" t="n">
        <v>0.153846153846154</v>
      </c>
      <c r="AS2017" s="13" t="n">
        <v>0</v>
      </c>
      <c r="AT2017" s="14" t="n">
        <f aca="false">SUMIFS(시도_소아과개폐업!$C$5:$C$293,시도_소아과개폐업!$A$5:$A$293,$D2017,시도_소아과개폐업!$B$5:$B$293,$B2017)</f>
        <v>18</v>
      </c>
      <c r="AU2017" s="14" t="n">
        <f aca="false">SUMIFS(시도_소아과개폐업!$D$5:$D$293,시도_소아과개폐업!$A$5:$A$293,$D2017,시도_소아과개폐업!$B$5:$B$293,$B2017)</f>
        <v>23</v>
      </c>
      <c r="AV2017" s="14" t="n">
        <f aca="false">SUMIFS(시도_소아과개폐업!$F$5:$F$293,시도_소아과개폐업!$A$5:$A$293,$D2017,시도_소아과개폐업!$B$5:$B$293,$B2017)</f>
        <v>-5</v>
      </c>
      <c r="AW2017" s="15" t="n">
        <f aca="false">SUMIFS(시도_소아과개폐업!$G$5:$G$293,시도_소아과개폐업!$A$5:$A$293,$D2017,시도_소아과개폐업!$B$5:$B$293,$B2017)</f>
        <v>0.242105263157895</v>
      </c>
      <c r="AX2017" s="14" t="n">
        <f aca="false">SUMIFS(시도_소아과개폐업!$H$5:$H$293,시도_소아과개폐업!$A$5:$A$293,$D2017,시도_소아과개폐업!$B$5:$B$293,$B2017)</f>
        <v>68</v>
      </c>
      <c r="AY2017" s="14" t="n">
        <f aca="false">SUMIFS(시군구_병원급!$E$5:$E$3668,시군구_병원급!$A$5:$A$3668,$A2017,시군구_병원급!$D$5:$D$3668,$D2017)</f>
        <v>7</v>
      </c>
      <c r="AZ2017" s="14" t="n">
        <f aca="false">SUMIFS(시군구_병원급!$F$5:$F$3668,시군구_병원급!$A$5:$A$3668,$A2017,시군구_병원급!$D$5:$D$3668,$D2017)</f>
        <v>3</v>
      </c>
      <c r="BA2017" s="14" t="n">
        <f aca="false">SUMIFS(시군구_병원급!$G$5:$G$3668,시군구_병원급!$A$5:$A$3668,$A2017,시군구_병원급!$D$5:$D$3668,$D2017)</f>
        <v>9</v>
      </c>
      <c r="BB2017" s="14" t="n">
        <f aca="false">SUMIFS(시군구_병원급!$H$5:$H$3668,시군구_병원급!$A$5:$A$3668,$A2017,시군구_병원급!$D$5:$D$3668,$D2017)</f>
        <v>16</v>
      </c>
      <c r="BC2017" s="16" t="n">
        <f aca="false">K2017+AY2017</f>
        <v>13</v>
      </c>
      <c r="BD2017" s="17" t="n">
        <f aca="false">IF(E2017=0,"",(K2017+AY2017)/E2017*1000)</f>
        <v>1.88569770815202</v>
      </c>
      <c r="BE2017" s="16" t="n">
        <f aca="false">AY2017-SUMIFS(시군구_병원급!$E$5:$E$3668,시군구_병원급!$A$5:$A$3668,$A2017,시군구_병원급!$D$5:$D$3668,$D2017-3)</f>
        <v>0</v>
      </c>
      <c r="BF2017" s="16" t="n">
        <f aca="false">IF(AY2017=0,1,0)</f>
        <v>0</v>
      </c>
      <c r="BG2017" s="16" t="n">
        <f aca="false">IF(K2017+AY2017=0,1,0)</f>
        <v>0</v>
      </c>
      <c r="BH2017" s="16" t="n">
        <f aca="false">AF2017+AG2017+AH2017</f>
        <v>10</v>
      </c>
      <c r="BI2017" s="18" t="n">
        <f aca="false">IF(H2017=0,"",BH2017/H2017)</f>
        <v>0.0763358778625954</v>
      </c>
      <c r="BJ2017" s="16" t="n">
        <f aca="false">IF(AP2017="","",AP2017+AN2017)</f>
        <v>25</v>
      </c>
    </row>
    <row r="2018" customFormat="false" ht="15" hidden="false" customHeight="true" outlineLevel="0" collapsed="false">
      <c r="A2018" s="9" t="s">
        <v>423</v>
      </c>
      <c r="B2018" s="10" t="s">
        <v>409</v>
      </c>
      <c r="C2018" s="10" t="s">
        <v>424</v>
      </c>
      <c r="D2018" s="9" t="n">
        <v>2024</v>
      </c>
      <c r="E2018" s="11" t="n">
        <v>12894</v>
      </c>
      <c r="F2018" s="11" t="n">
        <v>1774</v>
      </c>
      <c r="G2018" s="11" t="n">
        <v>1739</v>
      </c>
      <c r="H2018" s="11" t="n">
        <v>239</v>
      </c>
      <c r="I2018" s="11" t="n">
        <v>9984</v>
      </c>
      <c r="J2018" s="11" t="n">
        <v>6388</v>
      </c>
      <c r="K2018" s="11" t="n">
        <v>16</v>
      </c>
      <c r="L2018" s="12" t="n">
        <v>18.5357530634404</v>
      </c>
      <c r="M2018" s="12" t="n">
        <v>1.24088723437258</v>
      </c>
      <c r="N2018" s="13" t="n">
        <v>0.639823717948718</v>
      </c>
      <c r="O2018" s="13" t="n">
        <v>0.774313634248488</v>
      </c>
      <c r="P2018" s="13" t="n">
        <v>0.134868931285869</v>
      </c>
      <c r="Q2018" s="13" t="n">
        <v>-0.246889784475206</v>
      </c>
      <c r="R2018" s="13" t="n">
        <v>-0.170324427480916</v>
      </c>
      <c r="S2018" s="11" t="n">
        <v>1</v>
      </c>
      <c r="T2018" s="13" t="n">
        <v>-0.0946969696969697</v>
      </c>
      <c r="U2018" s="13" t="n">
        <v>-0.0968792401628222</v>
      </c>
      <c r="V2018" s="11" t="n">
        <v>0</v>
      </c>
      <c r="W2018" s="13"/>
      <c r="X2018" s="11"/>
      <c r="Y2018" s="11"/>
      <c r="Z2018" s="11"/>
      <c r="AA2018" s="11"/>
      <c r="AB2018" s="10" t="s">
        <v>516</v>
      </c>
      <c r="AC2018" s="11" t="n">
        <v>38</v>
      </c>
      <c r="AD2018" s="11" t="n">
        <v>84</v>
      </c>
      <c r="AE2018" s="11" t="n">
        <v>99</v>
      </c>
      <c r="AF2018" s="11" t="n">
        <v>5</v>
      </c>
      <c r="AG2018" s="11" t="n">
        <v>12</v>
      </c>
      <c r="AH2018" s="11" t="n">
        <v>1</v>
      </c>
      <c r="AI2018" s="13" t="n">
        <v>0.158995815899582</v>
      </c>
      <c r="AJ2018" s="13" t="n">
        <v>0.351464435146444</v>
      </c>
      <c r="AK2018" s="13" t="n">
        <v>0.414225941422594</v>
      </c>
      <c r="AL2018" s="13" t="n">
        <v>0.0209205020920502</v>
      </c>
      <c r="AM2018" s="13" t="n">
        <v>0.0502092050209205</v>
      </c>
      <c r="AN2018" s="11" t="n">
        <v>9</v>
      </c>
      <c r="AO2018" s="13" t="n">
        <v>0.0362903225806452</v>
      </c>
      <c r="AP2018" s="11" t="n">
        <v>28</v>
      </c>
      <c r="AQ2018" s="11" t="n">
        <v>5</v>
      </c>
      <c r="AR2018" s="13" t="n">
        <v>0.103321033210332</v>
      </c>
      <c r="AS2018" s="13" t="n">
        <v>0.018450184501845</v>
      </c>
      <c r="AT2018" s="14" t="n">
        <f aca="false">SUMIFS(시도_소아과개폐업!$C$5:$C$293,시도_소아과개폐업!$A$5:$A$293,$D2018,시도_소아과개폐업!$B$5:$B$293,$B2018)</f>
        <v>18</v>
      </c>
      <c r="AU2018" s="14" t="n">
        <f aca="false">SUMIFS(시도_소아과개폐업!$D$5:$D$293,시도_소아과개폐업!$A$5:$A$293,$D2018,시도_소아과개폐업!$B$5:$B$293,$B2018)</f>
        <v>23</v>
      </c>
      <c r="AV2018" s="14" t="n">
        <f aca="false">SUMIFS(시도_소아과개폐업!$F$5:$F$293,시도_소아과개폐업!$A$5:$A$293,$D2018,시도_소아과개폐업!$B$5:$B$293,$B2018)</f>
        <v>-5</v>
      </c>
      <c r="AW2018" s="15" t="n">
        <f aca="false">SUMIFS(시도_소아과개폐업!$G$5:$G$293,시도_소아과개폐업!$A$5:$A$293,$D2018,시도_소아과개폐업!$B$5:$B$293,$B2018)</f>
        <v>0.242105263157895</v>
      </c>
      <c r="AX2018" s="14" t="n">
        <f aca="false">SUMIFS(시도_소아과개폐업!$H$5:$H$293,시도_소아과개폐업!$A$5:$A$293,$D2018,시도_소아과개폐업!$B$5:$B$293,$B2018)</f>
        <v>68</v>
      </c>
      <c r="AY2018" s="14" t="n">
        <f aca="false">SUMIFS(시군구_병원급!$E$5:$E$3668,시군구_병원급!$A$5:$A$3668,$A2018,시군구_병원급!$D$5:$D$3668,$D2018)</f>
        <v>13</v>
      </c>
      <c r="AZ2018" s="14" t="n">
        <f aca="false">SUMIFS(시군구_병원급!$F$5:$F$3668,시군구_병원급!$A$5:$A$3668,$A2018,시군구_병원급!$D$5:$D$3668,$D2018)</f>
        <v>2</v>
      </c>
      <c r="BA2018" s="14" t="n">
        <f aca="false">SUMIFS(시군구_병원급!$G$5:$G$3668,시군구_병원급!$A$5:$A$3668,$A2018,시군구_병원급!$D$5:$D$3668,$D2018)</f>
        <v>13</v>
      </c>
      <c r="BB2018" s="14" t="n">
        <f aca="false">SUMIFS(시군구_병원급!$H$5:$H$3668,시군구_병원급!$A$5:$A$3668,$A2018,시군구_병원급!$D$5:$D$3668,$D2018)</f>
        <v>38</v>
      </c>
      <c r="BC2018" s="16" t="n">
        <f aca="false">K2018+AY2018</f>
        <v>29</v>
      </c>
      <c r="BD2018" s="17" t="n">
        <f aca="false">IF(E2018=0,"",(K2018+AY2018)/E2018*1000)</f>
        <v>2.24910811230029</v>
      </c>
      <c r="BE2018" s="16" t="n">
        <f aca="false">AY2018-SUMIFS(시군구_병원급!$E$5:$E$3668,시군구_병원급!$A$5:$A$3668,$A2018,시군구_병원급!$D$5:$D$3668,$D2018-3)</f>
        <v>0</v>
      </c>
      <c r="BF2018" s="16" t="n">
        <f aca="false">IF(AY2018=0,1,0)</f>
        <v>0</v>
      </c>
      <c r="BG2018" s="16" t="n">
        <f aca="false">IF(K2018+AY2018=0,1,0)</f>
        <v>0</v>
      </c>
      <c r="BH2018" s="16" t="n">
        <f aca="false">AF2018+AG2018+AH2018</f>
        <v>18</v>
      </c>
      <c r="BI2018" s="18" t="n">
        <f aca="false">IF(H2018=0,"",BH2018/H2018)</f>
        <v>0.0753138075313808</v>
      </c>
      <c r="BJ2018" s="16" t="n">
        <f aca="false">IF(AP2018="","",AP2018+AN2018)</f>
        <v>37</v>
      </c>
    </row>
    <row r="2019" customFormat="false" ht="15" hidden="false" customHeight="true" outlineLevel="0" collapsed="false">
      <c r="A2019" s="9" t="s">
        <v>425</v>
      </c>
      <c r="B2019" s="10" t="s">
        <v>409</v>
      </c>
      <c r="C2019" s="10" t="s">
        <v>426</v>
      </c>
      <c r="D2019" s="9" t="n">
        <v>2024</v>
      </c>
      <c r="E2019" s="11" t="n">
        <v>405</v>
      </c>
      <c r="F2019" s="11" t="n">
        <v>64</v>
      </c>
      <c r="G2019" s="11" t="n">
        <v>68</v>
      </c>
      <c r="H2019" s="11" t="n">
        <v>6</v>
      </c>
      <c r="I2019" s="11" t="n">
        <v>254</v>
      </c>
      <c r="J2019" s="11" t="n">
        <v>134</v>
      </c>
      <c r="K2019" s="11" t="n">
        <v>0</v>
      </c>
      <c r="L2019" s="12" t="n">
        <v>14.8148148148148</v>
      </c>
      <c r="M2019" s="12" t="n">
        <v>0</v>
      </c>
      <c r="N2019" s="13" t="n">
        <v>0.52755905511811</v>
      </c>
      <c r="O2019" s="13" t="n">
        <v>0.627160493827161</v>
      </c>
      <c r="P2019" s="13" t="n">
        <v>0.167901234567901</v>
      </c>
      <c r="Q2019" s="13" t="n">
        <v>-0.221153846153846</v>
      </c>
      <c r="R2019" s="13" t="n">
        <v>-0.0684931506849316</v>
      </c>
      <c r="S2019" s="11" t="n">
        <v>0</v>
      </c>
      <c r="T2019" s="13" t="n">
        <v>0</v>
      </c>
      <c r="U2019" s="13" t="n">
        <v>0</v>
      </c>
      <c r="V2019" s="11" t="n">
        <v>1</v>
      </c>
      <c r="W2019" s="13"/>
      <c r="X2019" s="11"/>
      <c r="Y2019" s="11"/>
      <c r="Z2019" s="11"/>
      <c r="AA2019" s="11"/>
      <c r="AB2019" s="10" t="s">
        <v>516</v>
      </c>
      <c r="AC2019" s="11" t="n">
        <v>3</v>
      </c>
      <c r="AD2019" s="11" t="n">
        <v>2</v>
      </c>
      <c r="AE2019" s="11" t="n">
        <v>0</v>
      </c>
      <c r="AF2019" s="11" t="n">
        <v>0</v>
      </c>
      <c r="AG2019" s="11" t="n">
        <v>1</v>
      </c>
      <c r="AH2019" s="11" t="n">
        <v>0</v>
      </c>
      <c r="AI2019" s="13" t="n">
        <v>0.5</v>
      </c>
      <c r="AJ2019" s="13" t="n">
        <v>0.333333333333333</v>
      </c>
      <c r="AK2019" s="13" t="n">
        <v>0</v>
      </c>
      <c r="AL2019" s="13" t="n">
        <v>0</v>
      </c>
      <c r="AM2019" s="13" t="n">
        <v>0.166666666666667</v>
      </c>
      <c r="AN2019" s="11" t="n">
        <v>0</v>
      </c>
      <c r="AO2019" s="13" t="n">
        <v>0</v>
      </c>
      <c r="AP2019" s="11" t="n">
        <v>0</v>
      </c>
      <c r="AQ2019" s="11" t="n">
        <v>0</v>
      </c>
      <c r="AR2019" s="13" t="n">
        <v>0</v>
      </c>
      <c r="AS2019" s="13" t="n">
        <v>0</v>
      </c>
      <c r="AT2019" s="14" t="n">
        <f aca="false">SUMIFS(시도_소아과개폐업!$C$5:$C$293,시도_소아과개폐업!$A$5:$A$293,$D2019,시도_소아과개폐업!$B$5:$B$293,$B2019)</f>
        <v>18</v>
      </c>
      <c r="AU2019" s="14" t="n">
        <f aca="false">SUMIFS(시도_소아과개폐업!$D$5:$D$293,시도_소아과개폐업!$A$5:$A$293,$D2019,시도_소아과개폐업!$B$5:$B$293,$B2019)</f>
        <v>23</v>
      </c>
      <c r="AV2019" s="14" t="n">
        <f aca="false">SUMIFS(시도_소아과개폐업!$F$5:$F$293,시도_소아과개폐업!$A$5:$A$293,$D2019,시도_소아과개폐업!$B$5:$B$293,$B2019)</f>
        <v>-5</v>
      </c>
      <c r="AW2019" s="15" t="n">
        <f aca="false">SUMIFS(시도_소아과개폐업!$G$5:$G$293,시도_소아과개폐업!$A$5:$A$293,$D2019,시도_소아과개폐업!$B$5:$B$293,$B2019)</f>
        <v>0.242105263157895</v>
      </c>
      <c r="AX2019" s="14" t="n">
        <f aca="false">SUMIFS(시도_소아과개폐업!$H$5:$H$293,시도_소아과개폐업!$A$5:$A$293,$D2019,시도_소아과개폐업!$B$5:$B$293,$B2019)</f>
        <v>68</v>
      </c>
      <c r="AY2019" s="14" t="n">
        <f aca="false">SUMIFS(시군구_병원급!$E$5:$E$3668,시군구_병원급!$A$5:$A$3668,$A2019,시군구_병원급!$D$5:$D$3668,$D2019)</f>
        <v>1</v>
      </c>
      <c r="AZ2019" s="14" t="n">
        <f aca="false">SUMIFS(시군구_병원급!$F$5:$F$3668,시군구_병원급!$A$5:$A$3668,$A2019,시군구_병원급!$D$5:$D$3668,$D2019)</f>
        <v>0</v>
      </c>
      <c r="BA2019" s="14" t="n">
        <f aca="false">SUMIFS(시군구_병원급!$G$5:$G$3668,시군구_병원급!$A$5:$A$3668,$A2019,시군구_병원급!$D$5:$D$3668,$D2019)</f>
        <v>1</v>
      </c>
      <c r="BB2019" s="14" t="n">
        <f aca="false">SUMIFS(시군구_병원급!$H$5:$H$3668,시군구_병원급!$A$5:$A$3668,$A2019,시군구_병원급!$D$5:$D$3668,$D2019)</f>
        <v>3</v>
      </c>
      <c r="BC2019" s="16" t="n">
        <f aca="false">K2019+AY2019</f>
        <v>1</v>
      </c>
      <c r="BD2019" s="17" t="n">
        <f aca="false">IF(E2019=0,"",(K2019+AY2019)/E2019*1000)</f>
        <v>2.46913580246914</v>
      </c>
      <c r="BE2019" s="16" t="n">
        <f aca="false">AY2019-SUMIFS(시군구_병원급!$E$5:$E$3668,시군구_병원급!$A$5:$A$3668,$A2019,시군구_병원급!$D$5:$D$3668,$D2019-3)</f>
        <v>0</v>
      </c>
      <c r="BF2019" s="16" t="n">
        <f aca="false">IF(AY2019=0,1,0)</f>
        <v>0</v>
      </c>
      <c r="BG2019" s="16" t="n">
        <f aca="false">IF(K2019+AY2019=0,1,0)</f>
        <v>0</v>
      </c>
      <c r="BH2019" s="16" t="n">
        <f aca="false">AF2019+AG2019+AH2019</f>
        <v>1</v>
      </c>
      <c r="BI2019" s="18" t="n">
        <f aca="false">IF(H2019=0,"",BH2019/H2019)</f>
        <v>0.166666666666667</v>
      </c>
      <c r="BJ2019" s="16" t="n">
        <f aca="false">IF(AP2019="","",AP2019+AN2019)</f>
        <v>0</v>
      </c>
    </row>
    <row r="2020" customFormat="false" ht="15" hidden="false" customHeight="true" outlineLevel="0" collapsed="false">
      <c r="A2020" s="9" t="s">
        <v>427</v>
      </c>
      <c r="B2020" s="10" t="s">
        <v>409</v>
      </c>
      <c r="C2020" s="10" t="s">
        <v>428</v>
      </c>
      <c r="D2020" s="9" t="n">
        <v>2024</v>
      </c>
      <c r="E2020" s="11" t="n">
        <v>1026</v>
      </c>
      <c r="F2020" s="11" t="n">
        <v>115</v>
      </c>
      <c r="G2020" s="11" t="n">
        <v>119</v>
      </c>
      <c r="H2020" s="11" t="n">
        <v>31</v>
      </c>
      <c r="I2020" s="11" t="n">
        <v>1183</v>
      </c>
      <c r="J2020" s="11" t="n">
        <v>690</v>
      </c>
      <c r="K2020" s="11" t="n">
        <v>0</v>
      </c>
      <c r="L2020" s="12" t="n">
        <v>30.2144249512671</v>
      </c>
      <c r="M2020" s="12" t="n">
        <v>0</v>
      </c>
      <c r="N2020" s="13" t="n">
        <v>0.583262890955199</v>
      </c>
      <c r="O2020" s="13" t="n">
        <v>1.15302144249513</v>
      </c>
      <c r="P2020" s="13" t="n">
        <v>0.11598440545809</v>
      </c>
      <c r="Q2020" s="13" t="n">
        <v>-0.370552147239264</v>
      </c>
      <c r="R2020" s="13" t="n">
        <v>-0.304093567251462</v>
      </c>
      <c r="S2020" s="11" t="n">
        <v>0</v>
      </c>
      <c r="T2020" s="13" t="n">
        <v>-0.138888888888889</v>
      </c>
      <c r="U2020" s="13" t="n">
        <v>-0.126937269372694</v>
      </c>
      <c r="V2020" s="11" t="n">
        <v>1</v>
      </c>
      <c r="W2020" s="13"/>
      <c r="X2020" s="11"/>
      <c r="Y2020" s="11"/>
      <c r="Z2020" s="11"/>
      <c r="AA2020" s="11"/>
      <c r="AB2020" s="10" t="s">
        <v>516</v>
      </c>
      <c r="AC2020" s="11" t="n">
        <v>9</v>
      </c>
      <c r="AD2020" s="11" t="n">
        <v>9</v>
      </c>
      <c r="AE2020" s="11" t="n">
        <v>8</v>
      </c>
      <c r="AF2020" s="11" t="n">
        <v>1</v>
      </c>
      <c r="AG2020" s="11" t="n">
        <v>4</v>
      </c>
      <c r="AH2020" s="11" t="n">
        <v>0</v>
      </c>
      <c r="AI2020" s="13" t="n">
        <v>0.290322580645161</v>
      </c>
      <c r="AJ2020" s="13" t="n">
        <v>0.290322580645161</v>
      </c>
      <c r="AK2020" s="13" t="n">
        <v>0.258064516129032</v>
      </c>
      <c r="AL2020" s="13" t="n">
        <v>0.032258064516129</v>
      </c>
      <c r="AM2020" s="13" t="n">
        <v>0.129032258064516</v>
      </c>
      <c r="AN2020" s="11" t="n">
        <v>2</v>
      </c>
      <c r="AO2020" s="13" t="n">
        <v>0.0606060606060606</v>
      </c>
      <c r="AP2020" s="11" t="n">
        <v>7</v>
      </c>
      <c r="AQ2020" s="11" t="n">
        <v>1</v>
      </c>
      <c r="AR2020" s="13" t="n">
        <v>0.17948717948718</v>
      </c>
      <c r="AS2020" s="13" t="n">
        <v>0.0256410256410256</v>
      </c>
      <c r="AT2020" s="14" t="n">
        <f aca="false">SUMIFS(시도_소아과개폐업!$C$5:$C$293,시도_소아과개폐업!$A$5:$A$293,$D2020,시도_소아과개폐업!$B$5:$B$293,$B2020)</f>
        <v>18</v>
      </c>
      <c r="AU2020" s="14" t="n">
        <f aca="false">SUMIFS(시도_소아과개폐업!$D$5:$D$293,시도_소아과개폐업!$A$5:$A$293,$D2020,시도_소아과개폐업!$B$5:$B$293,$B2020)</f>
        <v>23</v>
      </c>
      <c r="AV2020" s="14" t="n">
        <f aca="false">SUMIFS(시도_소아과개폐업!$F$5:$F$293,시도_소아과개폐업!$A$5:$A$293,$D2020,시도_소아과개폐업!$B$5:$B$293,$B2020)</f>
        <v>-5</v>
      </c>
      <c r="AW2020" s="15" t="n">
        <f aca="false">SUMIFS(시도_소아과개폐업!$G$5:$G$293,시도_소아과개폐업!$A$5:$A$293,$D2020,시도_소아과개폐업!$B$5:$B$293,$B2020)</f>
        <v>0.242105263157895</v>
      </c>
      <c r="AX2020" s="14" t="n">
        <f aca="false">SUMIFS(시도_소아과개폐업!$H$5:$H$293,시도_소아과개폐업!$A$5:$A$293,$D2020,시도_소아과개폐업!$B$5:$B$293,$B2020)</f>
        <v>68</v>
      </c>
      <c r="AY2020" s="14" t="n">
        <f aca="false">SUMIFS(시군구_병원급!$E$5:$E$3668,시군구_병원급!$A$5:$A$3668,$A2020,시군구_병원급!$D$5:$D$3668,$D2020)</f>
        <v>3</v>
      </c>
      <c r="AZ2020" s="14" t="n">
        <f aca="false">SUMIFS(시군구_병원급!$F$5:$F$3668,시군구_병원급!$A$5:$A$3668,$A2020,시군구_병원급!$D$5:$D$3668,$D2020)</f>
        <v>0</v>
      </c>
      <c r="BA2020" s="14" t="n">
        <f aca="false">SUMIFS(시군구_병원급!$G$5:$G$3668,시군구_병원급!$A$5:$A$3668,$A2020,시군구_병원급!$D$5:$D$3668,$D2020)</f>
        <v>2</v>
      </c>
      <c r="BB2020" s="14" t="n">
        <f aca="false">SUMIFS(시군구_병원급!$H$5:$H$3668,시군구_병원급!$A$5:$A$3668,$A2020,시군구_병원급!$D$5:$D$3668,$D2020)</f>
        <v>5</v>
      </c>
      <c r="BC2020" s="16" t="n">
        <f aca="false">K2020+AY2020</f>
        <v>3</v>
      </c>
      <c r="BD2020" s="17" t="n">
        <f aca="false">IF(E2020=0,"",(K2020+AY2020)/E2020*1000)</f>
        <v>2.92397660818713</v>
      </c>
      <c r="BE2020" s="16" t="n">
        <f aca="false">AY2020-SUMIFS(시군구_병원급!$E$5:$E$3668,시군구_병원급!$A$5:$A$3668,$A2020,시군구_병원급!$D$5:$D$3668,$D2020-3)</f>
        <v>-1</v>
      </c>
      <c r="BF2020" s="16" t="n">
        <f aca="false">IF(AY2020=0,1,0)</f>
        <v>0</v>
      </c>
      <c r="BG2020" s="16" t="n">
        <f aca="false">IF(K2020+AY2020=0,1,0)</f>
        <v>0</v>
      </c>
      <c r="BH2020" s="16" t="n">
        <f aca="false">AF2020+AG2020+AH2020</f>
        <v>5</v>
      </c>
      <c r="BI2020" s="18" t="n">
        <f aca="false">IF(H2020=0,"",BH2020/H2020)</f>
        <v>0.161290322580645</v>
      </c>
      <c r="BJ2020" s="16" t="n">
        <f aca="false">IF(AP2020="","",AP2020+AN2020)</f>
        <v>9</v>
      </c>
    </row>
    <row r="2021" customFormat="false" ht="15" hidden="false" customHeight="true" outlineLevel="0" collapsed="false">
      <c r="A2021" s="9" t="s">
        <v>429</v>
      </c>
      <c r="B2021" s="10" t="s">
        <v>409</v>
      </c>
      <c r="C2021" s="10" t="s">
        <v>430</v>
      </c>
      <c r="D2021" s="9" t="n">
        <v>2024</v>
      </c>
      <c r="E2021" s="11" t="n">
        <v>941</v>
      </c>
      <c r="F2021" s="11" t="n">
        <v>139</v>
      </c>
      <c r="G2021" s="11" t="n">
        <v>143</v>
      </c>
      <c r="H2021" s="11" t="n">
        <v>19</v>
      </c>
      <c r="I2021" s="11" t="n">
        <v>1075</v>
      </c>
      <c r="J2021" s="11" t="n">
        <v>657</v>
      </c>
      <c r="K2021" s="11" t="n">
        <v>0</v>
      </c>
      <c r="L2021" s="12" t="n">
        <v>20.1912858660999</v>
      </c>
      <c r="M2021" s="12" t="n">
        <v>0</v>
      </c>
      <c r="N2021" s="13" t="n">
        <v>0.611162790697674</v>
      </c>
      <c r="O2021" s="13" t="n">
        <v>1.14240170031881</v>
      </c>
      <c r="P2021" s="13" t="n">
        <v>0.151965993623805</v>
      </c>
      <c r="Q2021" s="13" t="n">
        <v>-0.365047233468286</v>
      </c>
      <c r="R2021" s="13" t="n">
        <v>-0.334883720930233</v>
      </c>
      <c r="S2021" s="11" t="n">
        <v>-1</v>
      </c>
      <c r="T2021" s="13" t="n">
        <v>0</v>
      </c>
      <c r="U2021" s="13" t="n">
        <v>0.00844277673545957</v>
      </c>
      <c r="V2021" s="11" t="n">
        <v>1</v>
      </c>
      <c r="W2021" s="13"/>
      <c r="X2021" s="11"/>
      <c r="Y2021" s="11"/>
      <c r="Z2021" s="11"/>
      <c r="AA2021" s="11"/>
      <c r="AB2021" s="10" t="s">
        <v>516</v>
      </c>
      <c r="AC2021" s="11" t="n">
        <v>7</v>
      </c>
      <c r="AD2021" s="11" t="n">
        <v>6</v>
      </c>
      <c r="AE2021" s="11" t="n">
        <v>0</v>
      </c>
      <c r="AF2021" s="11" t="n">
        <v>1</v>
      </c>
      <c r="AG2021" s="11" t="n">
        <v>5</v>
      </c>
      <c r="AH2021" s="11" t="n">
        <v>0</v>
      </c>
      <c r="AI2021" s="13" t="n">
        <v>0.368421052631579</v>
      </c>
      <c r="AJ2021" s="13" t="n">
        <v>0.315789473684211</v>
      </c>
      <c r="AK2021" s="13" t="n">
        <v>0</v>
      </c>
      <c r="AL2021" s="13" t="n">
        <v>0.0526315789473684</v>
      </c>
      <c r="AM2021" s="13" t="n">
        <v>0.263157894736842</v>
      </c>
      <c r="AN2021" s="11" t="n">
        <v>0</v>
      </c>
      <c r="AO2021" s="13" t="n">
        <v>0</v>
      </c>
      <c r="AP2021" s="11" t="n">
        <v>1</v>
      </c>
      <c r="AQ2021" s="11" t="n">
        <v>1</v>
      </c>
      <c r="AR2021" s="13" t="n">
        <v>0.0526315789473684</v>
      </c>
      <c r="AS2021" s="13" t="n">
        <v>0.0526315789473684</v>
      </c>
      <c r="AT2021" s="14" t="n">
        <f aca="false">SUMIFS(시도_소아과개폐업!$C$5:$C$293,시도_소아과개폐업!$A$5:$A$293,$D2021,시도_소아과개폐업!$B$5:$B$293,$B2021)</f>
        <v>18</v>
      </c>
      <c r="AU2021" s="14" t="n">
        <f aca="false">SUMIFS(시도_소아과개폐업!$D$5:$D$293,시도_소아과개폐업!$A$5:$A$293,$D2021,시도_소아과개폐업!$B$5:$B$293,$B2021)</f>
        <v>23</v>
      </c>
      <c r="AV2021" s="14" t="n">
        <f aca="false">SUMIFS(시도_소아과개폐업!$F$5:$F$293,시도_소아과개폐업!$A$5:$A$293,$D2021,시도_소아과개폐업!$B$5:$B$293,$B2021)</f>
        <v>-5</v>
      </c>
      <c r="AW2021" s="15" t="n">
        <f aca="false">SUMIFS(시도_소아과개폐업!$G$5:$G$293,시도_소아과개폐업!$A$5:$A$293,$D2021,시도_소아과개폐업!$B$5:$B$293,$B2021)</f>
        <v>0.242105263157895</v>
      </c>
      <c r="AX2021" s="14" t="n">
        <f aca="false">SUMIFS(시도_소아과개폐업!$H$5:$H$293,시도_소아과개폐업!$A$5:$A$293,$D2021,시도_소아과개폐업!$B$5:$B$293,$B2021)</f>
        <v>68</v>
      </c>
      <c r="AY2021" s="14" t="n">
        <f aca="false">SUMIFS(시군구_병원급!$E$5:$E$3668,시군구_병원급!$A$5:$A$3668,$A2021,시군구_병원급!$D$5:$D$3668,$D2021)</f>
        <v>1</v>
      </c>
      <c r="AZ2021" s="14" t="n">
        <f aca="false">SUMIFS(시군구_병원급!$F$5:$F$3668,시군구_병원급!$A$5:$A$3668,$A2021,시군구_병원급!$D$5:$D$3668,$D2021)</f>
        <v>0</v>
      </c>
      <c r="BA2021" s="14" t="n">
        <f aca="false">SUMIFS(시군구_병원급!$G$5:$G$3668,시군구_병원급!$A$5:$A$3668,$A2021,시군구_병원급!$D$5:$D$3668,$D2021)</f>
        <v>2</v>
      </c>
      <c r="BB2021" s="14" t="n">
        <f aca="false">SUMIFS(시군구_병원급!$H$5:$H$3668,시군구_병원급!$A$5:$A$3668,$A2021,시군구_병원급!$D$5:$D$3668,$D2021)</f>
        <v>11</v>
      </c>
      <c r="BC2021" s="16" t="n">
        <f aca="false">K2021+AY2021</f>
        <v>1</v>
      </c>
      <c r="BD2021" s="17" t="n">
        <f aca="false">IF(E2021=0,"",(K2021+AY2021)/E2021*1000)</f>
        <v>1.06269925611052</v>
      </c>
      <c r="BE2021" s="16" t="n">
        <f aca="false">AY2021-SUMIFS(시군구_병원급!$E$5:$E$3668,시군구_병원급!$A$5:$A$3668,$A2021,시군구_병원급!$D$5:$D$3668,$D2021-3)</f>
        <v>0</v>
      </c>
      <c r="BF2021" s="16" t="n">
        <f aca="false">IF(AY2021=0,1,0)</f>
        <v>0</v>
      </c>
      <c r="BG2021" s="16" t="n">
        <f aca="false">IF(K2021+AY2021=0,1,0)</f>
        <v>0</v>
      </c>
      <c r="BH2021" s="16" t="n">
        <f aca="false">AF2021+AG2021+AH2021</f>
        <v>6</v>
      </c>
      <c r="BI2021" s="18" t="n">
        <f aca="false">IF(H2021=0,"",BH2021/H2021)</f>
        <v>0.315789473684211</v>
      </c>
      <c r="BJ2021" s="16" t="n">
        <f aca="false">IF(AP2021="","",AP2021+AN2021)</f>
        <v>1</v>
      </c>
    </row>
    <row r="2022" customFormat="false" ht="15" hidden="false" customHeight="true" outlineLevel="0" collapsed="false">
      <c r="A2022" s="9" t="s">
        <v>431</v>
      </c>
      <c r="B2022" s="10" t="s">
        <v>409</v>
      </c>
      <c r="C2022" s="10" t="s">
        <v>432</v>
      </c>
      <c r="D2022" s="9" t="n">
        <v>2024</v>
      </c>
      <c r="E2022" s="11" t="n">
        <v>605</v>
      </c>
      <c r="F2022" s="11" t="n">
        <v>75</v>
      </c>
      <c r="G2022" s="11" t="n">
        <v>81</v>
      </c>
      <c r="H2022" s="11" t="n">
        <v>12</v>
      </c>
      <c r="I2022" s="11" t="n">
        <v>697</v>
      </c>
      <c r="J2022" s="11" t="n">
        <v>456</v>
      </c>
      <c r="K2022" s="11" t="n">
        <v>0</v>
      </c>
      <c r="L2022" s="12" t="n">
        <v>19.8347107438017</v>
      </c>
      <c r="M2022" s="12" t="n">
        <v>0</v>
      </c>
      <c r="N2022" s="13" t="n">
        <v>0.654232424677188</v>
      </c>
      <c r="O2022" s="13" t="n">
        <v>1.15206611570248</v>
      </c>
      <c r="P2022" s="13" t="n">
        <v>0.133884297520661</v>
      </c>
      <c r="Q2022" s="13" t="n">
        <v>-0.372406639004149</v>
      </c>
      <c r="R2022" s="13" t="n">
        <v>-0.325</v>
      </c>
      <c r="S2022" s="11" t="n">
        <v>0</v>
      </c>
      <c r="T2022" s="13" t="n">
        <v>-0.142857142857143</v>
      </c>
      <c r="U2022" s="13" t="n">
        <v>-0.256929637526652</v>
      </c>
      <c r="V2022" s="11" t="n">
        <v>1</v>
      </c>
      <c r="W2022" s="13"/>
      <c r="X2022" s="11"/>
      <c r="Y2022" s="11"/>
      <c r="Z2022" s="11"/>
      <c r="AA2022" s="11"/>
      <c r="AB2022" s="10" t="s">
        <v>516</v>
      </c>
      <c r="AC2022" s="11" t="n">
        <v>5</v>
      </c>
      <c r="AD2022" s="11" t="n">
        <v>4</v>
      </c>
      <c r="AE2022" s="11" t="n">
        <v>1</v>
      </c>
      <c r="AF2022" s="11" t="n">
        <v>0</v>
      </c>
      <c r="AG2022" s="11" t="n">
        <v>2</v>
      </c>
      <c r="AH2022" s="11" t="n">
        <v>0</v>
      </c>
      <c r="AI2022" s="13" t="n">
        <v>0.416666666666667</v>
      </c>
      <c r="AJ2022" s="13" t="n">
        <v>0.333333333333333</v>
      </c>
      <c r="AK2022" s="13" t="n">
        <v>0.0833333333333333</v>
      </c>
      <c r="AL2022" s="13" t="n">
        <v>0</v>
      </c>
      <c r="AM2022" s="13" t="n">
        <v>0.166666666666667</v>
      </c>
      <c r="AN2022" s="11" t="n">
        <v>0</v>
      </c>
      <c r="AO2022" s="13" t="n">
        <v>0</v>
      </c>
      <c r="AP2022" s="11" t="n">
        <v>3</v>
      </c>
      <c r="AQ2022" s="11" t="n">
        <v>0</v>
      </c>
      <c r="AR2022" s="13" t="n">
        <v>0.2</v>
      </c>
      <c r="AS2022" s="13" t="n">
        <v>0</v>
      </c>
      <c r="AT2022" s="14" t="n">
        <f aca="false">SUMIFS(시도_소아과개폐업!$C$5:$C$293,시도_소아과개폐업!$A$5:$A$293,$D2022,시도_소아과개폐업!$B$5:$B$293,$B2022)</f>
        <v>18</v>
      </c>
      <c r="AU2022" s="14" t="n">
        <f aca="false">SUMIFS(시도_소아과개폐업!$D$5:$D$293,시도_소아과개폐업!$A$5:$A$293,$D2022,시도_소아과개폐업!$B$5:$B$293,$B2022)</f>
        <v>23</v>
      </c>
      <c r="AV2022" s="14" t="n">
        <f aca="false">SUMIFS(시도_소아과개폐업!$F$5:$F$293,시도_소아과개폐업!$A$5:$A$293,$D2022,시도_소아과개폐업!$B$5:$B$293,$B2022)</f>
        <v>-5</v>
      </c>
      <c r="AW2022" s="15" t="n">
        <f aca="false">SUMIFS(시도_소아과개폐업!$G$5:$G$293,시도_소아과개폐업!$A$5:$A$293,$D2022,시도_소아과개폐업!$B$5:$B$293,$B2022)</f>
        <v>0.242105263157895</v>
      </c>
      <c r="AX2022" s="14" t="n">
        <f aca="false">SUMIFS(시도_소아과개폐업!$H$5:$H$293,시도_소아과개폐업!$A$5:$A$293,$D2022,시도_소아과개폐업!$B$5:$B$293,$B2022)</f>
        <v>68</v>
      </c>
      <c r="AY2022" s="14" t="n">
        <f aca="false">SUMIFS(시군구_병원급!$E$5:$E$3668,시군구_병원급!$A$5:$A$3668,$A2022,시군구_병원급!$D$5:$D$3668,$D2022)</f>
        <v>1</v>
      </c>
      <c r="AZ2022" s="14" t="n">
        <f aca="false">SUMIFS(시군구_병원급!$F$5:$F$3668,시군구_병원급!$A$5:$A$3668,$A2022,시군구_병원급!$D$5:$D$3668,$D2022)</f>
        <v>0</v>
      </c>
      <c r="BA2022" s="14" t="n">
        <f aca="false">SUMIFS(시군구_병원급!$G$5:$G$3668,시군구_병원급!$A$5:$A$3668,$A2022,시군구_병원급!$D$5:$D$3668,$D2022)</f>
        <v>2</v>
      </c>
      <c r="BB2022" s="14" t="n">
        <f aca="false">SUMIFS(시군구_병원급!$H$5:$H$3668,시군구_병원급!$A$5:$A$3668,$A2022,시군구_병원급!$D$5:$D$3668,$D2022)</f>
        <v>5</v>
      </c>
      <c r="BC2022" s="16" t="n">
        <f aca="false">K2022+AY2022</f>
        <v>1</v>
      </c>
      <c r="BD2022" s="17" t="n">
        <f aca="false">IF(E2022=0,"",(K2022+AY2022)/E2022*1000)</f>
        <v>1.65289256198347</v>
      </c>
      <c r="BE2022" s="16" t="n">
        <f aca="false">AY2022-SUMIFS(시군구_병원급!$E$5:$E$3668,시군구_병원급!$A$5:$A$3668,$A2022,시군구_병원급!$D$5:$D$3668,$D2022-3)</f>
        <v>0</v>
      </c>
      <c r="BF2022" s="16" t="n">
        <f aca="false">IF(AY2022=0,1,0)</f>
        <v>0</v>
      </c>
      <c r="BG2022" s="16" t="n">
        <f aca="false">IF(K2022+AY2022=0,1,0)</f>
        <v>0</v>
      </c>
      <c r="BH2022" s="16" t="n">
        <f aca="false">AF2022+AG2022+AH2022</f>
        <v>2</v>
      </c>
      <c r="BI2022" s="18" t="n">
        <f aca="false">IF(H2022=0,"",BH2022/H2022)</f>
        <v>0.166666666666667</v>
      </c>
      <c r="BJ2022" s="16" t="n">
        <f aca="false">IF(AP2022="","",AP2022+AN2022)</f>
        <v>3</v>
      </c>
    </row>
    <row r="2023" customFormat="false" ht="15" hidden="false" customHeight="true" outlineLevel="0" collapsed="false">
      <c r="A2023" s="9" t="s">
        <v>433</v>
      </c>
      <c r="B2023" s="10" t="s">
        <v>409</v>
      </c>
      <c r="C2023" s="10" t="s">
        <v>434</v>
      </c>
      <c r="D2023" s="9" t="n">
        <v>2024</v>
      </c>
      <c r="E2023" s="11" t="n">
        <v>543</v>
      </c>
      <c r="F2023" s="11" t="n">
        <v>70</v>
      </c>
      <c r="G2023" s="11" t="n">
        <v>71</v>
      </c>
      <c r="H2023" s="11" t="n">
        <v>9</v>
      </c>
      <c r="I2023" s="11" t="n">
        <v>471</v>
      </c>
      <c r="J2023" s="11" t="n">
        <v>334</v>
      </c>
      <c r="K2023" s="11" t="n">
        <v>0</v>
      </c>
      <c r="L2023" s="12" t="n">
        <v>16.5745856353591</v>
      </c>
      <c r="M2023" s="12" t="n">
        <v>0</v>
      </c>
      <c r="N2023" s="13" t="n">
        <v>0.709129511677282</v>
      </c>
      <c r="O2023" s="13" t="n">
        <v>0.867403314917127</v>
      </c>
      <c r="P2023" s="13" t="n">
        <v>0.130755064456722</v>
      </c>
      <c r="Q2023" s="13" t="n">
        <v>-0.254120879120879</v>
      </c>
      <c r="R2023" s="13" t="n">
        <v>-0.21978021978022</v>
      </c>
      <c r="S2023" s="11" t="n">
        <v>0</v>
      </c>
      <c r="T2023" s="13" t="n">
        <v>-0.1</v>
      </c>
      <c r="U2023" s="13" t="n">
        <v>-0.0407331975560081</v>
      </c>
      <c r="V2023" s="11" t="n">
        <v>1</v>
      </c>
      <c r="W2023" s="13"/>
      <c r="X2023" s="11"/>
      <c r="Y2023" s="11"/>
      <c r="Z2023" s="11"/>
      <c r="AA2023" s="11"/>
      <c r="AB2023" s="10" t="s">
        <v>516</v>
      </c>
      <c r="AC2023" s="11" t="n">
        <v>4</v>
      </c>
      <c r="AD2023" s="11" t="n">
        <v>2</v>
      </c>
      <c r="AE2023" s="11" t="n">
        <v>0</v>
      </c>
      <c r="AF2023" s="11" t="n">
        <v>0</v>
      </c>
      <c r="AG2023" s="11" t="n">
        <v>3</v>
      </c>
      <c r="AH2023" s="11" t="n">
        <v>0</v>
      </c>
      <c r="AI2023" s="13" t="n">
        <v>0.444444444444444</v>
      </c>
      <c r="AJ2023" s="13" t="n">
        <v>0.222222222222222</v>
      </c>
      <c r="AK2023" s="13" t="n">
        <v>0</v>
      </c>
      <c r="AL2023" s="13" t="n">
        <v>0</v>
      </c>
      <c r="AM2023" s="13" t="n">
        <v>0.333333333333333</v>
      </c>
      <c r="AN2023" s="11" t="n">
        <v>0</v>
      </c>
      <c r="AO2023" s="13" t="n">
        <v>0</v>
      </c>
      <c r="AP2023" s="11" t="n">
        <v>1</v>
      </c>
      <c r="AQ2023" s="11" t="n">
        <v>0</v>
      </c>
      <c r="AR2023" s="13" t="n">
        <v>0.1</v>
      </c>
      <c r="AS2023" s="13" t="n">
        <v>0</v>
      </c>
      <c r="AT2023" s="14" t="n">
        <f aca="false">SUMIFS(시도_소아과개폐업!$C$5:$C$293,시도_소아과개폐업!$A$5:$A$293,$D2023,시도_소아과개폐업!$B$5:$B$293,$B2023)</f>
        <v>18</v>
      </c>
      <c r="AU2023" s="14" t="n">
        <f aca="false">SUMIFS(시도_소아과개폐업!$D$5:$D$293,시도_소아과개폐업!$A$5:$A$293,$D2023,시도_소아과개폐업!$B$5:$B$293,$B2023)</f>
        <v>23</v>
      </c>
      <c r="AV2023" s="14" t="n">
        <f aca="false">SUMIFS(시도_소아과개폐업!$F$5:$F$293,시도_소아과개폐업!$A$5:$A$293,$D2023,시도_소아과개폐업!$B$5:$B$293,$B2023)</f>
        <v>-5</v>
      </c>
      <c r="AW2023" s="15" t="n">
        <f aca="false">SUMIFS(시도_소아과개폐업!$G$5:$G$293,시도_소아과개폐업!$A$5:$A$293,$D2023,시도_소아과개폐업!$B$5:$B$293,$B2023)</f>
        <v>0.242105263157895</v>
      </c>
      <c r="AX2023" s="14" t="n">
        <f aca="false">SUMIFS(시도_소아과개폐업!$H$5:$H$293,시도_소아과개폐업!$A$5:$A$293,$D2023,시도_소아과개폐업!$B$5:$B$293,$B2023)</f>
        <v>68</v>
      </c>
      <c r="AY2023" s="14" t="n">
        <f aca="false">SUMIFS(시군구_병원급!$E$5:$E$3668,시군구_병원급!$A$5:$A$3668,$A2023,시군구_병원급!$D$5:$D$3668,$D2023)</f>
        <v>1</v>
      </c>
      <c r="AZ2023" s="14" t="n">
        <f aca="false">SUMIFS(시군구_병원급!$F$5:$F$3668,시군구_병원급!$A$5:$A$3668,$A2023,시군구_병원급!$D$5:$D$3668,$D2023)</f>
        <v>0</v>
      </c>
      <c r="BA2023" s="14" t="n">
        <f aca="false">SUMIFS(시군구_병원급!$G$5:$G$3668,시군구_병원급!$A$5:$A$3668,$A2023,시군구_병원급!$D$5:$D$3668,$D2023)</f>
        <v>1</v>
      </c>
      <c r="BB2023" s="14" t="n">
        <f aca="false">SUMIFS(시군구_병원급!$H$5:$H$3668,시군구_병원급!$A$5:$A$3668,$A2023,시군구_병원급!$D$5:$D$3668,$D2023)</f>
        <v>2</v>
      </c>
      <c r="BC2023" s="16" t="n">
        <f aca="false">K2023+AY2023</f>
        <v>1</v>
      </c>
      <c r="BD2023" s="17" t="n">
        <f aca="false">IF(E2023=0,"",(K2023+AY2023)/E2023*1000)</f>
        <v>1.84162062615101</v>
      </c>
      <c r="BE2023" s="16" t="n">
        <f aca="false">AY2023-SUMIFS(시군구_병원급!$E$5:$E$3668,시군구_병원급!$A$5:$A$3668,$A2023,시군구_병원급!$D$5:$D$3668,$D2023-3)</f>
        <v>0</v>
      </c>
      <c r="BF2023" s="16" t="n">
        <f aca="false">IF(AY2023=0,1,0)</f>
        <v>0</v>
      </c>
      <c r="BG2023" s="16" t="n">
        <f aca="false">IF(K2023+AY2023=0,1,0)</f>
        <v>0</v>
      </c>
      <c r="BH2023" s="16" t="n">
        <f aca="false">AF2023+AG2023+AH2023</f>
        <v>3</v>
      </c>
      <c r="BI2023" s="18" t="n">
        <f aca="false">IF(H2023=0,"",BH2023/H2023)</f>
        <v>0.333333333333333</v>
      </c>
      <c r="BJ2023" s="16" t="n">
        <f aca="false">IF(AP2023="","",AP2023+AN2023)</f>
        <v>1</v>
      </c>
    </row>
    <row r="2024" customFormat="false" ht="15" hidden="false" customHeight="true" outlineLevel="0" collapsed="false">
      <c r="A2024" s="9" t="s">
        <v>435</v>
      </c>
      <c r="B2024" s="10" t="s">
        <v>409</v>
      </c>
      <c r="C2024" s="10" t="s">
        <v>436</v>
      </c>
      <c r="D2024" s="9" t="n">
        <v>2024</v>
      </c>
      <c r="E2024" s="11" t="n">
        <v>600</v>
      </c>
      <c r="F2024" s="11" t="n">
        <v>70</v>
      </c>
      <c r="G2024" s="11" t="n">
        <v>78</v>
      </c>
      <c r="H2024" s="11" t="n">
        <v>11</v>
      </c>
      <c r="I2024" s="11" t="n">
        <v>566</v>
      </c>
      <c r="J2024" s="11" t="n">
        <v>314</v>
      </c>
      <c r="K2024" s="11" t="n">
        <v>0</v>
      </c>
      <c r="L2024" s="12" t="n">
        <v>18.3333333333333</v>
      </c>
      <c r="M2024" s="12" t="n">
        <v>0</v>
      </c>
      <c r="N2024" s="13" t="n">
        <v>0.554770318021201</v>
      </c>
      <c r="O2024" s="13" t="n">
        <v>0.943333333333333</v>
      </c>
      <c r="P2024" s="13" t="n">
        <v>0.13</v>
      </c>
      <c r="Q2024" s="13" t="n">
        <v>-0.292452830188679</v>
      </c>
      <c r="R2024" s="13" t="n">
        <v>-0.385826771653543</v>
      </c>
      <c r="S2024" s="11" t="n">
        <v>0</v>
      </c>
      <c r="T2024" s="13" t="n">
        <v>0</v>
      </c>
      <c r="U2024" s="13" t="n">
        <v>-0.0766721044045677</v>
      </c>
      <c r="V2024" s="11" t="n">
        <v>1</v>
      </c>
      <c r="W2024" s="13"/>
      <c r="X2024" s="11"/>
      <c r="Y2024" s="11"/>
      <c r="Z2024" s="11"/>
      <c r="AA2024" s="11"/>
      <c r="AB2024" s="10" t="s">
        <v>516</v>
      </c>
      <c r="AC2024" s="11" t="n">
        <v>6</v>
      </c>
      <c r="AD2024" s="11" t="n">
        <v>3</v>
      </c>
      <c r="AE2024" s="11" t="n">
        <v>0</v>
      </c>
      <c r="AF2024" s="11" t="n">
        <v>1</v>
      </c>
      <c r="AG2024" s="11" t="n">
        <v>1</v>
      </c>
      <c r="AH2024" s="11" t="n">
        <v>0</v>
      </c>
      <c r="AI2024" s="13" t="n">
        <v>0.545454545454545</v>
      </c>
      <c r="AJ2024" s="13" t="n">
        <v>0.272727272727273</v>
      </c>
      <c r="AK2024" s="13" t="n">
        <v>0</v>
      </c>
      <c r="AL2024" s="13" t="n">
        <v>0.0909090909090909</v>
      </c>
      <c r="AM2024" s="13" t="n">
        <v>0.0909090909090909</v>
      </c>
      <c r="AN2024" s="11" t="n">
        <v>0</v>
      </c>
      <c r="AO2024" s="13" t="n">
        <v>0</v>
      </c>
      <c r="AP2024" s="11" t="n">
        <v>1</v>
      </c>
      <c r="AQ2024" s="11" t="n">
        <v>1</v>
      </c>
      <c r="AR2024" s="13" t="n">
        <v>0.0909090909090909</v>
      </c>
      <c r="AS2024" s="13" t="n">
        <v>0.0909090909090909</v>
      </c>
      <c r="AT2024" s="14" t="n">
        <f aca="false">SUMIFS(시도_소아과개폐업!$C$5:$C$293,시도_소아과개폐업!$A$5:$A$293,$D2024,시도_소아과개폐업!$B$5:$B$293,$B2024)</f>
        <v>18</v>
      </c>
      <c r="AU2024" s="14" t="n">
        <f aca="false">SUMIFS(시도_소아과개폐업!$D$5:$D$293,시도_소아과개폐업!$A$5:$A$293,$D2024,시도_소아과개폐업!$B$5:$B$293,$B2024)</f>
        <v>23</v>
      </c>
      <c r="AV2024" s="14" t="n">
        <f aca="false">SUMIFS(시도_소아과개폐업!$F$5:$F$293,시도_소아과개폐업!$A$5:$A$293,$D2024,시도_소아과개폐업!$B$5:$B$293,$B2024)</f>
        <v>-5</v>
      </c>
      <c r="AW2024" s="15" t="n">
        <f aca="false">SUMIFS(시도_소아과개폐업!$G$5:$G$293,시도_소아과개폐업!$A$5:$A$293,$D2024,시도_소아과개폐업!$B$5:$B$293,$B2024)</f>
        <v>0.242105263157895</v>
      </c>
      <c r="AX2024" s="14" t="n">
        <f aca="false">SUMIFS(시도_소아과개폐업!$H$5:$H$293,시도_소아과개폐업!$A$5:$A$293,$D2024,시도_소아과개폐업!$B$5:$B$293,$B2024)</f>
        <v>68</v>
      </c>
      <c r="AY2024" s="14" t="n">
        <f aca="false">SUMIFS(시군구_병원급!$E$5:$E$3668,시군구_병원급!$A$5:$A$3668,$A2024,시군구_병원급!$D$5:$D$3668,$D2024)</f>
        <v>1</v>
      </c>
      <c r="AZ2024" s="14" t="n">
        <f aca="false">SUMIFS(시군구_병원급!$F$5:$F$3668,시군구_병원급!$A$5:$A$3668,$A2024,시군구_병원급!$D$5:$D$3668,$D2024)</f>
        <v>0</v>
      </c>
      <c r="BA2024" s="14" t="n">
        <f aca="false">SUMIFS(시군구_병원급!$G$5:$G$3668,시군구_병원급!$A$5:$A$3668,$A2024,시군구_병원급!$D$5:$D$3668,$D2024)</f>
        <v>1</v>
      </c>
      <c r="BB2024" s="14" t="n">
        <f aca="false">SUMIFS(시군구_병원급!$H$5:$H$3668,시군구_병원급!$A$5:$A$3668,$A2024,시군구_병원급!$D$5:$D$3668,$D2024)</f>
        <v>4</v>
      </c>
      <c r="BC2024" s="16" t="n">
        <f aca="false">K2024+AY2024</f>
        <v>1</v>
      </c>
      <c r="BD2024" s="17" t="n">
        <f aca="false">IF(E2024=0,"",(K2024+AY2024)/E2024*1000)</f>
        <v>1.66666666666667</v>
      </c>
      <c r="BE2024" s="16" t="n">
        <f aca="false">AY2024-SUMIFS(시군구_병원급!$E$5:$E$3668,시군구_병원급!$A$5:$A$3668,$A2024,시군구_병원급!$D$5:$D$3668,$D2024-3)</f>
        <v>-1</v>
      </c>
      <c r="BF2024" s="16" t="n">
        <f aca="false">IF(AY2024=0,1,0)</f>
        <v>0</v>
      </c>
      <c r="BG2024" s="16" t="n">
        <f aca="false">IF(K2024+AY2024=0,1,0)</f>
        <v>0</v>
      </c>
      <c r="BH2024" s="16" t="n">
        <f aca="false">AF2024+AG2024+AH2024</f>
        <v>2</v>
      </c>
      <c r="BI2024" s="18" t="n">
        <f aca="false">IF(H2024=0,"",BH2024/H2024)</f>
        <v>0.181818181818182</v>
      </c>
      <c r="BJ2024" s="16" t="n">
        <f aca="false">IF(AP2024="","",AP2024+AN2024)</f>
        <v>1</v>
      </c>
    </row>
    <row r="2025" customFormat="false" ht="15" hidden="false" customHeight="true" outlineLevel="0" collapsed="false">
      <c r="A2025" s="9" t="s">
        <v>437</v>
      </c>
      <c r="B2025" s="10" t="s">
        <v>409</v>
      </c>
      <c r="C2025" s="10" t="s">
        <v>438</v>
      </c>
      <c r="D2025" s="9" t="n">
        <v>2024</v>
      </c>
      <c r="E2025" s="11" t="n">
        <v>457</v>
      </c>
      <c r="F2025" s="11" t="n">
        <v>59</v>
      </c>
      <c r="G2025" s="11" t="n">
        <v>59</v>
      </c>
      <c r="H2025" s="11" t="n">
        <v>7</v>
      </c>
      <c r="I2025" s="11" t="n">
        <v>315</v>
      </c>
      <c r="J2025" s="11" t="n">
        <v>208</v>
      </c>
      <c r="K2025" s="11" t="n">
        <v>0</v>
      </c>
      <c r="L2025" s="12" t="n">
        <v>15.3172866520788</v>
      </c>
      <c r="M2025" s="12" t="n">
        <v>0</v>
      </c>
      <c r="N2025" s="13" t="n">
        <v>0.66031746031746</v>
      </c>
      <c r="O2025" s="13" t="n">
        <v>0.689277899343545</v>
      </c>
      <c r="P2025" s="13" t="n">
        <v>0.12910284463895</v>
      </c>
      <c r="Q2025" s="13" t="n">
        <v>-0.256910569105691</v>
      </c>
      <c r="R2025" s="13" t="n">
        <v>-0.337078651685393</v>
      </c>
      <c r="S2025" s="11" t="n">
        <v>0</v>
      </c>
      <c r="T2025" s="13" t="n">
        <v>-0.222222222222222</v>
      </c>
      <c r="U2025" s="13" t="n">
        <v>-0.155495978552279</v>
      </c>
      <c r="V2025" s="11" t="n">
        <v>1</v>
      </c>
      <c r="W2025" s="13"/>
      <c r="X2025" s="11"/>
      <c r="Y2025" s="11"/>
      <c r="Z2025" s="11"/>
      <c r="AA2025" s="11"/>
      <c r="AB2025" s="10" t="s">
        <v>516</v>
      </c>
      <c r="AC2025" s="11" t="n">
        <v>5</v>
      </c>
      <c r="AD2025" s="11" t="n">
        <v>0</v>
      </c>
      <c r="AE2025" s="11" t="n">
        <v>0</v>
      </c>
      <c r="AF2025" s="11" t="n">
        <v>0</v>
      </c>
      <c r="AG2025" s="11" t="n">
        <v>2</v>
      </c>
      <c r="AH2025" s="11" t="n">
        <v>0</v>
      </c>
      <c r="AI2025" s="13" t="n">
        <v>0.714285714285714</v>
      </c>
      <c r="AJ2025" s="13" t="n">
        <v>0</v>
      </c>
      <c r="AK2025" s="13" t="n">
        <v>0</v>
      </c>
      <c r="AL2025" s="13" t="n">
        <v>0</v>
      </c>
      <c r="AM2025" s="13" t="n">
        <v>0.285714285714286</v>
      </c>
      <c r="AN2025" s="11" t="n">
        <v>1</v>
      </c>
      <c r="AO2025" s="13" t="n">
        <v>0.125</v>
      </c>
      <c r="AP2025" s="11" t="n">
        <v>3</v>
      </c>
      <c r="AQ2025" s="11" t="n">
        <v>0</v>
      </c>
      <c r="AR2025" s="13" t="n">
        <v>0.272727272727273</v>
      </c>
      <c r="AS2025" s="13" t="n">
        <v>0</v>
      </c>
      <c r="AT2025" s="14" t="n">
        <f aca="false">SUMIFS(시도_소아과개폐업!$C$5:$C$293,시도_소아과개폐업!$A$5:$A$293,$D2025,시도_소아과개폐업!$B$5:$B$293,$B2025)</f>
        <v>18</v>
      </c>
      <c r="AU2025" s="14" t="n">
        <f aca="false">SUMIFS(시도_소아과개폐업!$D$5:$D$293,시도_소아과개폐업!$A$5:$A$293,$D2025,시도_소아과개폐업!$B$5:$B$293,$B2025)</f>
        <v>23</v>
      </c>
      <c r="AV2025" s="14" t="n">
        <f aca="false">SUMIFS(시도_소아과개폐업!$F$5:$F$293,시도_소아과개폐업!$A$5:$A$293,$D2025,시도_소아과개폐업!$B$5:$B$293,$B2025)</f>
        <v>-5</v>
      </c>
      <c r="AW2025" s="15" t="n">
        <f aca="false">SUMIFS(시도_소아과개폐업!$G$5:$G$293,시도_소아과개폐업!$A$5:$A$293,$D2025,시도_소아과개폐업!$B$5:$B$293,$B2025)</f>
        <v>0.242105263157895</v>
      </c>
      <c r="AX2025" s="14" t="n">
        <f aca="false">SUMIFS(시도_소아과개폐업!$H$5:$H$293,시도_소아과개폐업!$A$5:$A$293,$D2025,시도_소아과개폐업!$B$5:$B$293,$B2025)</f>
        <v>68</v>
      </c>
      <c r="AY2025" s="14" t="n">
        <f aca="false">SUMIFS(시군구_병원급!$E$5:$E$3668,시군구_병원급!$A$5:$A$3668,$A2025,시군구_병원급!$D$5:$D$3668,$D2025)</f>
        <v>0</v>
      </c>
      <c r="AZ2025" s="14" t="n">
        <f aca="false">SUMIFS(시군구_병원급!$F$5:$F$3668,시군구_병원급!$A$5:$A$3668,$A2025,시군구_병원급!$D$5:$D$3668,$D2025)</f>
        <v>0</v>
      </c>
      <c r="BA2025" s="14" t="n">
        <f aca="false">SUMIFS(시군구_병원급!$G$5:$G$3668,시군구_병원급!$A$5:$A$3668,$A2025,시군구_병원급!$D$5:$D$3668,$D2025)</f>
        <v>0</v>
      </c>
      <c r="BB2025" s="14" t="n">
        <f aca="false">SUMIFS(시군구_병원급!$H$5:$H$3668,시군구_병원급!$A$5:$A$3668,$A2025,시군구_병원급!$D$5:$D$3668,$D2025)</f>
        <v>1</v>
      </c>
      <c r="BC2025" s="16" t="n">
        <f aca="false">K2025+AY2025</f>
        <v>0</v>
      </c>
      <c r="BD2025" s="17" t="n">
        <f aca="false">IF(E2025=0,"",(K2025+AY2025)/E2025*1000)</f>
        <v>0</v>
      </c>
      <c r="BE2025" s="16" t="n">
        <f aca="false">AY2025-SUMIFS(시군구_병원급!$E$5:$E$3668,시군구_병원급!$A$5:$A$3668,$A2025,시군구_병원급!$D$5:$D$3668,$D2025-3)</f>
        <v>0</v>
      </c>
      <c r="BF2025" s="16" t="n">
        <f aca="false">IF(AY2025=0,1,0)</f>
        <v>1</v>
      </c>
      <c r="BG2025" s="16" t="n">
        <f aca="false">IF(K2025+AY2025=0,1,0)</f>
        <v>1</v>
      </c>
      <c r="BH2025" s="16" t="n">
        <f aca="false">AF2025+AG2025+AH2025</f>
        <v>2</v>
      </c>
      <c r="BI2025" s="18" t="n">
        <f aca="false">IF(H2025=0,"",BH2025/H2025)</f>
        <v>0.285714285714286</v>
      </c>
      <c r="BJ2025" s="16" t="n">
        <f aca="false">IF(AP2025="","",AP2025+AN2025)</f>
        <v>4</v>
      </c>
    </row>
    <row r="2026" customFormat="false" ht="15" hidden="false" customHeight="true" outlineLevel="0" collapsed="false">
      <c r="A2026" s="9" t="s">
        <v>439</v>
      </c>
      <c r="B2026" s="10" t="s">
        <v>409</v>
      </c>
      <c r="C2026" s="10" t="s">
        <v>440</v>
      </c>
      <c r="D2026" s="9" t="n">
        <v>2024</v>
      </c>
      <c r="E2026" s="11" t="n">
        <v>566</v>
      </c>
      <c r="F2026" s="11" t="n">
        <v>63</v>
      </c>
      <c r="G2026" s="11" t="n">
        <v>60</v>
      </c>
      <c r="H2026" s="11" t="n">
        <v>9</v>
      </c>
      <c r="I2026" s="11" t="n">
        <v>547</v>
      </c>
      <c r="J2026" s="11" t="n">
        <v>342</v>
      </c>
      <c r="K2026" s="11" t="n">
        <v>1</v>
      </c>
      <c r="L2026" s="12" t="n">
        <v>15.9010600706714</v>
      </c>
      <c r="M2026" s="12" t="n">
        <v>1.76678445229682</v>
      </c>
      <c r="N2026" s="13" t="n">
        <v>0.625228519195612</v>
      </c>
      <c r="O2026" s="13" t="n">
        <v>0.96643109540636</v>
      </c>
      <c r="P2026" s="13" t="n">
        <v>0.106007067137809</v>
      </c>
      <c r="Q2026" s="13" t="n">
        <v>-0.291614518147685</v>
      </c>
      <c r="R2026" s="13" t="n">
        <v>-0.393939393939394</v>
      </c>
      <c r="S2026" s="11" t="n">
        <v>0</v>
      </c>
      <c r="T2026" s="13" t="n">
        <v>-0.1</v>
      </c>
      <c r="U2026" s="13" t="n">
        <v>-0.0352733686067019</v>
      </c>
      <c r="V2026" s="11" t="n">
        <v>0</v>
      </c>
      <c r="W2026" s="13"/>
      <c r="X2026" s="11"/>
      <c r="Y2026" s="11"/>
      <c r="Z2026" s="11"/>
      <c r="AA2026" s="11"/>
      <c r="AB2026" s="10" t="s">
        <v>516</v>
      </c>
      <c r="AC2026" s="11" t="n">
        <v>6</v>
      </c>
      <c r="AD2026" s="11" t="n">
        <v>0</v>
      </c>
      <c r="AE2026" s="11" t="n">
        <v>1</v>
      </c>
      <c r="AF2026" s="11" t="n">
        <v>0</v>
      </c>
      <c r="AG2026" s="11" t="n">
        <v>2</v>
      </c>
      <c r="AH2026" s="11" t="n">
        <v>0</v>
      </c>
      <c r="AI2026" s="13" t="n">
        <v>0.666666666666667</v>
      </c>
      <c r="AJ2026" s="13" t="n">
        <v>0</v>
      </c>
      <c r="AK2026" s="13" t="n">
        <v>0.111111111111111</v>
      </c>
      <c r="AL2026" s="13" t="n">
        <v>0</v>
      </c>
      <c r="AM2026" s="13" t="n">
        <v>0.222222222222222</v>
      </c>
      <c r="AN2026" s="11" t="n">
        <v>1</v>
      </c>
      <c r="AO2026" s="13" t="n">
        <v>0.1</v>
      </c>
      <c r="AP2026" s="11" t="n">
        <v>0</v>
      </c>
      <c r="AQ2026" s="11" t="n">
        <v>0</v>
      </c>
      <c r="AR2026" s="13" t="n">
        <v>0</v>
      </c>
      <c r="AS2026" s="13" t="n">
        <v>0</v>
      </c>
      <c r="AT2026" s="14" t="n">
        <f aca="false">SUMIFS(시도_소아과개폐업!$C$5:$C$293,시도_소아과개폐업!$A$5:$A$293,$D2026,시도_소아과개폐업!$B$5:$B$293,$B2026)</f>
        <v>18</v>
      </c>
      <c r="AU2026" s="14" t="n">
        <f aca="false">SUMIFS(시도_소아과개폐업!$D$5:$D$293,시도_소아과개폐업!$A$5:$A$293,$D2026,시도_소아과개폐업!$B$5:$B$293,$B2026)</f>
        <v>23</v>
      </c>
      <c r="AV2026" s="14" t="n">
        <f aca="false">SUMIFS(시도_소아과개폐업!$F$5:$F$293,시도_소아과개폐업!$A$5:$A$293,$D2026,시도_소아과개폐업!$B$5:$B$293,$B2026)</f>
        <v>-5</v>
      </c>
      <c r="AW2026" s="15" t="n">
        <f aca="false">SUMIFS(시도_소아과개폐업!$G$5:$G$293,시도_소아과개폐업!$A$5:$A$293,$D2026,시도_소아과개폐업!$B$5:$B$293,$B2026)</f>
        <v>0.242105263157895</v>
      </c>
      <c r="AX2026" s="14" t="n">
        <f aca="false">SUMIFS(시도_소아과개폐업!$H$5:$H$293,시도_소아과개폐업!$A$5:$A$293,$D2026,시도_소아과개폐업!$B$5:$B$293,$B2026)</f>
        <v>68</v>
      </c>
      <c r="AY2026" s="14" t="n">
        <f aca="false">SUMIFS(시군구_병원급!$E$5:$E$3668,시군구_병원급!$A$5:$A$3668,$A2026,시군구_병원급!$D$5:$D$3668,$D2026)</f>
        <v>1</v>
      </c>
      <c r="AZ2026" s="14" t="n">
        <f aca="false">SUMIFS(시군구_병원급!$F$5:$F$3668,시군구_병원급!$A$5:$A$3668,$A2026,시군구_병원급!$D$5:$D$3668,$D2026)</f>
        <v>0</v>
      </c>
      <c r="BA2026" s="14" t="n">
        <f aca="false">SUMIFS(시군구_병원급!$G$5:$G$3668,시군구_병원급!$A$5:$A$3668,$A2026,시군구_병원급!$D$5:$D$3668,$D2026)</f>
        <v>1</v>
      </c>
      <c r="BB2026" s="14" t="n">
        <f aca="false">SUMIFS(시군구_병원급!$H$5:$H$3668,시군구_병원급!$A$5:$A$3668,$A2026,시군구_병원급!$D$5:$D$3668,$D2026)</f>
        <v>1</v>
      </c>
      <c r="BC2026" s="16" t="n">
        <f aca="false">K2026+AY2026</f>
        <v>2</v>
      </c>
      <c r="BD2026" s="17" t="n">
        <f aca="false">IF(E2026=0,"",(K2026+AY2026)/E2026*1000)</f>
        <v>3.53356890459364</v>
      </c>
      <c r="BE2026" s="16" t="n">
        <f aca="false">AY2026-SUMIFS(시군구_병원급!$E$5:$E$3668,시군구_병원급!$A$5:$A$3668,$A2026,시군구_병원급!$D$5:$D$3668,$D2026-3)</f>
        <v>0</v>
      </c>
      <c r="BF2026" s="16" t="n">
        <f aca="false">IF(AY2026=0,1,0)</f>
        <v>0</v>
      </c>
      <c r="BG2026" s="16" t="n">
        <f aca="false">IF(K2026+AY2026=0,1,0)</f>
        <v>0</v>
      </c>
      <c r="BH2026" s="16" t="n">
        <f aca="false">AF2026+AG2026+AH2026</f>
        <v>2</v>
      </c>
      <c r="BI2026" s="18" t="n">
        <f aca="false">IF(H2026=0,"",BH2026/H2026)</f>
        <v>0.222222222222222</v>
      </c>
      <c r="BJ2026" s="16" t="n">
        <f aca="false">IF(AP2026="","",AP2026+AN2026)</f>
        <v>1</v>
      </c>
    </row>
    <row r="2027" customFormat="false" ht="15" hidden="false" customHeight="true" outlineLevel="0" collapsed="false">
      <c r="A2027" s="9" t="s">
        <v>441</v>
      </c>
      <c r="B2027" s="10" t="s">
        <v>409</v>
      </c>
      <c r="C2027" s="10" t="s">
        <v>442</v>
      </c>
      <c r="D2027" s="9" t="n">
        <v>2024</v>
      </c>
      <c r="E2027" s="11" t="n">
        <v>1374</v>
      </c>
      <c r="F2027" s="11" t="n">
        <v>242</v>
      </c>
      <c r="G2027" s="11" t="n">
        <v>248</v>
      </c>
      <c r="H2027" s="11" t="n">
        <v>23</v>
      </c>
      <c r="I2027" s="11" t="n">
        <v>1068</v>
      </c>
      <c r="J2027" s="11" t="n">
        <v>818</v>
      </c>
      <c r="K2027" s="11" t="n">
        <v>2</v>
      </c>
      <c r="L2027" s="12" t="n">
        <v>16.7394468704512</v>
      </c>
      <c r="M2027" s="12" t="n">
        <v>1.45560407569141</v>
      </c>
      <c r="N2027" s="13" t="n">
        <v>0.765917602996255</v>
      </c>
      <c r="O2027" s="13" t="n">
        <v>0.777292576419214</v>
      </c>
      <c r="P2027" s="13" t="n">
        <v>0.180494905385735</v>
      </c>
      <c r="Q2027" s="13" t="n">
        <v>-0.185536455245999</v>
      </c>
      <c r="R2027" s="13" t="n">
        <v>0.221674876847291</v>
      </c>
      <c r="S2027" s="11" t="n">
        <v>0</v>
      </c>
      <c r="T2027" s="13" t="n">
        <v>-0.08</v>
      </c>
      <c r="U2027" s="13" t="n">
        <v>-0.170807453416149</v>
      </c>
      <c r="V2027" s="11" t="n">
        <v>0</v>
      </c>
      <c r="W2027" s="13"/>
      <c r="X2027" s="11"/>
      <c r="Y2027" s="11"/>
      <c r="Z2027" s="11"/>
      <c r="AA2027" s="11"/>
      <c r="AB2027" s="10" t="s">
        <v>516</v>
      </c>
      <c r="AC2027" s="11" t="n">
        <v>7</v>
      </c>
      <c r="AD2027" s="11" t="n">
        <v>10</v>
      </c>
      <c r="AE2027" s="11" t="n">
        <v>5</v>
      </c>
      <c r="AF2027" s="11" t="n">
        <v>0</v>
      </c>
      <c r="AG2027" s="11" t="n">
        <v>1</v>
      </c>
      <c r="AH2027" s="11" t="n">
        <v>0</v>
      </c>
      <c r="AI2027" s="13" t="n">
        <v>0.304347826086957</v>
      </c>
      <c r="AJ2027" s="13" t="n">
        <v>0.434782608695652</v>
      </c>
      <c r="AK2027" s="13" t="n">
        <v>0.217391304347826</v>
      </c>
      <c r="AL2027" s="13" t="n">
        <v>0</v>
      </c>
      <c r="AM2027" s="13" t="n">
        <v>0.0434782608695652</v>
      </c>
      <c r="AN2027" s="11" t="n">
        <v>1</v>
      </c>
      <c r="AO2027" s="13" t="n">
        <v>0.0416666666666667</v>
      </c>
      <c r="AP2027" s="11" t="n">
        <v>3</v>
      </c>
      <c r="AQ2027" s="11" t="n">
        <v>1</v>
      </c>
      <c r="AR2027" s="13" t="n">
        <v>0.115384615384615</v>
      </c>
      <c r="AS2027" s="13" t="n">
        <v>0.0384615384615385</v>
      </c>
      <c r="AT2027" s="14" t="n">
        <f aca="false">SUMIFS(시도_소아과개폐업!$C$5:$C$293,시도_소아과개폐업!$A$5:$A$293,$D2027,시도_소아과개폐업!$B$5:$B$293,$B2027)</f>
        <v>18</v>
      </c>
      <c r="AU2027" s="14" t="n">
        <f aca="false">SUMIFS(시도_소아과개폐업!$D$5:$D$293,시도_소아과개폐업!$A$5:$A$293,$D2027,시도_소아과개폐업!$B$5:$B$293,$B2027)</f>
        <v>23</v>
      </c>
      <c r="AV2027" s="14" t="n">
        <f aca="false">SUMIFS(시도_소아과개폐업!$F$5:$F$293,시도_소아과개폐업!$A$5:$A$293,$D2027,시도_소아과개폐업!$B$5:$B$293,$B2027)</f>
        <v>-5</v>
      </c>
      <c r="AW2027" s="15" t="n">
        <f aca="false">SUMIFS(시도_소아과개폐업!$G$5:$G$293,시도_소아과개폐업!$A$5:$A$293,$D2027,시도_소아과개폐업!$B$5:$B$293,$B2027)</f>
        <v>0.242105263157895</v>
      </c>
      <c r="AX2027" s="14" t="n">
        <f aca="false">SUMIFS(시도_소아과개폐업!$H$5:$H$293,시도_소아과개폐업!$A$5:$A$293,$D2027,시도_소아과개폐업!$B$5:$B$293,$B2027)</f>
        <v>68</v>
      </c>
      <c r="AY2027" s="14" t="n">
        <f aca="false">SUMIFS(시군구_병원급!$E$5:$E$3668,시군구_병원급!$A$5:$A$3668,$A2027,시군구_병원급!$D$5:$D$3668,$D2027)</f>
        <v>3</v>
      </c>
      <c r="AZ2027" s="14" t="n">
        <f aca="false">SUMIFS(시군구_병원급!$F$5:$F$3668,시군구_병원급!$A$5:$A$3668,$A2027,시군구_병원급!$D$5:$D$3668,$D2027)</f>
        <v>0</v>
      </c>
      <c r="BA2027" s="14" t="n">
        <f aca="false">SUMIFS(시군구_병원급!$G$5:$G$3668,시군구_병원급!$A$5:$A$3668,$A2027,시군구_병원급!$D$5:$D$3668,$D2027)</f>
        <v>3</v>
      </c>
      <c r="BB2027" s="14" t="n">
        <f aca="false">SUMIFS(시군구_병원급!$H$5:$H$3668,시군구_병원급!$A$5:$A$3668,$A2027,시군구_병원급!$D$5:$D$3668,$D2027)</f>
        <v>6</v>
      </c>
      <c r="BC2027" s="16" t="n">
        <f aca="false">K2027+AY2027</f>
        <v>5</v>
      </c>
      <c r="BD2027" s="17" t="n">
        <f aca="false">IF(E2027=0,"",(K2027+AY2027)/E2027*1000)</f>
        <v>3.63901018922853</v>
      </c>
      <c r="BE2027" s="16" t="n">
        <f aca="false">AY2027-SUMIFS(시군구_병원급!$E$5:$E$3668,시군구_병원급!$A$5:$A$3668,$A2027,시군구_병원급!$D$5:$D$3668,$D2027-3)</f>
        <v>0</v>
      </c>
      <c r="BF2027" s="16" t="n">
        <f aca="false">IF(AY2027=0,1,0)</f>
        <v>0</v>
      </c>
      <c r="BG2027" s="16" t="n">
        <f aca="false">IF(K2027+AY2027=0,1,0)</f>
        <v>0</v>
      </c>
      <c r="BH2027" s="16" t="n">
        <f aca="false">AF2027+AG2027+AH2027</f>
        <v>1</v>
      </c>
      <c r="BI2027" s="18" t="n">
        <f aca="false">IF(H2027=0,"",BH2027/H2027)</f>
        <v>0.0434782608695652</v>
      </c>
      <c r="BJ2027" s="16" t="n">
        <f aca="false">IF(AP2027="","",AP2027+AN2027)</f>
        <v>4</v>
      </c>
    </row>
    <row r="2028" customFormat="false" ht="15" hidden="false" customHeight="true" outlineLevel="0" collapsed="false">
      <c r="A2028" s="9" t="s">
        <v>443</v>
      </c>
      <c r="B2028" s="10" t="s">
        <v>409</v>
      </c>
      <c r="C2028" s="10" t="s">
        <v>444</v>
      </c>
      <c r="D2028" s="9" t="n">
        <v>2024</v>
      </c>
      <c r="E2028" s="11" t="n">
        <v>550</v>
      </c>
      <c r="F2028" s="11" t="n">
        <v>75</v>
      </c>
      <c r="G2028" s="11" t="n">
        <v>80</v>
      </c>
      <c r="H2028" s="11" t="n">
        <v>9</v>
      </c>
      <c r="I2028" s="11" t="n">
        <v>370</v>
      </c>
      <c r="J2028" s="11" t="n">
        <v>266</v>
      </c>
      <c r="K2028" s="11" t="n">
        <v>0</v>
      </c>
      <c r="L2028" s="12" t="n">
        <v>16.3636363636364</v>
      </c>
      <c r="M2028" s="12" t="n">
        <v>0</v>
      </c>
      <c r="N2028" s="13" t="n">
        <v>0.718918918918919</v>
      </c>
      <c r="O2028" s="13" t="n">
        <v>0.672727272727273</v>
      </c>
      <c r="P2028" s="13" t="n">
        <v>0.145454545454545</v>
      </c>
      <c r="Q2028" s="13" t="n">
        <v>-0.241379310344828</v>
      </c>
      <c r="R2028" s="13" t="n">
        <v>-0.0697674418604651</v>
      </c>
      <c r="S2028" s="11" t="n">
        <v>0</v>
      </c>
      <c r="T2028" s="13" t="n">
        <v>0</v>
      </c>
      <c r="U2028" s="13" t="n">
        <v>-0.075</v>
      </c>
      <c r="V2028" s="11" t="n">
        <v>1</v>
      </c>
      <c r="W2028" s="13"/>
      <c r="X2028" s="11"/>
      <c r="Y2028" s="11"/>
      <c r="Z2028" s="11"/>
      <c r="AA2028" s="11"/>
      <c r="AB2028" s="10" t="s">
        <v>516</v>
      </c>
      <c r="AC2028" s="11" t="n">
        <v>4</v>
      </c>
      <c r="AD2028" s="11" t="n">
        <v>0</v>
      </c>
      <c r="AE2028" s="11" t="n">
        <v>2</v>
      </c>
      <c r="AF2028" s="11" t="n">
        <v>0</v>
      </c>
      <c r="AG2028" s="11" t="n">
        <v>3</v>
      </c>
      <c r="AH2028" s="11" t="n">
        <v>0</v>
      </c>
      <c r="AI2028" s="13" t="n">
        <v>0.444444444444444</v>
      </c>
      <c r="AJ2028" s="13" t="n">
        <v>0</v>
      </c>
      <c r="AK2028" s="13" t="n">
        <v>0.222222222222222</v>
      </c>
      <c r="AL2028" s="13" t="n">
        <v>0</v>
      </c>
      <c r="AM2028" s="13" t="n">
        <v>0.333333333333333</v>
      </c>
      <c r="AN2028" s="11" t="n">
        <v>0</v>
      </c>
      <c r="AO2028" s="13" t="n">
        <v>0</v>
      </c>
      <c r="AP2028" s="11" t="n">
        <v>0</v>
      </c>
      <c r="AQ2028" s="11" t="n">
        <v>0</v>
      </c>
      <c r="AR2028" s="13" t="n">
        <v>0</v>
      </c>
      <c r="AS2028" s="13" t="n">
        <v>0</v>
      </c>
      <c r="AT2028" s="14" t="n">
        <f aca="false">SUMIFS(시도_소아과개폐업!$C$5:$C$293,시도_소아과개폐업!$A$5:$A$293,$D2028,시도_소아과개폐업!$B$5:$B$293,$B2028)</f>
        <v>18</v>
      </c>
      <c r="AU2028" s="14" t="n">
        <f aca="false">SUMIFS(시도_소아과개폐업!$D$5:$D$293,시도_소아과개폐업!$A$5:$A$293,$D2028,시도_소아과개폐업!$B$5:$B$293,$B2028)</f>
        <v>23</v>
      </c>
      <c r="AV2028" s="14" t="n">
        <f aca="false">SUMIFS(시도_소아과개폐업!$F$5:$F$293,시도_소아과개폐업!$A$5:$A$293,$D2028,시도_소아과개폐업!$B$5:$B$293,$B2028)</f>
        <v>-5</v>
      </c>
      <c r="AW2028" s="15" t="n">
        <f aca="false">SUMIFS(시도_소아과개폐업!$G$5:$G$293,시도_소아과개폐업!$A$5:$A$293,$D2028,시도_소아과개폐업!$B$5:$B$293,$B2028)</f>
        <v>0.242105263157895</v>
      </c>
      <c r="AX2028" s="14" t="n">
        <f aca="false">SUMIFS(시도_소아과개폐업!$H$5:$H$293,시도_소아과개폐업!$A$5:$A$293,$D2028,시도_소아과개폐업!$B$5:$B$293,$B2028)</f>
        <v>68</v>
      </c>
      <c r="AY2028" s="14" t="n">
        <f aca="false">SUMIFS(시군구_병원급!$E$5:$E$3668,시군구_병원급!$A$5:$A$3668,$A2028,시군구_병원급!$D$5:$D$3668,$D2028)</f>
        <v>3</v>
      </c>
      <c r="AZ2028" s="14" t="n">
        <f aca="false">SUMIFS(시군구_병원급!$F$5:$F$3668,시군구_병원급!$A$5:$A$3668,$A2028,시군구_병원급!$D$5:$D$3668,$D2028)</f>
        <v>0</v>
      </c>
      <c r="BA2028" s="14" t="n">
        <f aca="false">SUMIFS(시군구_병원급!$G$5:$G$3668,시군구_병원급!$A$5:$A$3668,$A2028,시군구_병원급!$D$5:$D$3668,$D2028)</f>
        <v>1</v>
      </c>
      <c r="BB2028" s="14" t="n">
        <f aca="false">SUMIFS(시군구_병원급!$H$5:$H$3668,시군구_병원급!$A$5:$A$3668,$A2028,시군구_병원급!$D$5:$D$3668,$D2028)</f>
        <v>4</v>
      </c>
      <c r="BC2028" s="16" t="n">
        <f aca="false">K2028+AY2028</f>
        <v>3</v>
      </c>
      <c r="BD2028" s="17" t="n">
        <f aca="false">IF(E2028=0,"",(K2028+AY2028)/E2028*1000)</f>
        <v>5.45454545454546</v>
      </c>
      <c r="BE2028" s="16" t="n">
        <f aca="false">AY2028-SUMIFS(시군구_병원급!$E$5:$E$3668,시군구_병원급!$A$5:$A$3668,$A2028,시군구_병원급!$D$5:$D$3668,$D2028-3)</f>
        <v>0</v>
      </c>
      <c r="BF2028" s="16" t="n">
        <f aca="false">IF(AY2028=0,1,0)</f>
        <v>0</v>
      </c>
      <c r="BG2028" s="16" t="n">
        <f aca="false">IF(K2028+AY2028=0,1,0)</f>
        <v>0</v>
      </c>
      <c r="BH2028" s="16" t="n">
        <f aca="false">AF2028+AG2028+AH2028</f>
        <v>3</v>
      </c>
      <c r="BI2028" s="18" t="n">
        <f aca="false">IF(H2028=0,"",BH2028/H2028)</f>
        <v>0.333333333333333</v>
      </c>
      <c r="BJ2028" s="16" t="n">
        <f aca="false">IF(AP2028="","",AP2028+AN2028)</f>
        <v>0</v>
      </c>
    </row>
    <row r="2029" customFormat="false" ht="15" hidden="false" customHeight="true" outlineLevel="0" collapsed="false">
      <c r="A2029" s="9" t="s">
        <v>445</v>
      </c>
      <c r="B2029" s="10" t="s">
        <v>446</v>
      </c>
      <c r="C2029" s="10" t="s">
        <v>447</v>
      </c>
      <c r="D2029" s="9" t="n">
        <v>2024</v>
      </c>
      <c r="E2029" s="11" t="n">
        <v>17628</v>
      </c>
      <c r="F2029" s="11" t="n">
        <v>2452</v>
      </c>
      <c r="G2029" s="11" t="n">
        <v>2466</v>
      </c>
      <c r="H2029" s="11" t="n">
        <v>292</v>
      </c>
      <c r="I2029" s="11" t="n">
        <v>17753</v>
      </c>
      <c r="J2029" s="11" t="n">
        <v>13098</v>
      </c>
      <c r="K2029" s="11" t="n">
        <v>28</v>
      </c>
      <c r="L2029" s="12" t="n">
        <v>16.5645563875652</v>
      </c>
      <c r="M2029" s="12" t="n">
        <v>1.58838211935557</v>
      </c>
      <c r="N2029" s="13" t="n">
        <v>0.737790795921816</v>
      </c>
      <c r="O2029" s="13" t="n">
        <v>1.00709099160427</v>
      </c>
      <c r="P2029" s="13" t="n">
        <v>0.139891082368959</v>
      </c>
      <c r="Q2029" s="13" t="n">
        <v>-0.209152086137281</v>
      </c>
      <c r="R2029" s="13" t="n">
        <v>-0.146712802768166</v>
      </c>
      <c r="S2029" s="11" t="n">
        <v>0</v>
      </c>
      <c r="T2029" s="13" t="n">
        <v>-0.0580645161290323</v>
      </c>
      <c r="U2029" s="13" t="n">
        <v>-0.0357395035576558</v>
      </c>
      <c r="V2029" s="11" t="n">
        <v>0</v>
      </c>
      <c r="W2029" s="13"/>
      <c r="X2029" s="11"/>
      <c r="Y2029" s="11"/>
      <c r="Z2029" s="11"/>
      <c r="AA2029" s="11"/>
      <c r="AB2029" s="10" t="s">
        <v>516</v>
      </c>
      <c r="AC2029" s="11" t="n">
        <v>25</v>
      </c>
      <c r="AD2029" s="11" t="n">
        <v>128</v>
      </c>
      <c r="AE2029" s="11" t="n">
        <v>58</v>
      </c>
      <c r="AF2029" s="11" t="n">
        <v>18</v>
      </c>
      <c r="AG2029" s="11" t="n">
        <v>63</v>
      </c>
      <c r="AH2029" s="11" t="n">
        <v>0</v>
      </c>
      <c r="AI2029" s="13" t="n">
        <v>0.0856164383561644</v>
      </c>
      <c r="AJ2029" s="13" t="n">
        <v>0.438356164383562</v>
      </c>
      <c r="AK2029" s="13" t="n">
        <v>0.198630136986301</v>
      </c>
      <c r="AL2029" s="13" t="n">
        <v>0.0616438356164384</v>
      </c>
      <c r="AM2029" s="13" t="n">
        <v>0.215753424657534</v>
      </c>
      <c r="AN2029" s="11" t="n">
        <v>7</v>
      </c>
      <c r="AO2029" s="13" t="n">
        <v>0.0234113712374582</v>
      </c>
      <c r="AP2029" s="11" t="n">
        <v>22</v>
      </c>
      <c r="AQ2029" s="11" t="n">
        <v>3</v>
      </c>
      <c r="AR2029" s="13" t="n">
        <v>0.0691823899371069</v>
      </c>
      <c r="AS2029" s="13" t="n">
        <v>0.00943396226415094</v>
      </c>
      <c r="AT2029" s="14" t="n">
        <f aca="false">SUMIFS(시도_소아과개폐업!$C$5:$C$293,시도_소아과개폐업!$A$5:$A$293,$D2029,시도_소아과개폐업!$B$5:$B$293,$B2029)</f>
        <v>10</v>
      </c>
      <c r="AU2029" s="14" t="n">
        <f aca="false">SUMIFS(시도_소아과개폐업!$D$5:$D$293,시도_소아과개폐업!$A$5:$A$293,$D2029,시도_소아과개폐업!$B$5:$B$293,$B2029)</f>
        <v>8</v>
      </c>
      <c r="AV2029" s="14" t="n">
        <f aca="false">SUMIFS(시도_소아과개폐업!$F$5:$F$293,시도_소아과개폐업!$A$5:$A$293,$D2029,시도_소아과개폐업!$B$5:$B$293,$B2029)</f>
        <v>2</v>
      </c>
      <c r="AW2029" s="15" t="n">
        <f aca="false">SUMIFS(시도_소아과개폐업!$G$5:$G$293,시도_소아과개폐업!$A$5:$A$293,$D2029,시도_소아과개폐업!$B$5:$B$293,$B2029)</f>
        <v>0.222222222222222</v>
      </c>
      <c r="AX2029" s="14" t="n">
        <f aca="false">SUMIFS(시도_소아과개폐업!$H$5:$H$293,시도_소아과개폐업!$A$5:$A$293,$D2029,시도_소아과개폐업!$B$5:$B$293,$B2029)</f>
        <v>14</v>
      </c>
      <c r="AY2029" s="14" t="n">
        <f aca="false">SUMIFS(시군구_병원급!$E$5:$E$3668,시군구_병원급!$A$5:$A$3668,$A2029,시군구_병원급!$D$5:$D$3668,$D2029)</f>
        <v>3</v>
      </c>
      <c r="AZ2029" s="14" t="n">
        <f aca="false">SUMIFS(시군구_병원급!$F$5:$F$3668,시군구_병원급!$A$5:$A$3668,$A2029,시군구_병원급!$D$5:$D$3668,$D2029)</f>
        <v>5</v>
      </c>
      <c r="BA2029" s="14" t="n">
        <f aca="false">SUMIFS(시군구_병원급!$G$5:$G$3668,시군구_병원급!$A$5:$A$3668,$A2029,시군구_병원급!$D$5:$D$3668,$D2029)</f>
        <v>11</v>
      </c>
      <c r="BB2029" s="14" t="n">
        <f aca="false">SUMIFS(시군구_병원급!$H$5:$H$3668,시군구_병원급!$A$5:$A$3668,$A2029,시군구_병원급!$D$5:$D$3668,$D2029)</f>
        <v>31</v>
      </c>
      <c r="BC2029" s="16" t="n">
        <f aca="false">K2029+AY2029</f>
        <v>31</v>
      </c>
      <c r="BD2029" s="17" t="n">
        <f aca="false">IF(E2029=0,"",(K2029+AY2029)/E2029*1000)</f>
        <v>1.75856591785795</v>
      </c>
      <c r="BE2029" s="16" t="n">
        <f aca="false">AY2029-SUMIFS(시군구_병원급!$E$5:$E$3668,시군구_병원급!$A$5:$A$3668,$A2029,시군구_병원급!$D$5:$D$3668,$D2029-3)</f>
        <v>0</v>
      </c>
      <c r="BF2029" s="16" t="n">
        <f aca="false">IF(AY2029=0,1,0)</f>
        <v>0</v>
      </c>
      <c r="BG2029" s="16" t="n">
        <f aca="false">IF(K2029+AY2029=0,1,0)</f>
        <v>0</v>
      </c>
      <c r="BH2029" s="16" t="n">
        <f aca="false">AF2029+AG2029+AH2029</f>
        <v>81</v>
      </c>
      <c r="BI2029" s="18" t="n">
        <f aca="false">IF(H2029=0,"",BH2029/H2029)</f>
        <v>0.277397260273973</v>
      </c>
      <c r="BJ2029" s="16" t="n">
        <f aca="false">IF(AP2029="","",AP2029+AN2029)</f>
        <v>29</v>
      </c>
    </row>
    <row r="2030" customFormat="false" ht="15" hidden="false" customHeight="true" outlineLevel="0" collapsed="false">
      <c r="A2030" s="9" t="s">
        <v>448</v>
      </c>
      <c r="B2030" s="10" t="s">
        <v>446</v>
      </c>
      <c r="C2030" s="10" t="s">
        <v>449</v>
      </c>
      <c r="D2030" s="9" t="n">
        <v>2024</v>
      </c>
      <c r="E2030" s="11" t="n">
        <v>5493</v>
      </c>
      <c r="F2030" s="11" t="n">
        <v>673</v>
      </c>
      <c r="G2030" s="11" t="n">
        <v>690</v>
      </c>
      <c r="H2030" s="11" t="n">
        <v>107</v>
      </c>
      <c r="I2030" s="11" t="n">
        <v>6631</v>
      </c>
      <c r="J2030" s="11" t="n">
        <v>4284</v>
      </c>
      <c r="K2030" s="11" t="n">
        <v>7</v>
      </c>
      <c r="L2030" s="12" t="n">
        <v>19.4793373384307</v>
      </c>
      <c r="M2030" s="12" t="n">
        <v>1.27434917167304</v>
      </c>
      <c r="N2030" s="13" t="n">
        <v>0.646056401749359</v>
      </c>
      <c r="O2030" s="13" t="n">
        <v>1.2071727653377</v>
      </c>
      <c r="P2030" s="13" t="n">
        <v>0.125614418350628</v>
      </c>
      <c r="Q2030" s="13" t="n">
        <v>-0.223384702389368</v>
      </c>
      <c r="R2030" s="13" t="n">
        <v>-0.176610978520286</v>
      </c>
      <c r="S2030" s="11" t="n">
        <v>1</v>
      </c>
      <c r="T2030" s="13" t="n">
        <v>-0.0530973451327433</v>
      </c>
      <c r="U2030" s="13" t="n">
        <v>-0.0357714119528865</v>
      </c>
      <c r="V2030" s="11" t="n">
        <v>0</v>
      </c>
      <c r="W2030" s="13"/>
      <c r="X2030" s="11"/>
      <c r="Y2030" s="11"/>
      <c r="Z2030" s="11"/>
      <c r="AA2030" s="11"/>
      <c r="AB2030" s="10" t="s">
        <v>516</v>
      </c>
      <c r="AC2030" s="11" t="n">
        <v>20</v>
      </c>
      <c r="AD2030" s="11" t="n">
        <v>26</v>
      </c>
      <c r="AE2030" s="11" t="n">
        <v>12</v>
      </c>
      <c r="AF2030" s="11" t="n">
        <v>6</v>
      </c>
      <c r="AG2030" s="11" t="n">
        <v>43</v>
      </c>
      <c r="AH2030" s="11" t="n">
        <v>0</v>
      </c>
      <c r="AI2030" s="13" t="n">
        <v>0.186915887850467</v>
      </c>
      <c r="AJ2030" s="13" t="n">
        <v>0.242990654205608</v>
      </c>
      <c r="AK2030" s="13" t="n">
        <v>0.11214953271028</v>
      </c>
      <c r="AL2030" s="13" t="n">
        <v>0.0560747663551402</v>
      </c>
      <c r="AM2030" s="13" t="n">
        <v>0.401869158878505</v>
      </c>
      <c r="AN2030" s="11" t="n">
        <v>2</v>
      </c>
      <c r="AO2030" s="13" t="n">
        <v>0.018348623853211</v>
      </c>
      <c r="AP2030" s="11" t="n">
        <v>6</v>
      </c>
      <c r="AQ2030" s="11" t="n">
        <v>0</v>
      </c>
      <c r="AR2030" s="13" t="n">
        <v>0.0521739130434783</v>
      </c>
      <c r="AS2030" s="13" t="n">
        <v>0</v>
      </c>
      <c r="AT2030" s="14" t="n">
        <f aca="false">SUMIFS(시도_소아과개폐업!$C$5:$C$293,시도_소아과개폐업!$A$5:$A$293,$D2030,시도_소아과개폐업!$B$5:$B$293,$B2030)</f>
        <v>10</v>
      </c>
      <c r="AU2030" s="14" t="n">
        <f aca="false">SUMIFS(시도_소아과개폐업!$D$5:$D$293,시도_소아과개폐업!$A$5:$A$293,$D2030,시도_소아과개폐업!$B$5:$B$293,$B2030)</f>
        <v>8</v>
      </c>
      <c r="AV2030" s="14" t="n">
        <f aca="false">SUMIFS(시도_소아과개폐업!$F$5:$F$293,시도_소아과개폐업!$A$5:$A$293,$D2030,시도_소아과개폐업!$B$5:$B$293,$B2030)</f>
        <v>2</v>
      </c>
      <c r="AW2030" s="15" t="n">
        <f aca="false">SUMIFS(시도_소아과개폐업!$G$5:$G$293,시도_소아과개폐업!$A$5:$A$293,$D2030,시도_소아과개폐업!$B$5:$B$293,$B2030)</f>
        <v>0.222222222222222</v>
      </c>
      <c r="AX2030" s="14" t="n">
        <f aca="false">SUMIFS(시도_소아과개폐업!$H$5:$H$293,시도_소아과개폐업!$A$5:$A$293,$D2030,시도_소아과개폐업!$B$5:$B$293,$B2030)</f>
        <v>14</v>
      </c>
      <c r="AY2030" s="14" t="n">
        <f aca="false">SUMIFS(시군구_병원급!$E$5:$E$3668,시군구_병원급!$A$5:$A$3668,$A2030,시군구_병원급!$D$5:$D$3668,$D2030)</f>
        <v>1</v>
      </c>
      <c r="AZ2030" s="14" t="n">
        <f aca="false">SUMIFS(시군구_병원급!$F$5:$F$3668,시군구_병원급!$A$5:$A$3668,$A2030,시군구_병원급!$D$5:$D$3668,$D2030)</f>
        <v>1</v>
      </c>
      <c r="BA2030" s="14" t="n">
        <f aca="false">SUMIFS(시군구_병원급!$G$5:$G$3668,시군구_병원급!$A$5:$A$3668,$A2030,시군구_병원급!$D$5:$D$3668,$D2030)</f>
        <v>4</v>
      </c>
      <c r="BB2030" s="14" t="n">
        <f aca="false">SUMIFS(시군구_병원급!$H$5:$H$3668,시군구_병원급!$A$5:$A$3668,$A2030,시군구_병원급!$D$5:$D$3668,$D2030)</f>
        <v>5</v>
      </c>
      <c r="BC2030" s="16" t="n">
        <f aca="false">K2030+AY2030</f>
        <v>8</v>
      </c>
      <c r="BD2030" s="17" t="n">
        <f aca="false">IF(E2030=0,"",(K2030+AY2030)/E2030*1000)</f>
        <v>1.45639905334062</v>
      </c>
      <c r="BE2030" s="16" t="n">
        <f aca="false">AY2030-SUMIFS(시군구_병원급!$E$5:$E$3668,시군구_병원급!$A$5:$A$3668,$A2030,시군구_병원급!$D$5:$D$3668,$D2030-3)</f>
        <v>0</v>
      </c>
      <c r="BF2030" s="16" t="n">
        <f aca="false">IF(AY2030=0,1,0)</f>
        <v>0</v>
      </c>
      <c r="BG2030" s="16" t="n">
        <f aca="false">IF(K2030+AY2030=0,1,0)</f>
        <v>0</v>
      </c>
      <c r="BH2030" s="16" t="n">
        <f aca="false">AF2030+AG2030+AH2030</f>
        <v>49</v>
      </c>
      <c r="BI2030" s="18" t="n">
        <f aca="false">IF(H2030=0,"",BH2030/H2030)</f>
        <v>0.457943925233645</v>
      </c>
      <c r="BJ2030" s="16" t="n">
        <f aca="false">IF(AP2030="","",AP2030+AN2030)</f>
        <v>8</v>
      </c>
    </row>
    <row r="2031" customFormat="false" ht="15" hidden="false" customHeight="true" outlineLevel="0" collapsed="false">
      <c r="A2031" s="9" t="s">
        <v>450</v>
      </c>
      <c r="B2031" s="10" t="s">
        <v>451</v>
      </c>
      <c r="C2031" s="10" t="s">
        <v>452</v>
      </c>
      <c r="D2031" s="9" t="n">
        <v>2024</v>
      </c>
      <c r="E2031" s="11" t="n">
        <v>9475</v>
      </c>
      <c r="F2031" s="11" t="n">
        <v>1430</v>
      </c>
      <c r="G2031" s="11" t="n">
        <v>1428</v>
      </c>
      <c r="H2031" s="11" t="n">
        <v>170</v>
      </c>
      <c r="I2031" s="11" t="n">
        <v>7943</v>
      </c>
      <c r="J2031" s="11" t="n">
        <v>5809</v>
      </c>
      <c r="K2031" s="11" t="n">
        <v>11</v>
      </c>
      <c r="L2031" s="12" t="n">
        <v>17.9419525065963</v>
      </c>
      <c r="M2031" s="12" t="n">
        <v>1.16094986807388</v>
      </c>
      <c r="N2031" s="13" t="n">
        <v>0.731335767342314</v>
      </c>
      <c r="O2031" s="13" t="n">
        <v>0.838311345646438</v>
      </c>
      <c r="P2031" s="13" t="n">
        <v>0.150712401055409</v>
      </c>
      <c r="Q2031" s="13" t="n">
        <v>-0.131610301530566</v>
      </c>
      <c r="R2031" s="13" t="n">
        <v>-0.0396772024209818</v>
      </c>
      <c r="S2031" s="11" t="n">
        <v>1</v>
      </c>
      <c r="T2031" s="13" t="n">
        <v>-0.0555555555555556</v>
      </c>
      <c r="U2031" s="13" t="n">
        <v>-0.0679417977000704</v>
      </c>
      <c r="V2031" s="11" t="n">
        <v>0</v>
      </c>
      <c r="W2031" s="13"/>
      <c r="X2031" s="11"/>
      <c r="Y2031" s="11"/>
      <c r="Z2031" s="11"/>
      <c r="AA2031" s="11"/>
      <c r="AB2031" s="10" t="s">
        <v>516</v>
      </c>
      <c r="AC2031" s="11" t="n">
        <v>25</v>
      </c>
      <c r="AD2031" s="11" t="n">
        <v>52</v>
      </c>
      <c r="AE2031" s="11" t="n">
        <v>70</v>
      </c>
      <c r="AF2031" s="11" t="n">
        <v>9</v>
      </c>
      <c r="AG2031" s="11" t="n">
        <v>14</v>
      </c>
      <c r="AH2031" s="11" t="n">
        <v>0</v>
      </c>
      <c r="AI2031" s="13" t="n">
        <v>0.147058823529412</v>
      </c>
      <c r="AJ2031" s="13" t="n">
        <v>0.305882352941177</v>
      </c>
      <c r="AK2031" s="13" t="n">
        <v>0.411764705882353</v>
      </c>
      <c r="AL2031" s="13" t="n">
        <v>0.0529411764705882</v>
      </c>
      <c r="AM2031" s="13" t="n">
        <v>0.0823529411764706</v>
      </c>
      <c r="AN2031" s="11" t="n">
        <v>13</v>
      </c>
      <c r="AO2031" s="13" t="n">
        <v>0.0710382513661202</v>
      </c>
      <c r="AP2031" s="11" t="n">
        <v>6</v>
      </c>
      <c r="AQ2031" s="11" t="n">
        <v>2</v>
      </c>
      <c r="AR2031" s="13" t="n">
        <v>0.0320855614973262</v>
      </c>
      <c r="AS2031" s="13" t="n">
        <v>0.0106951871657754</v>
      </c>
      <c r="AT2031" s="14" t="n">
        <f aca="false">SUMIFS(시도_소아과개폐업!$C$5:$C$293,시도_소아과개폐업!$A$5:$A$293,$D2031,시도_소아과개폐업!$B$5:$B$293,$B2031)</f>
        <v>8</v>
      </c>
      <c r="AU2031" s="14" t="n">
        <f aca="false">SUMIFS(시도_소아과개폐업!$D$5:$D$293,시도_소아과개폐업!$A$5:$A$293,$D2031,시도_소아과개폐업!$B$5:$B$293,$B2031)</f>
        <v>7</v>
      </c>
      <c r="AV2031" s="14" t="n">
        <f aca="false">SUMIFS(시도_소아과개폐업!$F$5:$F$293,시도_소아과개폐업!$A$5:$A$293,$D2031,시도_소아과개폐업!$B$5:$B$293,$B2031)</f>
        <v>1</v>
      </c>
      <c r="AW2031" s="15" t="n">
        <f aca="false">SUMIFS(시도_소아과개폐업!$G$5:$G$293,시도_소아과개폐업!$A$5:$A$293,$D2031,시도_소아과개폐업!$B$5:$B$293,$B2031)</f>
        <v>0.12280701754386</v>
      </c>
      <c r="AX2031" s="14" t="n">
        <f aca="false">SUMIFS(시도_소아과개폐업!$H$5:$H$293,시도_소아과개폐업!$A$5:$A$293,$D2031,시도_소아과개폐업!$B$5:$B$293,$B2031)</f>
        <v>21</v>
      </c>
      <c r="AY2031" s="14" t="n">
        <f aca="false">SUMIFS(시군구_병원급!$E$5:$E$3668,시군구_병원급!$A$5:$A$3668,$A2031,시군구_병원급!$D$5:$D$3668,$D2031)</f>
        <v>1</v>
      </c>
      <c r="AZ2031" s="14" t="n">
        <f aca="false">SUMIFS(시군구_병원급!$F$5:$F$3668,시군구_병원급!$A$5:$A$3668,$A2031,시군구_병원급!$D$5:$D$3668,$D2031)</f>
        <v>2</v>
      </c>
      <c r="BA2031" s="14" t="n">
        <f aca="false">SUMIFS(시군구_병원급!$G$5:$G$3668,시군구_병원급!$A$5:$A$3668,$A2031,시군구_병원급!$D$5:$D$3668,$D2031)</f>
        <v>6</v>
      </c>
      <c r="BB2031" s="14" t="n">
        <f aca="false">SUMIFS(시군구_병원급!$H$5:$H$3668,시군구_병원급!$A$5:$A$3668,$A2031,시군구_병원급!$D$5:$D$3668,$D2031)</f>
        <v>20</v>
      </c>
      <c r="BC2031" s="16" t="n">
        <f aca="false">K2031+AY2031</f>
        <v>12</v>
      </c>
      <c r="BD2031" s="17" t="n">
        <f aca="false">IF(E2031=0,"",(K2031+AY2031)/E2031*1000)</f>
        <v>1.2664907651715</v>
      </c>
      <c r="BE2031" s="16" t="n">
        <f aca="false">AY2031-SUMIFS(시군구_병원급!$E$5:$E$3668,시군구_병원급!$A$5:$A$3668,$A2031,시군구_병원급!$D$5:$D$3668,$D2031-3)</f>
        <v>0</v>
      </c>
      <c r="BF2031" s="16" t="n">
        <f aca="false">IF(AY2031=0,1,0)</f>
        <v>0</v>
      </c>
      <c r="BG2031" s="16" t="n">
        <f aca="false">IF(K2031+AY2031=0,1,0)</f>
        <v>0</v>
      </c>
      <c r="BH2031" s="16" t="n">
        <f aca="false">AF2031+AG2031+AH2031</f>
        <v>23</v>
      </c>
      <c r="BI2031" s="18" t="n">
        <f aca="false">IF(H2031=0,"",BH2031/H2031)</f>
        <v>0.135294117647059</v>
      </c>
      <c r="BJ2031" s="16" t="n">
        <f aca="false">IF(AP2031="","",AP2031+AN2031)</f>
        <v>19</v>
      </c>
    </row>
    <row r="2032" customFormat="false" ht="15" hidden="false" customHeight="true" outlineLevel="0" collapsed="false">
      <c r="A2032" s="9" t="s">
        <v>453</v>
      </c>
      <c r="B2032" s="10" t="s">
        <v>451</v>
      </c>
      <c r="C2032" s="10" t="s">
        <v>454</v>
      </c>
      <c r="D2032" s="9" t="n">
        <v>2024</v>
      </c>
      <c r="E2032" s="11" t="n">
        <v>13017</v>
      </c>
      <c r="F2032" s="11" t="n">
        <v>1862</v>
      </c>
      <c r="G2032" s="11" t="n">
        <v>1834</v>
      </c>
      <c r="H2032" s="11" t="n">
        <v>218</v>
      </c>
      <c r="I2032" s="11" t="n">
        <v>10678</v>
      </c>
      <c r="J2032" s="11" t="n">
        <v>7393</v>
      </c>
      <c r="K2032" s="11" t="n">
        <v>20</v>
      </c>
      <c r="L2032" s="12" t="n">
        <v>16.7473304140739</v>
      </c>
      <c r="M2032" s="12" t="n">
        <v>1.53645233156641</v>
      </c>
      <c r="N2032" s="13" t="n">
        <v>0.692358119498033</v>
      </c>
      <c r="O2032" s="13" t="n">
        <v>0.820311899823308</v>
      </c>
      <c r="P2032" s="13" t="n">
        <v>0.14089267880464</v>
      </c>
      <c r="Q2032" s="13" t="n">
        <v>-0.107201646090535</v>
      </c>
      <c r="R2032" s="13" t="n">
        <v>-0.0987714987714988</v>
      </c>
      <c r="S2032" s="11" t="n">
        <v>0</v>
      </c>
      <c r="T2032" s="13" t="n">
        <v>-0.0224215246636771</v>
      </c>
      <c r="U2032" s="13" t="n">
        <v>-0.0214442815249267</v>
      </c>
      <c r="V2032" s="11" t="n">
        <v>0</v>
      </c>
      <c r="W2032" s="13"/>
      <c r="X2032" s="11"/>
      <c r="Y2032" s="11"/>
      <c r="Z2032" s="11"/>
      <c r="AA2032" s="11"/>
      <c r="AB2032" s="10" t="s">
        <v>516</v>
      </c>
      <c r="AC2032" s="11" t="n">
        <v>31</v>
      </c>
      <c r="AD2032" s="11" t="n">
        <v>76</v>
      </c>
      <c r="AE2032" s="11" t="n">
        <v>83</v>
      </c>
      <c r="AF2032" s="11" t="n">
        <v>11</v>
      </c>
      <c r="AG2032" s="11" t="n">
        <v>16</v>
      </c>
      <c r="AH2032" s="11" t="n">
        <v>1</v>
      </c>
      <c r="AI2032" s="13" t="n">
        <v>0.142201834862385</v>
      </c>
      <c r="AJ2032" s="13" t="n">
        <v>0.348623853211009</v>
      </c>
      <c r="AK2032" s="13" t="n">
        <v>0.380733944954128</v>
      </c>
      <c r="AL2032" s="13" t="n">
        <v>0.0504587155963303</v>
      </c>
      <c r="AM2032" s="13" t="n">
        <v>0.073394495412844</v>
      </c>
      <c r="AN2032" s="11" t="n">
        <v>7</v>
      </c>
      <c r="AO2032" s="13" t="n">
        <v>0.0311111111111111</v>
      </c>
      <c r="AP2032" s="11" t="n">
        <v>15</v>
      </c>
      <c r="AQ2032" s="11" t="n">
        <v>11</v>
      </c>
      <c r="AR2032" s="13" t="n">
        <v>0.0655021834061135</v>
      </c>
      <c r="AS2032" s="13" t="n">
        <v>0.0480349344978166</v>
      </c>
      <c r="AT2032" s="14" t="n">
        <f aca="false">SUMIFS(시도_소아과개폐업!$C$5:$C$293,시도_소아과개폐업!$A$5:$A$293,$D2032,시도_소아과개폐업!$B$5:$B$293,$B2032)</f>
        <v>8</v>
      </c>
      <c r="AU2032" s="14" t="n">
        <f aca="false">SUMIFS(시도_소아과개폐업!$D$5:$D$293,시도_소아과개폐업!$A$5:$A$293,$D2032,시도_소아과개폐업!$B$5:$B$293,$B2032)</f>
        <v>7</v>
      </c>
      <c r="AV2032" s="14" t="n">
        <f aca="false">SUMIFS(시도_소아과개폐업!$F$5:$F$293,시도_소아과개폐업!$A$5:$A$293,$D2032,시도_소아과개폐업!$B$5:$B$293,$B2032)</f>
        <v>1</v>
      </c>
      <c r="AW2032" s="15" t="n">
        <f aca="false">SUMIFS(시도_소아과개폐업!$G$5:$G$293,시도_소아과개폐업!$A$5:$A$293,$D2032,시도_소아과개폐업!$B$5:$B$293,$B2032)</f>
        <v>0.12280701754386</v>
      </c>
      <c r="AX2032" s="14" t="n">
        <f aca="false">SUMIFS(시도_소아과개폐업!$H$5:$H$293,시도_소아과개폐업!$A$5:$A$293,$D2032,시도_소아과개폐업!$B$5:$B$293,$B2032)</f>
        <v>21</v>
      </c>
      <c r="AY2032" s="14" t="n">
        <f aca="false">SUMIFS(시군구_병원급!$E$5:$E$3668,시군구_병원급!$A$5:$A$3668,$A2032,시군구_병원급!$D$5:$D$3668,$D2032)</f>
        <v>0</v>
      </c>
      <c r="AZ2032" s="14" t="n">
        <f aca="false">SUMIFS(시군구_병원급!$F$5:$F$3668,시군구_병원급!$A$5:$A$3668,$A2032,시군구_병원급!$D$5:$D$3668,$D2032)</f>
        <v>2</v>
      </c>
      <c r="BA2032" s="14" t="n">
        <f aca="false">SUMIFS(시군구_병원급!$G$5:$G$3668,시군구_병원급!$A$5:$A$3668,$A2032,시군구_병원급!$D$5:$D$3668,$D2032)</f>
        <v>21</v>
      </c>
      <c r="BB2032" s="14" t="n">
        <f aca="false">SUMIFS(시군구_병원급!$H$5:$H$3668,시군구_병원급!$A$5:$A$3668,$A2032,시군구_병원급!$D$5:$D$3668,$D2032)</f>
        <v>35</v>
      </c>
      <c r="BC2032" s="16" t="n">
        <f aca="false">K2032+AY2032</f>
        <v>20</v>
      </c>
      <c r="BD2032" s="17" t="n">
        <f aca="false">IF(E2032=0,"",(K2032+AY2032)/E2032*1000)</f>
        <v>1.53645233156641</v>
      </c>
      <c r="BE2032" s="16" t="n">
        <f aca="false">AY2032-SUMIFS(시군구_병원급!$E$5:$E$3668,시군구_병원급!$A$5:$A$3668,$A2032,시군구_병원급!$D$5:$D$3668,$D2032-3)</f>
        <v>0</v>
      </c>
      <c r="BF2032" s="16" t="n">
        <f aca="false">IF(AY2032=0,1,0)</f>
        <v>1</v>
      </c>
      <c r="BG2032" s="16" t="n">
        <f aca="false">IF(K2032+AY2032=0,1,0)</f>
        <v>0</v>
      </c>
      <c r="BH2032" s="16" t="n">
        <f aca="false">AF2032+AG2032+AH2032</f>
        <v>28</v>
      </c>
      <c r="BI2032" s="18" t="n">
        <f aca="false">IF(H2032=0,"",BH2032/H2032)</f>
        <v>0.128440366972477</v>
      </c>
      <c r="BJ2032" s="16" t="n">
        <f aca="false">IF(AP2032="","",AP2032+AN2032)</f>
        <v>22</v>
      </c>
    </row>
    <row r="2033" customFormat="false" ht="15" hidden="false" customHeight="true" outlineLevel="0" collapsed="false">
      <c r="A2033" s="9" t="s">
        <v>455</v>
      </c>
      <c r="B2033" s="10" t="s">
        <v>451</v>
      </c>
      <c r="C2033" s="10" t="s">
        <v>456</v>
      </c>
      <c r="D2033" s="9" t="n">
        <v>2024</v>
      </c>
      <c r="E2033" s="11" t="n">
        <v>5536</v>
      </c>
      <c r="F2033" s="11" t="n">
        <v>755</v>
      </c>
      <c r="G2033" s="11" t="n">
        <v>758</v>
      </c>
      <c r="H2033" s="11" t="n">
        <v>98</v>
      </c>
      <c r="I2033" s="11" t="n">
        <v>5237</v>
      </c>
      <c r="J2033" s="11" t="n">
        <v>3777</v>
      </c>
      <c r="K2033" s="11" t="n">
        <v>10</v>
      </c>
      <c r="L2033" s="12" t="n">
        <v>17.7023121387283</v>
      </c>
      <c r="M2033" s="12" t="n">
        <v>1.80635838150289</v>
      </c>
      <c r="N2033" s="13" t="n">
        <v>0.721214435745656</v>
      </c>
      <c r="O2033" s="13" t="n">
        <v>0.945989884393064</v>
      </c>
      <c r="P2033" s="13" t="n">
        <v>0.136921965317919</v>
      </c>
      <c r="Q2033" s="13" t="n">
        <v>-0.165511003919204</v>
      </c>
      <c r="R2033" s="13" t="n">
        <v>-0.150224215246637</v>
      </c>
      <c r="S2033" s="11" t="n">
        <v>0</v>
      </c>
      <c r="T2033" s="13" t="n">
        <v>-0.0576923076923077</v>
      </c>
      <c r="U2033" s="13" t="n">
        <v>-0.0438196092751506</v>
      </c>
      <c r="V2033" s="11" t="n">
        <v>0</v>
      </c>
      <c r="W2033" s="13"/>
      <c r="X2033" s="11"/>
      <c r="Y2033" s="11"/>
      <c r="Z2033" s="11"/>
      <c r="AA2033" s="11"/>
      <c r="AB2033" s="10" t="s">
        <v>516</v>
      </c>
      <c r="AC2033" s="11" t="n">
        <v>20</v>
      </c>
      <c r="AD2033" s="11" t="n">
        <v>36</v>
      </c>
      <c r="AE2033" s="11" t="n">
        <v>18</v>
      </c>
      <c r="AF2033" s="11" t="n">
        <v>6</v>
      </c>
      <c r="AG2033" s="11" t="n">
        <v>17</v>
      </c>
      <c r="AH2033" s="11" t="n">
        <v>1</v>
      </c>
      <c r="AI2033" s="13" t="n">
        <v>0.204081632653061</v>
      </c>
      <c r="AJ2033" s="13" t="n">
        <v>0.36734693877551</v>
      </c>
      <c r="AK2033" s="13" t="n">
        <v>0.183673469387755</v>
      </c>
      <c r="AL2033" s="13" t="n">
        <v>0.0612244897959184</v>
      </c>
      <c r="AM2033" s="13" t="n">
        <v>0.173469387755102</v>
      </c>
      <c r="AN2033" s="11" t="n">
        <v>2</v>
      </c>
      <c r="AO2033" s="13" t="n">
        <v>0.02</v>
      </c>
      <c r="AP2033" s="11" t="n">
        <v>6</v>
      </c>
      <c r="AQ2033" s="11" t="n">
        <v>1</v>
      </c>
      <c r="AR2033" s="13" t="n">
        <v>0.0571428571428571</v>
      </c>
      <c r="AS2033" s="13" t="n">
        <v>0.00952380952380953</v>
      </c>
      <c r="AT2033" s="14" t="n">
        <f aca="false">SUMIFS(시도_소아과개폐업!$C$5:$C$293,시도_소아과개폐업!$A$5:$A$293,$D2033,시도_소아과개폐업!$B$5:$B$293,$B2033)</f>
        <v>8</v>
      </c>
      <c r="AU2033" s="14" t="n">
        <f aca="false">SUMIFS(시도_소아과개폐업!$D$5:$D$293,시도_소아과개폐업!$A$5:$A$293,$D2033,시도_소아과개폐업!$B$5:$B$293,$B2033)</f>
        <v>7</v>
      </c>
      <c r="AV2033" s="14" t="n">
        <f aca="false">SUMIFS(시도_소아과개폐업!$F$5:$F$293,시도_소아과개폐업!$A$5:$A$293,$D2033,시도_소아과개폐업!$B$5:$B$293,$B2033)</f>
        <v>1</v>
      </c>
      <c r="AW2033" s="15" t="n">
        <f aca="false">SUMIFS(시도_소아과개폐업!$G$5:$G$293,시도_소아과개폐업!$A$5:$A$293,$D2033,시도_소아과개폐업!$B$5:$B$293,$B2033)</f>
        <v>0.12280701754386</v>
      </c>
      <c r="AX2033" s="14" t="n">
        <f aca="false">SUMIFS(시도_소아과개폐업!$H$5:$H$293,시도_소아과개폐업!$A$5:$A$293,$D2033,시도_소아과개폐업!$B$5:$B$293,$B2033)</f>
        <v>21</v>
      </c>
      <c r="AY2033" s="14" t="n">
        <f aca="false">SUMIFS(시군구_병원급!$E$5:$E$3668,시군구_병원급!$A$5:$A$3668,$A2033,시군구_병원급!$D$5:$D$3668,$D2033)</f>
        <v>1</v>
      </c>
      <c r="AZ2033" s="14" t="n">
        <f aca="false">SUMIFS(시군구_병원급!$F$5:$F$3668,시군구_병원급!$A$5:$A$3668,$A2033,시군구_병원급!$D$5:$D$3668,$D2033)</f>
        <v>4</v>
      </c>
      <c r="BA2033" s="14" t="n">
        <f aca="false">SUMIFS(시군구_병원급!$G$5:$G$3668,시군구_병원급!$A$5:$A$3668,$A2033,시군구_병원급!$D$5:$D$3668,$D2033)</f>
        <v>5</v>
      </c>
      <c r="BB2033" s="14" t="n">
        <f aca="false">SUMIFS(시군구_병원급!$H$5:$H$3668,시군구_병원급!$A$5:$A$3668,$A2033,시군구_병원급!$D$5:$D$3668,$D2033)</f>
        <v>11</v>
      </c>
      <c r="BC2033" s="16" t="n">
        <f aca="false">K2033+AY2033</f>
        <v>11</v>
      </c>
      <c r="BD2033" s="17" t="n">
        <f aca="false">IF(E2033=0,"",(K2033+AY2033)/E2033*1000)</f>
        <v>1.98699421965318</v>
      </c>
      <c r="BE2033" s="16" t="n">
        <f aca="false">AY2033-SUMIFS(시군구_병원급!$E$5:$E$3668,시군구_병원급!$A$5:$A$3668,$A2033,시군구_병원급!$D$5:$D$3668,$D2033-3)</f>
        <v>0</v>
      </c>
      <c r="BF2033" s="16" t="n">
        <f aca="false">IF(AY2033=0,1,0)</f>
        <v>0</v>
      </c>
      <c r="BG2033" s="16" t="n">
        <f aca="false">IF(K2033+AY2033=0,1,0)</f>
        <v>0</v>
      </c>
      <c r="BH2033" s="16" t="n">
        <f aca="false">AF2033+AG2033+AH2033</f>
        <v>24</v>
      </c>
      <c r="BI2033" s="18" t="n">
        <f aca="false">IF(H2033=0,"",BH2033/H2033)</f>
        <v>0.244897959183673</v>
      </c>
      <c r="BJ2033" s="16" t="n">
        <f aca="false">IF(AP2033="","",AP2033+AN2033)</f>
        <v>8</v>
      </c>
    </row>
    <row r="2034" customFormat="false" ht="15" hidden="false" customHeight="true" outlineLevel="0" collapsed="false">
      <c r="A2034" s="9" t="s">
        <v>457</v>
      </c>
      <c r="B2034" s="10" t="s">
        <v>451</v>
      </c>
      <c r="C2034" s="10" t="s">
        <v>458</v>
      </c>
      <c r="D2034" s="9" t="n">
        <v>2024</v>
      </c>
      <c r="E2034" s="11" t="n">
        <v>2498</v>
      </c>
      <c r="F2034" s="11" t="n">
        <v>347</v>
      </c>
      <c r="G2034" s="11" t="n">
        <v>342</v>
      </c>
      <c r="H2034" s="11" t="n">
        <v>53</v>
      </c>
      <c r="I2034" s="11" t="n">
        <v>2668</v>
      </c>
      <c r="J2034" s="11" t="n">
        <v>1721</v>
      </c>
      <c r="K2034" s="11" t="n">
        <v>3</v>
      </c>
      <c r="L2034" s="12" t="n">
        <v>21.2169735788631</v>
      </c>
      <c r="M2034" s="12" t="n">
        <v>1.20096076861489</v>
      </c>
      <c r="N2034" s="13" t="n">
        <v>0.645052473763119</v>
      </c>
      <c r="O2034" s="13" t="n">
        <v>1.06805444355484</v>
      </c>
      <c r="P2034" s="13" t="n">
        <v>0.136909527622098</v>
      </c>
      <c r="Q2034" s="13" t="n">
        <v>-0.20344387755102</v>
      </c>
      <c r="R2034" s="13" t="n">
        <v>-0.18957345971564</v>
      </c>
      <c r="S2034" s="11" t="n">
        <v>0</v>
      </c>
      <c r="T2034" s="13" t="n">
        <v>-0.0363636363636364</v>
      </c>
      <c r="U2034" s="13" t="n">
        <v>-0.0244972577696526</v>
      </c>
      <c r="V2034" s="11" t="n">
        <v>0</v>
      </c>
      <c r="W2034" s="13"/>
      <c r="X2034" s="11"/>
      <c r="Y2034" s="11"/>
      <c r="Z2034" s="11"/>
      <c r="AA2034" s="11"/>
      <c r="AB2034" s="10" t="s">
        <v>516</v>
      </c>
      <c r="AC2034" s="11" t="n">
        <v>6</v>
      </c>
      <c r="AD2034" s="11" t="n">
        <v>13</v>
      </c>
      <c r="AE2034" s="11" t="n">
        <v>23</v>
      </c>
      <c r="AF2034" s="11" t="n">
        <v>3</v>
      </c>
      <c r="AG2034" s="11" t="n">
        <v>8</v>
      </c>
      <c r="AH2034" s="11" t="n">
        <v>0</v>
      </c>
      <c r="AI2034" s="13" t="n">
        <v>0.113207547169811</v>
      </c>
      <c r="AJ2034" s="13" t="n">
        <v>0.245283018867925</v>
      </c>
      <c r="AK2034" s="13" t="n">
        <v>0.433962264150943</v>
      </c>
      <c r="AL2034" s="13" t="n">
        <v>0.0566037735849057</v>
      </c>
      <c r="AM2034" s="13" t="n">
        <v>0.150943396226415</v>
      </c>
      <c r="AN2034" s="11" t="n">
        <v>0</v>
      </c>
      <c r="AO2034" s="13" t="n">
        <v>0</v>
      </c>
      <c r="AP2034" s="11" t="n">
        <v>4</v>
      </c>
      <c r="AQ2034" s="11" t="n">
        <v>1</v>
      </c>
      <c r="AR2034" s="13" t="n">
        <v>0.0714285714285714</v>
      </c>
      <c r="AS2034" s="13" t="n">
        <v>0.0178571428571429</v>
      </c>
      <c r="AT2034" s="14" t="n">
        <f aca="false">SUMIFS(시도_소아과개폐업!$C$5:$C$293,시도_소아과개폐업!$A$5:$A$293,$D2034,시도_소아과개폐업!$B$5:$B$293,$B2034)</f>
        <v>8</v>
      </c>
      <c r="AU2034" s="14" t="n">
        <f aca="false">SUMIFS(시도_소아과개폐업!$D$5:$D$293,시도_소아과개폐업!$A$5:$A$293,$D2034,시도_소아과개폐업!$B$5:$B$293,$B2034)</f>
        <v>7</v>
      </c>
      <c r="AV2034" s="14" t="n">
        <f aca="false">SUMIFS(시도_소아과개폐업!$F$5:$F$293,시도_소아과개폐업!$A$5:$A$293,$D2034,시도_소아과개폐업!$B$5:$B$293,$B2034)</f>
        <v>1</v>
      </c>
      <c r="AW2034" s="15" t="n">
        <f aca="false">SUMIFS(시도_소아과개폐업!$G$5:$G$293,시도_소아과개폐업!$A$5:$A$293,$D2034,시도_소아과개폐업!$B$5:$B$293,$B2034)</f>
        <v>0.12280701754386</v>
      </c>
      <c r="AX2034" s="14" t="n">
        <f aca="false">SUMIFS(시도_소아과개폐업!$H$5:$H$293,시도_소아과개폐업!$A$5:$A$293,$D2034,시도_소아과개폐업!$B$5:$B$293,$B2034)</f>
        <v>21</v>
      </c>
      <c r="AY2034" s="14" t="n">
        <f aca="false">SUMIFS(시군구_병원급!$E$5:$E$3668,시군구_병원급!$A$5:$A$3668,$A2034,시군구_병원급!$D$5:$D$3668,$D2034)</f>
        <v>0</v>
      </c>
      <c r="AZ2034" s="14" t="n">
        <f aca="false">SUMIFS(시군구_병원급!$F$5:$F$3668,시군구_병원급!$A$5:$A$3668,$A2034,시군구_병원급!$D$5:$D$3668,$D2034)</f>
        <v>2</v>
      </c>
      <c r="BA2034" s="14" t="n">
        <f aca="false">SUMIFS(시군구_병원급!$G$5:$G$3668,시군구_병원급!$A$5:$A$3668,$A2034,시군구_병원급!$D$5:$D$3668,$D2034)</f>
        <v>3</v>
      </c>
      <c r="BB2034" s="14" t="n">
        <f aca="false">SUMIFS(시군구_병원급!$H$5:$H$3668,시군구_병원급!$A$5:$A$3668,$A2034,시군구_병원급!$D$5:$D$3668,$D2034)</f>
        <v>6</v>
      </c>
      <c r="BC2034" s="16" t="n">
        <f aca="false">K2034+AY2034</f>
        <v>3</v>
      </c>
      <c r="BD2034" s="17" t="n">
        <f aca="false">IF(E2034=0,"",(K2034+AY2034)/E2034*1000)</f>
        <v>1.20096076861489</v>
      </c>
      <c r="BE2034" s="16" t="n">
        <f aca="false">AY2034-SUMIFS(시군구_병원급!$E$5:$E$3668,시군구_병원급!$A$5:$A$3668,$A2034,시군구_병원급!$D$5:$D$3668,$D2034-3)</f>
        <v>0</v>
      </c>
      <c r="BF2034" s="16" t="n">
        <f aca="false">IF(AY2034=0,1,0)</f>
        <v>1</v>
      </c>
      <c r="BG2034" s="16" t="n">
        <f aca="false">IF(K2034+AY2034=0,1,0)</f>
        <v>0</v>
      </c>
      <c r="BH2034" s="16" t="n">
        <f aca="false">AF2034+AG2034+AH2034</f>
        <v>11</v>
      </c>
      <c r="BI2034" s="18" t="n">
        <f aca="false">IF(H2034=0,"",BH2034/H2034)</f>
        <v>0.207547169811321</v>
      </c>
      <c r="BJ2034" s="16" t="n">
        <f aca="false">IF(AP2034="","",AP2034+AN2034)</f>
        <v>4</v>
      </c>
    </row>
    <row r="2035" customFormat="false" ht="15" hidden="false" customHeight="true" outlineLevel="0" collapsed="false">
      <c r="A2035" s="9" t="s">
        <v>459</v>
      </c>
      <c r="B2035" s="10" t="s">
        <v>451</v>
      </c>
      <c r="C2035" s="10" t="s">
        <v>460</v>
      </c>
      <c r="D2035" s="9" t="n">
        <v>2024</v>
      </c>
      <c r="E2035" s="11" t="n">
        <v>777</v>
      </c>
      <c r="F2035" s="11" t="n">
        <v>93</v>
      </c>
      <c r="G2035" s="11" t="n">
        <v>93</v>
      </c>
      <c r="H2035" s="11" t="n">
        <v>18</v>
      </c>
      <c r="I2035" s="11" t="n">
        <v>1039</v>
      </c>
      <c r="J2035" s="11" t="n">
        <v>646</v>
      </c>
      <c r="K2035" s="11" t="n">
        <v>2</v>
      </c>
      <c r="L2035" s="12" t="n">
        <v>23.1660231660232</v>
      </c>
      <c r="M2035" s="12" t="n">
        <v>2.57400257400257</v>
      </c>
      <c r="N2035" s="13" t="n">
        <v>0.621751684311838</v>
      </c>
      <c r="O2035" s="13" t="n">
        <v>1.33719433719434</v>
      </c>
      <c r="P2035" s="13" t="n">
        <v>0.11969111969112</v>
      </c>
      <c r="Q2035" s="13" t="n">
        <v>-0.282548476454294</v>
      </c>
      <c r="R2035" s="13" t="n">
        <v>-0.290076335877863</v>
      </c>
      <c r="S2035" s="11" t="n">
        <v>-1</v>
      </c>
      <c r="T2035" s="13" t="n">
        <v>0</v>
      </c>
      <c r="U2035" s="13" t="n">
        <v>0.0216322517207472</v>
      </c>
      <c r="V2035" s="11" t="n">
        <v>0</v>
      </c>
      <c r="W2035" s="13"/>
      <c r="X2035" s="11"/>
      <c r="Y2035" s="11"/>
      <c r="Z2035" s="11"/>
      <c r="AA2035" s="11"/>
      <c r="AB2035" s="10" t="s">
        <v>516</v>
      </c>
      <c r="AC2035" s="11" t="n">
        <v>10</v>
      </c>
      <c r="AD2035" s="11" t="n">
        <v>2</v>
      </c>
      <c r="AE2035" s="11" t="n">
        <v>3</v>
      </c>
      <c r="AF2035" s="11" t="n">
        <v>1</v>
      </c>
      <c r="AG2035" s="11" t="n">
        <v>2</v>
      </c>
      <c r="AH2035" s="11" t="n">
        <v>0</v>
      </c>
      <c r="AI2035" s="13" t="n">
        <v>0.555555555555556</v>
      </c>
      <c r="AJ2035" s="13" t="n">
        <v>0.111111111111111</v>
      </c>
      <c r="AK2035" s="13" t="n">
        <v>0.166666666666667</v>
      </c>
      <c r="AL2035" s="13" t="n">
        <v>0.0555555555555556</v>
      </c>
      <c r="AM2035" s="13" t="n">
        <v>0.111111111111111</v>
      </c>
      <c r="AN2035" s="11" t="n">
        <v>0</v>
      </c>
      <c r="AO2035" s="13" t="n">
        <v>0</v>
      </c>
      <c r="AP2035" s="11" t="n">
        <v>1</v>
      </c>
      <c r="AQ2035" s="11" t="n">
        <v>1</v>
      </c>
      <c r="AR2035" s="13" t="n">
        <v>0.0555555555555556</v>
      </c>
      <c r="AS2035" s="13" t="n">
        <v>0.0555555555555556</v>
      </c>
      <c r="AT2035" s="14" t="n">
        <f aca="false">SUMIFS(시도_소아과개폐업!$C$5:$C$293,시도_소아과개폐업!$A$5:$A$293,$D2035,시도_소아과개폐업!$B$5:$B$293,$B2035)</f>
        <v>8</v>
      </c>
      <c r="AU2035" s="14" t="n">
        <f aca="false">SUMIFS(시도_소아과개폐업!$D$5:$D$293,시도_소아과개폐업!$A$5:$A$293,$D2035,시도_소아과개폐업!$B$5:$B$293,$B2035)</f>
        <v>7</v>
      </c>
      <c r="AV2035" s="14" t="n">
        <f aca="false">SUMIFS(시도_소아과개폐업!$F$5:$F$293,시도_소아과개폐업!$A$5:$A$293,$D2035,시도_소아과개폐업!$B$5:$B$293,$B2035)</f>
        <v>1</v>
      </c>
      <c r="AW2035" s="15" t="n">
        <f aca="false">SUMIFS(시도_소아과개폐업!$G$5:$G$293,시도_소아과개폐업!$A$5:$A$293,$D2035,시도_소아과개폐업!$B$5:$B$293,$B2035)</f>
        <v>0.12280701754386</v>
      </c>
      <c r="AX2035" s="14" t="n">
        <f aca="false">SUMIFS(시도_소아과개폐업!$H$5:$H$293,시도_소아과개폐업!$A$5:$A$293,$D2035,시도_소아과개폐업!$B$5:$B$293,$B2035)</f>
        <v>21</v>
      </c>
      <c r="AY2035" s="14" t="n">
        <f aca="false">SUMIFS(시군구_병원급!$E$5:$E$3668,시군구_병원급!$A$5:$A$3668,$A2035,시군구_병원급!$D$5:$D$3668,$D2035)</f>
        <v>1</v>
      </c>
      <c r="AZ2035" s="14" t="n">
        <f aca="false">SUMIFS(시군구_병원급!$F$5:$F$3668,시군구_병원급!$A$5:$A$3668,$A2035,시군구_병원급!$D$5:$D$3668,$D2035)</f>
        <v>1</v>
      </c>
      <c r="BA2035" s="14" t="n">
        <f aca="false">SUMIFS(시군구_병원급!$G$5:$G$3668,시군구_병원급!$A$5:$A$3668,$A2035,시군구_병원급!$D$5:$D$3668,$D2035)</f>
        <v>2</v>
      </c>
      <c r="BB2035" s="14" t="n">
        <f aca="false">SUMIFS(시군구_병원급!$H$5:$H$3668,시군구_병원급!$A$5:$A$3668,$A2035,시군구_병원급!$D$5:$D$3668,$D2035)</f>
        <v>3</v>
      </c>
      <c r="BC2035" s="16" t="n">
        <f aca="false">K2035+AY2035</f>
        <v>3</v>
      </c>
      <c r="BD2035" s="17" t="n">
        <f aca="false">IF(E2035=0,"",(K2035+AY2035)/E2035*1000)</f>
        <v>3.86100386100386</v>
      </c>
      <c r="BE2035" s="16" t="n">
        <f aca="false">AY2035-SUMIFS(시군구_병원급!$E$5:$E$3668,시군구_병원급!$A$5:$A$3668,$A2035,시군구_병원급!$D$5:$D$3668,$D2035-3)</f>
        <v>0</v>
      </c>
      <c r="BF2035" s="16" t="n">
        <f aca="false">IF(AY2035=0,1,0)</f>
        <v>0</v>
      </c>
      <c r="BG2035" s="16" t="n">
        <f aca="false">IF(K2035+AY2035=0,1,0)</f>
        <v>0</v>
      </c>
      <c r="BH2035" s="16" t="n">
        <f aca="false">AF2035+AG2035+AH2035</f>
        <v>3</v>
      </c>
      <c r="BI2035" s="18" t="n">
        <f aca="false">IF(H2035=0,"",BH2035/H2035)</f>
        <v>0.166666666666667</v>
      </c>
      <c r="BJ2035" s="16" t="n">
        <f aca="false">IF(AP2035="","",AP2035+AN2035)</f>
        <v>1</v>
      </c>
    </row>
    <row r="2036" customFormat="false" ht="15" hidden="false" customHeight="true" outlineLevel="0" collapsed="false">
      <c r="A2036" s="9" t="s">
        <v>461</v>
      </c>
      <c r="B2036" s="10" t="s">
        <v>451</v>
      </c>
      <c r="C2036" s="10" t="s">
        <v>462</v>
      </c>
      <c r="D2036" s="9" t="n">
        <v>2024</v>
      </c>
      <c r="E2036" s="11" t="n">
        <v>2369</v>
      </c>
      <c r="F2036" s="11" t="n">
        <v>370</v>
      </c>
      <c r="G2036" s="11" t="n">
        <v>371</v>
      </c>
      <c r="H2036" s="11" t="n">
        <v>44</v>
      </c>
      <c r="I2036" s="11" t="n">
        <v>2321</v>
      </c>
      <c r="J2036" s="11" t="n">
        <v>1826</v>
      </c>
      <c r="K2036" s="11" t="n">
        <v>5</v>
      </c>
      <c r="L2036" s="12" t="n">
        <v>18.5732376530182</v>
      </c>
      <c r="M2036" s="12" t="n">
        <v>2.11059518784297</v>
      </c>
      <c r="N2036" s="13" t="n">
        <v>0.786729857819905</v>
      </c>
      <c r="O2036" s="13" t="n">
        <v>0.979738286196707</v>
      </c>
      <c r="P2036" s="13" t="n">
        <v>0.156606162937949</v>
      </c>
      <c r="Q2036" s="13" t="n">
        <v>-0.174276751481352</v>
      </c>
      <c r="R2036" s="13" t="n">
        <v>-0.0236842105263158</v>
      </c>
      <c r="S2036" s="11" t="n">
        <v>0</v>
      </c>
      <c r="T2036" s="13" t="n">
        <v>-0.0222222222222223</v>
      </c>
      <c r="U2036" s="13" t="n">
        <v>-0.0869394177812746</v>
      </c>
      <c r="V2036" s="11" t="n">
        <v>0</v>
      </c>
      <c r="W2036" s="13"/>
      <c r="X2036" s="11"/>
      <c r="Y2036" s="11"/>
      <c r="Z2036" s="11"/>
      <c r="AA2036" s="11"/>
      <c r="AB2036" s="10" t="s">
        <v>516</v>
      </c>
      <c r="AC2036" s="11" t="n">
        <v>15</v>
      </c>
      <c r="AD2036" s="11" t="n">
        <v>10</v>
      </c>
      <c r="AE2036" s="11" t="n">
        <v>13</v>
      </c>
      <c r="AF2036" s="11" t="n">
        <v>1</v>
      </c>
      <c r="AG2036" s="11" t="n">
        <v>5</v>
      </c>
      <c r="AH2036" s="11" t="n">
        <v>0</v>
      </c>
      <c r="AI2036" s="13" t="n">
        <v>0.340909090909091</v>
      </c>
      <c r="AJ2036" s="13" t="n">
        <v>0.227272727272727</v>
      </c>
      <c r="AK2036" s="13" t="n">
        <v>0.295454545454546</v>
      </c>
      <c r="AL2036" s="13" t="n">
        <v>0.0227272727272727</v>
      </c>
      <c r="AM2036" s="13" t="n">
        <v>0.113636363636364</v>
      </c>
      <c r="AN2036" s="11" t="n">
        <v>1</v>
      </c>
      <c r="AO2036" s="13" t="n">
        <v>0.0222222222222222</v>
      </c>
      <c r="AP2036" s="11" t="n">
        <v>1</v>
      </c>
      <c r="AQ2036" s="11" t="n">
        <v>0</v>
      </c>
      <c r="AR2036" s="13" t="n">
        <v>0.0217391304347826</v>
      </c>
      <c r="AS2036" s="13" t="n">
        <v>0</v>
      </c>
      <c r="AT2036" s="14" t="n">
        <f aca="false">SUMIFS(시도_소아과개폐업!$C$5:$C$293,시도_소아과개폐업!$A$5:$A$293,$D2036,시도_소아과개폐업!$B$5:$B$293,$B2036)</f>
        <v>8</v>
      </c>
      <c r="AU2036" s="14" t="n">
        <f aca="false">SUMIFS(시도_소아과개폐업!$D$5:$D$293,시도_소아과개폐업!$A$5:$A$293,$D2036,시도_소아과개폐업!$B$5:$B$293,$B2036)</f>
        <v>7</v>
      </c>
      <c r="AV2036" s="14" t="n">
        <f aca="false">SUMIFS(시도_소아과개폐업!$F$5:$F$293,시도_소아과개폐업!$A$5:$A$293,$D2036,시도_소아과개폐업!$B$5:$B$293,$B2036)</f>
        <v>1</v>
      </c>
      <c r="AW2036" s="15" t="n">
        <f aca="false">SUMIFS(시도_소아과개폐업!$G$5:$G$293,시도_소아과개폐업!$A$5:$A$293,$D2036,시도_소아과개폐업!$B$5:$B$293,$B2036)</f>
        <v>0.12280701754386</v>
      </c>
      <c r="AX2036" s="14" t="n">
        <f aca="false">SUMIFS(시도_소아과개폐업!$H$5:$H$293,시도_소아과개폐업!$A$5:$A$293,$D2036,시도_소아과개폐업!$B$5:$B$293,$B2036)</f>
        <v>21</v>
      </c>
      <c r="AY2036" s="14" t="n">
        <f aca="false">SUMIFS(시군구_병원급!$E$5:$E$3668,시군구_병원급!$A$5:$A$3668,$A2036,시군구_병원급!$D$5:$D$3668,$D2036)</f>
        <v>1</v>
      </c>
      <c r="AZ2036" s="14" t="n">
        <f aca="false">SUMIFS(시군구_병원급!$F$5:$F$3668,시군구_병원급!$A$5:$A$3668,$A2036,시군구_병원급!$D$5:$D$3668,$D2036)</f>
        <v>2</v>
      </c>
      <c r="BA2036" s="14" t="n">
        <f aca="false">SUMIFS(시군구_병원급!$G$5:$G$3668,시군구_병원급!$A$5:$A$3668,$A2036,시군구_병원급!$D$5:$D$3668,$D2036)</f>
        <v>2</v>
      </c>
      <c r="BB2036" s="14" t="n">
        <f aca="false">SUMIFS(시군구_병원급!$H$5:$H$3668,시군구_병원급!$A$5:$A$3668,$A2036,시군구_병원급!$D$5:$D$3668,$D2036)</f>
        <v>5</v>
      </c>
      <c r="BC2036" s="16" t="n">
        <f aca="false">K2036+AY2036</f>
        <v>6</v>
      </c>
      <c r="BD2036" s="17" t="n">
        <f aca="false">IF(E2036=0,"",(K2036+AY2036)/E2036*1000)</f>
        <v>2.53271422541157</v>
      </c>
      <c r="BE2036" s="16" t="n">
        <f aca="false">AY2036-SUMIFS(시군구_병원급!$E$5:$E$3668,시군구_병원급!$A$5:$A$3668,$A2036,시군구_병원급!$D$5:$D$3668,$D2036-3)</f>
        <v>0</v>
      </c>
      <c r="BF2036" s="16" t="n">
        <f aca="false">IF(AY2036=0,1,0)</f>
        <v>0</v>
      </c>
      <c r="BG2036" s="16" t="n">
        <f aca="false">IF(K2036+AY2036=0,1,0)</f>
        <v>0</v>
      </c>
      <c r="BH2036" s="16" t="n">
        <f aca="false">AF2036+AG2036+AH2036</f>
        <v>6</v>
      </c>
      <c r="BI2036" s="18" t="n">
        <f aca="false">IF(H2036=0,"",BH2036/H2036)</f>
        <v>0.136363636363636</v>
      </c>
      <c r="BJ2036" s="16" t="n">
        <f aca="false">IF(AP2036="","",AP2036+AN2036)</f>
        <v>2</v>
      </c>
    </row>
    <row r="2037" customFormat="false" ht="15" hidden="false" customHeight="true" outlineLevel="0" collapsed="false">
      <c r="A2037" s="9" t="s">
        <v>463</v>
      </c>
      <c r="B2037" s="10" t="s">
        <v>451</v>
      </c>
      <c r="C2037" s="10" t="s">
        <v>464</v>
      </c>
      <c r="D2037" s="9" t="n">
        <v>2024</v>
      </c>
      <c r="E2037" s="11" t="n">
        <v>1644</v>
      </c>
      <c r="F2037" s="11" t="n">
        <v>231</v>
      </c>
      <c r="G2037" s="11" t="n">
        <v>252</v>
      </c>
      <c r="H2037" s="11" t="n">
        <v>36</v>
      </c>
      <c r="I2037" s="11" t="n">
        <v>1343</v>
      </c>
      <c r="J2037" s="11" t="n">
        <v>841</v>
      </c>
      <c r="K2037" s="11" t="n">
        <v>2</v>
      </c>
      <c r="L2037" s="12" t="n">
        <v>21.8978102189781</v>
      </c>
      <c r="M2037" s="12" t="n">
        <v>1.21654501216545</v>
      </c>
      <c r="N2037" s="13" t="n">
        <v>0.626209977661951</v>
      </c>
      <c r="O2037" s="13" t="n">
        <v>0.8169099756691</v>
      </c>
      <c r="P2037" s="13" t="n">
        <v>0.153284671532847</v>
      </c>
      <c r="Q2037" s="13" t="n">
        <v>-0.127851458885942</v>
      </c>
      <c r="R2037" s="13" t="n">
        <v>-0.121951219512195</v>
      </c>
      <c r="S2037" s="11" t="n">
        <v>-1</v>
      </c>
      <c r="T2037" s="13" t="n">
        <v>-0.027027027027027</v>
      </c>
      <c r="U2037" s="13" t="n">
        <v>0.0151171579743008</v>
      </c>
      <c r="V2037" s="11" t="n">
        <v>0</v>
      </c>
      <c r="W2037" s="13"/>
      <c r="X2037" s="11"/>
      <c r="Y2037" s="11"/>
      <c r="Z2037" s="11"/>
      <c r="AA2037" s="11"/>
      <c r="AB2037" s="10" t="s">
        <v>516</v>
      </c>
      <c r="AC2037" s="11" t="n">
        <v>12</v>
      </c>
      <c r="AD2037" s="11" t="n">
        <v>8</v>
      </c>
      <c r="AE2037" s="11" t="n">
        <v>11</v>
      </c>
      <c r="AF2037" s="11" t="n">
        <v>3</v>
      </c>
      <c r="AG2037" s="11" t="n">
        <v>2</v>
      </c>
      <c r="AH2037" s="11" t="n">
        <v>0</v>
      </c>
      <c r="AI2037" s="13" t="n">
        <v>0.333333333333333</v>
      </c>
      <c r="AJ2037" s="13" t="n">
        <v>0.222222222222222</v>
      </c>
      <c r="AK2037" s="13" t="n">
        <v>0.305555555555556</v>
      </c>
      <c r="AL2037" s="13" t="n">
        <v>0.0833333333333333</v>
      </c>
      <c r="AM2037" s="13" t="n">
        <v>0.0555555555555556</v>
      </c>
      <c r="AN2037" s="11" t="n">
        <v>1</v>
      </c>
      <c r="AO2037" s="13" t="n">
        <v>0.027027027027027</v>
      </c>
      <c r="AP2037" s="11" t="n">
        <v>6</v>
      </c>
      <c r="AQ2037" s="11" t="n">
        <v>2</v>
      </c>
      <c r="AR2037" s="13" t="n">
        <v>0.146341463414634</v>
      </c>
      <c r="AS2037" s="13" t="n">
        <v>0.0487804878048781</v>
      </c>
      <c r="AT2037" s="14" t="n">
        <f aca="false">SUMIFS(시도_소아과개폐업!$C$5:$C$293,시도_소아과개폐업!$A$5:$A$293,$D2037,시도_소아과개폐업!$B$5:$B$293,$B2037)</f>
        <v>8</v>
      </c>
      <c r="AU2037" s="14" t="n">
        <f aca="false">SUMIFS(시도_소아과개폐업!$D$5:$D$293,시도_소아과개폐업!$A$5:$A$293,$D2037,시도_소아과개폐업!$B$5:$B$293,$B2037)</f>
        <v>7</v>
      </c>
      <c r="AV2037" s="14" t="n">
        <f aca="false">SUMIFS(시도_소아과개폐업!$F$5:$F$293,시도_소아과개폐업!$A$5:$A$293,$D2037,시도_소아과개폐업!$B$5:$B$293,$B2037)</f>
        <v>1</v>
      </c>
      <c r="AW2037" s="15" t="n">
        <f aca="false">SUMIFS(시도_소아과개폐업!$G$5:$G$293,시도_소아과개폐업!$A$5:$A$293,$D2037,시도_소아과개폐업!$B$5:$B$293,$B2037)</f>
        <v>0.12280701754386</v>
      </c>
      <c r="AX2037" s="14" t="n">
        <f aca="false">SUMIFS(시도_소아과개폐업!$H$5:$H$293,시도_소아과개폐업!$A$5:$A$293,$D2037,시도_소아과개폐업!$B$5:$B$293,$B2037)</f>
        <v>21</v>
      </c>
      <c r="AY2037" s="14" t="n">
        <f aca="false">SUMIFS(시군구_병원급!$E$5:$E$3668,시군구_병원급!$A$5:$A$3668,$A2037,시군구_병원급!$D$5:$D$3668,$D2037)</f>
        <v>1</v>
      </c>
      <c r="AZ2037" s="14" t="n">
        <f aca="false">SUMIFS(시군구_병원급!$F$5:$F$3668,시군구_병원급!$A$5:$A$3668,$A2037,시군구_병원급!$D$5:$D$3668,$D2037)</f>
        <v>1</v>
      </c>
      <c r="BA2037" s="14" t="n">
        <f aca="false">SUMIFS(시군구_병원급!$G$5:$G$3668,시군구_병원급!$A$5:$A$3668,$A2037,시군구_병원급!$D$5:$D$3668,$D2037)</f>
        <v>2</v>
      </c>
      <c r="BB2037" s="14" t="n">
        <f aca="false">SUMIFS(시군구_병원급!$H$5:$H$3668,시군구_병원급!$A$5:$A$3668,$A2037,시군구_병원급!$D$5:$D$3668,$D2037)</f>
        <v>3</v>
      </c>
      <c r="BC2037" s="16" t="n">
        <f aca="false">K2037+AY2037</f>
        <v>3</v>
      </c>
      <c r="BD2037" s="17" t="n">
        <f aca="false">IF(E2037=0,"",(K2037+AY2037)/E2037*1000)</f>
        <v>1.82481751824818</v>
      </c>
      <c r="BE2037" s="16" t="n">
        <f aca="false">AY2037-SUMIFS(시군구_병원급!$E$5:$E$3668,시군구_병원급!$A$5:$A$3668,$A2037,시군구_병원급!$D$5:$D$3668,$D2037-3)</f>
        <v>0</v>
      </c>
      <c r="BF2037" s="16" t="n">
        <f aca="false">IF(AY2037=0,1,0)</f>
        <v>0</v>
      </c>
      <c r="BG2037" s="16" t="n">
        <f aca="false">IF(K2037+AY2037=0,1,0)</f>
        <v>0</v>
      </c>
      <c r="BH2037" s="16" t="n">
        <f aca="false">AF2037+AG2037+AH2037</f>
        <v>5</v>
      </c>
      <c r="BI2037" s="18" t="n">
        <f aca="false">IF(H2037=0,"",BH2037/H2037)</f>
        <v>0.138888888888889</v>
      </c>
      <c r="BJ2037" s="16" t="n">
        <f aca="false">IF(AP2037="","",AP2037+AN2037)</f>
        <v>7</v>
      </c>
    </row>
    <row r="2038" customFormat="false" ht="15" hidden="false" customHeight="true" outlineLevel="0" collapsed="false">
      <c r="A2038" s="9" t="s">
        <v>465</v>
      </c>
      <c r="B2038" s="10" t="s">
        <v>451</v>
      </c>
      <c r="C2038" s="10" t="s">
        <v>466</v>
      </c>
      <c r="D2038" s="9" t="n">
        <v>2024</v>
      </c>
      <c r="E2038" s="11" t="n">
        <v>1544</v>
      </c>
      <c r="F2038" s="11" t="n">
        <v>227</v>
      </c>
      <c r="G2038" s="11" t="n">
        <v>253</v>
      </c>
      <c r="H2038" s="11" t="n">
        <v>37</v>
      </c>
      <c r="I2038" s="11" t="n">
        <v>1696</v>
      </c>
      <c r="J2038" s="11" t="n">
        <v>997</v>
      </c>
      <c r="K2038" s="11" t="n">
        <v>1</v>
      </c>
      <c r="L2038" s="12" t="n">
        <v>23.9637305699482</v>
      </c>
      <c r="M2038" s="12" t="n">
        <v>0.647668393782383</v>
      </c>
      <c r="N2038" s="13" t="n">
        <v>0.587853773584906</v>
      </c>
      <c r="O2038" s="13" t="n">
        <v>1.09844559585492</v>
      </c>
      <c r="P2038" s="13" t="n">
        <v>0.163860103626943</v>
      </c>
      <c r="Q2038" s="13" t="n">
        <v>-0.179160021265284</v>
      </c>
      <c r="R2038" s="13" t="n">
        <v>-0.0452830188679245</v>
      </c>
      <c r="S2038" s="11" t="n">
        <v>0</v>
      </c>
      <c r="T2038" s="13" t="n">
        <v>0</v>
      </c>
      <c r="U2038" s="13" t="n">
        <v>-0.00934579439252337</v>
      </c>
      <c r="V2038" s="11" t="n">
        <v>0</v>
      </c>
      <c r="W2038" s="13"/>
      <c r="X2038" s="11"/>
      <c r="Y2038" s="11"/>
      <c r="Z2038" s="11"/>
      <c r="AA2038" s="11"/>
      <c r="AB2038" s="10" t="s">
        <v>516</v>
      </c>
      <c r="AC2038" s="11" t="n">
        <v>6</v>
      </c>
      <c r="AD2038" s="11" t="n">
        <v>13</v>
      </c>
      <c r="AE2038" s="11" t="n">
        <v>6</v>
      </c>
      <c r="AF2038" s="11" t="n">
        <v>4</v>
      </c>
      <c r="AG2038" s="11" t="n">
        <v>8</v>
      </c>
      <c r="AH2038" s="11" t="n">
        <v>0</v>
      </c>
      <c r="AI2038" s="13" t="n">
        <v>0.162162162162162</v>
      </c>
      <c r="AJ2038" s="13" t="n">
        <v>0.351351351351351</v>
      </c>
      <c r="AK2038" s="13" t="n">
        <v>0.162162162162162</v>
      </c>
      <c r="AL2038" s="13" t="n">
        <v>0.108108108108108</v>
      </c>
      <c r="AM2038" s="13" t="n">
        <v>0.216216216216216</v>
      </c>
      <c r="AN2038" s="11" t="n">
        <v>1</v>
      </c>
      <c r="AO2038" s="13" t="n">
        <v>0.0263157894736842</v>
      </c>
      <c r="AP2038" s="11" t="n">
        <v>1</v>
      </c>
      <c r="AQ2038" s="11" t="n">
        <v>1</v>
      </c>
      <c r="AR2038" s="13" t="n">
        <v>0.0263157894736842</v>
      </c>
      <c r="AS2038" s="13" t="n">
        <v>0.0263157894736842</v>
      </c>
      <c r="AT2038" s="14" t="n">
        <f aca="false">SUMIFS(시도_소아과개폐업!$C$5:$C$293,시도_소아과개폐업!$A$5:$A$293,$D2038,시도_소아과개폐업!$B$5:$B$293,$B2038)</f>
        <v>8</v>
      </c>
      <c r="AU2038" s="14" t="n">
        <f aca="false">SUMIFS(시도_소아과개폐업!$D$5:$D$293,시도_소아과개폐업!$A$5:$A$293,$D2038,시도_소아과개폐업!$B$5:$B$293,$B2038)</f>
        <v>7</v>
      </c>
      <c r="AV2038" s="14" t="n">
        <f aca="false">SUMIFS(시도_소아과개폐업!$F$5:$F$293,시도_소아과개폐업!$A$5:$A$293,$D2038,시도_소아과개폐업!$B$5:$B$293,$B2038)</f>
        <v>1</v>
      </c>
      <c r="AW2038" s="15" t="n">
        <f aca="false">SUMIFS(시도_소아과개폐업!$G$5:$G$293,시도_소아과개폐업!$A$5:$A$293,$D2038,시도_소아과개폐업!$B$5:$B$293,$B2038)</f>
        <v>0.12280701754386</v>
      </c>
      <c r="AX2038" s="14" t="n">
        <f aca="false">SUMIFS(시도_소아과개폐업!$H$5:$H$293,시도_소아과개폐업!$A$5:$A$293,$D2038,시도_소아과개폐업!$B$5:$B$293,$B2038)</f>
        <v>21</v>
      </c>
      <c r="AY2038" s="14" t="n">
        <f aca="false">SUMIFS(시군구_병원급!$E$5:$E$3668,시군구_병원급!$A$5:$A$3668,$A2038,시군구_병원급!$D$5:$D$3668,$D2038)</f>
        <v>0</v>
      </c>
      <c r="AZ2038" s="14" t="n">
        <f aca="false">SUMIFS(시군구_병원급!$F$5:$F$3668,시군구_병원급!$A$5:$A$3668,$A2038,시군구_병원급!$D$5:$D$3668,$D2038)</f>
        <v>1</v>
      </c>
      <c r="BA2038" s="14" t="n">
        <f aca="false">SUMIFS(시군구_병원급!$G$5:$G$3668,시군구_병원급!$A$5:$A$3668,$A2038,시군구_병원급!$D$5:$D$3668,$D2038)</f>
        <v>3</v>
      </c>
      <c r="BB2038" s="14" t="n">
        <f aca="false">SUMIFS(시군구_병원급!$H$5:$H$3668,시군구_병원급!$A$5:$A$3668,$A2038,시군구_병원급!$D$5:$D$3668,$D2038)</f>
        <v>5</v>
      </c>
      <c r="BC2038" s="16" t="n">
        <f aca="false">K2038+AY2038</f>
        <v>1</v>
      </c>
      <c r="BD2038" s="17" t="n">
        <f aca="false">IF(E2038=0,"",(K2038+AY2038)/E2038*1000)</f>
        <v>0.647668393782383</v>
      </c>
      <c r="BE2038" s="16" t="n">
        <f aca="false">AY2038-SUMIFS(시군구_병원급!$E$5:$E$3668,시군구_병원급!$A$5:$A$3668,$A2038,시군구_병원급!$D$5:$D$3668,$D2038-3)</f>
        <v>0</v>
      </c>
      <c r="BF2038" s="16" t="n">
        <f aca="false">IF(AY2038=0,1,0)</f>
        <v>1</v>
      </c>
      <c r="BG2038" s="16" t="n">
        <f aca="false">IF(K2038+AY2038=0,1,0)</f>
        <v>0</v>
      </c>
      <c r="BH2038" s="16" t="n">
        <f aca="false">AF2038+AG2038+AH2038</f>
        <v>12</v>
      </c>
      <c r="BI2038" s="18" t="n">
        <f aca="false">IF(H2038=0,"",BH2038/H2038)</f>
        <v>0.324324324324324</v>
      </c>
      <c r="BJ2038" s="16" t="n">
        <f aca="false">IF(AP2038="","",AP2038+AN2038)</f>
        <v>2</v>
      </c>
    </row>
    <row r="2039" customFormat="false" ht="15" hidden="false" customHeight="true" outlineLevel="0" collapsed="false">
      <c r="A2039" s="9" t="s">
        <v>467</v>
      </c>
      <c r="B2039" s="10" t="s">
        <v>451</v>
      </c>
      <c r="C2039" s="10" t="s">
        <v>468</v>
      </c>
      <c r="D2039" s="9" t="n">
        <v>2024</v>
      </c>
      <c r="E2039" s="11" t="n">
        <v>883</v>
      </c>
      <c r="F2039" s="11" t="n">
        <v>100</v>
      </c>
      <c r="G2039" s="11" t="n">
        <v>107</v>
      </c>
      <c r="H2039" s="11" t="n">
        <v>21</v>
      </c>
      <c r="I2039" s="11" t="n">
        <v>1172</v>
      </c>
      <c r="J2039" s="11" t="n">
        <v>580</v>
      </c>
      <c r="K2039" s="11" t="n">
        <v>1</v>
      </c>
      <c r="L2039" s="12" t="n">
        <v>23.7825594563986</v>
      </c>
      <c r="M2039" s="12" t="n">
        <v>1.13250283125708</v>
      </c>
      <c r="N2039" s="13" t="n">
        <v>0.494880546075085</v>
      </c>
      <c r="O2039" s="13" t="n">
        <v>1.3272933182333</v>
      </c>
      <c r="P2039" s="13" t="n">
        <v>0.121177802944507</v>
      </c>
      <c r="Q2039" s="13" t="n">
        <v>-0.217891939769708</v>
      </c>
      <c r="R2039" s="13" t="n">
        <v>-0.286666666666667</v>
      </c>
      <c r="S2039" s="11" t="n">
        <v>0</v>
      </c>
      <c r="T2039" s="13" t="n">
        <v>0</v>
      </c>
      <c r="U2039" s="13" t="n">
        <v>-0.0353909465020577</v>
      </c>
      <c r="V2039" s="11" t="n">
        <v>0</v>
      </c>
      <c r="W2039" s="13"/>
      <c r="X2039" s="11"/>
      <c r="Y2039" s="11"/>
      <c r="Z2039" s="11"/>
      <c r="AA2039" s="11"/>
      <c r="AB2039" s="10" t="s">
        <v>516</v>
      </c>
      <c r="AC2039" s="11" t="n">
        <v>1</v>
      </c>
      <c r="AD2039" s="11" t="n">
        <v>7</v>
      </c>
      <c r="AE2039" s="11" t="n">
        <v>1</v>
      </c>
      <c r="AF2039" s="11" t="n">
        <v>1</v>
      </c>
      <c r="AG2039" s="11" t="n">
        <v>11</v>
      </c>
      <c r="AH2039" s="11" t="n">
        <v>0</v>
      </c>
      <c r="AI2039" s="13" t="n">
        <v>0.0476190476190476</v>
      </c>
      <c r="AJ2039" s="13" t="n">
        <v>0.333333333333333</v>
      </c>
      <c r="AK2039" s="13" t="n">
        <v>0.0476190476190476</v>
      </c>
      <c r="AL2039" s="13" t="n">
        <v>0.0476190476190476</v>
      </c>
      <c r="AM2039" s="13" t="n">
        <v>0.523809523809524</v>
      </c>
      <c r="AN2039" s="11" t="n">
        <v>0</v>
      </c>
      <c r="AO2039" s="13" t="n">
        <v>0</v>
      </c>
      <c r="AP2039" s="11" t="n">
        <v>0</v>
      </c>
      <c r="AQ2039" s="11" t="n">
        <v>0</v>
      </c>
      <c r="AR2039" s="13" t="n">
        <v>0</v>
      </c>
      <c r="AS2039" s="13" t="n">
        <v>0</v>
      </c>
      <c r="AT2039" s="14" t="n">
        <f aca="false">SUMIFS(시도_소아과개폐업!$C$5:$C$293,시도_소아과개폐업!$A$5:$A$293,$D2039,시도_소아과개폐업!$B$5:$B$293,$B2039)</f>
        <v>8</v>
      </c>
      <c r="AU2039" s="14" t="n">
        <f aca="false">SUMIFS(시도_소아과개폐업!$D$5:$D$293,시도_소아과개폐업!$A$5:$A$293,$D2039,시도_소아과개폐업!$B$5:$B$293,$B2039)</f>
        <v>7</v>
      </c>
      <c r="AV2039" s="14" t="n">
        <f aca="false">SUMIFS(시도_소아과개폐업!$F$5:$F$293,시도_소아과개폐업!$A$5:$A$293,$D2039,시도_소아과개폐업!$B$5:$B$293,$B2039)</f>
        <v>1</v>
      </c>
      <c r="AW2039" s="15" t="n">
        <f aca="false">SUMIFS(시도_소아과개폐업!$G$5:$G$293,시도_소아과개폐업!$A$5:$A$293,$D2039,시도_소아과개폐업!$B$5:$B$293,$B2039)</f>
        <v>0.12280701754386</v>
      </c>
      <c r="AX2039" s="14" t="n">
        <f aca="false">SUMIFS(시도_소아과개폐업!$H$5:$H$293,시도_소아과개폐업!$A$5:$A$293,$D2039,시도_소아과개폐업!$B$5:$B$293,$B2039)</f>
        <v>21</v>
      </c>
      <c r="AY2039" s="14" t="n">
        <f aca="false">SUMIFS(시군구_병원급!$E$5:$E$3668,시군구_병원급!$A$5:$A$3668,$A2039,시군구_병원급!$D$5:$D$3668,$D2039)</f>
        <v>0</v>
      </c>
      <c r="AZ2039" s="14" t="n">
        <f aca="false">SUMIFS(시군구_병원급!$F$5:$F$3668,시군구_병원급!$A$5:$A$3668,$A2039,시군구_병원급!$D$5:$D$3668,$D2039)</f>
        <v>0</v>
      </c>
      <c r="BA2039" s="14" t="n">
        <f aca="false">SUMIFS(시군구_병원급!$G$5:$G$3668,시군구_병원급!$A$5:$A$3668,$A2039,시군구_병원급!$D$5:$D$3668,$D2039)</f>
        <v>1</v>
      </c>
      <c r="BB2039" s="14" t="n">
        <f aca="false">SUMIFS(시군구_병원급!$H$5:$H$3668,시군구_병원급!$A$5:$A$3668,$A2039,시군구_병원급!$D$5:$D$3668,$D2039)</f>
        <v>2</v>
      </c>
      <c r="BC2039" s="16" t="n">
        <f aca="false">K2039+AY2039</f>
        <v>1</v>
      </c>
      <c r="BD2039" s="17" t="n">
        <f aca="false">IF(E2039=0,"",(K2039+AY2039)/E2039*1000)</f>
        <v>1.13250283125708</v>
      </c>
      <c r="BE2039" s="16" t="n">
        <f aca="false">AY2039-SUMIFS(시군구_병원급!$E$5:$E$3668,시군구_병원급!$A$5:$A$3668,$A2039,시군구_병원급!$D$5:$D$3668,$D2039-3)</f>
        <v>0</v>
      </c>
      <c r="BF2039" s="16" t="n">
        <f aca="false">IF(AY2039=0,1,0)</f>
        <v>1</v>
      </c>
      <c r="BG2039" s="16" t="n">
        <f aca="false">IF(K2039+AY2039=0,1,0)</f>
        <v>0</v>
      </c>
      <c r="BH2039" s="16" t="n">
        <f aca="false">AF2039+AG2039+AH2039</f>
        <v>12</v>
      </c>
      <c r="BI2039" s="18" t="n">
        <f aca="false">IF(H2039=0,"",BH2039/H2039)</f>
        <v>0.571428571428571</v>
      </c>
      <c r="BJ2039" s="16" t="n">
        <f aca="false">IF(AP2039="","",AP2039+AN2039)</f>
        <v>0</v>
      </c>
    </row>
    <row r="2040" customFormat="false" ht="15" hidden="false" customHeight="true" outlineLevel="0" collapsed="false">
      <c r="A2040" s="9" t="s">
        <v>469</v>
      </c>
      <c r="B2040" s="10" t="s">
        <v>451</v>
      </c>
      <c r="C2040" s="10" t="s">
        <v>470</v>
      </c>
      <c r="D2040" s="9" t="n">
        <v>2024</v>
      </c>
      <c r="E2040" s="11" t="n">
        <v>618</v>
      </c>
      <c r="F2040" s="11" t="n">
        <v>70</v>
      </c>
      <c r="G2040" s="11" t="n">
        <v>76</v>
      </c>
      <c r="H2040" s="11" t="n">
        <v>13</v>
      </c>
      <c r="I2040" s="11" t="n">
        <v>614</v>
      </c>
      <c r="J2040" s="11" t="n">
        <v>347</v>
      </c>
      <c r="K2040" s="11" t="n">
        <v>0</v>
      </c>
      <c r="L2040" s="12" t="n">
        <v>21.0355987055016</v>
      </c>
      <c r="M2040" s="12" t="n">
        <v>0</v>
      </c>
      <c r="N2040" s="13" t="n">
        <v>0.56514657980456</v>
      </c>
      <c r="O2040" s="13" t="n">
        <v>0.993527508090615</v>
      </c>
      <c r="P2040" s="13" t="n">
        <v>0.122977346278317</v>
      </c>
      <c r="Q2040" s="13" t="n">
        <v>-0.224592220828105</v>
      </c>
      <c r="R2040" s="13" t="n">
        <v>-0.164835164835165</v>
      </c>
      <c r="S2040" s="11" t="n">
        <v>0</v>
      </c>
      <c r="T2040" s="13" t="n">
        <v>0</v>
      </c>
      <c r="U2040" s="13" t="n">
        <v>-0.113997113997114</v>
      </c>
      <c r="V2040" s="11" t="n">
        <v>1</v>
      </c>
      <c r="W2040" s="13"/>
      <c r="X2040" s="11"/>
      <c r="Y2040" s="11"/>
      <c r="Z2040" s="11"/>
      <c r="AA2040" s="11"/>
      <c r="AB2040" s="10" t="s">
        <v>516</v>
      </c>
      <c r="AC2040" s="11" t="n">
        <v>1</v>
      </c>
      <c r="AD2040" s="11" t="n">
        <v>3</v>
      </c>
      <c r="AE2040" s="11" t="n">
        <v>2</v>
      </c>
      <c r="AF2040" s="11" t="n">
        <v>0</v>
      </c>
      <c r="AG2040" s="11" t="n">
        <v>7</v>
      </c>
      <c r="AH2040" s="11" t="n">
        <v>0</v>
      </c>
      <c r="AI2040" s="13" t="n">
        <v>0.0769230769230769</v>
      </c>
      <c r="AJ2040" s="13" t="n">
        <v>0.230769230769231</v>
      </c>
      <c r="AK2040" s="13" t="n">
        <v>0.153846153846154</v>
      </c>
      <c r="AL2040" s="13" t="n">
        <v>0</v>
      </c>
      <c r="AM2040" s="13" t="n">
        <v>0.538461538461538</v>
      </c>
      <c r="AN2040" s="11" t="n">
        <v>0</v>
      </c>
      <c r="AO2040" s="13" t="n">
        <v>0</v>
      </c>
      <c r="AP2040" s="11" t="n">
        <v>0</v>
      </c>
      <c r="AQ2040" s="11" t="n">
        <v>0</v>
      </c>
      <c r="AR2040" s="13" t="n">
        <v>0</v>
      </c>
      <c r="AS2040" s="13" t="n">
        <v>0</v>
      </c>
      <c r="AT2040" s="14" t="n">
        <f aca="false">SUMIFS(시도_소아과개폐업!$C$5:$C$293,시도_소아과개폐업!$A$5:$A$293,$D2040,시도_소아과개폐업!$B$5:$B$293,$B2040)</f>
        <v>8</v>
      </c>
      <c r="AU2040" s="14" t="n">
        <f aca="false">SUMIFS(시도_소아과개폐업!$D$5:$D$293,시도_소아과개폐업!$A$5:$A$293,$D2040,시도_소아과개폐업!$B$5:$B$293,$B2040)</f>
        <v>7</v>
      </c>
      <c r="AV2040" s="14" t="n">
        <f aca="false">SUMIFS(시도_소아과개폐업!$F$5:$F$293,시도_소아과개폐업!$A$5:$A$293,$D2040,시도_소아과개폐업!$B$5:$B$293,$B2040)</f>
        <v>1</v>
      </c>
      <c r="AW2040" s="15" t="n">
        <f aca="false">SUMIFS(시도_소아과개폐업!$G$5:$G$293,시도_소아과개폐업!$A$5:$A$293,$D2040,시도_소아과개폐업!$B$5:$B$293,$B2040)</f>
        <v>0.12280701754386</v>
      </c>
      <c r="AX2040" s="14" t="n">
        <f aca="false">SUMIFS(시도_소아과개폐업!$H$5:$H$293,시도_소아과개폐업!$A$5:$A$293,$D2040,시도_소아과개폐업!$B$5:$B$293,$B2040)</f>
        <v>21</v>
      </c>
      <c r="AY2040" s="14" t="n">
        <f aca="false">SUMIFS(시군구_병원급!$E$5:$E$3668,시군구_병원급!$A$5:$A$3668,$A2040,시군구_병원급!$D$5:$D$3668,$D2040)</f>
        <v>0</v>
      </c>
      <c r="AZ2040" s="14" t="n">
        <f aca="false">SUMIFS(시군구_병원급!$F$5:$F$3668,시군구_병원급!$A$5:$A$3668,$A2040,시군구_병원급!$D$5:$D$3668,$D2040)</f>
        <v>1</v>
      </c>
      <c r="BA2040" s="14" t="n">
        <f aca="false">SUMIFS(시군구_병원급!$G$5:$G$3668,시군구_병원급!$A$5:$A$3668,$A2040,시군구_병원급!$D$5:$D$3668,$D2040)</f>
        <v>2</v>
      </c>
      <c r="BB2040" s="14" t="n">
        <f aca="false">SUMIFS(시군구_병원급!$H$5:$H$3668,시군구_병원급!$A$5:$A$3668,$A2040,시군구_병원급!$D$5:$D$3668,$D2040)</f>
        <v>3</v>
      </c>
      <c r="BC2040" s="16" t="n">
        <f aca="false">K2040+AY2040</f>
        <v>0</v>
      </c>
      <c r="BD2040" s="17" t="n">
        <f aca="false">IF(E2040=0,"",(K2040+AY2040)/E2040*1000)</f>
        <v>0</v>
      </c>
      <c r="BE2040" s="16" t="n">
        <f aca="false">AY2040-SUMIFS(시군구_병원급!$E$5:$E$3668,시군구_병원급!$A$5:$A$3668,$A2040,시군구_병원급!$D$5:$D$3668,$D2040-3)</f>
        <v>0</v>
      </c>
      <c r="BF2040" s="16" t="n">
        <f aca="false">IF(AY2040=0,1,0)</f>
        <v>1</v>
      </c>
      <c r="BG2040" s="16" t="n">
        <f aca="false">IF(K2040+AY2040=0,1,0)</f>
        <v>1</v>
      </c>
      <c r="BH2040" s="16" t="n">
        <f aca="false">AF2040+AG2040+AH2040</f>
        <v>7</v>
      </c>
      <c r="BI2040" s="18" t="n">
        <f aca="false">IF(H2040=0,"",BH2040/H2040)</f>
        <v>0.538461538461538</v>
      </c>
      <c r="BJ2040" s="16" t="n">
        <f aca="false">IF(AP2040="","",AP2040+AN2040)</f>
        <v>0</v>
      </c>
    </row>
    <row r="2041" customFormat="false" ht="15" hidden="false" customHeight="true" outlineLevel="0" collapsed="false">
      <c r="A2041" s="9" t="s">
        <v>471</v>
      </c>
      <c r="B2041" s="10" t="s">
        <v>451</v>
      </c>
      <c r="C2041" s="10" t="s">
        <v>472</v>
      </c>
      <c r="D2041" s="9" t="n">
        <v>2024</v>
      </c>
      <c r="E2041" s="11" t="n">
        <v>656</v>
      </c>
      <c r="F2041" s="11" t="n">
        <v>99</v>
      </c>
      <c r="G2041" s="11" t="n">
        <v>101</v>
      </c>
      <c r="H2041" s="11" t="n">
        <v>11</v>
      </c>
      <c r="I2041" s="11" t="n">
        <v>653</v>
      </c>
      <c r="J2041" s="11" t="n">
        <v>434</v>
      </c>
      <c r="K2041" s="11" t="n">
        <v>0</v>
      </c>
      <c r="L2041" s="12" t="n">
        <v>16.7682926829268</v>
      </c>
      <c r="M2041" s="12" t="n">
        <v>0</v>
      </c>
      <c r="N2041" s="13" t="n">
        <v>0.664624808575804</v>
      </c>
      <c r="O2041" s="13" t="n">
        <v>0.995426829268293</v>
      </c>
      <c r="P2041" s="13" t="n">
        <v>0.153963414634146</v>
      </c>
      <c r="Q2041" s="13" t="n">
        <v>-0.219047619047619</v>
      </c>
      <c r="R2041" s="13" t="n">
        <v>-0.0471698113207547</v>
      </c>
      <c r="S2041" s="11" t="n">
        <v>0</v>
      </c>
      <c r="T2041" s="13" t="n">
        <v>-0.0833333333333334</v>
      </c>
      <c r="U2041" s="13" t="n">
        <v>-0.0209895052473763</v>
      </c>
      <c r="V2041" s="11" t="n">
        <v>1</v>
      </c>
      <c r="W2041" s="13"/>
      <c r="X2041" s="11"/>
      <c r="Y2041" s="11"/>
      <c r="Z2041" s="11"/>
      <c r="AA2041" s="11"/>
      <c r="AB2041" s="10" t="s">
        <v>516</v>
      </c>
      <c r="AC2041" s="11" t="n">
        <v>7</v>
      </c>
      <c r="AD2041" s="11" t="n">
        <v>1</v>
      </c>
      <c r="AE2041" s="11" t="n">
        <v>0</v>
      </c>
      <c r="AF2041" s="11" t="n">
        <v>0</v>
      </c>
      <c r="AG2041" s="11" t="n">
        <v>3</v>
      </c>
      <c r="AH2041" s="11" t="n">
        <v>0</v>
      </c>
      <c r="AI2041" s="13" t="n">
        <v>0.636363636363636</v>
      </c>
      <c r="AJ2041" s="13" t="n">
        <v>0.0909090909090909</v>
      </c>
      <c r="AK2041" s="13" t="n">
        <v>0</v>
      </c>
      <c r="AL2041" s="13" t="n">
        <v>0</v>
      </c>
      <c r="AM2041" s="13" t="n">
        <v>0.272727272727273</v>
      </c>
      <c r="AN2041" s="11" t="n">
        <v>0</v>
      </c>
      <c r="AO2041" s="13" t="n">
        <v>0</v>
      </c>
      <c r="AP2041" s="11" t="n">
        <v>1</v>
      </c>
      <c r="AQ2041" s="11" t="n">
        <v>0</v>
      </c>
      <c r="AR2041" s="13" t="n">
        <v>0.0833333333333333</v>
      </c>
      <c r="AS2041" s="13" t="n">
        <v>0</v>
      </c>
      <c r="AT2041" s="14" t="n">
        <f aca="false">SUMIFS(시도_소아과개폐업!$C$5:$C$293,시도_소아과개폐업!$A$5:$A$293,$D2041,시도_소아과개폐업!$B$5:$B$293,$B2041)</f>
        <v>8</v>
      </c>
      <c r="AU2041" s="14" t="n">
        <f aca="false">SUMIFS(시도_소아과개폐업!$D$5:$D$293,시도_소아과개폐업!$A$5:$A$293,$D2041,시도_소아과개폐업!$B$5:$B$293,$B2041)</f>
        <v>7</v>
      </c>
      <c r="AV2041" s="14" t="n">
        <f aca="false">SUMIFS(시도_소아과개폐업!$F$5:$F$293,시도_소아과개폐업!$A$5:$A$293,$D2041,시도_소아과개폐업!$B$5:$B$293,$B2041)</f>
        <v>1</v>
      </c>
      <c r="AW2041" s="15" t="n">
        <f aca="false">SUMIFS(시도_소아과개폐업!$G$5:$G$293,시도_소아과개폐업!$A$5:$A$293,$D2041,시도_소아과개폐업!$B$5:$B$293,$B2041)</f>
        <v>0.12280701754386</v>
      </c>
      <c r="AX2041" s="14" t="n">
        <f aca="false">SUMIFS(시도_소아과개폐업!$H$5:$H$293,시도_소아과개폐업!$A$5:$A$293,$D2041,시도_소아과개폐업!$B$5:$B$293,$B2041)</f>
        <v>21</v>
      </c>
      <c r="AY2041" s="14" t="n">
        <f aca="false">SUMIFS(시군구_병원급!$E$5:$E$3668,시군구_병원급!$A$5:$A$3668,$A2041,시군구_병원급!$D$5:$D$3668,$D2041)</f>
        <v>0</v>
      </c>
      <c r="AZ2041" s="14" t="n">
        <f aca="false">SUMIFS(시군구_병원급!$F$5:$F$3668,시군구_병원급!$A$5:$A$3668,$A2041,시군구_병원급!$D$5:$D$3668,$D2041)</f>
        <v>0</v>
      </c>
      <c r="BA2041" s="14" t="n">
        <f aca="false">SUMIFS(시군구_병원급!$G$5:$G$3668,시군구_병원급!$A$5:$A$3668,$A2041,시군구_병원급!$D$5:$D$3668,$D2041)</f>
        <v>0</v>
      </c>
      <c r="BB2041" s="14" t="n">
        <f aca="false">SUMIFS(시군구_병원급!$H$5:$H$3668,시군구_병원급!$A$5:$A$3668,$A2041,시군구_병원급!$D$5:$D$3668,$D2041)</f>
        <v>2</v>
      </c>
      <c r="BC2041" s="16" t="n">
        <f aca="false">K2041+AY2041</f>
        <v>0</v>
      </c>
      <c r="BD2041" s="17" t="n">
        <f aca="false">IF(E2041=0,"",(K2041+AY2041)/E2041*1000)</f>
        <v>0</v>
      </c>
      <c r="BE2041" s="16" t="n">
        <f aca="false">AY2041-SUMIFS(시군구_병원급!$E$5:$E$3668,시군구_병원급!$A$5:$A$3668,$A2041,시군구_병원급!$D$5:$D$3668,$D2041-3)</f>
        <v>0</v>
      </c>
      <c r="BF2041" s="16" t="n">
        <f aca="false">IF(AY2041=0,1,0)</f>
        <v>1</v>
      </c>
      <c r="BG2041" s="16" t="n">
        <f aca="false">IF(K2041+AY2041=0,1,0)</f>
        <v>1</v>
      </c>
      <c r="BH2041" s="16" t="n">
        <f aca="false">AF2041+AG2041+AH2041</f>
        <v>3</v>
      </c>
      <c r="BI2041" s="18" t="n">
        <f aca="false">IF(H2041=0,"",BH2041/H2041)</f>
        <v>0.272727272727273</v>
      </c>
      <c r="BJ2041" s="16" t="n">
        <f aca="false">IF(AP2041="","",AP2041+AN2041)</f>
        <v>1</v>
      </c>
    </row>
    <row r="2042" customFormat="false" ht="15" hidden="false" customHeight="true" outlineLevel="0" collapsed="false">
      <c r="A2042" s="9" t="s">
        <v>473</v>
      </c>
      <c r="B2042" s="10" t="s">
        <v>451</v>
      </c>
      <c r="C2042" s="10" t="s">
        <v>474</v>
      </c>
      <c r="D2042" s="9" t="n">
        <v>2024</v>
      </c>
      <c r="E2042" s="11" t="n">
        <v>614</v>
      </c>
      <c r="F2042" s="11" t="n">
        <v>78</v>
      </c>
      <c r="G2042" s="11" t="n">
        <v>83</v>
      </c>
      <c r="H2042" s="11" t="n">
        <v>13</v>
      </c>
      <c r="I2042" s="11" t="n">
        <v>1029</v>
      </c>
      <c r="J2042" s="11" t="n">
        <v>390</v>
      </c>
      <c r="K2042" s="11" t="n">
        <v>0</v>
      </c>
      <c r="L2042" s="12" t="n">
        <v>21.1726384364821</v>
      </c>
      <c r="M2042" s="12" t="n">
        <v>0</v>
      </c>
      <c r="N2042" s="13" t="n">
        <v>0.379008746355685</v>
      </c>
      <c r="O2042" s="13" t="n">
        <v>1.67589576547231</v>
      </c>
      <c r="P2042" s="13" t="n">
        <v>0.135179153094463</v>
      </c>
      <c r="Q2042" s="13" t="n">
        <v>-0.25030525030525</v>
      </c>
      <c r="R2042" s="13" t="n">
        <v>-0.3515625</v>
      </c>
      <c r="S2042" s="11" t="n">
        <v>0</v>
      </c>
      <c r="T2042" s="13" t="n">
        <v>0</v>
      </c>
      <c r="U2042" s="13" t="n">
        <v>-0.0115273775216138</v>
      </c>
      <c r="V2042" s="11" t="n">
        <v>1</v>
      </c>
      <c r="W2042" s="13"/>
      <c r="X2042" s="11"/>
      <c r="Y2042" s="11"/>
      <c r="Z2042" s="11"/>
      <c r="AA2042" s="11"/>
      <c r="AB2042" s="10" t="s">
        <v>516</v>
      </c>
      <c r="AC2042" s="11" t="n">
        <v>4</v>
      </c>
      <c r="AD2042" s="11" t="n">
        <v>0</v>
      </c>
      <c r="AE2042" s="11" t="n">
        <v>0</v>
      </c>
      <c r="AF2042" s="11" t="n">
        <v>1</v>
      </c>
      <c r="AG2042" s="11" t="n">
        <v>8</v>
      </c>
      <c r="AH2042" s="11" t="n">
        <v>0</v>
      </c>
      <c r="AI2042" s="13" t="n">
        <v>0.307692307692308</v>
      </c>
      <c r="AJ2042" s="13" t="n">
        <v>0</v>
      </c>
      <c r="AK2042" s="13" t="n">
        <v>0</v>
      </c>
      <c r="AL2042" s="13" t="n">
        <v>0.0769230769230769</v>
      </c>
      <c r="AM2042" s="13" t="n">
        <v>0.615384615384615</v>
      </c>
      <c r="AN2042" s="11" t="n">
        <v>0</v>
      </c>
      <c r="AO2042" s="13" t="n">
        <v>0</v>
      </c>
      <c r="AP2042" s="11" t="n">
        <v>1</v>
      </c>
      <c r="AQ2042" s="11" t="n">
        <v>1</v>
      </c>
      <c r="AR2042" s="13" t="n">
        <v>0.0769230769230769</v>
      </c>
      <c r="AS2042" s="13" t="n">
        <v>0.0769230769230769</v>
      </c>
      <c r="AT2042" s="14" t="n">
        <f aca="false">SUMIFS(시도_소아과개폐업!$C$5:$C$293,시도_소아과개폐업!$A$5:$A$293,$D2042,시도_소아과개폐업!$B$5:$B$293,$B2042)</f>
        <v>8</v>
      </c>
      <c r="AU2042" s="14" t="n">
        <f aca="false">SUMIFS(시도_소아과개폐업!$D$5:$D$293,시도_소아과개폐업!$A$5:$A$293,$D2042,시도_소아과개폐업!$B$5:$B$293,$B2042)</f>
        <v>7</v>
      </c>
      <c r="AV2042" s="14" t="n">
        <f aca="false">SUMIFS(시도_소아과개폐업!$F$5:$F$293,시도_소아과개폐업!$A$5:$A$293,$D2042,시도_소아과개폐업!$B$5:$B$293,$B2042)</f>
        <v>1</v>
      </c>
      <c r="AW2042" s="15" t="n">
        <f aca="false">SUMIFS(시도_소아과개폐업!$G$5:$G$293,시도_소아과개폐업!$A$5:$A$293,$D2042,시도_소아과개폐업!$B$5:$B$293,$B2042)</f>
        <v>0.12280701754386</v>
      </c>
      <c r="AX2042" s="14" t="n">
        <f aca="false">SUMIFS(시도_소아과개폐업!$H$5:$H$293,시도_소아과개폐업!$A$5:$A$293,$D2042,시도_소아과개폐업!$B$5:$B$293,$B2042)</f>
        <v>21</v>
      </c>
      <c r="AY2042" s="14" t="n">
        <f aca="false">SUMIFS(시군구_병원급!$E$5:$E$3668,시군구_병원급!$A$5:$A$3668,$A2042,시군구_병원급!$D$5:$D$3668,$D2042)</f>
        <v>0</v>
      </c>
      <c r="AZ2042" s="14" t="n">
        <f aca="false">SUMIFS(시군구_병원급!$F$5:$F$3668,시군구_병원급!$A$5:$A$3668,$A2042,시군구_병원급!$D$5:$D$3668,$D2042)</f>
        <v>0</v>
      </c>
      <c r="BA2042" s="14" t="n">
        <f aca="false">SUMIFS(시군구_병원급!$G$5:$G$3668,시군구_병원급!$A$5:$A$3668,$A2042,시군구_병원급!$D$5:$D$3668,$D2042)</f>
        <v>2</v>
      </c>
      <c r="BB2042" s="14" t="n">
        <f aca="false">SUMIFS(시군구_병원급!$H$5:$H$3668,시군구_병원급!$A$5:$A$3668,$A2042,시군구_병원급!$D$5:$D$3668,$D2042)</f>
        <v>2</v>
      </c>
      <c r="BC2042" s="16" t="n">
        <f aca="false">K2042+AY2042</f>
        <v>0</v>
      </c>
      <c r="BD2042" s="17" t="n">
        <f aca="false">IF(E2042=0,"",(K2042+AY2042)/E2042*1000)</f>
        <v>0</v>
      </c>
      <c r="BE2042" s="16" t="n">
        <f aca="false">AY2042-SUMIFS(시군구_병원급!$E$5:$E$3668,시군구_병원급!$A$5:$A$3668,$A2042,시군구_병원급!$D$5:$D$3668,$D2042-3)</f>
        <v>0</v>
      </c>
      <c r="BF2042" s="16" t="n">
        <f aca="false">IF(AY2042=0,1,0)</f>
        <v>1</v>
      </c>
      <c r="BG2042" s="16" t="n">
        <f aca="false">IF(K2042+AY2042=0,1,0)</f>
        <v>1</v>
      </c>
      <c r="BH2042" s="16" t="n">
        <f aca="false">AF2042+AG2042+AH2042</f>
        <v>9</v>
      </c>
      <c r="BI2042" s="18" t="n">
        <f aca="false">IF(H2042=0,"",BH2042/H2042)</f>
        <v>0.692307692307692</v>
      </c>
      <c r="BJ2042" s="16" t="n">
        <f aca="false">IF(AP2042="","",AP2042+AN2042)</f>
        <v>1</v>
      </c>
    </row>
    <row r="2043" customFormat="false" ht="15" hidden="false" customHeight="true" outlineLevel="0" collapsed="false">
      <c r="A2043" s="9" t="s">
        <v>475</v>
      </c>
      <c r="B2043" s="10" t="s">
        <v>451</v>
      </c>
      <c r="C2043" s="10" t="s">
        <v>476</v>
      </c>
      <c r="D2043" s="9" t="n">
        <v>2024</v>
      </c>
      <c r="E2043" s="11" t="n">
        <v>1361</v>
      </c>
      <c r="F2043" s="11" t="n">
        <v>205</v>
      </c>
      <c r="G2043" s="11" t="n">
        <v>219</v>
      </c>
      <c r="H2043" s="11" t="n">
        <v>22</v>
      </c>
      <c r="I2043" s="11" t="n">
        <v>1411</v>
      </c>
      <c r="J2043" s="11" t="n">
        <v>927</v>
      </c>
      <c r="K2043" s="11" t="n">
        <v>0</v>
      </c>
      <c r="L2043" s="12" t="n">
        <v>16.1645848640705</v>
      </c>
      <c r="M2043" s="12" t="n">
        <v>0</v>
      </c>
      <c r="N2043" s="13" t="n">
        <v>0.656980864635011</v>
      </c>
      <c r="O2043" s="13" t="n">
        <v>1.03673769287289</v>
      </c>
      <c r="P2043" s="13" t="n">
        <v>0.160911094783248</v>
      </c>
      <c r="Q2043" s="13" t="n">
        <v>-0.259923871669386</v>
      </c>
      <c r="R2043" s="13" t="n">
        <v>-0.209386281588448</v>
      </c>
      <c r="S2043" s="11" t="n">
        <v>0</v>
      </c>
      <c r="T2043" s="13" t="n">
        <v>0</v>
      </c>
      <c r="U2043" s="13" t="n">
        <v>-0.00703729767769179</v>
      </c>
      <c r="V2043" s="11" t="n">
        <v>1</v>
      </c>
      <c r="W2043" s="13"/>
      <c r="X2043" s="11"/>
      <c r="Y2043" s="11"/>
      <c r="Z2043" s="11"/>
      <c r="AA2043" s="11"/>
      <c r="AB2043" s="10" t="s">
        <v>516</v>
      </c>
      <c r="AC2043" s="11" t="n">
        <v>2</v>
      </c>
      <c r="AD2043" s="11" t="n">
        <v>11</v>
      </c>
      <c r="AE2043" s="11" t="n">
        <v>2</v>
      </c>
      <c r="AF2043" s="11" t="n">
        <v>4</v>
      </c>
      <c r="AG2043" s="11" t="n">
        <v>3</v>
      </c>
      <c r="AH2043" s="11" t="n">
        <v>0</v>
      </c>
      <c r="AI2043" s="13" t="n">
        <v>0.0909090909090909</v>
      </c>
      <c r="AJ2043" s="13" t="n">
        <v>0.5</v>
      </c>
      <c r="AK2043" s="13" t="n">
        <v>0.0909090909090909</v>
      </c>
      <c r="AL2043" s="13" t="n">
        <v>0.181818181818182</v>
      </c>
      <c r="AM2043" s="13" t="n">
        <v>0.136363636363636</v>
      </c>
      <c r="AN2043" s="11" t="n">
        <v>1</v>
      </c>
      <c r="AO2043" s="13" t="n">
        <v>0.0434782608695652</v>
      </c>
      <c r="AP2043" s="11" t="n">
        <v>2</v>
      </c>
      <c r="AQ2043" s="11" t="n">
        <v>1</v>
      </c>
      <c r="AR2043" s="13" t="n">
        <v>0.0833333333333333</v>
      </c>
      <c r="AS2043" s="13" t="n">
        <v>0.0416666666666667</v>
      </c>
      <c r="AT2043" s="14" t="n">
        <f aca="false">SUMIFS(시도_소아과개폐업!$C$5:$C$293,시도_소아과개폐업!$A$5:$A$293,$D2043,시도_소아과개폐업!$B$5:$B$293,$B2043)</f>
        <v>8</v>
      </c>
      <c r="AU2043" s="14" t="n">
        <f aca="false">SUMIFS(시도_소아과개폐업!$D$5:$D$293,시도_소아과개폐업!$A$5:$A$293,$D2043,시도_소아과개폐업!$B$5:$B$293,$B2043)</f>
        <v>7</v>
      </c>
      <c r="AV2043" s="14" t="n">
        <f aca="false">SUMIFS(시도_소아과개폐업!$F$5:$F$293,시도_소아과개폐업!$A$5:$A$293,$D2043,시도_소아과개폐업!$B$5:$B$293,$B2043)</f>
        <v>1</v>
      </c>
      <c r="AW2043" s="15" t="n">
        <f aca="false">SUMIFS(시도_소아과개폐업!$G$5:$G$293,시도_소아과개폐업!$A$5:$A$293,$D2043,시도_소아과개폐업!$B$5:$B$293,$B2043)</f>
        <v>0.12280701754386</v>
      </c>
      <c r="AX2043" s="14" t="n">
        <f aca="false">SUMIFS(시도_소아과개폐업!$H$5:$H$293,시도_소아과개폐업!$A$5:$A$293,$D2043,시도_소아과개폐업!$B$5:$B$293,$B2043)</f>
        <v>21</v>
      </c>
      <c r="AY2043" s="14" t="n">
        <f aca="false">SUMIFS(시군구_병원급!$E$5:$E$3668,시군구_병원급!$A$5:$A$3668,$A2043,시군구_병원급!$D$5:$D$3668,$D2043)</f>
        <v>0</v>
      </c>
      <c r="AZ2043" s="14" t="n">
        <f aca="false">SUMIFS(시군구_병원급!$F$5:$F$3668,시군구_병원급!$A$5:$A$3668,$A2043,시군구_병원급!$D$5:$D$3668,$D2043)</f>
        <v>0</v>
      </c>
      <c r="BA2043" s="14" t="n">
        <f aca="false">SUMIFS(시군구_병원급!$G$5:$G$3668,시군구_병원급!$A$5:$A$3668,$A2043,시군구_병원급!$D$5:$D$3668,$D2043)</f>
        <v>1</v>
      </c>
      <c r="BB2043" s="14" t="n">
        <f aca="false">SUMIFS(시군구_병원급!$H$5:$H$3668,시군구_병원급!$A$5:$A$3668,$A2043,시군구_병원급!$D$5:$D$3668,$D2043)</f>
        <v>2</v>
      </c>
      <c r="BC2043" s="16" t="n">
        <f aca="false">K2043+AY2043</f>
        <v>0</v>
      </c>
      <c r="BD2043" s="17" t="n">
        <f aca="false">IF(E2043=0,"",(K2043+AY2043)/E2043*1000)</f>
        <v>0</v>
      </c>
      <c r="BE2043" s="16" t="n">
        <f aca="false">AY2043-SUMIFS(시군구_병원급!$E$5:$E$3668,시군구_병원급!$A$5:$A$3668,$A2043,시군구_병원급!$D$5:$D$3668,$D2043-3)</f>
        <v>0</v>
      </c>
      <c r="BF2043" s="16" t="n">
        <f aca="false">IF(AY2043=0,1,0)</f>
        <v>1</v>
      </c>
      <c r="BG2043" s="16" t="n">
        <f aca="false">IF(K2043+AY2043=0,1,0)</f>
        <v>1</v>
      </c>
      <c r="BH2043" s="16" t="n">
        <f aca="false">AF2043+AG2043+AH2043</f>
        <v>7</v>
      </c>
      <c r="BI2043" s="18" t="n">
        <f aca="false">IF(H2043=0,"",BH2043/H2043)</f>
        <v>0.318181818181818</v>
      </c>
      <c r="BJ2043" s="16" t="n">
        <f aca="false">IF(AP2043="","",AP2043+AN2043)</f>
        <v>3</v>
      </c>
    </row>
    <row r="2044" customFormat="false" ht="15" hidden="false" customHeight="true" outlineLevel="0" collapsed="false">
      <c r="A2044" s="9" t="s">
        <v>477</v>
      </c>
      <c r="B2044" s="10" t="s">
        <v>451</v>
      </c>
      <c r="C2044" s="10" t="s">
        <v>478</v>
      </c>
      <c r="D2044" s="9" t="n">
        <v>2024</v>
      </c>
      <c r="E2044" s="11" t="n">
        <v>747</v>
      </c>
      <c r="F2044" s="11" t="n">
        <v>145</v>
      </c>
      <c r="G2044" s="11" t="n">
        <v>155</v>
      </c>
      <c r="H2044" s="11" t="n">
        <v>16</v>
      </c>
      <c r="I2044" s="11" t="n">
        <v>706</v>
      </c>
      <c r="J2044" s="11" t="n">
        <v>434</v>
      </c>
      <c r="K2044" s="11" t="n">
        <v>0</v>
      </c>
      <c r="L2044" s="12" t="n">
        <v>21.4190093708166</v>
      </c>
      <c r="M2044" s="12" t="n">
        <v>0</v>
      </c>
      <c r="N2044" s="13" t="n">
        <v>0.614730878186969</v>
      </c>
      <c r="O2044" s="13" t="n">
        <v>0.945113788487282</v>
      </c>
      <c r="P2044" s="13" t="n">
        <v>0.207496653279786</v>
      </c>
      <c r="Q2044" s="13" t="n">
        <v>-0.229896907216495</v>
      </c>
      <c r="R2044" s="13" t="n">
        <v>0.123188405797102</v>
      </c>
      <c r="S2044" s="11" t="n">
        <v>0</v>
      </c>
      <c r="T2044" s="13" t="n">
        <v>0</v>
      </c>
      <c r="U2044" s="13" t="n">
        <v>0</v>
      </c>
      <c r="V2044" s="11" t="n">
        <v>1</v>
      </c>
      <c r="W2044" s="13"/>
      <c r="X2044" s="11"/>
      <c r="Y2044" s="11"/>
      <c r="Z2044" s="11"/>
      <c r="AA2044" s="11"/>
      <c r="AB2044" s="10" t="s">
        <v>516</v>
      </c>
      <c r="AC2044" s="11" t="n">
        <v>7</v>
      </c>
      <c r="AD2044" s="11" t="n">
        <v>2</v>
      </c>
      <c r="AE2044" s="11" t="n">
        <v>2</v>
      </c>
      <c r="AF2044" s="11" t="n">
        <v>3</v>
      </c>
      <c r="AG2044" s="11" t="n">
        <v>2</v>
      </c>
      <c r="AH2044" s="11" t="n">
        <v>0</v>
      </c>
      <c r="AI2044" s="13" t="n">
        <v>0.4375</v>
      </c>
      <c r="AJ2044" s="13" t="n">
        <v>0.125</v>
      </c>
      <c r="AK2044" s="13" t="n">
        <v>0.125</v>
      </c>
      <c r="AL2044" s="13" t="n">
        <v>0.1875</v>
      </c>
      <c r="AM2044" s="13" t="n">
        <v>0.125</v>
      </c>
      <c r="AN2044" s="11" t="n">
        <v>0</v>
      </c>
      <c r="AO2044" s="13" t="n">
        <v>0</v>
      </c>
      <c r="AP2044" s="11" t="n">
        <v>0</v>
      </c>
      <c r="AQ2044" s="11" t="n">
        <v>0</v>
      </c>
      <c r="AR2044" s="13" t="n">
        <v>0</v>
      </c>
      <c r="AS2044" s="13" t="n">
        <v>0</v>
      </c>
      <c r="AT2044" s="14" t="n">
        <f aca="false">SUMIFS(시도_소아과개폐업!$C$5:$C$293,시도_소아과개폐업!$A$5:$A$293,$D2044,시도_소아과개폐업!$B$5:$B$293,$B2044)</f>
        <v>8</v>
      </c>
      <c r="AU2044" s="14" t="n">
        <f aca="false">SUMIFS(시도_소아과개폐업!$D$5:$D$293,시도_소아과개폐업!$A$5:$A$293,$D2044,시도_소아과개폐업!$B$5:$B$293,$B2044)</f>
        <v>7</v>
      </c>
      <c r="AV2044" s="14" t="n">
        <f aca="false">SUMIFS(시도_소아과개폐업!$F$5:$F$293,시도_소아과개폐업!$A$5:$A$293,$D2044,시도_소아과개폐업!$B$5:$B$293,$B2044)</f>
        <v>1</v>
      </c>
      <c r="AW2044" s="15" t="n">
        <f aca="false">SUMIFS(시도_소아과개폐업!$G$5:$G$293,시도_소아과개폐업!$A$5:$A$293,$D2044,시도_소아과개폐업!$B$5:$B$293,$B2044)</f>
        <v>0.12280701754386</v>
      </c>
      <c r="AX2044" s="14" t="n">
        <f aca="false">SUMIFS(시도_소아과개폐업!$H$5:$H$293,시도_소아과개폐업!$A$5:$A$293,$D2044,시도_소아과개폐업!$B$5:$B$293,$B2044)</f>
        <v>21</v>
      </c>
      <c r="AY2044" s="14" t="n">
        <f aca="false">SUMIFS(시군구_병원급!$E$5:$E$3668,시군구_병원급!$A$5:$A$3668,$A2044,시군구_병원급!$D$5:$D$3668,$D2044)</f>
        <v>0</v>
      </c>
      <c r="AZ2044" s="14" t="n">
        <f aca="false">SUMIFS(시군구_병원급!$F$5:$F$3668,시군구_병원급!$A$5:$A$3668,$A2044,시군구_병원급!$D$5:$D$3668,$D2044)</f>
        <v>0</v>
      </c>
      <c r="BA2044" s="14" t="n">
        <f aca="false">SUMIFS(시군구_병원급!$G$5:$G$3668,시군구_병원급!$A$5:$A$3668,$A2044,시군구_병원급!$D$5:$D$3668,$D2044)</f>
        <v>0</v>
      </c>
      <c r="BB2044" s="14" t="n">
        <f aca="false">SUMIFS(시군구_병원급!$H$5:$H$3668,시군구_병원급!$A$5:$A$3668,$A2044,시군구_병원급!$D$5:$D$3668,$D2044)</f>
        <v>0</v>
      </c>
      <c r="BC2044" s="16" t="n">
        <f aca="false">K2044+AY2044</f>
        <v>0</v>
      </c>
      <c r="BD2044" s="17" t="n">
        <f aca="false">IF(E2044=0,"",(K2044+AY2044)/E2044*1000)</f>
        <v>0</v>
      </c>
      <c r="BE2044" s="16" t="n">
        <f aca="false">AY2044-SUMIFS(시군구_병원급!$E$5:$E$3668,시군구_병원급!$A$5:$A$3668,$A2044,시군구_병원급!$D$5:$D$3668,$D2044-3)</f>
        <v>0</v>
      </c>
      <c r="BF2044" s="16" t="n">
        <f aca="false">IF(AY2044=0,1,0)</f>
        <v>1</v>
      </c>
      <c r="BG2044" s="16" t="n">
        <f aca="false">IF(K2044+AY2044=0,1,0)</f>
        <v>1</v>
      </c>
      <c r="BH2044" s="16" t="n">
        <f aca="false">AF2044+AG2044+AH2044</f>
        <v>5</v>
      </c>
      <c r="BI2044" s="18" t="n">
        <f aca="false">IF(H2044=0,"",BH2044/H2044)</f>
        <v>0.3125</v>
      </c>
      <c r="BJ2044" s="16" t="n">
        <f aca="false">IF(AP2044="","",AP2044+AN2044)</f>
        <v>0</v>
      </c>
    </row>
    <row r="2045" customFormat="false" ht="15" hidden="false" customHeight="true" outlineLevel="0" collapsed="false">
      <c r="A2045" s="9" t="s">
        <v>479</v>
      </c>
      <c r="B2045" s="10" t="s">
        <v>451</v>
      </c>
      <c r="C2045" s="10" t="s">
        <v>480</v>
      </c>
      <c r="D2045" s="9" t="n">
        <v>2024</v>
      </c>
      <c r="E2045" s="11" t="n">
        <v>713</v>
      </c>
      <c r="F2045" s="11" t="n">
        <v>110</v>
      </c>
      <c r="G2045" s="11" t="n">
        <v>116</v>
      </c>
      <c r="H2045" s="11" t="n">
        <v>11</v>
      </c>
      <c r="I2045" s="11" t="n">
        <v>647</v>
      </c>
      <c r="J2045" s="11" t="n">
        <v>483</v>
      </c>
      <c r="K2045" s="11" t="n">
        <v>1</v>
      </c>
      <c r="L2045" s="12" t="n">
        <v>15.4277699859748</v>
      </c>
      <c r="M2045" s="12" t="n">
        <v>1.40252454417952</v>
      </c>
      <c r="N2045" s="13" t="n">
        <v>0.746522411128284</v>
      </c>
      <c r="O2045" s="13" t="n">
        <v>0.907433380084151</v>
      </c>
      <c r="P2045" s="13" t="n">
        <v>0.162692847124825</v>
      </c>
      <c r="Q2045" s="13" t="n">
        <v>-0.268717948717949</v>
      </c>
      <c r="R2045" s="13" t="n">
        <v>-0.279503105590062</v>
      </c>
      <c r="S2045" s="11" t="n">
        <v>1</v>
      </c>
      <c r="T2045" s="13" t="n">
        <v>-0.153846153846154</v>
      </c>
      <c r="U2045" s="13" t="n">
        <v>-0.146437994722955</v>
      </c>
      <c r="V2045" s="11" t="n">
        <v>0</v>
      </c>
      <c r="W2045" s="13"/>
      <c r="X2045" s="11"/>
      <c r="Y2045" s="11"/>
      <c r="Z2045" s="11"/>
      <c r="AA2045" s="11"/>
      <c r="AB2045" s="10" t="s">
        <v>516</v>
      </c>
      <c r="AC2045" s="11" t="n">
        <v>3</v>
      </c>
      <c r="AD2045" s="11" t="n">
        <v>0</v>
      </c>
      <c r="AE2045" s="11" t="n">
        <v>0</v>
      </c>
      <c r="AF2045" s="11" t="n">
        <v>2</v>
      </c>
      <c r="AG2045" s="11" t="n">
        <v>6</v>
      </c>
      <c r="AH2045" s="11" t="n">
        <v>0</v>
      </c>
      <c r="AI2045" s="13" t="n">
        <v>0.272727272727273</v>
      </c>
      <c r="AJ2045" s="13" t="n">
        <v>0</v>
      </c>
      <c r="AK2045" s="13" t="n">
        <v>0</v>
      </c>
      <c r="AL2045" s="13" t="n">
        <v>0.181818181818182</v>
      </c>
      <c r="AM2045" s="13" t="n">
        <v>0.545454545454545</v>
      </c>
      <c r="AN2045" s="11" t="n">
        <v>2</v>
      </c>
      <c r="AO2045" s="13" t="n">
        <v>0.153846153846154</v>
      </c>
      <c r="AP2045" s="11" t="n">
        <v>1</v>
      </c>
      <c r="AQ2045" s="11" t="n">
        <v>0</v>
      </c>
      <c r="AR2045" s="13" t="n">
        <v>0.0714285714285714</v>
      </c>
      <c r="AS2045" s="13" t="n">
        <v>0</v>
      </c>
      <c r="AT2045" s="14" t="n">
        <f aca="false">SUMIFS(시도_소아과개폐업!$C$5:$C$293,시도_소아과개폐업!$A$5:$A$293,$D2045,시도_소아과개폐업!$B$5:$B$293,$B2045)</f>
        <v>8</v>
      </c>
      <c r="AU2045" s="14" t="n">
        <f aca="false">SUMIFS(시도_소아과개폐업!$D$5:$D$293,시도_소아과개폐업!$A$5:$A$293,$D2045,시도_소아과개폐업!$B$5:$B$293,$B2045)</f>
        <v>7</v>
      </c>
      <c r="AV2045" s="14" t="n">
        <f aca="false">SUMIFS(시도_소아과개폐업!$F$5:$F$293,시도_소아과개폐업!$A$5:$A$293,$D2045,시도_소아과개폐업!$B$5:$B$293,$B2045)</f>
        <v>1</v>
      </c>
      <c r="AW2045" s="15" t="n">
        <f aca="false">SUMIFS(시도_소아과개폐업!$G$5:$G$293,시도_소아과개폐업!$A$5:$A$293,$D2045,시도_소아과개폐업!$B$5:$B$293,$B2045)</f>
        <v>0.12280701754386</v>
      </c>
      <c r="AX2045" s="14" t="n">
        <f aca="false">SUMIFS(시도_소아과개폐업!$H$5:$H$293,시도_소아과개폐업!$A$5:$A$293,$D2045,시도_소아과개폐업!$B$5:$B$293,$B2045)</f>
        <v>21</v>
      </c>
      <c r="AY2045" s="14" t="n">
        <f aca="false">SUMIFS(시군구_병원급!$E$5:$E$3668,시군구_병원급!$A$5:$A$3668,$A2045,시군구_병원급!$D$5:$D$3668,$D2045)</f>
        <v>0</v>
      </c>
      <c r="AZ2045" s="14" t="n">
        <f aca="false">SUMIFS(시군구_병원급!$F$5:$F$3668,시군구_병원급!$A$5:$A$3668,$A2045,시군구_병원급!$D$5:$D$3668,$D2045)</f>
        <v>0</v>
      </c>
      <c r="BA2045" s="14" t="n">
        <f aca="false">SUMIFS(시군구_병원급!$G$5:$G$3668,시군구_병원급!$A$5:$A$3668,$A2045,시군구_병원급!$D$5:$D$3668,$D2045)</f>
        <v>3</v>
      </c>
      <c r="BB2045" s="14" t="n">
        <f aca="false">SUMIFS(시군구_병원급!$H$5:$H$3668,시군구_병원급!$A$5:$A$3668,$A2045,시군구_병원급!$D$5:$D$3668,$D2045)</f>
        <v>3</v>
      </c>
      <c r="BC2045" s="16" t="n">
        <f aca="false">K2045+AY2045</f>
        <v>1</v>
      </c>
      <c r="BD2045" s="17" t="n">
        <f aca="false">IF(E2045=0,"",(K2045+AY2045)/E2045*1000)</f>
        <v>1.40252454417952</v>
      </c>
      <c r="BE2045" s="16" t="n">
        <f aca="false">AY2045-SUMIFS(시군구_병원급!$E$5:$E$3668,시군구_병원급!$A$5:$A$3668,$A2045,시군구_병원급!$D$5:$D$3668,$D2045-3)</f>
        <v>0</v>
      </c>
      <c r="BF2045" s="16" t="n">
        <f aca="false">IF(AY2045=0,1,0)</f>
        <v>1</v>
      </c>
      <c r="BG2045" s="16" t="n">
        <f aca="false">IF(K2045+AY2045=0,1,0)</f>
        <v>0</v>
      </c>
      <c r="BH2045" s="16" t="n">
        <f aca="false">AF2045+AG2045+AH2045</f>
        <v>8</v>
      </c>
      <c r="BI2045" s="18" t="n">
        <f aca="false">IF(H2045=0,"",BH2045/H2045)</f>
        <v>0.727272727272727</v>
      </c>
      <c r="BJ2045" s="16" t="n">
        <f aca="false">IF(AP2045="","",AP2045+AN2045)</f>
        <v>3</v>
      </c>
    </row>
    <row r="2046" customFormat="false" ht="15" hidden="false" customHeight="true" outlineLevel="0" collapsed="false">
      <c r="A2046" s="9" t="s">
        <v>481</v>
      </c>
      <c r="B2046" s="10" t="s">
        <v>451</v>
      </c>
      <c r="C2046" s="10" t="s">
        <v>482</v>
      </c>
      <c r="D2046" s="9" t="n">
        <v>2024</v>
      </c>
      <c r="E2046" s="11" t="n">
        <v>1231</v>
      </c>
      <c r="F2046" s="11" t="n">
        <v>187</v>
      </c>
      <c r="G2046" s="11" t="n">
        <v>193</v>
      </c>
      <c r="H2046" s="11" t="n">
        <v>22</v>
      </c>
      <c r="I2046" s="11" t="n">
        <v>1116</v>
      </c>
      <c r="J2046" s="11" t="n">
        <v>755</v>
      </c>
      <c r="K2046" s="11" t="n">
        <v>0</v>
      </c>
      <c r="L2046" s="12" t="n">
        <v>17.8716490658002</v>
      </c>
      <c r="M2046" s="12" t="n">
        <v>0</v>
      </c>
      <c r="N2046" s="13" t="n">
        <v>0.67652329749104</v>
      </c>
      <c r="O2046" s="13" t="n">
        <v>0.906580016246954</v>
      </c>
      <c r="P2046" s="13" t="n">
        <v>0.156783103168156</v>
      </c>
      <c r="Q2046" s="13" t="n">
        <v>-0.160872528970689</v>
      </c>
      <c r="R2046" s="13" t="n">
        <v>-0.160869565217391</v>
      </c>
      <c r="S2046" s="11" t="n">
        <v>0</v>
      </c>
      <c r="T2046" s="13" t="n">
        <v>0</v>
      </c>
      <c r="U2046" s="13" t="n">
        <v>0</v>
      </c>
      <c r="V2046" s="11" t="n">
        <v>1</v>
      </c>
      <c r="W2046" s="13"/>
      <c r="X2046" s="11"/>
      <c r="Y2046" s="11"/>
      <c r="Z2046" s="11"/>
      <c r="AA2046" s="11"/>
      <c r="AB2046" s="10" t="s">
        <v>516</v>
      </c>
      <c r="AC2046" s="11" t="n">
        <v>5</v>
      </c>
      <c r="AD2046" s="11" t="n">
        <v>4</v>
      </c>
      <c r="AE2046" s="11" t="n">
        <v>2</v>
      </c>
      <c r="AF2046" s="11" t="n">
        <v>6</v>
      </c>
      <c r="AG2046" s="11" t="n">
        <v>5</v>
      </c>
      <c r="AH2046" s="11" t="n">
        <v>0</v>
      </c>
      <c r="AI2046" s="13" t="n">
        <v>0.227272727272727</v>
      </c>
      <c r="AJ2046" s="13" t="n">
        <v>0.181818181818182</v>
      </c>
      <c r="AK2046" s="13" t="n">
        <v>0.0909090909090909</v>
      </c>
      <c r="AL2046" s="13" t="n">
        <v>0.272727272727273</v>
      </c>
      <c r="AM2046" s="13" t="n">
        <v>0.227272727272727</v>
      </c>
      <c r="AN2046" s="11" t="n">
        <v>0</v>
      </c>
      <c r="AO2046" s="13" t="n">
        <v>0</v>
      </c>
      <c r="AP2046" s="11" t="n">
        <v>0</v>
      </c>
      <c r="AQ2046" s="11" t="n">
        <v>0</v>
      </c>
      <c r="AR2046" s="13" t="n">
        <v>0</v>
      </c>
      <c r="AS2046" s="13" t="n">
        <v>0</v>
      </c>
      <c r="AT2046" s="14" t="n">
        <f aca="false">SUMIFS(시도_소아과개폐업!$C$5:$C$293,시도_소아과개폐업!$A$5:$A$293,$D2046,시도_소아과개폐업!$B$5:$B$293,$B2046)</f>
        <v>8</v>
      </c>
      <c r="AU2046" s="14" t="n">
        <f aca="false">SUMIFS(시도_소아과개폐업!$D$5:$D$293,시도_소아과개폐업!$A$5:$A$293,$D2046,시도_소아과개폐업!$B$5:$B$293,$B2046)</f>
        <v>7</v>
      </c>
      <c r="AV2046" s="14" t="n">
        <f aca="false">SUMIFS(시도_소아과개폐업!$F$5:$F$293,시도_소아과개폐업!$A$5:$A$293,$D2046,시도_소아과개폐업!$B$5:$B$293,$B2046)</f>
        <v>1</v>
      </c>
      <c r="AW2046" s="15" t="n">
        <f aca="false">SUMIFS(시도_소아과개폐업!$G$5:$G$293,시도_소아과개폐업!$A$5:$A$293,$D2046,시도_소아과개폐업!$B$5:$B$293,$B2046)</f>
        <v>0.12280701754386</v>
      </c>
      <c r="AX2046" s="14" t="n">
        <f aca="false">SUMIFS(시도_소아과개폐업!$H$5:$H$293,시도_소아과개폐업!$A$5:$A$293,$D2046,시도_소아과개폐업!$B$5:$B$293,$B2046)</f>
        <v>21</v>
      </c>
      <c r="AY2046" s="14" t="n">
        <f aca="false">SUMIFS(시군구_병원급!$E$5:$E$3668,시군구_병원급!$A$5:$A$3668,$A2046,시군구_병원급!$D$5:$D$3668,$D2046)</f>
        <v>0</v>
      </c>
      <c r="AZ2046" s="14" t="n">
        <f aca="false">SUMIFS(시군구_병원급!$F$5:$F$3668,시군구_병원급!$A$5:$A$3668,$A2046,시군구_병원급!$D$5:$D$3668,$D2046)</f>
        <v>0</v>
      </c>
      <c r="BA2046" s="14" t="n">
        <f aca="false">SUMIFS(시군구_병원급!$G$5:$G$3668,시군구_병원급!$A$5:$A$3668,$A2046,시군구_병원급!$D$5:$D$3668,$D2046)</f>
        <v>1</v>
      </c>
      <c r="BB2046" s="14" t="n">
        <f aca="false">SUMIFS(시군구_병원급!$H$5:$H$3668,시군구_병원급!$A$5:$A$3668,$A2046,시군구_병원급!$D$5:$D$3668,$D2046)</f>
        <v>2</v>
      </c>
      <c r="BC2046" s="16" t="n">
        <f aca="false">K2046+AY2046</f>
        <v>0</v>
      </c>
      <c r="BD2046" s="17" t="n">
        <f aca="false">IF(E2046=0,"",(K2046+AY2046)/E2046*1000)</f>
        <v>0</v>
      </c>
      <c r="BE2046" s="16" t="n">
        <f aca="false">AY2046-SUMIFS(시군구_병원급!$E$5:$E$3668,시군구_병원급!$A$5:$A$3668,$A2046,시군구_병원급!$D$5:$D$3668,$D2046-3)</f>
        <v>0</v>
      </c>
      <c r="BF2046" s="16" t="n">
        <f aca="false">IF(AY2046=0,1,0)</f>
        <v>1</v>
      </c>
      <c r="BG2046" s="16" t="n">
        <f aca="false">IF(K2046+AY2046=0,1,0)</f>
        <v>1</v>
      </c>
      <c r="BH2046" s="16" t="n">
        <f aca="false">AF2046+AG2046+AH2046</f>
        <v>11</v>
      </c>
      <c r="BI2046" s="18" t="n">
        <f aca="false">IF(H2046=0,"",BH2046/H2046)</f>
        <v>0.5</v>
      </c>
      <c r="BJ2046" s="16" t="n">
        <f aca="false">IF(AP2046="","",AP2046+AN2046)</f>
        <v>0</v>
      </c>
    </row>
    <row r="2047" customFormat="false" ht="15" hidden="false" customHeight="true" outlineLevel="0" collapsed="false">
      <c r="A2047" s="9" t="s">
        <v>483</v>
      </c>
      <c r="B2047" s="10" t="s">
        <v>451</v>
      </c>
      <c r="C2047" s="10" t="s">
        <v>432</v>
      </c>
      <c r="D2047" s="9" t="n">
        <v>2024</v>
      </c>
      <c r="E2047" s="11" t="n">
        <v>679</v>
      </c>
      <c r="F2047" s="11" t="n">
        <v>119</v>
      </c>
      <c r="G2047" s="11" t="n">
        <v>118</v>
      </c>
      <c r="H2047" s="11" t="n">
        <v>8</v>
      </c>
      <c r="I2047" s="11" t="n">
        <v>498</v>
      </c>
      <c r="J2047" s="11" t="n">
        <v>389</v>
      </c>
      <c r="K2047" s="11" t="n">
        <v>0</v>
      </c>
      <c r="L2047" s="12" t="n">
        <v>11.7820324005891</v>
      </c>
      <c r="M2047" s="12" t="n">
        <v>0</v>
      </c>
      <c r="N2047" s="13" t="n">
        <v>0.781124497991968</v>
      </c>
      <c r="O2047" s="13" t="n">
        <v>0.733431516936672</v>
      </c>
      <c r="P2047" s="13" t="n">
        <v>0.173784977908689</v>
      </c>
      <c r="Q2047" s="13" t="n">
        <v>-0.0341394025604552</v>
      </c>
      <c r="R2047" s="13" t="n">
        <v>0.268817204301075</v>
      </c>
      <c r="S2047" s="11" t="n">
        <v>0</v>
      </c>
      <c r="T2047" s="13" t="n">
        <v>-0.111111111111111</v>
      </c>
      <c r="U2047" s="13" t="n">
        <v>-0.115452930728242</v>
      </c>
      <c r="V2047" s="11" t="n">
        <v>1</v>
      </c>
      <c r="W2047" s="13"/>
      <c r="X2047" s="11"/>
      <c r="Y2047" s="11"/>
      <c r="Z2047" s="11"/>
      <c r="AA2047" s="11"/>
      <c r="AB2047" s="10" t="s">
        <v>516</v>
      </c>
      <c r="AC2047" s="11" t="n">
        <v>6</v>
      </c>
      <c r="AD2047" s="11" t="n">
        <v>2</v>
      </c>
      <c r="AE2047" s="11" t="n">
        <v>0</v>
      </c>
      <c r="AF2047" s="11" t="n">
        <v>0</v>
      </c>
      <c r="AG2047" s="11" t="n">
        <v>0</v>
      </c>
      <c r="AH2047" s="11" t="n">
        <v>0</v>
      </c>
      <c r="AI2047" s="13" t="n">
        <v>0.75</v>
      </c>
      <c r="AJ2047" s="13" t="n">
        <v>0.25</v>
      </c>
      <c r="AK2047" s="13" t="n">
        <v>0</v>
      </c>
      <c r="AL2047" s="13" t="n">
        <v>0</v>
      </c>
      <c r="AM2047" s="13" t="n">
        <v>0</v>
      </c>
      <c r="AN2047" s="11" t="n">
        <v>0</v>
      </c>
      <c r="AO2047" s="13" t="n">
        <v>0</v>
      </c>
      <c r="AP2047" s="11" t="n">
        <v>1</v>
      </c>
      <c r="AQ2047" s="11" t="n">
        <v>0</v>
      </c>
      <c r="AR2047" s="13" t="n">
        <v>0.111111111111111</v>
      </c>
      <c r="AS2047" s="13" t="n">
        <v>0</v>
      </c>
      <c r="AT2047" s="14" t="n">
        <f aca="false">SUMIFS(시도_소아과개폐업!$C$5:$C$293,시도_소아과개폐업!$A$5:$A$293,$D2047,시도_소아과개폐업!$B$5:$B$293,$B2047)</f>
        <v>8</v>
      </c>
      <c r="AU2047" s="14" t="n">
        <f aca="false">SUMIFS(시도_소아과개폐업!$D$5:$D$293,시도_소아과개폐업!$A$5:$A$293,$D2047,시도_소아과개폐업!$B$5:$B$293,$B2047)</f>
        <v>7</v>
      </c>
      <c r="AV2047" s="14" t="n">
        <f aca="false">SUMIFS(시도_소아과개폐업!$F$5:$F$293,시도_소아과개폐업!$A$5:$A$293,$D2047,시도_소아과개폐업!$B$5:$B$293,$B2047)</f>
        <v>1</v>
      </c>
      <c r="AW2047" s="15" t="n">
        <f aca="false">SUMIFS(시도_소아과개폐업!$G$5:$G$293,시도_소아과개폐업!$A$5:$A$293,$D2047,시도_소아과개폐업!$B$5:$B$293,$B2047)</f>
        <v>0.12280701754386</v>
      </c>
      <c r="AX2047" s="14" t="n">
        <f aca="false">SUMIFS(시도_소아과개폐업!$H$5:$H$293,시도_소아과개폐업!$A$5:$A$293,$D2047,시도_소아과개폐업!$B$5:$B$293,$B2047)</f>
        <v>21</v>
      </c>
      <c r="AY2047" s="14" t="n">
        <f aca="false">SUMIFS(시군구_병원급!$E$5:$E$3668,시군구_병원급!$A$5:$A$3668,$A2047,시군구_병원급!$D$5:$D$3668,$D2047)</f>
        <v>0</v>
      </c>
      <c r="AZ2047" s="14" t="n">
        <f aca="false">SUMIFS(시군구_병원급!$F$5:$F$3668,시군구_병원급!$A$5:$A$3668,$A2047,시군구_병원급!$D$5:$D$3668,$D2047)</f>
        <v>0</v>
      </c>
      <c r="BA2047" s="14" t="n">
        <f aca="false">SUMIFS(시군구_병원급!$G$5:$G$3668,시군구_병원급!$A$5:$A$3668,$A2047,시군구_병원급!$D$5:$D$3668,$D2047)</f>
        <v>0</v>
      </c>
      <c r="BB2047" s="14" t="n">
        <f aca="false">SUMIFS(시군구_병원급!$H$5:$H$3668,시군구_병원급!$A$5:$A$3668,$A2047,시군구_병원급!$D$5:$D$3668,$D2047)</f>
        <v>0</v>
      </c>
      <c r="BC2047" s="16" t="n">
        <f aca="false">K2047+AY2047</f>
        <v>0</v>
      </c>
      <c r="BD2047" s="17" t="n">
        <f aca="false">IF(E2047=0,"",(K2047+AY2047)/E2047*1000)</f>
        <v>0</v>
      </c>
      <c r="BE2047" s="16" t="n">
        <f aca="false">AY2047-SUMIFS(시군구_병원급!$E$5:$E$3668,시군구_병원급!$A$5:$A$3668,$A2047,시군구_병원급!$D$5:$D$3668,$D2047-3)</f>
        <v>0</v>
      </c>
      <c r="BF2047" s="16" t="n">
        <f aca="false">IF(AY2047=0,1,0)</f>
        <v>1</v>
      </c>
      <c r="BG2047" s="16" t="n">
        <f aca="false">IF(K2047+AY2047=0,1,0)</f>
        <v>1</v>
      </c>
      <c r="BH2047" s="16" t="n">
        <f aca="false">AF2047+AG2047+AH2047</f>
        <v>0</v>
      </c>
      <c r="BI2047" s="18" t="n">
        <f aca="false">IF(H2047=0,"",BH2047/H2047)</f>
        <v>0</v>
      </c>
      <c r="BJ2047" s="16" t="n">
        <f aca="false">IF(AP2047="","",AP2047+AN2047)</f>
        <v>1</v>
      </c>
    </row>
    <row r="2048" customFormat="false" ht="15" hidden="false" customHeight="true" outlineLevel="0" collapsed="false">
      <c r="A2048" s="9" t="s">
        <v>484</v>
      </c>
      <c r="B2048" s="10" t="s">
        <v>451</v>
      </c>
      <c r="C2048" s="10" t="s">
        <v>485</v>
      </c>
      <c r="D2048" s="9" t="n">
        <v>2024</v>
      </c>
      <c r="E2048" s="11" t="n">
        <v>540</v>
      </c>
      <c r="F2048" s="11" t="n">
        <v>93</v>
      </c>
      <c r="G2048" s="11" t="n">
        <v>93</v>
      </c>
      <c r="H2048" s="11" t="n">
        <v>5</v>
      </c>
      <c r="I2048" s="11" t="n">
        <v>442</v>
      </c>
      <c r="J2048" s="11" t="n">
        <v>309</v>
      </c>
      <c r="K2048" s="11" t="n">
        <v>0</v>
      </c>
      <c r="L2048" s="12" t="n">
        <v>9.25925925925926</v>
      </c>
      <c r="M2048" s="12" t="n">
        <v>0</v>
      </c>
      <c r="N2048" s="13" t="n">
        <v>0.699095022624434</v>
      </c>
      <c r="O2048" s="13" t="n">
        <v>0.818518518518519</v>
      </c>
      <c r="P2048" s="13" t="n">
        <v>0.172222222222222</v>
      </c>
      <c r="Q2048" s="13" t="n">
        <v>-0.149606299212598</v>
      </c>
      <c r="R2048" s="13" t="n">
        <v>0.107142857142857</v>
      </c>
      <c r="S2048" s="11" t="n">
        <v>0</v>
      </c>
      <c r="T2048" s="13" t="n">
        <v>-0.285714285714286</v>
      </c>
      <c r="U2048" s="13" t="n">
        <v>0.00913242009132431</v>
      </c>
      <c r="V2048" s="11" t="n">
        <v>1</v>
      </c>
      <c r="W2048" s="13"/>
      <c r="X2048" s="11"/>
      <c r="Y2048" s="11"/>
      <c r="Z2048" s="11"/>
      <c r="AA2048" s="11"/>
      <c r="AB2048" s="10" t="s">
        <v>516</v>
      </c>
      <c r="AC2048" s="11" t="n">
        <v>2</v>
      </c>
      <c r="AD2048" s="11" t="n">
        <v>0</v>
      </c>
      <c r="AE2048" s="11" t="n">
        <v>0</v>
      </c>
      <c r="AF2048" s="11" t="n">
        <v>0</v>
      </c>
      <c r="AG2048" s="11" t="n">
        <v>3</v>
      </c>
      <c r="AH2048" s="11" t="n">
        <v>0</v>
      </c>
      <c r="AI2048" s="13" t="n">
        <v>0.4</v>
      </c>
      <c r="AJ2048" s="13" t="n">
        <v>0</v>
      </c>
      <c r="AK2048" s="13" t="n">
        <v>0</v>
      </c>
      <c r="AL2048" s="13" t="n">
        <v>0</v>
      </c>
      <c r="AM2048" s="13" t="n">
        <v>0.6</v>
      </c>
      <c r="AN2048" s="11" t="n">
        <v>0</v>
      </c>
      <c r="AO2048" s="13" t="n">
        <v>0</v>
      </c>
      <c r="AP2048" s="11" t="n">
        <v>5</v>
      </c>
      <c r="AQ2048" s="11" t="n">
        <v>2</v>
      </c>
      <c r="AR2048" s="13" t="n">
        <v>0.625</v>
      </c>
      <c r="AS2048" s="13" t="n">
        <v>0.25</v>
      </c>
      <c r="AT2048" s="14" t="n">
        <f aca="false">SUMIFS(시도_소아과개폐업!$C$5:$C$293,시도_소아과개폐업!$A$5:$A$293,$D2048,시도_소아과개폐업!$B$5:$B$293,$B2048)</f>
        <v>8</v>
      </c>
      <c r="AU2048" s="14" t="n">
        <f aca="false">SUMIFS(시도_소아과개폐업!$D$5:$D$293,시도_소아과개폐업!$A$5:$A$293,$D2048,시도_소아과개폐업!$B$5:$B$293,$B2048)</f>
        <v>7</v>
      </c>
      <c r="AV2048" s="14" t="n">
        <f aca="false">SUMIFS(시도_소아과개폐업!$F$5:$F$293,시도_소아과개폐업!$A$5:$A$293,$D2048,시도_소아과개폐업!$B$5:$B$293,$B2048)</f>
        <v>1</v>
      </c>
      <c r="AW2048" s="15" t="n">
        <f aca="false">SUMIFS(시도_소아과개폐업!$G$5:$G$293,시도_소아과개폐업!$A$5:$A$293,$D2048,시도_소아과개폐업!$B$5:$B$293,$B2048)</f>
        <v>0.12280701754386</v>
      </c>
      <c r="AX2048" s="14" t="n">
        <f aca="false">SUMIFS(시도_소아과개폐업!$H$5:$H$293,시도_소아과개폐업!$A$5:$A$293,$D2048,시도_소아과개폐업!$B$5:$B$293,$B2048)</f>
        <v>21</v>
      </c>
      <c r="AY2048" s="14" t="n">
        <f aca="false">SUMIFS(시군구_병원급!$E$5:$E$3668,시군구_병원급!$A$5:$A$3668,$A2048,시군구_병원급!$D$5:$D$3668,$D2048)</f>
        <v>0</v>
      </c>
      <c r="AZ2048" s="14" t="n">
        <f aca="false">SUMIFS(시군구_병원급!$F$5:$F$3668,시군구_병원급!$A$5:$A$3668,$A2048,시군구_병원급!$D$5:$D$3668,$D2048)</f>
        <v>0</v>
      </c>
      <c r="BA2048" s="14" t="n">
        <f aca="false">SUMIFS(시군구_병원급!$G$5:$G$3668,시군구_병원급!$A$5:$A$3668,$A2048,시군구_병원급!$D$5:$D$3668,$D2048)</f>
        <v>0</v>
      </c>
      <c r="BB2048" s="14" t="n">
        <f aca="false">SUMIFS(시군구_병원급!$H$5:$H$3668,시군구_병원급!$A$5:$A$3668,$A2048,시군구_병원급!$D$5:$D$3668,$D2048)</f>
        <v>0</v>
      </c>
      <c r="BC2048" s="16" t="n">
        <f aca="false">K2048+AY2048</f>
        <v>0</v>
      </c>
      <c r="BD2048" s="17" t="n">
        <f aca="false">IF(E2048=0,"",(K2048+AY2048)/E2048*1000)</f>
        <v>0</v>
      </c>
      <c r="BE2048" s="16" t="n">
        <f aca="false">AY2048-SUMIFS(시군구_병원급!$E$5:$E$3668,시군구_병원급!$A$5:$A$3668,$A2048,시군구_병원급!$D$5:$D$3668,$D2048-3)</f>
        <v>0</v>
      </c>
      <c r="BF2048" s="16" t="n">
        <f aca="false">IF(AY2048=0,1,0)</f>
        <v>1</v>
      </c>
      <c r="BG2048" s="16" t="n">
        <f aca="false">IF(K2048+AY2048=0,1,0)</f>
        <v>1</v>
      </c>
      <c r="BH2048" s="16" t="n">
        <f aca="false">AF2048+AG2048+AH2048</f>
        <v>3</v>
      </c>
      <c r="BI2048" s="18" t="n">
        <f aca="false">IF(H2048=0,"",BH2048/H2048)</f>
        <v>0.6</v>
      </c>
      <c r="BJ2048" s="16" t="n">
        <f aca="false">IF(AP2048="","",AP2048+AN2048)</f>
        <v>5</v>
      </c>
    </row>
    <row r="2049" customFormat="false" ht="15" hidden="false" customHeight="true" outlineLevel="0" collapsed="false">
      <c r="A2049" s="9" t="s">
        <v>486</v>
      </c>
      <c r="B2049" s="10" t="s">
        <v>487</v>
      </c>
      <c r="C2049" s="10" t="s">
        <v>488</v>
      </c>
      <c r="D2049" s="9" t="n">
        <v>2024</v>
      </c>
      <c r="E2049" s="11" t="n">
        <v>19156</v>
      </c>
      <c r="F2049" s="11" t="n">
        <v>2592</v>
      </c>
      <c r="G2049" s="11" t="n">
        <v>2617</v>
      </c>
      <c r="H2049" s="11" t="n">
        <v>362</v>
      </c>
      <c r="I2049" s="11" t="n">
        <v>18513</v>
      </c>
      <c r="J2049" s="11" t="n">
        <v>12675</v>
      </c>
      <c r="K2049" s="11" t="n">
        <v>30</v>
      </c>
      <c r="L2049" s="12" t="n">
        <v>18.8974733764878</v>
      </c>
      <c r="M2049" s="12" t="n">
        <v>1.56608895385258</v>
      </c>
      <c r="N2049" s="13" t="n">
        <v>0.684654026900016</v>
      </c>
      <c r="O2049" s="13" t="n">
        <v>0.966433493422426</v>
      </c>
      <c r="P2049" s="13" t="n">
        <v>0.136615159741073</v>
      </c>
      <c r="Q2049" s="13" t="n">
        <v>-0.247958542713568</v>
      </c>
      <c r="R2049" s="13" t="n">
        <v>-0.164964901084876</v>
      </c>
      <c r="S2049" s="11" t="n">
        <v>0</v>
      </c>
      <c r="T2049" s="13" t="n">
        <v>-0.0621761658031088</v>
      </c>
      <c r="U2049" s="13" t="n">
        <v>-0.0528012279355334</v>
      </c>
      <c r="V2049" s="11" t="n">
        <v>0</v>
      </c>
      <c r="W2049" s="13"/>
      <c r="X2049" s="11"/>
      <c r="Y2049" s="11"/>
      <c r="Z2049" s="11"/>
      <c r="AA2049" s="11"/>
      <c r="AB2049" s="10" t="s">
        <v>516</v>
      </c>
      <c r="AC2049" s="11" t="n">
        <v>42</v>
      </c>
      <c r="AD2049" s="11" t="n">
        <v>137</v>
      </c>
      <c r="AE2049" s="11" t="n">
        <v>126</v>
      </c>
      <c r="AF2049" s="11" t="n">
        <v>13</v>
      </c>
      <c r="AG2049" s="11" t="n">
        <v>44</v>
      </c>
      <c r="AH2049" s="11" t="n">
        <v>0</v>
      </c>
      <c r="AI2049" s="13" t="n">
        <v>0.116022099447514</v>
      </c>
      <c r="AJ2049" s="13" t="n">
        <v>0.378453038674033</v>
      </c>
      <c r="AK2049" s="13" t="n">
        <v>0.348066298342541</v>
      </c>
      <c r="AL2049" s="13" t="n">
        <v>0.0359116022099448</v>
      </c>
      <c r="AM2049" s="13" t="n">
        <v>0.121546961325967</v>
      </c>
      <c r="AN2049" s="11" t="n">
        <v>7</v>
      </c>
      <c r="AO2049" s="13" t="n">
        <v>0.018970189701897</v>
      </c>
      <c r="AP2049" s="11" t="n">
        <v>27</v>
      </c>
      <c r="AQ2049" s="11" t="n">
        <v>6</v>
      </c>
      <c r="AR2049" s="13" t="n">
        <v>0.0692307692307692</v>
      </c>
      <c r="AS2049" s="13" t="n">
        <v>0.0153846153846154</v>
      </c>
      <c r="AT2049" s="14" t="n">
        <f aca="false">SUMIFS(시도_소아과개폐업!$C$5:$C$293,시도_소아과개폐업!$A$5:$A$293,$D2049,시도_소아과개폐업!$B$5:$B$293,$B2049)</f>
        <v>4</v>
      </c>
      <c r="AU2049" s="14" t="n">
        <f aca="false">SUMIFS(시도_소아과개폐업!$D$5:$D$293,시도_소아과개폐업!$A$5:$A$293,$D2049,시도_소아과개폐업!$B$5:$B$293,$B2049)</f>
        <v>8</v>
      </c>
      <c r="AV2049" s="14" t="n">
        <f aca="false">SUMIFS(시도_소아과개폐업!$F$5:$F$293,시도_소아과개폐업!$A$5:$A$293,$D2049,시도_소아과개폐업!$B$5:$B$293,$B2049)</f>
        <v>-4</v>
      </c>
      <c r="AW2049" s="15" t="n">
        <f aca="false">SUMIFS(시도_소아과개폐업!$G$5:$G$293,시도_소아과개폐업!$A$5:$A$293,$D2049,시도_소아과개폐업!$B$5:$B$293,$B2049)</f>
        <v>0.123076923076923</v>
      </c>
      <c r="AX2049" s="14" t="n">
        <f aca="false">SUMIFS(시도_소아과개폐업!$H$5:$H$293,시도_소아과개폐업!$A$5:$A$293,$D2049,시도_소아과개폐업!$B$5:$B$293,$B2049)</f>
        <v>31</v>
      </c>
      <c r="AY2049" s="14" t="n">
        <f aca="false">SUMIFS(시군구_병원급!$E$5:$E$3668,시군구_병원급!$A$5:$A$3668,$A2049,시군구_병원급!$D$5:$D$3668,$D2049)</f>
        <v>9</v>
      </c>
      <c r="AZ2049" s="14" t="n">
        <f aca="false">SUMIFS(시군구_병원급!$F$5:$F$3668,시군구_병원급!$A$5:$A$3668,$A2049,시군구_병원급!$D$5:$D$3668,$D2049)</f>
        <v>5</v>
      </c>
      <c r="BA2049" s="14" t="n">
        <f aca="false">SUMIFS(시군구_병원급!$G$5:$G$3668,시군구_병원급!$A$5:$A$3668,$A2049,시군구_병원급!$D$5:$D$3668,$D2049)</f>
        <v>30</v>
      </c>
      <c r="BB2049" s="14" t="n">
        <f aca="false">SUMIFS(시군구_병원급!$H$5:$H$3668,시군구_병원급!$A$5:$A$3668,$A2049,시군구_병원급!$D$5:$D$3668,$D2049)</f>
        <v>88</v>
      </c>
      <c r="BC2049" s="16" t="n">
        <f aca="false">K2049+AY2049</f>
        <v>39</v>
      </c>
      <c r="BD2049" s="17" t="n">
        <f aca="false">IF(E2049=0,"",(K2049+AY2049)/E2049*1000)</f>
        <v>2.03591564000835</v>
      </c>
      <c r="BE2049" s="16" t="n">
        <f aca="false">AY2049-SUMIFS(시군구_병원급!$E$5:$E$3668,시군구_병원급!$A$5:$A$3668,$A2049,시군구_병원급!$D$5:$D$3668,$D2049-3)</f>
        <v>-2</v>
      </c>
      <c r="BF2049" s="16" t="n">
        <f aca="false">IF(AY2049=0,1,0)</f>
        <v>0</v>
      </c>
      <c r="BG2049" s="16" t="n">
        <f aca="false">IF(K2049+AY2049=0,1,0)</f>
        <v>0</v>
      </c>
      <c r="BH2049" s="16" t="n">
        <f aca="false">AF2049+AG2049+AH2049</f>
        <v>57</v>
      </c>
      <c r="BI2049" s="18" t="n">
        <f aca="false">IF(H2049=0,"",BH2049/H2049)</f>
        <v>0.157458563535912</v>
      </c>
      <c r="BJ2049" s="16" t="n">
        <f aca="false">IF(AP2049="","",AP2049+AN2049)</f>
        <v>34</v>
      </c>
    </row>
    <row r="2050" customFormat="false" ht="15" hidden="false" customHeight="true" outlineLevel="0" collapsed="false">
      <c r="A2050" s="9" t="s">
        <v>489</v>
      </c>
      <c r="B2050" s="10" t="s">
        <v>487</v>
      </c>
      <c r="C2050" s="10" t="s">
        <v>490</v>
      </c>
      <c r="D2050" s="9" t="n">
        <v>2024</v>
      </c>
      <c r="E2050" s="11" t="n">
        <v>7123</v>
      </c>
      <c r="F2050" s="11" t="n">
        <v>964</v>
      </c>
      <c r="G2050" s="11" t="n">
        <v>967</v>
      </c>
      <c r="H2050" s="11" t="n">
        <v>135</v>
      </c>
      <c r="I2050" s="11" t="n">
        <v>6808</v>
      </c>
      <c r="J2050" s="11" t="n">
        <v>4291</v>
      </c>
      <c r="K2050" s="11" t="n">
        <v>14</v>
      </c>
      <c r="L2050" s="12" t="n">
        <v>18.9526884739576</v>
      </c>
      <c r="M2050" s="12" t="n">
        <v>1.9654639898919</v>
      </c>
      <c r="N2050" s="13" t="n">
        <v>0.630287896592244</v>
      </c>
      <c r="O2050" s="13" t="n">
        <v>0.955777060227432</v>
      </c>
      <c r="P2050" s="13" t="n">
        <v>0.135757405587533</v>
      </c>
      <c r="Q2050" s="13" t="n">
        <v>-0.239889019314908</v>
      </c>
      <c r="R2050" s="13" t="n">
        <v>-0.147266313932981</v>
      </c>
      <c r="S2050" s="11" t="n">
        <v>1</v>
      </c>
      <c r="T2050" s="13" t="n">
        <v>-0.0689655172413793</v>
      </c>
      <c r="U2050" s="13" t="n">
        <v>-0.0694368507381082</v>
      </c>
      <c r="V2050" s="11" t="n">
        <v>0</v>
      </c>
      <c r="W2050" s="13"/>
      <c r="X2050" s="11"/>
      <c r="Y2050" s="11"/>
      <c r="Z2050" s="11"/>
      <c r="AA2050" s="11"/>
      <c r="AB2050" s="10" t="s">
        <v>516</v>
      </c>
      <c r="AC2050" s="11" t="n">
        <v>27</v>
      </c>
      <c r="AD2050" s="11" t="n">
        <v>41</v>
      </c>
      <c r="AE2050" s="11" t="n">
        <v>35</v>
      </c>
      <c r="AF2050" s="11" t="n">
        <v>7</v>
      </c>
      <c r="AG2050" s="11" t="n">
        <v>25</v>
      </c>
      <c r="AH2050" s="11" t="n">
        <v>0</v>
      </c>
      <c r="AI2050" s="13" t="n">
        <v>0.2</v>
      </c>
      <c r="AJ2050" s="13" t="n">
        <v>0.303703703703704</v>
      </c>
      <c r="AK2050" s="13" t="n">
        <v>0.259259259259259</v>
      </c>
      <c r="AL2050" s="13" t="n">
        <v>0.0518518518518519</v>
      </c>
      <c r="AM2050" s="13" t="n">
        <v>0.185185185185185</v>
      </c>
      <c r="AN2050" s="11" t="n">
        <v>5</v>
      </c>
      <c r="AO2050" s="13" t="n">
        <v>0.0357142857142857</v>
      </c>
      <c r="AP2050" s="11" t="n">
        <v>13</v>
      </c>
      <c r="AQ2050" s="11" t="n">
        <v>3</v>
      </c>
      <c r="AR2050" s="13" t="n">
        <v>0.0866666666666667</v>
      </c>
      <c r="AS2050" s="13" t="n">
        <v>0.02</v>
      </c>
      <c r="AT2050" s="14" t="n">
        <f aca="false">SUMIFS(시도_소아과개폐업!$C$5:$C$293,시도_소아과개폐업!$A$5:$A$293,$D2050,시도_소아과개폐업!$B$5:$B$293,$B2050)</f>
        <v>4</v>
      </c>
      <c r="AU2050" s="14" t="n">
        <f aca="false">SUMIFS(시도_소아과개폐업!$D$5:$D$293,시도_소아과개폐업!$A$5:$A$293,$D2050,시도_소아과개폐업!$B$5:$B$293,$B2050)</f>
        <v>8</v>
      </c>
      <c r="AV2050" s="14" t="n">
        <f aca="false">SUMIFS(시도_소아과개폐업!$F$5:$F$293,시도_소아과개폐업!$A$5:$A$293,$D2050,시도_소아과개폐업!$B$5:$B$293,$B2050)</f>
        <v>-4</v>
      </c>
      <c r="AW2050" s="15" t="n">
        <f aca="false">SUMIFS(시도_소아과개폐업!$G$5:$G$293,시도_소아과개폐업!$A$5:$A$293,$D2050,시도_소아과개폐업!$B$5:$B$293,$B2050)</f>
        <v>0.123076923076923</v>
      </c>
      <c r="AX2050" s="14" t="n">
        <f aca="false">SUMIFS(시도_소아과개폐업!$H$5:$H$293,시도_소아과개폐업!$A$5:$A$293,$D2050,시도_소아과개폐업!$B$5:$B$293,$B2050)</f>
        <v>31</v>
      </c>
      <c r="AY2050" s="14" t="n">
        <f aca="false">SUMIFS(시군구_병원급!$E$5:$E$3668,시군구_병원급!$A$5:$A$3668,$A2050,시군구_병원급!$D$5:$D$3668,$D2050)</f>
        <v>0</v>
      </c>
      <c r="AZ2050" s="14" t="n">
        <f aca="false">SUMIFS(시군구_병원급!$F$5:$F$3668,시군구_병원급!$A$5:$A$3668,$A2050,시군구_병원급!$D$5:$D$3668,$D2050)</f>
        <v>2</v>
      </c>
      <c r="BA2050" s="14" t="n">
        <f aca="false">SUMIFS(시군구_병원급!$G$5:$G$3668,시군구_병원급!$A$5:$A$3668,$A2050,시군구_병원급!$D$5:$D$3668,$D2050)</f>
        <v>9</v>
      </c>
      <c r="BB2050" s="14" t="n">
        <f aca="false">SUMIFS(시군구_병원급!$H$5:$H$3668,시군구_병원급!$A$5:$A$3668,$A2050,시군구_병원급!$D$5:$D$3668,$D2050)</f>
        <v>20</v>
      </c>
      <c r="BC2050" s="16" t="n">
        <f aca="false">K2050+AY2050</f>
        <v>14</v>
      </c>
      <c r="BD2050" s="17" t="n">
        <f aca="false">IF(E2050=0,"",(K2050+AY2050)/E2050*1000)</f>
        <v>1.9654639898919</v>
      </c>
      <c r="BE2050" s="16" t="n">
        <f aca="false">AY2050-SUMIFS(시군구_병원급!$E$5:$E$3668,시군구_병원급!$A$5:$A$3668,$A2050,시군구_병원급!$D$5:$D$3668,$D2050-3)</f>
        <v>0</v>
      </c>
      <c r="BF2050" s="16" t="n">
        <f aca="false">IF(AY2050=0,1,0)</f>
        <v>1</v>
      </c>
      <c r="BG2050" s="16" t="n">
        <f aca="false">IF(K2050+AY2050=0,1,0)</f>
        <v>0</v>
      </c>
      <c r="BH2050" s="16" t="n">
        <f aca="false">AF2050+AG2050+AH2050</f>
        <v>32</v>
      </c>
      <c r="BI2050" s="18" t="n">
        <f aca="false">IF(H2050=0,"",BH2050/H2050)</f>
        <v>0.237037037037037</v>
      </c>
      <c r="BJ2050" s="16" t="n">
        <f aca="false">IF(AP2050="","",AP2050+AN2050)</f>
        <v>18</v>
      </c>
    </row>
    <row r="2051" customFormat="false" ht="15" hidden="false" customHeight="true" outlineLevel="0" collapsed="false">
      <c r="A2051" s="9" t="s">
        <v>491</v>
      </c>
      <c r="B2051" s="10" t="s">
        <v>487</v>
      </c>
      <c r="C2051" s="10" t="s">
        <v>492</v>
      </c>
      <c r="D2051" s="9" t="n">
        <v>2024</v>
      </c>
      <c r="E2051" s="11" t="n">
        <v>6525</v>
      </c>
      <c r="F2051" s="11" t="n">
        <v>960</v>
      </c>
      <c r="G2051" s="11" t="n">
        <v>973</v>
      </c>
      <c r="H2051" s="11" t="n">
        <v>146</v>
      </c>
      <c r="I2051" s="11" t="n">
        <v>6899</v>
      </c>
      <c r="J2051" s="11" t="n">
        <v>4057</v>
      </c>
      <c r="K2051" s="11" t="n">
        <v>9</v>
      </c>
      <c r="L2051" s="12" t="n">
        <v>22.3754789272031</v>
      </c>
      <c r="M2051" s="12" t="n">
        <v>1.37931034482759</v>
      </c>
      <c r="N2051" s="13" t="n">
        <v>0.588056240034788</v>
      </c>
      <c r="O2051" s="13" t="n">
        <v>1.05731800766284</v>
      </c>
      <c r="P2051" s="13" t="n">
        <v>0.14911877394636</v>
      </c>
      <c r="Q2051" s="13" t="n">
        <v>-0.235321692253604</v>
      </c>
      <c r="R2051" s="13" t="n">
        <v>-0.0889513108614233</v>
      </c>
      <c r="S2051" s="11" t="n">
        <v>1</v>
      </c>
      <c r="T2051" s="13" t="n">
        <v>-0.0266666666666666</v>
      </c>
      <c r="U2051" s="13" t="n">
        <v>-0.0262526464361327</v>
      </c>
      <c r="V2051" s="11" t="n">
        <v>0</v>
      </c>
      <c r="W2051" s="13"/>
      <c r="X2051" s="11"/>
      <c r="Y2051" s="11"/>
      <c r="Z2051" s="11"/>
      <c r="AA2051" s="11"/>
      <c r="AB2051" s="10" t="s">
        <v>516</v>
      </c>
      <c r="AC2051" s="11" t="n">
        <v>20</v>
      </c>
      <c r="AD2051" s="11" t="n">
        <v>42</v>
      </c>
      <c r="AE2051" s="11" t="n">
        <v>49</v>
      </c>
      <c r="AF2051" s="11" t="n">
        <v>6</v>
      </c>
      <c r="AG2051" s="11" t="n">
        <v>29</v>
      </c>
      <c r="AH2051" s="11" t="n">
        <v>0</v>
      </c>
      <c r="AI2051" s="13" t="n">
        <v>0.136986301369863</v>
      </c>
      <c r="AJ2051" s="13" t="n">
        <v>0.287671232876712</v>
      </c>
      <c r="AK2051" s="13" t="n">
        <v>0.335616438356164</v>
      </c>
      <c r="AL2051" s="13" t="n">
        <v>0.0410958904109589</v>
      </c>
      <c r="AM2051" s="13" t="n">
        <v>0.198630136986301</v>
      </c>
      <c r="AN2051" s="11" t="n">
        <v>2</v>
      </c>
      <c r="AO2051" s="13" t="n">
        <v>0.0135135135135135</v>
      </c>
      <c r="AP2051" s="11" t="n">
        <v>9</v>
      </c>
      <c r="AQ2051" s="11" t="n">
        <v>4</v>
      </c>
      <c r="AR2051" s="13" t="n">
        <v>0.0588235294117647</v>
      </c>
      <c r="AS2051" s="13" t="n">
        <v>0.0261437908496732</v>
      </c>
      <c r="AT2051" s="14" t="n">
        <f aca="false">SUMIFS(시도_소아과개폐업!$C$5:$C$293,시도_소아과개폐업!$A$5:$A$293,$D2051,시도_소아과개폐업!$B$5:$B$293,$B2051)</f>
        <v>4</v>
      </c>
      <c r="AU2051" s="14" t="n">
        <f aca="false">SUMIFS(시도_소아과개폐업!$D$5:$D$293,시도_소아과개폐업!$A$5:$A$293,$D2051,시도_소아과개폐업!$B$5:$B$293,$B2051)</f>
        <v>8</v>
      </c>
      <c r="AV2051" s="14" t="n">
        <f aca="false">SUMIFS(시도_소아과개폐업!$F$5:$F$293,시도_소아과개폐업!$A$5:$A$293,$D2051,시도_소아과개폐업!$B$5:$B$293,$B2051)</f>
        <v>-4</v>
      </c>
      <c r="AW2051" s="15" t="n">
        <f aca="false">SUMIFS(시도_소아과개폐업!$G$5:$G$293,시도_소아과개폐업!$A$5:$A$293,$D2051,시도_소아과개폐업!$B$5:$B$293,$B2051)</f>
        <v>0.123076923076923</v>
      </c>
      <c r="AX2051" s="14" t="n">
        <f aca="false">SUMIFS(시도_소아과개폐업!$H$5:$H$293,시도_소아과개폐업!$A$5:$A$293,$D2051,시도_소아과개폐업!$B$5:$B$293,$B2051)</f>
        <v>31</v>
      </c>
      <c r="AY2051" s="14" t="n">
        <f aca="false">SUMIFS(시군구_병원급!$E$5:$E$3668,시군구_병원급!$A$5:$A$3668,$A2051,시군구_병원급!$D$5:$D$3668,$D2051)</f>
        <v>2</v>
      </c>
      <c r="AZ2051" s="14" t="n">
        <f aca="false">SUMIFS(시군구_병원급!$F$5:$F$3668,시군구_병원급!$A$5:$A$3668,$A2051,시군구_병원급!$D$5:$D$3668,$D2051)</f>
        <v>2</v>
      </c>
      <c r="BA2051" s="14" t="n">
        <f aca="false">SUMIFS(시군구_병원급!$G$5:$G$3668,시군구_병원급!$A$5:$A$3668,$A2051,시군구_병원급!$D$5:$D$3668,$D2051)</f>
        <v>8</v>
      </c>
      <c r="BB2051" s="14" t="n">
        <f aca="false">SUMIFS(시군구_병원급!$H$5:$H$3668,시군구_병원급!$A$5:$A$3668,$A2051,시군구_병원급!$D$5:$D$3668,$D2051)</f>
        <v>23</v>
      </c>
      <c r="BC2051" s="16" t="n">
        <f aca="false">K2051+AY2051</f>
        <v>11</v>
      </c>
      <c r="BD2051" s="17" t="n">
        <f aca="false">IF(E2051=0,"",(K2051+AY2051)/E2051*1000)</f>
        <v>1.68582375478927</v>
      </c>
      <c r="BE2051" s="16" t="n">
        <f aca="false">AY2051-SUMIFS(시군구_병원급!$E$5:$E$3668,시군구_병원급!$A$5:$A$3668,$A2051,시군구_병원급!$D$5:$D$3668,$D2051-3)</f>
        <v>-3</v>
      </c>
      <c r="BF2051" s="16" t="n">
        <f aca="false">IF(AY2051=0,1,0)</f>
        <v>0</v>
      </c>
      <c r="BG2051" s="16" t="n">
        <f aca="false">IF(K2051+AY2051=0,1,0)</f>
        <v>0</v>
      </c>
      <c r="BH2051" s="16" t="n">
        <f aca="false">AF2051+AG2051+AH2051</f>
        <v>35</v>
      </c>
      <c r="BI2051" s="18" t="n">
        <f aca="false">IF(H2051=0,"",BH2051/H2051)</f>
        <v>0.23972602739726</v>
      </c>
      <c r="BJ2051" s="16" t="n">
        <f aca="false">IF(AP2051="","",AP2051+AN2051)</f>
        <v>11</v>
      </c>
    </row>
    <row r="2052" customFormat="false" ht="15" hidden="false" customHeight="true" outlineLevel="0" collapsed="false">
      <c r="A2052" s="9" t="s">
        <v>493</v>
      </c>
      <c r="B2052" s="10" t="s">
        <v>487</v>
      </c>
      <c r="C2052" s="10" t="s">
        <v>494</v>
      </c>
      <c r="D2052" s="9" t="n">
        <v>2024</v>
      </c>
      <c r="E2052" s="11" t="n">
        <v>2243</v>
      </c>
      <c r="F2052" s="11" t="n">
        <v>334</v>
      </c>
      <c r="G2052" s="11" t="n">
        <v>352</v>
      </c>
      <c r="H2052" s="11" t="n">
        <v>47</v>
      </c>
      <c r="I2052" s="11" t="n">
        <v>2359</v>
      </c>
      <c r="J2052" s="11" t="n">
        <v>1459</v>
      </c>
      <c r="K2052" s="11" t="n">
        <v>2</v>
      </c>
      <c r="L2052" s="12" t="n">
        <v>20.9540793580027</v>
      </c>
      <c r="M2052" s="12" t="n">
        <v>0.891662951404369</v>
      </c>
      <c r="N2052" s="13" t="n">
        <v>0.618482407799915</v>
      </c>
      <c r="O2052" s="13" t="n">
        <v>1.05171645118145</v>
      </c>
      <c r="P2052" s="13" t="n">
        <v>0.156932679447169</v>
      </c>
      <c r="Q2052" s="13" t="n">
        <v>-0.207420494699647</v>
      </c>
      <c r="R2052" s="13" t="n">
        <v>-0.0140056022408963</v>
      </c>
      <c r="S2052" s="11" t="n">
        <v>-1</v>
      </c>
      <c r="T2052" s="13" t="n">
        <v>-0.0408163265306123</v>
      </c>
      <c r="U2052" s="13" t="n">
        <v>-0.0191268191268191</v>
      </c>
      <c r="V2052" s="11" t="n">
        <v>0</v>
      </c>
      <c r="W2052" s="13"/>
      <c r="X2052" s="11"/>
      <c r="Y2052" s="11"/>
      <c r="Z2052" s="11"/>
      <c r="AA2052" s="11"/>
      <c r="AB2052" s="10" t="s">
        <v>516</v>
      </c>
      <c r="AC2052" s="11" t="n">
        <v>8</v>
      </c>
      <c r="AD2052" s="11" t="n">
        <v>13</v>
      </c>
      <c r="AE2052" s="11" t="n">
        <v>12</v>
      </c>
      <c r="AF2052" s="11" t="n">
        <v>1</v>
      </c>
      <c r="AG2052" s="11" t="n">
        <v>13</v>
      </c>
      <c r="AH2052" s="11" t="n">
        <v>0</v>
      </c>
      <c r="AI2052" s="13" t="n">
        <v>0.170212765957447</v>
      </c>
      <c r="AJ2052" s="13" t="n">
        <v>0.276595744680851</v>
      </c>
      <c r="AK2052" s="13" t="n">
        <v>0.25531914893617</v>
      </c>
      <c r="AL2052" s="13" t="n">
        <v>0.0212765957446809</v>
      </c>
      <c r="AM2052" s="13" t="n">
        <v>0.276595744680851</v>
      </c>
      <c r="AN2052" s="11" t="n">
        <v>0</v>
      </c>
      <c r="AO2052" s="13" t="n">
        <v>0</v>
      </c>
      <c r="AP2052" s="11" t="n">
        <v>3</v>
      </c>
      <c r="AQ2052" s="11" t="n">
        <v>1</v>
      </c>
      <c r="AR2052" s="13" t="n">
        <v>0.0612244897959184</v>
      </c>
      <c r="AS2052" s="13" t="n">
        <v>0.0204081632653061</v>
      </c>
      <c r="AT2052" s="14" t="n">
        <f aca="false">SUMIFS(시도_소아과개폐업!$C$5:$C$293,시도_소아과개폐업!$A$5:$A$293,$D2052,시도_소아과개폐업!$B$5:$B$293,$B2052)</f>
        <v>4</v>
      </c>
      <c r="AU2052" s="14" t="n">
        <f aca="false">SUMIFS(시도_소아과개폐업!$D$5:$D$293,시도_소아과개폐업!$A$5:$A$293,$D2052,시도_소아과개폐업!$B$5:$B$293,$B2052)</f>
        <v>8</v>
      </c>
      <c r="AV2052" s="14" t="n">
        <f aca="false">SUMIFS(시도_소아과개폐업!$F$5:$F$293,시도_소아과개폐업!$A$5:$A$293,$D2052,시도_소아과개폐업!$B$5:$B$293,$B2052)</f>
        <v>-4</v>
      </c>
      <c r="AW2052" s="15" t="n">
        <f aca="false">SUMIFS(시도_소아과개폐업!$G$5:$G$293,시도_소아과개폐업!$A$5:$A$293,$D2052,시도_소아과개폐업!$B$5:$B$293,$B2052)</f>
        <v>0.123076923076923</v>
      </c>
      <c r="AX2052" s="14" t="n">
        <f aca="false">SUMIFS(시도_소아과개폐업!$H$5:$H$293,시도_소아과개폐업!$A$5:$A$293,$D2052,시도_소아과개폐업!$B$5:$B$293,$B2052)</f>
        <v>31</v>
      </c>
      <c r="AY2052" s="14" t="n">
        <f aca="false">SUMIFS(시군구_병원급!$E$5:$E$3668,시군구_병원급!$A$5:$A$3668,$A2052,시군구_병원급!$D$5:$D$3668,$D2052)</f>
        <v>3</v>
      </c>
      <c r="AZ2052" s="14" t="n">
        <f aca="false">SUMIFS(시군구_병원급!$F$5:$F$3668,시군구_병원급!$A$5:$A$3668,$A2052,시군구_병원급!$D$5:$D$3668,$D2052)</f>
        <v>2</v>
      </c>
      <c r="BA2052" s="14" t="n">
        <f aca="false">SUMIFS(시군구_병원급!$G$5:$G$3668,시군구_병원급!$A$5:$A$3668,$A2052,시군구_병원급!$D$5:$D$3668,$D2052)</f>
        <v>5</v>
      </c>
      <c r="BB2052" s="14" t="n">
        <f aca="false">SUMIFS(시군구_병원급!$H$5:$H$3668,시군구_병원급!$A$5:$A$3668,$A2052,시군구_병원급!$D$5:$D$3668,$D2052)</f>
        <v>11</v>
      </c>
      <c r="BC2052" s="16" t="n">
        <f aca="false">K2052+AY2052</f>
        <v>5</v>
      </c>
      <c r="BD2052" s="17" t="n">
        <f aca="false">IF(E2052=0,"",(K2052+AY2052)/E2052*1000)</f>
        <v>2.22915737851092</v>
      </c>
      <c r="BE2052" s="16" t="n">
        <f aca="false">AY2052-SUMIFS(시군구_병원급!$E$5:$E$3668,시군구_병원급!$A$5:$A$3668,$A2052,시군구_병원급!$D$5:$D$3668,$D2052-3)</f>
        <v>0</v>
      </c>
      <c r="BF2052" s="16" t="n">
        <f aca="false">IF(AY2052=0,1,0)</f>
        <v>0</v>
      </c>
      <c r="BG2052" s="16" t="n">
        <f aca="false">IF(K2052+AY2052=0,1,0)</f>
        <v>0</v>
      </c>
      <c r="BH2052" s="16" t="n">
        <f aca="false">AF2052+AG2052+AH2052</f>
        <v>14</v>
      </c>
      <c r="BI2052" s="18" t="n">
        <f aca="false">IF(H2052=0,"",BH2052/H2052)</f>
        <v>0.297872340425532</v>
      </c>
      <c r="BJ2052" s="16" t="n">
        <f aca="false">IF(AP2052="","",AP2052+AN2052)</f>
        <v>3</v>
      </c>
    </row>
    <row r="2053" customFormat="false" ht="15" hidden="false" customHeight="true" outlineLevel="0" collapsed="false">
      <c r="A2053" s="9" t="s">
        <v>495</v>
      </c>
      <c r="B2053" s="10" t="s">
        <v>487</v>
      </c>
      <c r="C2053" s="10" t="s">
        <v>496</v>
      </c>
      <c r="D2053" s="9" t="n">
        <v>2024</v>
      </c>
      <c r="E2053" s="11" t="n">
        <v>1748</v>
      </c>
      <c r="F2053" s="11" t="n">
        <v>259</v>
      </c>
      <c r="G2053" s="11" t="n">
        <v>269</v>
      </c>
      <c r="H2053" s="11" t="n">
        <v>47</v>
      </c>
      <c r="I2053" s="11" t="n">
        <v>2472</v>
      </c>
      <c r="J2053" s="11" t="n">
        <v>1447</v>
      </c>
      <c r="K2053" s="11" t="n">
        <v>2</v>
      </c>
      <c r="L2053" s="12" t="n">
        <v>26.8878718535469</v>
      </c>
      <c r="M2053" s="12" t="n">
        <v>1.1441647597254</v>
      </c>
      <c r="N2053" s="13" t="n">
        <v>0.585355987055016</v>
      </c>
      <c r="O2053" s="13" t="n">
        <v>1.4141876430206</v>
      </c>
      <c r="P2053" s="13" t="n">
        <v>0.153890160183066</v>
      </c>
      <c r="Q2053" s="13" t="n">
        <v>-0.279175257731959</v>
      </c>
      <c r="R2053" s="13" t="n">
        <v>-0.215743440233236</v>
      </c>
      <c r="S2053" s="11" t="n">
        <v>0</v>
      </c>
      <c r="T2053" s="13" t="n">
        <v>0</v>
      </c>
      <c r="U2053" s="13" t="n">
        <v>-0.0429732868757259</v>
      </c>
      <c r="V2053" s="11" t="n">
        <v>0</v>
      </c>
      <c r="W2053" s="13"/>
      <c r="X2053" s="11"/>
      <c r="Y2053" s="11"/>
      <c r="Z2053" s="11"/>
      <c r="AA2053" s="11"/>
      <c r="AB2053" s="10" t="s">
        <v>516</v>
      </c>
      <c r="AC2053" s="11" t="n">
        <v>7</v>
      </c>
      <c r="AD2053" s="11" t="n">
        <v>14</v>
      </c>
      <c r="AE2053" s="11" t="n">
        <v>13</v>
      </c>
      <c r="AF2053" s="11" t="n">
        <v>0</v>
      </c>
      <c r="AG2053" s="11" t="n">
        <v>13</v>
      </c>
      <c r="AH2053" s="11" t="n">
        <v>0</v>
      </c>
      <c r="AI2053" s="13" t="n">
        <v>0.148936170212766</v>
      </c>
      <c r="AJ2053" s="13" t="n">
        <v>0.297872340425532</v>
      </c>
      <c r="AK2053" s="13" t="n">
        <v>0.276595744680851</v>
      </c>
      <c r="AL2053" s="13" t="n">
        <v>0</v>
      </c>
      <c r="AM2053" s="13" t="n">
        <v>0.276595744680851</v>
      </c>
      <c r="AN2053" s="11" t="n">
        <v>4</v>
      </c>
      <c r="AO2053" s="13" t="n">
        <v>0.0784313725490196</v>
      </c>
      <c r="AP2053" s="11" t="n">
        <v>2</v>
      </c>
      <c r="AQ2053" s="11" t="n">
        <v>2</v>
      </c>
      <c r="AR2053" s="13" t="n">
        <v>0.0392156862745098</v>
      </c>
      <c r="AS2053" s="13" t="n">
        <v>0.0392156862745098</v>
      </c>
      <c r="AT2053" s="14" t="n">
        <f aca="false">SUMIFS(시도_소아과개폐업!$C$5:$C$293,시도_소아과개폐업!$A$5:$A$293,$D2053,시도_소아과개폐업!$B$5:$B$293,$B2053)</f>
        <v>4</v>
      </c>
      <c r="AU2053" s="14" t="n">
        <f aca="false">SUMIFS(시도_소아과개폐업!$D$5:$D$293,시도_소아과개폐업!$A$5:$A$293,$D2053,시도_소아과개폐업!$B$5:$B$293,$B2053)</f>
        <v>8</v>
      </c>
      <c r="AV2053" s="14" t="n">
        <f aca="false">SUMIFS(시도_소아과개폐업!$F$5:$F$293,시도_소아과개폐업!$A$5:$A$293,$D2053,시도_소아과개폐업!$B$5:$B$293,$B2053)</f>
        <v>-4</v>
      </c>
      <c r="AW2053" s="15" t="n">
        <f aca="false">SUMIFS(시도_소아과개폐업!$G$5:$G$293,시도_소아과개폐업!$A$5:$A$293,$D2053,시도_소아과개폐업!$B$5:$B$293,$B2053)</f>
        <v>0.123076923076923</v>
      </c>
      <c r="AX2053" s="14" t="n">
        <f aca="false">SUMIFS(시도_소아과개폐업!$H$5:$H$293,시도_소아과개폐업!$A$5:$A$293,$D2053,시도_소아과개폐업!$B$5:$B$293,$B2053)</f>
        <v>31</v>
      </c>
      <c r="AY2053" s="14" t="n">
        <f aca="false">SUMIFS(시군구_병원급!$E$5:$E$3668,시군구_병원급!$A$5:$A$3668,$A2053,시군구_병원급!$D$5:$D$3668,$D2053)</f>
        <v>1</v>
      </c>
      <c r="AZ2053" s="14" t="n">
        <f aca="false">SUMIFS(시군구_병원급!$F$5:$F$3668,시군구_병원급!$A$5:$A$3668,$A2053,시군구_병원급!$D$5:$D$3668,$D2053)</f>
        <v>1</v>
      </c>
      <c r="BA2053" s="14" t="n">
        <f aca="false">SUMIFS(시군구_병원급!$G$5:$G$3668,시군구_병원급!$A$5:$A$3668,$A2053,시군구_병원급!$D$5:$D$3668,$D2053)</f>
        <v>2</v>
      </c>
      <c r="BB2053" s="14" t="n">
        <f aca="false">SUMIFS(시군구_병원급!$H$5:$H$3668,시군구_병원급!$A$5:$A$3668,$A2053,시군구_병원급!$D$5:$D$3668,$D2053)</f>
        <v>7</v>
      </c>
      <c r="BC2053" s="16" t="n">
        <f aca="false">K2053+AY2053</f>
        <v>3</v>
      </c>
      <c r="BD2053" s="17" t="n">
        <f aca="false">IF(E2053=0,"",(K2053+AY2053)/E2053*1000)</f>
        <v>1.7162471395881</v>
      </c>
      <c r="BE2053" s="16" t="n">
        <f aca="false">AY2053-SUMIFS(시군구_병원급!$E$5:$E$3668,시군구_병원급!$A$5:$A$3668,$A2053,시군구_병원급!$D$5:$D$3668,$D2053-3)</f>
        <v>0</v>
      </c>
      <c r="BF2053" s="16" t="n">
        <f aca="false">IF(AY2053=0,1,0)</f>
        <v>0</v>
      </c>
      <c r="BG2053" s="16" t="n">
        <f aca="false">IF(K2053+AY2053=0,1,0)</f>
        <v>0</v>
      </c>
      <c r="BH2053" s="16" t="n">
        <f aca="false">AF2053+AG2053+AH2053</f>
        <v>13</v>
      </c>
      <c r="BI2053" s="18" t="n">
        <f aca="false">IF(H2053=0,"",BH2053/H2053)</f>
        <v>0.276595744680851</v>
      </c>
      <c r="BJ2053" s="16" t="n">
        <f aca="false">IF(AP2053="","",AP2053+AN2053)</f>
        <v>6</v>
      </c>
    </row>
    <row r="2054" customFormat="false" ht="15" hidden="false" customHeight="true" outlineLevel="0" collapsed="false">
      <c r="A2054" s="9" t="s">
        <v>497</v>
      </c>
      <c r="B2054" s="10" t="s">
        <v>487</v>
      </c>
      <c r="C2054" s="10" t="s">
        <v>498</v>
      </c>
      <c r="D2054" s="9" t="n">
        <v>2024</v>
      </c>
      <c r="E2054" s="11" t="n">
        <v>1946</v>
      </c>
      <c r="F2054" s="11" t="n">
        <v>345</v>
      </c>
      <c r="G2054" s="11" t="n">
        <v>348</v>
      </c>
      <c r="H2054" s="11" t="n">
        <v>32</v>
      </c>
      <c r="I2054" s="11" t="n">
        <v>1374</v>
      </c>
      <c r="J2054" s="11" t="n">
        <v>864</v>
      </c>
      <c r="K2054" s="11" t="n">
        <v>3</v>
      </c>
      <c r="L2054" s="12" t="n">
        <v>16.4439876670093</v>
      </c>
      <c r="M2054" s="12" t="n">
        <v>1.54162384378212</v>
      </c>
      <c r="N2054" s="13" t="n">
        <v>0.62882096069869</v>
      </c>
      <c r="O2054" s="13" t="n">
        <v>0.70606372045221</v>
      </c>
      <c r="P2054" s="13" t="n">
        <v>0.178828365878726</v>
      </c>
      <c r="Q2054" s="13" t="n">
        <v>0.0367607884922749</v>
      </c>
      <c r="R2054" s="13" t="n">
        <v>0.29368029739777</v>
      </c>
      <c r="S2054" s="11" t="n">
        <v>0</v>
      </c>
      <c r="T2054" s="13" t="n">
        <v>0</v>
      </c>
      <c r="U2054" s="13" t="n">
        <v>-0.0614754098360656</v>
      </c>
      <c r="V2054" s="11" t="n">
        <v>0</v>
      </c>
      <c r="W2054" s="13"/>
      <c r="X2054" s="11"/>
      <c r="Y2054" s="11"/>
      <c r="Z2054" s="11"/>
      <c r="AA2054" s="11"/>
      <c r="AB2054" s="10" t="s">
        <v>516</v>
      </c>
      <c r="AC2054" s="11" t="n">
        <v>11</v>
      </c>
      <c r="AD2054" s="11" t="n">
        <v>3</v>
      </c>
      <c r="AE2054" s="11" t="n">
        <v>7</v>
      </c>
      <c r="AF2054" s="11" t="n">
        <v>0</v>
      </c>
      <c r="AG2054" s="11" t="n">
        <v>11</v>
      </c>
      <c r="AH2054" s="11" t="n">
        <v>0</v>
      </c>
      <c r="AI2054" s="13" t="n">
        <v>0.34375</v>
      </c>
      <c r="AJ2054" s="13" t="n">
        <v>0.09375</v>
      </c>
      <c r="AK2054" s="13" t="n">
        <v>0.21875</v>
      </c>
      <c r="AL2054" s="13" t="n">
        <v>0</v>
      </c>
      <c r="AM2054" s="13" t="n">
        <v>0.34375</v>
      </c>
      <c r="AN2054" s="11" t="n">
        <v>3</v>
      </c>
      <c r="AO2054" s="13" t="n">
        <v>0.0857142857142857</v>
      </c>
      <c r="AP2054" s="11" t="n">
        <v>5</v>
      </c>
      <c r="AQ2054" s="11" t="n">
        <v>6</v>
      </c>
      <c r="AR2054" s="13" t="n">
        <v>0.147058823529412</v>
      </c>
      <c r="AS2054" s="13" t="n">
        <v>0.176470588235294</v>
      </c>
      <c r="AT2054" s="14" t="n">
        <f aca="false">SUMIFS(시도_소아과개폐업!$C$5:$C$293,시도_소아과개폐업!$A$5:$A$293,$D2054,시도_소아과개폐업!$B$5:$B$293,$B2054)</f>
        <v>4</v>
      </c>
      <c r="AU2054" s="14" t="n">
        <f aca="false">SUMIFS(시도_소아과개폐업!$D$5:$D$293,시도_소아과개폐업!$A$5:$A$293,$D2054,시도_소아과개폐업!$B$5:$B$293,$B2054)</f>
        <v>8</v>
      </c>
      <c r="AV2054" s="14" t="n">
        <f aca="false">SUMIFS(시도_소아과개폐업!$F$5:$F$293,시도_소아과개폐업!$A$5:$A$293,$D2054,시도_소아과개폐업!$B$5:$B$293,$B2054)</f>
        <v>-4</v>
      </c>
      <c r="AW2054" s="15" t="n">
        <f aca="false">SUMIFS(시도_소아과개폐업!$G$5:$G$293,시도_소아과개폐업!$A$5:$A$293,$D2054,시도_소아과개폐업!$B$5:$B$293,$B2054)</f>
        <v>0.123076923076923</v>
      </c>
      <c r="AX2054" s="14" t="n">
        <f aca="false">SUMIFS(시도_소아과개폐업!$H$5:$H$293,시도_소아과개폐업!$A$5:$A$293,$D2054,시도_소아과개폐업!$B$5:$B$293,$B2054)</f>
        <v>31</v>
      </c>
      <c r="AY2054" s="14" t="n">
        <f aca="false">SUMIFS(시군구_병원급!$E$5:$E$3668,시군구_병원급!$A$5:$A$3668,$A2054,시군구_병원급!$D$5:$D$3668,$D2054)</f>
        <v>1</v>
      </c>
      <c r="AZ2054" s="14" t="n">
        <f aca="false">SUMIFS(시군구_병원급!$F$5:$F$3668,시군구_병원급!$A$5:$A$3668,$A2054,시군구_병원급!$D$5:$D$3668,$D2054)</f>
        <v>0</v>
      </c>
      <c r="BA2054" s="14" t="n">
        <f aca="false">SUMIFS(시군구_병원급!$G$5:$G$3668,시군구_병원급!$A$5:$A$3668,$A2054,시군구_병원급!$D$5:$D$3668,$D2054)</f>
        <v>3</v>
      </c>
      <c r="BB2054" s="14" t="n">
        <f aca="false">SUMIFS(시군구_병원급!$H$5:$H$3668,시군구_병원급!$A$5:$A$3668,$A2054,시군구_병원급!$D$5:$D$3668,$D2054)</f>
        <v>13</v>
      </c>
      <c r="BC2054" s="16" t="n">
        <f aca="false">K2054+AY2054</f>
        <v>4</v>
      </c>
      <c r="BD2054" s="17" t="n">
        <f aca="false">IF(E2054=0,"",(K2054+AY2054)/E2054*1000)</f>
        <v>2.05549845837616</v>
      </c>
      <c r="BE2054" s="16" t="n">
        <f aca="false">AY2054-SUMIFS(시군구_병원급!$E$5:$E$3668,시군구_병원급!$A$5:$A$3668,$A2054,시군구_병원급!$D$5:$D$3668,$D2054-3)</f>
        <v>0</v>
      </c>
      <c r="BF2054" s="16" t="n">
        <f aca="false">IF(AY2054=0,1,0)</f>
        <v>0</v>
      </c>
      <c r="BG2054" s="16" t="n">
        <f aca="false">IF(K2054+AY2054=0,1,0)</f>
        <v>0</v>
      </c>
      <c r="BH2054" s="16" t="n">
        <f aca="false">AF2054+AG2054+AH2054</f>
        <v>11</v>
      </c>
      <c r="BI2054" s="18" t="n">
        <f aca="false">IF(H2054=0,"",BH2054/H2054)</f>
        <v>0.34375</v>
      </c>
      <c r="BJ2054" s="16" t="n">
        <f aca="false">IF(AP2054="","",AP2054+AN2054)</f>
        <v>8</v>
      </c>
    </row>
    <row r="2055" customFormat="false" ht="15" hidden="false" customHeight="true" outlineLevel="0" collapsed="false">
      <c r="A2055" s="9" t="s">
        <v>499</v>
      </c>
      <c r="B2055" s="10" t="s">
        <v>487</v>
      </c>
      <c r="C2055" s="10" t="s">
        <v>500</v>
      </c>
      <c r="D2055" s="9" t="n">
        <v>2024</v>
      </c>
      <c r="E2055" s="11" t="n">
        <v>3107</v>
      </c>
      <c r="F2055" s="11" t="n">
        <v>541</v>
      </c>
      <c r="G2055" s="11" t="n">
        <v>544</v>
      </c>
      <c r="H2055" s="11" t="n">
        <v>59</v>
      </c>
      <c r="I2055" s="11" t="n">
        <v>2966</v>
      </c>
      <c r="J2055" s="11" t="n">
        <v>1770</v>
      </c>
      <c r="K2055" s="11" t="n">
        <v>5</v>
      </c>
      <c r="L2055" s="12" t="n">
        <v>18.9893788220148</v>
      </c>
      <c r="M2055" s="12" t="n">
        <v>1.60926939169617</v>
      </c>
      <c r="N2055" s="13" t="n">
        <v>0.596763317599461</v>
      </c>
      <c r="O2055" s="13" t="n">
        <v>0.954618603154168</v>
      </c>
      <c r="P2055" s="13" t="n">
        <v>0.175088509816543</v>
      </c>
      <c r="Q2055" s="13" t="n">
        <v>0.00680492546986389</v>
      </c>
      <c r="R2055" s="13" t="n">
        <v>0.581395348837209</v>
      </c>
      <c r="S2055" s="11" t="n">
        <v>0</v>
      </c>
      <c r="T2055" s="13" t="n">
        <v>-0.0634920634920635</v>
      </c>
      <c r="U2055" s="13" t="n">
        <v>-0.0637626262626263</v>
      </c>
      <c r="V2055" s="11" t="n">
        <v>0</v>
      </c>
      <c r="W2055" s="13"/>
      <c r="X2055" s="11"/>
      <c r="Y2055" s="11"/>
      <c r="Z2055" s="11"/>
      <c r="AA2055" s="11"/>
      <c r="AB2055" s="10" t="s">
        <v>516</v>
      </c>
      <c r="AC2055" s="11" t="n">
        <v>15</v>
      </c>
      <c r="AD2055" s="11" t="n">
        <v>20</v>
      </c>
      <c r="AE2055" s="11" t="n">
        <v>7</v>
      </c>
      <c r="AF2055" s="11" t="n">
        <v>3</v>
      </c>
      <c r="AG2055" s="11" t="n">
        <v>14</v>
      </c>
      <c r="AH2055" s="11" t="n">
        <v>0</v>
      </c>
      <c r="AI2055" s="13" t="n">
        <v>0.254237288135593</v>
      </c>
      <c r="AJ2055" s="13" t="n">
        <v>0.338983050847458</v>
      </c>
      <c r="AK2055" s="13" t="n">
        <v>0.11864406779661</v>
      </c>
      <c r="AL2055" s="13" t="n">
        <v>0.0508474576271187</v>
      </c>
      <c r="AM2055" s="13" t="n">
        <v>0.23728813559322</v>
      </c>
      <c r="AN2055" s="11" t="n">
        <v>6</v>
      </c>
      <c r="AO2055" s="13" t="n">
        <v>0.0923076923076923</v>
      </c>
      <c r="AP2055" s="11" t="n">
        <v>4</v>
      </c>
      <c r="AQ2055" s="11" t="n">
        <v>3</v>
      </c>
      <c r="AR2055" s="13" t="n">
        <v>0.0606060606060606</v>
      </c>
      <c r="AS2055" s="13" t="n">
        <v>0.0454545454545455</v>
      </c>
      <c r="AT2055" s="14" t="n">
        <f aca="false">SUMIFS(시도_소아과개폐업!$C$5:$C$293,시도_소아과개폐업!$A$5:$A$293,$D2055,시도_소아과개폐업!$B$5:$B$293,$B2055)</f>
        <v>4</v>
      </c>
      <c r="AU2055" s="14" t="n">
        <f aca="false">SUMIFS(시도_소아과개폐업!$D$5:$D$293,시도_소아과개폐업!$A$5:$A$293,$D2055,시도_소아과개폐업!$B$5:$B$293,$B2055)</f>
        <v>8</v>
      </c>
      <c r="AV2055" s="14" t="n">
        <f aca="false">SUMIFS(시도_소아과개폐업!$F$5:$F$293,시도_소아과개폐업!$A$5:$A$293,$D2055,시도_소아과개폐업!$B$5:$B$293,$B2055)</f>
        <v>-4</v>
      </c>
      <c r="AW2055" s="15" t="n">
        <f aca="false">SUMIFS(시도_소아과개폐업!$G$5:$G$293,시도_소아과개폐업!$A$5:$A$293,$D2055,시도_소아과개폐업!$B$5:$B$293,$B2055)</f>
        <v>0.123076923076923</v>
      </c>
      <c r="AX2055" s="14" t="n">
        <f aca="false">SUMIFS(시도_소아과개폐업!$H$5:$H$293,시도_소아과개폐업!$A$5:$A$293,$D2055,시도_소아과개폐업!$B$5:$B$293,$B2055)</f>
        <v>31</v>
      </c>
      <c r="AY2055" s="14" t="n">
        <f aca="false">SUMIFS(시군구_병원급!$E$5:$E$3668,시군구_병원급!$A$5:$A$3668,$A2055,시군구_병원급!$D$5:$D$3668,$D2055)</f>
        <v>2</v>
      </c>
      <c r="AZ2055" s="14" t="n">
        <f aca="false">SUMIFS(시군구_병원급!$F$5:$F$3668,시군구_병원급!$A$5:$A$3668,$A2055,시군구_병원급!$D$5:$D$3668,$D2055)</f>
        <v>0</v>
      </c>
      <c r="BA2055" s="14" t="n">
        <f aca="false">SUMIFS(시군구_병원급!$G$5:$G$3668,시군구_병원급!$A$5:$A$3668,$A2055,시군구_병원급!$D$5:$D$3668,$D2055)</f>
        <v>2</v>
      </c>
      <c r="BB2055" s="14" t="n">
        <f aca="false">SUMIFS(시군구_병원급!$H$5:$H$3668,시군구_병원급!$A$5:$A$3668,$A2055,시군구_병원급!$D$5:$D$3668,$D2055)</f>
        <v>10</v>
      </c>
      <c r="BC2055" s="16" t="n">
        <f aca="false">K2055+AY2055</f>
        <v>7</v>
      </c>
      <c r="BD2055" s="17" t="n">
        <f aca="false">IF(E2055=0,"",(K2055+AY2055)/E2055*1000)</f>
        <v>2.25297714837464</v>
      </c>
      <c r="BE2055" s="16" t="n">
        <f aca="false">AY2055-SUMIFS(시군구_병원급!$E$5:$E$3668,시군구_병원급!$A$5:$A$3668,$A2055,시군구_병원급!$D$5:$D$3668,$D2055-3)</f>
        <v>0</v>
      </c>
      <c r="BF2055" s="16" t="n">
        <f aca="false">IF(AY2055=0,1,0)</f>
        <v>0</v>
      </c>
      <c r="BG2055" s="16" t="n">
        <f aca="false">IF(K2055+AY2055=0,1,0)</f>
        <v>0</v>
      </c>
      <c r="BH2055" s="16" t="n">
        <f aca="false">AF2055+AG2055+AH2055</f>
        <v>17</v>
      </c>
      <c r="BI2055" s="18" t="n">
        <f aca="false">IF(H2055=0,"",BH2055/H2055)</f>
        <v>0.288135593220339</v>
      </c>
      <c r="BJ2055" s="16" t="n">
        <f aca="false">IF(AP2055="","",AP2055+AN2055)</f>
        <v>10</v>
      </c>
    </row>
    <row r="2056" customFormat="false" ht="15" hidden="false" customHeight="true" outlineLevel="0" collapsed="false">
      <c r="A2056" s="9" t="s">
        <v>501</v>
      </c>
      <c r="B2056" s="10" t="s">
        <v>487</v>
      </c>
      <c r="C2056" s="10" t="s">
        <v>502</v>
      </c>
      <c r="D2056" s="9" t="n">
        <v>2024</v>
      </c>
      <c r="E2056" s="11" t="n">
        <v>522</v>
      </c>
      <c r="F2056" s="11" t="n">
        <v>88</v>
      </c>
      <c r="G2056" s="11" t="n">
        <v>87</v>
      </c>
      <c r="H2056" s="11" t="n">
        <v>6</v>
      </c>
      <c r="I2056" s="11" t="n">
        <v>396</v>
      </c>
      <c r="J2056" s="11" t="n">
        <v>146</v>
      </c>
      <c r="K2056" s="11" t="n">
        <v>0</v>
      </c>
      <c r="L2056" s="12" t="n">
        <v>11.4942528735632</v>
      </c>
      <c r="M2056" s="12" t="n">
        <v>0</v>
      </c>
      <c r="N2056" s="13" t="n">
        <v>0.368686868686869</v>
      </c>
      <c r="O2056" s="13" t="n">
        <v>0.758620689655172</v>
      </c>
      <c r="P2056" s="13" t="n">
        <v>0.166666666666667</v>
      </c>
      <c r="Q2056" s="13" t="n">
        <v>-0.223214285714286</v>
      </c>
      <c r="R2056" s="13" t="n">
        <v>-0.275</v>
      </c>
      <c r="S2056" s="11" t="n">
        <v>0</v>
      </c>
      <c r="T2056" s="13" t="n">
        <v>0</v>
      </c>
      <c r="U2056" s="13" t="n">
        <v>0</v>
      </c>
      <c r="V2056" s="11" t="n">
        <v>1</v>
      </c>
      <c r="W2056" s="13"/>
      <c r="X2056" s="11"/>
      <c r="Y2056" s="11"/>
      <c r="Z2056" s="11"/>
      <c r="AA2056" s="11"/>
      <c r="AB2056" s="10" t="s">
        <v>516</v>
      </c>
      <c r="AC2056" s="11" t="n">
        <v>2</v>
      </c>
      <c r="AD2056" s="11" t="n">
        <v>0</v>
      </c>
      <c r="AE2056" s="11" t="n">
        <v>0</v>
      </c>
      <c r="AF2056" s="11" t="n">
        <v>0</v>
      </c>
      <c r="AG2056" s="11" t="n">
        <v>4</v>
      </c>
      <c r="AH2056" s="11" t="n">
        <v>0</v>
      </c>
      <c r="AI2056" s="13" t="n">
        <v>0.333333333333333</v>
      </c>
      <c r="AJ2056" s="13" t="n">
        <v>0</v>
      </c>
      <c r="AK2056" s="13" t="n">
        <v>0</v>
      </c>
      <c r="AL2056" s="13" t="n">
        <v>0</v>
      </c>
      <c r="AM2056" s="13" t="n">
        <v>0.666666666666667</v>
      </c>
      <c r="AN2056" s="11" t="n">
        <v>0</v>
      </c>
      <c r="AO2056" s="13" t="n">
        <v>0</v>
      </c>
      <c r="AP2056" s="11" t="n">
        <v>0</v>
      </c>
      <c r="AQ2056" s="11" t="n">
        <v>0</v>
      </c>
      <c r="AR2056" s="13" t="n">
        <v>0</v>
      </c>
      <c r="AS2056" s="13" t="n">
        <v>0</v>
      </c>
      <c r="AT2056" s="14" t="n">
        <f aca="false">SUMIFS(시도_소아과개폐업!$C$5:$C$293,시도_소아과개폐업!$A$5:$A$293,$D2056,시도_소아과개폐업!$B$5:$B$293,$B2056)</f>
        <v>4</v>
      </c>
      <c r="AU2056" s="14" t="n">
        <f aca="false">SUMIFS(시도_소아과개폐업!$D$5:$D$293,시도_소아과개폐업!$A$5:$A$293,$D2056,시도_소아과개폐업!$B$5:$B$293,$B2056)</f>
        <v>8</v>
      </c>
      <c r="AV2056" s="14" t="n">
        <f aca="false">SUMIFS(시도_소아과개폐업!$F$5:$F$293,시도_소아과개폐업!$A$5:$A$293,$D2056,시도_소아과개폐업!$B$5:$B$293,$B2056)</f>
        <v>-4</v>
      </c>
      <c r="AW2056" s="15" t="n">
        <f aca="false">SUMIFS(시도_소아과개폐업!$G$5:$G$293,시도_소아과개폐업!$A$5:$A$293,$D2056,시도_소아과개폐업!$B$5:$B$293,$B2056)</f>
        <v>0.123076923076923</v>
      </c>
      <c r="AX2056" s="14" t="n">
        <f aca="false">SUMIFS(시도_소아과개폐업!$H$5:$H$293,시도_소아과개폐업!$A$5:$A$293,$D2056,시도_소아과개폐업!$B$5:$B$293,$B2056)</f>
        <v>31</v>
      </c>
      <c r="AY2056" s="14" t="n">
        <f aca="false">SUMIFS(시군구_병원급!$E$5:$E$3668,시군구_병원급!$A$5:$A$3668,$A2056,시군구_병원급!$D$5:$D$3668,$D2056)</f>
        <v>0</v>
      </c>
      <c r="AZ2056" s="14" t="n">
        <f aca="false">SUMIFS(시군구_병원급!$F$5:$F$3668,시군구_병원급!$A$5:$A$3668,$A2056,시군구_병원급!$D$5:$D$3668,$D2056)</f>
        <v>0</v>
      </c>
      <c r="BA2056" s="14" t="n">
        <f aca="false">SUMIFS(시군구_병원급!$G$5:$G$3668,시군구_병원급!$A$5:$A$3668,$A2056,시군구_병원급!$D$5:$D$3668,$D2056)</f>
        <v>2</v>
      </c>
      <c r="BB2056" s="14" t="n">
        <f aca="false">SUMIFS(시군구_병원급!$H$5:$H$3668,시군구_병원급!$A$5:$A$3668,$A2056,시군구_병원급!$D$5:$D$3668,$D2056)</f>
        <v>2</v>
      </c>
      <c r="BC2056" s="16" t="n">
        <f aca="false">K2056+AY2056</f>
        <v>0</v>
      </c>
      <c r="BD2056" s="17" t="n">
        <f aca="false">IF(E2056=0,"",(K2056+AY2056)/E2056*1000)</f>
        <v>0</v>
      </c>
      <c r="BE2056" s="16" t="n">
        <f aca="false">AY2056-SUMIFS(시군구_병원급!$E$5:$E$3668,시군구_병원급!$A$5:$A$3668,$A2056,시군구_병원급!$D$5:$D$3668,$D2056-3)</f>
        <v>0</v>
      </c>
      <c r="BF2056" s="16" t="n">
        <f aca="false">IF(AY2056=0,1,0)</f>
        <v>1</v>
      </c>
      <c r="BG2056" s="16" t="n">
        <f aca="false">IF(K2056+AY2056=0,1,0)</f>
        <v>1</v>
      </c>
      <c r="BH2056" s="16" t="n">
        <f aca="false">AF2056+AG2056+AH2056</f>
        <v>4</v>
      </c>
      <c r="BI2056" s="18" t="n">
        <f aca="false">IF(H2056=0,"",BH2056/H2056)</f>
        <v>0.666666666666667</v>
      </c>
      <c r="BJ2056" s="16" t="n">
        <f aca="false">IF(AP2056="","",AP2056+AN2056)</f>
        <v>0</v>
      </c>
    </row>
    <row r="2057" customFormat="false" ht="15" hidden="false" customHeight="true" outlineLevel="0" collapsed="false">
      <c r="A2057" s="9" t="s">
        <v>503</v>
      </c>
      <c r="B2057" s="10" t="s">
        <v>487</v>
      </c>
      <c r="C2057" s="10" t="s">
        <v>504</v>
      </c>
      <c r="D2057" s="9" t="n">
        <v>2024</v>
      </c>
      <c r="E2057" s="11" t="n">
        <v>376</v>
      </c>
      <c r="F2057" s="11" t="n">
        <v>57</v>
      </c>
      <c r="G2057" s="11" t="n">
        <v>58</v>
      </c>
      <c r="H2057" s="11" t="n">
        <v>6</v>
      </c>
      <c r="I2057" s="11" t="n">
        <v>415</v>
      </c>
      <c r="J2057" s="11" t="n">
        <v>220</v>
      </c>
      <c r="K2057" s="11" t="n">
        <v>0</v>
      </c>
      <c r="L2057" s="12" t="n">
        <v>15.9574468085106</v>
      </c>
      <c r="M2057" s="12" t="n">
        <v>0</v>
      </c>
      <c r="N2057" s="13" t="n">
        <v>0.530120481927711</v>
      </c>
      <c r="O2057" s="13" t="n">
        <v>1.10372340425532</v>
      </c>
      <c r="P2057" s="13" t="n">
        <v>0.154255319148936</v>
      </c>
      <c r="Q2057" s="13" t="n">
        <v>-0.256916996047431</v>
      </c>
      <c r="R2057" s="13" t="n">
        <v>-0.0645161290322581</v>
      </c>
      <c r="S2057" s="11" t="n">
        <v>0</v>
      </c>
      <c r="T2057" s="13" t="n">
        <v>0</v>
      </c>
      <c r="U2057" s="13" t="n">
        <v>0</v>
      </c>
      <c r="V2057" s="11" t="n">
        <v>1</v>
      </c>
      <c r="W2057" s="13"/>
      <c r="X2057" s="11"/>
      <c r="Y2057" s="11"/>
      <c r="Z2057" s="11"/>
      <c r="AA2057" s="11"/>
      <c r="AB2057" s="10" t="s">
        <v>516</v>
      </c>
      <c r="AC2057" s="11" t="n">
        <v>4</v>
      </c>
      <c r="AD2057" s="11" t="n">
        <v>1</v>
      </c>
      <c r="AE2057" s="11" t="n">
        <v>0</v>
      </c>
      <c r="AF2057" s="11" t="n">
        <v>0</v>
      </c>
      <c r="AG2057" s="11" t="n">
        <v>1</v>
      </c>
      <c r="AH2057" s="11" t="n">
        <v>0</v>
      </c>
      <c r="AI2057" s="13" t="n">
        <v>0.666666666666667</v>
      </c>
      <c r="AJ2057" s="13" t="n">
        <v>0.166666666666667</v>
      </c>
      <c r="AK2057" s="13" t="n">
        <v>0</v>
      </c>
      <c r="AL2057" s="13" t="n">
        <v>0</v>
      </c>
      <c r="AM2057" s="13" t="n">
        <v>0.166666666666667</v>
      </c>
      <c r="AN2057" s="11" t="n">
        <v>0</v>
      </c>
      <c r="AO2057" s="13" t="n">
        <v>0</v>
      </c>
      <c r="AP2057" s="11" t="n">
        <v>0</v>
      </c>
      <c r="AQ2057" s="11" t="n">
        <v>0</v>
      </c>
      <c r="AR2057" s="13" t="n">
        <v>0</v>
      </c>
      <c r="AS2057" s="13" t="n">
        <v>0</v>
      </c>
      <c r="AT2057" s="14" t="n">
        <f aca="false">SUMIFS(시도_소아과개폐업!$C$5:$C$293,시도_소아과개폐업!$A$5:$A$293,$D2057,시도_소아과개폐업!$B$5:$B$293,$B2057)</f>
        <v>4</v>
      </c>
      <c r="AU2057" s="14" t="n">
        <f aca="false">SUMIFS(시도_소아과개폐업!$D$5:$D$293,시도_소아과개폐업!$A$5:$A$293,$D2057,시도_소아과개폐업!$B$5:$B$293,$B2057)</f>
        <v>8</v>
      </c>
      <c r="AV2057" s="14" t="n">
        <f aca="false">SUMIFS(시도_소아과개폐업!$F$5:$F$293,시도_소아과개폐업!$A$5:$A$293,$D2057,시도_소아과개폐업!$B$5:$B$293,$B2057)</f>
        <v>-4</v>
      </c>
      <c r="AW2057" s="15" t="n">
        <f aca="false">SUMIFS(시도_소아과개폐업!$G$5:$G$293,시도_소아과개폐업!$A$5:$A$293,$D2057,시도_소아과개폐업!$B$5:$B$293,$B2057)</f>
        <v>0.123076923076923</v>
      </c>
      <c r="AX2057" s="14" t="n">
        <f aca="false">SUMIFS(시도_소아과개폐업!$H$5:$H$293,시도_소아과개폐업!$A$5:$A$293,$D2057,시도_소아과개폐업!$B$5:$B$293,$B2057)</f>
        <v>31</v>
      </c>
      <c r="AY2057" s="14" t="n">
        <f aca="false">SUMIFS(시군구_병원급!$E$5:$E$3668,시군구_병원급!$A$5:$A$3668,$A2057,시군구_병원급!$D$5:$D$3668,$D2057)</f>
        <v>0</v>
      </c>
      <c r="AZ2057" s="14" t="n">
        <f aca="false">SUMIFS(시군구_병원급!$F$5:$F$3668,시군구_병원급!$A$5:$A$3668,$A2057,시군구_병원급!$D$5:$D$3668,$D2057)</f>
        <v>0</v>
      </c>
      <c r="BA2057" s="14" t="n">
        <f aca="false">SUMIFS(시군구_병원급!$G$5:$G$3668,시군구_병원급!$A$5:$A$3668,$A2057,시군구_병원급!$D$5:$D$3668,$D2057)</f>
        <v>0</v>
      </c>
      <c r="BB2057" s="14" t="n">
        <f aca="false">SUMIFS(시군구_병원급!$H$5:$H$3668,시군구_병원급!$A$5:$A$3668,$A2057,시군구_병원급!$D$5:$D$3668,$D2057)</f>
        <v>0</v>
      </c>
      <c r="BC2057" s="16" t="n">
        <f aca="false">K2057+AY2057</f>
        <v>0</v>
      </c>
      <c r="BD2057" s="17" t="n">
        <f aca="false">IF(E2057=0,"",(K2057+AY2057)/E2057*1000)</f>
        <v>0</v>
      </c>
      <c r="BE2057" s="16" t="n">
        <f aca="false">AY2057-SUMIFS(시군구_병원급!$E$5:$E$3668,시군구_병원급!$A$5:$A$3668,$A2057,시군구_병원급!$D$5:$D$3668,$D2057-3)</f>
        <v>0</v>
      </c>
      <c r="BF2057" s="16" t="n">
        <f aca="false">IF(AY2057=0,1,0)</f>
        <v>1</v>
      </c>
      <c r="BG2057" s="16" t="n">
        <f aca="false">IF(K2057+AY2057=0,1,0)</f>
        <v>1</v>
      </c>
      <c r="BH2057" s="16" t="n">
        <f aca="false">AF2057+AG2057+AH2057</f>
        <v>1</v>
      </c>
      <c r="BI2057" s="18" t="n">
        <f aca="false">IF(H2057=0,"",BH2057/H2057)</f>
        <v>0.166666666666667</v>
      </c>
      <c r="BJ2057" s="16" t="n">
        <f aca="false">IF(AP2057="","",AP2057+AN2057)</f>
        <v>0</v>
      </c>
    </row>
    <row r="2058" customFormat="false" ht="15" hidden="false" customHeight="true" outlineLevel="0" collapsed="false">
      <c r="A2058" s="9" t="s">
        <v>505</v>
      </c>
      <c r="B2058" s="10" t="s">
        <v>487</v>
      </c>
      <c r="C2058" s="10" t="s">
        <v>506</v>
      </c>
      <c r="D2058" s="9" t="n">
        <v>2024</v>
      </c>
      <c r="E2058" s="11" t="n">
        <v>394</v>
      </c>
      <c r="F2058" s="11" t="n">
        <v>61</v>
      </c>
      <c r="G2058" s="11" t="n">
        <v>61</v>
      </c>
      <c r="H2058" s="11" t="n">
        <v>7</v>
      </c>
      <c r="I2058" s="11" t="n">
        <v>377</v>
      </c>
      <c r="J2058" s="11" t="n">
        <v>215</v>
      </c>
      <c r="K2058" s="11" t="n">
        <v>0</v>
      </c>
      <c r="L2058" s="12" t="n">
        <v>17.7664974619289</v>
      </c>
      <c r="M2058" s="12" t="n">
        <v>0</v>
      </c>
      <c r="N2058" s="13" t="n">
        <v>0.570291777188329</v>
      </c>
      <c r="O2058" s="13" t="n">
        <v>0.956852791878173</v>
      </c>
      <c r="P2058" s="13" t="n">
        <v>0.154822335025381</v>
      </c>
      <c r="Q2058" s="13" t="n">
        <v>-0.212</v>
      </c>
      <c r="R2058" s="13" t="n">
        <v>-0.152777777777778</v>
      </c>
      <c r="S2058" s="11" t="n">
        <v>0</v>
      </c>
      <c r="T2058" s="13" t="n">
        <v>0</v>
      </c>
      <c r="U2058" s="13" t="n">
        <v>-0.0959232613908873</v>
      </c>
      <c r="V2058" s="11" t="n">
        <v>1</v>
      </c>
      <c r="W2058" s="13"/>
      <c r="X2058" s="11"/>
      <c r="Y2058" s="11"/>
      <c r="Z2058" s="11"/>
      <c r="AA2058" s="11"/>
      <c r="AB2058" s="10" t="s">
        <v>516</v>
      </c>
      <c r="AC2058" s="11" t="n">
        <v>2</v>
      </c>
      <c r="AD2058" s="11" t="n">
        <v>0</v>
      </c>
      <c r="AE2058" s="11" t="n">
        <v>1</v>
      </c>
      <c r="AF2058" s="11" t="n">
        <v>0</v>
      </c>
      <c r="AG2058" s="11" t="n">
        <v>4</v>
      </c>
      <c r="AH2058" s="11" t="n">
        <v>0</v>
      </c>
      <c r="AI2058" s="13" t="n">
        <v>0.285714285714286</v>
      </c>
      <c r="AJ2058" s="13" t="n">
        <v>0</v>
      </c>
      <c r="AK2058" s="13" t="n">
        <v>0.142857142857143</v>
      </c>
      <c r="AL2058" s="13" t="n">
        <v>0</v>
      </c>
      <c r="AM2058" s="13" t="n">
        <v>0.571428571428571</v>
      </c>
      <c r="AN2058" s="11" t="n">
        <v>0</v>
      </c>
      <c r="AO2058" s="13" t="n">
        <v>0</v>
      </c>
      <c r="AP2058" s="11" t="n">
        <v>0</v>
      </c>
      <c r="AQ2058" s="11" t="n">
        <v>0</v>
      </c>
      <c r="AR2058" s="13" t="n">
        <v>0</v>
      </c>
      <c r="AS2058" s="13" t="n">
        <v>0</v>
      </c>
      <c r="AT2058" s="14" t="n">
        <f aca="false">SUMIFS(시도_소아과개폐업!$C$5:$C$293,시도_소아과개폐업!$A$5:$A$293,$D2058,시도_소아과개폐업!$B$5:$B$293,$B2058)</f>
        <v>4</v>
      </c>
      <c r="AU2058" s="14" t="n">
        <f aca="false">SUMIFS(시도_소아과개폐업!$D$5:$D$293,시도_소아과개폐업!$A$5:$A$293,$D2058,시도_소아과개폐업!$B$5:$B$293,$B2058)</f>
        <v>8</v>
      </c>
      <c r="AV2058" s="14" t="n">
        <f aca="false">SUMIFS(시도_소아과개폐업!$F$5:$F$293,시도_소아과개폐업!$A$5:$A$293,$D2058,시도_소아과개폐업!$B$5:$B$293,$B2058)</f>
        <v>-4</v>
      </c>
      <c r="AW2058" s="15" t="n">
        <f aca="false">SUMIFS(시도_소아과개폐업!$G$5:$G$293,시도_소아과개폐업!$A$5:$A$293,$D2058,시도_소아과개폐업!$B$5:$B$293,$B2058)</f>
        <v>0.123076923076923</v>
      </c>
      <c r="AX2058" s="14" t="n">
        <f aca="false">SUMIFS(시도_소아과개폐업!$H$5:$H$293,시도_소아과개폐업!$A$5:$A$293,$D2058,시도_소아과개폐업!$B$5:$B$293,$B2058)</f>
        <v>31</v>
      </c>
      <c r="AY2058" s="14" t="n">
        <f aca="false">SUMIFS(시군구_병원급!$E$5:$E$3668,시군구_병원급!$A$5:$A$3668,$A2058,시군구_병원급!$D$5:$D$3668,$D2058)</f>
        <v>0</v>
      </c>
      <c r="AZ2058" s="14" t="n">
        <f aca="false">SUMIFS(시군구_병원급!$F$5:$F$3668,시군구_병원급!$A$5:$A$3668,$A2058,시군구_병원급!$D$5:$D$3668,$D2058)</f>
        <v>0</v>
      </c>
      <c r="BA2058" s="14" t="n">
        <f aca="false">SUMIFS(시군구_병원급!$G$5:$G$3668,시군구_병원급!$A$5:$A$3668,$A2058,시군구_병원급!$D$5:$D$3668,$D2058)</f>
        <v>0</v>
      </c>
      <c r="BB2058" s="14" t="n">
        <f aca="false">SUMIFS(시군구_병원급!$H$5:$H$3668,시군구_병원급!$A$5:$A$3668,$A2058,시군구_병원급!$D$5:$D$3668,$D2058)</f>
        <v>0</v>
      </c>
      <c r="BC2058" s="16" t="n">
        <f aca="false">K2058+AY2058</f>
        <v>0</v>
      </c>
      <c r="BD2058" s="17" t="n">
        <f aca="false">IF(E2058=0,"",(K2058+AY2058)/E2058*1000)</f>
        <v>0</v>
      </c>
      <c r="BE2058" s="16" t="n">
        <f aca="false">AY2058-SUMIFS(시군구_병원급!$E$5:$E$3668,시군구_병원급!$A$5:$A$3668,$A2058,시군구_병원급!$D$5:$D$3668,$D2058-3)</f>
        <v>0</v>
      </c>
      <c r="BF2058" s="16" t="n">
        <f aca="false">IF(AY2058=0,1,0)</f>
        <v>1</v>
      </c>
      <c r="BG2058" s="16" t="n">
        <f aca="false">IF(K2058+AY2058=0,1,0)</f>
        <v>1</v>
      </c>
      <c r="BH2058" s="16" t="n">
        <f aca="false">AF2058+AG2058+AH2058</f>
        <v>4</v>
      </c>
      <c r="BI2058" s="18" t="n">
        <f aca="false">IF(H2058=0,"",BH2058/H2058)</f>
        <v>0.571428571428571</v>
      </c>
      <c r="BJ2058" s="16" t="n">
        <f aca="false">IF(AP2058="","",AP2058+AN2058)</f>
        <v>0</v>
      </c>
    </row>
    <row r="2059" customFormat="false" ht="15" hidden="false" customHeight="true" outlineLevel="0" collapsed="false">
      <c r="A2059" s="9" t="s">
        <v>507</v>
      </c>
      <c r="B2059" s="10" t="s">
        <v>487</v>
      </c>
      <c r="C2059" s="10" t="s">
        <v>508</v>
      </c>
      <c r="D2059" s="9" t="n">
        <v>2024</v>
      </c>
      <c r="E2059" s="11" t="n">
        <v>591</v>
      </c>
      <c r="F2059" s="11" t="n">
        <v>92</v>
      </c>
      <c r="G2059" s="11" t="n">
        <v>95</v>
      </c>
      <c r="H2059" s="11" t="n">
        <v>9</v>
      </c>
      <c r="I2059" s="11" t="n">
        <v>585</v>
      </c>
      <c r="J2059" s="11" t="n">
        <v>296</v>
      </c>
      <c r="K2059" s="11" t="n">
        <v>0</v>
      </c>
      <c r="L2059" s="12" t="n">
        <v>15.2284263959391</v>
      </c>
      <c r="M2059" s="12" t="n">
        <v>0</v>
      </c>
      <c r="N2059" s="13" t="n">
        <v>0.505982905982906</v>
      </c>
      <c r="O2059" s="13" t="n">
        <v>0.989847715736041</v>
      </c>
      <c r="P2059" s="13" t="n">
        <v>0.160744500846024</v>
      </c>
      <c r="Q2059" s="13" t="n">
        <v>-0.245210727969349</v>
      </c>
      <c r="R2059" s="13" t="n">
        <v>-0.366666666666667</v>
      </c>
      <c r="S2059" s="11" t="n">
        <v>0</v>
      </c>
      <c r="T2059" s="13" t="n">
        <v>0</v>
      </c>
      <c r="U2059" s="13" t="n">
        <v>0</v>
      </c>
      <c r="V2059" s="11" t="n">
        <v>1</v>
      </c>
      <c r="W2059" s="13"/>
      <c r="X2059" s="11"/>
      <c r="Y2059" s="11"/>
      <c r="Z2059" s="11"/>
      <c r="AA2059" s="11"/>
      <c r="AB2059" s="10" t="s">
        <v>516</v>
      </c>
      <c r="AC2059" s="11" t="n">
        <v>0</v>
      </c>
      <c r="AD2059" s="11" t="n">
        <v>0</v>
      </c>
      <c r="AE2059" s="11" t="n">
        <v>0</v>
      </c>
      <c r="AF2059" s="11" t="n">
        <v>1</v>
      </c>
      <c r="AG2059" s="11" t="n">
        <v>8</v>
      </c>
      <c r="AH2059" s="11" t="n">
        <v>0</v>
      </c>
      <c r="AI2059" s="13" t="n">
        <v>0</v>
      </c>
      <c r="AJ2059" s="13" t="n">
        <v>0</v>
      </c>
      <c r="AK2059" s="13" t="n">
        <v>0</v>
      </c>
      <c r="AL2059" s="13" t="n">
        <v>0.111111111111111</v>
      </c>
      <c r="AM2059" s="13" t="n">
        <v>0.888888888888889</v>
      </c>
      <c r="AN2059" s="11" t="n">
        <v>0</v>
      </c>
      <c r="AO2059" s="13" t="n">
        <v>0</v>
      </c>
      <c r="AP2059" s="11" t="n">
        <v>0</v>
      </c>
      <c r="AQ2059" s="11" t="n">
        <v>0</v>
      </c>
      <c r="AR2059" s="13" t="n">
        <v>0</v>
      </c>
      <c r="AS2059" s="13" t="n">
        <v>0</v>
      </c>
      <c r="AT2059" s="14" t="n">
        <f aca="false">SUMIFS(시도_소아과개폐업!$C$5:$C$293,시도_소아과개폐업!$A$5:$A$293,$D2059,시도_소아과개폐업!$B$5:$B$293,$B2059)</f>
        <v>4</v>
      </c>
      <c r="AU2059" s="14" t="n">
        <f aca="false">SUMIFS(시도_소아과개폐업!$D$5:$D$293,시도_소아과개폐업!$A$5:$A$293,$D2059,시도_소아과개폐업!$B$5:$B$293,$B2059)</f>
        <v>8</v>
      </c>
      <c r="AV2059" s="14" t="n">
        <f aca="false">SUMIFS(시도_소아과개폐업!$F$5:$F$293,시도_소아과개폐업!$A$5:$A$293,$D2059,시도_소아과개폐업!$B$5:$B$293,$B2059)</f>
        <v>-4</v>
      </c>
      <c r="AW2059" s="15" t="n">
        <f aca="false">SUMIFS(시도_소아과개폐업!$G$5:$G$293,시도_소아과개폐업!$A$5:$A$293,$D2059,시도_소아과개폐업!$B$5:$B$293,$B2059)</f>
        <v>0.123076923076923</v>
      </c>
      <c r="AX2059" s="14" t="n">
        <f aca="false">SUMIFS(시도_소아과개폐업!$H$5:$H$293,시도_소아과개폐업!$A$5:$A$293,$D2059,시도_소아과개폐업!$B$5:$B$293,$B2059)</f>
        <v>31</v>
      </c>
      <c r="AY2059" s="14" t="n">
        <f aca="false">SUMIFS(시군구_병원급!$E$5:$E$3668,시군구_병원급!$A$5:$A$3668,$A2059,시군구_병원급!$D$5:$D$3668,$D2059)</f>
        <v>0</v>
      </c>
      <c r="AZ2059" s="14" t="n">
        <f aca="false">SUMIFS(시군구_병원급!$F$5:$F$3668,시군구_병원급!$A$5:$A$3668,$A2059,시군구_병원급!$D$5:$D$3668,$D2059)</f>
        <v>0</v>
      </c>
      <c r="BA2059" s="14" t="n">
        <f aca="false">SUMIFS(시군구_병원급!$G$5:$G$3668,시군구_병원급!$A$5:$A$3668,$A2059,시군구_병원급!$D$5:$D$3668,$D2059)</f>
        <v>0</v>
      </c>
      <c r="BB2059" s="14" t="n">
        <f aca="false">SUMIFS(시군구_병원급!$H$5:$H$3668,시군구_병원급!$A$5:$A$3668,$A2059,시군구_병원급!$D$5:$D$3668,$D2059)</f>
        <v>2</v>
      </c>
      <c r="BC2059" s="16" t="n">
        <f aca="false">K2059+AY2059</f>
        <v>0</v>
      </c>
      <c r="BD2059" s="17" t="n">
        <f aca="false">IF(E2059=0,"",(K2059+AY2059)/E2059*1000)</f>
        <v>0</v>
      </c>
      <c r="BE2059" s="16" t="n">
        <f aca="false">AY2059-SUMIFS(시군구_병원급!$E$5:$E$3668,시군구_병원급!$A$5:$A$3668,$A2059,시군구_병원급!$D$5:$D$3668,$D2059-3)</f>
        <v>0</v>
      </c>
      <c r="BF2059" s="16" t="n">
        <f aca="false">IF(AY2059=0,1,0)</f>
        <v>1</v>
      </c>
      <c r="BG2059" s="16" t="n">
        <f aca="false">IF(K2059+AY2059=0,1,0)</f>
        <v>1</v>
      </c>
      <c r="BH2059" s="16" t="n">
        <f aca="false">AF2059+AG2059+AH2059</f>
        <v>9</v>
      </c>
      <c r="BI2059" s="18" t="n">
        <f aca="false">IF(H2059=0,"",BH2059/H2059)</f>
        <v>1</v>
      </c>
      <c r="BJ2059" s="16" t="n">
        <f aca="false">IF(AP2059="","",AP2059+AN2059)</f>
        <v>0</v>
      </c>
    </row>
    <row r="2060" customFormat="false" ht="15" hidden="false" customHeight="true" outlineLevel="0" collapsed="false">
      <c r="A2060" s="9" t="s">
        <v>509</v>
      </c>
      <c r="B2060" s="10" t="s">
        <v>487</v>
      </c>
      <c r="C2060" s="10" t="s">
        <v>510</v>
      </c>
      <c r="D2060" s="9" t="n">
        <v>2024</v>
      </c>
      <c r="E2060" s="11" t="n">
        <v>548</v>
      </c>
      <c r="F2060" s="11" t="n">
        <v>91</v>
      </c>
      <c r="G2060" s="11" t="n">
        <v>96</v>
      </c>
      <c r="H2060" s="11" t="n">
        <v>9</v>
      </c>
      <c r="I2060" s="11" t="n">
        <v>451</v>
      </c>
      <c r="J2060" s="11" t="n">
        <v>267</v>
      </c>
      <c r="K2060" s="11" t="n">
        <v>0</v>
      </c>
      <c r="L2060" s="12" t="n">
        <v>16.4233576642336</v>
      </c>
      <c r="M2060" s="12" t="n">
        <v>0</v>
      </c>
      <c r="N2060" s="13" t="n">
        <v>0.592017738359202</v>
      </c>
      <c r="O2060" s="13" t="n">
        <v>0.822992700729927</v>
      </c>
      <c r="P2060" s="13" t="n">
        <v>0.175182481751825</v>
      </c>
      <c r="Q2060" s="13" t="n">
        <v>-0.240997229916898</v>
      </c>
      <c r="R2060" s="13" t="n">
        <v>0.129411764705882</v>
      </c>
      <c r="S2060" s="11" t="n">
        <v>0</v>
      </c>
      <c r="T2060" s="13" t="n">
        <v>0</v>
      </c>
      <c r="U2060" s="13" t="n">
        <v>0</v>
      </c>
      <c r="V2060" s="11" t="n">
        <v>1</v>
      </c>
      <c r="W2060" s="13"/>
      <c r="X2060" s="11"/>
      <c r="Y2060" s="11"/>
      <c r="Z2060" s="11"/>
      <c r="AA2060" s="11"/>
      <c r="AB2060" s="10" t="s">
        <v>516</v>
      </c>
      <c r="AC2060" s="11" t="n">
        <v>6</v>
      </c>
      <c r="AD2060" s="11" t="n">
        <v>0</v>
      </c>
      <c r="AE2060" s="11" t="n">
        <v>0</v>
      </c>
      <c r="AF2060" s="11" t="n">
        <v>0</v>
      </c>
      <c r="AG2060" s="11" t="n">
        <v>3</v>
      </c>
      <c r="AH2060" s="11" t="n">
        <v>0</v>
      </c>
      <c r="AI2060" s="13" t="n">
        <v>0.666666666666667</v>
      </c>
      <c r="AJ2060" s="13" t="n">
        <v>0</v>
      </c>
      <c r="AK2060" s="13" t="n">
        <v>0</v>
      </c>
      <c r="AL2060" s="13" t="n">
        <v>0</v>
      </c>
      <c r="AM2060" s="13" t="n">
        <v>0.333333333333333</v>
      </c>
      <c r="AN2060" s="11" t="n">
        <v>0</v>
      </c>
      <c r="AO2060" s="13" t="n">
        <v>0</v>
      </c>
      <c r="AP2060" s="11" t="n">
        <v>1</v>
      </c>
      <c r="AQ2060" s="11" t="n">
        <v>0</v>
      </c>
      <c r="AR2060" s="13" t="n">
        <v>0.1</v>
      </c>
      <c r="AS2060" s="13" t="n">
        <v>0</v>
      </c>
      <c r="AT2060" s="14" t="n">
        <f aca="false">SUMIFS(시도_소아과개폐업!$C$5:$C$293,시도_소아과개폐업!$A$5:$A$293,$D2060,시도_소아과개폐업!$B$5:$B$293,$B2060)</f>
        <v>4</v>
      </c>
      <c r="AU2060" s="14" t="n">
        <f aca="false">SUMIFS(시도_소아과개폐업!$D$5:$D$293,시도_소아과개폐업!$A$5:$A$293,$D2060,시도_소아과개폐업!$B$5:$B$293,$B2060)</f>
        <v>8</v>
      </c>
      <c r="AV2060" s="14" t="n">
        <f aca="false">SUMIFS(시도_소아과개폐업!$F$5:$F$293,시도_소아과개폐업!$A$5:$A$293,$D2060,시도_소아과개폐업!$B$5:$B$293,$B2060)</f>
        <v>-4</v>
      </c>
      <c r="AW2060" s="15" t="n">
        <f aca="false">SUMIFS(시도_소아과개폐업!$G$5:$G$293,시도_소아과개폐업!$A$5:$A$293,$D2060,시도_소아과개폐업!$B$5:$B$293,$B2060)</f>
        <v>0.123076923076923</v>
      </c>
      <c r="AX2060" s="14" t="n">
        <f aca="false">SUMIFS(시도_소아과개폐업!$H$5:$H$293,시도_소아과개폐업!$A$5:$A$293,$D2060,시도_소아과개폐업!$B$5:$B$293,$B2060)</f>
        <v>31</v>
      </c>
      <c r="AY2060" s="14" t="n">
        <f aca="false">SUMIFS(시군구_병원급!$E$5:$E$3668,시군구_병원급!$A$5:$A$3668,$A2060,시군구_병원급!$D$5:$D$3668,$D2060)</f>
        <v>1</v>
      </c>
      <c r="AZ2060" s="14" t="n">
        <f aca="false">SUMIFS(시군구_병원급!$F$5:$F$3668,시군구_병원급!$A$5:$A$3668,$A2060,시군구_병원급!$D$5:$D$3668,$D2060)</f>
        <v>0</v>
      </c>
      <c r="BA2060" s="14" t="n">
        <f aca="false">SUMIFS(시군구_병원급!$G$5:$G$3668,시군구_병원급!$A$5:$A$3668,$A2060,시군구_병원급!$D$5:$D$3668,$D2060)</f>
        <v>1</v>
      </c>
      <c r="BB2060" s="14" t="n">
        <f aca="false">SUMIFS(시군구_병원급!$H$5:$H$3668,시군구_병원급!$A$5:$A$3668,$A2060,시군구_병원급!$D$5:$D$3668,$D2060)</f>
        <v>4</v>
      </c>
      <c r="BC2060" s="16" t="n">
        <f aca="false">K2060+AY2060</f>
        <v>1</v>
      </c>
      <c r="BD2060" s="17" t="n">
        <f aca="false">IF(E2060=0,"",(K2060+AY2060)/E2060*1000)</f>
        <v>1.82481751824818</v>
      </c>
      <c r="BE2060" s="16" t="n">
        <f aca="false">AY2060-SUMIFS(시군구_병원급!$E$5:$E$3668,시군구_병원급!$A$5:$A$3668,$A2060,시군구_병원급!$D$5:$D$3668,$D2060-3)</f>
        <v>0</v>
      </c>
      <c r="BF2060" s="16" t="n">
        <f aca="false">IF(AY2060=0,1,0)</f>
        <v>0</v>
      </c>
      <c r="BG2060" s="16" t="n">
        <f aca="false">IF(K2060+AY2060=0,1,0)</f>
        <v>0</v>
      </c>
      <c r="BH2060" s="16" t="n">
        <f aca="false">AF2060+AG2060+AH2060</f>
        <v>3</v>
      </c>
      <c r="BI2060" s="18" t="n">
        <f aca="false">IF(H2060=0,"",BH2060/H2060)</f>
        <v>0.333333333333333</v>
      </c>
      <c r="BJ2060" s="16" t="n">
        <f aca="false">IF(AP2060="","",AP2060+AN2060)</f>
        <v>1</v>
      </c>
    </row>
    <row r="2061" customFormat="false" ht="15" hidden="false" customHeight="true" outlineLevel="0" collapsed="false">
      <c r="A2061" s="9" t="s">
        <v>511</v>
      </c>
      <c r="B2061" s="10" t="s">
        <v>487</v>
      </c>
      <c r="C2061" s="10" t="s">
        <v>512</v>
      </c>
      <c r="D2061" s="9" t="n">
        <v>2024</v>
      </c>
      <c r="E2061" s="11" t="n">
        <v>934</v>
      </c>
      <c r="F2061" s="11" t="n">
        <v>149</v>
      </c>
      <c r="G2061" s="11" t="n">
        <v>163</v>
      </c>
      <c r="H2061" s="11" t="n">
        <v>20</v>
      </c>
      <c r="I2061" s="11" t="n">
        <v>1045</v>
      </c>
      <c r="J2061" s="11" t="n">
        <v>662</v>
      </c>
      <c r="K2061" s="11" t="n">
        <v>0</v>
      </c>
      <c r="L2061" s="12" t="n">
        <v>21.4132762312634</v>
      </c>
      <c r="M2061" s="12" t="n">
        <v>0</v>
      </c>
      <c r="N2061" s="13" t="n">
        <v>0.633492822966507</v>
      </c>
      <c r="O2061" s="13" t="n">
        <v>1.11884368308351</v>
      </c>
      <c r="P2061" s="13" t="n">
        <v>0.174518201284797</v>
      </c>
      <c r="Q2061" s="13" t="n">
        <v>-0.236928104575163</v>
      </c>
      <c r="R2061" s="13" t="n">
        <v>-0.0355029585798816</v>
      </c>
      <c r="S2061" s="11" t="n">
        <v>0</v>
      </c>
      <c r="T2061" s="13" t="n">
        <v>0.0526315789473684</v>
      </c>
      <c r="U2061" s="13" t="n">
        <v>-0.0644583706356312</v>
      </c>
      <c r="V2061" s="11" t="n">
        <v>1</v>
      </c>
      <c r="W2061" s="13"/>
      <c r="X2061" s="11"/>
      <c r="Y2061" s="11"/>
      <c r="Z2061" s="11"/>
      <c r="AA2061" s="11"/>
      <c r="AB2061" s="10" t="s">
        <v>516</v>
      </c>
      <c r="AC2061" s="11" t="n">
        <v>4</v>
      </c>
      <c r="AD2061" s="11" t="n">
        <v>1</v>
      </c>
      <c r="AE2061" s="11" t="n">
        <v>4</v>
      </c>
      <c r="AF2061" s="11" t="n">
        <v>1</v>
      </c>
      <c r="AG2061" s="11" t="n">
        <v>10</v>
      </c>
      <c r="AH2061" s="11" t="n">
        <v>0</v>
      </c>
      <c r="AI2061" s="13" t="n">
        <v>0.2</v>
      </c>
      <c r="AJ2061" s="13" t="n">
        <v>0.05</v>
      </c>
      <c r="AK2061" s="13" t="n">
        <v>0.2</v>
      </c>
      <c r="AL2061" s="13" t="n">
        <v>0.05</v>
      </c>
      <c r="AM2061" s="13" t="n">
        <v>0.5</v>
      </c>
      <c r="AN2061" s="11" t="n">
        <v>0</v>
      </c>
      <c r="AO2061" s="13" t="n">
        <v>0</v>
      </c>
      <c r="AP2061" s="11" t="n">
        <v>1</v>
      </c>
      <c r="AQ2061" s="11" t="n">
        <v>1</v>
      </c>
      <c r="AR2061" s="13" t="n">
        <v>0.05</v>
      </c>
      <c r="AS2061" s="13" t="n">
        <v>0.05</v>
      </c>
      <c r="AT2061" s="14" t="n">
        <f aca="false">SUMIFS(시도_소아과개폐업!$C$5:$C$293,시도_소아과개폐업!$A$5:$A$293,$D2061,시도_소아과개폐업!$B$5:$B$293,$B2061)</f>
        <v>4</v>
      </c>
      <c r="AU2061" s="14" t="n">
        <f aca="false">SUMIFS(시도_소아과개폐업!$D$5:$D$293,시도_소아과개폐업!$A$5:$A$293,$D2061,시도_소아과개폐업!$B$5:$B$293,$B2061)</f>
        <v>8</v>
      </c>
      <c r="AV2061" s="14" t="n">
        <f aca="false">SUMIFS(시도_소아과개폐업!$F$5:$F$293,시도_소아과개폐업!$A$5:$A$293,$D2061,시도_소아과개폐업!$B$5:$B$293,$B2061)</f>
        <v>-4</v>
      </c>
      <c r="AW2061" s="15" t="n">
        <f aca="false">SUMIFS(시도_소아과개폐업!$G$5:$G$293,시도_소아과개폐업!$A$5:$A$293,$D2061,시도_소아과개폐업!$B$5:$B$293,$B2061)</f>
        <v>0.123076923076923</v>
      </c>
      <c r="AX2061" s="14" t="n">
        <f aca="false">SUMIFS(시도_소아과개폐업!$H$5:$H$293,시도_소아과개폐업!$A$5:$A$293,$D2061,시도_소아과개폐업!$B$5:$B$293,$B2061)</f>
        <v>31</v>
      </c>
      <c r="AY2061" s="14" t="n">
        <f aca="false">SUMIFS(시군구_병원급!$E$5:$E$3668,시군구_병원급!$A$5:$A$3668,$A2061,시군구_병원급!$D$5:$D$3668,$D2061)</f>
        <v>1</v>
      </c>
      <c r="AZ2061" s="14" t="n">
        <f aca="false">SUMIFS(시군구_병원급!$F$5:$F$3668,시군구_병원급!$A$5:$A$3668,$A2061,시군구_병원급!$D$5:$D$3668,$D2061)</f>
        <v>1</v>
      </c>
      <c r="BA2061" s="14" t="n">
        <f aca="false">SUMIFS(시군구_병원급!$G$5:$G$3668,시군구_병원급!$A$5:$A$3668,$A2061,시군구_병원급!$D$5:$D$3668,$D2061)</f>
        <v>2</v>
      </c>
      <c r="BB2061" s="14" t="n">
        <f aca="false">SUMIFS(시군구_병원급!$H$5:$H$3668,시군구_병원급!$A$5:$A$3668,$A2061,시군구_병원급!$D$5:$D$3668,$D2061)</f>
        <v>7</v>
      </c>
      <c r="BC2061" s="16" t="n">
        <f aca="false">K2061+AY2061</f>
        <v>1</v>
      </c>
      <c r="BD2061" s="17" t="n">
        <f aca="false">IF(E2061=0,"",(K2061+AY2061)/E2061*1000)</f>
        <v>1.07066381156317</v>
      </c>
      <c r="BE2061" s="16" t="n">
        <f aca="false">AY2061-SUMIFS(시군구_병원급!$E$5:$E$3668,시군구_병원급!$A$5:$A$3668,$A2061,시군구_병원급!$D$5:$D$3668,$D2061-3)</f>
        <v>0</v>
      </c>
      <c r="BF2061" s="16" t="n">
        <f aca="false">IF(AY2061=0,1,0)</f>
        <v>0</v>
      </c>
      <c r="BG2061" s="16" t="n">
        <f aca="false">IF(K2061+AY2061=0,1,0)</f>
        <v>0</v>
      </c>
      <c r="BH2061" s="16" t="n">
        <f aca="false">AF2061+AG2061+AH2061</f>
        <v>11</v>
      </c>
      <c r="BI2061" s="18" t="n">
        <f aca="false">IF(H2061=0,"",BH2061/H2061)</f>
        <v>0.55</v>
      </c>
      <c r="BJ2061" s="16" t="n">
        <f aca="false">IF(AP2061="","",AP2061+AN2061)</f>
        <v>1</v>
      </c>
    </row>
    <row r="2062" customFormat="false" ht="15" hidden="false" customHeight="true" outlineLevel="0" collapsed="false">
      <c r="A2062" s="9" t="s">
        <v>513</v>
      </c>
      <c r="B2062" s="10" t="s">
        <v>487</v>
      </c>
      <c r="C2062" s="10" t="s">
        <v>514</v>
      </c>
      <c r="D2062" s="9" t="n">
        <v>2024</v>
      </c>
      <c r="E2062" s="11" t="n">
        <v>884</v>
      </c>
      <c r="F2062" s="11" t="n">
        <v>143</v>
      </c>
      <c r="G2062" s="11" t="n">
        <v>150</v>
      </c>
      <c r="H2062" s="11" t="n">
        <v>17</v>
      </c>
      <c r="I2062" s="11" t="n">
        <v>847</v>
      </c>
      <c r="J2062" s="11" t="n">
        <v>533</v>
      </c>
      <c r="K2062" s="11" t="n">
        <v>1</v>
      </c>
      <c r="L2062" s="12" t="n">
        <v>19.2307692307692</v>
      </c>
      <c r="M2062" s="12" t="n">
        <v>1.13122171945701</v>
      </c>
      <c r="N2062" s="13" t="n">
        <v>0.629279811097993</v>
      </c>
      <c r="O2062" s="13" t="n">
        <v>0.958144796380091</v>
      </c>
      <c r="P2062" s="13" t="n">
        <v>0.169683257918552</v>
      </c>
      <c r="Q2062" s="13" t="n">
        <v>-0.243150684931507</v>
      </c>
      <c r="R2062" s="13" t="n">
        <v>-0.107142857142857</v>
      </c>
      <c r="S2062" s="11" t="n">
        <v>0</v>
      </c>
      <c r="T2062" s="13" t="n">
        <v>0.0625</v>
      </c>
      <c r="U2062" s="13" t="n">
        <v>0.0241837968561065</v>
      </c>
      <c r="V2062" s="11" t="n">
        <v>0</v>
      </c>
      <c r="W2062" s="13"/>
      <c r="X2062" s="11"/>
      <c r="Y2062" s="11"/>
      <c r="Z2062" s="11"/>
      <c r="AA2062" s="11"/>
      <c r="AB2062" s="10" t="s">
        <v>516</v>
      </c>
      <c r="AC2062" s="11" t="n">
        <v>4</v>
      </c>
      <c r="AD2062" s="11" t="n">
        <v>7</v>
      </c>
      <c r="AE2062" s="11" t="n">
        <v>3</v>
      </c>
      <c r="AF2062" s="11" t="n">
        <v>1</v>
      </c>
      <c r="AG2062" s="11" t="n">
        <v>2</v>
      </c>
      <c r="AH2062" s="11" t="n">
        <v>0</v>
      </c>
      <c r="AI2062" s="13" t="n">
        <v>0.235294117647059</v>
      </c>
      <c r="AJ2062" s="13" t="n">
        <v>0.411764705882353</v>
      </c>
      <c r="AK2062" s="13" t="n">
        <v>0.176470588235294</v>
      </c>
      <c r="AL2062" s="13" t="n">
        <v>0.0588235294117647</v>
      </c>
      <c r="AM2062" s="13" t="n">
        <v>0.117647058823529</v>
      </c>
      <c r="AN2062" s="11" t="n">
        <v>2</v>
      </c>
      <c r="AO2062" s="13" t="n">
        <v>0.105263157894737</v>
      </c>
      <c r="AP2062" s="11" t="n">
        <v>2</v>
      </c>
      <c r="AQ2062" s="11" t="n">
        <v>1</v>
      </c>
      <c r="AR2062" s="13" t="n">
        <v>0.1</v>
      </c>
      <c r="AS2062" s="13" t="n">
        <v>0.05</v>
      </c>
      <c r="AT2062" s="14" t="n">
        <f aca="false">SUMIFS(시도_소아과개폐업!$C$5:$C$293,시도_소아과개폐업!$A$5:$A$293,$D2062,시도_소아과개폐업!$B$5:$B$293,$B2062)</f>
        <v>4</v>
      </c>
      <c r="AU2062" s="14" t="n">
        <f aca="false">SUMIFS(시도_소아과개폐업!$D$5:$D$293,시도_소아과개폐업!$A$5:$A$293,$D2062,시도_소아과개폐업!$B$5:$B$293,$B2062)</f>
        <v>8</v>
      </c>
      <c r="AV2062" s="14" t="n">
        <f aca="false">SUMIFS(시도_소아과개폐업!$F$5:$F$293,시도_소아과개폐업!$A$5:$A$293,$D2062,시도_소아과개폐업!$B$5:$B$293,$B2062)</f>
        <v>-4</v>
      </c>
      <c r="AW2062" s="15" t="n">
        <f aca="false">SUMIFS(시도_소아과개폐업!$G$5:$G$293,시도_소아과개폐업!$A$5:$A$293,$D2062,시도_소아과개폐업!$B$5:$B$293,$B2062)</f>
        <v>0.123076923076923</v>
      </c>
      <c r="AX2062" s="14" t="n">
        <f aca="false">SUMIFS(시도_소아과개폐업!$H$5:$H$293,시도_소아과개폐업!$A$5:$A$293,$D2062,시도_소아과개폐업!$B$5:$B$293,$B2062)</f>
        <v>31</v>
      </c>
      <c r="AY2062" s="14" t="n">
        <f aca="false">SUMIFS(시군구_병원급!$E$5:$E$3668,시군구_병원급!$A$5:$A$3668,$A2062,시군구_병원급!$D$5:$D$3668,$D2062)</f>
        <v>0</v>
      </c>
      <c r="AZ2062" s="14" t="n">
        <f aca="false">SUMIFS(시군구_병원급!$F$5:$F$3668,시군구_병원급!$A$5:$A$3668,$A2062,시군구_병원급!$D$5:$D$3668,$D2062)</f>
        <v>1</v>
      </c>
      <c r="BA2062" s="14" t="n">
        <f aca="false">SUMIFS(시군구_병원급!$G$5:$G$3668,시군구_병원급!$A$5:$A$3668,$A2062,시군구_병원급!$D$5:$D$3668,$D2062)</f>
        <v>5</v>
      </c>
      <c r="BB2062" s="14" t="n">
        <f aca="false">SUMIFS(시군구_병원급!$H$5:$H$3668,시군구_병원급!$A$5:$A$3668,$A2062,시군구_병원급!$D$5:$D$3668,$D2062)</f>
        <v>8</v>
      </c>
      <c r="BC2062" s="16" t="n">
        <f aca="false">K2062+AY2062</f>
        <v>1</v>
      </c>
      <c r="BD2062" s="17" t="n">
        <f aca="false">IF(E2062=0,"",(K2062+AY2062)/E2062*1000)</f>
        <v>1.13122171945701</v>
      </c>
      <c r="BE2062" s="16" t="n">
        <f aca="false">AY2062-SUMIFS(시군구_병원급!$E$5:$E$3668,시군구_병원급!$A$5:$A$3668,$A2062,시군구_병원급!$D$5:$D$3668,$D2062-3)</f>
        <v>0</v>
      </c>
      <c r="BF2062" s="16" t="n">
        <f aca="false">IF(AY2062=0,1,0)</f>
        <v>1</v>
      </c>
      <c r="BG2062" s="16" t="n">
        <f aca="false">IF(K2062+AY2062=0,1,0)</f>
        <v>0</v>
      </c>
      <c r="BH2062" s="16" t="n">
        <f aca="false">AF2062+AG2062+AH2062</f>
        <v>3</v>
      </c>
      <c r="BI2062" s="18" t="n">
        <f aca="false">IF(H2062=0,"",BH2062/H2062)</f>
        <v>0.176470588235294</v>
      </c>
      <c r="BJ2062" s="16" t="n">
        <f aca="false">IF(AP2062="","",AP2062+AN2062)</f>
        <v>4</v>
      </c>
    </row>
    <row r="2063" customFormat="false" ht="15" hidden="false" customHeight="true" outlineLevel="0" collapsed="false">
      <c r="A2063" s="9" t="s">
        <v>62</v>
      </c>
      <c r="B2063" s="10" t="s">
        <v>63</v>
      </c>
      <c r="C2063" s="10" t="s">
        <v>64</v>
      </c>
      <c r="D2063" s="9" t="n">
        <v>2025</v>
      </c>
      <c r="E2063" s="11" t="n">
        <v>2681</v>
      </c>
      <c r="F2063" s="11" t="n">
        <v>427</v>
      </c>
      <c r="G2063" s="11" t="n">
        <v>459</v>
      </c>
      <c r="H2063" s="11" t="n">
        <v>61</v>
      </c>
      <c r="I2063" s="11" t="n">
        <v>3843</v>
      </c>
      <c r="J2063" s="11" t="n">
        <v>2154</v>
      </c>
      <c r="K2063" s="11" t="n">
        <v>4</v>
      </c>
      <c r="L2063" s="12" t="n">
        <v>22.7527042148452</v>
      </c>
      <c r="M2063" s="12" t="n">
        <v>1.49198060425215</v>
      </c>
      <c r="N2063" s="13" t="n">
        <v>0.560499609679938</v>
      </c>
      <c r="O2063" s="13" t="n">
        <v>1.43342036553525</v>
      </c>
      <c r="P2063" s="13" t="n">
        <v>0.171204774337934</v>
      </c>
      <c r="Q2063" s="13" t="n">
        <v>-0.148348157560356</v>
      </c>
      <c r="R2063" s="13" t="n">
        <v>-0.0107758620689655</v>
      </c>
      <c r="S2063" s="11" t="n">
        <v>0</v>
      </c>
      <c r="T2063" s="13" t="n">
        <v>-0.0757575757575758</v>
      </c>
      <c r="U2063" s="13" t="n">
        <v>-0.0757575757575758</v>
      </c>
      <c r="V2063" s="11" t="n">
        <v>0</v>
      </c>
      <c r="W2063" s="13"/>
      <c r="X2063" s="11"/>
      <c r="Y2063" s="11"/>
      <c r="Z2063" s="11"/>
      <c r="AA2063" s="11"/>
      <c r="AB2063" s="10" t="s">
        <v>516</v>
      </c>
      <c r="AC2063" s="11" t="n">
        <v>28</v>
      </c>
      <c r="AD2063" s="11" t="n">
        <v>3</v>
      </c>
      <c r="AE2063" s="11" t="n">
        <v>1</v>
      </c>
      <c r="AF2063" s="11" t="n">
        <v>27</v>
      </c>
      <c r="AG2063" s="11" t="n">
        <v>2</v>
      </c>
      <c r="AH2063" s="11" t="n">
        <v>0</v>
      </c>
      <c r="AI2063" s="13" t="n">
        <v>0.459016393442623</v>
      </c>
      <c r="AJ2063" s="13" t="n">
        <v>0.0491803278688525</v>
      </c>
      <c r="AK2063" s="13" t="n">
        <v>0.0163934426229508</v>
      </c>
      <c r="AL2063" s="13" t="n">
        <v>0.442622950819672</v>
      </c>
      <c r="AM2063" s="13" t="n">
        <v>0.0327868852459016</v>
      </c>
      <c r="AN2063" s="11" t="n">
        <v>0</v>
      </c>
      <c r="AO2063" s="13" t="n">
        <v>0</v>
      </c>
      <c r="AP2063" s="11" t="n">
        <v>9</v>
      </c>
      <c r="AQ2063" s="11" t="n">
        <v>4</v>
      </c>
      <c r="AR2063" s="13" t="n">
        <v>0.136363636363636</v>
      </c>
      <c r="AS2063" s="13" t="n">
        <v>0.0606060606060606</v>
      </c>
      <c r="AT2063" s="14" t="n">
        <f aca="false">SUMIFS(시도_소아과개폐업!$C$5:$C$293,시도_소아과개폐업!$A$5:$A$293,$D2063,시도_소아과개폐업!$B$5:$B$293,$B2063)</f>
        <v>93</v>
      </c>
      <c r="AU2063" s="14" t="n">
        <f aca="false">SUMIFS(시도_소아과개폐업!$D$5:$D$293,시도_소아과개폐업!$A$5:$A$293,$D2063,시도_소아과개폐업!$B$5:$B$293,$B2063)</f>
        <v>61</v>
      </c>
      <c r="AV2063" s="14" t="n">
        <f aca="false">SUMIFS(시도_소아과개폐업!$F$5:$F$293,시도_소아과개폐업!$A$5:$A$293,$D2063,시도_소아과개폐업!$B$5:$B$293,$B2063)</f>
        <v>32</v>
      </c>
      <c r="AW2063" s="15" t="n">
        <f aca="false">SUMIFS(시도_소아과개폐업!$G$5:$G$293,시도_소아과개폐업!$A$5:$A$293,$D2063,시도_소아과개폐업!$B$5:$B$293,$B2063)</f>
        <v>0.133771929824561</v>
      </c>
      <c r="AX2063" s="14" t="n">
        <f aca="false">SUMIFS(시도_소아과개폐업!$H$5:$H$293,시도_소아과개폐업!$A$5:$A$293,$D2063,시도_소아과개폐업!$B$5:$B$293,$B2063)</f>
        <v>201</v>
      </c>
      <c r="AY2063" s="14" t="n">
        <f aca="false">SUMIFS(시군구_병원급!$E$5:$E$3668,시군구_병원급!$A$5:$A$3668,$A2063,시군구_병원급!$D$5:$D$3668,$D2063)</f>
        <v>6</v>
      </c>
      <c r="AZ2063" s="14" t="n">
        <f aca="false">SUMIFS(시군구_병원급!$F$5:$F$3668,시군구_병원급!$A$5:$A$3668,$A2063,시군구_병원급!$D$5:$D$3668,$D2063)</f>
        <v>4</v>
      </c>
      <c r="BA2063" s="14" t="n">
        <f aca="false">SUMIFS(시군구_병원급!$G$5:$G$3668,시군구_병원급!$A$5:$A$3668,$A2063,시군구_병원급!$D$5:$D$3668,$D2063)</f>
        <v>8</v>
      </c>
      <c r="BB2063" s="14" t="n">
        <f aca="false">SUMIFS(시군구_병원급!$H$5:$H$3668,시군구_병원급!$A$5:$A$3668,$A2063,시군구_병원급!$D$5:$D$3668,$D2063)</f>
        <v>12</v>
      </c>
      <c r="BC2063" s="16" t="n">
        <f aca="false">K2063+AY2063</f>
        <v>10</v>
      </c>
      <c r="BD2063" s="17" t="n">
        <f aca="false">IF(E2063=0,"",(K2063+AY2063)/E2063*1000)</f>
        <v>3.72995151063036</v>
      </c>
      <c r="BE2063" s="16" t="n">
        <f aca="false">AY2063-SUMIFS(시군구_병원급!$E$5:$E$3668,시군구_병원급!$A$5:$A$3668,$A2063,시군구_병원급!$D$5:$D$3668,$D2063-3)</f>
        <v>0</v>
      </c>
      <c r="BF2063" s="16" t="n">
        <f aca="false">IF(AY2063=0,1,0)</f>
        <v>0</v>
      </c>
      <c r="BG2063" s="16" t="n">
        <f aca="false">IF(K2063+AY2063=0,1,0)</f>
        <v>0</v>
      </c>
      <c r="BH2063" s="16" t="n">
        <f aca="false">AF2063+AG2063+AH2063</f>
        <v>29</v>
      </c>
      <c r="BI2063" s="18" t="n">
        <f aca="false">IF(H2063=0,"",BH2063/H2063)</f>
        <v>0.475409836065574</v>
      </c>
      <c r="BJ2063" s="16" t="n">
        <f aca="false">IF(AP2063="","",AP2063+AN2063)</f>
        <v>9</v>
      </c>
    </row>
    <row r="2064" customFormat="false" ht="15" hidden="false" customHeight="true" outlineLevel="0" collapsed="false">
      <c r="A2064" s="9" t="s">
        <v>66</v>
      </c>
      <c r="B2064" s="10" t="s">
        <v>63</v>
      </c>
      <c r="C2064" s="10" t="s">
        <v>67</v>
      </c>
      <c r="D2064" s="9" t="n">
        <v>2025</v>
      </c>
      <c r="E2064" s="11" t="n">
        <v>2969</v>
      </c>
      <c r="F2064" s="11" t="n">
        <v>601</v>
      </c>
      <c r="G2064" s="11" t="n">
        <v>687</v>
      </c>
      <c r="H2064" s="11" t="n">
        <v>64</v>
      </c>
      <c r="I2064" s="11" t="n">
        <v>4124</v>
      </c>
      <c r="J2064" s="11" t="n">
        <v>2524</v>
      </c>
      <c r="K2064" s="11" t="n">
        <v>4</v>
      </c>
      <c r="L2064" s="12" t="n">
        <v>21.5560794880431</v>
      </c>
      <c r="M2064" s="12" t="n">
        <v>1.34725496800269</v>
      </c>
      <c r="N2064" s="13" t="n">
        <v>0.612027158098933</v>
      </c>
      <c r="O2064" s="13" t="n">
        <v>1.38901987201078</v>
      </c>
      <c r="P2064" s="13" t="n">
        <v>0.231391040754463</v>
      </c>
      <c r="Q2064" s="13" t="n">
        <v>-0.125220978196818</v>
      </c>
      <c r="R2064" s="13" t="n">
        <v>0.170357751277683</v>
      </c>
      <c r="S2064" s="11" t="n">
        <v>-1</v>
      </c>
      <c r="T2064" s="13" t="n">
        <v>-0.0153846153846153</v>
      </c>
      <c r="U2064" s="13" t="n">
        <v>-0.00362406378352254</v>
      </c>
      <c r="V2064" s="11" t="n">
        <v>0</v>
      </c>
      <c r="W2064" s="13"/>
      <c r="X2064" s="11"/>
      <c r="Y2064" s="11"/>
      <c r="Z2064" s="11"/>
      <c r="AA2064" s="11"/>
      <c r="AB2064" s="10" t="s">
        <v>516</v>
      </c>
      <c r="AC2064" s="11" t="n">
        <v>25</v>
      </c>
      <c r="AD2064" s="11" t="n">
        <v>3</v>
      </c>
      <c r="AE2064" s="11" t="n">
        <v>6</v>
      </c>
      <c r="AF2064" s="11" t="n">
        <v>24</v>
      </c>
      <c r="AG2064" s="11" t="n">
        <v>6</v>
      </c>
      <c r="AH2064" s="11" t="n">
        <v>0</v>
      </c>
      <c r="AI2064" s="13" t="n">
        <v>0.390625</v>
      </c>
      <c r="AJ2064" s="13" t="n">
        <v>0.046875</v>
      </c>
      <c r="AK2064" s="13" t="n">
        <v>0.09375</v>
      </c>
      <c r="AL2064" s="13" t="n">
        <v>0.375</v>
      </c>
      <c r="AM2064" s="13" t="n">
        <v>0.09375</v>
      </c>
      <c r="AN2064" s="11" t="n">
        <v>2</v>
      </c>
      <c r="AO2064" s="13" t="n">
        <v>0.0303030303030303</v>
      </c>
      <c r="AP2064" s="11" t="n">
        <v>1</v>
      </c>
      <c r="AQ2064" s="11" t="n">
        <v>0</v>
      </c>
      <c r="AR2064" s="13" t="n">
        <v>0.0149253731343284</v>
      </c>
      <c r="AS2064" s="13" t="n">
        <v>0</v>
      </c>
      <c r="AT2064" s="14" t="n">
        <f aca="false">SUMIFS(시도_소아과개폐업!$C$5:$C$293,시도_소아과개폐업!$A$5:$A$293,$D2064,시도_소아과개폐업!$B$5:$B$293,$B2064)</f>
        <v>93</v>
      </c>
      <c r="AU2064" s="14" t="n">
        <f aca="false">SUMIFS(시도_소아과개폐업!$D$5:$D$293,시도_소아과개폐업!$A$5:$A$293,$D2064,시도_소아과개폐업!$B$5:$B$293,$B2064)</f>
        <v>61</v>
      </c>
      <c r="AV2064" s="14" t="n">
        <f aca="false">SUMIFS(시도_소아과개폐업!$F$5:$F$293,시도_소아과개폐업!$A$5:$A$293,$D2064,시도_소아과개폐업!$B$5:$B$293,$B2064)</f>
        <v>32</v>
      </c>
      <c r="AW2064" s="15" t="n">
        <f aca="false">SUMIFS(시도_소아과개폐업!$G$5:$G$293,시도_소아과개폐업!$A$5:$A$293,$D2064,시도_소아과개폐업!$B$5:$B$293,$B2064)</f>
        <v>0.133771929824561</v>
      </c>
      <c r="AX2064" s="14" t="n">
        <f aca="false">SUMIFS(시도_소아과개폐업!$H$5:$H$293,시도_소아과개폐업!$A$5:$A$293,$D2064,시도_소아과개폐업!$B$5:$B$293,$B2064)</f>
        <v>201</v>
      </c>
      <c r="AY2064" s="14" t="n">
        <f aca="false">SUMIFS(시군구_병원급!$E$5:$E$3668,시군구_병원급!$A$5:$A$3668,$A2064,시군구_병원급!$D$5:$D$3668,$D2064)</f>
        <v>2</v>
      </c>
      <c r="AZ2064" s="14" t="n">
        <f aca="false">SUMIFS(시군구_병원급!$F$5:$F$3668,시군구_병원급!$A$5:$A$3668,$A2064,시군구_병원급!$D$5:$D$3668,$D2064)</f>
        <v>1</v>
      </c>
      <c r="BA2064" s="14" t="n">
        <f aca="false">SUMIFS(시군구_병원급!$G$5:$G$3668,시군구_병원급!$A$5:$A$3668,$A2064,시군구_병원급!$D$5:$D$3668,$D2064)</f>
        <v>4</v>
      </c>
      <c r="BB2064" s="14" t="n">
        <f aca="false">SUMIFS(시군구_병원급!$H$5:$H$3668,시군구_병원급!$A$5:$A$3668,$A2064,시군구_병원급!$D$5:$D$3668,$D2064)</f>
        <v>9</v>
      </c>
      <c r="BC2064" s="16" t="n">
        <f aca="false">K2064+AY2064</f>
        <v>6</v>
      </c>
      <c r="BD2064" s="17" t="n">
        <f aca="false">IF(E2064=0,"",(K2064+AY2064)/E2064*1000)</f>
        <v>2.02088245200404</v>
      </c>
      <c r="BE2064" s="16" t="n">
        <f aca="false">AY2064-SUMIFS(시군구_병원급!$E$5:$E$3668,시군구_병원급!$A$5:$A$3668,$A2064,시군구_병원급!$D$5:$D$3668,$D2064-3)</f>
        <v>-1</v>
      </c>
      <c r="BF2064" s="16" t="n">
        <f aca="false">IF(AY2064=0,1,0)</f>
        <v>0</v>
      </c>
      <c r="BG2064" s="16" t="n">
        <f aca="false">IF(K2064+AY2064=0,1,0)</f>
        <v>0</v>
      </c>
      <c r="BH2064" s="16" t="n">
        <f aca="false">AF2064+AG2064+AH2064</f>
        <v>30</v>
      </c>
      <c r="BI2064" s="18" t="n">
        <f aca="false">IF(H2064=0,"",BH2064/H2064)</f>
        <v>0.46875</v>
      </c>
      <c r="BJ2064" s="16" t="n">
        <f aca="false">IF(AP2064="","",AP2064+AN2064)</f>
        <v>3</v>
      </c>
    </row>
    <row r="2065" customFormat="false" ht="15" hidden="false" customHeight="true" outlineLevel="0" collapsed="false">
      <c r="A2065" s="9" t="s">
        <v>68</v>
      </c>
      <c r="B2065" s="10" t="s">
        <v>63</v>
      </c>
      <c r="C2065" s="10" t="s">
        <v>69</v>
      </c>
      <c r="D2065" s="9" t="n">
        <v>2025</v>
      </c>
      <c r="E2065" s="11" t="n">
        <v>5639</v>
      </c>
      <c r="F2065" s="11" t="n">
        <v>1052</v>
      </c>
      <c r="G2065" s="11" t="n">
        <v>1130</v>
      </c>
      <c r="H2065" s="11" t="n">
        <v>84</v>
      </c>
      <c r="I2065" s="11" t="n">
        <v>4076</v>
      </c>
      <c r="J2065" s="11" t="n">
        <v>2927</v>
      </c>
      <c r="K2065" s="11" t="n">
        <v>9</v>
      </c>
      <c r="L2065" s="12" t="n">
        <v>14.8962582018088</v>
      </c>
      <c r="M2065" s="12" t="n">
        <v>1.59602766447952</v>
      </c>
      <c r="N2065" s="13" t="n">
        <v>0.71810598626104</v>
      </c>
      <c r="O2065" s="13" t="n">
        <v>0.722823195602057</v>
      </c>
      <c r="P2065" s="13" t="n">
        <v>0.200390140095762</v>
      </c>
      <c r="Q2065" s="13" t="n">
        <v>-0.157100149476831</v>
      </c>
      <c r="R2065" s="13" t="n">
        <v>0.0180180180180181</v>
      </c>
      <c r="S2065" s="11" t="n">
        <v>0</v>
      </c>
      <c r="T2065" s="13" t="n">
        <v>-0.106382978723404</v>
      </c>
      <c r="U2065" s="13" t="n">
        <v>-0.11062622736199</v>
      </c>
      <c r="V2065" s="11" t="n">
        <v>0</v>
      </c>
      <c r="W2065" s="13"/>
      <c r="X2065" s="11"/>
      <c r="Y2065" s="11"/>
      <c r="Z2065" s="11"/>
      <c r="AA2065" s="11"/>
      <c r="AB2065" s="10" t="s">
        <v>516</v>
      </c>
      <c r="AC2065" s="11" t="n">
        <v>36</v>
      </c>
      <c r="AD2065" s="11" t="n">
        <v>11</v>
      </c>
      <c r="AE2065" s="11" t="n">
        <v>20</v>
      </c>
      <c r="AF2065" s="11" t="n">
        <v>12</v>
      </c>
      <c r="AG2065" s="11" t="n">
        <v>5</v>
      </c>
      <c r="AH2065" s="11" t="n">
        <v>0</v>
      </c>
      <c r="AI2065" s="13" t="n">
        <v>0.428571428571429</v>
      </c>
      <c r="AJ2065" s="13" t="n">
        <v>0.130952380952381</v>
      </c>
      <c r="AK2065" s="13" t="n">
        <v>0.238095238095238</v>
      </c>
      <c r="AL2065" s="13" t="n">
        <v>0.142857142857143</v>
      </c>
      <c r="AM2065" s="13" t="n">
        <v>0.0595238095238095</v>
      </c>
      <c r="AN2065" s="11" t="n">
        <v>3</v>
      </c>
      <c r="AO2065" s="13" t="n">
        <v>0.0344827586206897</v>
      </c>
      <c r="AP2065" s="11" t="n">
        <v>9</v>
      </c>
      <c r="AQ2065" s="11" t="n">
        <v>0</v>
      </c>
      <c r="AR2065" s="13" t="n">
        <v>0.09375</v>
      </c>
      <c r="AS2065" s="13" t="n">
        <v>0</v>
      </c>
      <c r="AT2065" s="14" t="n">
        <f aca="false">SUMIFS(시도_소아과개폐업!$C$5:$C$293,시도_소아과개폐업!$A$5:$A$293,$D2065,시도_소아과개폐업!$B$5:$B$293,$B2065)</f>
        <v>93</v>
      </c>
      <c r="AU2065" s="14" t="n">
        <f aca="false">SUMIFS(시도_소아과개폐업!$D$5:$D$293,시도_소아과개폐업!$A$5:$A$293,$D2065,시도_소아과개폐업!$B$5:$B$293,$B2065)</f>
        <v>61</v>
      </c>
      <c r="AV2065" s="14" t="n">
        <f aca="false">SUMIFS(시도_소아과개폐업!$F$5:$F$293,시도_소아과개폐업!$A$5:$A$293,$D2065,시도_소아과개폐업!$B$5:$B$293,$B2065)</f>
        <v>32</v>
      </c>
      <c r="AW2065" s="15" t="n">
        <f aca="false">SUMIFS(시도_소아과개폐업!$G$5:$G$293,시도_소아과개폐업!$A$5:$A$293,$D2065,시도_소아과개폐업!$B$5:$B$293,$B2065)</f>
        <v>0.133771929824561</v>
      </c>
      <c r="AX2065" s="14" t="n">
        <f aca="false">SUMIFS(시도_소아과개폐업!$H$5:$H$293,시도_소아과개폐업!$A$5:$A$293,$D2065,시도_소아과개폐업!$B$5:$B$293,$B2065)</f>
        <v>201</v>
      </c>
      <c r="AY2065" s="14" t="n">
        <f aca="false">SUMIFS(시군구_병원급!$E$5:$E$3668,시군구_병원급!$A$5:$A$3668,$A2065,시군구_병원급!$D$5:$D$3668,$D2065)</f>
        <v>1</v>
      </c>
      <c r="AZ2065" s="14" t="n">
        <f aca="false">SUMIFS(시군구_병원급!$F$5:$F$3668,시군구_병원급!$A$5:$A$3668,$A2065,시군구_병원급!$D$5:$D$3668,$D2065)</f>
        <v>1</v>
      </c>
      <c r="BA2065" s="14" t="n">
        <f aca="false">SUMIFS(시군구_병원급!$G$5:$G$3668,시군구_병원급!$A$5:$A$3668,$A2065,시군구_병원급!$D$5:$D$3668,$D2065)</f>
        <v>2</v>
      </c>
      <c r="BB2065" s="14" t="n">
        <f aca="false">SUMIFS(시군구_병원급!$H$5:$H$3668,시군구_병원급!$A$5:$A$3668,$A2065,시군구_병원급!$D$5:$D$3668,$D2065)</f>
        <v>2</v>
      </c>
      <c r="BC2065" s="16" t="n">
        <f aca="false">K2065+AY2065</f>
        <v>10</v>
      </c>
      <c r="BD2065" s="17" t="n">
        <f aca="false">IF(E2065=0,"",(K2065+AY2065)/E2065*1000)</f>
        <v>1.77336407164391</v>
      </c>
      <c r="BE2065" s="16" t="n">
        <f aca="false">AY2065-SUMIFS(시군구_병원급!$E$5:$E$3668,시군구_병원급!$A$5:$A$3668,$A2065,시군구_병원급!$D$5:$D$3668,$D2065-3)</f>
        <v>-1</v>
      </c>
      <c r="BF2065" s="16" t="n">
        <f aca="false">IF(AY2065=0,1,0)</f>
        <v>0</v>
      </c>
      <c r="BG2065" s="16" t="n">
        <f aca="false">IF(K2065+AY2065=0,1,0)</f>
        <v>0</v>
      </c>
      <c r="BH2065" s="16" t="n">
        <f aca="false">AF2065+AG2065+AH2065</f>
        <v>17</v>
      </c>
      <c r="BI2065" s="18" t="n">
        <f aca="false">IF(H2065=0,"",BH2065/H2065)</f>
        <v>0.202380952380952</v>
      </c>
      <c r="BJ2065" s="16" t="n">
        <f aca="false">IF(AP2065="","",AP2065+AN2065)</f>
        <v>12</v>
      </c>
    </row>
    <row r="2066" customFormat="false" ht="15" hidden="false" customHeight="true" outlineLevel="0" collapsed="false">
      <c r="A2066" s="9" t="s">
        <v>70</v>
      </c>
      <c r="B2066" s="10" t="s">
        <v>63</v>
      </c>
      <c r="C2066" s="10" t="s">
        <v>71</v>
      </c>
      <c r="D2066" s="9" t="n">
        <v>2025</v>
      </c>
      <c r="E2066" s="11" t="n">
        <v>9273</v>
      </c>
      <c r="F2066" s="11" t="n">
        <v>1812</v>
      </c>
      <c r="G2066" s="11" t="n">
        <v>1898</v>
      </c>
      <c r="H2066" s="11" t="n">
        <v>133</v>
      </c>
      <c r="I2066" s="11" t="n">
        <v>6468</v>
      </c>
      <c r="J2066" s="11" t="n">
        <v>4198</v>
      </c>
      <c r="K2066" s="11" t="n">
        <v>19</v>
      </c>
      <c r="L2066" s="12" t="n">
        <v>14.3427154103311</v>
      </c>
      <c r="M2066" s="12" t="n">
        <v>2.04895934433301</v>
      </c>
      <c r="N2066" s="13" t="n">
        <v>0.649041434755721</v>
      </c>
      <c r="O2066" s="13" t="n">
        <v>0.697508896797153</v>
      </c>
      <c r="P2066" s="13" t="n">
        <v>0.204680254502319</v>
      </c>
      <c r="Q2066" s="13" t="n">
        <v>-0.117445512515466</v>
      </c>
      <c r="R2066" s="13" t="n">
        <v>0.123076923076923</v>
      </c>
      <c r="S2066" s="11" t="n">
        <v>-1</v>
      </c>
      <c r="T2066" s="13" t="n">
        <v>-0.0567375886524822</v>
      </c>
      <c r="U2066" s="13" t="n">
        <v>-0.051056338028169</v>
      </c>
      <c r="V2066" s="11" t="n">
        <v>0</v>
      </c>
      <c r="W2066" s="13"/>
      <c r="X2066" s="11"/>
      <c r="Y2066" s="11"/>
      <c r="Z2066" s="11"/>
      <c r="AA2066" s="11"/>
      <c r="AB2066" s="10" t="s">
        <v>516</v>
      </c>
      <c r="AC2066" s="11" t="n">
        <v>81</v>
      </c>
      <c r="AD2066" s="11" t="n">
        <v>11</v>
      </c>
      <c r="AE2066" s="11" t="n">
        <v>32</v>
      </c>
      <c r="AF2066" s="11" t="n">
        <v>7</v>
      </c>
      <c r="AG2066" s="11" t="n">
        <v>2</v>
      </c>
      <c r="AH2066" s="11" t="n">
        <v>0</v>
      </c>
      <c r="AI2066" s="13" t="n">
        <v>0.609022556390978</v>
      </c>
      <c r="AJ2066" s="13" t="n">
        <v>0.0827067669172932</v>
      </c>
      <c r="AK2066" s="13" t="n">
        <v>0.240601503759399</v>
      </c>
      <c r="AL2066" s="13" t="n">
        <v>0.0526315789473684</v>
      </c>
      <c r="AM2066" s="13" t="n">
        <v>0.0150375939849624</v>
      </c>
      <c r="AN2066" s="11" t="n">
        <v>3</v>
      </c>
      <c r="AO2066" s="13" t="n">
        <v>0.0220588235294118</v>
      </c>
      <c r="AP2066" s="11" t="n">
        <v>10</v>
      </c>
      <c r="AQ2066" s="11" t="n">
        <v>2</v>
      </c>
      <c r="AR2066" s="13" t="n">
        <v>0.0694444444444445</v>
      </c>
      <c r="AS2066" s="13" t="n">
        <v>0.0138888888888889</v>
      </c>
      <c r="AT2066" s="14" t="n">
        <f aca="false">SUMIFS(시도_소아과개폐업!$C$5:$C$293,시도_소아과개폐업!$A$5:$A$293,$D2066,시도_소아과개폐업!$B$5:$B$293,$B2066)</f>
        <v>93</v>
      </c>
      <c r="AU2066" s="14" t="n">
        <f aca="false">SUMIFS(시도_소아과개폐업!$D$5:$D$293,시도_소아과개폐업!$A$5:$A$293,$D2066,시도_소아과개폐업!$B$5:$B$293,$B2066)</f>
        <v>61</v>
      </c>
      <c r="AV2066" s="14" t="n">
        <f aca="false">SUMIFS(시도_소아과개폐업!$F$5:$F$293,시도_소아과개폐업!$A$5:$A$293,$D2066,시도_소아과개폐업!$B$5:$B$293,$B2066)</f>
        <v>32</v>
      </c>
      <c r="AW2066" s="15" t="n">
        <f aca="false">SUMIFS(시도_소아과개폐업!$G$5:$G$293,시도_소아과개폐업!$A$5:$A$293,$D2066,시도_소아과개폐업!$B$5:$B$293,$B2066)</f>
        <v>0.133771929824561</v>
      </c>
      <c r="AX2066" s="14" t="n">
        <f aca="false">SUMIFS(시도_소아과개폐업!$H$5:$H$293,시도_소아과개폐업!$A$5:$A$293,$D2066,시도_소아과개폐업!$B$5:$B$293,$B2066)</f>
        <v>201</v>
      </c>
      <c r="AY2066" s="14" t="n">
        <f aca="false">SUMIFS(시군구_병원급!$E$5:$E$3668,시군구_병원급!$A$5:$A$3668,$A2066,시군구_병원급!$D$5:$D$3668,$D2066)</f>
        <v>3</v>
      </c>
      <c r="AZ2066" s="14" t="n">
        <f aca="false">SUMIFS(시군구_병원급!$F$5:$F$3668,시군구_병원급!$A$5:$A$3668,$A2066,시군구_병원급!$D$5:$D$3668,$D2066)</f>
        <v>2</v>
      </c>
      <c r="BA2066" s="14" t="n">
        <f aca="false">SUMIFS(시군구_병원급!$G$5:$G$3668,시군구_병원급!$A$5:$A$3668,$A2066,시군구_병원급!$D$5:$D$3668,$D2066)</f>
        <v>6</v>
      </c>
      <c r="BB2066" s="14" t="n">
        <f aca="false">SUMIFS(시군구_병원급!$H$5:$H$3668,시군구_병원급!$A$5:$A$3668,$A2066,시군구_병원급!$D$5:$D$3668,$D2066)</f>
        <v>11</v>
      </c>
      <c r="BC2066" s="16" t="n">
        <f aca="false">K2066+AY2066</f>
        <v>22</v>
      </c>
      <c r="BD2066" s="17" t="n">
        <f aca="false">IF(E2066=0,"",(K2066+AY2066)/E2066*1000)</f>
        <v>2.37247924080664</v>
      </c>
      <c r="BE2066" s="16" t="n">
        <f aca="false">AY2066-SUMIFS(시군구_병원급!$E$5:$E$3668,시군구_병원급!$A$5:$A$3668,$A2066,시군구_병원급!$D$5:$D$3668,$D2066-3)</f>
        <v>0</v>
      </c>
      <c r="BF2066" s="16" t="n">
        <f aca="false">IF(AY2066=0,1,0)</f>
        <v>0</v>
      </c>
      <c r="BG2066" s="16" t="n">
        <f aca="false">IF(K2066+AY2066=0,1,0)</f>
        <v>0</v>
      </c>
      <c r="BH2066" s="16" t="n">
        <f aca="false">AF2066+AG2066+AH2066</f>
        <v>9</v>
      </c>
      <c r="BI2066" s="18" t="n">
        <f aca="false">IF(H2066=0,"",BH2066/H2066)</f>
        <v>0.0676691729323308</v>
      </c>
      <c r="BJ2066" s="16" t="n">
        <f aca="false">IF(AP2066="","",AP2066+AN2066)</f>
        <v>13</v>
      </c>
    </row>
    <row r="2067" customFormat="false" ht="15" hidden="false" customHeight="true" outlineLevel="0" collapsed="false">
      <c r="A2067" s="9" t="s">
        <v>72</v>
      </c>
      <c r="B2067" s="10" t="s">
        <v>63</v>
      </c>
      <c r="C2067" s="10" t="s">
        <v>73</v>
      </c>
      <c r="D2067" s="9" t="n">
        <v>2025</v>
      </c>
      <c r="E2067" s="11" t="n">
        <v>7134</v>
      </c>
      <c r="F2067" s="11" t="n">
        <v>1269</v>
      </c>
      <c r="G2067" s="11" t="n">
        <v>1345</v>
      </c>
      <c r="H2067" s="11" t="n">
        <v>119</v>
      </c>
      <c r="I2067" s="11" t="n">
        <v>5548</v>
      </c>
      <c r="J2067" s="11" t="n">
        <v>3842</v>
      </c>
      <c r="K2067" s="11" t="n">
        <v>17</v>
      </c>
      <c r="L2067" s="12" t="n">
        <v>16.6806840482198</v>
      </c>
      <c r="M2067" s="12" t="n">
        <v>2.3829548640314</v>
      </c>
      <c r="N2067" s="13" t="n">
        <v>0.692501802451334</v>
      </c>
      <c r="O2067" s="13" t="n">
        <v>0.777684328567424</v>
      </c>
      <c r="P2067" s="13" t="n">
        <v>0.188533781889543</v>
      </c>
      <c r="Q2067" s="13" t="n">
        <v>-0.148179104477612</v>
      </c>
      <c r="R2067" s="13" t="n">
        <v>0.0524256651017214</v>
      </c>
      <c r="S2067" s="11" t="n">
        <v>0</v>
      </c>
      <c r="T2067" s="13" t="n">
        <v>-0.0555555555555556</v>
      </c>
      <c r="U2067" s="13" t="n">
        <v>-0.0266666666666666</v>
      </c>
      <c r="V2067" s="11" t="n">
        <v>0</v>
      </c>
      <c r="W2067" s="13"/>
      <c r="X2067" s="11"/>
      <c r="Y2067" s="11"/>
      <c r="Z2067" s="11"/>
      <c r="AA2067" s="11"/>
      <c r="AB2067" s="10" t="s">
        <v>516</v>
      </c>
      <c r="AC2067" s="11" t="n">
        <v>60</v>
      </c>
      <c r="AD2067" s="11" t="n">
        <v>30</v>
      </c>
      <c r="AE2067" s="11" t="n">
        <v>25</v>
      </c>
      <c r="AF2067" s="11" t="n">
        <v>3</v>
      </c>
      <c r="AG2067" s="11" t="n">
        <v>0</v>
      </c>
      <c r="AH2067" s="11" t="n">
        <v>1</v>
      </c>
      <c r="AI2067" s="13" t="n">
        <v>0.504201680672269</v>
      </c>
      <c r="AJ2067" s="13" t="n">
        <v>0.252100840336134</v>
      </c>
      <c r="AK2067" s="13" t="n">
        <v>0.210084033613445</v>
      </c>
      <c r="AL2067" s="13" t="n">
        <v>0.0252100840336135</v>
      </c>
      <c r="AM2067" s="13" t="n">
        <v>0</v>
      </c>
      <c r="AN2067" s="11" t="n">
        <v>1</v>
      </c>
      <c r="AO2067" s="13" t="n">
        <v>0.00833333333333333</v>
      </c>
      <c r="AP2067" s="11" t="n">
        <v>11</v>
      </c>
      <c r="AQ2067" s="11" t="n">
        <v>4</v>
      </c>
      <c r="AR2067" s="13" t="n">
        <v>0.0866141732283465</v>
      </c>
      <c r="AS2067" s="13" t="n">
        <v>0.031496062992126</v>
      </c>
      <c r="AT2067" s="14" t="n">
        <f aca="false">SUMIFS(시도_소아과개폐업!$C$5:$C$293,시도_소아과개폐업!$A$5:$A$293,$D2067,시도_소아과개폐업!$B$5:$B$293,$B2067)</f>
        <v>93</v>
      </c>
      <c r="AU2067" s="14" t="n">
        <f aca="false">SUMIFS(시도_소아과개폐업!$D$5:$D$293,시도_소아과개폐업!$A$5:$A$293,$D2067,시도_소아과개폐업!$B$5:$B$293,$B2067)</f>
        <v>61</v>
      </c>
      <c r="AV2067" s="14" t="n">
        <f aca="false">SUMIFS(시도_소아과개폐업!$F$5:$F$293,시도_소아과개폐업!$A$5:$A$293,$D2067,시도_소아과개폐업!$B$5:$B$293,$B2067)</f>
        <v>32</v>
      </c>
      <c r="AW2067" s="15" t="n">
        <f aca="false">SUMIFS(시도_소아과개폐업!$G$5:$G$293,시도_소아과개폐업!$A$5:$A$293,$D2067,시도_소아과개폐업!$B$5:$B$293,$B2067)</f>
        <v>0.133771929824561</v>
      </c>
      <c r="AX2067" s="14" t="n">
        <f aca="false">SUMIFS(시도_소아과개폐업!$H$5:$H$293,시도_소아과개폐업!$A$5:$A$293,$D2067,시도_소아과개폐업!$B$5:$B$293,$B2067)</f>
        <v>201</v>
      </c>
      <c r="AY2067" s="14" t="n">
        <f aca="false">SUMIFS(시군구_병원급!$E$5:$E$3668,시군구_병원급!$A$5:$A$3668,$A2067,시군구_병원급!$D$5:$D$3668,$D2067)</f>
        <v>2</v>
      </c>
      <c r="AZ2067" s="14" t="n">
        <f aca="false">SUMIFS(시군구_병원급!$F$5:$F$3668,시군구_병원급!$A$5:$A$3668,$A2067,시군구_병원급!$D$5:$D$3668,$D2067)</f>
        <v>2</v>
      </c>
      <c r="BA2067" s="14" t="n">
        <f aca="false">SUMIFS(시군구_병원급!$G$5:$G$3668,시군구_병원급!$A$5:$A$3668,$A2067,시군구_병원급!$D$5:$D$3668,$D2067)</f>
        <v>6</v>
      </c>
      <c r="BB2067" s="14" t="n">
        <f aca="false">SUMIFS(시군구_병원급!$H$5:$H$3668,시군구_병원급!$A$5:$A$3668,$A2067,시군구_병원급!$D$5:$D$3668,$D2067)</f>
        <v>13</v>
      </c>
      <c r="BC2067" s="16" t="n">
        <f aca="false">K2067+AY2067</f>
        <v>19</v>
      </c>
      <c r="BD2067" s="17" t="n">
        <f aca="false">IF(E2067=0,"",(K2067+AY2067)/E2067*1000)</f>
        <v>2.66330249509392</v>
      </c>
      <c r="BE2067" s="16" t="n">
        <f aca="false">AY2067-SUMIFS(시군구_병원급!$E$5:$E$3668,시군구_병원급!$A$5:$A$3668,$A2067,시군구_병원급!$D$5:$D$3668,$D2067-3)</f>
        <v>0</v>
      </c>
      <c r="BF2067" s="16" t="n">
        <f aca="false">IF(AY2067=0,1,0)</f>
        <v>0</v>
      </c>
      <c r="BG2067" s="16" t="n">
        <f aca="false">IF(K2067+AY2067=0,1,0)</f>
        <v>0</v>
      </c>
      <c r="BH2067" s="16" t="n">
        <f aca="false">AF2067+AG2067+AH2067</f>
        <v>4</v>
      </c>
      <c r="BI2067" s="18" t="n">
        <f aca="false">IF(H2067=0,"",BH2067/H2067)</f>
        <v>0.0336134453781513</v>
      </c>
      <c r="BJ2067" s="16" t="n">
        <f aca="false">IF(AP2067="","",AP2067+AN2067)</f>
        <v>12</v>
      </c>
    </row>
    <row r="2068" customFormat="false" ht="15" hidden="false" customHeight="true" outlineLevel="0" collapsed="false">
      <c r="A2068" s="9" t="s">
        <v>74</v>
      </c>
      <c r="B2068" s="10" t="s">
        <v>63</v>
      </c>
      <c r="C2068" s="10" t="s">
        <v>75</v>
      </c>
      <c r="D2068" s="9" t="n">
        <v>2025</v>
      </c>
      <c r="E2068" s="11" t="n">
        <v>9969</v>
      </c>
      <c r="F2068" s="11" t="n">
        <v>1814</v>
      </c>
      <c r="G2068" s="11" t="n">
        <v>1730</v>
      </c>
      <c r="H2068" s="11" t="n">
        <v>169</v>
      </c>
      <c r="I2068" s="11" t="n">
        <v>7611</v>
      </c>
      <c r="J2068" s="11" t="n">
        <v>5428</v>
      </c>
      <c r="K2068" s="11" t="n">
        <v>16</v>
      </c>
      <c r="L2068" s="12" t="n">
        <v>16.9525529140335</v>
      </c>
      <c r="M2068" s="12" t="n">
        <v>1.60497542381382</v>
      </c>
      <c r="N2068" s="13" t="n">
        <v>0.713178294573644</v>
      </c>
      <c r="O2068" s="13" t="n">
        <v>0.763466746915438</v>
      </c>
      <c r="P2068" s="13" t="n">
        <v>0.17353796769987</v>
      </c>
      <c r="Q2068" s="13" t="n">
        <v>-0.0116982254386835</v>
      </c>
      <c r="R2068" s="13" t="n">
        <v>0.172881355932203</v>
      </c>
      <c r="S2068" s="11" t="n">
        <v>0</v>
      </c>
      <c r="T2068" s="13" t="n">
        <v>-0.0342857142857143</v>
      </c>
      <c r="U2068" s="13" t="n">
        <v>-0.00600757476818592</v>
      </c>
      <c r="V2068" s="11" t="n">
        <v>0</v>
      </c>
      <c r="W2068" s="13"/>
      <c r="X2068" s="11"/>
      <c r="Y2068" s="11"/>
      <c r="Z2068" s="11"/>
      <c r="AA2068" s="11"/>
      <c r="AB2068" s="10" t="s">
        <v>516</v>
      </c>
      <c r="AC2068" s="11" t="n">
        <v>87</v>
      </c>
      <c r="AD2068" s="11" t="n">
        <v>32</v>
      </c>
      <c r="AE2068" s="11" t="n">
        <v>40</v>
      </c>
      <c r="AF2068" s="11" t="n">
        <v>8</v>
      </c>
      <c r="AG2068" s="11" t="n">
        <v>2</v>
      </c>
      <c r="AH2068" s="11" t="n">
        <v>0</v>
      </c>
      <c r="AI2068" s="13" t="n">
        <v>0.514792899408284</v>
      </c>
      <c r="AJ2068" s="13" t="n">
        <v>0.189349112426036</v>
      </c>
      <c r="AK2068" s="13" t="n">
        <v>0.236686390532544</v>
      </c>
      <c r="AL2068" s="13" t="n">
        <v>0.0473372781065089</v>
      </c>
      <c r="AM2068" s="13" t="n">
        <v>0.0118343195266272</v>
      </c>
      <c r="AN2068" s="11" t="n">
        <v>1</v>
      </c>
      <c r="AO2068" s="13" t="n">
        <v>0.00588235294117647</v>
      </c>
      <c r="AP2068" s="11" t="n">
        <v>15</v>
      </c>
      <c r="AQ2068" s="11" t="n">
        <v>9</v>
      </c>
      <c r="AR2068" s="13" t="n">
        <v>0.0852272727272727</v>
      </c>
      <c r="AS2068" s="13" t="n">
        <v>0.0511363636363636</v>
      </c>
      <c r="AT2068" s="14" t="n">
        <f aca="false">SUMIFS(시도_소아과개폐업!$C$5:$C$293,시도_소아과개폐업!$A$5:$A$293,$D2068,시도_소아과개폐업!$B$5:$B$293,$B2068)</f>
        <v>93</v>
      </c>
      <c r="AU2068" s="14" t="n">
        <f aca="false">SUMIFS(시도_소아과개폐업!$D$5:$D$293,시도_소아과개폐업!$A$5:$A$293,$D2068,시도_소아과개폐업!$B$5:$B$293,$B2068)</f>
        <v>61</v>
      </c>
      <c r="AV2068" s="14" t="n">
        <f aca="false">SUMIFS(시도_소아과개폐업!$F$5:$F$293,시도_소아과개폐업!$A$5:$A$293,$D2068,시도_소아과개폐업!$B$5:$B$293,$B2068)</f>
        <v>32</v>
      </c>
      <c r="AW2068" s="15" t="n">
        <f aca="false">SUMIFS(시도_소아과개폐업!$G$5:$G$293,시도_소아과개폐업!$A$5:$A$293,$D2068,시도_소아과개폐업!$B$5:$B$293,$B2068)</f>
        <v>0.133771929824561</v>
      </c>
      <c r="AX2068" s="14" t="n">
        <f aca="false">SUMIFS(시도_소아과개폐업!$H$5:$H$293,시도_소아과개폐업!$A$5:$A$293,$D2068,시도_소아과개폐업!$B$5:$B$293,$B2068)</f>
        <v>201</v>
      </c>
      <c r="AY2068" s="14" t="n">
        <f aca="false">SUMIFS(시군구_병원급!$E$5:$E$3668,시군구_병원급!$A$5:$A$3668,$A2068,시군구_병원급!$D$5:$D$3668,$D2068)</f>
        <v>7</v>
      </c>
      <c r="AZ2068" s="14" t="n">
        <f aca="false">SUMIFS(시군구_병원급!$F$5:$F$3668,시군구_병원급!$A$5:$A$3668,$A2068,시군구_병원급!$D$5:$D$3668,$D2068)</f>
        <v>4</v>
      </c>
      <c r="BA2068" s="14" t="n">
        <f aca="false">SUMIFS(시군구_병원급!$G$5:$G$3668,시군구_병원급!$A$5:$A$3668,$A2068,시군구_병원급!$D$5:$D$3668,$D2068)</f>
        <v>16</v>
      </c>
      <c r="BB2068" s="14" t="n">
        <f aca="false">SUMIFS(시군구_병원급!$H$5:$H$3668,시군구_병원급!$A$5:$A$3668,$A2068,시군구_병원급!$D$5:$D$3668,$D2068)</f>
        <v>31</v>
      </c>
      <c r="BC2068" s="16" t="n">
        <f aca="false">K2068+AY2068</f>
        <v>23</v>
      </c>
      <c r="BD2068" s="17" t="n">
        <f aca="false">IF(E2068=0,"",(K2068+AY2068)/E2068*1000)</f>
        <v>2.30715217173237</v>
      </c>
      <c r="BE2068" s="16" t="n">
        <f aca="false">AY2068-SUMIFS(시군구_병원급!$E$5:$E$3668,시군구_병원급!$A$5:$A$3668,$A2068,시군구_병원급!$D$5:$D$3668,$D2068-3)</f>
        <v>0</v>
      </c>
      <c r="BF2068" s="16" t="n">
        <f aca="false">IF(AY2068=0,1,0)</f>
        <v>0</v>
      </c>
      <c r="BG2068" s="16" t="n">
        <f aca="false">IF(K2068+AY2068=0,1,0)</f>
        <v>0</v>
      </c>
      <c r="BH2068" s="16" t="n">
        <f aca="false">AF2068+AG2068+AH2068</f>
        <v>10</v>
      </c>
      <c r="BI2068" s="18" t="n">
        <f aca="false">IF(H2068=0,"",BH2068/H2068)</f>
        <v>0.0591715976331361</v>
      </c>
      <c r="BJ2068" s="16" t="n">
        <f aca="false">IF(AP2068="","",AP2068+AN2068)</f>
        <v>16</v>
      </c>
    </row>
    <row r="2069" customFormat="false" ht="15" hidden="false" customHeight="true" outlineLevel="0" collapsed="false">
      <c r="A2069" s="9" t="s">
        <v>76</v>
      </c>
      <c r="B2069" s="10" t="s">
        <v>63</v>
      </c>
      <c r="C2069" s="10" t="s">
        <v>77</v>
      </c>
      <c r="D2069" s="9" t="n">
        <v>2025</v>
      </c>
      <c r="E2069" s="11" t="n">
        <v>9276</v>
      </c>
      <c r="F2069" s="11" t="n">
        <v>1720</v>
      </c>
      <c r="G2069" s="11" t="n">
        <v>1780</v>
      </c>
      <c r="H2069" s="11" t="n">
        <v>161</v>
      </c>
      <c r="I2069" s="11" t="n">
        <v>8361</v>
      </c>
      <c r="J2069" s="11" t="n">
        <v>5900</v>
      </c>
      <c r="K2069" s="11" t="n">
        <v>16</v>
      </c>
      <c r="L2069" s="12" t="n">
        <v>17.3566192324278</v>
      </c>
      <c r="M2069" s="12" t="n">
        <v>1.72488141440276</v>
      </c>
      <c r="N2069" s="13" t="n">
        <v>0.70565721803612</v>
      </c>
      <c r="O2069" s="13" t="n">
        <v>0.901358344113842</v>
      </c>
      <c r="P2069" s="13" t="n">
        <v>0.191893057352307</v>
      </c>
      <c r="Q2069" s="13" t="n">
        <v>-0.169115012540308</v>
      </c>
      <c r="R2069" s="13" t="n">
        <v>-0.043010752688172</v>
      </c>
      <c r="S2069" s="11" t="n">
        <v>-1</v>
      </c>
      <c r="T2069" s="13" t="n">
        <v>-0.0182926829268293</v>
      </c>
      <c r="U2069" s="13" t="n">
        <v>-0.0081850533807829</v>
      </c>
      <c r="V2069" s="11" t="n">
        <v>0</v>
      </c>
      <c r="W2069" s="13"/>
      <c r="X2069" s="11"/>
      <c r="Y2069" s="11"/>
      <c r="Z2069" s="11"/>
      <c r="AA2069" s="11"/>
      <c r="AB2069" s="10" t="s">
        <v>516</v>
      </c>
      <c r="AC2069" s="11" t="n">
        <v>66</v>
      </c>
      <c r="AD2069" s="11" t="n">
        <v>50</v>
      </c>
      <c r="AE2069" s="11" t="n">
        <v>38</v>
      </c>
      <c r="AF2069" s="11" t="n">
        <v>3</v>
      </c>
      <c r="AG2069" s="11" t="n">
        <v>3</v>
      </c>
      <c r="AH2069" s="11" t="n">
        <v>1</v>
      </c>
      <c r="AI2069" s="13" t="n">
        <v>0.409937888198758</v>
      </c>
      <c r="AJ2069" s="13" t="n">
        <v>0.31055900621118</v>
      </c>
      <c r="AK2069" s="13" t="n">
        <v>0.236024844720497</v>
      </c>
      <c r="AL2069" s="13" t="n">
        <v>0.0186335403726708</v>
      </c>
      <c r="AM2069" s="13" t="n">
        <v>0.0186335403726708</v>
      </c>
      <c r="AN2069" s="11" t="n">
        <v>2</v>
      </c>
      <c r="AO2069" s="13" t="n">
        <v>0.0122699386503068</v>
      </c>
      <c r="AP2069" s="11" t="n">
        <v>6</v>
      </c>
      <c r="AQ2069" s="11" t="n">
        <v>1</v>
      </c>
      <c r="AR2069" s="13" t="n">
        <v>0.0357142857142857</v>
      </c>
      <c r="AS2069" s="13" t="n">
        <v>0.00595238095238095</v>
      </c>
      <c r="AT2069" s="14" t="n">
        <f aca="false">SUMIFS(시도_소아과개폐업!$C$5:$C$293,시도_소아과개폐업!$A$5:$A$293,$D2069,시도_소아과개폐업!$B$5:$B$293,$B2069)</f>
        <v>93</v>
      </c>
      <c r="AU2069" s="14" t="n">
        <f aca="false">SUMIFS(시도_소아과개폐업!$D$5:$D$293,시도_소아과개폐업!$A$5:$A$293,$D2069,시도_소아과개폐업!$B$5:$B$293,$B2069)</f>
        <v>61</v>
      </c>
      <c r="AV2069" s="14" t="n">
        <f aca="false">SUMIFS(시도_소아과개폐업!$F$5:$F$293,시도_소아과개폐업!$A$5:$A$293,$D2069,시도_소아과개폐업!$B$5:$B$293,$B2069)</f>
        <v>32</v>
      </c>
      <c r="AW2069" s="15" t="n">
        <f aca="false">SUMIFS(시도_소아과개폐업!$G$5:$G$293,시도_소아과개폐업!$A$5:$A$293,$D2069,시도_소아과개폐업!$B$5:$B$293,$B2069)</f>
        <v>0.133771929824561</v>
      </c>
      <c r="AX2069" s="14" t="n">
        <f aca="false">SUMIFS(시도_소아과개폐업!$H$5:$H$293,시도_소아과개폐업!$A$5:$A$293,$D2069,시도_소아과개폐업!$B$5:$B$293,$B2069)</f>
        <v>201</v>
      </c>
      <c r="AY2069" s="14" t="n">
        <f aca="false">SUMIFS(시군구_병원급!$E$5:$E$3668,시군구_병원급!$A$5:$A$3668,$A2069,시군구_병원급!$D$5:$D$3668,$D2069)</f>
        <v>7</v>
      </c>
      <c r="AZ2069" s="14" t="n">
        <f aca="false">SUMIFS(시군구_병원급!$F$5:$F$3668,시군구_병원급!$A$5:$A$3668,$A2069,시군구_병원급!$D$5:$D$3668,$D2069)</f>
        <v>3</v>
      </c>
      <c r="BA2069" s="14" t="n">
        <f aca="false">SUMIFS(시군구_병원급!$G$5:$G$3668,시군구_병원급!$A$5:$A$3668,$A2069,시군구_병원급!$D$5:$D$3668,$D2069)</f>
        <v>16</v>
      </c>
      <c r="BB2069" s="14" t="n">
        <f aca="false">SUMIFS(시군구_병원급!$H$5:$H$3668,시군구_병원급!$A$5:$A$3668,$A2069,시군구_병원급!$D$5:$D$3668,$D2069)</f>
        <v>20</v>
      </c>
      <c r="BC2069" s="16" t="n">
        <f aca="false">K2069+AY2069</f>
        <v>23</v>
      </c>
      <c r="BD2069" s="17" t="n">
        <f aca="false">IF(E2069=0,"",(K2069+AY2069)/E2069*1000)</f>
        <v>2.47951703320397</v>
      </c>
      <c r="BE2069" s="16" t="n">
        <f aca="false">AY2069-SUMIFS(시군구_병원급!$E$5:$E$3668,시군구_병원급!$A$5:$A$3668,$A2069,시군구_병원급!$D$5:$D$3668,$D2069-3)</f>
        <v>1</v>
      </c>
      <c r="BF2069" s="16" t="n">
        <f aca="false">IF(AY2069=0,1,0)</f>
        <v>0</v>
      </c>
      <c r="BG2069" s="16" t="n">
        <f aca="false">IF(K2069+AY2069=0,1,0)</f>
        <v>0</v>
      </c>
      <c r="BH2069" s="16" t="n">
        <f aca="false">AF2069+AG2069+AH2069</f>
        <v>7</v>
      </c>
      <c r="BI2069" s="18" t="n">
        <f aca="false">IF(H2069=0,"",BH2069/H2069)</f>
        <v>0.0434782608695652</v>
      </c>
      <c r="BJ2069" s="16" t="n">
        <f aca="false">IF(AP2069="","",AP2069+AN2069)</f>
        <v>8</v>
      </c>
    </row>
    <row r="2070" customFormat="false" ht="15" hidden="false" customHeight="true" outlineLevel="0" collapsed="false">
      <c r="A2070" s="9" t="s">
        <v>78</v>
      </c>
      <c r="B2070" s="10" t="s">
        <v>63</v>
      </c>
      <c r="C2070" s="10" t="s">
        <v>79</v>
      </c>
      <c r="D2070" s="9" t="n">
        <v>2025</v>
      </c>
      <c r="E2070" s="11" t="n">
        <v>11335</v>
      </c>
      <c r="F2070" s="11" t="n">
        <v>1899</v>
      </c>
      <c r="G2070" s="11" t="n">
        <v>1869</v>
      </c>
      <c r="H2070" s="11" t="n">
        <v>174</v>
      </c>
      <c r="I2070" s="11" t="n">
        <v>7162</v>
      </c>
      <c r="J2070" s="11" t="n">
        <v>5559</v>
      </c>
      <c r="K2070" s="11" t="n">
        <v>17</v>
      </c>
      <c r="L2070" s="12" t="n">
        <v>15.3506837229819</v>
      </c>
      <c r="M2070" s="12" t="n">
        <v>1.49977944419938</v>
      </c>
      <c r="N2070" s="13" t="n">
        <v>0.776179838034069</v>
      </c>
      <c r="O2070" s="13" t="n">
        <v>0.631848257609175</v>
      </c>
      <c r="P2070" s="13" t="n">
        <v>0.164887516541685</v>
      </c>
      <c r="Q2070" s="13" t="n">
        <v>-0.145173453996983</v>
      </c>
      <c r="R2070" s="13" t="n">
        <v>-0.0142405063291139</v>
      </c>
      <c r="S2070" s="11" t="n">
        <v>-1</v>
      </c>
      <c r="T2070" s="13" t="n">
        <v>-0.0113636363636364</v>
      </c>
      <c r="U2070" s="13" t="n">
        <v>-0.0128187456926258</v>
      </c>
      <c r="V2070" s="11" t="n">
        <v>0</v>
      </c>
      <c r="W2070" s="13"/>
      <c r="X2070" s="11"/>
      <c r="Y2070" s="11"/>
      <c r="Z2070" s="11"/>
      <c r="AA2070" s="11"/>
      <c r="AB2070" s="10" t="s">
        <v>516</v>
      </c>
      <c r="AC2070" s="11" t="n">
        <v>87</v>
      </c>
      <c r="AD2070" s="11" t="n">
        <v>30</v>
      </c>
      <c r="AE2070" s="11" t="n">
        <v>41</v>
      </c>
      <c r="AF2070" s="11" t="n">
        <v>6</v>
      </c>
      <c r="AG2070" s="11" t="n">
        <v>8</v>
      </c>
      <c r="AH2070" s="11" t="n">
        <v>2</v>
      </c>
      <c r="AI2070" s="13" t="n">
        <v>0.5</v>
      </c>
      <c r="AJ2070" s="13" t="n">
        <v>0.172413793103448</v>
      </c>
      <c r="AK2070" s="13" t="n">
        <v>0.235632183908046</v>
      </c>
      <c r="AL2070" s="13" t="n">
        <v>0.0344827586206897</v>
      </c>
      <c r="AM2070" s="13" t="n">
        <v>0.0459770114942529</v>
      </c>
      <c r="AN2070" s="11" t="n">
        <v>2</v>
      </c>
      <c r="AO2070" s="13" t="n">
        <v>0.0113636363636364</v>
      </c>
      <c r="AP2070" s="11" t="n">
        <v>13</v>
      </c>
      <c r="AQ2070" s="11" t="n">
        <v>9</v>
      </c>
      <c r="AR2070" s="13" t="n">
        <v>0.0722222222222222</v>
      </c>
      <c r="AS2070" s="13" t="n">
        <v>0.05</v>
      </c>
      <c r="AT2070" s="14" t="n">
        <f aca="false">SUMIFS(시도_소아과개폐업!$C$5:$C$293,시도_소아과개폐업!$A$5:$A$293,$D2070,시도_소아과개폐업!$B$5:$B$293,$B2070)</f>
        <v>93</v>
      </c>
      <c r="AU2070" s="14" t="n">
        <f aca="false">SUMIFS(시도_소아과개폐업!$D$5:$D$293,시도_소아과개폐업!$A$5:$A$293,$D2070,시도_소아과개폐업!$B$5:$B$293,$B2070)</f>
        <v>61</v>
      </c>
      <c r="AV2070" s="14" t="n">
        <f aca="false">SUMIFS(시도_소아과개폐업!$F$5:$F$293,시도_소아과개폐업!$A$5:$A$293,$D2070,시도_소아과개폐업!$B$5:$B$293,$B2070)</f>
        <v>32</v>
      </c>
      <c r="AW2070" s="15" t="n">
        <f aca="false">SUMIFS(시도_소아과개폐업!$G$5:$G$293,시도_소아과개폐업!$A$5:$A$293,$D2070,시도_소아과개폐업!$B$5:$B$293,$B2070)</f>
        <v>0.133771929824561</v>
      </c>
      <c r="AX2070" s="14" t="n">
        <f aca="false">SUMIFS(시도_소아과개폐업!$H$5:$H$293,시도_소아과개폐업!$A$5:$A$293,$D2070,시도_소아과개폐업!$B$5:$B$293,$B2070)</f>
        <v>201</v>
      </c>
      <c r="AY2070" s="14" t="n">
        <f aca="false">SUMIFS(시군구_병원급!$E$5:$E$3668,시군구_병원급!$A$5:$A$3668,$A2070,시군구_병원급!$D$5:$D$3668,$D2070)</f>
        <v>6</v>
      </c>
      <c r="AZ2070" s="14" t="n">
        <f aca="false">SUMIFS(시군구_병원급!$F$5:$F$3668,시군구_병원급!$A$5:$A$3668,$A2070,시군구_병원급!$D$5:$D$3668,$D2070)</f>
        <v>1</v>
      </c>
      <c r="BA2070" s="14" t="n">
        <f aca="false">SUMIFS(시군구_병원급!$G$5:$G$3668,시군구_병원급!$A$5:$A$3668,$A2070,시군구_병원급!$D$5:$D$3668,$D2070)</f>
        <v>7</v>
      </c>
      <c r="BB2070" s="14" t="n">
        <f aca="false">SUMIFS(시군구_병원급!$H$5:$H$3668,시군구_병원급!$A$5:$A$3668,$A2070,시군구_병원급!$D$5:$D$3668,$D2070)</f>
        <v>17</v>
      </c>
      <c r="BC2070" s="16" t="n">
        <f aca="false">K2070+AY2070</f>
        <v>23</v>
      </c>
      <c r="BD2070" s="17" t="n">
        <f aca="false">IF(E2070=0,"",(K2070+AY2070)/E2070*1000)</f>
        <v>2.02911336568152</v>
      </c>
      <c r="BE2070" s="16" t="n">
        <f aca="false">AY2070-SUMIFS(시군구_병원급!$E$5:$E$3668,시군구_병원급!$A$5:$A$3668,$A2070,시군구_병원급!$D$5:$D$3668,$D2070-3)</f>
        <v>0</v>
      </c>
      <c r="BF2070" s="16" t="n">
        <f aca="false">IF(AY2070=0,1,0)</f>
        <v>0</v>
      </c>
      <c r="BG2070" s="16" t="n">
        <f aca="false">IF(K2070+AY2070=0,1,0)</f>
        <v>0</v>
      </c>
      <c r="BH2070" s="16" t="n">
        <f aca="false">AF2070+AG2070+AH2070</f>
        <v>16</v>
      </c>
      <c r="BI2070" s="18" t="n">
        <f aca="false">IF(H2070=0,"",BH2070/H2070)</f>
        <v>0.0919540229885058</v>
      </c>
      <c r="BJ2070" s="16" t="n">
        <f aca="false">IF(AP2070="","",AP2070+AN2070)</f>
        <v>15</v>
      </c>
    </row>
    <row r="2071" customFormat="false" ht="15" hidden="false" customHeight="true" outlineLevel="0" collapsed="false">
      <c r="A2071" s="9" t="s">
        <v>80</v>
      </c>
      <c r="B2071" s="10" t="s">
        <v>63</v>
      </c>
      <c r="C2071" s="10" t="s">
        <v>81</v>
      </c>
      <c r="D2071" s="9" t="n">
        <v>2025</v>
      </c>
      <c r="E2071" s="11" t="n">
        <v>4875</v>
      </c>
      <c r="F2071" s="11" t="n">
        <v>762</v>
      </c>
      <c r="G2071" s="11" t="n">
        <v>790</v>
      </c>
      <c r="H2071" s="11" t="n">
        <v>103</v>
      </c>
      <c r="I2071" s="11" t="n">
        <v>5051</v>
      </c>
      <c r="J2071" s="11" t="n">
        <v>3272</v>
      </c>
      <c r="K2071" s="11" t="n">
        <v>8</v>
      </c>
      <c r="L2071" s="12" t="n">
        <v>21.1282051282051</v>
      </c>
      <c r="M2071" s="12" t="n">
        <v>1.64102564102564</v>
      </c>
      <c r="N2071" s="13" t="n">
        <v>0.647792516333399</v>
      </c>
      <c r="O2071" s="13" t="n">
        <v>1.03610256410256</v>
      </c>
      <c r="P2071" s="13" t="n">
        <v>0.162051282051282</v>
      </c>
      <c r="Q2071" s="13" t="n">
        <v>-0.245939675174014</v>
      </c>
      <c r="R2071" s="13" t="n">
        <v>-0.0760233918128656</v>
      </c>
      <c r="S2071" s="11" t="n">
        <v>0</v>
      </c>
      <c r="T2071" s="13" t="n">
        <v>-0.0283018867924528</v>
      </c>
      <c r="U2071" s="13" t="n">
        <v>-0.0399163657099411</v>
      </c>
      <c r="V2071" s="11" t="n">
        <v>0</v>
      </c>
      <c r="W2071" s="13"/>
      <c r="X2071" s="11"/>
      <c r="Y2071" s="11"/>
      <c r="Z2071" s="11"/>
      <c r="AA2071" s="11"/>
      <c r="AB2071" s="10" t="s">
        <v>516</v>
      </c>
      <c r="AC2071" s="11" t="n">
        <v>59</v>
      </c>
      <c r="AD2071" s="11" t="n">
        <v>22</v>
      </c>
      <c r="AE2071" s="11" t="n">
        <v>18</v>
      </c>
      <c r="AF2071" s="11" t="n">
        <v>1</v>
      </c>
      <c r="AG2071" s="11" t="n">
        <v>2</v>
      </c>
      <c r="AH2071" s="11" t="n">
        <v>1</v>
      </c>
      <c r="AI2071" s="13" t="n">
        <v>0.572815533980583</v>
      </c>
      <c r="AJ2071" s="13" t="n">
        <v>0.213592233009709</v>
      </c>
      <c r="AK2071" s="13" t="n">
        <v>0.174757281553398</v>
      </c>
      <c r="AL2071" s="13" t="n">
        <v>0.00970873786407767</v>
      </c>
      <c r="AM2071" s="13" t="n">
        <v>0.0194174757281553</v>
      </c>
      <c r="AN2071" s="11" t="n">
        <v>0</v>
      </c>
      <c r="AO2071" s="13" t="n">
        <v>0</v>
      </c>
      <c r="AP2071" s="11" t="n">
        <v>6</v>
      </c>
      <c r="AQ2071" s="11" t="n">
        <v>2</v>
      </c>
      <c r="AR2071" s="13" t="n">
        <v>0.0560747663551402</v>
      </c>
      <c r="AS2071" s="13" t="n">
        <v>0.0186915887850467</v>
      </c>
      <c r="AT2071" s="14" t="n">
        <f aca="false">SUMIFS(시도_소아과개폐업!$C$5:$C$293,시도_소아과개폐업!$A$5:$A$293,$D2071,시도_소아과개폐업!$B$5:$B$293,$B2071)</f>
        <v>93</v>
      </c>
      <c r="AU2071" s="14" t="n">
        <f aca="false">SUMIFS(시도_소아과개폐업!$D$5:$D$293,시도_소아과개폐업!$A$5:$A$293,$D2071,시도_소아과개폐업!$B$5:$B$293,$B2071)</f>
        <v>61</v>
      </c>
      <c r="AV2071" s="14" t="n">
        <f aca="false">SUMIFS(시도_소아과개폐업!$F$5:$F$293,시도_소아과개폐업!$A$5:$A$293,$D2071,시도_소아과개폐업!$B$5:$B$293,$B2071)</f>
        <v>32</v>
      </c>
      <c r="AW2071" s="15" t="n">
        <f aca="false">SUMIFS(시도_소아과개폐업!$G$5:$G$293,시도_소아과개폐업!$A$5:$A$293,$D2071,시도_소아과개폐업!$B$5:$B$293,$B2071)</f>
        <v>0.133771929824561</v>
      </c>
      <c r="AX2071" s="14" t="n">
        <f aca="false">SUMIFS(시도_소아과개폐업!$H$5:$H$293,시도_소아과개폐업!$A$5:$A$293,$D2071,시도_소아과개폐업!$B$5:$B$293,$B2071)</f>
        <v>201</v>
      </c>
      <c r="AY2071" s="14" t="n">
        <f aca="false">SUMIFS(시군구_병원급!$E$5:$E$3668,시군구_병원급!$A$5:$A$3668,$A2071,시군구_병원급!$D$5:$D$3668,$D2071)</f>
        <v>1</v>
      </c>
      <c r="AZ2071" s="14" t="n">
        <f aca="false">SUMIFS(시군구_병원급!$F$5:$F$3668,시군구_병원급!$A$5:$A$3668,$A2071,시군구_병원급!$D$5:$D$3668,$D2071)</f>
        <v>2</v>
      </c>
      <c r="BA2071" s="14" t="n">
        <f aca="false">SUMIFS(시군구_병원급!$G$5:$G$3668,시군구_병원급!$A$5:$A$3668,$A2071,시군구_병원급!$D$5:$D$3668,$D2071)</f>
        <v>10</v>
      </c>
      <c r="BB2071" s="14" t="n">
        <f aca="false">SUMIFS(시군구_병원급!$H$5:$H$3668,시군구_병원급!$A$5:$A$3668,$A2071,시군구_병원급!$D$5:$D$3668,$D2071)</f>
        <v>17</v>
      </c>
      <c r="BC2071" s="16" t="n">
        <f aca="false">K2071+AY2071</f>
        <v>9</v>
      </c>
      <c r="BD2071" s="17" t="n">
        <f aca="false">IF(E2071=0,"",(K2071+AY2071)/E2071*1000)</f>
        <v>1.84615384615385</v>
      </c>
      <c r="BE2071" s="16" t="n">
        <f aca="false">AY2071-SUMIFS(시군구_병원급!$E$5:$E$3668,시군구_병원급!$A$5:$A$3668,$A2071,시군구_병원급!$D$5:$D$3668,$D2071-3)</f>
        <v>0</v>
      </c>
      <c r="BF2071" s="16" t="n">
        <f aca="false">IF(AY2071=0,1,0)</f>
        <v>0</v>
      </c>
      <c r="BG2071" s="16" t="n">
        <f aca="false">IF(K2071+AY2071=0,1,0)</f>
        <v>0</v>
      </c>
      <c r="BH2071" s="16" t="n">
        <f aca="false">AF2071+AG2071+AH2071</f>
        <v>4</v>
      </c>
      <c r="BI2071" s="18" t="n">
        <f aca="false">IF(H2071=0,"",BH2071/H2071)</f>
        <v>0.0388349514563107</v>
      </c>
      <c r="BJ2071" s="16" t="n">
        <f aca="false">IF(AP2071="","",AP2071+AN2071)</f>
        <v>6</v>
      </c>
    </row>
    <row r="2072" customFormat="false" ht="15" hidden="false" customHeight="true" outlineLevel="0" collapsed="false">
      <c r="A2072" s="9" t="s">
        <v>82</v>
      </c>
      <c r="B2072" s="10" t="s">
        <v>63</v>
      </c>
      <c r="C2072" s="10" t="s">
        <v>83</v>
      </c>
      <c r="D2072" s="9" t="n">
        <v>2025</v>
      </c>
      <c r="E2072" s="11" t="n">
        <v>6039</v>
      </c>
      <c r="F2072" s="11" t="n">
        <v>1026</v>
      </c>
      <c r="G2072" s="11" t="n">
        <v>1085</v>
      </c>
      <c r="H2072" s="11" t="n">
        <v>138</v>
      </c>
      <c r="I2072" s="11" t="n">
        <v>5638</v>
      </c>
      <c r="J2072" s="11" t="n">
        <v>3733</v>
      </c>
      <c r="K2072" s="11" t="n">
        <v>12</v>
      </c>
      <c r="L2072" s="12" t="n">
        <v>22.8514654744163</v>
      </c>
      <c r="M2072" s="12" t="n">
        <v>1.98708395429707</v>
      </c>
      <c r="N2072" s="13" t="n">
        <v>0.662114224902448</v>
      </c>
      <c r="O2072" s="13" t="n">
        <v>0.933598277860573</v>
      </c>
      <c r="P2072" s="13" t="n">
        <v>0.17966550753436</v>
      </c>
      <c r="Q2072" s="13" t="n">
        <v>-0.226760563380282</v>
      </c>
      <c r="R2072" s="13" t="n">
        <v>-0.00641025641025639</v>
      </c>
      <c r="S2072" s="11" t="n">
        <v>-1</v>
      </c>
      <c r="T2072" s="13" t="n">
        <v>-0.0482758620689655</v>
      </c>
      <c r="U2072" s="13" t="n">
        <v>-0.07162851967726</v>
      </c>
      <c r="V2072" s="11" t="n">
        <v>0</v>
      </c>
      <c r="W2072" s="13"/>
      <c r="X2072" s="11"/>
      <c r="Y2072" s="11"/>
      <c r="Z2072" s="11"/>
      <c r="AA2072" s="11"/>
      <c r="AB2072" s="10" t="s">
        <v>516</v>
      </c>
      <c r="AC2072" s="11" t="n">
        <v>64</v>
      </c>
      <c r="AD2072" s="11" t="n">
        <v>29</v>
      </c>
      <c r="AE2072" s="11" t="n">
        <v>39</v>
      </c>
      <c r="AF2072" s="11" t="n">
        <v>3</v>
      </c>
      <c r="AG2072" s="11" t="n">
        <v>2</v>
      </c>
      <c r="AH2072" s="11" t="n">
        <v>1</v>
      </c>
      <c r="AI2072" s="13" t="n">
        <v>0.463768115942029</v>
      </c>
      <c r="AJ2072" s="13" t="n">
        <v>0.210144927536232</v>
      </c>
      <c r="AK2072" s="13" t="n">
        <v>0.282608695652174</v>
      </c>
      <c r="AL2072" s="13" t="n">
        <v>0.0217391304347826</v>
      </c>
      <c r="AM2072" s="13" t="n">
        <v>0.0144927536231884</v>
      </c>
      <c r="AN2072" s="11" t="n">
        <v>8</v>
      </c>
      <c r="AO2072" s="13" t="n">
        <v>0.0547945205479452</v>
      </c>
      <c r="AP2072" s="11" t="n">
        <v>5</v>
      </c>
      <c r="AQ2072" s="11" t="n">
        <v>0</v>
      </c>
      <c r="AR2072" s="13" t="n">
        <v>0.033112582781457</v>
      </c>
      <c r="AS2072" s="13" t="n">
        <v>0</v>
      </c>
      <c r="AT2072" s="14" t="n">
        <f aca="false">SUMIFS(시도_소아과개폐업!$C$5:$C$293,시도_소아과개폐업!$A$5:$A$293,$D2072,시도_소아과개폐업!$B$5:$B$293,$B2072)</f>
        <v>93</v>
      </c>
      <c r="AU2072" s="14" t="n">
        <f aca="false">SUMIFS(시도_소아과개폐업!$D$5:$D$293,시도_소아과개폐업!$A$5:$A$293,$D2072,시도_소아과개폐업!$B$5:$B$293,$B2072)</f>
        <v>61</v>
      </c>
      <c r="AV2072" s="14" t="n">
        <f aca="false">SUMIFS(시도_소아과개폐업!$F$5:$F$293,시도_소아과개폐업!$A$5:$A$293,$D2072,시도_소아과개폐업!$B$5:$B$293,$B2072)</f>
        <v>32</v>
      </c>
      <c r="AW2072" s="15" t="n">
        <f aca="false">SUMIFS(시도_소아과개폐업!$G$5:$G$293,시도_소아과개폐업!$A$5:$A$293,$D2072,시도_소아과개폐업!$B$5:$B$293,$B2072)</f>
        <v>0.133771929824561</v>
      </c>
      <c r="AX2072" s="14" t="n">
        <f aca="false">SUMIFS(시도_소아과개폐업!$H$5:$H$293,시도_소아과개폐업!$A$5:$A$293,$D2072,시도_소아과개폐업!$B$5:$B$293,$B2072)</f>
        <v>201</v>
      </c>
      <c r="AY2072" s="14" t="n">
        <f aca="false">SUMIFS(시군구_병원급!$E$5:$E$3668,시군구_병원급!$A$5:$A$3668,$A2072,시군구_병원급!$D$5:$D$3668,$D2072)</f>
        <v>3</v>
      </c>
      <c r="AZ2072" s="14" t="n">
        <f aca="false">SUMIFS(시군구_병원급!$F$5:$F$3668,시군구_병원급!$A$5:$A$3668,$A2072,시군구_병원급!$D$5:$D$3668,$D2072)</f>
        <v>1</v>
      </c>
      <c r="BA2072" s="14" t="n">
        <f aca="false">SUMIFS(시군구_병원급!$G$5:$G$3668,시군구_병원급!$A$5:$A$3668,$A2072,시군구_병원급!$D$5:$D$3668,$D2072)</f>
        <v>5</v>
      </c>
      <c r="BB2072" s="14" t="n">
        <f aca="false">SUMIFS(시군구_병원급!$H$5:$H$3668,시군구_병원급!$A$5:$A$3668,$A2072,시군구_병원급!$D$5:$D$3668,$D2072)</f>
        <v>18</v>
      </c>
      <c r="BC2072" s="16" t="n">
        <f aca="false">K2072+AY2072</f>
        <v>15</v>
      </c>
      <c r="BD2072" s="17" t="n">
        <f aca="false">IF(E2072=0,"",(K2072+AY2072)/E2072*1000)</f>
        <v>2.48385494287134</v>
      </c>
      <c r="BE2072" s="16" t="n">
        <f aca="false">AY2072-SUMIFS(시군구_병원급!$E$5:$E$3668,시군구_병원급!$A$5:$A$3668,$A2072,시군구_병원급!$D$5:$D$3668,$D2072-3)</f>
        <v>0</v>
      </c>
      <c r="BF2072" s="16" t="n">
        <f aca="false">IF(AY2072=0,1,0)</f>
        <v>0</v>
      </c>
      <c r="BG2072" s="16" t="n">
        <f aca="false">IF(K2072+AY2072=0,1,0)</f>
        <v>0</v>
      </c>
      <c r="BH2072" s="16" t="n">
        <f aca="false">AF2072+AG2072+AH2072</f>
        <v>6</v>
      </c>
      <c r="BI2072" s="18" t="n">
        <f aca="false">IF(H2072=0,"",BH2072/H2072)</f>
        <v>0.0434782608695652</v>
      </c>
      <c r="BJ2072" s="16" t="n">
        <f aca="false">IF(AP2072="","",AP2072+AN2072)</f>
        <v>13</v>
      </c>
    </row>
    <row r="2073" customFormat="false" ht="15" hidden="false" customHeight="true" outlineLevel="0" collapsed="false">
      <c r="A2073" s="9" t="s">
        <v>84</v>
      </c>
      <c r="B2073" s="10" t="s">
        <v>63</v>
      </c>
      <c r="C2073" s="10" t="s">
        <v>85</v>
      </c>
      <c r="D2073" s="9" t="n">
        <v>2025</v>
      </c>
      <c r="E2073" s="11" t="n">
        <v>12018</v>
      </c>
      <c r="F2073" s="11" t="n">
        <v>2268</v>
      </c>
      <c r="G2073" s="11" t="n">
        <v>2348</v>
      </c>
      <c r="H2073" s="11" t="n">
        <v>253</v>
      </c>
      <c r="I2073" s="11" t="n">
        <v>8854</v>
      </c>
      <c r="J2073" s="11" t="n">
        <v>5959</v>
      </c>
      <c r="K2073" s="11" t="n">
        <v>24</v>
      </c>
      <c r="L2073" s="12" t="n">
        <v>21.0517556997837</v>
      </c>
      <c r="M2073" s="12" t="n">
        <v>1.99700449326011</v>
      </c>
      <c r="N2073" s="13" t="n">
        <v>0.673029139372035</v>
      </c>
      <c r="O2073" s="13" t="n">
        <v>0.736728240971876</v>
      </c>
      <c r="P2073" s="13" t="n">
        <v>0.195373606257281</v>
      </c>
      <c r="Q2073" s="13" t="n">
        <v>-0.145599317503199</v>
      </c>
      <c r="R2073" s="13" t="n">
        <v>0.0454140694568122</v>
      </c>
      <c r="S2073" s="11" t="n">
        <v>-2</v>
      </c>
      <c r="T2073" s="13" t="n">
        <v>-0.0559701492537313</v>
      </c>
      <c r="U2073" s="13" t="n">
        <v>-0.0494900697799249</v>
      </c>
      <c r="V2073" s="11" t="n">
        <v>0</v>
      </c>
      <c r="W2073" s="13"/>
      <c r="X2073" s="11"/>
      <c r="Y2073" s="11"/>
      <c r="Z2073" s="11"/>
      <c r="AA2073" s="11"/>
      <c r="AB2073" s="10" t="s">
        <v>516</v>
      </c>
      <c r="AC2073" s="11" t="n">
        <v>88</v>
      </c>
      <c r="AD2073" s="11" t="n">
        <v>31</v>
      </c>
      <c r="AE2073" s="11" t="n">
        <v>126</v>
      </c>
      <c r="AF2073" s="11" t="n">
        <v>6</v>
      </c>
      <c r="AG2073" s="11" t="n">
        <v>2</v>
      </c>
      <c r="AH2073" s="11" t="n">
        <v>0</v>
      </c>
      <c r="AI2073" s="13" t="n">
        <v>0.347826086956522</v>
      </c>
      <c r="AJ2073" s="13" t="n">
        <v>0.122529644268775</v>
      </c>
      <c r="AK2073" s="13" t="n">
        <v>0.49802371541502</v>
      </c>
      <c r="AL2073" s="13" t="n">
        <v>0.0237154150197628</v>
      </c>
      <c r="AM2073" s="13" t="n">
        <v>0.00790513833992095</v>
      </c>
      <c r="AN2073" s="11" t="n">
        <v>20</v>
      </c>
      <c r="AO2073" s="13" t="n">
        <v>0.0732600732600733</v>
      </c>
      <c r="AP2073" s="11" t="n">
        <v>15</v>
      </c>
      <c r="AQ2073" s="11" t="n">
        <v>1</v>
      </c>
      <c r="AR2073" s="13" t="n">
        <v>0.0522648083623693</v>
      </c>
      <c r="AS2073" s="13" t="n">
        <v>0.00348432055749129</v>
      </c>
      <c r="AT2073" s="14" t="n">
        <f aca="false">SUMIFS(시도_소아과개폐업!$C$5:$C$293,시도_소아과개폐업!$A$5:$A$293,$D2073,시도_소아과개폐업!$B$5:$B$293,$B2073)</f>
        <v>93</v>
      </c>
      <c r="AU2073" s="14" t="n">
        <f aca="false">SUMIFS(시도_소아과개폐업!$D$5:$D$293,시도_소아과개폐업!$A$5:$A$293,$D2073,시도_소아과개폐업!$B$5:$B$293,$B2073)</f>
        <v>61</v>
      </c>
      <c r="AV2073" s="14" t="n">
        <f aca="false">SUMIFS(시도_소아과개폐업!$F$5:$F$293,시도_소아과개폐업!$A$5:$A$293,$D2073,시도_소아과개폐업!$B$5:$B$293,$B2073)</f>
        <v>32</v>
      </c>
      <c r="AW2073" s="15" t="n">
        <f aca="false">SUMIFS(시도_소아과개폐업!$G$5:$G$293,시도_소아과개폐업!$A$5:$A$293,$D2073,시도_소아과개폐업!$B$5:$B$293,$B2073)</f>
        <v>0.133771929824561</v>
      </c>
      <c r="AX2073" s="14" t="n">
        <f aca="false">SUMIFS(시도_소아과개폐업!$H$5:$H$293,시도_소아과개폐업!$A$5:$A$293,$D2073,시도_소아과개폐업!$B$5:$B$293,$B2073)</f>
        <v>201</v>
      </c>
      <c r="AY2073" s="14" t="n">
        <f aca="false">SUMIFS(시군구_병원급!$E$5:$E$3668,시군구_병원급!$A$5:$A$3668,$A2073,시군구_병원급!$D$5:$D$3668,$D2073)</f>
        <v>7</v>
      </c>
      <c r="AZ2073" s="14" t="n">
        <f aca="false">SUMIFS(시군구_병원급!$F$5:$F$3668,시군구_병원급!$A$5:$A$3668,$A2073,시군구_병원급!$D$5:$D$3668,$D2073)</f>
        <v>3</v>
      </c>
      <c r="BA2073" s="14" t="n">
        <f aca="false">SUMIFS(시군구_병원급!$G$5:$G$3668,시군구_병원급!$A$5:$A$3668,$A2073,시군구_병원급!$D$5:$D$3668,$D2073)</f>
        <v>8</v>
      </c>
      <c r="BB2073" s="14" t="n">
        <f aca="false">SUMIFS(시군구_병원급!$H$5:$H$3668,시군구_병원급!$A$5:$A$3668,$A2073,시군구_병원급!$D$5:$D$3668,$D2073)</f>
        <v>22</v>
      </c>
      <c r="BC2073" s="16" t="n">
        <f aca="false">K2073+AY2073</f>
        <v>31</v>
      </c>
      <c r="BD2073" s="17" t="n">
        <f aca="false">IF(E2073=0,"",(K2073+AY2073)/E2073*1000)</f>
        <v>2.57946413712764</v>
      </c>
      <c r="BE2073" s="16" t="n">
        <f aca="false">AY2073-SUMIFS(시군구_병원급!$E$5:$E$3668,시군구_병원급!$A$5:$A$3668,$A2073,시군구_병원급!$D$5:$D$3668,$D2073-3)</f>
        <v>1</v>
      </c>
      <c r="BF2073" s="16" t="n">
        <f aca="false">IF(AY2073=0,1,0)</f>
        <v>0</v>
      </c>
      <c r="BG2073" s="16" t="n">
        <f aca="false">IF(K2073+AY2073=0,1,0)</f>
        <v>0</v>
      </c>
      <c r="BH2073" s="16" t="n">
        <f aca="false">AF2073+AG2073+AH2073</f>
        <v>8</v>
      </c>
      <c r="BI2073" s="18" t="n">
        <f aca="false">IF(H2073=0,"",BH2073/H2073)</f>
        <v>0.0316205533596838</v>
      </c>
      <c r="BJ2073" s="16" t="n">
        <f aca="false">IF(AP2073="","",AP2073+AN2073)</f>
        <v>35</v>
      </c>
    </row>
    <row r="2074" customFormat="false" ht="15" hidden="false" customHeight="true" outlineLevel="0" collapsed="false">
      <c r="A2074" s="9" t="s">
        <v>86</v>
      </c>
      <c r="B2074" s="10" t="s">
        <v>63</v>
      </c>
      <c r="C2074" s="10" t="s">
        <v>87</v>
      </c>
      <c r="D2074" s="9" t="n">
        <v>2025</v>
      </c>
      <c r="E2074" s="11" t="n">
        <v>10997</v>
      </c>
      <c r="F2074" s="11" t="n">
        <v>1960</v>
      </c>
      <c r="G2074" s="11" t="n">
        <v>2007</v>
      </c>
      <c r="H2074" s="11" t="n">
        <v>181</v>
      </c>
      <c r="I2074" s="11" t="n">
        <v>9249</v>
      </c>
      <c r="J2074" s="11" t="n">
        <v>6511</v>
      </c>
      <c r="K2074" s="11" t="n">
        <v>19</v>
      </c>
      <c r="L2074" s="12" t="n">
        <v>16.4590342820769</v>
      </c>
      <c r="M2074" s="12" t="n">
        <v>1.72774393016277</v>
      </c>
      <c r="N2074" s="13" t="n">
        <v>0.703967996540167</v>
      </c>
      <c r="O2074" s="13" t="n">
        <v>0.841047558425025</v>
      </c>
      <c r="P2074" s="13" t="n">
        <v>0.182504319359825</v>
      </c>
      <c r="Q2074" s="13" t="n">
        <v>-0.180795589988081</v>
      </c>
      <c r="R2074" s="13" t="n">
        <v>-0.0313706563706564</v>
      </c>
      <c r="S2074" s="11" t="n">
        <v>-2</v>
      </c>
      <c r="T2074" s="13" t="n">
        <v>-0.0670103092783505</v>
      </c>
      <c r="U2074" s="13" t="n">
        <v>-0.0704522613065327</v>
      </c>
      <c r="V2074" s="11" t="n">
        <v>0</v>
      </c>
      <c r="W2074" s="13"/>
      <c r="X2074" s="11"/>
      <c r="Y2074" s="11"/>
      <c r="Z2074" s="11"/>
      <c r="AA2074" s="11"/>
      <c r="AB2074" s="10" t="s">
        <v>516</v>
      </c>
      <c r="AC2074" s="11" t="n">
        <v>97</v>
      </c>
      <c r="AD2074" s="11" t="n">
        <v>47</v>
      </c>
      <c r="AE2074" s="11" t="n">
        <v>29</v>
      </c>
      <c r="AF2074" s="11" t="n">
        <v>4</v>
      </c>
      <c r="AG2074" s="11" t="n">
        <v>3</v>
      </c>
      <c r="AH2074" s="11" t="n">
        <v>1</v>
      </c>
      <c r="AI2074" s="13" t="n">
        <v>0.535911602209945</v>
      </c>
      <c r="AJ2074" s="13" t="n">
        <v>0.259668508287293</v>
      </c>
      <c r="AK2074" s="13" t="n">
        <v>0.160220994475138</v>
      </c>
      <c r="AL2074" s="13" t="n">
        <v>0.0220994475138122</v>
      </c>
      <c r="AM2074" s="13" t="n">
        <v>0.0165745856353591</v>
      </c>
      <c r="AN2074" s="11" t="n">
        <v>3</v>
      </c>
      <c r="AO2074" s="13" t="n">
        <v>0.016304347826087</v>
      </c>
      <c r="AP2074" s="11" t="n">
        <v>15</v>
      </c>
      <c r="AQ2074" s="11" t="n">
        <v>1</v>
      </c>
      <c r="AR2074" s="13" t="n">
        <v>0.0757575757575758</v>
      </c>
      <c r="AS2074" s="13" t="n">
        <v>0.00505050505050505</v>
      </c>
      <c r="AT2074" s="14" t="n">
        <f aca="false">SUMIFS(시도_소아과개폐업!$C$5:$C$293,시도_소아과개폐업!$A$5:$A$293,$D2074,시도_소아과개폐업!$B$5:$B$293,$B2074)</f>
        <v>93</v>
      </c>
      <c r="AU2074" s="14" t="n">
        <f aca="false">SUMIFS(시도_소아과개폐업!$D$5:$D$293,시도_소아과개폐업!$A$5:$A$293,$D2074,시도_소아과개폐업!$B$5:$B$293,$B2074)</f>
        <v>61</v>
      </c>
      <c r="AV2074" s="14" t="n">
        <f aca="false">SUMIFS(시도_소아과개폐업!$F$5:$F$293,시도_소아과개폐업!$A$5:$A$293,$D2074,시도_소아과개폐업!$B$5:$B$293,$B2074)</f>
        <v>32</v>
      </c>
      <c r="AW2074" s="15" t="n">
        <f aca="false">SUMIFS(시도_소아과개폐업!$G$5:$G$293,시도_소아과개폐업!$A$5:$A$293,$D2074,시도_소아과개폐업!$B$5:$B$293,$B2074)</f>
        <v>0.133771929824561</v>
      </c>
      <c r="AX2074" s="14" t="n">
        <f aca="false">SUMIFS(시도_소아과개폐업!$H$5:$H$293,시도_소아과개폐업!$A$5:$A$293,$D2074,시도_소아과개폐업!$B$5:$B$293,$B2074)</f>
        <v>201</v>
      </c>
      <c r="AY2074" s="14" t="n">
        <f aca="false">SUMIFS(시군구_병원급!$E$5:$E$3668,시군구_병원급!$A$5:$A$3668,$A2074,시군구_병원급!$D$5:$D$3668,$D2074)</f>
        <v>7</v>
      </c>
      <c r="AZ2074" s="14" t="n">
        <f aca="false">SUMIFS(시군구_병원급!$F$5:$F$3668,시군구_병원급!$A$5:$A$3668,$A2074,시군구_병원급!$D$5:$D$3668,$D2074)</f>
        <v>2</v>
      </c>
      <c r="BA2074" s="14" t="n">
        <f aca="false">SUMIFS(시군구_병원급!$G$5:$G$3668,시군구_병원급!$A$5:$A$3668,$A2074,시군구_병원급!$D$5:$D$3668,$D2074)</f>
        <v>12</v>
      </c>
      <c r="BB2074" s="14" t="n">
        <f aca="false">SUMIFS(시군구_병원급!$H$5:$H$3668,시군구_병원급!$A$5:$A$3668,$A2074,시군구_병원급!$D$5:$D$3668,$D2074)</f>
        <v>22</v>
      </c>
      <c r="BC2074" s="16" t="n">
        <f aca="false">K2074+AY2074</f>
        <v>26</v>
      </c>
      <c r="BD2074" s="17" t="n">
        <f aca="false">IF(E2074=0,"",(K2074+AY2074)/E2074*1000)</f>
        <v>2.36428116759116</v>
      </c>
      <c r="BE2074" s="16" t="n">
        <f aca="false">AY2074-SUMIFS(시군구_병원급!$E$5:$E$3668,시군구_병원급!$A$5:$A$3668,$A2074,시군구_병원급!$D$5:$D$3668,$D2074-3)</f>
        <v>0</v>
      </c>
      <c r="BF2074" s="16" t="n">
        <f aca="false">IF(AY2074=0,1,0)</f>
        <v>0</v>
      </c>
      <c r="BG2074" s="16" t="n">
        <f aca="false">IF(K2074+AY2074=0,1,0)</f>
        <v>0</v>
      </c>
      <c r="BH2074" s="16" t="n">
        <f aca="false">AF2074+AG2074+AH2074</f>
        <v>8</v>
      </c>
      <c r="BI2074" s="18" t="n">
        <f aca="false">IF(H2074=0,"",BH2074/H2074)</f>
        <v>0.0441988950276243</v>
      </c>
      <c r="BJ2074" s="16" t="n">
        <f aca="false">IF(AP2074="","",AP2074+AN2074)</f>
        <v>18</v>
      </c>
    </row>
    <row r="2075" customFormat="false" ht="15" hidden="false" customHeight="true" outlineLevel="0" collapsed="false">
      <c r="A2075" s="9" t="s">
        <v>88</v>
      </c>
      <c r="B2075" s="10" t="s">
        <v>63</v>
      </c>
      <c r="C2075" s="10" t="s">
        <v>89</v>
      </c>
      <c r="D2075" s="9" t="n">
        <v>2025</v>
      </c>
      <c r="E2075" s="11" t="n">
        <v>8256</v>
      </c>
      <c r="F2075" s="11" t="n">
        <v>1391</v>
      </c>
      <c r="G2075" s="11" t="n">
        <v>1452</v>
      </c>
      <c r="H2075" s="11" t="n">
        <v>123</v>
      </c>
      <c r="I2075" s="11" t="n">
        <v>5990</v>
      </c>
      <c r="J2075" s="11" t="n">
        <v>4187</v>
      </c>
      <c r="K2075" s="11" t="n">
        <v>10</v>
      </c>
      <c r="L2075" s="12" t="n">
        <v>14.8982558139535</v>
      </c>
      <c r="M2075" s="12" t="n">
        <v>1.21124031007752</v>
      </c>
      <c r="N2075" s="13" t="n">
        <v>0.698998330550918</v>
      </c>
      <c r="O2075" s="13" t="n">
        <v>0.725532945736434</v>
      </c>
      <c r="P2075" s="13" t="n">
        <v>0.175872093023256</v>
      </c>
      <c r="Q2075" s="13" t="n">
        <v>-0.15218730745533</v>
      </c>
      <c r="R2075" s="13" t="n">
        <v>0.0652971386647101</v>
      </c>
      <c r="S2075" s="11" t="n">
        <v>-1</v>
      </c>
      <c r="T2075" s="13" t="n">
        <v>-0.0238095238095238</v>
      </c>
      <c r="U2075" s="13" t="n">
        <v>-0.0112248266754704</v>
      </c>
      <c r="V2075" s="11" t="n">
        <v>0</v>
      </c>
      <c r="W2075" s="13"/>
      <c r="X2075" s="11"/>
      <c r="Y2075" s="11"/>
      <c r="Z2075" s="11"/>
      <c r="AA2075" s="11"/>
      <c r="AB2075" s="10" t="s">
        <v>516</v>
      </c>
      <c r="AC2075" s="11" t="n">
        <v>64</v>
      </c>
      <c r="AD2075" s="11" t="n">
        <v>25</v>
      </c>
      <c r="AE2075" s="11" t="n">
        <v>27</v>
      </c>
      <c r="AF2075" s="11" t="n">
        <v>6</v>
      </c>
      <c r="AG2075" s="11" t="n">
        <v>1</v>
      </c>
      <c r="AH2075" s="11" t="n">
        <v>0</v>
      </c>
      <c r="AI2075" s="13" t="n">
        <v>0.520325203252033</v>
      </c>
      <c r="AJ2075" s="13" t="n">
        <v>0.203252032520325</v>
      </c>
      <c r="AK2075" s="13" t="n">
        <v>0.219512195121951</v>
      </c>
      <c r="AL2075" s="13" t="n">
        <v>0.0487804878048781</v>
      </c>
      <c r="AM2075" s="13" t="n">
        <v>0.00813008130081301</v>
      </c>
      <c r="AN2075" s="11" t="n">
        <v>0</v>
      </c>
      <c r="AO2075" s="13" t="n">
        <v>0</v>
      </c>
      <c r="AP2075" s="11" t="n">
        <v>6</v>
      </c>
      <c r="AQ2075" s="11" t="n">
        <v>3</v>
      </c>
      <c r="AR2075" s="13" t="n">
        <v>0.0476190476190476</v>
      </c>
      <c r="AS2075" s="13" t="n">
        <v>0.0238095238095238</v>
      </c>
      <c r="AT2075" s="14" t="n">
        <f aca="false">SUMIFS(시도_소아과개폐업!$C$5:$C$293,시도_소아과개폐업!$A$5:$A$293,$D2075,시도_소아과개폐업!$B$5:$B$293,$B2075)</f>
        <v>93</v>
      </c>
      <c r="AU2075" s="14" t="n">
        <f aca="false">SUMIFS(시도_소아과개폐업!$D$5:$D$293,시도_소아과개폐업!$A$5:$A$293,$D2075,시도_소아과개폐업!$B$5:$B$293,$B2075)</f>
        <v>61</v>
      </c>
      <c r="AV2075" s="14" t="n">
        <f aca="false">SUMIFS(시도_소아과개폐업!$F$5:$F$293,시도_소아과개폐업!$A$5:$A$293,$D2075,시도_소아과개폐업!$B$5:$B$293,$B2075)</f>
        <v>32</v>
      </c>
      <c r="AW2075" s="15" t="n">
        <f aca="false">SUMIFS(시도_소아과개폐업!$G$5:$G$293,시도_소아과개폐업!$A$5:$A$293,$D2075,시도_소아과개폐업!$B$5:$B$293,$B2075)</f>
        <v>0.133771929824561</v>
      </c>
      <c r="AX2075" s="14" t="n">
        <f aca="false">SUMIFS(시도_소아과개폐업!$H$5:$H$293,시도_소아과개폐업!$A$5:$A$293,$D2075,시도_소아과개폐업!$B$5:$B$293,$B2075)</f>
        <v>201</v>
      </c>
      <c r="AY2075" s="14" t="n">
        <f aca="false">SUMIFS(시군구_병원급!$E$5:$E$3668,시군구_병원급!$A$5:$A$3668,$A2075,시군구_병원급!$D$5:$D$3668,$D2075)</f>
        <v>3</v>
      </c>
      <c r="AZ2075" s="14" t="n">
        <f aca="false">SUMIFS(시군구_병원급!$F$5:$F$3668,시군구_병원급!$A$5:$A$3668,$A2075,시군구_병원급!$D$5:$D$3668,$D2075)</f>
        <v>2</v>
      </c>
      <c r="BA2075" s="14" t="n">
        <f aca="false">SUMIFS(시군구_병원급!$G$5:$G$3668,시군구_병원급!$A$5:$A$3668,$A2075,시군구_병원급!$D$5:$D$3668,$D2075)</f>
        <v>5</v>
      </c>
      <c r="BB2075" s="14" t="n">
        <f aca="false">SUMIFS(시군구_병원급!$H$5:$H$3668,시군구_병원급!$A$5:$A$3668,$A2075,시군구_병원급!$D$5:$D$3668,$D2075)</f>
        <v>15</v>
      </c>
      <c r="BC2075" s="16" t="n">
        <f aca="false">K2075+AY2075</f>
        <v>13</v>
      </c>
      <c r="BD2075" s="17" t="n">
        <f aca="false">IF(E2075=0,"",(K2075+AY2075)/E2075*1000)</f>
        <v>1.57461240310078</v>
      </c>
      <c r="BE2075" s="16" t="n">
        <f aca="false">AY2075-SUMIFS(시군구_병원급!$E$5:$E$3668,시군구_병원급!$A$5:$A$3668,$A2075,시군구_병원급!$D$5:$D$3668,$D2075-3)</f>
        <v>-1</v>
      </c>
      <c r="BF2075" s="16" t="n">
        <f aca="false">IF(AY2075=0,1,0)</f>
        <v>0</v>
      </c>
      <c r="BG2075" s="16" t="n">
        <f aca="false">IF(K2075+AY2075=0,1,0)</f>
        <v>0</v>
      </c>
      <c r="BH2075" s="16" t="n">
        <f aca="false">AF2075+AG2075+AH2075</f>
        <v>7</v>
      </c>
      <c r="BI2075" s="18" t="n">
        <f aca="false">IF(H2075=0,"",BH2075/H2075)</f>
        <v>0.0569105691056911</v>
      </c>
      <c r="BJ2075" s="16" t="n">
        <f aca="false">IF(AP2075="","",AP2075+AN2075)</f>
        <v>6</v>
      </c>
    </row>
    <row r="2076" customFormat="false" ht="15" hidden="false" customHeight="true" outlineLevel="0" collapsed="false">
      <c r="A2076" s="9" t="s">
        <v>90</v>
      </c>
      <c r="B2076" s="10" t="s">
        <v>63</v>
      </c>
      <c r="C2076" s="10" t="s">
        <v>91</v>
      </c>
      <c r="D2076" s="9" t="n">
        <v>2025</v>
      </c>
      <c r="E2076" s="11" t="n">
        <v>9845</v>
      </c>
      <c r="F2076" s="11" t="n">
        <v>1805</v>
      </c>
      <c r="G2076" s="11" t="n">
        <v>1936</v>
      </c>
      <c r="H2076" s="11" t="n">
        <v>159</v>
      </c>
      <c r="I2076" s="11" t="n">
        <v>7241</v>
      </c>
      <c r="J2076" s="11" t="n">
        <v>5125</v>
      </c>
      <c r="K2076" s="11" t="n">
        <v>17</v>
      </c>
      <c r="L2076" s="12" t="n">
        <v>16.1503301168106</v>
      </c>
      <c r="M2076" s="12" t="n">
        <v>1.72676485525648</v>
      </c>
      <c r="N2076" s="13" t="n">
        <v>0.707775169175528</v>
      </c>
      <c r="O2076" s="13" t="n">
        <v>0.735500253936008</v>
      </c>
      <c r="P2076" s="13" t="n">
        <v>0.196648044692737</v>
      </c>
      <c r="Q2076" s="13" t="n">
        <v>-0.149827288428325</v>
      </c>
      <c r="R2076" s="13" t="n">
        <v>0.0993753549119818</v>
      </c>
      <c r="S2076" s="11" t="n">
        <v>-1</v>
      </c>
      <c r="T2076" s="13" t="n">
        <v>-0.0809248554913294</v>
      </c>
      <c r="U2076" s="13" t="n">
        <v>-0.0522251308900523</v>
      </c>
      <c r="V2076" s="11" t="n">
        <v>0</v>
      </c>
      <c r="W2076" s="13"/>
      <c r="X2076" s="11"/>
      <c r="Y2076" s="11"/>
      <c r="Z2076" s="11"/>
      <c r="AA2076" s="11"/>
      <c r="AB2076" s="10" t="s">
        <v>516</v>
      </c>
      <c r="AC2076" s="11" t="n">
        <v>80</v>
      </c>
      <c r="AD2076" s="11" t="n">
        <v>20</v>
      </c>
      <c r="AE2076" s="11" t="n">
        <v>33</v>
      </c>
      <c r="AF2076" s="11" t="n">
        <v>18</v>
      </c>
      <c r="AG2076" s="11" t="n">
        <v>4</v>
      </c>
      <c r="AH2076" s="11" t="n">
        <v>4</v>
      </c>
      <c r="AI2076" s="13" t="n">
        <v>0.50314465408805</v>
      </c>
      <c r="AJ2076" s="13" t="n">
        <v>0.125786163522013</v>
      </c>
      <c r="AK2076" s="13" t="n">
        <v>0.207547169811321</v>
      </c>
      <c r="AL2076" s="13" t="n">
        <v>0.113207547169811</v>
      </c>
      <c r="AM2076" s="13" t="n">
        <v>0.0251572327044025</v>
      </c>
      <c r="AN2076" s="11" t="n">
        <v>0</v>
      </c>
      <c r="AO2076" s="13" t="n">
        <v>0</v>
      </c>
      <c r="AP2076" s="11" t="n">
        <v>17</v>
      </c>
      <c r="AQ2076" s="11" t="n">
        <v>3</v>
      </c>
      <c r="AR2076" s="13" t="n">
        <v>0.0982658959537572</v>
      </c>
      <c r="AS2076" s="13" t="n">
        <v>0.0173410404624277</v>
      </c>
      <c r="AT2076" s="14" t="n">
        <f aca="false">SUMIFS(시도_소아과개폐업!$C$5:$C$293,시도_소아과개폐업!$A$5:$A$293,$D2076,시도_소아과개폐업!$B$5:$B$293,$B2076)</f>
        <v>93</v>
      </c>
      <c r="AU2076" s="14" t="n">
        <f aca="false">SUMIFS(시도_소아과개폐업!$D$5:$D$293,시도_소아과개폐업!$A$5:$A$293,$D2076,시도_소아과개폐업!$B$5:$B$293,$B2076)</f>
        <v>61</v>
      </c>
      <c r="AV2076" s="14" t="n">
        <f aca="false">SUMIFS(시도_소아과개폐업!$F$5:$F$293,시도_소아과개폐업!$A$5:$A$293,$D2076,시도_소아과개폐업!$B$5:$B$293,$B2076)</f>
        <v>32</v>
      </c>
      <c r="AW2076" s="15" t="n">
        <f aca="false">SUMIFS(시도_소아과개폐업!$G$5:$G$293,시도_소아과개폐업!$A$5:$A$293,$D2076,시도_소아과개폐업!$B$5:$B$293,$B2076)</f>
        <v>0.133771929824561</v>
      </c>
      <c r="AX2076" s="14" t="n">
        <f aca="false">SUMIFS(시도_소아과개폐업!$H$5:$H$293,시도_소아과개폐업!$A$5:$A$293,$D2076,시도_소아과개폐업!$B$5:$B$293,$B2076)</f>
        <v>201</v>
      </c>
      <c r="AY2076" s="14" t="n">
        <f aca="false">SUMIFS(시군구_병원급!$E$5:$E$3668,시군구_병원급!$A$5:$A$3668,$A2076,시군구_병원급!$D$5:$D$3668,$D2076)</f>
        <v>2</v>
      </c>
      <c r="AZ2076" s="14" t="n">
        <f aca="false">SUMIFS(시군구_병원급!$F$5:$F$3668,시군구_병원급!$A$5:$A$3668,$A2076,시군구_병원급!$D$5:$D$3668,$D2076)</f>
        <v>0</v>
      </c>
      <c r="BA2076" s="14" t="n">
        <f aca="false">SUMIFS(시군구_병원급!$G$5:$G$3668,시군구_병원급!$A$5:$A$3668,$A2076,시군구_병원급!$D$5:$D$3668,$D2076)</f>
        <v>6</v>
      </c>
      <c r="BB2076" s="14" t="n">
        <f aca="false">SUMIFS(시군구_병원급!$H$5:$H$3668,시군구_병원급!$A$5:$A$3668,$A2076,시군구_병원급!$D$5:$D$3668,$D2076)</f>
        <v>15</v>
      </c>
      <c r="BC2076" s="16" t="n">
        <f aca="false">K2076+AY2076</f>
        <v>19</v>
      </c>
      <c r="BD2076" s="17" t="n">
        <f aca="false">IF(E2076=0,"",(K2076+AY2076)/E2076*1000)</f>
        <v>1.92991366175724</v>
      </c>
      <c r="BE2076" s="16" t="n">
        <f aca="false">AY2076-SUMIFS(시군구_병원급!$E$5:$E$3668,시군구_병원급!$A$5:$A$3668,$A2076,시군구_병원급!$D$5:$D$3668,$D2076-3)</f>
        <v>0</v>
      </c>
      <c r="BF2076" s="16" t="n">
        <f aca="false">IF(AY2076=0,1,0)</f>
        <v>0</v>
      </c>
      <c r="BG2076" s="16" t="n">
        <f aca="false">IF(K2076+AY2076=0,1,0)</f>
        <v>0</v>
      </c>
      <c r="BH2076" s="16" t="n">
        <f aca="false">AF2076+AG2076+AH2076</f>
        <v>26</v>
      </c>
      <c r="BI2076" s="18" t="n">
        <f aca="false">IF(H2076=0,"",BH2076/H2076)</f>
        <v>0.163522012578616</v>
      </c>
      <c r="BJ2076" s="16" t="n">
        <f aca="false">IF(AP2076="","",AP2076+AN2076)</f>
        <v>17</v>
      </c>
    </row>
    <row r="2077" customFormat="false" ht="15" hidden="false" customHeight="true" outlineLevel="0" collapsed="false">
      <c r="A2077" s="9" t="s">
        <v>92</v>
      </c>
      <c r="B2077" s="10" t="s">
        <v>63</v>
      </c>
      <c r="C2077" s="10" t="s">
        <v>93</v>
      </c>
      <c r="D2077" s="9" t="n">
        <v>2025</v>
      </c>
      <c r="E2077" s="11" t="n">
        <v>10348</v>
      </c>
      <c r="F2077" s="11" t="n">
        <v>1566</v>
      </c>
      <c r="G2077" s="11" t="n">
        <v>1674</v>
      </c>
      <c r="H2077" s="11" t="n">
        <v>179</v>
      </c>
      <c r="I2077" s="11" t="n">
        <v>7640</v>
      </c>
      <c r="J2077" s="11" t="n">
        <v>5571</v>
      </c>
      <c r="K2077" s="11" t="n">
        <v>23</v>
      </c>
      <c r="L2077" s="12" t="n">
        <v>17.2980286045613</v>
      </c>
      <c r="M2077" s="12" t="n">
        <v>2.22265172013916</v>
      </c>
      <c r="N2077" s="13" t="n">
        <v>0.729188481675393</v>
      </c>
      <c r="O2077" s="13" t="n">
        <v>0.738306919211442</v>
      </c>
      <c r="P2077" s="13" t="n">
        <v>0.161770390413607</v>
      </c>
      <c r="Q2077" s="13" t="n">
        <v>-0.166089128858087</v>
      </c>
      <c r="R2077" s="13" t="n">
        <v>-0.00475624256837104</v>
      </c>
      <c r="S2077" s="11" t="n">
        <v>-1</v>
      </c>
      <c r="T2077" s="13" t="n">
        <v>-0.105</v>
      </c>
      <c r="U2077" s="13" t="n">
        <v>-0.0629216239421072</v>
      </c>
      <c r="V2077" s="11" t="n">
        <v>0</v>
      </c>
      <c r="W2077" s="13"/>
      <c r="X2077" s="11"/>
      <c r="Y2077" s="11"/>
      <c r="Z2077" s="11"/>
      <c r="AA2077" s="11"/>
      <c r="AB2077" s="10" t="s">
        <v>516</v>
      </c>
      <c r="AC2077" s="11" t="n">
        <v>83</v>
      </c>
      <c r="AD2077" s="11" t="n">
        <v>23</v>
      </c>
      <c r="AE2077" s="11" t="n">
        <v>63</v>
      </c>
      <c r="AF2077" s="11" t="n">
        <v>9</v>
      </c>
      <c r="AG2077" s="11" t="n">
        <v>1</v>
      </c>
      <c r="AH2077" s="11" t="n">
        <v>0</v>
      </c>
      <c r="AI2077" s="13" t="n">
        <v>0.463687150837989</v>
      </c>
      <c r="AJ2077" s="13" t="n">
        <v>0.128491620111732</v>
      </c>
      <c r="AK2077" s="13" t="n">
        <v>0.35195530726257</v>
      </c>
      <c r="AL2077" s="13" t="n">
        <v>0.0502793296089386</v>
      </c>
      <c r="AM2077" s="13" t="n">
        <v>0.00558659217877095</v>
      </c>
      <c r="AN2077" s="11" t="n">
        <v>1</v>
      </c>
      <c r="AO2077" s="13" t="n">
        <v>0.00555555555555556</v>
      </c>
      <c r="AP2077" s="11" t="n">
        <v>31</v>
      </c>
      <c r="AQ2077" s="11" t="n">
        <v>3</v>
      </c>
      <c r="AR2077" s="13" t="n">
        <v>0.149038461538462</v>
      </c>
      <c r="AS2077" s="13" t="n">
        <v>0.0144230769230769</v>
      </c>
      <c r="AT2077" s="14" t="n">
        <f aca="false">SUMIFS(시도_소아과개폐업!$C$5:$C$293,시도_소아과개폐업!$A$5:$A$293,$D2077,시도_소아과개폐업!$B$5:$B$293,$B2077)</f>
        <v>93</v>
      </c>
      <c r="AU2077" s="14" t="n">
        <f aca="false">SUMIFS(시도_소아과개폐업!$D$5:$D$293,시도_소아과개폐업!$A$5:$A$293,$D2077,시도_소아과개폐업!$B$5:$B$293,$B2077)</f>
        <v>61</v>
      </c>
      <c r="AV2077" s="14" t="n">
        <f aca="false">SUMIFS(시도_소아과개폐업!$F$5:$F$293,시도_소아과개폐업!$A$5:$A$293,$D2077,시도_소아과개폐업!$B$5:$B$293,$B2077)</f>
        <v>32</v>
      </c>
      <c r="AW2077" s="15" t="n">
        <f aca="false">SUMIFS(시도_소아과개폐업!$G$5:$G$293,시도_소아과개폐업!$A$5:$A$293,$D2077,시도_소아과개폐업!$B$5:$B$293,$B2077)</f>
        <v>0.133771929824561</v>
      </c>
      <c r="AX2077" s="14" t="n">
        <f aca="false">SUMIFS(시도_소아과개폐업!$H$5:$H$293,시도_소아과개폐업!$A$5:$A$293,$D2077,시도_소아과개폐업!$B$5:$B$293,$B2077)</f>
        <v>201</v>
      </c>
      <c r="AY2077" s="14" t="n">
        <f aca="false">SUMIFS(시군구_병원급!$E$5:$E$3668,시군구_병원급!$A$5:$A$3668,$A2077,시군구_병원급!$D$5:$D$3668,$D2077)</f>
        <v>5</v>
      </c>
      <c r="AZ2077" s="14" t="n">
        <f aca="false">SUMIFS(시군구_병원급!$F$5:$F$3668,시군구_병원급!$A$5:$A$3668,$A2077,시군구_병원급!$D$5:$D$3668,$D2077)</f>
        <v>3</v>
      </c>
      <c r="BA2077" s="14" t="n">
        <f aca="false">SUMIFS(시군구_병원급!$G$5:$G$3668,시군구_병원급!$A$5:$A$3668,$A2077,시군구_병원급!$D$5:$D$3668,$D2077)</f>
        <v>7</v>
      </c>
      <c r="BB2077" s="14" t="n">
        <f aca="false">SUMIFS(시군구_병원급!$H$5:$H$3668,시군구_병원급!$A$5:$A$3668,$A2077,시군구_병원급!$D$5:$D$3668,$D2077)</f>
        <v>18</v>
      </c>
      <c r="BC2077" s="16" t="n">
        <f aca="false">K2077+AY2077</f>
        <v>28</v>
      </c>
      <c r="BD2077" s="17" t="n">
        <f aca="false">IF(E2077=0,"",(K2077+AY2077)/E2077*1000)</f>
        <v>2.70583687669115</v>
      </c>
      <c r="BE2077" s="16" t="n">
        <f aca="false">AY2077-SUMIFS(시군구_병원급!$E$5:$E$3668,시군구_병원급!$A$5:$A$3668,$A2077,시군구_병원급!$D$5:$D$3668,$D2077-3)</f>
        <v>0</v>
      </c>
      <c r="BF2077" s="16" t="n">
        <f aca="false">IF(AY2077=0,1,0)</f>
        <v>0</v>
      </c>
      <c r="BG2077" s="16" t="n">
        <f aca="false">IF(K2077+AY2077=0,1,0)</f>
        <v>0</v>
      </c>
      <c r="BH2077" s="16" t="n">
        <f aca="false">AF2077+AG2077+AH2077</f>
        <v>10</v>
      </c>
      <c r="BI2077" s="18" t="n">
        <f aca="false">IF(H2077=0,"",BH2077/H2077)</f>
        <v>0.0558659217877095</v>
      </c>
      <c r="BJ2077" s="16" t="n">
        <f aca="false">IF(AP2077="","",AP2077+AN2077)</f>
        <v>32</v>
      </c>
    </row>
    <row r="2078" customFormat="false" ht="15" hidden="false" customHeight="true" outlineLevel="0" collapsed="false">
      <c r="A2078" s="9" t="s">
        <v>94</v>
      </c>
      <c r="B2078" s="10" t="s">
        <v>63</v>
      </c>
      <c r="C2078" s="10" t="s">
        <v>95</v>
      </c>
      <c r="D2078" s="9" t="n">
        <v>2025</v>
      </c>
      <c r="E2078" s="11" t="n">
        <v>14543</v>
      </c>
      <c r="F2078" s="11" t="n">
        <v>2645</v>
      </c>
      <c r="G2078" s="11" t="n">
        <v>2841</v>
      </c>
      <c r="H2078" s="11" t="n">
        <v>261</v>
      </c>
      <c r="I2078" s="11" t="n">
        <v>12091</v>
      </c>
      <c r="J2078" s="11" t="n">
        <v>8432</v>
      </c>
      <c r="K2078" s="11" t="n">
        <v>29</v>
      </c>
      <c r="L2078" s="12" t="n">
        <v>17.9467785188751</v>
      </c>
      <c r="M2078" s="12" t="n">
        <v>1.99408650209723</v>
      </c>
      <c r="N2078" s="13" t="n">
        <v>0.697378215201389</v>
      </c>
      <c r="O2078" s="13" t="n">
        <v>0.831396548167503</v>
      </c>
      <c r="P2078" s="13" t="n">
        <v>0.195351715602008</v>
      </c>
      <c r="Q2078" s="13" t="n">
        <v>-0.177571679013742</v>
      </c>
      <c r="R2078" s="13" t="n">
        <v>-0.00837696335078531</v>
      </c>
      <c r="S2078" s="11" t="n">
        <v>2</v>
      </c>
      <c r="T2078" s="13" t="n">
        <v>-0.0577617328519856</v>
      </c>
      <c r="U2078" s="13" t="n">
        <v>-0.04757778653013</v>
      </c>
      <c r="V2078" s="11" t="n">
        <v>0</v>
      </c>
      <c r="W2078" s="13"/>
      <c r="X2078" s="11"/>
      <c r="Y2078" s="11"/>
      <c r="Z2078" s="11"/>
      <c r="AA2078" s="11"/>
      <c r="AB2078" s="10" t="s">
        <v>516</v>
      </c>
      <c r="AC2078" s="11" t="n">
        <v>106</v>
      </c>
      <c r="AD2078" s="11" t="n">
        <v>51</v>
      </c>
      <c r="AE2078" s="11" t="n">
        <v>76</v>
      </c>
      <c r="AF2078" s="11" t="n">
        <v>19</v>
      </c>
      <c r="AG2078" s="11" t="n">
        <v>6</v>
      </c>
      <c r="AH2078" s="11" t="n">
        <v>3</v>
      </c>
      <c r="AI2078" s="13" t="n">
        <v>0.406130268199234</v>
      </c>
      <c r="AJ2078" s="13" t="n">
        <v>0.195402298850575</v>
      </c>
      <c r="AK2078" s="13" t="n">
        <v>0.291187739463602</v>
      </c>
      <c r="AL2078" s="13" t="n">
        <v>0.0727969348659004</v>
      </c>
      <c r="AM2078" s="13" t="n">
        <v>0.0229885057471264</v>
      </c>
      <c r="AN2078" s="11" t="n">
        <v>10</v>
      </c>
      <c r="AO2078" s="13" t="n">
        <v>0.03690036900369</v>
      </c>
      <c r="AP2078" s="11" t="n">
        <v>34</v>
      </c>
      <c r="AQ2078" s="11" t="n">
        <v>15</v>
      </c>
      <c r="AR2078" s="13" t="n">
        <v>0.117241379310345</v>
      </c>
      <c r="AS2078" s="13" t="n">
        <v>0.0517241379310345</v>
      </c>
      <c r="AT2078" s="14" t="n">
        <f aca="false">SUMIFS(시도_소아과개폐업!$C$5:$C$293,시도_소아과개폐업!$A$5:$A$293,$D2078,시도_소아과개폐업!$B$5:$B$293,$B2078)</f>
        <v>93</v>
      </c>
      <c r="AU2078" s="14" t="n">
        <f aca="false">SUMIFS(시도_소아과개폐업!$D$5:$D$293,시도_소아과개폐업!$A$5:$A$293,$D2078,시도_소아과개폐업!$B$5:$B$293,$B2078)</f>
        <v>61</v>
      </c>
      <c r="AV2078" s="14" t="n">
        <f aca="false">SUMIFS(시도_소아과개폐업!$F$5:$F$293,시도_소아과개폐업!$A$5:$A$293,$D2078,시도_소아과개폐업!$B$5:$B$293,$B2078)</f>
        <v>32</v>
      </c>
      <c r="AW2078" s="15" t="n">
        <f aca="false">SUMIFS(시도_소아과개폐업!$G$5:$G$293,시도_소아과개폐업!$A$5:$A$293,$D2078,시도_소아과개폐업!$B$5:$B$293,$B2078)</f>
        <v>0.133771929824561</v>
      </c>
      <c r="AX2078" s="14" t="n">
        <f aca="false">SUMIFS(시도_소아과개폐업!$H$5:$H$293,시도_소아과개폐업!$A$5:$A$293,$D2078,시도_소아과개폐업!$B$5:$B$293,$B2078)</f>
        <v>201</v>
      </c>
      <c r="AY2078" s="14" t="n">
        <f aca="false">SUMIFS(시군구_병원급!$E$5:$E$3668,시군구_병원급!$A$5:$A$3668,$A2078,시군구_병원급!$D$5:$D$3668,$D2078)</f>
        <v>8</v>
      </c>
      <c r="AZ2078" s="14" t="n">
        <f aca="false">SUMIFS(시군구_병원급!$F$5:$F$3668,시군구_병원급!$A$5:$A$3668,$A2078,시군구_병원급!$D$5:$D$3668,$D2078)</f>
        <v>4</v>
      </c>
      <c r="BA2078" s="14" t="n">
        <f aca="false">SUMIFS(시군구_병원급!$G$5:$G$3668,시군구_병원급!$A$5:$A$3668,$A2078,시군구_병원급!$D$5:$D$3668,$D2078)</f>
        <v>24</v>
      </c>
      <c r="BB2078" s="14" t="n">
        <f aca="false">SUMIFS(시군구_병원급!$H$5:$H$3668,시군구_병원급!$A$5:$A$3668,$A2078,시군구_병원급!$D$5:$D$3668,$D2078)</f>
        <v>41</v>
      </c>
      <c r="BC2078" s="16" t="n">
        <f aca="false">K2078+AY2078</f>
        <v>37</v>
      </c>
      <c r="BD2078" s="17" t="n">
        <f aca="false">IF(E2078=0,"",(K2078+AY2078)/E2078*1000)</f>
        <v>2.54417933026198</v>
      </c>
      <c r="BE2078" s="16" t="n">
        <f aca="false">AY2078-SUMIFS(시군구_병원급!$E$5:$E$3668,시군구_병원급!$A$5:$A$3668,$A2078,시군구_병원급!$D$5:$D$3668,$D2078-3)</f>
        <v>1</v>
      </c>
      <c r="BF2078" s="16" t="n">
        <f aca="false">IF(AY2078=0,1,0)</f>
        <v>0</v>
      </c>
      <c r="BG2078" s="16" t="n">
        <f aca="false">IF(K2078+AY2078=0,1,0)</f>
        <v>0</v>
      </c>
      <c r="BH2078" s="16" t="n">
        <f aca="false">AF2078+AG2078+AH2078</f>
        <v>28</v>
      </c>
      <c r="BI2078" s="18" t="n">
        <f aca="false">IF(H2078=0,"",BH2078/H2078)</f>
        <v>0.10727969348659</v>
      </c>
      <c r="BJ2078" s="16" t="n">
        <f aca="false">IF(AP2078="","",AP2078+AN2078)</f>
        <v>44</v>
      </c>
    </row>
    <row r="2079" customFormat="false" ht="15" hidden="false" customHeight="true" outlineLevel="0" collapsed="false">
      <c r="A2079" s="9" t="s">
        <v>96</v>
      </c>
      <c r="B2079" s="10" t="s">
        <v>63</v>
      </c>
      <c r="C2079" s="10" t="s">
        <v>97</v>
      </c>
      <c r="D2079" s="9" t="n">
        <v>2025</v>
      </c>
      <c r="E2079" s="11" t="n">
        <v>11116</v>
      </c>
      <c r="F2079" s="11" t="n">
        <v>2083</v>
      </c>
      <c r="G2079" s="11" t="n">
        <v>2150</v>
      </c>
      <c r="H2079" s="11" t="n">
        <v>219</v>
      </c>
      <c r="I2079" s="11" t="n">
        <v>10151</v>
      </c>
      <c r="J2079" s="11" t="n">
        <v>7178</v>
      </c>
      <c r="K2079" s="11" t="n">
        <v>16</v>
      </c>
      <c r="L2079" s="12" t="n">
        <v>19.7013314141778</v>
      </c>
      <c r="M2079" s="12" t="n">
        <v>1.43936667866139</v>
      </c>
      <c r="N2079" s="13" t="n">
        <v>0.70712245099005</v>
      </c>
      <c r="O2079" s="13" t="n">
        <v>0.913188197193235</v>
      </c>
      <c r="P2079" s="13" t="n">
        <v>0.193414897445124</v>
      </c>
      <c r="Q2079" s="13" t="n">
        <v>-0.169642190184507</v>
      </c>
      <c r="R2079" s="13" t="n">
        <v>0.0452114730189597</v>
      </c>
      <c r="S2079" s="11" t="n">
        <v>-2</v>
      </c>
      <c r="T2079" s="13" t="n">
        <v>-0.0600858369098712</v>
      </c>
      <c r="U2079" s="13" t="n">
        <v>-0.0334222052942297</v>
      </c>
      <c r="V2079" s="11" t="n">
        <v>0</v>
      </c>
      <c r="W2079" s="13"/>
      <c r="X2079" s="11"/>
      <c r="Y2079" s="11"/>
      <c r="Z2079" s="11"/>
      <c r="AA2079" s="11"/>
      <c r="AB2079" s="10" t="s">
        <v>516</v>
      </c>
      <c r="AC2079" s="11" t="n">
        <v>92</v>
      </c>
      <c r="AD2079" s="11" t="n">
        <v>49</v>
      </c>
      <c r="AE2079" s="11" t="n">
        <v>63</v>
      </c>
      <c r="AF2079" s="11" t="n">
        <v>7</v>
      </c>
      <c r="AG2079" s="11" t="n">
        <v>6</v>
      </c>
      <c r="AH2079" s="11" t="n">
        <v>2</v>
      </c>
      <c r="AI2079" s="13" t="n">
        <v>0.420091324200913</v>
      </c>
      <c r="AJ2079" s="13" t="n">
        <v>0.223744292237443</v>
      </c>
      <c r="AK2079" s="13" t="n">
        <v>0.287671232876712</v>
      </c>
      <c r="AL2079" s="13" t="n">
        <v>0.0319634703196347</v>
      </c>
      <c r="AM2079" s="13" t="n">
        <v>0.0273972602739726</v>
      </c>
      <c r="AN2079" s="11" t="n">
        <v>3</v>
      </c>
      <c r="AO2079" s="13" t="n">
        <v>0.0135135135135135</v>
      </c>
      <c r="AP2079" s="11" t="n">
        <v>17</v>
      </c>
      <c r="AQ2079" s="11" t="n">
        <v>0</v>
      </c>
      <c r="AR2079" s="13" t="n">
        <v>0.0711297071129707</v>
      </c>
      <c r="AS2079" s="13" t="n">
        <v>0</v>
      </c>
      <c r="AT2079" s="14" t="n">
        <f aca="false">SUMIFS(시도_소아과개폐업!$C$5:$C$293,시도_소아과개폐업!$A$5:$A$293,$D2079,시도_소아과개폐업!$B$5:$B$293,$B2079)</f>
        <v>93</v>
      </c>
      <c r="AU2079" s="14" t="n">
        <f aca="false">SUMIFS(시도_소아과개폐업!$D$5:$D$293,시도_소아과개폐업!$A$5:$A$293,$D2079,시도_소아과개폐업!$B$5:$B$293,$B2079)</f>
        <v>61</v>
      </c>
      <c r="AV2079" s="14" t="n">
        <f aca="false">SUMIFS(시도_소아과개폐업!$F$5:$F$293,시도_소아과개폐업!$A$5:$A$293,$D2079,시도_소아과개폐업!$B$5:$B$293,$B2079)</f>
        <v>32</v>
      </c>
      <c r="AW2079" s="15" t="n">
        <f aca="false">SUMIFS(시도_소아과개폐업!$G$5:$G$293,시도_소아과개폐업!$A$5:$A$293,$D2079,시도_소아과개폐업!$B$5:$B$293,$B2079)</f>
        <v>0.133771929824561</v>
      </c>
      <c r="AX2079" s="14" t="n">
        <f aca="false">SUMIFS(시도_소아과개폐업!$H$5:$H$293,시도_소아과개폐업!$A$5:$A$293,$D2079,시도_소아과개폐업!$B$5:$B$293,$B2079)</f>
        <v>201</v>
      </c>
      <c r="AY2079" s="14" t="n">
        <f aca="false">SUMIFS(시군구_병원급!$E$5:$E$3668,시군구_병원급!$A$5:$A$3668,$A2079,시군구_병원급!$D$5:$D$3668,$D2079)</f>
        <v>5</v>
      </c>
      <c r="AZ2079" s="14" t="n">
        <f aca="false">SUMIFS(시군구_병원급!$F$5:$F$3668,시군구_병원급!$A$5:$A$3668,$A2079,시군구_병원급!$D$5:$D$3668,$D2079)</f>
        <v>2</v>
      </c>
      <c r="BA2079" s="14" t="n">
        <f aca="false">SUMIFS(시군구_병원급!$G$5:$G$3668,시군구_병원급!$A$5:$A$3668,$A2079,시군구_병원급!$D$5:$D$3668,$D2079)</f>
        <v>11</v>
      </c>
      <c r="BB2079" s="14" t="n">
        <f aca="false">SUMIFS(시군구_병원급!$H$5:$H$3668,시군구_병원급!$A$5:$A$3668,$A2079,시군구_병원급!$D$5:$D$3668,$D2079)</f>
        <v>22</v>
      </c>
      <c r="BC2079" s="16" t="n">
        <f aca="false">K2079+AY2079</f>
        <v>21</v>
      </c>
      <c r="BD2079" s="17" t="n">
        <f aca="false">IF(E2079=0,"",(K2079+AY2079)/E2079*1000)</f>
        <v>1.88916876574307</v>
      </c>
      <c r="BE2079" s="16" t="n">
        <f aca="false">AY2079-SUMIFS(시군구_병원급!$E$5:$E$3668,시군구_병원급!$A$5:$A$3668,$A2079,시군구_병원급!$D$5:$D$3668,$D2079-3)</f>
        <v>0</v>
      </c>
      <c r="BF2079" s="16" t="n">
        <f aca="false">IF(AY2079=0,1,0)</f>
        <v>0</v>
      </c>
      <c r="BG2079" s="16" t="n">
        <f aca="false">IF(K2079+AY2079=0,1,0)</f>
        <v>0</v>
      </c>
      <c r="BH2079" s="16" t="n">
        <f aca="false">AF2079+AG2079+AH2079</f>
        <v>15</v>
      </c>
      <c r="BI2079" s="18" t="n">
        <f aca="false">IF(H2079=0,"",BH2079/H2079)</f>
        <v>0.0684931506849315</v>
      </c>
      <c r="BJ2079" s="16" t="n">
        <f aca="false">IF(AP2079="","",AP2079+AN2079)</f>
        <v>20</v>
      </c>
    </row>
    <row r="2080" customFormat="false" ht="15" hidden="false" customHeight="true" outlineLevel="0" collapsed="false">
      <c r="A2080" s="9" t="s">
        <v>98</v>
      </c>
      <c r="B2080" s="10" t="s">
        <v>63</v>
      </c>
      <c r="C2080" s="10" t="s">
        <v>99</v>
      </c>
      <c r="D2080" s="9" t="n">
        <v>2025</v>
      </c>
      <c r="E2080" s="11" t="n">
        <v>4681</v>
      </c>
      <c r="F2080" s="11" t="n">
        <v>867</v>
      </c>
      <c r="G2080" s="11" t="n">
        <v>922</v>
      </c>
      <c r="H2080" s="11" t="n">
        <v>100</v>
      </c>
      <c r="I2080" s="11" t="n">
        <v>5667</v>
      </c>
      <c r="J2080" s="11" t="n">
        <v>3453</v>
      </c>
      <c r="K2080" s="11" t="n">
        <v>10</v>
      </c>
      <c r="L2080" s="12" t="n">
        <v>21.362956633198</v>
      </c>
      <c r="M2080" s="12" t="n">
        <v>2.1362956633198</v>
      </c>
      <c r="N2080" s="13" t="n">
        <v>0.609317098994177</v>
      </c>
      <c r="O2080" s="13" t="n">
        <v>1.21063875240333</v>
      </c>
      <c r="P2080" s="13" t="n">
        <v>0.196966460158086</v>
      </c>
      <c r="Q2080" s="13" t="n">
        <v>-0.216306713544283</v>
      </c>
      <c r="R2080" s="13" t="n">
        <v>-0.0816733067729084</v>
      </c>
      <c r="S2080" s="11" t="n">
        <v>-1</v>
      </c>
      <c r="T2080" s="13" t="n">
        <v>-0.0825688073394495</v>
      </c>
      <c r="U2080" s="13" t="n">
        <v>-0.0606663351566384</v>
      </c>
      <c r="V2080" s="11" t="n">
        <v>0</v>
      </c>
      <c r="W2080" s="13"/>
      <c r="X2080" s="11"/>
      <c r="Y2080" s="11"/>
      <c r="Z2080" s="11"/>
      <c r="AA2080" s="11"/>
      <c r="AB2080" s="10" t="s">
        <v>516</v>
      </c>
      <c r="AC2080" s="11" t="n">
        <v>52</v>
      </c>
      <c r="AD2080" s="11" t="n">
        <v>22</v>
      </c>
      <c r="AE2080" s="11" t="n">
        <v>16</v>
      </c>
      <c r="AF2080" s="11" t="n">
        <v>4</v>
      </c>
      <c r="AG2080" s="11" t="n">
        <v>6</v>
      </c>
      <c r="AH2080" s="11" t="n">
        <v>0</v>
      </c>
      <c r="AI2080" s="13" t="n">
        <v>0.52</v>
      </c>
      <c r="AJ2080" s="13" t="n">
        <v>0.22</v>
      </c>
      <c r="AK2080" s="13" t="n">
        <v>0.16</v>
      </c>
      <c r="AL2080" s="13" t="n">
        <v>0.04</v>
      </c>
      <c r="AM2080" s="13" t="n">
        <v>0.06</v>
      </c>
      <c r="AN2080" s="11" t="n">
        <v>2</v>
      </c>
      <c r="AO2080" s="13" t="n">
        <v>0.0196078431372549</v>
      </c>
      <c r="AP2080" s="11" t="n">
        <v>8</v>
      </c>
      <c r="AQ2080" s="11" t="n">
        <v>1</v>
      </c>
      <c r="AR2080" s="13" t="n">
        <v>0.073394495412844</v>
      </c>
      <c r="AS2080" s="13" t="n">
        <v>0.00917431192660551</v>
      </c>
      <c r="AT2080" s="14" t="n">
        <f aca="false">SUMIFS(시도_소아과개폐업!$C$5:$C$293,시도_소아과개폐업!$A$5:$A$293,$D2080,시도_소아과개폐업!$B$5:$B$293,$B2080)</f>
        <v>93</v>
      </c>
      <c r="AU2080" s="14" t="n">
        <f aca="false">SUMIFS(시도_소아과개폐업!$D$5:$D$293,시도_소아과개폐업!$A$5:$A$293,$D2080,시도_소아과개폐업!$B$5:$B$293,$B2080)</f>
        <v>61</v>
      </c>
      <c r="AV2080" s="14" t="n">
        <f aca="false">SUMIFS(시도_소아과개폐업!$F$5:$F$293,시도_소아과개폐업!$A$5:$A$293,$D2080,시도_소아과개폐업!$B$5:$B$293,$B2080)</f>
        <v>32</v>
      </c>
      <c r="AW2080" s="15" t="n">
        <f aca="false">SUMIFS(시도_소아과개폐업!$G$5:$G$293,시도_소아과개폐업!$A$5:$A$293,$D2080,시도_소아과개폐업!$B$5:$B$293,$B2080)</f>
        <v>0.133771929824561</v>
      </c>
      <c r="AX2080" s="14" t="n">
        <f aca="false">SUMIFS(시도_소아과개폐업!$H$5:$H$293,시도_소아과개폐업!$A$5:$A$293,$D2080,시도_소아과개폐업!$B$5:$B$293,$B2080)</f>
        <v>201</v>
      </c>
      <c r="AY2080" s="14" t="n">
        <f aca="false">SUMIFS(시군구_병원급!$E$5:$E$3668,시군구_병원급!$A$5:$A$3668,$A2080,시군구_병원급!$D$5:$D$3668,$D2080)</f>
        <v>0</v>
      </c>
      <c r="AZ2080" s="14" t="n">
        <f aca="false">SUMIFS(시군구_병원급!$F$5:$F$3668,시군구_병원급!$A$5:$A$3668,$A2080,시군구_병원급!$D$5:$D$3668,$D2080)</f>
        <v>1</v>
      </c>
      <c r="BA2080" s="14" t="n">
        <f aca="false">SUMIFS(시군구_병원급!$G$5:$G$3668,시군구_병원급!$A$5:$A$3668,$A2080,시군구_병원급!$D$5:$D$3668,$D2080)</f>
        <v>6</v>
      </c>
      <c r="BB2080" s="14" t="n">
        <f aca="false">SUMIFS(시군구_병원급!$H$5:$H$3668,시군구_병원급!$A$5:$A$3668,$A2080,시군구_병원급!$D$5:$D$3668,$D2080)</f>
        <v>14</v>
      </c>
      <c r="BC2080" s="16" t="n">
        <f aca="false">K2080+AY2080</f>
        <v>10</v>
      </c>
      <c r="BD2080" s="17" t="n">
        <f aca="false">IF(E2080=0,"",(K2080+AY2080)/E2080*1000)</f>
        <v>2.1362956633198</v>
      </c>
      <c r="BE2080" s="16" t="n">
        <f aca="false">AY2080-SUMIFS(시군구_병원급!$E$5:$E$3668,시군구_병원급!$A$5:$A$3668,$A2080,시군구_병원급!$D$5:$D$3668,$D2080-3)</f>
        <v>0</v>
      </c>
      <c r="BF2080" s="16" t="n">
        <f aca="false">IF(AY2080=0,1,0)</f>
        <v>1</v>
      </c>
      <c r="BG2080" s="16" t="n">
        <f aca="false">IF(K2080+AY2080=0,1,0)</f>
        <v>0</v>
      </c>
      <c r="BH2080" s="16" t="n">
        <f aca="false">AF2080+AG2080+AH2080</f>
        <v>10</v>
      </c>
      <c r="BI2080" s="18" t="n">
        <f aca="false">IF(H2080=0,"",BH2080/H2080)</f>
        <v>0.1</v>
      </c>
      <c r="BJ2080" s="16" t="n">
        <f aca="false">IF(AP2080="","",AP2080+AN2080)</f>
        <v>10</v>
      </c>
    </row>
    <row r="2081" customFormat="false" ht="15" hidden="false" customHeight="true" outlineLevel="0" collapsed="false">
      <c r="A2081" s="9" t="s">
        <v>100</v>
      </c>
      <c r="B2081" s="10" t="s">
        <v>63</v>
      </c>
      <c r="C2081" s="10" t="s">
        <v>101</v>
      </c>
      <c r="D2081" s="9" t="n">
        <v>2025</v>
      </c>
      <c r="E2081" s="11" t="n">
        <v>11601</v>
      </c>
      <c r="F2081" s="11" t="n">
        <v>2356</v>
      </c>
      <c r="G2081" s="11" t="n">
        <v>2511</v>
      </c>
      <c r="H2081" s="11" t="n">
        <v>196</v>
      </c>
      <c r="I2081" s="11" t="n">
        <v>9986</v>
      </c>
      <c r="J2081" s="11" t="n">
        <v>7315</v>
      </c>
      <c r="K2081" s="11" t="n">
        <v>21</v>
      </c>
      <c r="L2081" s="12" t="n">
        <v>16.8950952504095</v>
      </c>
      <c r="M2081" s="12" t="n">
        <v>1.81018877682958</v>
      </c>
      <c r="N2081" s="13" t="n">
        <v>0.73252553575005</v>
      </c>
      <c r="O2081" s="13" t="n">
        <v>0.860787863115249</v>
      </c>
      <c r="P2081" s="13" t="n">
        <v>0.21644685802948</v>
      </c>
      <c r="Q2081" s="13" t="n">
        <v>-0.141683930156851</v>
      </c>
      <c r="R2081" s="13" t="n">
        <v>0.110079575596817</v>
      </c>
      <c r="S2081" s="11" t="n">
        <v>1</v>
      </c>
      <c r="T2081" s="13" t="n">
        <v>-0.0297029702970297</v>
      </c>
      <c r="U2081" s="13" t="n">
        <v>-0.0321767784454352</v>
      </c>
      <c r="V2081" s="11" t="n">
        <v>0</v>
      </c>
      <c r="W2081" s="13"/>
      <c r="X2081" s="11"/>
      <c r="Y2081" s="11"/>
      <c r="Z2081" s="11"/>
      <c r="AA2081" s="11"/>
      <c r="AB2081" s="10" t="s">
        <v>516</v>
      </c>
      <c r="AC2081" s="11" t="n">
        <v>82</v>
      </c>
      <c r="AD2081" s="11" t="n">
        <v>25</v>
      </c>
      <c r="AE2081" s="11" t="n">
        <v>53</v>
      </c>
      <c r="AF2081" s="11" t="n">
        <v>34</v>
      </c>
      <c r="AG2081" s="11" t="n">
        <v>2</v>
      </c>
      <c r="AH2081" s="11" t="n">
        <v>0</v>
      </c>
      <c r="AI2081" s="13" t="n">
        <v>0.418367346938776</v>
      </c>
      <c r="AJ2081" s="13" t="n">
        <v>0.127551020408163</v>
      </c>
      <c r="AK2081" s="13" t="n">
        <v>0.270408163265306</v>
      </c>
      <c r="AL2081" s="13" t="n">
        <v>0.173469387755102</v>
      </c>
      <c r="AM2081" s="13" t="n">
        <v>0.0102040816326531</v>
      </c>
      <c r="AN2081" s="11" t="n">
        <v>0</v>
      </c>
      <c r="AO2081" s="13" t="n">
        <v>0</v>
      </c>
      <c r="AP2081" s="11" t="n">
        <v>7</v>
      </c>
      <c r="AQ2081" s="11" t="n">
        <v>1</v>
      </c>
      <c r="AR2081" s="13" t="n">
        <v>0.0346534653465347</v>
      </c>
      <c r="AS2081" s="13" t="n">
        <v>0.00495049504950495</v>
      </c>
      <c r="AT2081" s="14" t="n">
        <f aca="false">SUMIFS(시도_소아과개폐업!$C$5:$C$293,시도_소아과개폐업!$A$5:$A$293,$D2081,시도_소아과개폐업!$B$5:$B$293,$B2081)</f>
        <v>93</v>
      </c>
      <c r="AU2081" s="14" t="n">
        <f aca="false">SUMIFS(시도_소아과개폐업!$D$5:$D$293,시도_소아과개폐업!$A$5:$A$293,$D2081,시도_소아과개폐업!$B$5:$B$293,$B2081)</f>
        <v>61</v>
      </c>
      <c r="AV2081" s="14" t="n">
        <f aca="false">SUMIFS(시도_소아과개폐업!$F$5:$F$293,시도_소아과개폐업!$A$5:$A$293,$D2081,시도_소아과개폐업!$B$5:$B$293,$B2081)</f>
        <v>32</v>
      </c>
      <c r="AW2081" s="15" t="n">
        <f aca="false">SUMIFS(시도_소아과개폐업!$G$5:$G$293,시도_소아과개폐업!$A$5:$A$293,$D2081,시도_소아과개폐업!$B$5:$B$293,$B2081)</f>
        <v>0.133771929824561</v>
      </c>
      <c r="AX2081" s="14" t="n">
        <f aca="false">SUMIFS(시도_소아과개폐업!$H$5:$H$293,시도_소아과개폐업!$A$5:$A$293,$D2081,시도_소아과개폐업!$B$5:$B$293,$B2081)</f>
        <v>201</v>
      </c>
      <c r="AY2081" s="14" t="n">
        <f aca="false">SUMIFS(시군구_병원급!$E$5:$E$3668,시군구_병원급!$A$5:$A$3668,$A2081,시군구_병원급!$D$5:$D$3668,$D2081)</f>
        <v>7</v>
      </c>
      <c r="AZ2081" s="14" t="n">
        <f aca="false">SUMIFS(시군구_병원급!$F$5:$F$3668,시군구_병원급!$A$5:$A$3668,$A2081,시군구_병원급!$D$5:$D$3668,$D2081)</f>
        <v>7</v>
      </c>
      <c r="BA2081" s="14" t="n">
        <f aca="false">SUMIFS(시군구_병원급!$G$5:$G$3668,시군구_병원급!$A$5:$A$3668,$A2081,시군구_병원급!$D$5:$D$3668,$D2081)</f>
        <v>16</v>
      </c>
      <c r="BB2081" s="14" t="n">
        <f aca="false">SUMIFS(시군구_병원급!$H$5:$H$3668,시군구_병원급!$A$5:$A$3668,$A2081,시군구_병원급!$D$5:$D$3668,$D2081)</f>
        <v>30</v>
      </c>
      <c r="BC2081" s="16" t="n">
        <f aca="false">K2081+AY2081</f>
        <v>28</v>
      </c>
      <c r="BD2081" s="17" t="n">
        <f aca="false">IF(E2081=0,"",(K2081+AY2081)/E2081*1000)</f>
        <v>2.41358503577278</v>
      </c>
      <c r="BE2081" s="16" t="n">
        <f aca="false">AY2081-SUMIFS(시군구_병원급!$E$5:$E$3668,시군구_병원급!$A$5:$A$3668,$A2081,시군구_병원급!$D$5:$D$3668,$D2081-3)</f>
        <v>0</v>
      </c>
      <c r="BF2081" s="16" t="n">
        <f aca="false">IF(AY2081=0,1,0)</f>
        <v>0</v>
      </c>
      <c r="BG2081" s="16" t="n">
        <f aca="false">IF(K2081+AY2081=0,1,0)</f>
        <v>0</v>
      </c>
      <c r="BH2081" s="16" t="n">
        <f aca="false">AF2081+AG2081+AH2081</f>
        <v>36</v>
      </c>
      <c r="BI2081" s="18" t="n">
        <f aca="false">IF(H2081=0,"",BH2081/H2081)</f>
        <v>0.183673469387755</v>
      </c>
      <c r="BJ2081" s="16" t="n">
        <f aca="false">IF(AP2081="","",AP2081+AN2081)</f>
        <v>7</v>
      </c>
    </row>
    <row r="2082" customFormat="false" ht="15" hidden="false" customHeight="true" outlineLevel="0" collapsed="false">
      <c r="A2082" s="9" t="s">
        <v>102</v>
      </c>
      <c r="B2082" s="10" t="s">
        <v>63</v>
      </c>
      <c r="C2082" s="10" t="s">
        <v>103</v>
      </c>
      <c r="D2082" s="9" t="n">
        <v>2025</v>
      </c>
      <c r="E2082" s="11" t="n">
        <v>9600</v>
      </c>
      <c r="F2082" s="11" t="n">
        <v>1858</v>
      </c>
      <c r="G2082" s="11" t="n">
        <v>1987</v>
      </c>
      <c r="H2082" s="11" t="n">
        <v>152</v>
      </c>
      <c r="I2082" s="11" t="n">
        <v>7082</v>
      </c>
      <c r="J2082" s="11" t="n">
        <v>4908</v>
      </c>
      <c r="K2082" s="11" t="n">
        <v>17</v>
      </c>
      <c r="L2082" s="12" t="n">
        <v>15.8333333333333</v>
      </c>
      <c r="M2082" s="12" t="n">
        <v>1.77083333333333</v>
      </c>
      <c r="N2082" s="13" t="n">
        <v>0.693024569330698</v>
      </c>
      <c r="O2082" s="13" t="n">
        <v>0.737708333333333</v>
      </c>
      <c r="P2082" s="13" t="n">
        <v>0.206979166666667</v>
      </c>
      <c r="Q2082" s="13" t="n">
        <v>-0.143316080671069</v>
      </c>
      <c r="R2082" s="13" t="n">
        <v>0.171580188679245</v>
      </c>
      <c r="S2082" s="11" t="n">
        <v>3</v>
      </c>
      <c r="T2082" s="13" t="n">
        <v>-0.0193548387096775</v>
      </c>
      <c r="U2082" s="13" t="n">
        <v>-0.0218232044198895</v>
      </c>
      <c r="V2082" s="11" t="n">
        <v>0</v>
      </c>
      <c r="W2082" s="13"/>
      <c r="X2082" s="11"/>
      <c r="Y2082" s="11"/>
      <c r="Z2082" s="11"/>
      <c r="AA2082" s="11"/>
      <c r="AB2082" s="10" t="s">
        <v>516</v>
      </c>
      <c r="AC2082" s="11" t="n">
        <v>73</v>
      </c>
      <c r="AD2082" s="11" t="n">
        <v>30</v>
      </c>
      <c r="AE2082" s="11" t="n">
        <v>39</v>
      </c>
      <c r="AF2082" s="11" t="n">
        <v>8</v>
      </c>
      <c r="AG2082" s="11" t="n">
        <v>1</v>
      </c>
      <c r="AH2082" s="11" t="n">
        <v>1</v>
      </c>
      <c r="AI2082" s="13" t="n">
        <v>0.480263157894737</v>
      </c>
      <c r="AJ2082" s="13" t="n">
        <v>0.197368421052632</v>
      </c>
      <c r="AK2082" s="13" t="n">
        <v>0.256578947368421</v>
      </c>
      <c r="AL2082" s="13" t="n">
        <v>0.0526315789473684</v>
      </c>
      <c r="AM2082" s="13" t="n">
        <v>0.00657894736842105</v>
      </c>
      <c r="AN2082" s="11" t="n">
        <v>0</v>
      </c>
      <c r="AO2082" s="13" t="n">
        <v>0</v>
      </c>
      <c r="AP2082" s="11" t="n">
        <v>4</v>
      </c>
      <c r="AQ2082" s="11" t="n">
        <v>0</v>
      </c>
      <c r="AR2082" s="13" t="n">
        <v>0.0256410256410256</v>
      </c>
      <c r="AS2082" s="13" t="n">
        <v>0</v>
      </c>
      <c r="AT2082" s="14" t="n">
        <f aca="false">SUMIFS(시도_소아과개폐업!$C$5:$C$293,시도_소아과개폐업!$A$5:$A$293,$D2082,시도_소아과개폐업!$B$5:$B$293,$B2082)</f>
        <v>93</v>
      </c>
      <c r="AU2082" s="14" t="n">
        <f aca="false">SUMIFS(시도_소아과개폐업!$D$5:$D$293,시도_소아과개폐업!$A$5:$A$293,$D2082,시도_소아과개폐업!$B$5:$B$293,$B2082)</f>
        <v>61</v>
      </c>
      <c r="AV2082" s="14" t="n">
        <f aca="false">SUMIFS(시도_소아과개폐업!$F$5:$F$293,시도_소아과개폐업!$A$5:$A$293,$D2082,시도_소아과개폐업!$B$5:$B$293,$B2082)</f>
        <v>32</v>
      </c>
      <c r="AW2082" s="15" t="n">
        <f aca="false">SUMIFS(시도_소아과개폐업!$G$5:$G$293,시도_소아과개폐업!$A$5:$A$293,$D2082,시도_소아과개폐업!$B$5:$B$293,$B2082)</f>
        <v>0.133771929824561</v>
      </c>
      <c r="AX2082" s="14" t="n">
        <f aca="false">SUMIFS(시도_소아과개폐업!$H$5:$H$293,시도_소아과개폐업!$A$5:$A$293,$D2082,시도_소아과개폐업!$B$5:$B$293,$B2082)</f>
        <v>201</v>
      </c>
      <c r="AY2082" s="14" t="n">
        <f aca="false">SUMIFS(시군구_병원급!$E$5:$E$3668,시군구_병원급!$A$5:$A$3668,$A2082,시군구_병원급!$D$5:$D$3668,$D2082)</f>
        <v>3</v>
      </c>
      <c r="AZ2082" s="14" t="n">
        <f aca="false">SUMIFS(시군구_병원급!$F$5:$F$3668,시군구_병원급!$A$5:$A$3668,$A2082,시군구_병원급!$D$5:$D$3668,$D2082)</f>
        <v>2</v>
      </c>
      <c r="BA2082" s="14" t="n">
        <f aca="false">SUMIFS(시군구_병원급!$G$5:$G$3668,시군구_병원급!$A$5:$A$3668,$A2082,시군구_병원급!$D$5:$D$3668,$D2082)</f>
        <v>7</v>
      </c>
      <c r="BB2082" s="14" t="n">
        <f aca="false">SUMIFS(시군구_병원급!$H$5:$H$3668,시군구_병원급!$A$5:$A$3668,$A2082,시군구_병원급!$D$5:$D$3668,$D2082)</f>
        <v>12</v>
      </c>
      <c r="BC2082" s="16" t="n">
        <f aca="false">K2082+AY2082</f>
        <v>20</v>
      </c>
      <c r="BD2082" s="17" t="n">
        <f aca="false">IF(E2082=0,"",(K2082+AY2082)/E2082*1000)</f>
        <v>2.08333333333333</v>
      </c>
      <c r="BE2082" s="16" t="n">
        <f aca="false">AY2082-SUMIFS(시군구_병원급!$E$5:$E$3668,시군구_병원급!$A$5:$A$3668,$A2082,시군구_병원급!$D$5:$D$3668,$D2082-3)</f>
        <v>-1</v>
      </c>
      <c r="BF2082" s="16" t="n">
        <f aca="false">IF(AY2082=0,1,0)</f>
        <v>0</v>
      </c>
      <c r="BG2082" s="16" t="n">
        <f aca="false">IF(K2082+AY2082=0,1,0)</f>
        <v>0</v>
      </c>
      <c r="BH2082" s="16" t="n">
        <f aca="false">AF2082+AG2082+AH2082</f>
        <v>10</v>
      </c>
      <c r="BI2082" s="18" t="n">
        <f aca="false">IF(H2082=0,"",BH2082/H2082)</f>
        <v>0.0657894736842105</v>
      </c>
      <c r="BJ2082" s="16" t="n">
        <f aca="false">IF(AP2082="","",AP2082+AN2082)</f>
        <v>4</v>
      </c>
    </row>
    <row r="2083" customFormat="false" ht="15" hidden="false" customHeight="true" outlineLevel="0" collapsed="false">
      <c r="A2083" s="9" t="s">
        <v>104</v>
      </c>
      <c r="B2083" s="10" t="s">
        <v>63</v>
      </c>
      <c r="C2083" s="10" t="s">
        <v>105</v>
      </c>
      <c r="D2083" s="9" t="n">
        <v>2025</v>
      </c>
      <c r="E2083" s="11" t="n">
        <v>7808</v>
      </c>
      <c r="F2083" s="11" t="n">
        <v>1565</v>
      </c>
      <c r="G2083" s="11" t="n">
        <v>1649</v>
      </c>
      <c r="H2083" s="11" t="n">
        <v>149</v>
      </c>
      <c r="I2083" s="11" t="n">
        <v>7458</v>
      </c>
      <c r="J2083" s="11" t="n">
        <v>4665</v>
      </c>
      <c r="K2083" s="11" t="n">
        <v>18</v>
      </c>
      <c r="L2083" s="12" t="n">
        <v>19.0829918032787</v>
      </c>
      <c r="M2083" s="12" t="n">
        <v>2.30532786885246</v>
      </c>
      <c r="N2083" s="13" t="n">
        <v>0.625502815768303</v>
      </c>
      <c r="O2083" s="13" t="n">
        <v>0.955174180327869</v>
      </c>
      <c r="P2083" s="13" t="n">
        <v>0.211193647540984</v>
      </c>
      <c r="Q2083" s="13" t="n">
        <v>-0.185988323603003</v>
      </c>
      <c r="R2083" s="13" t="n">
        <v>0.0210526315789474</v>
      </c>
      <c r="S2083" s="11" t="n">
        <v>0</v>
      </c>
      <c r="T2083" s="13" t="n">
        <v>-0.0569620253164557</v>
      </c>
      <c r="U2083" s="13" t="n">
        <v>-0.0397837002703747</v>
      </c>
      <c r="V2083" s="11" t="n">
        <v>0</v>
      </c>
      <c r="W2083" s="13"/>
      <c r="X2083" s="11"/>
      <c r="Y2083" s="11"/>
      <c r="Z2083" s="11"/>
      <c r="AA2083" s="11"/>
      <c r="AB2083" s="10" t="s">
        <v>516</v>
      </c>
      <c r="AC2083" s="11" t="n">
        <v>79</v>
      </c>
      <c r="AD2083" s="11" t="n">
        <v>28</v>
      </c>
      <c r="AE2083" s="11" t="n">
        <v>33</v>
      </c>
      <c r="AF2083" s="11" t="n">
        <v>5</v>
      </c>
      <c r="AG2083" s="11" t="n">
        <v>4</v>
      </c>
      <c r="AH2083" s="11" t="n">
        <v>0</v>
      </c>
      <c r="AI2083" s="13" t="n">
        <v>0.530201342281879</v>
      </c>
      <c r="AJ2083" s="13" t="n">
        <v>0.187919463087248</v>
      </c>
      <c r="AK2083" s="13" t="n">
        <v>0.221476510067114</v>
      </c>
      <c r="AL2083" s="13" t="n">
        <v>0.0335570469798658</v>
      </c>
      <c r="AM2083" s="13" t="n">
        <v>0.0268456375838926</v>
      </c>
      <c r="AN2083" s="11" t="n">
        <v>0</v>
      </c>
      <c r="AO2083" s="13" t="n">
        <v>0</v>
      </c>
      <c r="AP2083" s="11" t="n">
        <v>11</v>
      </c>
      <c r="AQ2083" s="11" t="n">
        <v>1</v>
      </c>
      <c r="AR2083" s="13" t="n">
        <v>0.0691823899371069</v>
      </c>
      <c r="AS2083" s="13" t="n">
        <v>0.00628930817610063</v>
      </c>
      <c r="AT2083" s="14" t="n">
        <f aca="false">SUMIFS(시도_소아과개폐업!$C$5:$C$293,시도_소아과개폐업!$A$5:$A$293,$D2083,시도_소아과개폐업!$B$5:$B$293,$B2083)</f>
        <v>93</v>
      </c>
      <c r="AU2083" s="14" t="n">
        <f aca="false">SUMIFS(시도_소아과개폐업!$D$5:$D$293,시도_소아과개폐업!$A$5:$A$293,$D2083,시도_소아과개폐업!$B$5:$B$293,$B2083)</f>
        <v>61</v>
      </c>
      <c r="AV2083" s="14" t="n">
        <f aca="false">SUMIFS(시도_소아과개폐업!$F$5:$F$293,시도_소아과개폐업!$A$5:$A$293,$D2083,시도_소아과개폐업!$B$5:$B$293,$B2083)</f>
        <v>32</v>
      </c>
      <c r="AW2083" s="15" t="n">
        <f aca="false">SUMIFS(시도_소아과개폐업!$G$5:$G$293,시도_소아과개폐업!$A$5:$A$293,$D2083,시도_소아과개폐업!$B$5:$B$293,$B2083)</f>
        <v>0.133771929824561</v>
      </c>
      <c r="AX2083" s="14" t="n">
        <f aca="false">SUMIFS(시도_소아과개폐업!$H$5:$H$293,시도_소아과개폐업!$A$5:$A$293,$D2083,시도_소아과개폐업!$B$5:$B$293,$B2083)</f>
        <v>201</v>
      </c>
      <c r="AY2083" s="14" t="n">
        <f aca="false">SUMIFS(시군구_병원급!$E$5:$E$3668,시군구_병원급!$A$5:$A$3668,$A2083,시군구_병원급!$D$5:$D$3668,$D2083)</f>
        <v>2</v>
      </c>
      <c r="AZ2083" s="14" t="n">
        <f aca="false">SUMIFS(시군구_병원급!$F$5:$F$3668,시군구_병원급!$A$5:$A$3668,$A2083,시군구_병원급!$D$5:$D$3668,$D2083)</f>
        <v>1</v>
      </c>
      <c r="BA2083" s="14" t="n">
        <f aca="false">SUMIFS(시군구_병원급!$G$5:$G$3668,시군구_병원급!$A$5:$A$3668,$A2083,시군구_병원급!$D$5:$D$3668,$D2083)</f>
        <v>12</v>
      </c>
      <c r="BB2083" s="14" t="n">
        <f aca="false">SUMIFS(시군구_병원급!$H$5:$H$3668,시군구_병원급!$A$5:$A$3668,$A2083,시군구_병원급!$D$5:$D$3668,$D2083)</f>
        <v>19</v>
      </c>
      <c r="BC2083" s="16" t="n">
        <f aca="false">K2083+AY2083</f>
        <v>20</v>
      </c>
      <c r="BD2083" s="17" t="n">
        <f aca="false">IF(E2083=0,"",(K2083+AY2083)/E2083*1000)</f>
        <v>2.56147540983607</v>
      </c>
      <c r="BE2083" s="16" t="n">
        <f aca="false">AY2083-SUMIFS(시군구_병원급!$E$5:$E$3668,시군구_병원급!$A$5:$A$3668,$A2083,시군구_병원급!$D$5:$D$3668,$D2083-3)</f>
        <v>-2</v>
      </c>
      <c r="BF2083" s="16" t="n">
        <f aca="false">IF(AY2083=0,1,0)</f>
        <v>0</v>
      </c>
      <c r="BG2083" s="16" t="n">
        <f aca="false">IF(K2083+AY2083=0,1,0)</f>
        <v>0</v>
      </c>
      <c r="BH2083" s="16" t="n">
        <f aca="false">AF2083+AG2083+AH2083</f>
        <v>9</v>
      </c>
      <c r="BI2083" s="18" t="n">
        <f aca="false">IF(H2083=0,"",BH2083/H2083)</f>
        <v>0.0604026845637584</v>
      </c>
      <c r="BJ2083" s="16" t="n">
        <f aca="false">IF(AP2083="","",AP2083+AN2083)</f>
        <v>11</v>
      </c>
    </row>
    <row r="2084" customFormat="false" ht="15" hidden="false" customHeight="true" outlineLevel="0" collapsed="false">
      <c r="A2084" s="9" t="s">
        <v>106</v>
      </c>
      <c r="B2084" s="10" t="s">
        <v>63</v>
      </c>
      <c r="C2084" s="10" t="s">
        <v>107</v>
      </c>
      <c r="D2084" s="9" t="n">
        <v>2025</v>
      </c>
      <c r="E2084" s="11" t="n">
        <v>13110</v>
      </c>
      <c r="F2084" s="11" t="n">
        <v>1988</v>
      </c>
      <c r="G2084" s="11" t="n">
        <v>1966</v>
      </c>
      <c r="H2084" s="11" t="n">
        <v>160</v>
      </c>
      <c r="I2084" s="11" t="n">
        <v>10172</v>
      </c>
      <c r="J2084" s="11" t="n">
        <v>6779</v>
      </c>
      <c r="K2084" s="11" t="n">
        <v>21</v>
      </c>
      <c r="L2084" s="12" t="n">
        <v>12.2044241037376</v>
      </c>
      <c r="M2084" s="12" t="n">
        <v>1.60183066361556</v>
      </c>
      <c r="N2084" s="13" t="n">
        <v>0.666437278804562</v>
      </c>
      <c r="O2084" s="13" t="n">
        <v>0.775896262395118</v>
      </c>
      <c r="P2084" s="13" t="n">
        <v>0.149961861174676</v>
      </c>
      <c r="Q2084" s="13" t="n">
        <v>-0.0476536394014238</v>
      </c>
      <c r="R2084" s="13" t="n">
        <v>0.0547210300429184</v>
      </c>
      <c r="S2084" s="11" t="n">
        <v>-4</v>
      </c>
      <c r="T2084" s="13" t="n">
        <v>0.0191082802547771</v>
      </c>
      <c r="U2084" s="13" t="n">
        <v>0.0304933644007699</v>
      </c>
      <c r="V2084" s="11" t="n">
        <v>0</v>
      </c>
      <c r="W2084" s="13"/>
      <c r="X2084" s="11"/>
      <c r="Y2084" s="11"/>
      <c r="Z2084" s="11"/>
      <c r="AA2084" s="11"/>
      <c r="AB2084" s="10" t="s">
        <v>516</v>
      </c>
      <c r="AC2084" s="11" t="n">
        <v>97</v>
      </c>
      <c r="AD2084" s="11" t="n">
        <v>18</v>
      </c>
      <c r="AE2084" s="11" t="n">
        <v>20</v>
      </c>
      <c r="AF2084" s="11" t="n">
        <v>22</v>
      </c>
      <c r="AG2084" s="11" t="n">
        <v>1</v>
      </c>
      <c r="AH2084" s="11" t="n">
        <v>2</v>
      </c>
      <c r="AI2084" s="13" t="n">
        <v>0.60625</v>
      </c>
      <c r="AJ2084" s="13" t="n">
        <v>0.1125</v>
      </c>
      <c r="AK2084" s="13" t="n">
        <v>0.125</v>
      </c>
      <c r="AL2084" s="13" t="n">
        <v>0.1375</v>
      </c>
      <c r="AM2084" s="13" t="n">
        <v>0.00625</v>
      </c>
      <c r="AN2084" s="11" t="n">
        <v>0</v>
      </c>
      <c r="AO2084" s="13" t="n">
        <v>0</v>
      </c>
      <c r="AP2084" s="11" t="n">
        <v>4</v>
      </c>
      <c r="AQ2084" s="11" t="n">
        <v>6</v>
      </c>
      <c r="AR2084" s="13" t="n">
        <v>0.0253164556962025</v>
      </c>
      <c r="AS2084" s="13" t="n">
        <v>0.0379746835443038</v>
      </c>
      <c r="AT2084" s="14" t="n">
        <f aca="false">SUMIFS(시도_소아과개폐업!$C$5:$C$293,시도_소아과개폐업!$A$5:$A$293,$D2084,시도_소아과개폐업!$B$5:$B$293,$B2084)</f>
        <v>93</v>
      </c>
      <c r="AU2084" s="14" t="n">
        <f aca="false">SUMIFS(시도_소아과개폐업!$D$5:$D$293,시도_소아과개폐업!$A$5:$A$293,$D2084,시도_소아과개폐업!$B$5:$B$293,$B2084)</f>
        <v>61</v>
      </c>
      <c r="AV2084" s="14" t="n">
        <f aca="false">SUMIFS(시도_소아과개폐업!$F$5:$F$293,시도_소아과개폐업!$A$5:$A$293,$D2084,시도_소아과개폐업!$B$5:$B$293,$B2084)</f>
        <v>32</v>
      </c>
      <c r="AW2084" s="15" t="n">
        <f aca="false">SUMIFS(시도_소아과개폐업!$G$5:$G$293,시도_소아과개폐업!$A$5:$A$293,$D2084,시도_소아과개폐업!$B$5:$B$293,$B2084)</f>
        <v>0.133771929824561</v>
      </c>
      <c r="AX2084" s="14" t="n">
        <f aca="false">SUMIFS(시도_소아과개폐업!$H$5:$H$293,시도_소아과개폐업!$A$5:$A$293,$D2084,시도_소아과개폐업!$B$5:$B$293,$B2084)</f>
        <v>201</v>
      </c>
      <c r="AY2084" s="14" t="n">
        <f aca="false">SUMIFS(시군구_병원급!$E$5:$E$3668,시군구_병원급!$A$5:$A$3668,$A2084,시군구_병원급!$D$5:$D$3668,$D2084)</f>
        <v>5</v>
      </c>
      <c r="AZ2084" s="14" t="n">
        <f aca="false">SUMIFS(시군구_병원급!$F$5:$F$3668,시군구_병원급!$A$5:$A$3668,$A2084,시군구_병원급!$D$5:$D$3668,$D2084)</f>
        <v>2</v>
      </c>
      <c r="BA2084" s="14" t="n">
        <f aca="false">SUMIFS(시군구_병원급!$G$5:$G$3668,시군구_병원급!$A$5:$A$3668,$A2084,시군구_병원급!$D$5:$D$3668,$D2084)</f>
        <v>16</v>
      </c>
      <c r="BB2084" s="14" t="n">
        <f aca="false">SUMIFS(시군구_병원급!$H$5:$H$3668,시군구_병원급!$A$5:$A$3668,$A2084,시군구_병원급!$D$5:$D$3668,$D2084)</f>
        <v>31</v>
      </c>
      <c r="BC2084" s="16" t="n">
        <f aca="false">K2084+AY2084</f>
        <v>26</v>
      </c>
      <c r="BD2084" s="17" t="n">
        <f aca="false">IF(E2084=0,"",(K2084+AY2084)/E2084*1000)</f>
        <v>1.98321891685736</v>
      </c>
      <c r="BE2084" s="16" t="n">
        <f aca="false">AY2084-SUMIFS(시군구_병원급!$E$5:$E$3668,시군구_병원급!$A$5:$A$3668,$A2084,시군구_병원급!$D$5:$D$3668,$D2084-3)</f>
        <v>0</v>
      </c>
      <c r="BF2084" s="16" t="n">
        <f aca="false">IF(AY2084=0,1,0)</f>
        <v>0</v>
      </c>
      <c r="BG2084" s="16" t="n">
        <f aca="false">IF(K2084+AY2084=0,1,0)</f>
        <v>0</v>
      </c>
      <c r="BH2084" s="16" t="n">
        <f aca="false">AF2084+AG2084+AH2084</f>
        <v>25</v>
      </c>
      <c r="BI2084" s="18" t="n">
        <f aca="false">IF(H2084=0,"",BH2084/H2084)</f>
        <v>0.15625</v>
      </c>
      <c r="BJ2084" s="16" t="n">
        <f aca="false">IF(AP2084="","",AP2084+AN2084)</f>
        <v>4</v>
      </c>
    </row>
    <row r="2085" customFormat="false" ht="15" hidden="false" customHeight="true" outlineLevel="0" collapsed="false">
      <c r="A2085" s="9" t="s">
        <v>108</v>
      </c>
      <c r="B2085" s="10" t="s">
        <v>63</v>
      </c>
      <c r="C2085" s="10" t="s">
        <v>109</v>
      </c>
      <c r="D2085" s="9" t="n">
        <v>2025</v>
      </c>
      <c r="E2085" s="11" t="n">
        <v>15375</v>
      </c>
      <c r="F2085" s="11" t="n">
        <v>2711</v>
      </c>
      <c r="G2085" s="11" t="n">
        <v>2898</v>
      </c>
      <c r="H2085" s="11" t="n">
        <v>166</v>
      </c>
      <c r="I2085" s="11" t="n">
        <v>10357</v>
      </c>
      <c r="J2085" s="11" t="n">
        <v>6579</v>
      </c>
      <c r="K2085" s="11" t="n">
        <v>38</v>
      </c>
      <c r="L2085" s="12" t="n">
        <v>10.7967479674797</v>
      </c>
      <c r="M2085" s="12" t="n">
        <v>2.47154471544716</v>
      </c>
      <c r="N2085" s="13" t="n">
        <v>0.635222554793859</v>
      </c>
      <c r="O2085" s="13" t="n">
        <v>0.673626016260163</v>
      </c>
      <c r="P2085" s="13" t="n">
        <v>0.188487804878049</v>
      </c>
      <c r="Q2085" s="13" t="n">
        <v>0.0499180551761813</v>
      </c>
      <c r="R2085" s="13" t="n">
        <v>0.45190380761523</v>
      </c>
      <c r="S2085" s="11" t="n">
        <v>8</v>
      </c>
      <c r="T2085" s="13" t="n">
        <v>-0.0459770114942529</v>
      </c>
      <c r="U2085" s="13" t="n">
        <v>-0.0224634261444078</v>
      </c>
      <c r="V2085" s="11" t="n">
        <v>0</v>
      </c>
      <c r="W2085" s="13"/>
      <c r="X2085" s="11"/>
      <c r="Y2085" s="11"/>
      <c r="Z2085" s="11"/>
      <c r="AA2085" s="11"/>
      <c r="AB2085" s="10" t="s">
        <v>516</v>
      </c>
      <c r="AC2085" s="11" t="n">
        <v>71</v>
      </c>
      <c r="AD2085" s="11" t="n">
        <v>30</v>
      </c>
      <c r="AE2085" s="11" t="n">
        <v>27</v>
      </c>
      <c r="AF2085" s="11" t="n">
        <v>37</v>
      </c>
      <c r="AG2085" s="11" t="n">
        <v>0</v>
      </c>
      <c r="AH2085" s="11" t="n">
        <v>1</v>
      </c>
      <c r="AI2085" s="13" t="n">
        <v>0.427710843373494</v>
      </c>
      <c r="AJ2085" s="13" t="n">
        <v>0.180722891566265</v>
      </c>
      <c r="AK2085" s="13" t="n">
        <v>0.162650602409639</v>
      </c>
      <c r="AL2085" s="13" t="n">
        <v>0.22289156626506</v>
      </c>
      <c r="AM2085" s="13" t="n">
        <v>0</v>
      </c>
      <c r="AN2085" s="11" t="n">
        <v>0</v>
      </c>
      <c r="AO2085" s="13" t="n">
        <v>0</v>
      </c>
      <c r="AP2085" s="11" t="n">
        <v>9</v>
      </c>
      <c r="AQ2085" s="11" t="n">
        <v>1</v>
      </c>
      <c r="AR2085" s="13" t="n">
        <v>0.0517241379310345</v>
      </c>
      <c r="AS2085" s="13" t="n">
        <v>0.00574712643678161</v>
      </c>
      <c r="AT2085" s="14" t="n">
        <f aca="false">SUMIFS(시도_소아과개폐업!$C$5:$C$293,시도_소아과개폐업!$A$5:$A$293,$D2085,시도_소아과개폐업!$B$5:$B$293,$B2085)</f>
        <v>93</v>
      </c>
      <c r="AU2085" s="14" t="n">
        <f aca="false">SUMIFS(시도_소아과개폐업!$D$5:$D$293,시도_소아과개폐업!$A$5:$A$293,$D2085,시도_소아과개폐업!$B$5:$B$293,$B2085)</f>
        <v>61</v>
      </c>
      <c r="AV2085" s="14" t="n">
        <f aca="false">SUMIFS(시도_소아과개폐업!$F$5:$F$293,시도_소아과개폐업!$A$5:$A$293,$D2085,시도_소아과개폐업!$B$5:$B$293,$B2085)</f>
        <v>32</v>
      </c>
      <c r="AW2085" s="15" t="n">
        <f aca="false">SUMIFS(시도_소아과개폐업!$G$5:$G$293,시도_소아과개폐업!$A$5:$A$293,$D2085,시도_소아과개폐업!$B$5:$B$293,$B2085)</f>
        <v>0.133771929824561</v>
      </c>
      <c r="AX2085" s="14" t="n">
        <f aca="false">SUMIFS(시도_소아과개폐업!$H$5:$H$293,시도_소아과개폐업!$A$5:$A$293,$D2085,시도_소아과개폐업!$B$5:$B$293,$B2085)</f>
        <v>201</v>
      </c>
      <c r="AY2085" s="14" t="n">
        <f aca="false">SUMIFS(시군구_병원급!$E$5:$E$3668,시군구_병원급!$A$5:$A$3668,$A2085,시군구_병원급!$D$5:$D$3668,$D2085)</f>
        <v>12</v>
      </c>
      <c r="AZ2085" s="14" t="n">
        <f aca="false">SUMIFS(시군구_병원급!$F$5:$F$3668,시군구_병원급!$A$5:$A$3668,$A2085,시군구_병원급!$D$5:$D$3668,$D2085)</f>
        <v>4</v>
      </c>
      <c r="BA2085" s="14" t="n">
        <f aca="false">SUMIFS(시군구_병원급!$G$5:$G$3668,시군구_병원급!$A$5:$A$3668,$A2085,시군구_병원급!$D$5:$D$3668,$D2085)</f>
        <v>39</v>
      </c>
      <c r="BB2085" s="14" t="n">
        <f aca="false">SUMIFS(시군구_병원급!$H$5:$H$3668,시군구_병원급!$A$5:$A$3668,$A2085,시군구_병원급!$D$5:$D$3668,$D2085)</f>
        <v>66</v>
      </c>
      <c r="BC2085" s="16" t="n">
        <f aca="false">K2085+AY2085</f>
        <v>50</v>
      </c>
      <c r="BD2085" s="17" t="n">
        <f aca="false">IF(E2085=0,"",(K2085+AY2085)/E2085*1000)</f>
        <v>3.2520325203252</v>
      </c>
      <c r="BE2085" s="16" t="n">
        <f aca="false">AY2085-SUMIFS(시군구_병원급!$E$5:$E$3668,시군구_병원급!$A$5:$A$3668,$A2085,시군구_병원급!$D$5:$D$3668,$D2085-3)</f>
        <v>0</v>
      </c>
      <c r="BF2085" s="16" t="n">
        <f aca="false">IF(AY2085=0,1,0)</f>
        <v>0</v>
      </c>
      <c r="BG2085" s="16" t="n">
        <f aca="false">IF(K2085+AY2085=0,1,0)</f>
        <v>0</v>
      </c>
      <c r="BH2085" s="16" t="n">
        <f aca="false">AF2085+AG2085+AH2085</f>
        <v>38</v>
      </c>
      <c r="BI2085" s="18" t="n">
        <f aca="false">IF(H2085=0,"",BH2085/H2085)</f>
        <v>0.228915662650602</v>
      </c>
      <c r="BJ2085" s="16" t="n">
        <f aca="false">IF(AP2085="","",AP2085+AN2085)</f>
        <v>9</v>
      </c>
    </row>
    <row r="2086" customFormat="false" ht="15" hidden="false" customHeight="true" outlineLevel="0" collapsed="false">
      <c r="A2086" s="9" t="s">
        <v>110</v>
      </c>
      <c r="B2086" s="10" t="s">
        <v>63</v>
      </c>
      <c r="C2086" s="10" t="s">
        <v>111</v>
      </c>
      <c r="D2086" s="9" t="n">
        <v>2025</v>
      </c>
      <c r="E2086" s="11" t="n">
        <v>20088</v>
      </c>
      <c r="F2086" s="11" t="n">
        <v>3392</v>
      </c>
      <c r="G2086" s="11" t="n">
        <v>3541</v>
      </c>
      <c r="H2086" s="11" t="n">
        <v>280</v>
      </c>
      <c r="I2086" s="11" t="n">
        <v>13605</v>
      </c>
      <c r="J2086" s="11" t="n">
        <v>10472</v>
      </c>
      <c r="K2086" s="11" t="n">
        <v>38</v>
      </c>
      <c r="L2086" s="12" t="n">
        <v>13.9386698526484</v>
      </c>
      <c r="M2086" s="12" t="n">
        <v>1.89167662285942</v>
      </c>
      <c r="N2086" s="13" t="n">
        <v>0.769717015803014</v>
      </c>
      <c r="O2086" s="13" t="n">
        <v>0.677270011947431</v>
      </c>
      <c r="P2086" s="13" t="n">
        <v>0.176274392672242</v>
      </c>
      <c r="Q2086" s="13" t="n">
        <v>-0.1517966473842</v>
      </c>
      <c r="R2086" s="13" t="n">
        <v>0.0782582216808769</v>
      </c>
      <c r="S2086" s="11" t="n">
        <v>-2</v>
      </c>
      <c r="T2086" s="13" t="n">
        <v>-0.0540540540540541</v>
      </c>
      <c r="U2086" s="13" t="n">
        <v>-0.032705296836118</v>
      </c>
      <c r="V2086" s="11" t="n">
        <v>0</v>
      </c>
      <c r="W2086" s="13"/>
      <c r="X2086" s="11"/>
      <c r="Y2086" s="11"/>
      <c r="Z2086" s="11"/>
      <c r="AA2086" s="11"/>
      <c r="AB2086" s="10" t="s">
        <v>516</v>
      </c>
      <c r="AC2086" s="11" t="n">
        <v>109</v>
      </c>
      <c r="AD2086" s="11" t="n">
        <v>61</v>
      </c>
      <c r="AE2086" s="11" t="n">
        <v>84</v>
      </c>
      <c r="AF2086" s="11" t="n">
        <v>21</v>
      </c>
      <c r="AG2086" s="11" t="n">
        <v>5</v>
      </c>
      <c r="AH2086" s="11" t="n">
        <v>0</v>
      </c>
      <c r="AI2086" s="13" t="n">
        <v>0.389285714285714</v>
      </c>
      <c r="AJ2086" s="13" t="n">
        <v>0.217857142857143</v>
      </c>
      <c r="AK2086" s="13" t="n">
        <v>0.3</v>
      </c>
      <c r="AL2086" s="13" t="n">
        <v>0.075</v>
      </c>
      <c r="AM2086" s="13" t="n">
        <v>0.0178571428571429</v>
      </c>
      <c r="AN2086" s="11" t="n">
        <v>0</v>
      </c>
      <c r="AO2086" s="13" t="n">
        <v>0</v>
      </c>
      <c r="AP2086" s="11" t="n">
        <v>18</v>
      </c>
      <c r="AQ2086" s="11" t="n">
        <v>2</v>
      </c>
      <c r="AR2086" s="13" t="n">
        <v>0.0608108108108108</v>
      </c>
      <c r="AS2086" s="13" t="n">
        <v>0.00675675675675676</v>
      </c>
      <c r="AT2086" s="14" t="n">
        <f aca="false">SUMIFS(시도_소아과개폐업!$C$5:$C$293,시도_소아과개폐업!$A$5:$A$293,$D2086,시도_소아과개폐업!$B$5:$B$293,$B2086)</f>
        <v>93</v>
      </c>
      <c r="AU2086" s="14" t="n">
        <f aca="false">SUMIFS(시도_소아과개폐업!$D$5:$D$293,시도_소아과개폐업!$A$5:$A$293,$D2086,시도_소아과개폐업!$B$5:$B$293,$B2086)</f>
        <v>61</v>
      </c>
      <c r="AV2086" s="14" t="n">
        <f aca="false">SUMIFS(시도_소아과개폐업!$F$5:$F$293,시도_소아과개폐업!$A$5:$A$293,$D2086,시도_소아과개폐업!$B$5:$B$293,$B2086)</f>
        <v>32</v>
      </c>
      <c r="AW2086" s="15" t="n">
        <f aca="false">SUMIFS(시도_소아과개폐업!$G$5:$G$293,시도_소아과개폐업!$A$5:$A$293,$D2086,시도_소아과개폐업!$B$5:$B$293,$B2086)</f>
        <v>0.133771929824561</v>
      </c>
      <c r="AX2086" s="14" t="n">
        <f aca="false">SUMIFS(시도_소아과개폐업!$H$5:$H$293,시도_소아과개폐업!$A$5:$A$293,$D2086,시도_소아과개폐업!$B$5:$B$293,$B2086)</f>
        <v>201</v>
      </c>
      <c r="AY2086" s="14" t="n">
        <f aca="false">SUMIFS(시군구_병원급!$E$5:$E$3668,시군구_병원급!$A$5:$A$3668,$A2086,시군구_병원급!$D$5:$D$3668,$D2086)</f>
        <v>4</v>
      </c>
      <c r="AZ2086" s="14" t="n">
        <f aca="false">SUMIFS(시군구_병원급!$F$5:$F$3668,시군구_병원급!$A$5:$A$3668,$A2086,시군구_병원급!$D$5:$D$3668,$D2086)</f>
        <v>2</v>
      </c>
      <c r="BA2086" s="14" t="n">
        <f aca="false">SUMIFS(시군구_병원급!$G$5:$G$3668,시군구_병원급!$A$5:$A$3668,$A2086,시군구_병원급!$D$5:$D$3668,$D2086)</f>
        <v>24</v>
      </c>
      <c r="BB2086" s="14" t="n">
        <f aca="false">SUMIFS(시군구_병원급!$H$5:$H$3668,시군구_병원급!$A$5:$A$3668,$A2086,시군구_병원급!$D$5:$D$3668,$D2086)</f>
        <v>44</v>
      </c>
      <c r="BC2086" s="16" t="n">
        <f aca="false">K2086+AY2086</f>
        <v>42</v>
      </c>
      <c r="BD2086" s="17" t="n">
        <f aca="false">IF(E2086=0,"",(K2086+AY2086)/E2086*1000)</f>
        <v>2.09080047789725</v>
      </c>
      <c r="BE2086" s="16" t="n">
        <f aca="false">AY2086-SUMIFS(시군구_병원급!$E$5:$E$3668,시군구_병원급!$A$5:$A$3668,$A2086,시군구_병원급!$D$5:$D$3668,$D2086-3)</f>
        <v>-1</v>
      </c>
      <c r="BF2086" s="16" t="n">
        <f aca="false">IF(AY2086=0,1,0)</f>
        <v>0</v>
      </c>
      <c r="BG2086" s="16" t="n">
        <f aca="false">IF(K2086+AY2086=0,1,0)</f>
        <v>0</v>
      </c>
      <c r="BH2086" s="16" t="n">
        <f aca="false">AF2086+AG2086+AH2086</f>
        <v>26</v>
      </c>
      <c r="BI2086" s="18" t="n">
        <f aca="false">IF(H2086=0,"",BH2086/H2086)</f>
        <v>0.0928571428571429</v>
      </c>
      <c r="BJ2086" s="16" t="n">
        <f aca="false">IF(AP2086="","",AP2086+AN2086)</f>
        <v>18</v>
      </c>
    </row>
    <row r="2087" customFormat="false" ht="15" hidden="false" customHeight="true" outlineLevel="0" collapsed="false">
      <c r="A2087" s="9" t="s">
        <v>112</v>
      </c>
      <c r="B2087" s="10" t="s">
        <v>63</v>
      </c>
      <c r="C2087" s="10" t="s">
        <v>113</v>
      </c>
      <c r="D2087" s="9" t="n">
        <v>2025</v>
      </c>
      <c r="E2087" s="11" t="n">
        <v>17104</v>
      </c>
      <c r="F2087" s="11" t="n">
        <v>2808</v>
      </c>
      <c r="G2087" s="11" t="n">
        <v>2861</v>
      </c>
      <c r="H2087" s="11" t="n">
        <v>226</v>
      </c>
      <c r="I2087" s="11" t="n">
        <v>12317</v>
      </c>
      <c r="J2087" s="11" t="n">
        <v>9346</v>
      </c>
      <c r="K2087" s="11" t="n">
        <v>25</v>
      </c>
      <c r="L2087" s="12" t="n">
        <v>13.2132834424696</v>
      </c>
      <c r="M2087" s="12" t="n">
        <v>1.46164639850327</v>
      </c>
      <c r="N2087" s="13" t="n">
        <v>0.758788666071284</v>
      </c>
      <c r="O2087" s="13" t="n">
        <v>0.720123947614593</v>
      </c>
      <c r="P2087" s="13" t="n">
        <v>0.167270813844715</v>
      </c>
      <c r="Q2087" s="13" t="n">
        <v>-0.00210035005834308</v>
      </c>
      <c r="R2087" s="13" t="n">
        <v>0.131724683544304</v>
      </c>
      <c r="S2087" s="11" t="n">
        <v>-1</v>
      </c>
      <c r="T2087" s="13" t="n">
        <v>-0.0258620689655172</v>
      </c>
      <c r="U2087" s="13" t="n">
        <v>-0.0105237789203085</v>
      </c>
      <c r="V2087" s="11" t="n">
        <v>0</v>
      </c>
      <c r="W2087" s="13"/>
      <c r="X2087" s="11"/>
      <c r="Y2087" s="11"/>
      <c r="Z2087" s="11"/>
      <c r="AA2087" s="11"/>
      <c r="AB2087" s="10" t="s">
        <v>516</v>
      </c>
      <c r="AC2087" s="11" t="n">
        <v>101</v>
      </c>
      <c r="AD2087" s="11" t="n">
        <v>53</v>
      </c>
      <c r="AE2087" s="11" t="n">
        <v>63</v>
      </c>
      <c r="AF2087" s="11" t="n">
        <v>5</v>
      </c>
      <c r="AG2087" s="11" t="n">
        <v>3</v>
      </c>
      <c r="AH2087" s="11" t="n">
        <v>1</v>
      </c>
      <c r="AI2087" s="13" t="n">
        <v>0.446902654867257</v>
      </c>
      <c r="AJ2087" s="13" t="n">
        <v>0.234513274336283</v>
      </c>
      <c r="AK2087" s="13" t="n">
        <v>0.278761061946903</v>
      </c>
      <c r="AL2087" s="13" t="n">
        <v>0.0221238938053097</v>
      </c>
      <c r="AM2087" s="13" t="n">
        <v>0.0132743362831858</v>
      </c>
      <c r="AN2087" s="11" t="n">
        <v>0</v>
      </c>
      <c r="AO2087" s="13" t="n">
        <v>0</v>
      </c>
      <c r="AP2087" s="11" t="n">
        <v>12</v>
      </c>
      <c r="AQ2087" s="11" t="n">
        <v>6</v>
      </c>
      <c r="AR2087" s="13" t="n">
        <v>0.0517241379310345</v>
      </c>
      <c r="AS2087" s="13" t="n">
        <v>0.0258620689655172</v>
      </c>
      <c r="AT2087" s="14" t="n">
        <f aca="false">SUMIFS(시도_소아과개폐업!$C$5:$C$293,시도_소아과개폐업!$A$5:$A$293,$D2087,시도_소아과개폐업!$B$5:$B$293,$B2087)</f>
        <v>93</v>
      </c>
      <c r="AU2087" s="14" t="n">
        <f aca="false">SUMIFS(시도_소아과개폐업!$D$5:$D$293,시도_소아과개폐업!$A$5:$A$293,$D2087,시도_소아과개폐업!$B$5:$B$293,$B2087)</f>
        <v>61</v>
      </c>
      <c r="AV2087" s="14" t="n">
        <f aca="false">SUMIFS(시도_소아과개폐업!$F$5:$F$293,시도_소아과개폐업!$A$5:$A$293,$D2087,시도_소아과개폐업!$B$5:$B$293,$B2087)</f>
        <v>32</v>
      </c>
      <c r="AW2087" s="15" t="n">
        <f aca="false">SUMIFS(시도_소아과개폐업!$G$5:$G$293,시도_소아과개폐업!$A$5:$A$293,$D2087,시도_소아과개폐업!$B$5:$B$293,$B2087)</f>
        <v>0.133771929824561</v>
      </c>
      <c r="AX2087" s="14" t="n">
        <f aca="false">SUMIFS(시도_소아과개폐업!$H$5:$H$293,시도_소아과개폐업!$A$5:$A$293,$D2087,시도_소아과개폐업!$B$5:$B$293,$B2087)</f>
        <v>201</v>
      </c>
      <c r="AY2087" s="14" t="n">
        <f aca="false">SUMIFS(시군구_병원급!$E$5:$E$3668,시군구_병원급!$A$5:$A$3668,$A2087,시군구_병원급!$D$5:$D$3668,$D2087)</f>
        <v>5</v>
      </c>
      <c r="AZ2087" s="14" t="n">
        <f aca="false">SUMIFS(시군구_병원급!$F$5:$F$3668,시군구_병원급!$A$5:$A$3668,$A2087,시군구_병원급!$D$5:$D$3668,$D2087)</f>
        <v>3</v>
      </c>
      <c r="BA2087" s="14" t="n">
        <f aca="false">SUMIFS(시군구_병원급!$G$5:$G$3668,시군구_병원급!$A$5:$A$3668,$A2087,시군구_병원급!$D$5:$D$3668,$D2087)</f>
        <v>20</v>
      </c>
      <c r="BB2087" s="14" t="n">
        <f aca="false">SUMIFS(시군구_병원급!$H$5:$H$3668,시군구_병원급!$A$5:$A$3668,$A2087,시군구_병원급!$D$5:$D$3668,$D2087)</f>
        <v>38</v>
      </c>
      <c r="BC2087" s="16" t="n">
        <f aca="false">K2087+AY2087</f>
        <v>30</v>
      </c>
      <c r="BD2087" s="17" t="n">
        <f aca="false">IF(E2087=0,"",(K2087+AY2087)/E2087*1000)</f>
        <v>1.75397567820393</v>
      </c>
      <c r="BE2087" s="16" t="n">
        <f aca="false">AY2087-SUMIFS(시군구_병원급!$E$5:$E$3668,시군구_병원급!$A$5:$A$3668,$A2087,시군구_병원급!$D$5:$D$3668,$D2087-3)</f>
        <v>0</v>
      </c>
      <c r="BF2087" s="16" t="n">
        <f aca="false">IF(AY2087=0,1,0)</f>
        <v>0</v>
      </c>
      <c r="BG2087" s="16" t="n">
        <f aca="false">IF(K2087+AY2087=0,1,0)</f>
        <v>0</v>
      </c>
      <c r="BH2087" s="16" t="n">
        <f aca="false">AF2087+AG2087+AH2087</f>
        <v>9</v>
      </c>
      <c r="BI2087" s="18" t="n">
        <f aca="false">IF(H2087=0,"",BH2087/H2087)</f>
        <v>0.0398230088495575</v>
      </c>
      <c r="BJ2087" s="16" t="n">
        <f aca="false">IF(AP2087="","",AP2087+AN2087)</f>
        <v>12</v>
      </c>
    </row>
    <row r="2088" customFormat="false" ht="15" hidden="false" customHeight="true" outlineLevel="0" collapsed="false">
      <c r="A2088" s="9" t="s">
        <v>114</v>
      </c>
      <c r="B2088" s="10" t="s">
        <v>115</v>
      </c>
      <c r="C2088" s="10" t="s">
        <v>67</v>
      </c>
      <c r="D2088" s="9" t="n">
        <v>2025</v>
      </c>
      <c r="E2088" s="11" t="n">
        <v>285</v>
      </c>
      <c r="F2088" s="11" t="n">
        <v>58</v>
      </c>
      <c r="G2088" s="11" t="n">
        <v>69</v>
      </c>
      <c r="H2088" s="11" t="n">
        <v>10</v>
      </c>
      <c r="I2088" s="11" t="n">
        <v>619</v>
      </c>
      <c r="J2088" s="11" t="n">
        <v>339</v>
      </c>
      <c r="K2088" s="11" t="n">
        <v>1</v>
      </c>
      <c r="L2088" s="12" t="n">
        <v>35.0877192982456</v>
      </c>
      <c r="M2088" s="12" t="n">
        <v>3.50877192982456</v>
      </c>
      <c r="N2088" s="13" t="n">
        <v>0.547657512116317</v>
      </c>
      <c r="O2088" s="13" t="n">
        <v>2.1719298245614</v>
      </c>
      <c r="P2088" s="13" t="n">
        <v>0.242105263157895</v>
      </c>
      <c r="Q2088" s="13" t="n">
        <v>-0.407484407484408</v>
      </c>
      <c r="R2088" s="13" t="n">
        <v>-0.316831683168317</v>
      </c>
      <c r="S2088" s="11" t="n">
        <v>0</v>
      </c>
      <c r="T2088" s="13" t="n">
        <v>0</v>
      </c>
      <c r="U2088" s="13" t="n">
        <v>-0.0719640179910045</v>
      </c>
      <c r="V2088" s="11" t="n">
        <v>0</v>
      </c>
      <c r="W2088" s="13"/>
      <c r="X2088" s="11"/>
      <c r="Y2088" s="11"/>
      <c r="Z2088" s="11"/>
      <c r="AA2088" s="11"/>
      <c r="AB2088" s="10" t="s">
        <v>516</v>
      </c>
      <c r="AC2088" s="11" t="n">
        <v>2</v>
      </c>
      <c r="AD2088" s="11" t="n">
        <v>3</v>
      </c>
      <c r="AE2088" s="11" t="n">
        <v>2</v>
      </c>
      <c r="AF2088" s="11" t="n">
        <v>2</v>
      </c>
      <c r="AG2088" s="11" t="n">
        <v>1</v>
      </c>
      <c r="AH2088" s="11" t="n">
        <v>0</v>
      </c>
      <c r="AI2088" s="13" t="n">
        <v>0.2</v>
      </c>
      <c r="AJ2088" s="13" t="n">
        <v>0.3</v>
      </c>
      <c r="AK2088" s="13" t="n">
        <v>0.2</v>
      </c>
      <c r="AL2088" s="13" t="n">
        <v>0.2</v>
      </c>
      <c r="AM2088" s="13" t="n">
        <v>0.1</v>
      </c>
      <c r="AN2088" s="11" t="n">
        <v>0</v>
      </c>
      <c r="AO2088" s="13" t="n">
        <v>0</v>
      </c>
      <c r="AP2088" s="11" t="n">
        <v>0</v>
      </c>
      <c r="AQ2088" s="11" t="n">
        <v>0</v>
      </c>
      <c r="AR2088" s="13" t="n">
        <v>0</v>
      </c>
      <c r="AS2088" s="13" t="n">
        <v>0</v>
      </c>
      <c r="AT2088" s="14" t="n">
        <f aca="false">SUMIFS(시도_소아과개폐업!$C$5:$C$293,시도_소아과개폐업!$A$5:$A$293,$D2088,시도_소아과개폐업!$B$5:$B$293,$B2088)</f>
        <v>31</v>
      </c>
      <c r="AU2088" s="14" t="n">
        <f aca="false">SUMIFS(시도_소아과개폐업!$D$5:$D$293,시도_소아과개폐업!$A$5:$A$293,$D2088,시도_소아과개폐업!$B$5:$B$293,$B2088)</f>
        <v>36</v>
      </c>
      <c r="AV2088" s="14" t="n">
        <f aca="false">SUMIFS(시도_소아과개폐업!$F$5:$F$293,시도_소아과개폐업!$A$5:$A$293,$D2088,시도_소아과개폐업!$B$5:$B$293,$B2088)</f>
        <v>-5</v>
      </c>
      <c r="AW2088" s="15" t="n">
        <f aca="false">SUMIFS(시도_소아과개폐업!$G$5:$G$293,시도_소아과개폐업!$A$5:$A$293,$D2088,시도_소아과개폐업!$B$5:$B$293,$B2088)</f>
        <v>0.25531914893617</v>
      </c>
      <c r="AX2088" s="14" t="n">
        <f aca="false">SUMIFS(시도_소아과개폐업!$H$5:$H$293,시도_소아과개폐업!$A$5:$A$293,$D2088,시도_소아과개폐업!$B$5:$B$293,$B2088)</f>
        <v>78</v>
      </c>
      <c r="AY2088" s="14" t="n">
        <f aca="false">SUMIFS(시군구_병원급!$E$5:$E$3668,시군구_병원급!$A$5:$A$3668,$A2088,시군구_병원급!$D$5:$D$3668,$D2088)</f>
        <v>3</v>
      </c>
      <c r="AZ2088" s="14" t="n">
        <f aca="false">SUMIFS(시군구_병원급!$F$5:$F$3668,시군구_병원급!$A$5:$A$3668,$A2088,시군구_병원급!$D$5:$D$3668,$D2088)</f>
        <v>1</v>
      </c>
      <c r="BA2088" s="14" t="n">
        <f aca="false">SUMIFS(시군구_병원급!$G$5:$G$3668,시군구_병원급!$A$5:$A$3668,$A2088,시군구_병원급!$D$5:$D$3668,$D2088)</f>
        <v>3</v>
      </c>
      <c r="BB2088" s="14" t="n">
        <f aca="false">SUMIFS(시군구_병원급!$H$5:$H$3668,시군구_병원급!$A$5:$A$3668,$A2088,시군구_병원급!$D$5:$D$3668,$D2088)</f>
        <v>7</v>
      </c>
      <c r="BC2088" s="16" t="n">
        <f aca="false">K2088+AY2088</f>
        <v>4</v>
      </c>
      <c r="BD2088" s="17" t="n">
        <f aca="false">IF(E2088=0,"",(K2088+AY2088)/E2088*1000)</f>
        <v>14.0350877192982</v>
      </c>
      <c r="BE2088" s="16" t="n">
        <f aca="false">AY2088-SUMIFS(시군구_병원급!$E$5:$E$3668,시군구_병원급!$A$5:$A$3668,$A2088,시군구_병원급!$D$5:$D$3668,$D2088-3)</f>
        <v>0</v>
      </c>
      <c r="BF2088" s="16" t="n">
        <f aca="false">IF(AY2088=0,1,0)</f>
        <v>0</v>
      </c>
      <c r="BG2088" s="16" t="n">
        <f aca="false">IF(K2088+AY2088=0,1,0)</f>
        <v>0</v>
      </c>
      <c r="BH2088" s="16" t="n">
        <f aca="false">AF2088+AG2088+AH2088</f>
        <v>3</v>
      </c>
      <c r="BI2088" s="18" t="n">
        <f aca="false">IF(H2088=0,"",BH2088/H2088)</f>
        <v>0.3</v>
      </c>
      <c r="BJ2088" s="16" t="n">
        <f aca="false">IF(AP2088="","",AP2088+AN2088)</f>
        <v>0</v>
      </c>
    </row>
    <row r="2089" customFormat="false" ht="15" hidden="false" customHeight="true" outlineLevel="0" collapsed="false">
      <c r="A2089" s="9" t="s">
        <v>116</v>
      </c>
      <c r="B2089" s="10" t="s">
        <v>115</v>
      </c>
      <c r="C2089" s="10" t="s">
        <v>117</v>
      </c>
      <c r="D2089" s="9" t="n">
        <v>2025</v>
      </c>
      <c r="E2089" s="11" t="n">
        <v>2077</v>
      </c>
      <c r="F2089" s="11" t="n">
        <v>332</v>
      </c>
      <c r="G2089" s="11" t="n">
        <v>339</v>
      </c>
      <c r="H2089" s="11" t="n">
        <v>29</v>
      </c>
      <c r="I2089" s="11" t="n">
        <v>1424</v>
      </c>
      <c r="J2089" s="11" t="n">
        <v>991</v>
      </c>
      <c r="K2089" s="11" t="n">
        <v>3</v>
      </c>
      <c r="L2089" s="12" t="n">
        <v>13.9624458353394</v>
      </c>
      <c r="M2089" s="12" t="n">
        <v>1.44439094848339</v>
      </c>
      <c r="N2089" s="13" t="n">
        <v>0.695926966292135</v>
      </c>
      <c r="O2089" s="13" t="n">
        <v>0.685604236880116</v>
      </c>
      <c r="P2089" s="13" t="n">
        <v>0.163216177178623</v>
      </c>
      <c r="Q2089" s="13" t="n">
        <v>-0.188671875</v>
      </c>
      <c r="R2089" s="13" t="n">
        <v>-0.0145348837209303</v>
      </c>
      <c r="S2089" s="11" t="n">
        <v>0</v>
      </c>
      <c r="T2089" s="13" t="n">
        <v>-0.0645161290322581</v>
      </c>
      <c r="U2089" s="13" t="n">
        <v>-0.099873577749684</v>
      </c>
      <c r="V2089" s="11" t="n">
        <v>0</v>
      </c>
      <c r="W2089" s="13"/>
      <c r="X2089" s="11"/>
      <c r="Y2089" s="11"/>
      <c r="Z2089" s="11"/>
      <c r="AA2089" s="11"/>
      <c r="AB2089" s="10" t="s">
        <v>516</v>
      </c>
      <c r="AC2089" s="11" t="n">
        <v>16</v>
      </c>
      <c r="AD2089" s="11" t="n">
        <v>6</v>
      </c>
      <c r="AE2089" s="11" t="n">
        <v>4</v>
      </c>
      <c r="AF2089" s="11" t="n">
        <v>0</v>
      </c>
      <c r="AG2089" s="11" t="n">
        <v>3</v>
      </c>
      <c r="AH2089" s="11" t="n">
        <v>0</v>
      </c>
      <c r="AI2089" s="13" t="n">
        <v>0.551724137931035</v>
      </c>
      <c r="AJ2089" s="13" t="n">
        <v>0.206896551724138</v>
      </c>
      <c r="AK2089" s="13" t="n">
        <v>0.137931034482759</v>
      </c>
      <c r="AL2089" s="13" t="n">
        <v>0</v>
      </c>
      <c r="AM2089" s="13" t="n">
        <v>0.103448275862069</v>
      </c>
      <c r="AN2089" s="11" t="n">
        <v>0</v>
      </c>
      <c r="AO2089" s="13" t="n">
        <v>0</v>
      </c>
      <c r="AP2089" s="11" t="n">
        <v>3</v>
      </c>
      <c r="AQ2089" s="11" t="n">
        <v>1</v>
      </c>
      <c r="AR2089" s="13" t="n">
        <v>0.0967741935483871</v>
      </c>
      <c r="AS2089" s="13" t="n">
        <v>0.032258064516129</v>
      </c>
      <c r="AT2089" s="14" t="n">
        <f aca="false">SUMIFS(시도_소아과개폐업!$C$5:$C$293,시도_소아과개폐업!$A$5:$A$293,$D2089,시도_소아과개폐업!$B$5:$B$293,$B2089)</f>
        <v>31</v>
      </c>
      <c r="AU2089" s="14" t="n">
        <f aca="false">SUMIFS(시도_소아과개폐업!$D$5:$D$293,시도_소아과개폐업!$A$5:$A$293,$D2089,시도_소아과개폐업!$B$5:$B$293,$B2089)</f>
        <v>36</v>
      </c>
      <c r="AV2089" s="14" t="n">
        <f aca="false">SUMIFS(시도_소아과개폐업!$F$5:$F$293,시도_소아과개폐업!$A$5:$A$293,$D2089,시도_소아과개폐업!$B$5:$B$293,$B2089)</f>
        <v>-5</v>
      </c>
      <c r="AW2089" s="15" t="n">
        <f aca="false">SUMIFS(시도_소아과개폐업!$G$5:$G$293,시도_소아과개폐업!$A$5:$A$293,$D2089,시도_소아과개폐업!$B$5:$B$293,$B2089)</f>
        <v>0.25531914893617</v>
      </c>
      <c r="AX2089" s="14" t="n">
        <f aca="false">SUMIFS(시도_소아과개폐업!$H$5:$H$293,시도_소아과개폐업!$A$5:$A$293,$D2089,시도_소아과개폐업!$B$5:$B$293,$B2089)</f>
        <v>78</v>
      </c>
      <c r="AY2089" s="14" t="n">
        <f aca="false">SUMIFS(시군구_병원급!$E$5:$E$3668,시군구_병원급!$A$5:$A$3668,$A2089,시군구_병원급!$D$5:$D$3668,$D2089)</f>
        <v>4</v>
      </c>
      <c r="AZ2089" s="14" t="n">
        <f aca="false">SUMIFS(시군구_병원급!$F$5:$F$3668,시군구_병원급!$A$5:$A$3668,$A2089,시군구_병원급!$D$5:$D$3668,$D2089)</f>
        <v>4</v>
      </c>
      <c r="BA2089" s="14" t="n">
        <f aca="false">SUMIFS(시군구_병원급!$G$5:$G$3668,시군구_병원급!$A$5:$A$3668,$A2089,시군구_병원급!$D$5:$D$3668,$D2089)</f>
        <v>7</v>
      </c>
      <c r="BB2089" s="14" t="n">
        <f aca="false">SUMIFS(시군구_병원급!$H$5:$H$3668,시군구_병원급!$A$5:$A$3668,$A2089,시군구_병원급!$D$5:$D$3668,$D2089)</f>
        <v>14</v>
      </c>
      <c r="BC2089" s="16" t="n">
        <f aca="false">K2089+AY2089</f>
        <v>7</v>
      </c>
      <c r="BD2089" s="17" t="n">
        <f aca="false">IF(E2089=0,"",(K2089+AY2089)/E2089*1000)</f>
        <v>3.37024554646124</v>
      </c>
      <c r="BE2089" s="16" t="n">
        <f aca="false">AY2089-SUMIFS(시군구_병원급!$E$5:$E$3668,시군구_병원급!$A$5:$A$3668,$A2089,시군구_병원급!$D$5:$D$3668,$D2089-3)</f>
        <v>0</v>
      </c>
      <c r="BF2089" s="16" t="n">
        <f aca="false">IF(AY2089=0,1,0)</f>
        <v>0</v>
      </c>
      <c r="BG2089" s="16" t="n">
        <f aca="false">IF(K2089+AY2089=0,1,0)</f>
        <v>0</v>
      </c>
      <c r="BH2089" s="16" t="n">
        <f aca="false">AF2089+AG2089+AH2089</f>
        <v>3</v>
      </c>
      <c r="BI2089" s="18" t="n">
        <f aca="false">IF(H2089=0,"",BH2089/H2089)</f>
        <v>0.103448275862069</v>
      </c>
      <c r="BJ2089" s="16" t="n">
        <f aca="false">IF(AP2089="","",AP2089+AN2089)</f>
        <v>3</v>
      </c>
    </row>
    <row r="2090" customFormat="false" ht="15" hidden="false" customHeight="true" outlineLevel="0" collapsed="false">
      <c r="A2090" s="9" t="s">
        <v>118</v>
      </c>
      <c r="B2090" s="10" t="s">
        <v>115</v>
      </c>
      <c r="C2090" s="10" t="s">
        <v>119</v>
      </c>
      <c r="D2090" s="9" t="n">
        <v>2025</v>
      </c>
      <c r="E2090" s="11" t="n">
        <v>2023</v>
      </c>
      <c r="F2090" s="11" t="n">
        <v>362</v>
      </c>
      <c r="G2090" s="11" t="n">
        <v>367</v>
      </c>
      <c r="H2090" s="11" t="n">
        <v>28</v>
      </c>
      <c r="I2090" s="11" t="n">
        <v>1663</v>
      </c>
      <c r="J2090" s="11" t="n">
        <v>1064</v>
      </c>
      <c r="K2090" s="11" t="n">
        <v>1</v>
      </c>
      <c r="L2090" s="12" t="n">
        <v>13.840830449827</v>
      </c>
      <c r="M2090" s="12" t="n">
        <v>0.494315373208107</v>
      </c>
      <c r="N2090" s="13" t="n">
        <v>0.639807576668671</v>
      </c>
      <c r="O2090" s="13" t="n">
        <v>0.822046465645082</v>
      </c>
      <c r="P2090" s="13" t="n">
        <v>0.181413741967375</v>
      </c>
      <c r="Q2090" s="13" t="n">
        <v>-0.0264677574590952</v>
      </c>
      <c r="R2090" s="13" t="n">
        <v>-0.00810810810810814</v>
      </c>
      <c r="S2090" s="11" t="n">
        <v>0</v>
      </c>
      <c r="T2090" s="13" t="n">
        <v>0</v>
      </c>
      <c r="U2090" s="13" t="n">
        <v>-0.0124703087885986</v>
      </c>
      <c r="V2090" s="11" t="n">
        <v>0</v>
      </c>
      <c r="W2090" s="13"/>
      <c r="X2090" s="11"/>
      <c r="Y2090" s="11"/>
      <c r="Z2090" s="11"/>
      <c r="AA2090" s="11"/>
      <c r="AB2090" s="10" t="s">
        <v>516</v>
      </c>
      <c r="AC2090" s="11" t="n">
        <v>12</v>
      </c>
      <c r="AD2090" s="11" t="n">
        <v>5</v>
      </c>
      <c r="AE2090" s="11" t="n">
        <v>2</v>
      </c>
      <c r="AF2090" s="11" t="n">
        <v>5</v>
      </c>
      <c r="AG2090" s="11" t="n">
        <v>4</v>
      </c>
      <c r="AH2090" s="11" t="n">
        <v>0</v>
      </c>
      <c r="AI2090" s="13" t="n">
        <v>0.428571428571429</v>
      </c>
      <c r="AJ2090" s="13" t="n">
        <v>0.178571428571429</v>
      </c>
      <c r="AK2090" s="13" t="n">
        <v>0.0714285714285714</v>
      </c>
      <c r="AL2090" s="13" t="n">
        <v>0.178571428571429</v>
      </c>
      <c r="AM2090" s="13" t="n">
        <v>0.142857142857143</v>
      </c>
      <c r="AN2090" s="11" t="n">
        <v>0</v>
      </c>
      <c r="AO2090" s="13" t="n">
        <v>0</v>
      </c>
      <c r="AP2090" s="11" t="n">
        <v>0</v>
      </c>
      <c r="AQ2090" s="11" t="n">
        <v>0</v>
      </c>
      <c r="AR2090" s="13" t="n">
        <v>0</v>
      </c>
      <c r="AS2090" s="13" t="n">
        <v>0</v>
      </c>
      <c r="AT2090" s="14" t="n">
        <f aca="false">SUMIFS(시도_소아과개폐업!$C$5:$C$293,시도_소아과개폐업!$A$5:$A$293,$D2090,시도_소아과개폐업!$B$5:$B$293,$B2090)</f>
        <v>31</v>
      </c>
      <c r="AU2090" s="14" t="n">
        <f aca="false">SUMIFS(시도_소아과개폐업!$D$5:$D$293,시도_소아과개폐업!$A$5:$A$293,$D2090,시도_소아과개폐업!$B$5:$B$293,$B2090)</f>
        <v>36</v>
      </c>
      <c r="AV2090" s="14" t="n">
        <f aca="false">SUMIFS(시도_소아과개폐업!$F$5:$F$293,시도_소아과개폐업!$A$5:$A$293,$D2090,시도_소아과개폐업!$B$5:$B$293,$B2090)</f>
        <v>-5</v>
      </c>
      <c r="AW2090" s="15" t="n">
        <f aca="false">SUMIFS(시도_소아과개폐업!$G$5:$G$293,시도_소아과개폐업!$A$5:$A$293,$D2090,시도_소아과개폐업!$B$5:$B$293,$B2090)</f>
        <v>0.25531914893617</v>
      </c>
      <c r="AX2090" s="14" t="n">
        <f aca="false">SUMIFS(시도_소아과개폐업!$H$5:$H$293,시도_소아과개폐업!$A$5:$A$293,$D2090,시도_소아과개폐업!$B$5:$B$293,$B2090)</f>
        <v>78</v>
      </c>
      <c r="AY2090" s="14" t="n">
        <f aca="false">SUMIFS(시군구_병원급!$E$5:$E$3668,시군구_병원급!$A$5:$A$3668,$A2090,시군구_병원급!$D$5:$D$3668,$D2090)</f>
        <v>5</v>
      </c>
      <c r="AZ2090" s="14" t="n">
        <f aca="false">SUMIFS(시군구_병원급!$F$5:$F$3668,시군구_병원급!$A$5:$A$3668,$A2090,시군구_병원급!$D$5:$D$3668,$D2090)</f>
        <v>3</v>
      </c>
      <c r="BA2090" s="14" t="n">
        <f aca="false">SUMIFS(시군구_병원급!$G$5:$G$3668,시군구_병원급!$A$5:$A$3668,$A2090,시군구_병원급!$D$5:$D$3668,$D2090)</f>
        <v>8</v>
      </c>
      <c r="BB2090" s="14" t="n">
        <f aca="false">SUMIFS(시군구_병원급!$H$5:$H$3668,시군구_병원급!$A$5:$A$3668,$A2090,시군구_병원급!$D$5:$D$3668,$D2090)</f>
        <v>17</v>
      </c>
      <c r="BC2090" s="16" t="n">
        <f aca="false">K2090+AY2090</f>
        <v>6</v>
      </c>
      <c r="BD2090" s="17" t="n">
        <f aca="false">IF(E2090=0,"",(K2090+AY2090)/E2090*1000)</f>
        <v>2.96589223924864</v>
      </c>
      <c r="BE2090" s="16" t="n">
        <f aca="false">AY2090-SUMIFS(시군구_병원급!$E$5:$E$3668,시군구_병원급!$A$5:$A$3668,$A2090,시군구_병원급!$D$5:$D$3668,$D2090-3)</f>
        <v>0</v>
      </c>
      <c r="BF2090" s="16" t="n">
        <f aca="false">IF(AY2090=0,1,0)</f>
        <v>0</v>
      </c>
      <c r="BG2090" s="16" t="n">
        <f aca="false">IF(K2090+AY2090=0,1,0)</f>
        <v>0</v>
      </c>
      <c r="BH2090" s="16" t="n">
        <f aca="false">AF2090+AG2090+AH2090</f>
        <v>9</v>
      </c>
      <c r="BI2090" s="18" t="n">
        <f aca="false">IF(H2090=0,"",BH2090/H2090)</f>
        <v>0.321428571428571</v>
      </c>
      <c r="BJ2090" s="16" t="n">
        <f aca="false">IF(AP2090="","",AP2090+AN2090)</f>
        <v>0</v>
      </c>
    </row>
    <row r="2091" customFormat="false" ht="15" hidden="false" customHeight="true" outlineLevel="0" collapsed="false">
      <c r="A2091" s="9" t="s">
        <v>120</v>
      </c>
      <c r="B2091" s="10" t="s">
        <v>115</v>
      </c>
      <c r="C2091" s="10" t="s">
        <v>121</v>
      </c>
      <c r="D2091" s="9" t="n">
        <v>2025</v>
      </c>
      <c r="E2091" s="11" t="n">
        <v>1789</v>
      </c>
      <c r="F2091" s="11" t="n">
        <v>306</v>
      </c>
      <c r="G2091" s="11" t="n">
        <v>325</v>
      </c>
      <c r="H2091" s="11" t="n">
        <v>31</v>
      </c>
      <c r="I2091" s="11" t="n">
        <v>1797</v>
      </c>
      <c r="J2091" s="11" t="n">
        <v>1196</v>
      </c>
      <c r="K2091" s="11" t="n">
        <v>2</v>
      </c>
      <c r="L2091" s="12" t="n">
        <v>17.3281162660704</v>
      </c>
      <c r="M2091" s="12" t="n">
        <v>1.11794298490777</v>
      </c>
      <c r="N2091" s="13" t="n">
        <v>0.665553700612131</v>
      </c>
      <c r="O2091" s="13" t="n">
        <v>1.00447177193963</v>
      </c>
      <c r="P2091" s="13" t="n">
        <v>0.181665735047513</v>
      </c>
      <c r="Q2091" s="13" t="n">
        <v>-0.188662131519274</v>
      </c>
      <c r="R2091" s="13" t="n">
        <v>0.0124610591900312</v>
      </c>
      <c r="S2091" s="11" t="n">
        <v>-1</v>
      </c>
      <c r="T2091" s="13" t="n">
        <v>-0.0606060606060606</v>
      </c>
      <c r="U2091" s="13" t="n">
        <v>-0.0390374331550802</v>
      </c>
      <c r="V2091" s="11" t="n">
        <v>0</v>
      </c>
      <c r="W2091" s="13"/>
      <c r="X2091" s="11"/>
      <c r="Y2091" s="11"/>
      <c r="Z2091" s="11"/>
      <c r="AA2091" s="11"/>
      <c r="AB2091" s="10" t="s">
        <v>516</v>
      </c>
      <c r="AC2091" s="11" t="n">
        <v>15</v>
      </c>
      <c r="AD2091" s="11" t="n">
        <v>7</v>
      </c>
      <c r="AE2091" s="11" t="n">
        <v>2</v>
      </c>
      <c r="AF2091" s="11" t="n">
        <v>2</v>
      </c>
      <c r="AG2091" s="11" t="n">
        <v>5</v>
      </c>
      <c r="AH2091" s="11" t="n">
        <v>0</v>
      </c>
      <c r="AI2091" s="13" t="n">
        <v>0.483870967741936</v>
      </c>
      <c r="AJ2091" s="13" t="n">
        <v>0.225806451612903</v>
      </c>
      <c r="AK2091" s="13" t="n">
        <v>0.0645161290322581</v>
      </c>
      <c r="AL2091" s="13" t="n">
        <v>0.0645161290322581</v>
      </c>
      <c r="AM2091" s="13" t="n">
        <v>0.161290322580645</v>
      </c>
      <c r="AN2091" s="11" t="n">
        <v>1</v>
      </c>
      <c r="AO2091" s="13" t="n">
        <v>0.03125</v>
      </c>
      <c r="AP2091" s="11" t="n">
        <v>5</v>
      </c>
      <c r="AQ2091" s="11" t="n">
        <v>0</v>
      </c>
      <c r="AR2091" s="13" t="n">
        <v>0.135135135135135</v>
      </c>
      <c r="AS2091" s="13" t="n">
        <v>0</v>
      </c>
      <c r="AT2091" s="14" t="n">
        <f aca="false">SUMIFS(시도_소아과개폐업!$C$5:$C$293,시도_소아과개폐업!$A$5:$A$293,$D2091,시도_소아과개폐업!$B$5:$B$293,$B2091)</f>
        <v>31</v>
      </c>
      <c r="AU2091" s="14" t="n">
        <f aca="false">SUMIFS(시도_소아과개폐업!$D$5:$D$293,시도_소아과개폐업!$A$5:$A$293,$D2091,시도_소아과개폐업!$B$5:$B$293,$B2091)</f>
        <v>36</v>
      </c>
      <c r="AV2091" s="14" t="n">
        <f aca="false">SUMIFS(시도_소아과개폐업!$F$5:$F$293,시도_소아과개폐업!$A$5:$A$293,$D2091,시도_소아과개폐업!$B$5:$B$293,$B2091)</f>
        <v>-5</v>
      </c>
      <c r="AW2091" s="15" t="n">
        <f aca="false">SUMIFS(시도_소아과개폐업!$G$5:$G$293,시도_소아과개폐업!$A$5:$A$293,$D2091,시도_소아과개폐업!$B$5:$B$293,$B2091)</f>
        <v>0.25531914893617</v>
      </c>
      <c r="AX2091" s="14" t="n">
        <f aca="false">SUMIFS(시도_소아과개폐업!$H$5:$H$293,시도_소아과개폐업!$A$5:$A$293,$D2091,시도_소아과개폐업!$B$5:$B$293,$B2091)</f>
        <v>78</v>
      </c>
      <c r="AY2091" s="14" t="n">
        <f aca="false">SUMIFS(시군구_병원급!$E$5:$E$3668,시군구_병원급!$A$5:$A$3668,$A2091,시군구_병원급!$D$5:$D$3668,$D2091)</f>
        <v>6</v>
      </c>
      <c r="AZ2091" s="14" t="n">
        <f aca="false">SUMIFS(시군구_병원급!$F$5:$F$3668,시군구_병원급!$A$5:$A$3668,$A2091,시군구_병원급!$D$5:$D$3668,$D2091)</f>
        <v>2</v>
      </c>
      <c r="BA2091" s="14" t="n">
        <f aca="false">SUMIFS(시군구_병원급!$G$5:$G$3668,시군구_병원급!$A$5:$A$3668,$A2091,시군구_병원급!$D$5:$D$3668,$D2091)</f>
        <v>4</v>
      </c>
      <c r="BB2091" s="14" t="n">
        <f aca="false">SUMIFS(시군구_병원급!$H$5:$H$3668,시군구_병원급!$A$5:$A$3668,$A2091,시군구_병원급!$D$5:$D$3668,$D2091)</f>
        <v>9</v>
      </c>
      <c r="BC2091" s="16" t="n">
        <f aca="false">K2091+AY2091</f>
        <v>8</v>
      </c>
      <c r="BD2091" s="17" t="n">
        <f aca="false">IF(E2091=0,"",(K2091+AY2091)/E2091*1000)</f>
        <v>4.47177193963108</v>
      </c>
      <c r="BE2091" s="16" t="n">
        <f aca="false">AY2091-SUMIFS(시군구_병원급!$E$5:$E$3668,시군구_병원급!$A$5:$A$3668,$A2091,시군구_병원급!$D$5:$D$3668,$D2091-3)</f>
        <v>0</v>
      </c>
      <c r="BF2091" s="16" t="n">
        <f aca="false">IF(AY2091=0,1,0)</f>
        <v>0</v>
      </c>
      <c r="BG2091" s="16" t="n">
        <f aca="false">IF(K2091+AY2091=0,1,0)</f>
        <v>0</v>
      </c>
      <c r="BH2091" s="16" t="n">
        <f aca="false">AF2091+AG2091+AH2091</f>
        <v>7</v>
      </c>
      <c r="BI2091" s="18" t="n">
        <f aca="false">IF(H2091=0,"",BH2091/H2091)</f>
        <v>0.225806451612903</v>
      </c>
      <c r="BJ2091" s="16" t="n">
        <f aca="false">IF(AP2091="","",AP2091+AN2091)</f>
        <v>6</v>
      </c>
    </row>
    <row r="2092" customFormat="false" ht="15" hidden="false" customHeight="true" outlineLevel="0" collapsed="false">
      <c r="A2092" s="9" t="s">
        <v>122</v>
      </c>
      <c r="B2092" s="10" t="s">
        <v>115</v>
      </c>
      <c r="C2092" s="10" t="s">
        <v>123</v>
      </c>
      <c r="D2092" s="9" t="n">
        <v>2025</v>
      </c>
      <c r="E2092" s="11" t="n">
        <v>10416</v>
      </c>
      <c r="F2092" s="11" t="n">
        <v>1882</v>
      </c>
      <c r="G2092" s="11" t="n">
        <v>1897</v>
      </c>
      <c r="H2092" s="11" t="n">
        <v>133</v>
      </c>
      <c r="I2092" s="11" t="n">
        <v>6125</v>
      </c>
      <c r="J2092" s="11" t="n">
        <v>4759</v>
      </c>
      <c r="K2092" s="11" t="n">
        <v>15</v>
      </c>
      <c r="L2092" s="12" t="n">
        <v>12.7688172043011</v>
      </c>
      <c r="M2092" s="12" t="n">
        <v>1.44009216589862</v>
      </c>
      <c r="N2092" s="13" t="n">
        <v>0.776979591836735</v>
      </c>
      <c r="O2092" s="13" t="n">
        <v>0.588037634408602</v>
      </c>
      <c r="P2092" s="13" t="n">
        <v>0.182123655913979</v>
      </c>
      <c r="Q2092" s="13" t="n">
        <v>0</v>
      </c>
      <c r="R2092" s="13" t="n">
        <v>0.266355140186916</v>
      </c>
      <c r="S2092" s="11" t="n">
        <v>1</v>
      </c>
      <c r="T2092" s="13" t="n">
        <v>0.023076923076923</v>
      </c>
      <c r="U2092" s="13" t="n">
        <v>0.0165975103734439</v>
      </c>
      <c r="V2092" s="11" t="n">
        <v>0</v>
      </c>
      <c r="W2092" s="13"/>
      <c r="X2092" s="11"/>
      <c r="Y2092" s="11"/>
      <c r="Z2092" s="11"/>
      <c r="AA2092" s="11"/>
      <c r="AB2092" s="10" t="s">
        <v>516</v>
      </c>
      <c r="AC2092" s="11" t="n">
        <v>46</v>
      </c>
      <c r="AD2092" s="11" t="n">
        <v>42</v>
      </c>
      <c r="AE2092" s="11" t="n">
        <v>32</v>
      </c>
      <c r="AF2092" s="11" t="n">
        <v>7</v>
      </c>
      <c r="AG2092" s="11" t="n">
        <v>5</v>
      </c>
      <c r="AH2092" s="11" t="n">
        <v>1</v>
      </c>
      <c r="AI2092" s="13" t="n">
        <v>0.345864661654135</v>
      </c>
      <c r="AJ2092" s="13" t="n">
        <v>0.315789473684211</v>
      </c>
      <c r="AK2092" s="13" t="n">
        <v>0.240601503759399</v>
      </c>
      <c r="AL2092" s="13" t="n">
        <v>0.0526315789473684</v>
      </c>
      <c r="AM2092" s="13" t="n">
        <v>0.037593984962406</v>
      </c>
      <c r="AN2092" s="11" t="n">
        <v>0</v>
      </c>
      <c r="AO2092" s="13" t="n">
        <v>0</v>
      </c>
      <c r="AP2092" s="11" t="n">
        <v>6</v>
      </c>
      <c r="AQ2092" s="11" t="n">
        <v>7</v>
      </c>
      <c r="AR2092" s="13" t="n">
        <v>0.0454545454545455</v>
      </c>
      <c r="AS2092" s="13" t="n">
        <v>0.053030303030303</v>
      </c>
      <c r="AT2092" s="14" t="n">
        <f aca="false">SUMIFS(시도_소아과개폐업!$C$5:$C$293,시도_소아과개폐업!$A$5:$A$293,$D2092,시도_소아과개폐업!$B$5:$B$293,$B2092)</f>
        <v>31</v>
      </c>
      <c r="AU2092" s="14" t="n">
        <f aca="false">SUMIFS(시도_소아과개폐업!$D$5:$D$293,시도_소아과개폐업!$A$5:$A$293,$D2092,시도_소아과개폐업!$B$5:$B$293,$B2092)</f>
        <v>36</v>
      </c>
      <c r="AV2092" s="14" t="n">
        <f aca="false">SUMIFS(시도_소아과개폐업!$F$5:$F$293,시도_소아과개폐업!$A$5:$A$293,$D2092,시도_소아과개폐업!$B$5:$B$293,$B2092)</f>
        <v>-5</v>
      </c>
      <c r="AW2092" s="15" t="n">
        <f aca="false">SUMIFS(시도_소아과개폐업!$G$5:$G$293,시도_소아과개폐업!$A$5:$A$293,$D2092,시도_소아과개폐업!$B$5:$B$293,$B2092)</f>
        <v>0.25531914893617</v>
      </c>
      <c r="AX2092" s="14" t="n">
        <f aca="false">SUMIFS(시도_소아과개폐업!$H$5:$H$293,시도_소아과개폐업!$A$5:$A$293,$D2092,시도_소아과개폐업!$B$5:$B$293,$B2092)</f>
        <v>78</v>
      </c>
      <c r="AY2092" s="14" t="n">
        <f aca="false">SUMIFS(시군구_병원급!$E$5:$E$3668,시군구_병원급!$A$5:$A$3668,$A2092,시군구_병원급!$D$5:$D$3668,$D2092)</f>
        <v>12</v>
      </c>
      <c r="AZ2092" s="14" t="n">
        <f aca="false">SUMIFS(시군구_병원급!$F$5:$F$3668,시군구_병원급!$A$5:$A$3668,$A2092,시군구_병원급!$D$5:$D$3668,$D2092)</f>
        <v>4</v>
      </c>
      <c r="BA2092" s="14" t="n">
        <f aca="false">SUMIFS(시군구_병원급!$G$5:$G$3668,시군구_병원급!$A$5:$A$3668,$A2092,시군구_병원급!$D$5:$D$3668,$D2092)</f>
        <v>22</v>
      </c>
      <c r="BB2092" s="14" t="n">
        <f aca="false">SUMIFS(시군구_병원급!$H$5:$H$3668,시군구_병원급!$A$5:$A$3668,$A2092,시군구_병원급!$D$5:$D$3668,$D2092)</f>
        <v>43</v>
      </c>
      <c r="BC2092" s="16" t="n">
        <f aca="false">K2092+AY2092</f>
        <v>27</v>
      </c>
      <c r="BD2092" s="17" t="n">
        <f aca="false">IF(E2092=0,"",(K2092+AY2092)/E2092*1000)</f>
        <v>2.59216589861751</v>
      </c>
      <c r="BE2092" s="16" t="n">
        <f aca="false">AY2092-SUMIFS(시군구_병원급!$E$5:$E$3668,시군구_병원급!$A$5:$A$3668,$A2092,시군구_병원급!$D$5:$D$3668,$D2092-3)</f>
        <v>0</v>
      </c>
      <c r="BF2092" s="16" t="n">
        <f aca="false">IF(AY2092=0,1,0)</f>
        <v>0</v>
      </c>
      <c r="BG2092" s="16" t="n">
        <f aca="false">IF(K2092+AY2092=0,1,0)</f>
        <v>0</v>
      </c>
      <c r="BH2092" s="16" t="n">
        <f aca="false">AF2092+AG2092+AH2092</f>
        <v>13</v>
      </c>
      <c r="BI2092" s="18" t="n">
        <f aca="false">IF(H2092=0,"",BH2092/H2092)</f>
        <v>0.0977443609022556</v>
      </c>
      <c r="BJ2092" s="16" t="n">
        <f aca="false">IF(AP2092="","",AP2092+AN2092)</f>
        <v>6</v>
      </c>
    </row>
    <row r="2093" customFormat="false" ht="15" hidden="false" customHeight="true" outlineLevel="0" collapsed="false">
      <c r="A2093" s="9" t="s">
        <v>124</v>
      </c>
      <c r="B2093" s="10" t="s">
        <v>115</v>
      </c>
      <c r="C2093" s="10" t="s">
        <v>125</v>
      </c>
      <c r="D2093" s="9" t="n">
        <v>2025</v>
      </c>
      <c r="E2093" s="11" t="n">
        <v>8407</v>
      </c>
      <c r="F2093" s="11" t="n">
        <v>1285</v>
      </c>
      <c r="G2093" s="11" t="n">
        <v>1362</v>
      </c>
      <c r="H2093" s="11" t="n">
        <v>100</v>
      </c>
      <c r="I2093" s="11" t="n">
        <v>5599</v>
      </c>
      <c r="J2093" s="11" t="n">
        <v>4386</v>
      </c>
      <c r="K2093" s="11" t="n">
        <v>15</v>
      </c>
      <c r="L2093" s="12" t="n">
        <v>11.8948495301534</v>
      </c>
      <c r="M2093" s="12" t="n">
        <v>1.78422742952302</v>
      </c>
      <c r="N2093" s="13" t="n">
        <v>0.783354170387569</v>
      </c>
      <c r="O2093" s="13" t="n">
        <v>0.665992625193291</v>
      </c>
      <c r="P2093" s="13" t="n">
        <v>0.16200785060069</v>
      </c>
      <c r="Q2093" s="13" t="n">
        <v>-0.104017904721305</v>
      </c>
      <c r="R2093" s="13" t="n">
        <v>0.071597167584579</v>
      </c>
      <c r="S2093" s="11" t="n">
        <v>4</v>
      </c>
      <c r="T2093" s="13" t="n">
        <v>-0.0384615384615384</v>
      </c>
      <c r="U2093" s="13" t="n">
        <v>-0.0208114725428471</v>
      </c>
      <c r="V2093" s="11" t="n">
        <v>0</v>
      </c>
      <c r="W2093" s="13"/>
      <c r="X2093" s="11"/>
      <c r="Y2093" s="11"/>
      <c r="Z2093" s="11"/>
      <c r="AA2093" s="11"/>
      <c r="AB2093" s="10" t="s">
        <v>516</v>
      </c>
      <c r="AC2093" s="11" t="n">
        <v>41</v>
      </c>
      <c r="AD2093" s="11" t="n">
        <v>27</v>
      </c>
      <c r="AE2093" s="11" t="n">
        <v>23</v>
      </c>
      <c r="AF2093" s="11" t="n">
        <v>2</v>
      </c>
      <c r="AG2093" s="11" t="n">
        <v>5</v>
      </c>
      <c r="AH2093" s="11" t="n">
        <v>2</v>
      </c>
      <c r="AI2093" s="13" t="n">
        <v>0.41</v>
      </c>
      <c r="AJ2093" s="13" t="n">
        <v>0.27</v>
      </c>
      <c r="AK2093" s="13" t="n">
        <v>0.23</v>
      </c>
      <c r="AL2093" s="13" t="n">
        <v>0.02</v>
      </c>
      <c r="AM2093" s="13" t="n">
        <v>0.05</v>
      </c>
      <c r="AN2093" s="11" t="n">
        <v>1</v>
      </c>
      <c r="AO2093" s="13" t="n">
        <v>0.0099009900990099</v>
      </c>
      <c r="AP2093" s="11" t="n">
        <v>4</v>
      </c>
      <c r="AQ2093" s="11" t="n">
        <v>1</v>
      </c>
      <c r="AR2093" s="13" t="n">
        <v>0.0384615384615385</v>
      </c>
      <c r="AS2093" s="13" t="n">
        <v>0.00961538461538462</v>
      </c>
      <c r="AT2093" s="14" t="n">
        <f aca="false">SUMIFS(시도_소아과개폐업!$C$5:$C$293,시도_소아과개폐업!$A$5:$A$293,$D2093,시도_소아과개폐업!$B$5:$B$293,$B2093)</f>
        <v>31</v>
      </c>
      <c r="AU2093" s="14" t="n">
        <f aca="false">SUMIFS(시도_소아과개폐업!$D$5:$D$293,시도_소아과개폐업!$A$5:$A$293,$D2093,시도_소아과개폐업!$B$5:$B$293,$B2093)</f>
        <v>36</v>
      </c>
      <c r="AV2093" s="14" t="n">
        <f aca="false">SUMIFS(시도_소아과개폐업!$F$5:$F$293,시도_소아과개폐업!$A$5:$A$293,$D2093,시도_소아과개폐업!$B$5:$B$293,$B2093)</f>
        <v>-5</v>
      </c>
      <c r="AW2093" s="15" t="n">
        <f aca="false">SUMIFS(시도_소아과개폐업!$G$5:$G$293,시도_소아과개폐업!$A$5:$A$293,$D2093,시도_소아과개폐업!$B$5:$B$293,$B2093)</f>
        <v>0.25531914893617</v>
      </c>
      <c r="AX2093" s="14" t="n">
        <f aca="false">SUMIFS(시도_소아과개폐업!$H$5:$H$293,시도_소아과개폐업!$A$5:$A$293,$D2093,시도_소아과개폐업!$B$5:$B$293,$B2093)</f>
        <v>78</v>
      </c>
      <c r="AY2093" s="14" t="n">
        <f aca="false">SUMIFS(시군구_병원급!$E$5:$E$3668,시군구_병원급!$A$5:$A$3668,$A2093,시군구_병원급!$D$5:$D$3668,$D2093)</f>
        <v>15</v>
      </c>
      <c r="AZ2093" s="14" t="n">
        <f aca="false">SUMIFS(시군구_병원급!$F$5:$F$3668,시군구_병원급!$A$5:$A$3668,$A2093,시군구_병원급!$D$5:$D$3668,$D2093)</f>
        <v>4</v>
      </c>
      <c r="BA2093" s="14" t="n">
        <f aca="false">SUMIFS(시군구_병원급!$G$5:$G$3668,시군구_병원급!$A$5:$A$3668,$A2093,시군구_병원급!$D$5:$D$3668,$D2093)</f>
        <v>21</v>
      </c>
      <c r="BB2093" s="14" t="n">
        <f aca="false">SUMIFS(시군구_병원급!$H$5:$H$3668,시군구_병원급!$A$5:$A$3668,$A2093,시군구_병원급!$D$5:$D$3668,$D2093)</f>
        <v>44</v>
      </c>
      <c r="BC2093" s="16" t="n">
        <f aca="false">K2093+AY2093</f>
        <v>30</v>
      </c>
      <c r="BD2093" s="17" t="n">
        <f aca="false">IF(E2093=0,"",(K2093+AY2093)/E2093*1000)</f>
        <v>3.56845485904603</v>
      </c>
      <c r="BE2093" s="16" t="n">
        <f aca="false">AY2093-SUMIFS(시군구_병원급!$E$5:$E$3668,시군구_병원급!$A$5:$A$3668,$A2093,시군구_병원급!$D$5:$D$3668,$D2093-3)</f>
        <v>1</v>
      </c>
      <c r="BF2093" s="16" t="n">
        <f aca="false">IF(AY2093=0,1,0)</f>
        <v>0</v>
      </c>
      <c r="BG2093" s="16" t="n">
        <f aca="false">IF(K2093+AY2093=0,1,0)</f>
        <v>0</v>
      </c>
      <c r="BH2093" s="16" t="n">
        <f aca="false">AF2093+AG2093+AH2093</f>
        <v>9</v>
      </c>
      <c r="BI2093" s="18" t="n">
        <f aca="false">IF(H2093=0,"",BH2093/H2093)</f>
        <v>0.09</v>
      </c>
      <c r="BJ2093" s="16" t="n">
        <f aca="false">IF(AP2093="","",AP2093+AN2093)</f>
        <v>5</v>
      </c>
    </row>
    <row r="2094" customFormat="false" ht="15" hidden="false" customHeight="true" outlineLevel="0" collapsed="false">
      <c r="A2094" s="9" t="s">
        <v>126</v>
      </c>
      <c r="B2094" s="10" t="s">
        <v>115</v>
      </c>
      <c r="C2094" s="10" t="s">
        <v>127</v>
      </c>
      <c r="D2094" s="9" t="n">
        <v>2025</v>
      </c>
      <c r="E2094" s="11" t="n">
        <v>5920</v>
      </c>
      <c r="F2094" s="11" t="n">
        <v>909</v>
      </c>
      <c r="G2094" s="11" t="n">
        <v>922</v>
      </c>
      <c r="H2094" s="11" t="n">
        <v>101</v>
      </c>
      <c r="I2094" s="11" t="n">
        <v>4265</v>
      </c>
      <c r="J2094" s="11" t="n">
        <v>2983</v>
      </c>
      <c r="K2094" s="11" t="n">
        <v>10</v>
      </c>
      <c r="L2094" s="12" t="n">
        <v>17.0608108108108</v>
      </c>
      <c r="M2094" s="12" t="n">
        <v>1.68918918918919</v>
      </c>
      <c r="N2094" s="13" t="n">
        <v>0.699413833528722</v>
      </c>
      <c r="O2094" s="13" t="n">
        <v>0.720439189189189</v>
      </c>
      <c r="P2094" s="13" t="n">
        <v>0.155743243243243</v>
      </c>
      <c r="Q2094" s="13" t="n">
        <v>-0.14561985856545</v>
      </c>
      <c r="R2094" s="13" t="n">
        <v>0.108173076923077</v>
      </c>
      <c r="S2094" s="11" t="n">
        <v>-1</v>
      </c>
      <c r="T2094" s="13" t="n">
        <v>-0.073394495412844</v>
      </c>
      <c r="U2094" s="13" t="n">
        <v>-0.0986897717666948</v>
      </c>
      <c r="V2094" s="11" t="n">
        <v>0</v>
      </c>
      <c r="W2094" s="13"/>
      <c r="X2094" s="11"/>
      <c r="Y2094" s="11"/>
      <c r="Z2094" s="11"/>
      <c r="AA2094" s="11"/>
      <c r="AB2094" s="10" t="s">
        <v>516</v>
      </c>
      <c r="AC2094" s="11" t="n">
        <v>19</v>
      </c>
      <c r="AD2094" s="11" t="n">
        <v>30</v>
      </c>
      <c r="AE2094" s="11" t="n">
        <v>36</v>
      </c>
      <c r="AF2094" s="11" t="n">
        <v>7</v>
      </c>
      <c r="AG2094" s="11" t="n">
        <v>6</v>
      </c>
      <c r="AH2094" s="11" t="n">
        <v>3</v>
      </c>
      <c r="AI2094" s="13" t="n">
        <v>0.188118811881188</v>
      </c>
      <c r="AJ2094" s="13" t="n">
        <v>0.297029702970297</v>
      </c>
      <c r="AK2094" s="13" t="n">
        <v>0.356435643564356</v>
      </c>
      <c r="AL2094" s="13" t="n">
        <v>0.0693069306930693</v>
      </c>
      <c r="AM2094" s="13" t="n">
        <v>0.0594059405940594</v>
      </c>
      <c r="AN2094" s="11" t="n">
        <v>3</v>
      </c>
      <c r="AO2094" s="13" t="n">
        <v>0.0288461538461539</v>
      </c>
      <c r="AP2094" s="11" t="n">
        <v>8</v>
      </c>
      <c r="AQ2094" s="11" t="n">
        <v>1</v>
      </c>
      <c r="AR2094" s="13" t="n">
        <v>0.0720720720720721</v>
      </c>
      <c r="AS2094" s="13" t="n">
        <v>0.00900900900900901</v>
      </c>
      <c r="AT2094" s="14" t="n">
        <f aca="false">SUMIFS(시도_소아과개폐업!$C$5:$C$293,시도_소아과개폐업!$A$5:$A$293,$D2094,시도_소아과개폐업!$B$5:$B$293,$B2094)</f>
        <v>31</v>
      </c>
      <c r="AU2094" s="14" t="n">
        <f aca="false">SUMIFS(시도_소아과개폐업!$D$5:$D$293,시도_소아과개폐업!$A$5:$A$293,$D2094,시도_소아과개폐업!$B$5:$B$293,$B2094)</f>
        <v>36</v>
      </c>
      <c r="AV2094" s="14" t="n">
        <f aca="false">SUMIFS(시도_소아과개폐업!$F$5:$F$293,시도_소아과개폐업!$A$5:$A$293,$D2094,시도_소아과개폐업!$B$5:$B$293,$B2094)</f>
        <v>-5</v>
      </c>
      <c r="AW2094" s="15" t="n">
        <f aca="false">SUMIFS(시도_소아과개폐업!$G$5:$G$293,시도_소아과개폐업!$A$5:$A$293,$D2094,시도_소아과개폐업!$B$5:$B$293,$B2094)</f>
        <v>0.25531914893617</v>
      </c>
      <c r="AX2094" s="14" t="n">
        <f aca="false">SUMIFS(시도_소아과개폐업!$H$5:$H$293,시도_소아과개폐업!$A$5:$A$293,$D2094,시도_소아과개폐업!$B$5:$B$293,$B2094)</f>
        <v>78</v>
      </c>
      <c r="AY2094" s="14" t="n">
        <f aca="false">SUMIFS(시군구_병원급!$E$5:$E$3668,시군구_병원급!$A$5:$A$3668,$A2094,시군구_병원급!$D$5:$D$3668,$D2094)</f>
        <v>5</v>
      </c>
      <c r="AZ2094" s="14" t="n">
        <f aca="false">SUMIFS(시군구_병원급!$F$5:$F$3668,시군구_병원급!$A$5:$A$3668,$A2094,시군구_병원급!$D$5:$D$3668,$D2094)</f>
        <v>1</v>
      </c>
      <c r="BA2094" s="14" t="n">
        <f aca="false">SUMIFS(시군구_병원급!$G$5:$G$3668,시군구_병원급!$A$5:$A$3668,$A2094,시군구_병원급!$D$5:$D$3668,$D2094)</f>
        <v>7</v>
      </c>
      <c r="BB2094" s="14" t="n">
        <f aca="false">SUMIFS(시군구_병원급!$H$5:$H$3668,시군구_병원급!$A$5:$A$3668,$A2094,시군구_병원급!$D$5:$D$3668,$D2094)</f>
        <v>20</v>
      </c>
      <c r="BC2094" s="16" t="n">
        <f aca="false">K2094+AY2094</f>
        <v>15</v>
      </c>
      <c r="BD2094" s="17" t="n">
        <f aca="false">IF(E2094=0,"",(K2094+AY2094)/E2094*1000)</f>
        <v>2.53378378378378</v>
      </c>
      <c r="BE2094" s="16" t="n">
        <f aca="false">AY2094-SUMIFS(시군구_병원급!$E$5:$E$3668,시군구_병원급!$A$5:$A$3668,$A2094,시군구_병원급!$D$5:$D$3668,$D2094-3)</f>
        <v>0</v>
      </c>
      <c r="BF2094" s="16" t="n">
        <f aca="false">IF(AY2094=0,1,0)</f>
        <v>0</v>
      </c>
      <c r="BG2094" s="16" t="n">
        <f aca="false">IF(K2094+AY2094=0,1,0)</f>
        <v>0</v>
      </c>
      <c r="BH2094" s="16" t="n">
        <f aca="false">AF2094+AG2094+AH2094</f>
        <v>16</v>
      </c>
      <c r="BI2094" s="18" t="n">
        <f aca="false">IF(H2094=0,"",BH2094/H2094)</f>
        <v>0.158415841584158</v>
      </c>
      <c r="BJ2094" s="16" t="n">
        <f aca="false">IF(AP2094="","",AP2094+AN2094)</f>
        <v>11</v>
      </c>
    </row>
    <row r="2095" customFormat="false" ht="15" hidden="false" customHeight="true" outlineLevel="0" collapsed="false">
      <c r="A2095" s="9" t="s">
        <v>128</v>
      </c>
      <c r="B2095" s="10" t="s">
        <v>115</v>
      </c>
      <c r="C2095" s="10" t="s">
        <v>129</v>
      </c>
      <c r="D2095" s="9" t="n">
        <v>2025</v>
      </c>
      <c r="E2095" s="11" t="n">
        <v>6861</v>
      </c>
      <c r="F2095" s="11" t="n">
        <v>1202</v>
      </c>
      <c r="G2095" s="11" t="n">
        <v>1238</v>
      </c>
      <c r="H2095" s="11" t="n">
        <v>117</v>
      </c>
      <c r="I2095" s="11" t="n">
        <v>4822</v>
      </c>
      <c r="J2095" s="11" t="n">
        <v>3479</v>
      </c>
      <c r="K2095" s="11" t="n">
        <v>16</v>
      </c>
      <c r="L2095" s="12" t="n">
        <v>17.0529077393966</v>
      </c>
      <c r="M2095" s="12" t="n">
        <v>2.33202157119953</v>
      </c>
      <c r="N2095" s="13" t="n">
        <v>0.721484861053505</v>
      </c>
      <c r="O2095" s="13" t="n">
        <v>0.70281300102026</v>
      </c>
      <c r="P2095" s="13" t="n">
        <v>0.180440169071564</v>
      </c>
      <c r="Q2095" s="13" t="n">
        <v>-0.22996632996633</v>
      </c>
      <c r="R2095" s="13" t="n">
        <v>-0.0628311884935655</v>
      </c>
      <c r="S2095" s="11" t="n">
        <v>0</v>
      </c>
      <c r="T2095" s="13" t="n">
        <v>-0.0787401574803149</v>
      </c>
      <c r="U2095" s="13" t="n">
        <v>-0.124546114742193</v>
      </c>
      <c r="V2095" s="11" t="n">
        <v>0</v>
      </c>
      <c r="W2095" s="13"/>
      <c r="X2095" s="11"/>
      <c r="Y2095" s="11"/>
      <c r="Z2095" s="11"/>
      <c r="AA2095" s="11"/>
      <c r="AB2095" s="10" t="s">
        <v>516</v>
      </c>
      <c r="AC2095" s="11" t="n">
        <v>14</v>
      </c>
      <c r="AD2095" s="11" t="n">
        <v>44</v>
      </c>
      <c r="AE2095" s="11" t="n">
        <v>51</v>
      </c>
      <c r="AF2095" s="11" t="n">
        <v>2</v>
      </c>
      <c r="AG2095" s="11" t="n">
        <v>5</v>
      </c>
      <c r="AH2095" s="11" t="n">
        <v>1</v>
      </c>
      <c r="AI2095" s="13" t="n">
        <v>0.11965811965812</v>
      </c>
      <c r="AJ2095" s="13" t="n">
        <v>0.376068376068376</v>
      </c>
      <c r="AK2095" s="13" t="n">
        <v>0.435897435897436</v>
      </c>
      <c r="AL2095" s="13" t="n">
        <v>0.0170940170940171</v>
      </c>
      <c r="AM2095" s="13" t="n">
        <v>0.0427350427350427</v>
      </c>
      <c r="AN2095" s="11" t="n">
        <v>5</v>
      </c>
      <c r="AO2095" s="13" t="n">
        <v>0.0409836065573771</v>
      </c>
      <c r="AP2095" s="11" t="n">
        <v>8</v>
      </c>
      <c r="AQ2095" s="11" t="n">
        <v>0</v>
      </c>
      <c r="AR2095" s="13" t="n">
        <v>0.0615384615384615</v>
      </c>
      <c r="AS2095" s="13" t="n">
        <v>0</v>
      </c>
      <c r="AT2095" s="14" t="n">
        <f aca="false">SUMIFS(시도_소아과개폐업!$C$5:$C$293,시도_소아과개폐업!$A$5:$A$293,$D2095,시도_소아과개폐업!$B$5:$B$293,$B2095)</f>
        <v>31</v>
      </c>
      <c r="AU2095" s="14" t="n">
        <f aca="false">SUMIFS(시도_소아과개폐업!$D$5:$D$293,시도_소아과개폐업!$A$5:$A$293,$D2095,시도_소아과개폐업!$B$5:$B$293,$B2095)</f>
        <v>36</v>
      </c>
      <c r="AV2095" s="14" t="n">
        <f aca="false">SUMIFS(시도_소아과개폐업!$F$5:$F$293,시도_소아과개폐업!$A$5:$A$293,$D2095,시도_소아과개폐업!$B$5:$B$293,$B2095)</f>
        <v>-5</v>
      </c>
      <c r="AW2095" s="15" t="n">
        <f aca="false">SUMIFS(시도_소아과개폐업!$G$5:$G$293,시도_소아과개폐업!$A$5:$A$293,$D2095,시도_소아과개폐업!$B$5:$B$293,$B2095)</f>
        <v>0.25531914893617</v>
      </c>
      <c r="AX2095" s="14" t="n">
        <f aca="false">SUMIFS(시도_소아과개폐업!$H$5:$H$293,시도_소아과개폐업!$A$5:$A$293,$D2095,시도_소아과개폐업!$B$5:$B$293,$B2095)</f>
        <v>78</v>
      </c>
      <c r="AY2095" s="14" t="n">
        <f aca="false">SUMIFS(시군구_병원급!$E$5:$E$3668,시군구_병원급!$A$5:$A$3668,$A2095,시군구_병원급!$D$5:$D$3668,$D2095)</f>
        <v>6</v>
      </c>
      <c r="AZ2095" s="14" t="n">
        <f aca="false">SUMIFS(시군구_병원급!$F$5:$F$3668,시군구_병원급!$A$5:$A$3668,$A2095,시군구_병원급!$D$5:$D$3668,$D2095)</f>
        <v>2</v>
      </c>
      <c r="BA2095" s="14" t="n">
        <f aca="false">SUMIFS(시군구_병원급!$G$5:$G$3668,시군구_병원급!$A$5:$A$3668,$A2095,시군구_병원급!$D$5:$D$3668,$D2095)</f>
        <v>10</v>
      </c>
      <c r="BB2095" s="14" t="n">
        <f aca="false">SUMIFS(시군구_병원급!$H$5:$H$3668,시군구_병원급!$A$5:$A$3668,$A2095,시군구_병원급!$D$5:$D$3668,$D2095)</f>
        <v>27</v>
      </c>
      <c r="BC2095" s="16" t="n">
        <f aca="false">K2095+AY2095</f>
        <v>22</v>
      </c>
      <c r="BD2095" s="17" t="n">
        <f aca="false">IF(E2095=0,"",(K2095+AY2095)/E2095*1000)</f>
        <v>3.20652966039936</v>
      </c>
      <c r="BE2095" s="16" t="n">
        <f aca="false">AY2095-SUMIFS(시군구_병원급!$E$5:$E$3668,시군구_병원급!$A$5:$A$3668,$A2095,시군구_병원급!$D$5:$D$3668,$D2095-3)</f>
        <v>0</v>
      </c>
      <c r="BF2095" s="16" t="n">
        <f aca="false">IF(AY2095=0,1,0)</f>
        <v>0</v>
      </c>
      <c r="BG2095" s="16" t="n">
        <f aca="false">IF(K2095+AY2095=0,1,0)</f>
        <v>0</v>
      </c>
      <c r="BH2095" s="16" t="n">
        <f aca="false">AF2095+AG2095+AH2095</f>
        <v>8</v>
      </c>
      <c r="BI2095" s="18" t="n">
        <f aca="false">IF(H2095=0,"",BH2095/H2095)</f>
        <v>0.0683760683760684</v>
      </c>
      <c r="BJ2095" s="16" t="n">
        <f aca="false">IF(AP2095="","",AP2095+AN2095)</f>
        <v>13</v>
      </c>
    </row>
    <row r="2096" customFormat="false" ht="15" hidden="false" customHeight="true" outlineLevel="0" collapsed="false">
      <c r="A2096" s="9" t="s">
        <v>130</v>
      </c>
      <c r="B2096" s="10" t="s">
        <v>115</v>
      </c>
      <c r="C2096" s="10" t="s">
        <v>131</v>
      </c>
      <c r="D2096" s="9" t="n">
        <v>2025</v>
      </c>
      <c r="E2096" s="11" t="n">
        <v>9692</v>
      </c>
      <c r="F2096" s="11" t="n">
        <v>1409</v>
      </c>
      <c r="G2096" s="11" t="n">
        <v>1406</v>
      </c>
      <c r="H2096" s="11" t="n">
        <v>143</v>
      </c>
      <c r="I2096" s="11" t="n">
        <v>6455</v>
      </c>
      <c r="J2096" s="11" t="n">
        <v>4352</v>
      </c>
      <c r="K2096" s="11" t="n">
        <v>22</v>
      </c>
      <c r="L2096" s="12" t="n">
        <v>14.7544366487825</v>
      </c>
      <c r="M2096" s="12" t="n">
        <v>2.26991333058192</v>
      </c>
      <c r="N2096" s="13" t="n">
        <v>0.67420604182804</v>
      </c>
      <c r="O2096" s="13" t="n">
        <v>0.666013206768469</v>
      </c>
      <c r="P2096" s="13" t="n">
        <v>0.145068097399918</v>
      </c>
      <c r="Q2096" s="13" t="n">
        <v>-0.18520386717108</v>
      </c>
      <c r="R2096" s="13" t="n">
        <v>-0.0701058201058201</v>
      </c>
      <c r="S2096" s="11" t="n">
        <v>1</v>
      </c>
      <c r="T2096" s="13" t="n">
        <v>-0.0529801324503312</v>
      </c>
      <c r="U2096" s="13" t="n">
        <v>-0.0524075161479741</v>
      </c>
      <c r="V2096" s="11" t="n">
        <v>0</v>
      </c>
      <c r="W2096" s="13"/>
      <c r="X2096" s="11"/>
      <c r="Y2096" s="11"/>
      <c r="Z2096" s="11"/>
      <c r="AA2096" s="11"/>
      <c r="AB2096" s="10" t="s">
        <v>516</v>
      </c>
      <c r="AC2096" s="11" t="n">
        <v>28</v>
      </c>
      <c r="AD2096" s="11" t="n">
        <v>51</v>
      </c>
      <c r="AE2096" s="11" t="n">
        <v>47</v>
      </c>
      <c r="AF2096" s="11" t="n">
        <v>6</v>
      </c>
      <c r="AG2096" s="11" t="n">
        <v>11</v>
      </c>
      <c r="AH2096" s="11" t="n">
        <v>0</v>
      </c>
      <c r="AI2096" s="13" t="n">
        <v>0.195804195804196</v>
      </c>
      <c r="AJ2096" s="13" t="n">
        <v>0.356643356643357</v>
      </c>
      <c r="AK2096" s="13" t="n">
        <v>0.328671328671329</v>
      </c>
      <c r="AL2096" s="13" t="n">
        <v>0.041958041958042</v>
      </c>
      <c r="AM2096" s="13" t="n">
        <v>0.0769230769230769</v>
      </c>
      <c r="AN2096" s="11" t="n">
        <v>2</v>
      </c>
      <c r="AO2096" s="13" t="n">
        <v>0.0137931034482759</v>
      </c>
      <c r="AP2096" s="11" t="n">
        <v>9</v>
      </c>
      <c r="AQ2096" s="11" t="n">
        <v>1</v>
      </c>
      <c r="AR2096" s="13" t="n">
        <v>0.0588235294117647</v>
      </c>
      <c r="AS2096" s="13" t="n">
        <v>0.0065359477124183</v>
      </c>
      <c r="AT2096" s="14" t="n">
        <f aca="false">SUMIFS(시도_소아과개폐업!$C$5:$C$293,시도_소아과개폐업!$A$5:$A$293,$D2096,시도_소아과개폐업!$B$5:$B$293,$B2096)</f>
        <v>31</v>
      </c>
      <c r="AU2096" s="14" t="n">
        <f aca="false">SUMIFS(시도_소아과개폐업!$D$5:$D$293,시도_소아과개폐업!$A$5:$A$293,$D2096,시도_소아과개폐업!$B$5:$B$293,$B2096)</f>
        <v>36</v>
      </c>
      <c r="AV2096" s="14" t="n">
        <f aca="false">SUMIFS(시도_소아과개폐업!$F$5:$F$293,시도_소아과개폐업!$A$5:$A$293,$D2096,시도_소아과개폐업!$B$5:$B$293,$B2096)</f>
        <v>-5</v>
      </c>
      <c r="AW2096" s="15" t="n">
        <f aca="false">SUMIFS(시도_소아과개폐업!$G$5:$G$293,시도_소아과개폐업!$A$5:$A$293,$D2096,시도_소아과개폐업!$B$5:$B$293,$B2096)</f>
        <v>0.25531914893617</v>
      </c>
      <c r="AX2096" s="14" t="n">
        <f aca="false">SUMIFS(시도_소아과개폐업!$H$5:$H$293,시도_소아과개폐업!$A$5:$A$293,$D2096,시도_소아과개폐업!$B$5:$B$293,$B2096)</f>
        <v>78</v>
      </c>
      <c r="AY2096" s="14" t="n">
        <f aca="false">SUMIFS(시군구_병원급!$E$5:$E$3668,시군구_병원급!$A$5:$A$3668,$A2096,시군구_병원급!$D$5:$D$3668,$D2096)</f>
        <v>15</v>
      </c>
      <c r="AZ2096" s="14" t="n">
        <f aca="false">SUMIFS(시군구_병원급!$F$5:$F$3668,시군구_병원급!$A$5:$A$3668,$A2096,시군구_병원급!$D$5:$D$3668,$D2096)</f>
        <v>2</v>
      </c>
      <c r="BA2096" s="14" t="n">
        <f aca="false">SUMIFS(시군구_병원급!$G$5:$G$3668,시군구_병원급!$A$5:$A$3668,$A2096,시군구_병원급!$D$5:$D$3668,$D2096)</f>
        <v>16</v>
      </c>
      <c r="BB2096" s="14" t="n">
        <f aca="false">SUMIFS(시군구_병원급!$H$5:$H$3668,시군구_병원급!$A$5:$A$3668,$A2096,시군구_병원급!$D$5:$D$3668,$D2096)</f>
        <v>33</v>
      </c>
      <c r="BC2096" s="16" t="n">
        <f aca="false">K2096+AY2096</f>
        <v>37</v>
      </c>
      <c r="BD2096" s="17" t="n">
        <f aca="false">IF(E2096=0,"",(K2096+AY2096)/E2096*1000)</f>
        <v>3.81758151052414</v>
      </c>
      <c r="BE2096" s="16" t="n">
        <f aca="false">AY2096-SUMIFS(시군구_병원급!$E$5:$E$3668,시군구_병원급!$A$5:$A$3668,$A2096,시군구_병원급!$D$5:$D$3668,$D2096-3)</f>
        <v>1</v>
      </c>
      <c r="BF2096" s="16" t="n">
        <f aca="false">IF(AY2096=0,1,0)</f>
        <v>0</v>
      </c>
      <c r="BG2096" s="16" t="n">
        <f aca="false">IF(K2096+AY2096=0,1,0)</f>
        <v>0</v>
      </c>
      <c r="BH2096" s="16" t="n">
        <f aca="false">AF2096+AG2096+AH2096</f>
        <v>17</v>
      </c>
      <c r="BI2096" s="18" t="n">
        <f aca="false">IF(H2096=0,"",BH2096/H2096)</f>
        <v>0.118881118881119</v>
      </c>
      <c r="BJ2096" s="16" t="n">
        <f aca="false">IF(AP2096="","",AP2096+AN2096)</f>
        <v>11</v>
      </c>
    </row>
    <row r="2097" customFormat="false" ht="15" hidden="false" customHeight="true" outlineLevel="0" collapsed="false">
      <c r="A2097" s="9" t="s">
        <v>132</v>
      </c>
      <c r="B2097" s="10" t="s">
        <v>115</v>
      </c>
      <c r="C2097" s="10" t="s">
        <v>133</v>
      </c>
      <c r="D2097" s="9" t="n">
        <v>2025</v>
      </c>
      <c r="E2097" s="11" t="n">
        <v>6111</v>
      </c>
      <c r="F2097" s="11" t="n">
        <v>992</v>
      </c>
      <c r="G2097" s="11" t="n">
        <v>1041</v>
      </c>
      <c r="H2097" s="11" t="n">
        <v>103</v>
      </c>
      <c r="I2097" s="11" t="n">
        <v>5513</v>
      </c>
      <c r="J2097" s="11" t="n">
        <v>3373</v>
      </c>
      <c r="K2097" s="11" t="n">
        <v>13</v>
      </c>
      <c r="L2097" s="12" t="n">
        <v>16.8548519063983</v>
      </c>
      <c r="M2097" s="12" t="n">
        <v>2.12731140566192</v>
      </c>
      <c r="N2097" s="13" t="n">
        <v>0.611826591692364</v>
      </c>
      <c r="O2097" s="13" t="n">
        <v>0.902143675339552</v>
      </c>
      <c r="P2097" s="13" t="n">
        <v>0.170348551791851</v>
      </c>
      <c r="Q2097" s="13" t="n">
        <v>-0.269805233600191</v>
      </c>
      <c r="R2097" s="13" t="n">
        <v>-0.111774744027304</v>
      </c>
      <c r="S2097" s="11" t="n">
        <v>1</v>
      </c>
      <c r="T2097" s="13" t="n">
        <v>-0.155737704918033</v>
      </c>
      <c r="U2097" s="13" t="n">
        <v>-0.16872738238842</v>
      </c>
      <c r="V2097" s="11" t="n">
        <v>0</v>
      </c>
      <c r="W2097" s="13"/>
      <c r="X2097" s="11"/>
      <c r="Y2097" s="11"/>
      <c r="Z2097" s="11"/>
      <c r="AA2097" s="11"/>
      <c r="AB2097" s="10" t="s">
        <v>516</v>
      </c>
      <c r="AC2097" s="11" t="n">
        <v>25</v>
      </c>
      <c r="AD2097" s="11" t="n">
        <v>38</v>
      </c>
      <c r="AE2097" s="11" t="n">
        <v>29</v>
      </c>
      <c r="AF2097" s="11" t="n">
        <v>3</v>
      </c>
      <c r="AG2097" s="11" t="n">
        <v>8</v>
      </c>
      <c r="AH2097" s="11" t="n">
        <v>0</v>
      </c>
      <c r="AI2097" s="13" t="n">
        <v>0.242718446601942</v>
      </c>
      <c r="AJ2097" s="13" t="n">
        <v>0.368932038834952</v>
      </c>
      <c r="AK2097" s="13" t="n">
        <v>0.281553398058252</v>
      </c>
      <c r="AL2097" s="13" t="n">
        <v>0.029126213592233</v>
      </c>
      <c r="AM2097" s="13" t="n">
        <v>0.0776699029126214</v>
      </c>
      <c r="AN2097" s="11" t="n">
        <v>9</v>
      </c>
      <c r="AO2097" s="13" t="n">
        <v>0.0803571428571429</v>
      </c>
      <c r="AP2097" s="11" t="n">
        <v>14</v>
      </c>
      <c r="AQ2097" s="11" t="n">
        <v>1</v>
      </c>
      <c r="AR2097" s="13" t="n">
        <v>0.112</v>
      </c>
      <c r="AS2097" s="13" t="n">
        <v>0.008</v>
      </c>
      <c r="AT2097" s="14" t="n">
        <f aca="false">SUMIFS(시도_소아과개폐업!$C$5:$C$293,시도_소아과개폐업!$A$5:$A$293,$D2097,시도_소아과개폐업!$B$5:$B$293,$B2097)</f>
        <v>31</v>
      </c>
      <c r="AU2097" s="14" t="n">
        <f aca="false">SUMIFS(시도_소아과개폐업!$D$5:$D$293,시도_소아과개폐업!$A$5:$A$293,$D2097,시도_소아과개폐업!$B$5:$B$293,$B2097)</f>
        <v>36</v>
      </c>
      <c r="AV2097" s="14" t="n">
        <f aca="false">SUMIFS(시도_소아과개폐업!$F$5:$F$293,시도_소아과개폐업!$A$5:$A$293,$D2097,시도_소아과개폐업!$B$5:$B$293,$B2097)</f>
        <v>-5</v>
      </c>
      <c r="AW2097" s="15" t="n">
        <f aca="false">SUMIFS(시도_소아과개폐업!$G$5:$G$293,시도_소아과개폐업!$A$5:$A$293,$D2097,시도_소아과개폐업!$B$5:$B$293,$B2097)</f>
        <v>0.25531914893617</v>
      </c>
      <c r="AX2097" s="14" t="n">
        <f aca="false">SUMIFS(시도_소아과개폐업!$H$5:$H$293,시도_소아과개폐업!$A$5:$A$293,$D2097,시도_소아과개폐업!$B$5:$B$293,$B2097)</f>
        <v>78</v>
      </c>
      <c r="AY2097" s="14" t="n">
        <f aca="false">SUMIFS(시군구_병원급!$E$5:$E$3668,시군구_병원급!$A$5:$A$3668,$A2097,시군구_병원급!$D$5:$D$3668,$D2097)</f>
        <v>17</v>
      </c>
      <c r="AZ2097" s="14" t="n">
        <f aca="false">SUMIFS(시군구_병원급!$F$5:$F$3668,시군구_병원급!$A$5:$A$3668,$A2097,시군구_병원급!$D$5:$D$3668,$D2097)</f>
        <v>0</v>
      </c>
      <c r="BA2097" s="14" t="n">
        <f aca="false">SUMIFS(시군구_병원급!$G$5:$G$3668,시군구_병원급!$A$5:$A$3668,$A2097,시군구_병원급!$D$5:$D$3668,$D2097)</f>
        <v>20</v>
      </c>
      <c r="BB2097" s="14" t="n">
        <f aca="false">SUMIFS(시군구_병원급!$H$5:$H$3668,시군구_병원급!$A$5:$A$3668,$A2097,시군구_병원급!$D$5:$D$3668,$D2097)</f>
        <v>47</v>
      </c>
      <c r="BC2097" s="16" t="n">
        <f aca="false">K2097+AY2097</f>
        <v>30</v>
      </c>
      <c r="BD2097" s="17" t="n">
        <f aca="false">IF(E2097=0,"",(K2097+AY2097)/E2097*1000)</f>
        <v>4.90918016691213</v>
      </c>
      <c r="BE2097" s="16" t="n">
        <f aca="false">AY2097-SUMIFS(시군구_병원급!$E$5:$E$3668,시군구_병원급!$A$5:$A$3668,$A2097,시군구_병원급!$D$5:$D$3668,$D2097-3)</f>
        <v>0</v>
      </c>
      <c r="BF2097" s="16" t="n">
        <f aca="false">IF(AY2097=0,1,0)</f>
        <v>0</v>
      </c>
      <c r="BG2097" s="16" t="n">
        <f aca="false">IF(K2097+AY2097=0,1,0)</f>
        <v>0</v>
      </c>
      <c r="BH2097" s="16" t="n">
        <f aca="false">AF2097+AG2097+AH2097</f>
        <v>11</v>
      </c>
      <c r="BI2097" s="18" t="n">
        <f aca="false">IF(H2097=0,"",BH2097/H2097)</f>
        <v>0.106796116504854</v>
      </c>
      <c r="BJ2097" s="16" t="n">
        <f aca="false">IF(AP2097="","",AP2097+AN2097)</f>
        <v>23</v>
      </c>
    </row>
    <row r="2098" customFormat="false" ht="15" hidden="false" customHeight="true" outlineLevel="0" collapsed="false">
      <c r="A2098" s="9" t="s">
        <v>134</v>
      </c>
      <c r="B2098" s="10" t="s">
        <v>115</v>
      </c>
      <c r="C2098" s="10" t="s">
        <v>135</v>
      </c>
      <c r="D2098" s="9" t="n">
        <v>2025</v>
      </c>
      <c r="E2098" s="11" t="n">
        <v>3790</v>
      </c>
      <c r="F2098" s="11" t="n">
        <v>586</v>
      </c>
      <c r="G2098" s="11" t="n">
        <v>582</v>
      </c>
      <c r="H2098" s="11" t="n">
        <v>56</v>
      </c>
      <c r="I2098" s="11" t="n">
        <v>3111</v>
      </c>
      <c r="J2098" s="11" t="n">
        <v>2262</v>
      </c>
      <c r="K2098" s="11" t="n">
        <v>4</v>
      </c>
      <c r="L2098" s="12" t="n">
        <v>14.7757255936675</v>
      </c>
      <c r="M2098" s="12" t="n">
        <v>1.05540897097625</v>
      </c>
      <c r="N2098" s="13" t="n">
        <v>0.727097396335584</v>
      </c>
      <c r="O2098" s="13" t="n">
        <v>0.820844327176781</v>
      </c>
      <c r="P2098" s="13" t="n">
        <v>0.153562005277045</v>
      </c>
      <c r="Q2098" s="13" t="n">
        <v>-0.258607198748044</v>
      </c>
      <c r="R2098" s="13" t="n">
        <v>-0.122171945701358</v>
      </c>
      <c r="S2098" s="11" t="n">
        <v>-2</v>
      </c>
      <c r="T2098" s="13" t="n">
        <v>-0.0819672131147541</v>
      </c>
      <c r="U2098" s="13" t="n">
        <v>-0.0503663003663004</v>
      </c>
      <c r="V2098" s="11" t="n">
        <v>0</v>
      </c>
      <c r="W2098" s="13"/>
      <c r="X2098" s="11"/>
      <c r="Y2098" s="11"/>
      <c r="Z2098" s="11"/>
      <c r="AA2098" s="11"/>
      <c r="AB2098" s="10" t="s">
        <v>516</v>
      </c>
      <c r="AC2098" s="11" t="n">
        <v>12</v>
      </c>
      <c r="AD2098" s="11" t="n">
        <v>25</v>
      </c>
      <c r="AE2098" s="11" t="n">
        <v>12</v>
      </c>
      <c r="AF2098" s="11" t="n">
        <v>3</v>
      </c>
      <c r="AG2098" s="11" t="n">
        <v>4</v>
      </c>
      <c r="AH2098" s="11" t="n">
        <v>0</v>
      </c>
      <c r="AI2098" s="13" t="n">
        <v>0.214285714285714</v>
      </c>
      <c r="AJ2098" s="13" t="n">
        <v>0.446428571428572</v>
      </c>
      <c r="AK2098" s="13" t="n">
        <v>0.214285714285714</v>
      </c>
      <c r="AL2098" s="13" t="n">
        <v>0.0535714285714286</v>
      </c>
      <c r="AM2098" s="13" t="n">
        <v>0.0714285714285714</v>
      </c>
      <c r="AN2098" s="11" t="n">
        <v>1</v>
      </c>
      <c r="AO2098" s="13" t="n">
        <v>0.0175438596491228</v>
      </c>
      <c r="AP2098" s="11" t="n">
        <v>8</v>
      </c>
      <c r="AQ2098" s="11" t="n">
        <v>0</v>
      </c>
      <c r="AR2098" s="13" t="n">
        <v>0.123076923076923</v>
      </c>
      <c r="AS2098" s="13" t="n">
        <v>0</v>
      </c>
      <c r="AT2098" s="14" t="n">
        <f aca="false">SUMIFS(시도_소아과개폐업!$C$5:$C$293,시도_소아과개폐업!$A$5:$A$293,$D2098,시도_소아과개폐업!$B$5:$B$293,$B2098)</f>
        <v>31</v>
      </c>
      <c r="AU2098" s="14" t="n">
        <f aca="false">SUMIFS(시도_소아과개폐업!$D$5:$D$293,시도_소아과개폐업!$A$5:$A$293,$D2098,시도_소아과개폐업!$B$5:$B$293,$B2098)</f>
        <v>36</v>
      </c>
      <c r="AV2098" s="14" t="n">
        <f aca="false">SUMIFS(시도_소아과개폐업!$F$5:$F$293,시도_소아과개폐업!$A$5:$A$293,$D2098,시도_소아과개폐업!$B$5:$B$293,$B2098)</f>
        <v>-5</v>
      </c>
      <c r="AW2098" s="15" t="n">
        <f aca="false">SUMIFS(시도_소아과개폐업!$G$5:$G$293,시도_소아과개폐업!$A$5:$A$293,$D2098,시도_소아과개폐업!$B$5:$B$293,$B2098)</f>
        <v>0.25531914893617</v>
      </c>
      <c r="AX2098" s="14" t="n">
        <f aca="false">SUMIFS(시도_소아과개폐업!$H$5:$H$293,시도_소아과개폐업!$A$5:$A$293,$D2098,시도_소아과개폐업!$B$5:$B$293,$B2098)</f>
        <v>78</v>
      </c>
      <c r="AY2098" s="14" t="n">
        <f aca="false">SUMIFS(시군구_병원급!$E$5:$E$3668,시군구_병원급!$A$5:$A$3668,$A2098,시군구_병원급!$D$5:$D$3668,$D2098)</f>
        <v>10</v>
      </c>
      <c r="AZ2098" s="14" t="n">
        <f aca="false">SUMIFS(시군구_병원급!$F$5:$F$3668,시군구_병원급!$A$5:$A$3668,$A2098,시군구_병원급!$D$5:$D$3668,$D2098)</f>
        <v>0</v>
      </c>
      <c r="BA2098" s="14" t="n">
        <f aca="false">SUMIFS(시군구_병원급!$G$5:$G$3668,시군구_병원급!$A$5:$A$3668,$A2098,시군구_병원급!$D$5:$D$3668,$D2098)</f>
        <v>11</v>
      </c>
      <c r="BB2098" s="14" t="n">
        <f aca="false">SUMIFS(시군구_병원급!$H$5:$H$3668,시군구_병원급!$A$5:$A$3668,$A2098,시군구_병원급!$D$5:$D$3668,$D2098)</f>
        <v>31</v>
      </c>
      <c r="BC2098" s="16" t="n">
        <f aca="false">K2098+AY2098</f>
        <v>14</v>
      </c>
      <c r="BD2098" s="17" t="n">
        <f aca="false">IF(E2098=0,"",(K2098+AY2098)/E2098*1000)</f>
        <v>3.69393139841689</v>
      </c>
      <c r="BE2098" s="16" t="n">
        <f aca="false">AY2098-SUMIFS(시군구_병원급!$E$5:$E$3668,시군구_병원급!$A$5:$A$3668,$A2098,시군구_병원급!$D$5:$D$3668,$D2098-3)</f>
        <v>0</v>
      </c>
      <c r="BF2098" s="16" t="n">
        <f aca="false">IF(AY2098=0,1,0)</f>
        <v>0</v>
      </c>
      <c r="BG2098" s="16" t="n">
        <f aca="false">IF(K2098+AY2098=0,1,0)</f>
        <v>0</v>
      </c>
      <c r="BH2098" s="16" t="n">
        <f aca="false">AF2098+AG2098+AH2098</f>
        <v>7</v>
      </c>
      <c r="BI2098" s="18" t="n">
        <f aca="false">IF(H2098=0,"",BH2098/H2098)</f>
        <v>0.125</v>
      </c>
      <c r="BJ2098" s="16" t="n">
        <f aca="false">IF(AP2098="","",AP2098+AN2098)</f>
        <v>9</v>
      </c>
    </row>
    <row r="2099" customFormat="false" ht="15" hidden="false" customHeight="true" outlineLevel="0" collapsed="false">
      <c r="A2099" s="9" t="s">
        <v>136</v>
      </c>
      <c r="B2099" s="10" t="s">
        <v>115</v>
      </c>
      <c r="C2099" s="10" t="s">
        <v>95</v>
      </c>
      <c r="D2099" s="9" t="n">
        <v>2025</v>
      </c>
      <c r="E2099" s="11" t="n">
        <v>8547</v>
      </c>
      <c r="F2099" s="11" t="n">
        <v>1229</v>
      </c>
      <c r="G2099" s="11" t="n">
        <v>1097</v>
      </c>
      <c r="H2099" s="11" t="n">
        <v>114</v>
      </c>
      <c r="I2099" s="11" t="n">
        <v>5125</v>
      </c>
      <c r="J2099" s="11" t="n">
        <v>4017</v>
      </c>
      <c r="K2099" s="11" t="n">
        <v>7</v>
      </c>
      <c r="L2099" s="12" t="n">
        <v>13.3380133380133</v>
      </c>
      <c r="M2099" s="12" t="n">
        <v>0.819000819000819</v>
      </c>
      <c r="N2099" s="13" t="n">
        <v>0.783804878048781</v>
      </c>
      <c r="O2099" s="13" t="n">
        <v>0.5996255996256</v>
      </c>
      <c r="P2099" s="13" t="n">
        <v>0.128349128349128</v>
      </c>
      <c r="Q2099" s="13" t="n">
        <v>-0.104838709677419</v>
      </c>
      <c r="R2099" s="13" t="n">
        <v>-0.144972720187062</v>
      </c>
      <c r="S2099" s="11" t="n">
        <v>0</v>
      </c>
      <c r="T2099" s="13" t="n">
        <v>0.0178571428571428</v>
      </c>
      <c r="U2099" s="13" t="n">
        <v>0.0343087790110999</v>
      </c>
      <c r="V2099" s="11" t="n">
        <v>0</v>
      </c>
      <c r="W2099" s="13"/>
      <c r="X2099" s="11"/>
      <c r="Y2099" s="11"/>
      <c r="Z2099" s="11"/>
      <c r="AA2099" s="11"/>
      <c r="AB2099" s="10" t="s">
        <v>516</v>
      </c>
      <c r="AC2099" s="11" t="n">
        <v>22</v>
      </c>
      <c r="AD2099" s="11" t="n">
        <v>32</v>
      </c>
      <c r="AE2099" s="11" t="n">
        <v>50</v>
      </c>
      <c r="AF2099" s="11" t="n">
        <v>7</v>
      </c>
      <c r="AG2099" s="11" t="n">
        <v>3</v>
      </c>
      <c r="AH2099" s="11" t="n">
        <v>0</v>
      </c>
      <c r="AI2099" s="13" t="n">
        <v>0.192982456140351</v>
      </c>
      <c r="AJ2099" s="13" t="n">
        <v>0.280701754385965</v>
      </c>
      <c r="AK2099" s="13" t="n">
        <v>0.43859649122807</v>
      </c>
      <c r="AL2099" s="13" t="n">
        <v>0.0614035087719298</v>
      </c>
      <c r="AM2099" s="13" t="n">
        <v>0.0263157894736842</v>
      </c>
      <c r="AN2099" s="11" t="n">
        <v>6</v>
      </c>
      <c r="AO2099" s="13" t="n">
        <v>0.05</v>
      </c>
      <c r="AP2099" s="11" t="n">
        <v>4</v>
      </c>
      <c r="AQ2099" s="11" t="n">
        <v>7</v>
      </c>
      <c r="AR2099" s="13" t="n">
        <v>0.0341880341880342</v>
      </c>
      <c r="AS2099" s="13" t="n">
        <v>0.0598290598290598</v>
      </c>
      <c r="AT2099" s="14" t="n">
        <f aca="false">SUMIFS(시도_소아과개폐업!$C$5:$C$293,시도_소아과개폐업!$A$5:$A$293,$D2099,시도_소아과개폐업!$B$5:$B$293,$B2099)</f>
        <v>31</v>
      </c>
      <c r="AU2099" s="14" t="n">
        <f aca="false">SUMIFS(시도_소아과개폐업!$D$5:$D$293,시도_소아과개폐업!$A$5:$A$293,$D2099,시도_소아과개폐업!$B$5:$B$293,$B2099)</f>
        <v>36</v>
      </c>
      <c r="AV2099" s="14" t="n">
        <f aca="false">SUMIFS(시도_소아과개폐업!$F$5:$F$293,시도_소아과개폐업!$A$5:$A$293,$D2099,시도_소아과개폐업!$B$5:$B$293,$B2099)</f>
        <v>-5</v>
      </c>
      <c r="AW2099" s="15" t="n">
        <f aca="false">SUMIFS(시도_소아과개폐업!$G$5:$G$293,시도_소아과개폐업!$A$5:$A$293,$D2099,시도_소아과개폐업!$B$5:$B$293,$B2099)</f>
        <v>0.25531914893617</v>
      </c>
      <c r="AX2099" s="14" t="n">
        <f aca="false">SUMIFS(시도_소아과개폐업!$H$5:$H$293,시도_소아과개폐업!$A$5:$A$293,$D2099,시도_소아과개폐업!$B$5:$B$293,$B2099)</f>
        <v>78</v>
      </c>
      <c r="AY2099" s="14" t="n">
        <f aca="false">SUMIFS(시군구_병원급!$E$5:$E$3668,시군구_병원급!$A$5:$A$3668,$A2099,시군구_병원급!$D$5:$D$3668,$D2099)</f>
        <v>4</v>
      </c>
      <c r="AZ2099" s="14" t="n">
        <f aca="false">SUMIFS(시군구_병원급!$F$5:$F$3668,시군구_병원급!$A$5:$A$3668,$A2099,시군구_병원급!$D$5:$D$3668,$D2099)</f>
        <v>0</v>
      </c>
      <c r="BA2099" s="14" t="n">
        <f aca="false">SUMIFS(시군구_병원급!$G$5:$G$3668,시군구_병원급!$A$5:$A$3668,$A2099,시군구_병원급!$D$5:$D$3668,$D2099)</f>
        <v>6</v>
      </c>
      <c r="BB2099" s="14" t="n">
        <f aca="false">SUMIFS(시군구_병원급!$H$5:$H$3668,시군구_병원급!$A$5:$A$3668,$A2099,시군구_병원급!$D$5:$D$3668,$D2099)</f>
        <v>8</v>
      </c>
      <c r="BC2099" s="16" t="n">
        <f aca="false">K2099+AY2099</f>
        <v>11</v>
      </c>
      <c r="BD2099" s="17" t="n">
        <f aca="false">IF(E2099=0,"",(K2099+AY2099)/E2099*1000)</f>
        <v>1.28700128700129</v>
      </c>
      <c r="BE2099" s="16" t="n">
        <f aca="false">AY2099-SUMIFS(시군구_병원급!$E$5:$E$3668,시군구_병원급!$A$5:$A$3668,$A2099,시군구_병원급!$D$5:$D$3668,$D2099-3)</f>
        <v>0</v>
      </c>
      <c r="BF2099" s="16" t="n">
        <f aca="false">IF(AY2099=0,1,0)</f>
        <v>0</v>
      </c>
      <c r="BG2099" s="16" t="n">
        <f aca="false">IF(K2099+AY2099=0,1,0)</f>
        <v>0</v>
      </c>
      <c r="BH2099" s="16" t="n">
        <f aca="false">AF2099+AG2099+AH2099</f>
        <v>10</v>
      </c>
      <c r="BI2099" s="18" t="n">
        <f aca="false">IF(H2099=0,"",BH2099/H2099)</f>
        <v>0.087719298245614</v>
      </c>
      <c r="BJ2099" s="16" t="n">
        <f aca="false">IF(AP2099="","",AP2099+AN2099)</f>
        <v>10</v>
      </c>
    </row>
    <row r="2100" customFormat="false" ht="15" hidden="false" customHeight="true" outlineLevel="0" collapsed="false">
      <c r="A2100" s="9" t="s">
        <v>137</v>
      </c>
      <c r="B2100" s="10" t="s">
        <v>115</v>
      </c>
      <c r="C2100" s="10" t="s">
        <v>138</v>
      </c>
      <c r="D2100" s="9" t="n">
        <v>2025</v>
      </c>
      <c r="E2100" s="11" t="n">
        <v>6435</v>
      </c>
      <c r="F2100" s="11" t="n">
        <v>1149</v>
      </c>
      <c r="G2100" s="11" t="n">
        <v>1161</v>
      </c>
      <c r="H2100" s="11" t="n">
        <v>79</v>
      </c>
      <c r="I2100" s="11" t="n">
        <v>4307</v>
      </c>
      <c r="J2100" s="11" t="n">
        <v>3225</v>
      </c>
      <c r="K2100" s="11" t="n">
        <v>14</v>
      </c>
      <c r="L2100" s="12" t="n">
        <v>12.2766122766123</v>
      </c>
      <c r="M2100" s="12" t="n">
        <v>2.17560217560218</v>
      </c>
      <c r="N2100" s="13" t="n">
        <v>0.74878105409798</v>
      </c>
      <c r="O2100" s="13" t="n">
        <v>0.669308469308469</v>
      </c>
      <c r="P2100" s="13" t="n">
        <v>0.18041958041958</v>
      </c>
      <c r="Q2100" s="13" t="n">
        <v>-0.00694444444444442</v>
      </c>
      <c r="R2100" s="13" t="n">
        <v>0.228571428571429</v>
      </c>
      <c r="S2100" s="11" t="n">
        <v>2</v>
      </c>
      <c r="T2100" s="13" t="n">
        <v>0</v>
      </c>
      <c r="U2100" s="13" t="n">
        <v>-0.00577100646352724</v>
      </c>
      <c r="V2100" s="11" t="n">
        <v>0</v>
      </c>
      <c r="W2100" s="13"/>
      <c r="X2100" s="11"/>
      <c r="Y2100" s="11"/>
      <c r="Z2100" s="11"/>
      <c r="AA2100" s="11"/>
      <c r="AB2100" s="10" t="s">
        <v>516</v>
      </c>
      <c r="AC2100" s="11" t="n">
        <v>25</v>
      </c>
      <c r="AD2100" s="11" t="n">
        <v>32</v>
      </c>
      <c r="AE2100" s="11" t="n">
        <v>11</v>
      </c>
      <c r="AF2100" s="11" t="n">
        <v>6</v>
      </c>
      <c r="AG2100" s="11" t="n">
        <v>5</v>
      </c>
      <c r="AH2100" s="11" t="n">
        <v>0</v>
      </c>
      <c r="AI2100" s="13" t="n">
        <v>0.316455696202532</v>
      </c>
      <c r="AJ2100" s="13" t="n">
        <v>0.405063291139241</v>
      </c>
      <c r="AK2100" s="13" t="n">
        <v>0.139240506329114</v>
      </c>
      <c r="AL2100" s="13" t="n">
        <v>0.0759493670886076</v>
      </c>
      <c r="AM2100" s="13" t="n">
        <v>0.0632911392405063</v>
      </c>
      <c r="AN2100" s="11" t="n">
        <v>0</v>
      </c>
      <c r="AO2100" s="13" t="n">
        <v>0</v>
      </c>
      <c r="AP2100" s="11" t="n">
        <v>4</v>
      </c>
      <c r="AQ2100" s="11" t="n">
        <v>3</v>
      </c>
      <c r="AR2100" s="13" t="n">
        <v>0.05</v>
      </c>
      <c r="AS2100" s="13" t="n">
        <v>0.0375</v>
      </c>
      <c r="AT2100" s="14" t="n">
        <f aca="false">SUMIFS(시도_소아과개폐업!$C$5:$C$293,시도_소아과개폐업!$A$5:$A$293,$D2100,시도_소아과개폐업!$B$5:$B$293,$B2100)</f>
        <v>31</v>
      </c>
      <c r="AU2100" s="14" t="n">
        <f aca="false">SUMIFS(시도_소아과개폐업!$D$5:$D$293,시도_소아과개폐업!$A$5:$A$293,$D2100,시도_소아과개폐업!$B$5:$B$293,$B2100)</f>
        <v>36</v>
      </c>
      <c r="AV2100" s="14" t="n">
        <f aca="false">SUMIFS(시도_소아과개폐업!$F$5:$F$293,시도_소아과개폐업!$A$5:$A$293,$D2100,시도_소아과개폐업!$B$5:$B$293,$B2100)</f>
        <v>-5</v>
      </c>
      <c r="AW2100" s="15" t="n">
        <f aca="false">SUMIFS(시도_소아과개폐업!$G$5:$G$293,시도_소아과개폐업!$A$5:$A$293,$D2100,시도_소아과개폐업!$B$5:$B$293,$B2100)</f>
        <v>0.25531914893617</v>
      </c>
      <c r="AX2100" s="14" t="n">
        <f aca="false">SUMIFS(시도_소아과개폐업!$H$5:$H$293,시도_소아과개폐업!$A$5:$A$293,$D2100,시도_소아과개폐업!$B$5:$B$293,$B2100)</f>
        <v>78</v>
      </c>
      <c r="AY2100" s="14" t="n">
        <f aca="false">SUMIFS(시군구_병원급!$E$5:$E$3668,시군구_병원급!$A$5:$A$3668,$A2100,시군구_병원급!$D$5:$D$3668,$D2100)</f>
        <v>9</v>
      </c>
      <c r="AZ2100" s="14" t="n">
        <f aca="false">SUMIFS(시군구_병원급!$F$5:$F$3668,시군구_병원급!$A$5:$A$3668,$A2100,시군구_병원급!$D$5:$D$3668,$D2100)</f>
        <v>1</v>
      </c>
      <c r="BA2100" s="14" t="n">
        <f aca="false">SUMIFS(시군구_병원급!$G$5:$G$3668,시군구_병원급!$A$5:$A$3668,$A2100,시군구_병원급!$D$5:$D$3668,$D2100)</f>
        <v>14</v>
      </c>
      <c r="BB2100" s="14" t="n">
        <f aca="false">SUMIFS(시군구_병원급!$H$5:$H$3668,시군구_병원급!$A$5:$A$3668,$A2100,시군구_병원급!$D$5:$D$3668,$D2100)</f>
        <v>32</v>
      </c>
      <c r="BC2100" s="16" t="n">
        <f aca="false">K2100+AY2100</f>
        <v>23</v>
      </c>
      <c r="BD2100" s="17" t="n">
        <f aca="false">IF(E2100=0,"",(K2100+AY2100)/E2100*1000)</f>
        <v>3.57420357420357</v>
      </c>
      <c r="BE2100" s="16" t="n">
        <f aca="false">AY2100-SUMIFS(시군구_병원급!$E$5:$E$3668,시군구_병원급!$A$5:$A$3668,$A2100,시군구_병원급!$D$5:$D$3668,$D2100-3)</f>
        <v>0</v>
      </c>
      <c r="BF2100" s="16" t="n">
        <f aca="false">IF(AY2100=0,1,0)</f>
        <v>0</v>
      </c>
      <c r="BG2100" s="16" t="n">
        <f aca="false">IF(K2100+AY2100=0,1,0)</f>
        <v>0</v>
      </c>
      <c r="BH2100" s="16" t="n">
        <f aca="false">AF2100+AG2100+AH2100</f>
        <v>11</v>
      </c>
      <c r="BI2100" s="18" t="n">
        <f aca="false">IF(H2100=0,"",BH2100/H2100)</f>
        <v>0.139240506329114</v>
      </c>
      <c r="BJ2100" s="16" t="n">
        <f aca="false">IF(AP2100="","",AP2100+AN2100)</f>
        <v>4</v>
      </c>
    </row>
    <row r="2101" customFormat="false" ht="15" hidden="false" customHeight="true" outlineLevel="0" collapsed="false">
      <c r="A2101" s="9" t="s">
        <v>139</v>
      </c>
      <c r="B2101" s="10" t="s">
        <v>115</v>
      </c>
      <c r="C2101" s="10" t="s">
        <v>140</v>
      </c>
      <c r="D2101" s="9" t="n">
        <v>2025</v>
      </c>
      <c r="E2101" s="11" t="n">
        <v>3852</v>
      </c>
      <c r="F2101" s="11" t="n">
        <v>614</v>
      </c>
      <c r="G2101" s="11" t="n">
        <v>625</v>
      </c>
      <c r="H2101" s="11" t="n">
        <v>51</v>
      </c>
      <c r="I2101" s="11" t="n">
        <v>2661</v>
      </c>
      <c r="J2101" s="11" t="n">
        <v>1891</v>
      </c>
      <c r="K2101" s="11" t="n">
        <v>4</v>
      </c>
      <c r="L2101" s="12" t="n">
        <v>13.2398753894081</v>
      </c>
      <c r="M2101" s="12" t="n">
        <v>1.03842159916926</v>
      </c>
      <c r="N2101" s="13" t="n">
        <v>0.710635099586622</v>
      </c>
      <c r="O2101" s="13" t="n">
        <v>0.690809968847352</v>
      </c>
      <c r="P2101" s="13" t="n">
        <v>0.162253374870197</v>
      </c>
      <c r="Q2101" s="13" t="n">
        <v>-0.235410877332275</v>
      </c>
      <c r="R2101" s="13" t="n">
        <v>-0.195624195624196</v>
      </c>
      <c r="S2101" s="11" t="n">
        <v>0</v>
      </c>
      <c r="T2101" s="13" t="n">
        <v>-0.120689655172414</v>
      </c>
      <c r="U2101" s="13" t="n">
        <v>-0.115064848686398</v>
      </c>
      <c r="V2101" s="11" t="n">
        <v>0</v>
      </c>
      <c r="W2101" s="13"/>
      <c r="X2101" s="11"/>
      <c r="Y2101" s="11"/>
      <c r="Z2101" s="11"/>
      <c r="AA2101" s="11"/>
      <c r="AB2101" s="10" t="s">
        <v>516</v>
      </c>
      <c r="AC2101" s="11" t="n">
        <v>15</v>
      </c>
      <c r="AD2101" s="11" t="n">
        <v>19</v>
      </c>
      <c r="AE2101" s="11" t="n">
        <v>9</v>
      </c>
      <c r="AF2101" s="11" t="n">
        <v>1</v>
      </c>
      <c r="AG2101" s="11" t="n">
        <v>7</v>
      </c>
      <c r="AH2101" s="11" t="n">
        <v>0</v>
      </c>
      <c r="AI2101" s="13" t="n">
        <v>0.294117647058824</v>
      </c>
      <c r="AJ2101" s="13" t="n">
        <v>0.372549019607843</v>
      </c>
      <c r="AK2101" s="13" t="n">
        <v>0.176470588235294</v>
      </c>
      <c r="AL2101" s="13" t="n">
        <v>0.0196078431372549</v>
      </c>
      <c r="AM2101" s="13" t="n">
        <v>0.137254901960784</v>
      </c>
      <c r="AN2101" s="11" t="n">
        <v>2</v>
      </c>
      <c r="AO2101" s="13" t="n">
        <v>0.0377358490566038</v>
      </c>
      <c r="AP2101" s="11" t="n">
        <v>6</v>
      </c>
      <c r="AQ2101" s="11" t="n">
        <v>0</v>
      </c>
      <c r="AR2101" s="13" t="n">
        <v>0.101694915254237</v>
      </c>
      <c r="AS2101" s="13" t="n">
        <v>0</v>
      </c>
      <c r="AT2101" s="14" t="n">
        <f aca="false">SUMIFS(시도_소아과개폐업!$C$5:$C$293,시도_소아과개폐업!$A$5:$A$293,$D2101,시도_소아과개폐업!$B$5:$B$293,$B2101)</f>
        <v>31</v>
      </c>
      <c r="AU2101" s="14" t="n">
        <f aca="false">SUMIFS(시도_소아과개폐업!$D$5:$D$293,시도_소아과개폐업!$A$5:$A$293,$D2101,시도_소아과개폐업!$B$5:$B$293,$B2101)</f>
        <v>36</v>
      </c>
      <c r="AV2101" s="14" t="n">
        <f aca="false">SUMIFS(시도_소아과개폐업!$F$5:$F$293,시도_소아과개폐업!$A$5:$A$293,$D2101,시도_소아과개폐업!$B$5:$B$293,$B2101)</f>
        <v>-5</v>
      </c>
      <c r="AW2101" s="15" t="n">
        <f aca="false">SUMIFS(시도_소아과개폐업!$G$5:$G$293,시도_소아과개폐업!$A$5:$A$293,$D2101,시도_소아과개폐업!$B$5:$B$293,$B2101)</f>
        <v>0.25531914893617</v>
      </c>
      <c r="AX2101" s="14" t="n">
        <f aca="false">SUMIFS(시도_소아과개폐업!$H$5:$H$293,시도_소아과개폐업!$A$5:$A$293,$D2101,시도_소아과개폐업!$B$5:$B$293,$B2101)</f>
        <v>78</v>
      </c>
      <c r="AY2101" s="14" t="n">
        <f aca="false">SUMIFS(시군구_병원급!$E$5:$E$3668,시군구_병원급!$A$5:$A$3668,$A2101,시군구_병원급!$D$5:$D$3668,$D2101)</f>
        <v>8</v>
      </c>
      <c r="AZ2101" s="14" t="n">
        <f aca="false">SUMIFS(시군구_병원급!$F$5:$F$3668,시군구_병원급!$A$5:$A$3668,$A2101,시군구_병원급!$D$5:$D$3668,$D2101)</f>
        <v>3</v>
      </c>
      <c r="BA2101" s="14" t="n">
        <f aca="false">SUMIFS(시군구_병원급!$G$5:$G$3668,시군구_병원급!$A$5:$A$3668,$A2101,시군구_병원급!$D$5:$D$3668,$D2101)</f>
        <v>9</v>
      </c>
      <c r="BB2101" s="14" t="n">
        <f aca="false">SUMIFS(시군구_병원급!$H$5:$H$3668,시군구_병원급!$A$5:$A$3668,$A2101,시군구_병원급!$D$5:$D$3668,$D2101)</f>
        <v>21</v>
      </c>
      <c r="BC2101" s="16" t="n">
        <f aca="false">K2101+AY2101</f>
        <v>12</v>
      </c>
      <c r="BD2101" s="17" t="n">
        <f aca="false">IF(E2101=0,"",(K2101+AY2101)/E2101*1000)</f>
        <v>3.11526479750779</v>
      </c>
      <c r="BE2101" s="16" t="n">
        <f aca="false">AY2101-SUMIFS(시군구_병원급!$E$5:$E$3668,시군구_병원급!$A$5:$A$3668,$A2101,시군구_병원급!$D$5:$D$3668,$D2101-3)</f>
        <v>0</v>
      </c>
      <c r="BF2101" s="16" t="n">
        <f aca="false">IF(AY2101=0,1,0)</f>
        <v>0</v>
      </c>
      <c r="BG2101" s="16" t="n">
        <f aca="false">IF(K2101+AY2101=0,1,0)</f>
        <v>0</v>
      </c>
      <c r="BH2101" s="16" t="n">
        <f aca="false">AF2101+AG2101+AH2101</f>
        <v>8</v>
      </c>
      <c r="BI2101" s="18" t="n">
        <f aca="false">IF(H2101=0,"",BH2101/H2101)</f>
        <v>0.156862745098039</v>
      </c>
      <c r="BJ2101" s="16" t="n">
        <f aca="false">IF(AP2101="","",AP2101+AN2101)</f>
        <v>8</v>
      </c>
    </row>
    <row r="2102" customFormat="false" ht="15" hidden="false" customHeight="true" outlineLevel="0" collapsed="false">
      <c r="A2102" s="9" t="s">
        <v>141</v>
      </c>
      <c r="B2102" s="10" t="s">
        <v>115</v>
      </c>
      <c r="C2102" s="10" t="s">
        <v>142</v>
      </c>
      <c r="D2102" s="9" t="n">
        <v>2025</v>
      </c>
      <c r="E2102" s="11" t="n">
        <v>3760</v>
      </c>
      <c r="F2102" s="11" t="n">
        <v>657</v>
      </c>
      <c r="G2102" s="11" t="n">
        <v>711</v>
      </c>
      <c r="H2102" s="11" t="n">
        <v>69</v>
      </c>
      <c r="I2102" s="11" t="n">
        <v>3341</v>
      </c>
      <c r="J2102" s="11" t="n">
        <v>1964</v>
      </c>
      <c r="K2102" s="11" t="n">
        <v>6</v>
      </c>
      <c r="L2102" s="12" t="n">
        <v>18.3510638297872</v>
      </c>
      <c r="M2102" s="12" t="n">
        <v>1.59574468085106</v>
      </c>
      <c r="N2102" s="13" t="n">
        <v>0.587847949715654</v>
      </c>
      <c r="O2102" s="13" t="n">
        <v>0.888563829787234</v>
      </c>
      <c r="P2102" s="13" t="n">
        <v>0.189095744680851</v>
      </c>
      <c r="Q2102" s="13" t="n">
        <v>-0.269193391642371</v>
      </c>
      <c r="R2102" s="13" t="n">
        <v>0.0319303338171262</v>
      </c>
      <c r="S2102" s="11" t="n">
        <v>0</v>
      </c>
      <c r="T2102" s="13" t="n">
        <v>-0.103896103896104</v>
      </c>
      <c r="U2102" s="13" t="n">
        <v>-0.0714285714285714</v>
      </c>
      <c r="V2102" s="11" t="n">
        <v>0</v>
      </c>
      <c r="W2102" s="13"/>
      <c r="X2102" s="11"/>
      <c r="Y2102" s="11"/>
      <c r="Z2102" s="11"/>
      <c r="AA2102" s="11"/>
      <c r="AB2102" s="10" t="s">
        <v>516</v>
      </c>
      <c r="AC2102" s="11" t="n">
        <v>19</v>
      </c>
      <c r="AD2102" s="11" t="n">
        <v>27</v>
      </c>
      <c r="AE2102" s="11" t="n">
        <v>20</v>
      </c>
      <c r="AF2102" s="11" t="n">
        <v>0</v>
      </c>
      <c r="AG2102" s="11" t="n">
        <v>3</v>
      </c>
      <c r="AH2102" s="11" t="n">
        <v>0</v>
      </c>
      <c r="AI2102" s="13" t="n">
        <v>0.27536231884058</v>
      </c>
      <c r="AJ2102" s="13" t="n">
        <v>0.391304347826087</v>
      </c>
      <c r="AK2102" s="13" t="n">
        <v>0.289855072463768</v>
      </c>
      <c r="AL2102" s="13" t="n">
        <v>0</v>
      </c>
      <c r="AM2102" s="13" t="n">
        <v>0.0434782608695652</v>
      </c>
      <c r="AN2102" s="11" t="n">
        <v>0</v>
      </c>
      <c r="AO2102" s="13" t="n">
        <v>0</v>
      </c>
      <c r="AP2102" s="11" t="n">
        <v>8</v>
      </c>
      <c r="AQ2102" s="11" t="n">
        <v>0</v>
      </c>
      <c r="AR2102" s="13" t="n">
        <v>0.103896103896104</v>
      </c>
      <c r="AS2102" s="13" t="n">
        <v>0</v>
      </c>
      <c r="AT2102" s="14" t="n">
        <f aca="false">SUMIFS(시도_소아과개폐업!$C$5:$C$293,시도_소아과개폐업!$A$5:$A$293,$D2102,시도_소아과개폐업!$B$5:$B$293,$B2102)</f>
        <v>31</v>
      </c>
      <c r="AU2102" s="14" t="n">
        <f aca="false">SUMIFS(시도_소아과개폐업!$D$5:$D$293,시도_소아과개폐업!$A$5:$A$293,$D2102,시도_소아과개폐업!$B$5:$B$293,$B2102)</f>
        <v>36</v>
      </c>
      <c r="AV2102" s="14" t="n">
        <f aca="false">SUMIFS(시도_소아과개폐업!$F$5:$F$293,시도_소아과개폐업!$A$5:$A$293,$D2102,시도_소아과개폐업!$B$5:$B$293,$B2102)</f>
        <v>-5</v>
      </c>
      <c r="AW2102" s="15" t="n">
        <f aca="false">SUMIFS(시도_소아과개폐업!$G$5:$G$293,시도_소아과개폐업!$A$5:$A$293,$D2102,시도_소아과개폐업!$B$5:$B$293,$B2102)</f>
        <v>0.25531914893617</v>
      </c>
      <c r="AX2102" s="14" t="n">
        <f aca="false">SUMIFS(시도_소아과개폐업!$H$5:$H$293,시도_소아과개폐업!$A$5:$A$293,$D2102,시도_소아과개폐업!$B$5:$B$293,$B2102)</f>
        <v>78</v>
      </c>
      <c r="AY2102" s="14" t="n">
        <f aca="false">SUMIFS(시군구_병원급!$E$5:$E$3668,시군구_병원급!$A$5:$A$3668,$A2102,시군구_병원급!$D$5:$D$3668,$D2102)</f>
        <v>7</v>
      </c>
      <c r="AZ2102" s="14" t="n">
        <f aca="false">SUMIFS(시군구_병원급!$F$5:$F$3668,시군구_병원급!$A$5:$A$3668,$A2102,시군구_병원급!$D$5:$D$3668,$D2102)</f>
        <v>2</v>
      </c>
      <c r="BA2102" s="14" t="n">
        <f aca="false">SUMIFS(시군구_병원급!$G$5:$G$3668,시군구_병원급!$A$5:$A$3668,$A2102,시군구_병원급!$D$5:$D$3668,$D2102)</f>
        <v>9</v>
      </c>
      <c r="BB2102" s="14" t="n">
        <f aca="false">SUMIFS(시군구_병원급!$H$5:$H$3668,시군구_병원급!$A$5:$A$3668,$A2102,시군구_병원급!$D$5:$D$3668,$D2102)</f>
        <v>30</v>
      </c>
      <c r="BC2102" s="16" t="n">
        <f aca="false">K2102+AY2102</f>
        <v>13</v>
      </c>
      <c r="BD2102" s="17" t="n">
        <f aca="false">IF(E2102=0,"",(K2102+AY2102)/E2102*1000)</f>
        <v>3.45744680851064</v>
      </c>
      <c r="BE2102" s="16" t="n">
        <f aca="false">AY2102-SUMIFS(시군구_병원급!$E$5:$E$3668,시군구_병원급!$A$5:$A$3668,$A2102,시군구_병원급!$D$5:$D$3668,$D2102-3)</f>
        <v>-1</v>
      </c>
      <c r="BF2102" s="16" t="n">
        <f aca="false">IF(AY2102=0,1,0)</f>
        <v>0</v>
      </c>
      <c r="BG2102" s="16" t="n">
        <f aca="false">IF(K2102+AY2102=0,1,0)</f>
        <v>0</v>
      </c>
      <c r="BH2102" s="16" t="n">
        <f aca="false">AF2102+AG2102+AH2102</f>
        <v>3</v>
      </c>
      <c r="BI2102" s="18" t="n">
        <f aca="false">IF(H2102=0,"",BH2102/H2102)</f>
        <v>0.0434782608695652</v>
      </c>
      <c r="BJ2102" s="16" t="n">
        <f aca="false">IF(AP2102="","",AP2102+AN2102)</f>
        <v>8</v>
      </c>
    </row>
    <row r="2103" customFormat="false" ht="15" hidden="false" customHeight="true" outlineLevel="0" collapsed="false">
      <c r="A2103" s="9" t="s">
        <v>143</v>
      </c>
      <c r="B2103" s="10" t="s">
        <v>115</v>
      </c>
      <c r="C2103" s="10" t="s">
        <v>144</v>
      </c>
      <c r="D2103" s="9" t="n">
        <v>2025</v>
      </c>
      <c r="E2103" s="11" t="n">
        <v>6010</v>
      </c>
      <c r="F2103" s="11" t="n">
        <v>875</v>
      </c>
      <c r="G2103" s="11" t="n">
        <v>868</v>
      </c>
      <c r="H2103" s="11" t="n">
        <v>114</v>
      </c>
      <c r="I2103" s="11" t="n">
        <v>5439</v>
      </c>
      <c r="J2103" s="11" t="n">
        <v>3355</v>
      </c>
      <c r="K2103" s="11" t="n">
        <v>6</v>
      </c>
      <c r="L2103" s="12" t="n">
        <v>18.9683860232945</v>
      </c>
      <c r="M2103" s="12" t="n">
        <v>0.998336106489185</v>
      </c>
      <c r="N2103" s="13" t="n">
        <v>0.616841331127045</v>
      </c>
      <c r="O2103" s="13" t="n">
        <v>0.904991680532446</v>
      </c>
      <c r="P2103" s="13" t="n">
        <v>0.144425956738769</v>
      </c>
      <c r="Q2103" s="13" t="n">
        <v>-0.284608975122009</v>
      </c>
      <c r="R2103" s="13" t="n">
        <v>-0.161352657004831</v>
      </c>
      <c r="S2103" s="11" t="n">
        <v>-1</v>
      </c>
      <c r="T2103" s="13" t="n">
        <v>-0.0655737704918032</v>
      </c>
      <c r="U2103" s="13" t="n">
        <v>-0.068185711838273</v>
      </c>
      <c r="V2103" s="11" t="n">
        <v>0</v>
      </c>
      <c r="W2103" s="13"/>
      <c r="X2103" s="11"/>
      <c r="Y2103" s="11"/>
      <c r="Z2103" s="11"/>
      <c r="AA2103" s="11"/>
      <c r="AB2103" s="10" t="s">
        <v>516</v>
      </c>
      <c r="AC2103" s="11" t="n">
        <v>33</v>
      </c>
      <c r="AD2103" s="11" t="n">
        <v>38</v>
      </c>
      <c r="AE2103" s="11" t="n">
        <v>32</v>
      </c>
      <c r="AF2103" s="11" t="n">
        <v>5</v>
      </c>
      <c r="AG2103" s="11" t="n">
        <v>5</v>
      </c>
      <c r="AH2103" s="11" t="n">
        <v>1</v>
      </c>
      <c r="AI2103" s="13" t="n">
        <v>0.289473684210526</v>
      </c>
      <c r="AJ2103" s="13" t="n">
        <v>0.333333333333333</v>
      </c>
      <c r="AK2103" s="13" t="n">
        <v>0.280701754385965</v>
      </c>
      <c r="AL2103" s="13" t="n">
        <v>0.043859649122807</v>
      </c>
      <c r="AM2103" s="13" t="n">
        <v>0.043859649122807</v>
      </c>
      <c r="AN2103" s="11" t="n">
        <v>1</v>
      </c>
      <c r="AO2103" s="13" t="n">
        <v>0.00869565217391304</v>
      </c>
      <c r="AP2103" s="11" t="n">
        <v>9</v>
      </c>
      <c r="AQ2103" s="11" t="n">
        <v>2</v>
      </c>
      <c r="AR2103" s="13" t="n">
        <v>0.0737704918032787</v>
      </c>
      <c r="AS2103" s="13" t="n">
        <v>0.0163934426229508</v>
      </c>
      <c r="AT2103" s="14" t="n">
        <f aca="false">SUMIFS(시도_소아과개폐업!$C$5:$C$293,시도_소아과개폐업!$A$5:$A$293,$D2103,시도_소아과개폐업!$B$5:$B$293,$B2103)</f>
        <v>31</v>
      </c>
      <c r="AU2103" s="14" t="n">
        <f aca="false">SUMIFS(시도_소아과개폐업!$D$5:$D$293,시도_소아과개폐업!$A$5:$A$293,$D2103,시도_소아과개폐업!$B$5:$B$293,$B2103)</f>
        <v>36</v>
      </c>
      <c r="AV2103" s="14" t="n">
        <f aca="false">SUMIFS(시도_소아과개폐업!$F$5:$F$293,시도_소아과개폐업!$A$5:$A$293,$D2103,시도_소아과개폐업!$B$5:$B$293,$B2103)</f>
        <v>-5</v>
      </c>
      <c r="AW2103" s="15" t="n">
        <f aca="false">SUMIFS(시도_소아과개폐업!$G$5:$G$293,시도_소아과개폐업!$A$5:$A$293,$D2103,시도_소아과개폐업!$B$5:$B$293,$B2103)</f>
        <v>0.25531914893617</v>
      </c>
      <c r="AX2103" s="14" t="n">
        <f aca="false">SUMIFS(시도_소아과개폐업!$H$5:$H$293,시도_소아과개폐업!$A$5:$A$293,$D2103,시도_소아과개폐업!$B$5:$B$293,$B2103)</f>
        <v>78</v>
      </c>
      <c r="AY2103" s="14" t="n">
        <f aca="false">SUMIFS(시군구_병원급!$E$5:$E$3668,시군구_병원급!$A$5:$A$3668,$A2103,시군구_병원급!$D$5:$D$3668,$D2103)</f>
        <v>5</v>
      </c>
      <c r="AZ2103" s="14" t="n">
        <f aca="false">SUMIFS(시군구_병원급!$F$5:$F$3668,시군구_병원급!$A$5:$A$3668,$A2103,시군구_병원급!$D$5:$D$3668,$D2103)</f>
        <v>1</v>
      </c>
      <c r="BA2103" s="14" t="n">
        <f aca="false">SUMIFS(시군구_병원급!$G$5:$G$3668,시군구_병원급!$A$5:$A$3668,$A2103,시군구_병원급!$D$5:$D$3668,$D2103)</f>
        <v>5</v>
      </c>
      <c r="BB2103" s="14" t="n">
        <f aca="false">SUMIFS(시군구_병원급!$H$5:$H$3668,시군구_병원급!$A$5:$A$3668,$A2103,시군구_병원급!$D$5:$D$3668,$D2103)</f>
        <v>13</v>
      </c>
      <c r="BC2103" s="16" t="n">
        <f aca="false">K2103+AY2103</f>
        <v>11</v>
      </c>
      <c r="BD2103" s="17" t="n">
        <f aca="false">IF(E2103=0,"",(K2103+AY2103)/E2103*1000)</f>
        <v>1.83028286189684</v>
      </c>
      <c r="BE2103" s="16" t="n">
        <f aca="false">AY2103-SUMIFS(시군구_병원급!$E$5:$E$3668,시군구_병원급!$A$5:$A$3668,$A2103,시군구_병원급!$D$5:$D$3668,$D2103-3)</f>
        <v>0</v>
      </c>
      <c r="BF2103" s="16" t="n">
        <f aca="false">IF(AY2103=0,1,0)</f>
        <v>0</v>
      </c>
      <c r="BG2103" s="16" t="n">
        <f aca="false">IF(K2103+AY2103=0,1,0)</f>
        <v>0</v>
      </c>
      <c r="BH2103" s="16" t="n">
        <f aca="false">AF2103+AG2103+AH2103</f>
        <v>11</v>
      </c>
      <c r="BI2103" s="18" t="n">
        <f aca="false">IF(H2103=0,"",BH2103/H2103)</f>
        <v>0.0964912280701754</v>
      </c>
      <c r="BJ2103" s="16" t="n">
        <f aca="false">IF(AP2103="","",AP2103+AN2103)</f>
        <v>10</v>
      </c>
    </row>
    <row r="2104" customFormat="false" ht="15" hidden="false" customHeight="true" outlineLevel="0" collapsed="false">
      <c r="A2104" s="9" t="s">
        <v>145</v>
      </c>
      <c r="B2104" s="10" t="s">
        <v>146</v>
      </c>
      <c r="C2104" s="10" t="s">
        <v>67</v>
      </c>
      <c r="D2104" s="9" t="n">
        <v>2025</v>
      </c>
      <c r="E2104" s="11" t="n">
        <v>4902</v>
      </c>
      <c r="F2104" s="11" t="n">
        <v>935</v>
      </c>
      <c r="G2104" s="11" t="n">
        <v>921</v>
      </c>
      <c r="H2104" s="11" t="n">
        <v>38</v>
      </c>
      <c r="I2104" s="11" t="n">
        <v>2084</v>
      </c>
      <c r="J2104" s="11" t="n">
        <v>1905</v>
      </c>
      <c r="K2104" s="11" t="n">
        <v>5</v>
      </c>
      <c r="L2104" s="12" t="n">
        <v>7.75193798449612</v>
      </c>
      <c r="M2104" s="12" t="n">
        <v>1.01999184006528</v>
      </c>
      <c r="N2104" s="13" t="n">
        <v>0.914107485604607</v>
      </c>
      <c r="O2104" s="13" t="n">
        <v>0.425132598939209</v>
      </c>
      <c r="P2104" s="13" t="n">
        <v>0.187882496940025</v>
      </c>
      <c r="Q2104" s="13" t="n">
        <v>0.570650432553669</v>
      </c>
      <c r="R2104" s="13" t="n">
        <v>1.05580357142857</v>
      </c>
      <c r="S2104" s="11" t="n">
        <v>1</v>
      </c>
      <c r="T2104" s="13" t="n">
        <v>0.0857142857142856</v>
      </c>
      <c r="U2104" s="13" t="n">
        <v>0.0781169167097775</v>
      </c>
      <c r="V2104" s="11" t="n">
        <v>0</v>
      </c>
      <c r="W2104" s="13"/>
      <c r="X2104" s="11"/>
      <c r="Y2104" s="11"/>
      <c r="Z2104" s="11"/>
      <c r="AA2104" s="11"/>
      <c r="AB2104" s="10" t="s">
        <v>516</v>
      </c>
      <c r="AC2104" s="11" t="n">
        <v>20</v>
      </c>
      <c r="AD2104" s="11" t="n">
        <v>11</v>
      </c>
      <c r="AE2104" s="11" t="n">
        <v>3</v>
      </c>
      <c r="AF2104" s="11" t="n">
        <v>2</v>
      </c>
      <c r="AG2104" s="11" t="n">
        <v>2</v>
      </c>
      <c r="AH2104" s="11" t="n">
        <v>0</v>
      </c>
      <c r="AI2104" s="13" t="n">
        <v>0.526315789473684</v>
      </c>
      <c r="AJ2104" s="13" t="n">
        <v>0.289473684210526</v>
      </c>
      <c r="AK2104" s="13" t="n">
        <v>0.0789473684210526</v>
      </c>
      <c r="AL2104" s="13" t="n">
        <v>0.0526315789473684</v>
      </c>
      <c r="AM2104" s="13" t="n">
        <v>0.0526315789473684</v>
      </c>
      <c r="AN2104" s="11" t="n">
        <v>0</v>
      </c>
      <c r="AO2104" s="13" t="n">
        <v>0</v>
      </c>
      <c r="AP2104" s="11" t="n">
        <v>1</v>
      </c>
      <c r="AQ2104" s="11" t="n">
        <v>3</v>
      </c>
      <c r="AR2104" s="13" t="n">
        <v>0.0277777777777778</v>
      </c>
      <c r="AS2104" s="13" t="n">
        <v>0.0833333333333333</v>
      </c>
      <c r="AT2104" s="14" t="n">
        <f aca="false">SUMIFS(시도_소아과개폐업!$C$5:$C$293,시도_소아과개폐업!$A$5:$A$293,$D2104,시도_소아과개폐업!$B$5:$B$293,$B2104)</f>
        <v>26</v>
      </c>
      <c r="AU2104" s="14" t="n">
        <f aca="false">SUMIFS(시도_소아과개폐업!$D$5:$D$293,시도_소아과개폐업!$A$5:$A$293,$D2104,시도_소아과개폐업!$B$5:$B$293,$B2104)</f>
        <v>10</v>
      </c>
      <c r="AV2104" s="14" t="n">
        <f aca="false">SUMIFS(시도_소아과개폐업!$F$5:$F$293,시도_소아과개폐업!$A$5:$A$293,$D2104,시도_소아과개폐업!$B$5:$B$293,$B2104)</f>
        <v>16</v>
      </c>
      <c r="AW2104" s="15" t="n">
        <f aca="false">SUMIFS(시도_소아과개폐업!$G$5:$G$293,시도_소아과개폐업!$A$5:$A$293,$D2104,시도_소아과개폐업!$B$5:$B$293,$B2104)</f>
        <v>0.0847457627118644</v>
      </c>
      <c r="AX2104" s="14" t="n">
        <f aca="false">SUMIFS(시도_소아과개폐업!$H$5:$H$293,시도_소아과개폐업!$A$5:$A$293,$D2104,시도_소아과개폐업!$B$5:$B$293,$B2104)</f>
        <v>40</v>
      </c>
      <c r="AY2104" s="14" t="n">
        <f aca="false">SUMIFS(시군구_병원급!$E$5:$E$3668,시군구_병원급!$A$5:$A$3668,$A2104,시군구_병원급!$D$5:$D$3668,$D2104)</f>
        <v>5</v>
      </c>
      <c r="AZ2104" s="14" t="n">
        <f aca="false">SUMIFS(시군구_병원급!$F$5:$F$3668,시군구_병원급!$A$5:$A$3668,$A2104,시군구_병원급!$D$5:$D$3668,$D2104)</f>
        <v>3</v>
      </c>
      <c r="BA2104" s="14" t="n">
        <f aca="false">SUMIFS(시군구_병원급!$G$5:$G$3668,시군구_병원급!$A$5:$A$3668,$A2104,시군구_병원급!$D$5:$D$3668,$D2104)</f>
        <v>14</v>
      </c>
      <c r="BB2104" s="14" t="n">
        <f aca="false">SUMIFS(시군구_병원급!$H$5:$H$3668,시군구_병원급!$A$5:$A$3668,$A2104,시군구_병원급!$D$5:$D$3668,$D2104)</f>
        <v>21</v>
      </c>
      <c r="BC2104" s="16" t="n">
        <f aca="false">K2104+AY2104</f>
        <v>10</v>
      </c>
      <c r="BD2104" s="17" t="n">
        <f aca="false">IF(E2104=0,"",(K2104+AY2104)/E2104*1000)</f>
        <v>2.03998368013056</v>
      </c>
      <c r="BE2104" s="16" t="n">
        <f aca="false">AY2104-SUMIFS(시군구_병원급!$E$5:$E$3668,시군구_병원급!$A$5:$A$3668,$A2104,시군구_병원급!$D$5:$D$3668,$D2104-3)</f>
        <v>0</v>
      </c>
      <c r="BF2104" s="16" t="n">
        <f aca="false">IF(AY2104=0,1,0)</f>
        <v>0</v>
      </c>
      <c r="BG2104" s="16" t="n">
        <f aca="false">IF(K2104+AY2104=0,1,0)</f>
        <v>0</v>
      </c>
      <c r="BH2104" s="16" t="n">
        <f aca="false">AF2104+AG2104+AH2104</f>
        <v>4</v>
      </c>
      <c r="BI2104" s="18" t="n">
        <f aca="false">IF(H2104=0,"",BH2104/H2104)</f>
        <v>0.105263157894737</v>
      </c>
      <c r="BJ2104" s="16" t="n">
        <f aca="false">IF(AP2104="","",AP2104+AN2104)</f>
        <v>1</v>
      </c>
    </row>
    <row r="2105" customFormat="false" ht="15" hidden="false" customHeight="true" outlineLevel="0" collapsed="false">
      <c r="A2105" s="9" t="s">
        <v>147</v>
      </c>
      <c r="B2105" s="10" t="s">
        <v>146</v>
      </c>
      <c r="C2105" s="10" t="s">
        <v>119</v>
      </c>
      <c r="D2105" s="9" t="n">
        <v>2025</v>
      </c>
      <c r="E2105" s="11" t="n">
        <v>10207</v>
      </c>
      <c r="F2105" s="11" t="n">
        <v>1729</v>
      </c>
      <c r="G2105" s="11" t="n">
        <v>1743</v>
      </c>
      <c r="H2105" s="11" t="n">
        <v>162</v>
      </c>
      <c r="I2105" s="11" t="n">
        <v>8474</v>
      </c>
      <c r="J2105" s="11" t="n">
        <v>5064</v>
      </c>
      <c r="K2105" s="11" t="n">
        <v>19</v>
      </c>
      <c r="L2105" s="12" t="n">
        <v>15.871460762222</v>
      </c>
      <c r="M2105" s="12" t="n">
        <v>1.86146762026061</v>
      </c>
      <c r="N2105" s="13" t="n">
        <v>0.597592636299268</v>
      </c>
      <c r="O2105" s="13" t="n">
        <v>0.83021455863623</v>
      </c>
      <c r="P2105" s="13" t="n">
        <v>0.170765161163907</v>
      </c>
      <c r="Q2105" s="13" t="n">
        <v>-0.133457848713813</v>
      </c>
      <c r="R2105" s="13" t="n">
        <v>0.0934755332496864</v>
      </c>
      <c r="S2105" s="11" t="n">
        <v>0</v>
      </c>
      <c r="T2105" s="13" t="n">
        <v>-0.0689655172413793</v>
      </c>
      <c r="U2105" s="13" t="n">
        <v>-0.0640600839407997</v>
      </c>
      <c r="V2105" s="11" t="n">
        <v>0</v>
      </c>
      <c r="W2105" s="13"/>
      <c r="X2105" s="11"/>
      <c r="Y2105" s="11"/>
      <c r="Z2105" s="11"/>
      <c r="AA2105" s="11"/>
      <c r="AB2105" s="10" t="s">
        <v>516</v>
      </c>
      <c r="AC2105" s="11" t="n">
        <v>49</v>
      </c>
      <c r="AD2105" s="11" t="n">
        <v>59</v>
      </c>
      <c r="AE2105" s="11" t="n">
        <v>29</v>
      </c>
      <c r="AF2105" s="11" t="n">
        <v>10</v>
      </c>
      <c r="AG2105" s="11" t="n">
        <v>15</v>
      </c>
      <c r="AH2105" s="11" t="n">
        <v>0</v>
      </c>
      <c r="AI2105" s="13" t="n">
        <v>0.302469135802469</v>
      </c>
      <c r="AJ2105" s="13" t="n">
        <v>0.364197530864198</v>
      </c>
      <c r="AK2105" s="13" t="n">
        <v>0.179012345679012</v>
      </c>
      <c r="AL2105" s="13" t="n">
        <v>0.0617283950617284</v>
      </c>
      <c r="AM2105" s="13" t="n">
        <v>0.0925925925925926</v>
      </c>
      <c r="AN2105" s="11" t="n">
        <v>7</v>
      </c>
      <c r="AO2105" s="13" t="n">
        <v>0.0414201183431953</v>
      </c>
      <c r="AP2105" s="11" t="n">
        <v>18</v>
      </c>
      <c r="AQ2105" s="11" t="n">
        <v>3</v>
      </c>
      <c r="AR2105" s="13" t="n">
        <v>0.0978260869565217</v>
      </c>
      <c r="AS2105" s="13" t="n">
        <v>0.016304347826087</v>
      </c>
      <c r="AT2105" s="14" t="n">
        <f aca="false">SUMIFS(시도_소아과개폐업!$C$5:$C$293,시도_소아과개폐업!$A$5:$A$293,$D2105,시도_소아과개폐업!$B$5:$B$293,$B2105)</f>
        <v>26</v>
      </c>
      <c r="AU2105" s="14" t="n">
        <f aca="false">SUMIFS(시도_소아과개폐업!$D$5:$D$293,시도_소아과개폐업!$A$5:$A$293,$D2105,시도_소아과개폐업!$B$5:$B$293,$B2105)</f>
        <v>10</v>
      </c>
      <c r="AV2105" s="14" t="n">
        <f aca="false">SUMIFS(시도_소아과개폐업!$F$5:$F$293,시도_소아과개폐업!$A$5:$A$293,$D2105,시도_소아과개폐업!$B$5:$B$293,$B2105)</f>
        <v>16</v>
      </c>
      <c r="AW2105" s="15" t="n">
        <f aca="false">SUMIFS(시도_소아과개폐업!$G$5:$G$293,시도_소아과개폐업!$A$5:$A$293,$D2105,시도_소아과개폐업!$B$5:$B$293,$B2105)</f>
        <v>0.0847457627118644</v>
      </c>
      <c r="AX2105" s="14" t="n">
        <f aca="false">SUMIFS(시도_소아과개폐업!$H$5:$H$293,시도_소아과개폐업!$A$5:$A$293,$D2105,시도_소아과개폐업!$B$5:$B$293,$B2105)</f>
        <v>40</v>
      </c>
      <c r="AY2105" s="14" t="n">
        <f aca="false">SUMIFS(시군구_병원급!$E$5:$E$3668,시군구_병원급!$A$5:$A$3668,$A2105,시군구_병원급!$D$5:$D$3668,$D2105)</f>
        <v>4</v>
      </c>
      <c r="AZ2105" s="14" t="n">
        <f aca="false">SUMIFS(시군구_병원급!$F$5:$F$3668,시군구_병원급!$A$5:$A$3668,$A2105,시군구_병원급!$D$5:$D$3668,$D2105)</f>
        <v>2</v>
      </c>
      <c r="BA2105" s="14" t="n">
        <f aca="false">SUMIFS(시군구_병원급!$G$5:$G$3668,시군구_병원급!$A$5:$A$3668,$A2105,시군구_병원급!$D$5:$D$3668,$D2105)</f>
        <v>8</v>
      </c>
      <c r="BB2105" s="14" t="n">
        <f aca="false">SUMIFS(시군구_병원급!$H$5:$H$3668,시군구_병원급!$A$5:$A$3668,$A2105,시군구_병원급!$D$5:$D$3668,$D2105)</f>
        <v>23</v>
      </c>
      <c r="BC2105" s="16" t="n">
        <f aca="false">K2105+AY2105</f>
        <v>23</v>
      </c>
      <c r="BD2105" s="17" t="n">
        <f aca="false">IF(E2105=0,"",(K2105+AY2105)/E2105*1000)</f>
        <v>2.25335554031547</v>
      </c>
      <c r="BE2105" s="16" t="n">
        <f aca="false">AY2105-SUMIFS(시군구_병원급!$E$5:$E$3668,시군구_병원급!$A$5:$A$3668,$A2105,시군구_병원급!$D$5:$D$3668,$D2105-3)</f>
        <v>-2</v>
      </c>
      <c r="BF2105" s="16" t="n">
        <f aca="false">IF(AY2105=0,1,0)</f>
        <v>0</v>
      </c>
      <c r="BG2105" s="16" t="n">
        <f aca="false">IF(K2105+AY2105=0,1,0)</f>
        <v>0</v>
      </c>
      <c r="BH2105" s="16" t="n">
        <f aca="false">AF2105+AG2105+AH2105</f>
        <v>25</v>
      </c>
      <c r="BI2105" s="18" t="n">
        <f aca="false">IF(H2105=0,"",BH2105/H2105)</f>
        <v>0.154320987654321</v>
      </c>
      <c r="BJ2105" s="16" t="n">
        <f aca="false">IF(AP2105="","",AP2105+AN2105)</f>
        <v>25</v>
      </c>
    </row>
    <row r="2106" customFormat="false" ht="15" hidden="false" customHeight="true" outlineLevel="0" collapsed="false">
      <c r="A2106" s="9" t="s">
        <v>148</v>
      </c>
      <c r="B2106" s="10" t="s">
        <v>146</v>
      </c>
      <c r="C2106" s="10" t="s">
        <v>117</v>
      </c>
      <c r="D2106" s="9" t="n">
        <v>2025</v>
      </c>
      <c r="E2106" s="11" t="n">
        <v>3742</v>
      </c>
      <c r="F2106" s="11" t="n">
        <v>692</v>
      </c>
      <c r="G2106" s="11" t="n">
        <v>659</v>
      </c>
      <c r="H2106" s="11" t="n">
        <v>62</v>
      </c>
      <c r="I2106" s="11" t="n">
        <v>3697</v>
      </c>
      <c r="J2106" s="11" t="n">
        <v>2708</v>
      </c>
      <c r="K2106" s="11" t="n">
        <v>3</v>
      </c>
      <c r="L2106" s="12" t="n">
        <v>16.5686798503474</v>
      </c>
      <c r="M2106" s="12" t="n">
        <v>0.801710315339391</v>
      </c>
      <c r="N2106" s="13" t="n">
        <v>0.732485799296727</v>
      </c>
      <c r="O2106" s="13" t="n">
        <v>0.987974345269909</v>
      </c>
      <c r="P2106" s="13" t="n">
        <v>0.176109032602886</v>
      </c>
      <c r="Q2106" s="13" t="n">
        <v>0.271059782608696</v>
      </c>
      <c r="R2106" s="13" t="n">
        <v>0.89367816091954</v>
      </c>
      <c r="S2106" s="11" t="n">
        <v>0</v>
      </c>
      <c r="T2106" s="13" t="n">
        <v>0.0508474576271187</v>
      </c>
      <c r="U2106" s="13" t="n">
        <v>0.0384831460674158</v>
      </c>
      <c r="V2106" s="11" t="n">
        <v>0</v>
      </c>
      <c r="W2106" s="13"/>
      <c r="X2106" s="11"/>
      <c r="Y2106" s="11"/>
      <c r="Z2106" s="11"/>
      <c r="AA2106" s="11"/>
      <c r="AB2106" s="10" t="s">
        <v>516</v>
      </c>
      <c r="AC2106" s="11" t="n">
        <v>23</v>
      </c>
      <c r="AD2106" s="11" t="n">
        <v>22</v>
      </c>
      <c r="AE2106" s="11" t="n">
        <v>9</v>
      </c>
      <c r="AF2106" s="11" t="n">
        <v>2</v>
      </c>
      <c r="AG2106" s="11" t="n">
        <v>6</v>
      </c>
      <c r="AH2106" s="11" t="n">
        <v>0</v>
      </c>
      <c r="AI2106" s="13" t="n">
        <v>0.370967741935484</v>
      </c>
      <c r="AJ2106" s="13" t="n">
        <v>0.354838709677419</v>
      </c>
      <c r="AK2106" s="13" t="n">
        <v>0.145161290322581</v>
      </c>
      <c r="AL2106" s="13" t="n">
        <v>0.032258064516129</v>
      </c>
      <c r="AM2106" s="13" t="n">
        <v>0.0967741935483871</v>
      </c>
      <c r="AN2106" s="11" t="n">
        <v>2</v>
      </c>
      <c r="AO2106" s="13" t="n">
        <v>0.03125</v>
      </c>
      <c r="AP2106" s="11" t="n">
        <v>1</v>
      </c>
      <c r="AQ2106" s="11" t="n">
        <v>4</v>
      </c>
      <c r="AR2106" s="13" t="n">
        <v>0.0163934426229508</v>
      </c>
      <c r="AS2106" s="13" t="n">
        <v>0.0655737704918033</v>
      </c>
      <c r="AT2106" s="14" t="n">
        <f aca="false">SUMIFS(시도_소아과개폐업!$C$5:$C$293,시도_소아과개폐업!$A$5:$A$293,$D2106,시도_소아과개폐업!$B$5:$B$293,$B2106)</f>
        <v>26</v>
      </c>
      <c r="AU2106" s="14" t="n">
        <f aca="false">SUMIFS(시도_소아과개폐업!$D$5:$D$293,시도_소아과개폐업!$A$5:$A$293,$D2106,시도_소아과개폐업!$B$5:$B$293,$B2106)</f>
        <v>10</v>
      </c>
      <c r="AV2106" s="14" t="n">
        <f aca="false">SUMIFS(시도_소아과개폐업!$F$5:$F$293,시도_소아과개폐업!$A$5:$A$293,$D2106,시도_소아과개폐업!$B$5:$B$293,$B2106)</f>
        <v>16</v>
      </c>
      <c r="AW2106" s="15" t="n">
        <f aca="false">SUMIFS(시도_소아과개폐업!$G$5:$G$293,시도_소아과개폐업!$A$5:$A$293,$D2106,시도_소아과개폐업!$B$5:$B$293,$B2106)</f>
        <v>0.0847457627118644</v>
      </c>
      <c r="AX2106" s="14" t="n">
        <f aca="false">SUMIFS(시도_소아과개폐업!$H$5:$H$293,시도_소아과개폐업!$A$5:$A$293,$D2106,시도_소아과개폐업!$B$5:$B$293,$B2106)</f>
        <v>40</v>
      </c>
      <c r="AY2106" s="14" t="n">
        <f aca="false">SUMIFS(시군구_병원급!$E$5:$E$3668,시군구_병원급!$A$5:$A$3668,$A2106,시군구_병원급!$D$5:$D$3668,$D2106)</f>
        <v>10</v>
      </c>
      <c r="AZ2106" s="14" t="n">
        <f aca="false">SUMIFS(시군구_병원급!$F$5:$F$3668,시군구_병원급!$A$5:$A$3668,$A2106,시군구_병원급!$D$5:$D$3668,$D2106)</f>
        <v>3</v>
      </c>
      <c r="BA2106" s="14" t="n">
        <f aca="false">SUMIFS(시군구_병원급!$G$5:$G$3668,시군구_병원급!$A$5:$A$3668,$A2106,시군구_병원급!$D$5:$D$3668,$D2106)</f>
        <v>11</v>
      </c>
      <c r="BB2106" s="14" t="n">
        <f aca="false">SUMIFS(시군구_병원급!$H$5:$H$3668,시군구_병원급!$A$5:$A$3668,$A2106,시군구_병원급!$D$5:$D$3668,$D2106)</f>
        <v>24</v>
      </c>
      <c r="BC2106" s="16" t="n">
        <f aca="false">K2106+AY2106</f>
        <v>13</v>
      </c>
      <c r="BD2106" s="17" t="n">
        <f aca="false">IF(E2106=0,"",(K2106+AY2106)/E2106*1000)</f>
        <v>3.47407803313736</v>
      </c>
      <c r="BE2106" s="16" t="n">
        <f aca="false">AY2106-SUMIFS(시군구_병원급!$E$5:$E$3668,시군구_병원급!$A$5:$A$3668,$A2106,시군구_병원급!$D$5:$D$3668,$D2106-3)</f>
        <v>1</v>
      </c>
      <c r="BF2106" s="16" t="n">
        <f aca="false">IF(AY2106=0,1,0)</f>
        <v>0</v>
      </c>
      <c r="BG2106" s="16" t="n">
        <f aca="false">IF(K2106+AY2106=0,1,0)</f>
        <v>0</v>
      </c>
      <c r="BH2106" s="16" t="n">
        <f aca="false">AF2106+AG2106+AH2106</f>
        <v>8</v>
      </c>
      <c r="BI2106" s="18" t="n">
        <f aca="false">IF(H2106=0,"",BH2106/H2106)</f>
        <v>0.129032258064516</v>
      </c>
      <c r="BJ2106" s="16" t="n">
        <f aca="false">IF(AP2106="","",AP2106+AN2106)</f>
        <v>3</v>
      </c>
    </row>
    <row r="2107" customFormat="false" ht="15" hidden="false" customHeight="true" outlineLevel="0" collapsed="false">
      <c r="A2107" s="9" t="s">
        <v>149</v>
      </c>
      <c r="B2107" s="10" t="s">
        <v>146</v>
      </c>
      <c r="C2107" s="10" t="s">
        <v>127</v>
      </c>
      <c r="D2107" s="9" t="n">
        <v>2025</v>
      </c>
      <c r="E2107" s="11" t="n">
        <v>2827</v>
      </c>
      <c r="F2107" s="11" t="n">
        <v>510</v>
      </c>
      <c r="G2107" s="11" t="n">
        <v>509</v>
      </c>
      <c r="H2107" s="11" t="n">
        <v>44</v>
      </c>
      <c r="I2107" s="11" t="n">
        <v>2848</v>
      </c>
      <c r="J2107" s="11" t="n">
        <v>1556</v>
      </c>
      <c r="K2107" s="11" t="n">
        <v>4</v>
      </c>
      <c r="L2107" s="12" t="n">
        <v>15.5642023346304</v>
      </c>
      <c r="M2107" s="12" t="n">
        <v>1.4149274849664</v>
      </c>
      <c r="N2107" s="13" t="n">
        <v>0.546348314606742</v>
      </c>
      <c r="O2107" s="13" t="n">
        <v>1.00742836929607</v>
      </c>
      <c r="P2107" s="13" t="n">
        <v>0.180049522461974</v>
      </c>
      <c r="Q2107" s="13" t="n">
        <v>-0.0944907110826393</v>
      </c>
      <c r="R2107" s="13" t="n">
        <v>0.26302729528536</v>
      </c>
      <c r="S2107" s="11" t="n">
        <v>-1</v>
      </c>
      <c r="T2107" s="13" t="n">
        <v>0</v>
      </c>
      <c r="U2107" s="13" t="n">
        <v>0.0763416477702192</v>
      </c>
      <c r="V2107" s="11" t="n">
        <v>0</v>
      </c>
      <c r="W2107" s="13"/>
      <c r="X2107" s="11"/>
      <c r="Y2107" s="11"/>
      <c r="Z2107" s="11"/>
      <c r="AA2107" s="11"/>
      <c r="AB2107" s="10" t="s">
        <v>516</v>
      </c>
      <c r="AC2107" s="11" t="n">
        <v>16</v>
      </c>
      <c r="AD2107" s="11" t="n">
        <v>8</v>
      </c>
      <c r="AE2107" s="11" t="n">
        <v>2</v>
      </c>
      <c r="AF2107" s="11" t="n">
        <v>3</v>
      </c>
      <c r="AG2107" s="11" t="n">
        <v>14</v>
      </c>
      <c r="AH2107" s="11" t="n">
        <v>1</v>
      </c>
      <c r="AI2107" s="13" t="n">
        <v>0.363636363636364</v>
      </c>
      <c r="AJ2107" s="13" t="n">
        <v>0.181818181818182</v>
      </c>
      <c r="AK2107" s="13" t="n">
        <v>0.0454545454545455</v>
      </c>
      <c r="AL2107" s="13" t="n">
        <v>0.0681818181818182</v>
      </c>
      <c r="AM2107" s="13" t="n">
        <v>0.318181818181818</v>
      </c>
      <c r="AN2107" s="11" t="n">
        <v>1</v>
      </c>
      <c r="AO2107" s="13" t="n">
        <v>0.0222222222222222</v>
      </c>
      <c r="AP2107" s="11" t="n">
        <v>2</v>
      </c>
      <c r="AQ2107" s="11" t="n">
        <v>1</v>
      </c>
      <c r="AR2107" s="13" t="n">
        <v>0.0434782608695652</v>
      </c>
      <c r="AS2107" s="13" t="n">
        <v>0.0217391304347826</v>
      </c>
      <c r="AT2107" s="14" t="n">
        <f aca="false">SUMIFS(시도_소아과개폐업!$C$5:$C$293,시도_소아과개폐업!$A$5:$A$293,$D2107,시도_소아과개폐업!$B$5:$B$293,$B2107)</f>
        <v>26</v>
      </c>
      <c r="AU2107" s="14" t="n">
        <f aca="false">SUMIFS(시도_소아과개폐업!$D$5:$D$293,시도_소아과개폐업!$A$5:$A$293,$D2107,시도_소아과개폐업!$B$5:$B$293,$B2107)</f>
        <v>10</v>
      </c>
      <c r="AV2107" s="14" t="n">
        <f aca="false">SUMIFS(시도_소아과개폐업!$F$5:$F$293,시도_소아과개폐업!$A$5:$A$293,$D2107,시도_소아과개폐업!$B$5:$B$293,$B2107)</f>
        <v>16</v>
      </c>
      <c r="AW2107" s="15" t="n">
        <f aca="false">SUMIFS(시도_소아과개폐업!$G$5:$G$293,시도_소아과개폐업!$A$5:$A$293,$D2107,시도_소아과개폐업!$B$5:$B$293,$B2107)</f>
        <v>0.0847457627118644</v>
      </c>
      <c r="AX2107" s="14" t="n">
        <f aca="false">SUMIFS(시도_소아과개폐업!$H$5:$H$293,시도_소아과개폐업!$A$5:$A$293,$D2107,시도_소아과개폐업!$B$5:$B$293,$B2107)</f>
        <v>40</v>
      </c>
      <c r="AY2107" s="14" t="n">
        <f aca="false">SUMIFS(시군구_병원급!$E$5:$E$3668,시군구_병원급!$A$5:$A$3668,$A2107,시군구_병원급!$D$5:$D$3668,$D2107)</f>
        <v>5</v>
      </c>
      <c r="AZ2107" s="14" t="n">
        <f aca="false">SUMIFS(시군구_병원급!$F$5:$F$3668,시군구_병원급!$A$5:$A$3668,$A2107,시군구_병원급!$D$5:$D$3668,$D2107)</f>
        <v>3</v>
      </c>
      <c r="BA2107" s="14" t="n">
        <f aca="false">SUMIFS(시군구_병원급!$G$5:$G$3668,시군구_병원급!$A$5:$A$3668,$A2107,시군구_병원급!$D$5:$D$3668,$D2107)</f>
        <v>9</v>
      </c>
      <c r="BB2107" s="14" t="n">
        <f aca="false">SUMIFS(시군구_병원급!$H$5:$H$3668,시군구_병원급!$A$5:$A$3668,$A2107,시군구_병원급!$D$5:$D$3668,$D2107)</f>
        <v>17</v>
      </c>
      <c r="BC2107" s="16" t="n">
        <f aca="false">K2107+AY2107</f>
        <v>9</v>
      </c>
      <c r="BD2107" s="17" t="n">
        <f aca="false">IF(E2107=0,"",(K2107+AY2107)/E2107*1000)</f>
        <v>3.18358684117439</v>
      </c>
      <c r="BE2107" s="16" t="n">
        <f aca="false">AY2107-SUMIFS(시군구_병원급!$E$5:$E$3668,시군구_병원급!$A$5:$A$3668,$A2107,시군구_병원급!$D$5:$D$3668,$D2107-3)</f>
        <v>-1</v>
      </c>
      <c r="BF2107" s="16" t="n">
        <f aca="false">IF(AY2107=0,1,0)</f>
        <v>0</v>
      </c>
      <c r="BG2107" s="16" t="n">
        <f aca="false">IF(K2107+AY2107=0,1,0)</f>
        <v>0</v>
      </c>
      <c r="BH2107" s="16" t="n">
        <f aca="false">AF2107+AG2107+AH2107</f>
        <v>18</v>
      </c>
      <c r="BI2107" s="18" t="n">
        <f aca="false">IF(H2107=0,"",BH2107/H2107)</f>
        <v>0.409090909090909</v>
      </c>
      <c r="BJ2107" s="16" t="n">
        <f aca="false">IF(AP2107="","",AP2107+AN2107)</f>
        <v>3</v>
      </c>
    </row>
    <row r="2108" customFormat="false" ht="15" hidden="false" customHeight="true" outlineLevel="0" collapsed="false">
      <c r="A2108" s="9" t="s">
        <v>150</v>
      </c>
      <c r="B2108" s="10" t="s">
        <v>146</v>
      </c>
      <c r="C2108" s="10" t="s">
        <v>129</v>
      </c>
      <c r="D2108" s="9" t="n">
        <v>2025</v>
      </c>
      <c r="E2108" s="11" t="n">
        <v>10964</v>
      </c>
      <c r="F2108" s="11" t="n">
        <v>1768</v>
      </c>
      <c r="G2108" s="11" t="n">
        <v>1774</v>
      </c>
      <c r="H2108" s="11" t="n">
        <v>173</v>
      </c>
      <c r="I2108" s="11" t="n">
        <v>8988</v>
      </c>
      <c r="J2108" s="11" t="n">
        <v>5893</v>
      </c>
      <c r="K2108" s="11" t="n">
        <v>19</v>
      </c>
      <c r="L2108" s="12" t="n">
        <v>15.7789128055454</v>
      </c>
      <c r="M2108" s="12" t="n">
        <v>1.73294418095586</v>
      </c>
      <c r="N2108" s="13" t="n">
        <v>0.655651980418336</v>
      </c>
      <c r="O2108" s="13" t="n">
        <v>0.819773805180591</v>
      </c>
      <c r="P2108" s="13" t="n">
        <v>0.161802261948194</v>
      </c>
      <c r="Q2108" s="13" t="n">
        <v>-0.243653421633554</v>
      </c>
      <c r="R2108" s="13" t="n">
        <v>-0.0958205912334352</v>
      </c>
      <c r="S2108" s="11" t="n">
        <v>3</v>
      </c>
      <c r="T2108" s="13" t="n">
        <v>-0.0441988950276243</v>
      </c>
      <c r="U2108" s="13" t="n">
        <v>-0.0336522954521019</v>
      </c>
      <c r="V2108" s="11" t="n">
        <v>0</v>
      </c>
      <c r="W2108" s="13"/>
      <c r="X2108" s="11"/>
      <c r="Y2108" s="11"/>
      <c r="Z2108" s="11"/>
      <c r="AA2108" s="11"/>
      <c r="AB2108" s="10" t="s">
        <v>516</v>
      </c>
      <c r="AC2108" s="11" t="n">
        <v>41</v>
      </c>
      <c r="AD2108" s="11" t="n">
        <v>63</v>
      </c>
      <c r="AE2108" s="11" t="n">
        <v>43</v>
      </c>
      <c r="AF2108" s="11" t="n">
        <v>6</v>
      </c>
      <c r="AG2108" s="11" t="n">
        <v>19</v>
      </c>
      <c r="AH2108" s="11" t="n">
        <v>1</v>
      </c>
      <c r="AI2108" s="13" t="n">
        <v>0.236994219653179</v>
      </c>
      <c r="AJ2108" s="13" t="n">
        <v>0.364161849710983</v>
      </c>
      <c r="AK2108" s="13" t="n">
        <v>0.248554913294798</v>
      </c>
      <c r="AL2108" s="13" t="n">
        <v>0.0346820809248555</v>
      </c>
      <c r="AM2108" s="13" t="n">
        <v>0.109826589595376</v>
      </c>
      <c r="AN2108" s="11" t="n">
        <v>5</v>
      </c>
      <c r="AO2108" s="13" t="n">
        <v>0.0280898876404494</v>
      </c>
      <c r="AP2108" s="11" t="n">
        <v>16</v>
      </c>
      <c r="AQ2108" s="11" t="n">
        <v>4</v>
      </c>
      <c r="AR2108" s="13" t="n">
        <v>0.0842105263157895</v>
      </c>
      <c r="AS2108" s="13" t="n">
        <v>0.0210526315789474</v>
      </c>
      <c r="AT2108" s="14" t="n">
        <f aca="false">SUMIFS(시도_소아과개폐업!$C$5:$C$293,시도_소아과개폐업!$A$5:$A$293,$D2108,시도_소아과개폐업!$B$5:$B$293,$B2108)</f>
        <v>26</v>
      </c>
      <c r="AU2108" s="14" t="n">
        <f aca="false">SUMIFS(시도_소아과개폐업!$D$5:$D$293,시도_소아과개폐업!$A$5:$A$293,$D2108,시도_소아과개폐업!$B$5:$B$293,$B2108)</f>
        <v>10</v>
      </c>
      <c r="AV2108" s="14" t="n">
        <f aca="false">SUMIFS(시도_소아과개폐업!$F$5:$F$293,시도_소아과개폐업!$A$5:$A$293,$D2108,시도_소아과개폐업!$B$5:$B$293,$B2108)</f>
        <v>16</v>
      </c>
      <c r="AW2108" s="15" t="n">
        <f aca="false">SUMIFS(시도_소아과개폐업!$G$5:$G$293,시도_소아과개폐업!$A$5:$A$293,$D2108,시도_소아과개폐업!$B$5:$B$293,$B2108)</f>
        <v>0.0847457627118644</v>
      </c>
      <c r="AX2108" s="14" t="n">
        <f aca="false">SUMIFS(시도_소아과개폐업!$H$5:$H$293,시도_소아과개폐업!$A$5:$A$293,$D2108,시도_소아과개폐업!$B$5:$B$293,$B2108)</f>
        <v>40</v>
      </c>
      <c r="AY2108" s="14" t="n">
        <f aca="false">SUMIFS(시군구_병원급!$E$5:$E$3668,시군구_병원급!$A$5:$A$3668,$A2108,시군구_병원급!$D$5:$D$3668,$D2108)</f>
        <v>15</v>
      </c>
      <c r="AZ2108" s="14" t="n">
        <f aca="false">SUMIFS(시군구_병원급!$F$5:$F$3668,시군구_병원급!$A$5:$A$3668,$A2108,시군구_병원급!$D$5:$D$3668,$D2108)</f>
        <v>2</v>
      </c>
      <c r="BA2108" s="14" t="n">
        <f aca="false">SUMIFS(시군구_병원급!$G$5:$G$3668,시군구_병원급!$A$5:$A$3668,$A2108,시군구_병원급!$D$5:$D$3668,$D2108)</f>
        <v>23</v>
      </c>
      <c r="BB2108" s="14" t="n">
        <f aca="false">SUMIFS(시군구_병원급!$H$5:$H$3668,시군구_병원급!$A$5:$A$3668,$A2108,시군구_병원급!$D$5:$D$3668,$D2108)</f>
        <v>43</v>
      </c>
      <c r="BC2108" s="16" t="n">
        <f aca="false">K2108+AY2108</f>
        <v>34</v>
      </c>
      <c r="BD2108" s="17" t="n">
        <f aca="false">IF(E2108=0,"",(K2108+AY2108)/E2108*1000)</f>
        <v>3.10105800802627</v>
      </c>
      <c r="BE2108" s="16" t="n">
        <f aca="false">AY2108-SUMIFS(시군구_병원급!$E$5:$E$3668,시군구_병원급!$A$5:$A$3668,$A2108,시군구_병원급!$D$5:$D$3668,$D2108-3)</f>
        <v>2</v>
      </c>
      <c r="BF2108" s="16" t="n">
        <f aca="false">IF(AY2108=0,1,0)</f>
        <v>0</v>
      </c>
      <c r="BG2108" s="16" t="n">
        <f aca="false">IF(K2108+AY2108=0,1,0)</f>
        <v>0</v>
      </c>
      <c r="BH2108" s="16" t="n">
        <f aca="false">AF2108+AG2108+AH2108</f>
        <v>26</v>
      </c>
      <c r="BI2108" s="18" t="n">
        <f aca="false">IF(H2108=0,"",BH2108/H2108)</f>
        <v>0.15028901734104</v>
      </c>
      <c r="BJ2108" s="16" t="n">
        <f aca="false">IF(AP2108="","",AP2108+AN2108)</f>
        <v>21</v>
      </c>
    </row>
    <row r="2109" customFormat="false" ht="15" hidden="false" customHeight="true" outlineLevel="0" collapsed="false">
      <c r="A2109" s="9" t="s">
        <v>151</v>
      </c>
      <c r="B2109" s="10" t="s">
        <v>146</v>
      </c>
      <c r="C2109" s="10" t="s">
        <v>152</v>
      </c>
      <c r="D2109" s="9" t="n">
        <v>2025</v>
      </c>
      <c r="E2109" s="11" t="n">
        <v>10618</v>
      </c>
      <c r="F2109" s="11" t="n">
        <v>1469</v>
      </c>
      <c r="G2109" s="11" t="n">
        <v>1420</v>
      </c>
      <c r="H2109" s="11" t="n">
        <v>133</v>
      </c>
      <c r="I2109" s="11" t="n">
        <v>7648</v>
      </c>
      <c r="J2109" s="11" t="n">
        <v>4853</v>
      </c>
      <c r="K2109" s="11" t="n">
        <v>29</v>
      </c>
      <c r="L2109" s="12" t="n">
        <v>12.5258994160859</v>
      </c>
      <c r="M2109" s="12" t="n">
        <v>2.73121115087587</v>
      </c>
      <c r="N2109" s="13" t="n">
        <v>0.634544979079498</v>
      </c>
      <c r="O2109" s="13" t="n">
        <v>0.720286306272368</v>
      </c>
      <c r="P2109" s="13" t="n">
        <v>0.13373516669806</v>
      </c>
      <c r="Q2109" s="13" t="n">
        <v>-0.0922458750106865</v>
      </c>
      <c r="R2109" s="13" t="n">
        <v>0.00495399858457191</v>
      </c>
      <c r="S2109" s="11" t="n">
        <v>4</v>
      </c>
      <c r="T2109" s="13" t="n">
        <v>-0.0362318840579711</v>
      </c>
      <c r="U2109" s="13" t="n">
        <v>-0.025360010194979</v>
      </c>
      <c r="V2109" s="11" t="n">
        <v>0</v>
      </c>
      <c r="W2109" s="13"/>
      <c r="X2109" s="11"/>
      <c r="Y2109" s="11"/>
      <c r="Z2109" s="11"/>
      <c r="AA2109" s="11"/>
      <c r="AB2109" s="10" t="s">
        <v>516</v>
      </c>
      <c r="AC2109" s="11" t="n">
        <v>60</v>
      </c>
      <c r="AD2109" s="11" t="n">
        <v>24</v>
      </c>
      <c r="AE2109" s="11" t="n">
        <v>12</v>
      </c>
      <c r="AF2109" s="11" t="n">
        <v>8</v>
      </c>
      <c r="AG2109" s="11" t="n">
        <v>28</v>
      </c>
      <c r="AH2109" s="11" t="n">
        <v>1</v>
      </c>
      <c r="AI2109" s="13" t="n">
        <v>0.451127819548872</v>
      </c>
      <c r="AJ2109" s="13" t="n">
        <v>0.180451127819549</v>
      </c>
      <c r="AK2109" s="13" t="n">
        <v>0.0902255639097744</v>
      </c>
      <c r="AL2109" s="13" t="n">
        <v>0.0601503759398496</v>
      </c>
      <c r="AM2109" s="13" t="n">
        <v>0.210526315789474</v>
      </c>
      <c r="AN2109" s="11" t="n">
        <v>3</v>
      </c>
      <c r="AO2109" s="13" t="n">
        <v>0.0220588235294118</v>
      </c>
      <c r="AP2109" s="11" t="n">
        <v>6</v>
      </c>
      <c r="AQ2109" s="11" t="n">
        <v>3</v>
      </c>
      <c r="AR2109" s="13" t="n">
        <v>0.0431654676258993</v>
      </c>
      <c r="AS2109" s="13" t="n">
        <v>0.0215827338129496</v>
      </c>
      <c r="AT2109" s="14" t="n">
        <f aca="false">SUMIFS(시도_소아과개폐업!$C$5:$C$293,시도_소아과개폐업!$A$5:$A$293,$D2109,시도_소아과개폐업!$B$5:$B$293,$B2109)</f>
        <v>26</v>
      </c>
      <c r="AU2109" s="14" t="n">
        <f aca="false">SUMIFS(시도_소아과개폐업!$D$5:$D$293,시도_소아과개폐업!$A$5:$A$293,$D2109,시도_소아과개폐업!$B$5:$B$293,$B2109)</f>
        <v>10</v>
      </c>
      <c r="AV2109" s="14" t="n">
        <f aca="false">SUMIFS(시도_소아과개폐업!$F$5:$F$293,시도_소아과개폐업!$A$5:$A$293,$D2109,시도_소아과개폐업!$B$5:$B$293,$B2109)</f>
        <v>16</v>
      </c>
      <c r="AW2109" s="15" t="n">
        <f aca="false">SUMIFS(시도_소아과개폐업!$G$5:$G$293,시도_소아과개폐업!$A$5:$A$293,$D2109,시도_소아과개폐업!$B$5:$B$293,$B2109)</f>
        <v>0.0847457627118644</v>
      </c>
      <c r="AX2109" s="14" t="n">
        <f aca="false">SUMIFS(시도_소아과개폐업!$H$5:$H$293,시도_소아과개폐업!$A$5:$A$293,$D2109,시도_소아과개폐업!$B$5:$B$293,$B2109)</f>
        <v>40</v>
      </c>
      <c r="AY2109" s="14" t="n">
        <f aca="false">SUMIFS(시군구_병원급!$E$5:$E$3668,시군구_병원급!$A$5:$A$3668,$A2109,시군구_병원급!$D$5:$D$3668,$D2109)</f>
        <v>10</v>
      </c>
      <c r="AZ2109" s="14" t="n">
        <f aca="false">SUMIFS(시군구_병원급!$F$5:$F$3668,시군구_병원급!$A$5:$A$3668,$A2109,시군구_병원급!$D$5:$D$3668,$D2109)</f>
        <v>1</v>
      </c>
      <c r="BA2109" s="14" t="n">
        <f aca="false">SUMIFS(시군구_병원급!$G$5:$G$3668,시군구_병원급!$A$5:$A$3668,$A2109,시군구_병원급!$D$5:$D$3668,$D2109)</f>
        <v>15</v>
      </c>
      <c r="BB2109" s="14" t="n">
        <f aca="false">SUMIFS(시군구_병원급!$H$5:$H$3668,시군구_병원급!$A$5:$A$3668,$A2109,시군구_병원급!$D$5:$D$3668,$D2109)</f>
        <v>36</v>
      </c>
      <c r="BC2109" s="16" t="n">
        <f aca="false">K2109+AY2109</f>
        <v>39</v>
      </c>
      <c r="BD2109" s="17" t="n">
        <f aca="false">IF(E2109=0,"",(K2109+AY2109)/E2109*1000)</f>
        <v>3.67300809945376</v>
      </c>
      <c r="BE2109" s="16" t="n">
        <f aca="false">AY2109-SUMIFS(시군구_병원급!$E$5:$E$3668,시군구_병원급!$A$5:$A$3668,$A2109,시군구_병원급!$D$5:$D$3668,$D2109-3)</f>
        <v>-1</v>
      </c>
      <c r="BF2109" s="16" t="n">
        <f aca="false">IF(AY2109=0,1,0)</f>
        <v>0</v>
      </c>
      <c r="BG2109" s="16" t="n">
        <f aca="false">IF(K2109+AY2109=0,1,0)</f>
        <v>0</v>
      </c>
      <c r="BH2109" s="16" t="n">
        <f aca="false">AF2109+AG2109+AH2109</f>
        <v>37</v>
      </c>
      <c r="BI2109" s="18" t="n">
        <f aca="false">IF(H2109=0,"",BH2109/H2109)</f>
        <v>0.278195488721805</v>
      </c>
      <c r="BJ2109" s="16" t="n">
        <f aca="false">IF(AP2109="","",AP2109+AN2109)</f>
        <v>9</v>
      </c>
    </row>
    <row r="2110" customFormat="false" ht="15" hidden="false" customHeight="true" outlineLevel="0" collapsed="false">
      <c r="A2110" s="9" t="s">
        <v>153</v>
      </c>
      <c r="B2110" s="10" t="s">
        <v>146</v>
      </c>
      <c r="C2110" s="10" t="s">
        <v>154</v>
      </c>
      <c r="D2110" s="9" t="n">
        <v>2025</v>
      </c>
      <c r="E2110" s="11" t="n">
        <v>13395</v>
      </c>
      <c r="F2110" s="11" t="n">
        <v>2183</v>
      </c>
      <c r="G2110" s="11" t="n">
        <v>2225</v>
      </c>
      <c r="H2110" s="11" t="n">
        <v>217</v>
      </c>
      <c r="I2110" s="11" t="n">
        <v>10186</v>
      </c>
      <c r="J2110" s="11" t="n">
        <v>6600</v>
      </c>
      <c r="K2110" s="11" t="n">
        <v>26</v>
      </c>
      <c r="L2110" s="12" t="n">
        <v>16.2000746547219</v>
      </c>
      <c r="M2110" s="12" t="n">
        <v>1.94102276969018</v>
      </c>
      <c r="N2110" s="13" t="n">
        <v>0.647948164146868</v>
      </c>
      <c r="O2110" s="13" t="n">
        <v>0.760432997387085</v>
      </c>
      <c r="P2110" s="13" t="n">
        <v>0.166106756252333</v>
      </c>
      <c r="Q2110" s="13" t="n">
        <v>-0.175692307692308</v>
      </c>
      <c r="R2110" s="13" t="n">
        <v>0.105864811133201</v>
      </c>
      <c r="S2110" s="11" t="n">
        <v>-1</v>
      </c>
      <c r="T2110" s="13" t="n">
        <v>-0.0440528634361234</v>
      </c>
      <c r="U2110" s="13" t="n">
        <v>-0.0563275894015194</v>
      </c>
      <c r="V2110" s="11" t="n">
        <v>0</v>
      </c>
      <c r="W2110" s="13"/>
      <c r="X2110" s="11"/>
      <c r="Y2110" s="11"/>
      <c r="Z2110" s="11"/>
      <c r="AA2110" s="11"/>
      <c r="AB2110" s="10" t="s">
        <v>516</v>
      </c>
      <c r="AC2110" s="11" t="n">
        <v>56</v>
      </c>
      <c r="AD2110" s="11" t="n">
        <v>70</v>
      </c>
      <c r="AE2110" s="11" t="n">
        <v>64</v>
      </c>
      <c r="AF2110" s="11" t="n">
        <v>8</v>
      </c>
      <c r="AG2110" s="11" t="n">
        <v>19</v>
      </c>
      <c r="AH2110" s="11" t="n">
        <v>0</v>
      </c>
      <c r="AI2110" s="13" t="n">
        <v>0.258064516129032</v>
      </c>
      <c r="AJ2110" s="13" t="n">
        <v>0.32258064516129</v>
      </c>
      <c r="AK2110" s="13" t="n">
        <v>0.294930875576037</v>
      </c>
      <c r="AL2110" s="13" t="n">
        <v>0.0368663594470046</v>
      </c>
      <c r="AM2110" s="13" t="n">
        <v>0.0875576036866359</v>
      </c>
      <c r="AN2110" s="11" t="n">
        <v>3</v>
      </c>
      <c r="AO2110" s="13" t="n">
        <v>0.0136363636363636</v>
      </c>
      <c r="AP2110" s="11" t="n">
        <v>15</v>
      </c>
      <c r="AQ2110" s="11" t="n">
        <v>8</v>
      </c>
      <c r="AR2110" s="13" t="n">
        <v>0.066079295154185</v>
      </c>
      <c r="AS2110" s="13" t="n">
        <v>0.0352422907488987</v>
      </c>
      <c r="AT2110" s="14" t="n">
        <f aca="false">SUMIFS(시도_소아과개폐업!$C$5:$C$293,시도_소아과개폐업!$A$5:$A$293,$D2110,시도_소아과개폐업!$B$5:$B$293,$B2110)</f>
        <v>26</v>
      </c>
      <c r="AU2110" s="14" t="n">
        <f aca="false">SUMIFS(시도_소아과개폐업!$D$5:$D$293,시도_소아과개폐업!$A$5:$A$293,$D2110,시도_소아과개폐업!$B$5:$B$293,$B2110)</f>
        <v>10</v>
      </c>
      <c r="AV2110" s="14" t="n">
        <f aca="false">SUMIFS(시도_소아과개폐업!$F$5:$F$293,시도_소아과개폐업!$A$5:$A$293,$D2110,시도_소아과개폐업!$B$5:$B$293,$B2110)</f>
        <v>16</v>
      </c>
      <c r="AW2110" s="15" t="n">
        <f aca="false">SUMIFS(시도_소아과개폐업!$G$5:$G$293,시도_소아과개폐업!$A$5:$A$293,$D2110,시도_소아과개폐업!$B$5:$B$293,$B2110)</f>
        <v>0.0847457627118644</v>
      </c>
      <c r="AX2110" s="14" t="n">
        <f aca="false">SUMIFS(시도_소아과개폐업!$H$5:$H$293,시도_소아과개폐업!$A$5:$A$293,$D2110,시도_소아과개폐업!$B$5:$B$293,$B2110)</f>
        <v>40</v>
      </c>
      <c r="AY2110" s="14" t="n">
        <f aca="false">SUMIFS(시군구_병원급!$E$5:$E$3668,시군구_병원급!$A$5:$A$3668,$A2110,시군구_병원급!$D$5:$D$3668,$D2110)</f>
        <v>19</v>
      </c>
      <c r="AZ2110" s="14" t="n">
        <f aca="false">SUMIFS(시군구_병원급!$F$5:$F$3668,시군구_병원급!$A$5:$A$3668,$A2110,시군구_병원급!$D$5:$D$3668,$D2110)</f>
        <v>6</v>
      </c>
      <c r="BA2110" s="14" t="n">
        <f aca="false">SUMIFS(시군구_병원급!$G$5:$G$3668,시군구_병원급!$A$5:$A$3668,$A2110,시군구_병원급!$D$5:$D$3668,$D2110)</f>
        <v>27</v>
      </c>
      <c r="BB2110" s="14" t="n">
        <f aca="false">SUMIFS(시군구_병원급!$H$5:$H$3668,시군구_병원급!$A$5:$A$3668,$A2110,시군구_병원급!$D$5:$D$3668,$D2110)</f>
        <v>54</v>
      </c>
      <c r="BC2110" s="16" t="n">
        <f aca="false">K2110+AY2110</f>
        <v>45</v>
      </c>
      <c r="BD2110" s="17" t="n">
        <f aca="false">IF(E2110=0,"",(K2110+AY2110)/E2110*1000)</f>
        <v>3.35946248600224</v>
      </c>
      <c r="BE2110" s="16" t="n">
        <f aca="false">AY2110-SUMIFS(시군구_병원급!$E$5:$E$3668,시군구_병원급!$A$5:$A$3668,$A2110,시군구_병원급!$D$5:$D$3668,$D2110-3)</f>
        <v>-1</v>
      </c>
      <c r="BF2110" s="16" t="n">
        <f aca="false">IF(AY2110=0,1,0)</f>
        <v>0</v>
      </c>
      <c r="BG2110" s="16" t="n">
        <f aca="false">IF(K2110+AY2110=0,1,0)</f>
        <v>0</v>
      </c>
      <c r="BH2110" s="16" t="n">
        <f aca="false">AF2110+AG2110+AH2110</f>
        <v>27</v>
      </c>
      <c r="BI2110" s="18" t="n">
        <f aca="false">IF(H2110=0,"",BH2110/H2110)</f>
        <v>0.124423963133641</v>
      </c>
      <c r="BJ2110" s="16" t="n">
        <f aca="false">IF(AP2110="","",AP2110+AN2110)</f>
        <v>18</v>
      </c>
    </row>
    <row r="2111" customFormat="false" ht="15" hidden="false" customHeight="true" outlineLevel="0" collapsed="false">
      <c r="A2111" s="9" t="s">
        <v>155</v>
      </c>
      <c r="B2111" s="10" t="s">
        <v>146</v>
      </c>
      <c r="C2111" s="10" t="s">
        <v>156</v>
      </c>
      <c r="D2111" s="9" t="n">
        <v>2025</v>
      </c>
      <c r="E2111" s="11" t="n">
        <v>10121</v>
      </c>
      <c r="F2111" s="11" t="n">
        <v>1440</v>
      </c>
      <c r="G2111" s="11" t="n">
        <v>1508</v>
      </c>
      <c r="H2111" s="11" t="n">
        <v>159</v>
      </c>
      <c r="I2111" s="11" t="n">
        <v>7978</v>
      </c>
      <c r="J2111" s="11" t="n">
        <v>5415</v>
      </c>
      <c r="K2111" s="11" t="n">
        <v>15</v>
      </c>
      <c r="L2111" s="12" t="n">
        <v>15.709910087936</v>
      </c>
      <c r="M2111" s="12" t="n">
        <v>1.48206698942792</v>
      </c>
      <c r="N2111" s="13" t="n">
        <v>0.678741539232891</v>
      </c>
      <c r="O2111" s="13" t="n">
        <v>0.788262029443731</v>
      </c>
      <c r="P2111" s="13" t="n">
        <v>0.148997134670487</v>
      </c>
      <c r="Q2111" s="13" t="n">
        <v>-0.300746165538206</v>
      </c>
      <c r="R2111" s="13" t="n">
        <v>-0.228249744114637</v>
      </c>
      <c r="S2111" s="11" t="n">
        <v>-1</v>
      </c>
      <c r="T2111" s="13" t="n">
        <v>-0.0809248554913294</v>
      </c>
      <c r="U2111" s="13" t="n">
        <v>-0.0702715301246941</v>
      </c>
      <c r="V2111" s="11" t="n">
        <v>0</v>
      </c>
      <c r="W2111" s="13"/>
      <c r="X2111" s="11"/>
      <c r="Y2111" s="11"/>
      <c r="Z2111" s="11"/>
      <c r="AA2111" s="11"/>
      <c r="AB2111" s="10" t="s">
        <v>516</v>
      </c>
      <c r="AC2111" s="11" t="n">
        <v>65</v>
      </c>
      <c r="AD2111" s="11" t="n">
        <v>49</v>
      </c>
      <c r="AE2111" s="11" t="n">
        <v>30</v>
      </c>
      <c r="AF2111" s="11" t="n">
        <v>4</v>
      </c>
      <c r="AG2111" s="11" t="n">
        <v>11</v>
      </c>
      <c r="AH2111" s="11" t="n">
        <v>0</v>
      </c>
      <c r="AI2111" s="13" t="n">
        <v>0.408805031446541</v>
      </c>
      <c r="AJ2111" s="13" t="n">
        <v>0.308176100628931</v>
      </c>
      <c r="AK2111" s="13" t="n">
        <v>0.188679245283019</v>
      </c>
      <c r="AL2111" s="13" t="n">
        <v>0.0251572327044025</v>
      </c>
      <c r="AM2111" s="13" t="n">
        <v>0.0691823899371069</v>
      </c>
      <c r="AN2111" s="11" t="n">
        <v>6</v>
      </c>
      <c r="AO2111" s="13" t="n">
        <v>0.0363636363636364</v>
      </c>
      <c r="AP2111" s="11" t="n">
        <v>15</v>
      </c>
      <c r="AQ2111" s="11" t="n">
        <v>4</v>
      </c>
      <c r="AR2111" s="13" t="n">
        <v>0.0852272727272727</v>
      </c>
      <c r="AS2111" s="13" t="n">
        <v>0.0227272727272727</v>
      </c>
      <c r="AT2111" s="14" t="n">
        <f aca="false">SUMIFS(시도_소아과개폐업!$C$5:$C$293,시도_소아과개폐업!$A$5:$A$293,$D2111,시도_소아과개폐업!$B$5:$B$293,$B2111)</f>
        <v>26</v>
      </c>
      <c r="AU2111" s="14" t="n">
        <f aca="false">SUMIFS(시도_소아과개폐업!$D$5:$D$293,시도_소아과개폐업!$A$5:$A$293,$D2111,시도_소아과개폐업!$B$5:$B$293,$B2111)</f>
        <v>10</v>
      </c>
      <c r="AV2111" s="14" t="n">
        <f aca="false">SUMIFS(시도_소아과개폐업!$F$5:$F$293,시도_소아과개폐업!$A$5:$A$293,$D2111,시도_소아과개폐업!$B$5:$B$293,$B2111)</f>
        <v>16</v>
      </c>
      <c r="AW2111" s="15" t="n">
        <f aca="false">SUMIFS(시도_소아과개폐업!$G$5:$G$293,시도_소아과개폐업!$A$5:$A$293,$D2111,시도_소아과개폐업!$B$5:$B$293,$B2111)</f>
        <v>0.0847457627118644</v>
      </c>
      <c r="AX2111" s="14" t="n">
        <f aca="false">SUMIFS(시도_소아과개폐업!$H$5:$H$293,시도_소아과개폐업!$A$5:$A$293,$D2111,시도_소아과개폐업!$B$5:$B$293,$B2111)</f>
        <v>40</v>
      </c>
      <c r="AY2111" s="14" t="n">
        <f aca="false">SUMIFS(시군구_병원급!$E$5:$E$3668,시군구_병원급!$A$5:$A$3668,$A2111,시군구_병원급!$D$5:$D$3668,$D2111)</f>
        <v>4</v>
      </c>
      <c r="AZ2111" s="14" t="n">
        <f aca="false">SUMIFS(시군구_병원급!$F$5:$F$3668,시군구_병원급!$A$5:$A$3668,$A2111,시군구_병원급!$D$5:$D$3668,$D2111)</f>
        <v>0</v>
      </c>
      <c r="BA2111" s="14" t="n">
        <f aca="false">SUMIFS(시군구_병원급!$G$5:$G$3668,시군구_병원급!$A$5:$A$3668,$A2111,시군구_병원급!$D$5:$D$3668,$D2111)</f>
        <v>5</v>
      </c>
      <c r="BB2111" s="14" t="n">
        <f aca="false">SUMIFS(시군구_병원급!$H$5:$H$3668,시군구_병원급!$A$5:$A$3668,$A2111,시군구_병원급!$D$5:$D$3668,$D2111)</f>
        <v>15</v>
      </c>
      <c r="BC2111" s="16" t="n">
        <f aca="false">K2111+AY2111</f>
        <v>19</v>
      </c>
      <c r="BD2111" s="17" t="n">
        <f aca="false">IF(E2111=0,"",(K2111+AY2111)/E2111*1000)</f>
        <v>1.87728485327537</v>
      </c>
      <c r="BE2111" s="16" t="n">
        <f aca="false">AY2111-SUMIFS(시군구_병원급!$E$5:$E$3668,시군구_병원급!$A$5:$A$3668,$A2111,시군구_병원급!$D$5:$D$3668,$D2111-3)</f>
        <v>-2</v>
      </c>
      <c r="BF2111" s="16" t="n">
        <f aca="false">IF(AY2111=0,1,0)</f>
        <v>0</v>
      </c>
      <c r="BG2111" s="16" t="n">
        <f aca="false">IF(K2111+AY2111=0,1,0)</f>
        <v>0</v>
      </c>
      <c r="BH2111" s="16" t="n">
        <f aca="false">AF2111+AG2111+AH2111</f>
        <v>15</v>
      </c>
      <c r="BI2111" s="18" t="n">
        <f aca="false">IF(H2111=0,"",BH2111/H2111)</f>
        <v>0.0943396226415094</v>
      </c>
      <c r="BJ2111" s="16" t="n">
        <f aca="false">IF(AP2111="","",AP2111+AN2111)</f>
        <v>21</v>
      </c>
    </row>
    <row r="2112" customFormat="false" ht="15" hidden="false" customHeight="true" outlineLevel="0" collapsed="false">
      <c r="A2112" s="9" t="s">
        <v>157</v>
      </c>
      <c r="B2112" s="10" t="s">
        <v>146</v>
      </c>
      <c r="C2112" s="10" t="s">
        <v>158</v>
      </c>
      <c r="D2112" s="9" t="n">
        <v>2025</v>
      </c>
      <c r="E2112" s="11" t="n">
        <v>259</v>
      </c>
      <c r="F2112" s="11" t="n">
        <v>55</v>
      </c>
      <c r="G2112" s="11" t="n">
        <v>60</v>
      </c>
      <c r="H2112" s="11" t="n">
        <v>4</v>
      </c>
      <c r="I2112" s="11" t="n">
        <v>230</v>
      </c>
      <c r="J2112" s="11" t="n">
        <v>121</v>
      </c>
      <c r="K2112" s="11" t="n">
        <v>0</v>
      </c>
      <c r="L2112" s="12" t="n">
        <v>15.4440154440155</v>
      </c>
      <c r="M2112" s="12" t="n">
        <v>0</v>
      </c>
      <c r="N2112" s="13" t="n">
        <v>0.526086956521739</v>
      </c>
      <c r="O2112" s="13" t="n">
        <v>0.888030888030888</v>
      </c>
      <c r="P2112" s="13" t="n">
        <v>0.231660231660232</v>
      </c>
      <c r="Q2112" s="13" t="n">
        <v>-0.26</v>
      </c>
      <c r="R2112" s="13" t="n">
        <v>-0.2</v>
      </c>
      <c r="S2112" s="11" t="n">
        <v>0</v>
      </c>
      <c r="T2112" s="13" t="n">
        <v>0</v>
      </c>
      <c r="U2112" s="13" t="n">
        <v>0</v>
      </c>
      <c r="V2112" s="11" t="n">
        <v>1</v>
      </c>
      <c r="W2112" s="13"/>
      <c r="X2112" s="11"/>
      <c r="Y2112" s="11"/>
      <c r="Z2112" s="11"/>
      <c r="AA2112" s="11"/>
      <c r="AB2112" s="10" t="s">
        <v>516</v>
      </c>
      <c r="AC2112" s="11" t="n">
        <v>3</v>
      </c>
      <c r="AD2112" s="11" t="n">
        <v>0</v>
      </c>
      <c r="AE2112" s="11" t="n">
        <v>0</v>
      </c>
      <c r="AF2112" s="11" t="n">
        <v>0</v>
      </c>
      <c r="AG2112" s="11" t="n">
        <v>1</v>
      </c>
      <c r="AH2112" s="11" t="n">
        <v>0</v>
      </c>
      <c r="AI2112" s="13" t="n">
        <v>0.75</v>
      </c>
      <c r="AJ2112" s="13" t="n">
        <v>0</v>
      </c>
      <c r="AK2112" s="13" t="n">
        <v>0</v>
      </c>
      <c r="AL2112" s="13" t="n">
        <v>0</v>
      </c>
      <c r="AM2112" s="13" t="n">
        <v>0.25</v>
      </c>
      <c r="AN2112" s="11" t="n">
        <v>0</v>
      </c>
      <c r="AO2112" s="13" t="n">
        <v>0</v>
      </c>
      <c r="AP2112" s="11" t="n">
        <v>0</v>
      </c>
      <c r="AQ2112" s="11" t="n">
        <v>0</v>
      </c>
      <c r="AR2112" s="13" t="n">
        <v>0</v>
      </c>
      <c r="AS2112" s="13" t="n">
        <v>0</v>
      </c>
      <c r="AT2112" s="14" t="n">
        <f aca="false">SUMIFS(시도_소아과개폐업!$C$5:$C$293,시도_소아과개폐업!$A$5:$A$293,$D2112,시도_소아과개폐업!$B$5:$B$293,$B2112)</f>
        <v>26</v>
      </c>
      <c r="AU2112" s="14" t="n">
        <f aca="false">SUMIFS(시도_소아과개폐업!$D$5:$D$293,시도_소아과개폐업!$A$5:$A$293,$D2112,시도_소아과개폐업!$B$5:$B$293,$B2112)</f>
        <v>10</v>
      </c>
      <c r="AV2112" s="14" t="n">
        <f aca="false">SUMIFS(시도_소아과개폐업!$F$5:$F$293,시도_소아과개폐업!$A$5:$A$293,$D2112,시도_소아과개폐업!$B$5:$B$293,$B2112)</f>
        <v>16</v>
      </c>
      <c r="AW2112" s="15" t="n">
        <f aca="false">SUMIFS(시도_소아과개폐업!$G$5:$G$293,시도_소아과개폐업!$A$5:$A$293,$D2112,시도_소아과개폐업!$B$5:$B$293,$B2112)</f>
        <v>0.0847457627118644</v>
      </c>
      <c r="AX2112" s="14" t="n">
        <f aca="false">SUMIFS(시도_소아과개폐업!$H$5:$H$293,시도_소아과개폐업!$A$5:$A$293,$D2112,시도_소아과개폐업!$B$5:$B$293,$B2112)</f>
        <v>40</v>
      </c>
      <c r="AY2112" s="14" t="n">
        <f aca="false">SUMIFS(시군구_병원급!$E$5:$E$3668,시군구_병원급!$A$5:$A$3668,$A2112,시군구_병원급!$D$5:$D$3668,$D2112)</f>
        <v>0</v>
      </c>
      <c r="AZ2112" s="14" t="n">
        <f aca="false">SUMIFS(시군구_병원급!$F$5:$F$3668,시군구_병원급!$A$5:$A$3668,$A2112,시군구_병원급!$D$5:$D$3668,$D2112)</f>
        <v>0</v>
      </c>
      <c r="BA2112" s="14" t="n">
        <f aca="false">SUMIFS(시군구_병원급!$G$5:$G$3668,시군구_병원급!$A$5:$A$3668,$A2112,시군구_병원급!$D$5:$D$3668,$D2112)</f>
        <v>0</v>
      </c>
      <c r="BB2112" s="14" t="n">
        <f aca="false">SUMIFS(시군구_병원급!$H$5:$H$3668,시군구_병원급!$A$5:$A$3668,$A2112,시군구_병원급!$D$5:$D$3668,$D2112)</f>
        <v>0</v>
      </c>
      <c r="BC2112" s="16" t="n">
        <f aca="false">K2112+AY2112</f>
        <v>0</v>
      </c>
      <c r="BD2112" s="17" t="n">
        <f aca="false">IF(E2112=0,"",(K2112+AY2112)/E2112*1000)</f>
        <v>0</v>
      </c>
      <c r="BE2112" s="16" t="n">
        <f aca="false">AY2112-SUMIFS(시군구_병원급!$E$5:$E$3668,시군구_병원급!$A$5:$A$3668,$A2112,시군구_병원급!$D$5:$D$3668,$D2112-3)</f>
        <v>0</v>
      </c>
      <c r="BF2112" s="16" t="n">
        <f aca="false">IF(AY2112=0,1,0)</f>
        <v>1</v>
      </c>
      <c r="BG2112" s="16" t="n">
        <f aca="false">IF(K2112+AY2112=0,1,0)</f>
        <v>1</v>
      </c>
      <c r="BH2112" s="16" t="n">
        <f aca="false">AF2112+AG2112+AH2112</f>
        <v>1</v>
      </c>
      <c r="BI2112" s="18" t="n">
        <f aca="false">IF(H2112=0,"",BH2112/H2112)</f>
        <v>0.25</v>
      </c>
      <c r="BJ2112" s="16" t="n">
        <f aca="false">IF(AP2112="","",AP2112+AN2112)</f>
        <v>0</v>
      </c>
    </row>
    <row r="2113" customFormat="false" ht="15" hidden="false" customHeight="true" outlineLevel="0" collapsed="false">
      <c r="A2113" s="9" t="s">
        <v>159</v>
      </c>
      <c r="B2113" s="10" t="s">
        <v>160</v>
      </c>
      <c r="C2113" s="10" t="s">
        <v>67</v>
      </c>
      <c r="D2113" s="9" t="n">
        <v>2025</v>
      </c>
      <c r="E2113" s="11" t="n">
        <v>7070</v>
      </c>
      <c r="F2113" s="11" t="n">
        <v>1194</v>
      </c>
      <c r="G2113" s="11" t="n">
        <v>1174</v>
      </c>
      <c r="H2113" s="11" t="n">
        <v>113</v>
      </c>
      <c r="I2113" s="11" t="n">
        <v>5722</v>
      </c>
      <c r="J2113" s="11" t="n">
        <v>4411</v>
      </c>
      <c r="K2113" s="11" t="n">
        <v>5</v>
      </c>
      <c r="L2113" s="12" t="n">
        <v>15.983026874116</v>
      </c>
      <c r="M2113" s="12" t="n">
        <v>0.707213578500707</v>
      </c>
      <c r="N2113" s="13" t="n">
        <v>0.770884306186648</v>
      </c>
      <c r="O2113" s="13" t="n">
        <v>0.809335219236209</v>
      </c>
      <c r="P2113" s="13" t="n">
        <v>0.166053748231966</v>
      </c>
      <c r="Q2113" s="13" t="n">
        <v>0.0978260869565217</v>
      </c>
      <c r="R2113" s="13" t="n">
        <v>0.387706855791962</v>
      </c>
      <c r="S2113" s="11" t="n">
        <v>-1</v>
      </c>
      <c r="T2113" s="13" t="n">
        <v>0.0560747663551402</v>
      </c>
      <c r="U2113" s="13" t="n">
        <v>0.103993825969516</v>
      </c>
      <c r="V2113" s="11" t="n">
        <v>0</v>
      </c>
      <c r="W2113" s="13"/>
      <c r="X2113" s="11"/>
      <c r="Y2113" s="11"/>
      <c r="Z2113" s="11"/>
      <c r="AA2113" s="11"/>
      <c r="AB2113" s="10" t="s">
        <v>516</v>
      </c>
      <c r="AC2113" s="11" t="n">
        <v>46</v>
      </c>
      <c r="AD2113" s="11" t="n">
        <v>10</v>
      </c>
      <c r="AE2113" s="11" t="n">
        <v>46</v>
      </c>
      <c r="AF2113" s="11" t="n">
        <v>10</v>
      </c>
      <c r="AG2113" s="11" t="n">
        <v>1</v>
      </c>
      <c r="AH2113" s="11" t="n">
        <v>0</v>
      </c>
      <c r="AI2113" s="13" t="n">
        <v>0.407079646017699</v>
      </c>
      <c r="AJ2113" s="13" t="n">
        <v>0.0884955752212389</v>
      </c>
      <c r="AK2113" s="13" t="n">
        <v>0.407079646017699</v>
      </c>
      <c r="AL2113" s="13" t="n">
        <v>0.0884955752212389</v>
      </c>
      <c r="AM2113" s="13" t="n">
        <v>0.00884955752212389</v>
      </c>
      <c r="AN2113" s="11" t="n">
        <v>0</v>
      </c>
      <c r="AO2113" s="13" t="n">
        <v>0</v>
      </c>
      <c r="AP2113" s="11" t="n">
        <v>5</v>
      </c>
      <c r="AQ2113" s="11" t="n">
        <v>11</v>
      </c>
      <c r="AR2113" s="13" t="n">
        <v>0.0467289719626168</v>
      </c>
      <c r="AS2113" s="13" t="n">
        <v>0.102803738317757</v>
      </c>
      <c r="AT2113" s="14" t="n">
        <f aca="false">SUMIFS(시도_소아과개폐업!$C$5:$C$293,시도_소아과개폐업!$A$5:$A$293,$D2113,시도_소아과개폐업!$B$5:$B$293,$B2113)</f>
        <v>23</v>
      </c>
      <c r="AU2113" s="14" t="n">
        <f aca="false">SUMIFS(시도_소아과개폐업!$D$5:$D$293,시도_소아과개폐업!$A$5:$A$293,$D2113,시도_소아과개폐업!$B$5:$B$293,$B2113)</f>
        <v>23</v>
      </c>
      <c r="AV2113" s="14" t="n">
        <f aca="false">SUMIFS(시도_소아과개폐업!$F$5:$F$293,시도_소아과개폐업!$A$5:$A$293,$D2113,시도_소아과개폐업!$B$5:$B$293,$B2113)</f>
        <v>0</v>
      </c>
      <c r="AW2113" s="15" t="n">
        <f aca="false">SUMIFS(시도_소아과개폐업!$G$5:$G$293,시도_소아과개폐업!$A$5:$A$293,$D2113,시도_소아과개폐업!$B$5:$B$293,$B2113)</f>
        <v>0.159722222222222</v>
      </c>
      <c r="AX2113" s="14" t="n">
        <f aca="false">SUMIFS(시도_소아과개폐업!$H$5:$H$293,시도_소아과개폐업!$A$5:$A$293,$D2113,시도_소아과개폐업!$B$5:$B$293,$B2113)</f>
        <v>67</v>
      </c>
      <c r="AY2113" s="14" t="n">
        <f aca="false">SUMIFS(시군구_병원급!$E$5:$E$3668,시군구_병원급!$A$5:$A$3668,$A2113,시군구_병원급!$D$5:$D$3668,$D2113)</f>
        <v>1</v>
      </c>
      <c r="AZ2113" s="14" t="n">
        <f aca="false">SUMIFS(시군구_병원급!$F$5:$F$3668,시군구_병원급!$A$5:$A$3668,$A2113,시군구_병원급!$D$5:$D$3668,$D2113)</f>
        <v>2</v>
      </c>
      <c r="BA2113" s="14" t="n">
        <f aca="false">SUMIFS(시군구_병원급!$G$5:$G$3668,시군구_병원급!$A$5:$A$3668,$A2113,시군구_병원급!$D$5:$D$3668,$D2113)</f>
        <v>5</v>
      </c>
      <c r="BB2113" s="14" t="n">
        <f aca="false">SUMIFS(시군구_병원급!$H$5:$H$3668,시군구_병원급!$A$5:$A$3668,$A2113,시군구_병원급!$D$5:$D$3668,$D2113)</f>
        <v>13</v>
      </c>
      <c r="BC2113" s="16" t="n">
        <f aca="false">K2113+AY2113</f>
        <v>6</v>
      </c>
      <c r="BD2113" s="17" t="n">
        <f aca="false">IF(E2113=0,"",(K2113+AY2113)/E2113*1000)</f>
        <v>0.848656294200849</v>
      </c>
      <c r="BE2113" s="16" t="n">
        <f aca="false">AY2113-SUMIFS(시군구_병원급!$E$5:$E$3668,시군구_병원급!$A$5:$A$3668,$A2113,시군구_병원급!$D$5:$D$3668,$D2113-3)</f>
        <v>0</v>
      </c>
      <c r="BF2113" s="16" t="n">
        <f aca="false">IF(AY2113=0,1,0)</f>
        <v>0</v>
      </c>
      <c r="BG2113" s="16" t="n">
        <f aca="false">IF(K2113+AY2113=0,1,0)</f>
        <v>0</v>
      </c>
      <c r="BH2113" s="16" t="n">
        <f aca="false">AF2113+AG2113+AH2113</f>
        <v>11</v>
      </c>
      <c r="BI2113" s="18" t="n">
        <f aca="false">IF(H2113=0,"",BH2113/H2113)</f>
        <v>0.0973451327433628</v>
      </c>
      <c r="BJ2113" s="16" t="n">
        <f aca="false">IF(AP2113="","",AP2113+AN2113)</f>
        <v>5</v>
      </c>
    </row>
    <row r="2114" customFormat="false" ht="15" hidden="false" customHeight="true" outlineLevel="0" collapsed="false">
      <c r="A2114" s="9" t="s">
        <v>161</v>
      </c>
      <c r="B2114" s="10" t="s">
        <v>160</v>
      </c>
      <c r="C2114" s="10" t="s">
        <v>119</v>
      </c>
      <c r="D2114" s="9" t="n">
        <v>2025</v>
      </c>
      <c r="E2114" s="11" t="n">
        <v>1192</v>
      </c>
      <c r="F2114" s="11" t="n">
        <v>227</v>
      </c>
      <c r="G2114" s="11" t="n">
        <v>244</v>
      </c>
      <c r="H2114" s="11" t="n">
        <v>30</v>
      </c>
      <c r="I2114" s="11" t="n">
        <v>1449</v>
      </c>
      <c r="J2114" s="11" t="n">
        <v>804</v>
      </c>
      <c r="K2114" s="11" t="n">
        <v>2</v>
      </c>
      <c r="L2114" s="12" t="n">
        <v>25.1677852348993</v>
      </c>
      <c r="M2114" s="12" t="n">
        <v>1.67785234899329</v>
      </c>
      <c r="N2114" s="13" t="n">
        <v>0.554865424430642</v>
      </c>
      <c r="O2114" s="13" t="n">
        <v>1.21560402684564</v>
      </c>
      <c r="P2114" s="13" t="n">
        <v>0.204697986577181</v>
      </c>
      <c r="Q2114" s="13" t="n">
        <v>-0.222946544980443</v>
      </c>
      <c r="R2114" s="13" t="n">
        <v>0.201970443349754</v>
      </c>
      <c r="S2114" s="11" t="n">
        <v>0</v>
      </c>
      <c r="T2114" s="13" t="n">
        <v>-0.0625</v>
      </c>
      <c r="U2114" s="13" t="n">
        <v>-0.0262096774193549</v>
      </c>
      <c r="V2114" s="11" t="n">
        <v>0</v>
      </c>
      <c r="W2114" s="13"/>
      <c r="X2114" s="11"/>
      <c r="Y2114" s="11"/>
      <c r="Z2114" s="11"/>
      <c r="AA2114" s="11"/>
      <c r="AB2114" s="10" t="s">
        <v>516</v>
      </c>
      <c r="AC2114" s="11" t="n">
        <v>13</v>
      </c>
      <c r="AD2114" s="11" t="n">
        <v>7</v>
      </c>
      <c r="AE2114" s="11" t="n">
        <v>6</v>
      </c>
      <c r="AF2114" s="11" t="n">
        <v>4</v>
      </c>
      <c r="AG2114" s="11" t="n">
        <v>0</v>
      </c>
      <c r="AH2114" s="11" t="n">
        <v>0</v>
      </c>
      <c r="AI2114" s="13" t="n">
        <v>0.433333333333333</v>
      </c>
      <c r="AJ2114" s="13" t="n">
        <v>0.233333333333333</v>
      </c>
      <c r="AK2114" s="13" t="n">
        <v>0.2</v>
      </c>
      <c r="AL2114" s="13" t="n">
        <v>0.133333333333333</v>
      </c>
      <c r="AM2114" s="13" t="n">
        <v>0</v>
      </c>
      <c r="AN2114" s="11" t="n">
        <v>0</v>
      </c>
      <c r="AO2114" s="13" t="n">
        <v>0</v>
      </c>
      <c r="AP2114" s="11" t="n">
        <v>2</v>
      </c>
      <c r="AQ2114" s="11" t="n">
        <v>0</v>
      </c>
      <c r="AR2114" s="13" t="n">
        <v>0.0625</v>
      </c>
      <c r="AS2114" s="13" t="n">
        <v>0</v>
      </c>
      <c r="AT2114" s="14" t="n">
        <f aca="false">SUMIFS(시도_소아과개폐업!$C$5:$C$293,시도_소아과개폐업!$A$5:$A$293,$D2114,시도_소아과개폐업!$B$5:$B$293,$B2114)</f>
        <v>23</v>
      </c>
      <c r="AU2114" s="14" t="n">
        <f aca="false">SUMIFS(시도_소아과개폐업!$D$5:$D$293,시도_소아과개폐업!$A$5:$A$293,$D2114,시도_소아과개폐업!$B$5:$B$293,$B2114)</f>
        <v>23</v>
      </c>
      <c r="AV2114" s="14" t="n">
        <f aca="false">SUMIFS(시도_소아과개폐업!$F$5:$F$293,시도_소아과개폐업!$A$5:$A$293,$D2114,시도_소아과개폐업!$B$5:$B$293,$B2114)</f>
        <v>0</v>
      </c>
      <c r="AW2114" s="15" t="n">
        <f aca="false">SUMIFS(시도_소아과개폐업!$G$5:$G$293,시도_소아과개폐업!$A$5:$A$293,$D2114,시도_소아과개폐업!$B$5:$B$293,$B2114)</f>
        <v>0.159722222222222</v>
      </c>
      <c r="AX2114" s="14" t="n">
        <f aca="false">SUMIFS(시도_소아과개폐업!$H$5:$H$293,시도_소아과개폐업!$A$5:$A$293,$D2114,시도_소아과개폐업!$B$5:$B$293,$B2114)</f>
        <v>67</v>
      </c>
      <c r="AY2114" s="14" t="n">
        <f aca="false">SUMIFS(시군구_병원급!$E$5:$E$3668,시군구_병원급!$A$5:$A$3668,$A2114,시군구_병원급!$D$5:$D$3668,$D2114)</f>
        <v>0</v>
      </c>
      <c r="AZ2114" s="14" t="n">
        <f aca="false">SUMIFS(시군구_병원급!$F$5:$F$3668,시군구_병원급!$A$5:$A$3668,$A2114,시군구_병원급!$D$5:$D$3668,$D2114)</f>
        <v>2</v>
      </c>
      <c r="BA2114" s="14" t="n">
        <f aca="false">SUMIFS(시군구_병원급!$G$5:$G$3668,시군구_병원급!$A$5:$A$3668,$A2114,시군구_병원급!$D$5:$D$3668,$D2114)</f>
        <v>2</v>
      </c>
      <c r="BB2114" s="14" t="n">
        <f aca="false">SUMIFS(시군구_병원급!$H$5:$H$3668,시군구_병원급!$A$5:$A$3668,$A2114,시군구_병원급!$D$5:$D$3668,$D2114)</f>
        <v>2</v>
      </c>
      <c r="BC2114" s="16" t="n">
        <f aca="false">K2114+AY2114</f>
        <v>2</v>
      </c>
      <c r="BD2114" s="17" t="n">
        <f aca="false">IF(E2114=0,"",(K2114+AY2114)/E2114*1000)</f>
        <v>1.67785234899329</v>
      </c>
      <c r="BE2114" s="16" t="n">
        <f aca="false">AY2114-SUMIFS(시군구_병원급!$E$5:$E$3668,시군구_병원급!$A$5:$A$3668,$A2114,시군구_병원급!$D$5:$D$3668,$D2114-3)</f>
        <v>0</v>
      </c>
      <c r="BF2114" s="16" t="n">
        <f aca="false">IF(AY2114=0,1,0)</f>
        <v>1</v>
      </c>
      <c r="BG2114" s="16" t="n">
        <f aca="false">IF(K2114+AY2114=0,1,0)</f>
        <v>0</v>
      </c>
      <c r="BH2114" s="16" t="n">
        <f aca="false">AF2114+AG2114+AH2114</f>
        <v>4</v>
      </c>
      <c r="BI2114" s="18" t="n">
        <f aca="false">IF(H2114=0,"",BH2114/H2114)</f>
        <v>0.133333333333333</v>
      </c>
      <c r="BJ2114" s="16" t="n">
        <f aca="false">IF(AP2114="","",AP2114+AN2114)</f>
        <v>2</v>
      </c>
    </row>
    <row r="2115" customFormat="false" ht="15" hidden="false" customHeight="true" outlineLevel="0" collapsed="false">
      <c r="A2115" s="9" t="s">
        <v>162</v>
      </c>
      <c r="B2115" s="10" t="s">
        <v>160</v>
      </c>
      <c r="C2115" s="10" t="s">
        <v>163</v>
      </c>
      <c r="D2115" s="9" t="n">
        <v>2025</v>
      </c>
      <c r="E2115" s="11" t="n">
        <v>12981</v>
      </c>
      <c r="F2115" s="11" t="n">
        <v>2262</v>
      </c>
      <c r="G2115" s="11" t="n">
        <v>2218</v>
      </c>
      <c r="H2115" s="11" t="n">
        <v>183</v>
      </c>
      <c r="I2115" s="11" t="n">
        <v>9823</v>
      </c>
      <c r="J2115" s="11" t="n">
        <v>7364</v>
      </c>
      <c r="K2115" s="11" t="n">
        <v>14</v>
      </c>
      <c r="L2115" s="12" t="n">
        <v>14.0975271550728</v>
      </c>
      <c r="M2115" s="12" t="n">
        <v>1.07849934519683</v>
      </c>
      <c r="N2115" s="13" t="n">
        <v>0.749669143846076</v>
      </c>
      <c r="O2115" s="13" t="n">
        <v>0.756721361990602</v>
      </c>
      <c r="P2115" s="13" t="n">
        <v>0.170865110546183</v>
      </c>
      <c r="Q2115" s="13" t="n">
        <v>-0.000385030032342471</v>
      </c>
      <c r="R2115" s="13" t="n">
        <v>0.262379055207741</v>
      </c>
      <c r="S2115" s="11" t="n">
        <v>1</v>
      </c>
      <c r="T2115" s="13" t="n">
        <v>-0.0368421052631579</v>
      </c>
      <c r="U2115" s="13" t="n">
        <v>-0.0189753320683112</v>
      </c>
      <c r="V2115" s="11" t="n">
        <v>0</v>
      </c>
      <c r="W2115" s="13"/>
      <c r="X2115" s="11"/>
      <c r="Y2115" s="11"/>
      <c r="Z2115" s="11"/>
      <c r="AA2115" s="11"/>
      <c r="AB2115" s="10" t="s">
        <v>516</v>
      </c>
      <c r="AC2115" s="11" t="n">
        <v>42</v>
      </c>
      <c r="AD2115" s="11" t="n">
        <v>71</v>
      </c>
      <c r="AE2115" s="11" t="n">
        <v>56</v>
      </c>
      <c r="AF2115" s="11" t="n">
        <v>9</v>
      </c>
      <c r="AG2115" s="11" t="n">
        <v>5</v>
      </c>
      <c r="AH2115" s="11" t="n">
        <v>0</v>
      </c>
      <c r="AI2115" s="13" t="n">
        <v>0.229508196721312</v>
      </c>
      <c r="AJ2115" s="13" t="n">
        <v>0.387978142076503</v>
      </c>
      <c r="AK2115" s="13" t="n">
        <v>0.306010928961749</v>
      </c>
      <c r="AL2115" s="13" t="n">
        <v>0.0491803278688525</v>
      </c>
      <c r="AM2115" s="13" t="n">
        <v>0.0273224043715847</v>
      </c>
      <c r="AN2115" s="11" t="n">
        <v>0</v>
      </c>
      <c r="AO2115" s="13" t="n">
        <v>0</v>
      </c>
      <c r="AP2115" s="11" t="n">
        <v>14</v>
      </c>
      <c r="AQ2115" s="11" t="n">
        <v>5</v>
      </c>
      <c r="AR2115" s="13" t="n">
        <v>0.0729166666666667</v>
      </c>
      <c r="AS2115" s="13" t="n">
        <v>0.0260416666666667</v>
      </c>
      <c r="AT2115" s="14" t="n">
        <f aca="false">SUMIFS(시도_소아과개폐업!$C$5:$C$293,시도_소아과개폐업!$A$5:$A$293,$D2115,시도_소아과개폐업!$B$5:$B$293,$B2115)</f>
        <v>23</v>
      </c>
      <c r="AU2115" s="14" t="n">
        <f aca="false">SUMIFS(시도_소아과개폐업!$D$5:$D$293,시도_소아과개폐업!$A$5:$A$293,$D2115,시도_소아과개폐업!$B$5:$B$293,$B2115)</f>
        <v>23</v>
      </c>
      <c r="AV2115" s="14" t="n">
        <f aca="false">SUMIFS(시도_소아과개폐업!$F$5:$F$293,시도_소아과개폐업!$A$5:$A$293,$D2115,시도_소아과개폐업!$B$5:$B$293,$B2115)</f>
        <v>0</v>
      </c>
      <c r="AW2115" s="15" t="n">
        <f aca="false">SUMIFS(시도_소아과개폐업!$G$5:$G$293,시도_소아과개폐업!$A$5:$A$293,$D2115,시도_소아과개폐업!$B$5:$B$293,$B2115)</f>
        <v>0.159722222222222</v>
      </c>
      <c r="AX2115" s="14" t="n">
        <f aca="false">SUMIFS(시도_소아과개폐업!$H$5:$H$293,시도_소아과개폐업!$A$5:$A$293,$D2115,시도_소아과개폐업!$B$5:$B$293,$B2115)</f>
        <v>67</v>
      </c>
      <c r="AY2115" s="14" t="n">
        <f aca="false">SUMIFS(시군구_병원급!$E$5:$E$3668,시군구_병원급!$A$5:$A$3668,$A2115,시군구_병원급!$D$5:$D$3668,$D2115)</f>
        <v>10</v>
      </c>
      <c r="AZ2115" s="14" t="n">
        <f aca="false">SUMIFS(시군구_병원급!$F$5:$F$3668,시군구_병원급!$A$5:$A$3668,$A2115,시군구_병원급!$D$5:$D$3668,$D2115)</f>
        <v>2</v>
      </c>
      <c r="BA2115" s="14" t="n">
        <f aca="false">SUMIFS(시군구_병원급!$G$5:$G$3668,시군구_병원급!$A$5:$A$3668,$A2115,시군구_병원급!$D$5:$D$3668,$D2115)</f>
        <v>16</v>
      </c>
      <c r="BB2115" s="14" t="n">
        <f aca="false">SUMIFS(시군구_병원급!$H$5:$H$3668,시군구_병원급!$A$5:$A$3668,$A2115,시군구_병원급!$D$5:$D$3668,$D2115)</f>
        <v>42</v>
      </c>
      <c r="BC2115" s="16" t="n">
        <f aca="false">K2115+AY2115</f>
        <v>24</v>
      </c>
      <c r="BD2115" s="17" t="n">
        <f aca="false">IF(E2115=0,"",(K2115+AY2115)/E2115*1000)</f>
        <v>1.84885602033742</v>
      </c>
      <c r="BE2115" s="16" t="n">
        <f aca="false">AY2115-SUMIFS(시군구_병원급!$E$5:$E$3668,시군구_병원급!$A$5:$A$3668,$A2115,시군구_병원급!$D$5:$D$3668,$D2115-3)</f>
        <v>1</v>
      </c>
      <c r="BF2115" s="16" t="n">
        <f aca="false">IF(AY2115=0,1,0)</f>
        <v>0</v>
      </c>
      <c r="BG2115" s="16" t="n">
        <f aca="false">IF(K2115+AY2115=0,1,0)</f>
        <v>0</v>
      </c>
      <c r="BH2115" s="16" t="n">
        <f aca="false">AF2115+AG2115+AH2115</f>
        <v>14</v>
      </c>
      <c r="BI2115" s="18" t="n">
        <f aca="false">IF(H2115=0,"",BH2115/H2115)</f>
        <v>0.0765027322404372</v>
      </c>
      <c r="BJ2115" s="16" t="n">
        <f aca="false">IF(AP2115="","",AP2115+AN2115)</f>
        <v>14</v>
      </c>
    </row>
    <row r="2116" customFormat="false" ht="15" hidden="false" customHeight="true" outlineLevel="0" collapsed="false">
      <c r="A2116" s="9" t="s">
        <v>164</v>
      </c>
      <c r="B2116" s="10" t="s">
        <v>160</v>
      </c>
      <c r="C2116" s="10" t="s">
        <v>165</v>
      </c>
      <c r="D2116" s="9" t="n">
        <v>2025</v>
      </c>
      <c r="E2116" s="11" t="n">
        <v>16724</v>
      </c>
      <c r="F2116" s="11" t="n">
        <v>2618</v>
      </c>
      <c r="G2116" s="11" t="n">
        <v>2503</v>
      </c>
      <c r="H2116" s="11" t="n">
        <v>246</v>
      </c>
      <c r="I2116" s="11" t="n">
        <v>10275</v>
      </c>
      <c r="J2116" s="11" t="n">
        <v>8574</v>
      </c>
      <c r="K2116" s="11" t="n">
        <v>20</v>
      </c>
      <c r="L2116" s="12" t="n">
        <v>14.7093996651519</v>
      </c>
      <c r="M2116" s="12" t="n">
        <v>1.19588615163836</v>
      </c>
      <c r="N2116" s="13" t="n">
        <v>0.834452554744526</v>
      </c>
      <c r="O2116" s="13" t="n">
        <v>0.61438651040421</v>
      </c>
      <c r="P2116" s="13" t="n">
        <v>0.149665151877541</v>
      </c>
      <c r="Q2116" s="13" t="n">
        <v>-0.0349125742974206</v>
      </c>
      <c r="R2116" s="13" t="n">
        <v>0.0911072362685266</v>
      </c>
      <c r="S2116" s="11" t="n">
        <v>1</v>
      </c>
      <c r="T2116" s="13" t="n">
        <v>-0.00404858299595146</v>
      </c>
      <c r="U2116" s="13" t="n">
        <v>-0.00194269062651775</v>
      </c>
      <c r="V2116" s="11" t="n">
        <v>0</v>
      </c>
      <c r="W2116" s="13"/>
      <c r="X2116" s="11"/>
      <c r="Y2116" s="11"/>
      <c r="Z2116" s="11"/>
      <c r="AA2116" s="11"/>
      <c r="AB2116" s="10" t="s">
        <v>516</v>
      </c>
      <c r="AC2116" s="11" t="n">
        <v>62</v>
      </c>
      <c r="AD2116" s="11" t="n">
        <v>48</v>
      </c>
      <c r="AE2116" s="11" t="n">
        <v>115</v>
      </c>
      <c r="AF2116" s="11" t="n">
        <v>18</v>
      </c>
      <c r="AG2116" s="11" t="n">
        <v>3</v>
      </c>
      <c r="AH2116" s="11" t="n">
        <v>0</v>
      </c>
      <c r="AI2116" s="13" t="n">
        <v>0.252032520325203</v>
      </c>
      <c r="AJ2116" s="13" t="n">
        <v>0.195121951219512</v>
      </c>
      <c r="AK2116" s="13" t="n">
        <v>0.467479674796748</v>
      </c>
      <c r="AL2116" s="13" t="n">
        <v>0.0731707317073171</v>
      </c>
      <c r="AM2116" s="13" t="n">
        <v>0.0121951219512195</v>
      </c>
      <c r="AN2116" s="11" t="n">
        <v>0</v>
      </c>
      <c r="AO2116" s="13" t="n">
        <v>0</v>
      </c>
      <c r="AP2116" s="11" t="n">
        <v>12</v>
      </c>
      <c r="AQ2116" s="11" t="n">
        <v>10</v>
      </c>
      <c r="AR2116" s="13" t="n">
        <v>0.0483870967741936</v>
      </c>
      <c r="AS2116" s="13" t="n">
        <v>0.0403225806451613</v>
      </c>
      <c r="AT2116" s="14" t="n">
        <f aca="false">SUMIFS(시도_소아과개폐업!$C$5:$C$293,시도_소아과개폐업!$A$5:$A$293,$D2116,시도_소아과개폐업!$B$5:$B$293,$B2116)</f>
        <v>23</v>
      </c>
      <c r="AU2116" s="14" t="n">
        <f aca="false">SUMIFS(시도_소아과개폐업!$D$5:$D$293,시도_소아과개폐업!$A$5:$A$293,$D2116,시도_소아과개폐업!$B$5:$B$293,$B2116)</f>
        <v>23</v>
      </c>
      <c r="AV2116" s="14" t="n">
        <f aca="false">SUMIFS(시도_소아과개폐업!$F$5:$F$293,시도_소아과개폐업!$A$5:$A$293,$D2116,시도_소아과개폐업!$B$5:$B$293,$B2116)</f>
        <v>0</v>
      </c>
      <c r="AW2116" s="15" t="n">
        <f aca="false">SUMIFS(시도_소아과개폐업!$G$5:$G$293,시도_소아과개폐업!$A$5:$A$293,$D2116,시도_소아과개폐업!$B$5:$B$293,$B2116)</f>
        <v>0.159722222222222</v>
      </c>
      <c r="AX2116" s="14" t="n">
        <f aca="false">SUMIFS(시도_소아과개폐업!$H$5:$H$293,시도_소아과개폐업!$A$5:$A$293,$D2116,시도_소아과개폐업!$B$5:$B$293,$B2116)</f>
        <v>67</v>
      </c>
      <c r="AY2116" s="14" t="n">
        <f aca="false">SUMIFS(시군구_병원급!$E$5:$E$3668,시군구_병원급!$A$5:$A$3668,$A2116,시군구_병원급!$D$5:$D$3668,$D2116)</f>
        <v>0</v>
      </c>
      <c r="AZ2116" s="14" t="n">
        <f aca="false">SUMIFS(시군구_병원급!$F$5:$F$3668,시군구_병원급!$A$5:$A$3668,$A2116,시군구_병원급!$D$5:$D$3668,$D2116)</f>
        <v>2</v>
      </c>
      <c r="BA2116" s="14" t="n">
        <f aca="false">SUMIFS(시군구_병원급!$G$5:$G$3668,시군구_병원급!$A$5:$A$3668,$A2116,시군구_병원급!$D$5:$D$3668,$D2116)</f>
        <v>6</v>
      </c>
      <c r="BB2116" s="14" t="n">
        <f aca="false">SUMIFS(시군구_병원급!$H$5:$H$3668,시군구_병원급!$A$5:$A$3668,$A2116,시군구_병원급!$D$5:$D$3668,$D2116)</f>
        <v>18</v>
      </c>
      <c r="BC2116" s="16" t="n">
        <f aca="false">K2116+AY2116</f>
        <v>20</v>
      </c>
      <c r="BD2116" s="17" t="n">
        <f aca="false">IF(E2116=0,"",(K2116+AY2116)/E2116*1000)</f>
        <v>1.19588615163836</v>
      </c>
      <c r="BE2116" s="16" t="n">
        <f aca="false">AY2116-SUMIFS(시군구_병원급!$E$5:$E$3668,시군구_병원급!$A$5:$A$3668,$A2116,시군구_병원급!$D$5:$D$3668,$D2116-3)</f>
        <v>0</v>
      </c>
      <c r="BF2116" s="16" t="n">
        <f aca="false">IF(AY2116=0,1,0)</f>
        <v>1</v>
      </c>
      <c r="BG2116" s="16" t="n">
        <f aca="false">IF(K2116+AY2116=0,1,0)</f>
        <v>0</v>
      </c>
      <c r="BH2116" s="16" t="n">
        <f aca="false">AF2116+AG2116+AH2116</f>
        <v>21</v>
      </c>
      <c r="BI2116" s="18" t="n">
        <f aca="false">IF(H2116=0,"",BH2116/H2116)</f>
        <v>0.0853658536585366</v>
      </c>
      <c r="BJ2116" s="16" t="n">
        <f aca="false">IF(AP2116="","",AP2116+AN2116)</f>
        <v>12</v>
      </c>
    </row>
    <row r="2117" customFormat="false" ht="15" hidden="false" customHeight="true" outlineLevel="0" collapsed="false">
      <c r="A2117" s="9" t="s">
        <v>166</v>
      </c>
      <c r="B2117" s="10" t="s">
        <v>160</v>
      </c>
      <c r="C2117" s="10" t="s">
        <v>167</v>
      </c>
      <c r="D2117" s="9" t="n">
        <v>2025</v>
      </c>
      <c r="E2117" s="11" t="n">
        <v>11456</v>
      </c>
      <c r="F2117" s="11" t="n">
        <v>1843</v>
      </c>
      <c r="G2117" s="11" t="n">
        <v>1866</v>
      </c>
      <c r="H2117" s="11" t="n">
        <v>209</v>
      </c>
      <c r="I2117" s="11" t="n">
        <v>9729</v>
      </c>
      <c r="J2117" s="11" t="n">
        <v>6477</v>
      </c>
      <c r="K2117" s="11" t="n">
        <v>28</v>
      </c>
      <c r="L2117" s="12" t="n">
        <v>18.2437150837989</v>
      </c>
      <c r="M2117" s="12" t="n">
        <v>2.44413407821229</v>
      </c>
      <c r="N2117" s="13" t="n">
        <v>0.665741597286463</v>
      </c>
      <c r="O2117" s="13" t="n">
        <v>0.849249301675978</v>
      </c>
      <c r="P2117" s="13" t="n">
        <v>0.162884078212291</v>
      </c>
      <c r="Q2117" s="13" t="n">
        <v>-0.298125229751256</v>
      </c>
      <c r="R2117" s="13" t="n">
        <v>-0.134909596662031</v>
      </c>
      <c r="S2117" s="11" t="n">
        <v>-2</v>
      </c>
      <c r="T2117" s="13" t="n">
        <v>-0.0833333333333334</v>
      </c>
      <c r="U2117" s="13" t="n">
        <v>-0.100332901793971</v>
      </c>
      <c r="V2117" s="11" t="n">
        <v>0</v>
      </c>
      <c r="W2117" s="13"/>
      <c r="X2117" s="11"/>
      <c r="Y2117" s="11"/>
      <c r="Z2117" s="11"/>
      <c r="AA2117" s="11"/>
      <c r="AB2117" s="10" t="s">
        <v>516</v>
      </c>
      <c r="AC2117" s="11" t="n">
        <v>48</v>
      </c>
      <c r="AD2117" s="11" t="n">
        <v>75</v>
      </c>
      <c r="AE2117" s="11" t="n">
        <v>73</v>
      </c>
      <c r="AF2117" s="11" t="n">
        <v>10</v>
      </c>
      <c r="AG2117" s="11" t="n">
        <v>3</v>
      </c>
      <c r="AH2117" s="11" t="n">
        <v>0</v>
      </c>
      <c r="AI2117" s="13" t="n">
        <v>0.229665071770335</v>
      </c>
      <c r="AJ2117" s="13" t="n">
        <v>0.358851674641148</v>
      </c>
      <c r="AK2117" s="13" t="n">
        <v>0.349282296650718</v>
      </c>
      <c r="AL2117" s="13" t="n">
        <v>0.0478468899521531</v>
      </c>
      <c r="AM2117" s="13" t="n">
        <v>0.0143540669856459</v>
      </c>
      <c r="AN2117" s="11" t="n">
        <v>2</v>
      </c>
      <c r="AO2117" s="13" t="n">
        <v>0.00947867298578199</v>
      </c>
      <c r="AP2117" s="11" t="n">
        <v>18</v>
      </c>
      <c r="AQ2117" s="11" t="n">
        <v>0</v>
      </c>
      <c r="AR2117" s="13" t="n">
        <v>0.0786026200873363</v>
      </c>
      <c r="AS2117" s="13" t="n">
        <v>0</v>
      </c>
      <c r="AT2117" s="14" t="n">
        <f aca="false">SUMIFS(시도_소아과개폐업!$C$5:$C$293,시도_소아과개폐업!$A$5:$A$293,$D2117,시도_소아과개폐업!$B$5:$B$293,$B2117)</f>
        <v>23</v>
      </c>
      <c r="AU2117" s="14" t="n">
        <f aca="false">SUMIFS(시도_소아과개폐업!$D$5:$D$293,시도_소아과개폐업!$A$5:$A$293,$D2117,시도_소아과개폐업!$B$5:$B$293,$B2117)</f>
        <v>23</v>
      </c>
      <c r="AV2117" s="14" t="n">
        <f aca="false">SUMIFS(시도_소아과개폐업!$F$5:$F$293,시도_소아과개폐업!$A$5:$A$293,$D2117,시도_소아과개폐업!$B$5:$B$293,$B2117)</f>
        <v>0</v>
      </c>
      <c r="AW2117" s="15" t="n">
        <f aca="false">SUMIFS(시도_소아과개폐업!$G$5:$G$293,시도_소아과개폐업!$A$5:$A$293,$D2117,시도_소아과개폐업!$B$5:$B$293,$B2117)</f>
        <v>0.159722222222222</v>
      </c>
      <c r="AX2117" s="14" t="n">
        <f aca="false">SUMIFS(시도_소아과개폐업!$H$5:$H$293,시도_소아과개폐업!$A$5:$A$293,$D2117,시도_소아과개폐업!$B$5:$B$293,$B2117)</f>
        <v>67</v>
      </c>
      <c r="AY2117" s="14" t="n">
        <f aca="false">SUMIFS(시군구_병원급!$E$5:$E$3668,시군구_병원급!$A$5:$A$3668,$A2117,시군구_병원급!$D$5:$D$3668,$D2117)</f>
        <v>13</v>
      </c>
      <c r="AZ2117" s="14" t="n">
        <f aca="false">SUMIFS(시군구_병원급!$F$5:$F$3668,시군구_병원급!$A$5:$A$3668,$A2117,시군구_병원급!$D$5:$D$3668,$D2117)</f>
        <v>2</v>
      </c>
      <c r="BA2117" s="14" t="n">
        <f aca="false">SUMIFS(시군구_병원급!$G$5:$G$3668,시군구_병원급!$A$5:$A$3668,$A2117,시군구_병원급!$D$5:$D$3668,$D2117)</f>
        <v>15</v>
      </c>
      <c r="BB2117" s="14" t="n">
        <f aca="false">SUMIFS(시군구_병원급!$H$5:$H$3668,시군구_병원급!$A$5:$A$3668,$A2117,시군구_병원급!$D$5:$D$3668,$D2117)</f>
        <v>45</v>
      </c>
      <c r="BC2117" s="16" t="n">
        <f aca="false">K2117+AY2117</f>
        <v>41</v>
      </c>
      <c r="BD2117" s="17" t="n">
        <f aca="false">IF(E2117=0,"",(K2117+AY2117)/E2117*1000)</f>
        <v>3.57891061452514</v>
      </c>
      <c r="BE2117" s="16" t="n">
        <f aca="false">AY2117-SUMIFS(시군구_병원급!$E$5:$E$3668,시군구_병원급!$A$5:$A$3668,$A2117,시군구_병원급!$D$5:$D$3668,$D2117-3)</f>
        <v>0</v>
      </c>
      <c r="BF2117" s="16" t="n">
        <f aca="false">IF(AY2117=0,1,0)</f>
        <v>0</v>
      </c>
      <c r="BG2117" s="16" t="n">
        <f aca="false">IF(K2117+AY2117=0,1,0)</f>
        <v>0</v>
      </c>
      <c r="BH2117" s="16" t="n">
        <f aca="false">AF2117+AG2117+AH2117</f>
        <v>13</v>
      </c>
      <c r="BI2117" s="18" t="n">
        <f aca="false">IF(H2117=0,"",BH2117/H2117)</f>
        <v>0.062200956937799</v>
      </c>
      <c r="BJ2117" s="16" t="n">
        <f aca="false">IF(AP2117="","",AP2117+AN2117)</f>
        <v>20</v>
      </c>
    </row>
    <row r="2118" customFormat="false" ht="15" hidden="false" customHeight="true" outlineLevel="0" collapsed="false">
      <c r="A2118" s="9" t="s">
        <v>168</v>
      </c>
      <c r="B2118" s="10" t="s">
        <v>160</v>
      </c>
      <c r="C2118" s="10" t="s">
        <v>169</v>
      </c>
      <c r="D2118" s="9" t="n">
        <v>2025</v>
      </c>
      <c r="E2118" s="11" t="n">
        <v>14498</v>
      </c>
      <c r="F2118" s="11" t="n">
        <v>2669</v>
      </c>
      <c r="G2118" s="11" t="n">
        <v>2759</v>
      </c>
      <c r="H2118" s="11" t="n">
        <v>234</v>
      </c>
      <c r="I2118" s="11" t="n">
        <v>11801</v>
      </c>
      <c r="J2118" s="11" t="n">
        <v>8847</v>
      </c>
      <c r="K2118" s="11" t="n">
        <v>22</v>
      </c>
      <c r="L2118" s="12" t="n">
        <v>16.1401572630708</v>
      </c>
      <c r="M2118" s="12" t="n">
        <v>1.51745068285281</v>
      </c>
      <c r="N2118" s="13" t="n">
        <v>0.749682230319465</v>
      </c>
      <c r="O2118" s="13" t="n">
        <v>0.813974341288454</v>
      </c>
      <c r="P2118" s="13" t="n">
        <v>0.19030211063595</v>
      </c>
      <c r="Q2118" s="13" t="n">
        <v>-0.0366137284869427</v>
      </c>
      <c r="R2118" s="13" t="n">
        <v>0.238886394252357</v>
      </c>
      <c r="S2118" s="11" t="n">
        <v>0</v>
      </c>
      <c r="T2118" s="13" t="n">
        <v>-0.064</v>
      </c>
      <c r="U2118" s="13" t="n">
        <v>-0.046614962029407</v>
      </c>
      <c r="V2118" s="11" t="n">
        <v>0</v>
      </c>
      <c r="W2118" s="13"/>
      <c r="X2118" s="11"/>
      <c r="Y2118" s="11"/>
      <c r="Z2118" s="11"/>
      <c r="AA2118" s="11"/>
      <c r="AB2118" s="10" t="s">
        <v>516</v>
      </c>
      <c r="AC2118" s="11" t="n">
        <v>48</v>
      </c>
      <c r="AD2118" s="11" t="n">
        <v>79</v>
      </c>
      <c r="AE2118" s="11" t="n">
        <v>91</v>
      </c>
      <c r="AF2118" s="11" t="n">
        <v>11</v>
      </c>
      <c r="AG2118" s="11" t="n">
        <v>4</v>
      </c>
      <c r="AH2118" s="11" t="n">
        <v>1</v>
      </c>
      <c r="AI2118" s="13" t="n">
        <v>0.205128205128205</v>
      </c>
      <c r="AJ2118" s="13" t="n">
        <v>0.337606837606838</v>
      </c>
      <c r="AK2118" s="13" t="n">
        <v>0.388888888888889</v>
      </c>
      <c r="AL2118" s="13" t="n">
        <v>0.047008547008547</v>
      </c>
      <c r="AM2118" s="13" t="n">
        <v>0.0170940170940171</v>
      </c>
      <c r="AN2118" s="11" t="n">
        <v>2</v>
      </c>
      <c r="AO2118" s="13" t="n">
        <v>0.00847457627118644</v>
      </c>
      <c r="AP2118" s="11" t="n">
        <v>19</v>
      </c>
      <c r="AQ2118" s="11" t="n">
        <v>3</v>
      </c>
      <c r="AR2118" s="13" t="n">
        <v>0.0753968253968254</v>
      </c>
      <c r="AS2118" s="13" t="n">
        <v>0.0119047619047619</v>
      </c>
      <c r="AT2118" s="14" t="n">
        <f aca="false">SUMIFS(시도_소아과개폐업!$C$5:$C$293,시도_소아과개폐업!$A$5:$A$293,$D2118,시도_소아과개폐업!$B$5:$B$293,$B2118)</f>
        <v>23</v>
      </c>
      <c r="AU2118" s="14" t="n">
        <f aca="false">SUMIFS(시도_소아과개폐업!$D$5:$D$293,시도_소아과개폐업!$A$5:$A$293,$D2118,시도_소아과개폐업!$B$5:$B$293,$B2118)</f>
        <v>23</v>
      </c>
      <c r="AV2118" s="14" t="n">
        <f aca="false">SUMIFS(시도_소아과개폐업!$F$5:$F$293,시도_소아과개폐업!$A$5:$A$293,$D2118,시도_소아과개폐업!$B$5:$B$293,$B2118)</f>
        <v>0</v>
      </c>
      <c r="AW2118" s="15" t="n">
        <f aca="false">SUMIFS(시도_소아과개폐업!$G$5:$G$293,시도_소아과개폐업!$A$5:$A$293,$D2118,시도_소아과개폐업!$B$5:$B$293,$B2118)</f>
        <v>0.159722222222222</v>
      </c>
      <c r="AX2118" s="14" t="n">
        <f aca="false">SUMIFS(시도_소아과개폐업!$H$5:$H$293,시도_소아과개폐업!$A$5:$A$293,$D2118,시도_소아과개폐업!$B$5:$B$293,$B2118)</f>
        <v>67</v>
      </c>
      <c r="AY2118" s="14" t="n">
        <f aca="false">SUMIFS(시군구_병원급!$E$5:$E$3668,시군구_병원급!$A$5:$A$3668,$A2118,시군구_병원급!$D$5:$D$3668,$D2118)</f>
        <v>8</v>
      </c>
      <c r="AZ2118" s="14" t="n">
        <f aca="false">SUMIFS(시군구_병원급!$F$5:$F$3668,시군구_병원급!$A$5:$A$3668,$A2118,시군구_병원급!$D$5:$D$3668,$D2118)</f>
        <v>5</v>
      </c>
      <c r="BA2118" s="14" t="n">
        <f aca="false">SUMIFS(시군구_병원급!$G$5:$G$3668,시군구_병원급!$A$5:$A$3668,$A2118,시군구_병원급!$D$5:$D$3668,$D2118)</f>
        <v>13</v>
      </c>
      <c r="BB2118" s="14" t="n">
        <f aca="false">SUMIFS(시군구_병원급!$H$5:$H$3668,시군구_병원급!$A$5:$A$3668,$A2118,시군구_병원급!$D$5:$D$3668,$D2118)</f>
        <v>30</v>
      </c>
      <c r="BC2118" s="16" t="n">
        <f aca="false">K2118+AY2118</f>
        <v>30</v>
      </c>
      <c r="BD2118" s="17" t="n">
        <f aca="false">IF(E2118=0,"",(K2118+AY2118)/E2118*1000)</f>
        <v>2.06925093116292</v>
      </c>
      <c r="BE2118" s="16" t="n">
        <f aca="false">AY2118-SUMIFS(시군구_병원급!$E$5:$E$3668,시군구_병원급!$A$5:$A$3668,$A2118,시군구_병원급!$D$5:$D$3668,$D2118-3)</f>
        <v>-2</v>
      </c>
      <c r="BF2118" s="16" t="n">
        <f aca="false">IF(AY2118=0,1,0)</f>
        <v>0</v>
      </c>
      <c r="BG2118" s="16" t="n">
        <f aca="false">IF(K2118+AY2118=0,1,0)</f>
        <v>0</v>
      </c>
      <c r="BH2118" s="16" t="n">
        <f aca="false">AF2118+AG2118+AH2118</f>
        <v>16</v>
      </c>
      <c r="BI2118" s="18" t="n">
        <f aca="false">IF(H2118=0,"",BH2118/H2118)</f>
        <v>0.0683760683760684</v>
      </c>
      <c r="BJ2118" s="16" t="n">
        <f aca="false">IF(AP2118="","",AP2118+AN2118)</f>
        <v>21</v>
      </c>
    </row>
    <row r="2119" customFormat="false" ht="15" hidden="false" customHeight="true" outlineLevel="0" collapsed="false">
      <c r="A2119" s="9" t="s">
        <v>170</v>
      </c>
      <c r="B2119" s="10" t="s">
        <v>160</v>
      </c>
      <c r="C2119" s="10" t="s">
        <v>171</v>
      </c>
      <c r="D2119" s="9" t="n">
        <v>2025</v>
      </c>
      <c r="E2119" s="11" t="n">
        <v>6257</v>
      </c>
      <c r="F2119" s="11" t="n">
        <v>1040</v>
      </c>
      <c r="G2119" s="11" t="n">
        <v>1045</v>
      </c>
      <c r="H2119" s="11" t="n">
        <v>117</v>
      </c>
      <c r="I2119" s="11" t="n">
        <v>6357</v>
      </c>
      <c r="J2119" s="11" t="n">
        <v>4374</v>
      </c>
      <c r="K2119" s="11" t="n">
        <v>16</v>
      </c>
      <c r="L2119" s="12" t="n">
        <v>18.6990570560972</v>
      </c>
      <c r="M2119" s="12" t="n">
        <v>2.55713600767141</v>
      </c>
      <c r="N2119" s="13" t="n">
        <v>0.688060405851817</v>
      </c>
      <c r="O2119" s="13" t="n">
        <v>1.01598210004795</v>
      </c>
      <c r="P2119" s="13" t="n">
        <v>0.167012945501039</v>
      </c>
      <c r="Q2119" s="13" t="n">
        <v>-0.210074485544755</v>
      </c>
      <c r="R2119" s="13" t="n">
        <v>-0.091304347826087</v>
      </c>
      <c r="S2119" s="11" t="n">
        <v>-1</v>
      </c>
      <c r="T2119" s="13" t="n">
        <v>-0.0564516129032258</v>
      </c>
      <c r="U2119" s="13" t="n">
        <v>-0.0306495882891126</v>
      </c>
      <c r="V2119" s="11" t="n">
        <v>0</v>
      </c>
      <c r="W2119" s="13"/>
      <c r="X2119" s="11"/>
      <c r="Y2119" s="11"/>
      <c r="Z2119" s="11"/>
      <c r="AA2119" s="11"/>
      <c r="AB2119" s="10" t="s">
        <v>516</v>
      </c>
      <c r="AC2119" s="11" t="n">
        <v>25</v>
      </c>
      <c r="AD2119" s="11" t="n">
        <v>53</v>
      </c>
      <c r="AE2119" s="11" t="n">
        <v>34</v>
      </c>
      <c r="AF2119" s="11" t="n">
        <v>4</v>
      </c>
      <c r="AG2119" s="11" t="n">
        <v>0</v>
      </c>
      <c r="AH2119" s="11" t="n">
        <v>1</v>
      </c>
      <c r="AI2119" s="13" t="n">
        <v>0.213675213675214</v>
      </c>
      <c r="AJ2119" s="13" t="n">
        <v>0.452991452991453</v>
      </c>
      <c r="AK2119" s="13" t="n">
        <v>0.290598290598291</v>
      </c>
      <c r="AL2119" s="13" t="n">
        <v>0.0341880341880342</v>
      </c>
      <c r="AM2119" s="13" t="n">
        <v>0</v>
      </c>
      <c r="AN2119" s="11" t="n">
        <v>0</v>
      </c>
      <c r="AO2119" s="13" t="n">
        <v>0</v>
      </c>
      <c r="AP2119" s="11" t="n">
        <v>12</v>
      </c>
      <c r="AQ2119" s="11" t="n">
        <v>3</v>
      </c>
      <c r="AR2119" s="13" t="n">
        <v>0.0952380952380952</v>
      </c>
      <c r="AS2119" s="13" t="n">
        <v>0.0238095238095238</v>
      </c>
      <c r="AT2119" s="14" t="n">
        <f aca="false">SUMIFS(시도_소아과개폐업!$C$5:$C$293,시도_소아과개폐업!$A$5:$A$293,$D2119,시도_소아과개폐업!$B$5:$B$293,$B2119)</f>
        <v>23</v>
      </c>
      <c r="AU2119" s="14" t="n">
        <f aca="false">SUMIFS(시도_소아과개폐업!$D$5:$D$293,시도_소아과개폐업!$A$5:$A$293,$D2119,시도_소아과개폐업!$B$5:$B$293,$B2119)</f>
        <v>23</v>
      </c>
      <c r="AV2119" s="14" t="n">
        <f aca="false">SUMIFS(시도_소아과개폐업!$F$5:$F$293,시도_소아과개폐업!$A$5:$A$293,$D2119,시도_소아과개폐업!$B$5:$B$293,$B2119)</f>
        <v>0</v>
      </c>
      <c r="AW2119" s="15" t="n">
        <f aca="false">SUMIFS(시도_소아과개폐업!$G$5:$G$293,시도_소아과개폐업!$A$5:$A$293,$D2119,시도_소아과개폐업!$B$5:$B$293,$B2119)</f>
        <v>0.159722222222222</v>
      </c>
      <c r="AX2119" s="14" t="n">
        <f aca="false">SUMIFS(시도_소아과개폐업!$H$5:$H$293,시도_소아과개폐업!$A$5:$A$293,$D2119,시도_소아과개폐업!$B$5:$B$293,$B2119)</f>
        <v>67</v>
      </c>
      <c r="AY2119" s="14" t="n">
        <f aca="false">SUMIFS(시군구_병원급!$E$5:$E$3668,시군구_병원급!$A$5:$A$3668,$A2119,시군구_병원급!$D$5:$D$3668,$D2119)</f>
        <v>4</v>
      </c>
      <c r="AZ2119" s="14" t="n">
        <f aca="false">SUMIFS(시군구_병원급!$F$5:$F$3668,시군구_병원급!$A$5:$A$3668,$A2119,시군구_병원급!$D$5:$D$3668,$D2119)</f>
        <v>2</v>
      </c>
      <c r="BA2119" s="14" t="n">
        <f aca="false">SUMIFS(시군구_병원급!$G$5:$G$3668,시군구_병원급!$A$5:$A$3668,$A2119,시군구_병원급!$D$5:$D$3668,$D2119)</f>
        <v>10</v>
      </c>
      <c r="BB2119" s="14" t="n">
        <f aca="false">SUMIFS(시군구_병원급!$H$5:$H$3668,시군구_병원급!$A$5:$A$3668,$A2119,시군구_병원급!$D$5:$D$3668,$D2119)</f>
        <v>26</v>
      </c>
      <c r="BC2119" s="16" t="n">
        <f aca="false">K2119+AY2119</f>
        <v>20</v>
      </c>
      <c r="BD2119" s="17" t="n">
        <f aca="false">IF(E2119=0,"",(K2119+AY2119)/E2119*1000)</f>
        <v>3.19642000958926</v>
      </c>
      <c r="BE2119" s="16" t="n">
        <f aca="false">AY2119-SUMIFS(시군구_병원급!$E$5:$E$3668,시군구_병원급!$A$5:$A$3668,$A2119,시군구_병원급!$D$5:$D$3668,$D2119-3)</f>
        <v>0</v>
      </c>
      <c r="BF2119" s="16" t="n">
        <f aca="false">IF(AY2119=0,1,0)</f>
        <v>0</v>
      </c>
      <c r="BG2119" s="16" t="n">
        <f aca="false">IF(K2119+AY2119=0,1,0)</f>
        <v>0</v>
      </c>
      <c r="BH2119" s="16" t="n">
        <f aca="false">AF2119+AG2119+AH2119</f>
        <v>5</v>
      </c>
      <c r="BI2119" s="18" t="n">
        <f aca="false">IF(H2119=0,"",BH2119/H2119)</f>
        <v>0.0427350427350427</v>
      </c>
      <c r="BJ2119" s="16" t="n">
        <f aca="false">IF(AP2119="","",AP2119+AN2119)</f>
        <v>12</v>
      </c>
    </row>
    <row r="2120" customFormat="false" ht="15" hidden="false" customHeight="true" outlineLevel="0" collapsed="false">
      <c r="A2120" s="9" t="s">
        <v>172</v>
      </c>
      <c r="B2120" s="10" t="s">
        <v>160</v>
      </c>
      <c r="C2120" s="10" t="s">
        <v>117</v>
      </c>
      <c r="D2120" s="9" t="n">
        <v>2025</v>
      </c>
      <c r="E2120" s="11" t="n">
        <v>29135</v>
      </c>
      <c r="F2120" s="11" t="n">
        <v>4697</v>
      </c>
      <c r="G2120" s="11" t="n">
        <v>4478</v>
      </c>
      <c r="H2120" s="11" t="n">
        <v>402</v>
      </c>
      <c r="I2120" s="11" t="n">
        <v>18714</v>
      </c>
      <c r="J2120" s="11" t="n">
        <v>14755</v>
      </c>
      <c r="K2120" s="11" t="n">
        <v>34</v>
      </c>
      <c r="L2120" s="12" t="n">
        <v>13.7978376523082</v>
      </c>
      <c r="M2120" s="12" t="n">
        <v>1.16698129397632</v>
      </c>
      <c r="N2120" s="13" t="n">
        <v>0.788447151864914</v>
      </c>
      <c r="O2120" s="13" t="n">
        <v>0.642320233396259</v>
      </c>
      <c r="P2120" s="13" t="n">
        <v>0.153698301012528</v>
      </c>
      <c r="Q2120" s="13" t="n">
        <v>0.0688605180130604</v>
      </c>
      <c r="R2120" s="13" t="n">
        <v>0.280892448512586</v>
      </c>
      <c r="S2120" s="11" t="n">
        <v>3</v>
      </c>
      <c r="T2120" s="13" t="n">
        <v>-0.0242718446601942</v>
      </c>
      <c r="U2120" s="13" t="n">
        <v>-0.0106787904419539</v>
      </c>
      <c r="V2120" s="11" t="n">
        <v>0</v>
      </c>
      <c r="W2120" s="13"/>
      <c r="X2120" s="11"/>
      <c r="Y2120" s="11"/>
      <c r="Z2120" s="11"/>
      <c r="AA2120" s="11"/>
      <c r="AB2120" s="10" t="s">
        <v>516</v>
      </c>
      <c r="AC2120" s="11" t="n">
        <v>85</v>
      </c>
      <c r="AD2120" s="11" t="n">
        <v>115</v>
      </c>
      <c r="AE2120" s="11" t="n">
        <v>188</v>
      </c>
      <c r="AF2120" s="11" t="n">
        <v>11</v>
      </c>
      <c r="AG2120" s="11" t="n">
        <v>3</v>
      </c>
      <c r="AH2120" s="11" t="n">
        <v>0</v>
      </c>
      <c r="AI2120" s="13" t="n">
        <v>0.211442786069652</v>
      </c>
      <c r="AJ2120" s="13" t="n">
        <v>0.286069651741294</v>
      </c>
      <c r="AK2120" s="13" t="n">
        <v>0.467661691542289</v>
      </c>
      <c r="AL2120" s="13" t="n">
        <v>0.027363184079602</v>
      </c>
      <c r="AM2120" s="13" t="n">
        <v>0.00746268656716418</v>
      </c>
      <c r="AN2120" s="11" t="n">
        <v>5</v>
      </c>
      <c r="AO2120" s="13" t="n">
        <v>0.0122850122850123</v>
      </c>
      <c r="AP2120" s="11" t="n">
        <v>29</v>
      </c>
      <c r="AQ2120" s="11" t="n">
        <v>21</v>
      </c>
      <c r="AR2120" s="13" t="n">
        <v>0.0698795180722892</v>
      </c>
      <c r="AS2120" s="13" t="n">
        <v>0.0506024096385542</v>
      </c>
      <c r="AT2120" s="14" t="n">
        <f aca="false">SUMIFS(시도_소아과개폐업!$C$5:$C$293,시도_소아과개폐업!$A$5:$A$293,$D2120,시도_소아과개폐업!$B$5:$B$293,$B2120)</f>
        <v>23</v>
      </c>
      <c r="AU2120" s="14" t="n">
        <f aca="false">SUMIFS(시도_소아과개폐업!$D$5:$D$293,시도_소아과개폐업!$A$5:$A$293,$D2120,시도_소아과개폐업!$B$5:$B$293,$B2120)</f>
        <v>23</v>
      </c>
      <c r="AV2120" s="14" t="n">
        <f aca="false">SUMIFS(시도_소아과개폐업!$F$5:$F$293,시도_소아과개폐업!$A$5:$A$293,$D2120,시도_소아과개폐업!$B$5:$B$293,$B2120)</f>
        <v>0</v>
      </c>
      <c r="AW2120" s="15" t="n">
        <f aca="false">SUMIFS(시도_소아과개폐업!$G$5:$G$293,시도_소아과개폐업!$A$5:$A$293,$D2120,시도_소아과개폐업!$B$5:$B$293,$B2120)</f>
        <v>0.159722222222222</v>
      </c>
      <c r="AX2120" s="14" t="n">
        <f aca="false">SUMIFS(시도_소아과개폐업!$H$5:$H$293,시도_소아과개폐업!$A$5:$A$293,$D2120,시도_소아과개폐업!$B$5:$B$293,$B2120)</f>
        <v>67</v>
      </c>
      <c r="AY2120" s="14" t="n">
        <f aca="false">SUMIFS(시군구_병원급!$E$5:$E$3668,시군구_병원급!$A$5:$A$3668,$A2120,시군구_병원급!$D$5:$D$3668,$D2120)</f>
        <v>5</v>
      </c>
      <c r="AZ2120" s="14" t="n">
        <f aca="false">SUMIFS(시군구_병원급!$F$5:$F$3668,시군구_병원급!$A$5:$A$3668,$A2120,시군구_병원급!$D$5:$D$3668,$D2120)</f>
        <v>6</v>
      </c>
      <c r="BA2120" s="14" t="n">
        <f aca="false">SUMIFS(시군구_병원급!$G$5:$G$3668,시군구_병원급!$A$5:$A$3668,$A2120,시군구_병원급!$D$5:$D$3668,$D2120)</f>
        <v>16</v>
      </c>
      <c r="BB2120" s="14" t="n">
        <f aca="false">SUMIFS(시군구_병원급!$H$5:$H$3668,시군구_병원급!$A$5:$A$3668,$A2120,시군구_병원급!$D$5:$D$3668,$D2120)</f>
        <v>44</v>
      </c>
      <c r="BC2120" s="16" t="n">
        <f aca="false">K2120+AY2120</f>
        <v>39</v>
      </c>
      <c r="BD2120" s="17" t="n">
        <f aca="false">IF(E2120=0,"",(K2120+AY2120)/E2120*1000)</f>
        <v>1.33859619014931</v>
      </c>
      <c r="BE2120" s="16" t="n">
        <f aca="false">AY2120-SUMIFS(시군구_병원급!$E$5:$E$3668,시군구_병원급!$A$5:$A$3668,$A2120,시군구_병원급!$D$5:$D$3668,$D2120-3)</f>
        <v>1</v>
      </c>
      <c r="BF2120" s="16" t="n">
        <f aca="false">IF(AY2120=0,1,0)</f>
        <v>0</v>
      </c>
      <c r="BG2120" s="16" t="n">
        <f aca="false">IF(K2120+AY2120=0,1,0)</f>
        <v>0</v>
      </c>
      <c r="BH2120" s="16" t="n">
        <f aca="false">AF2120+AG2120+AH2120</f>
        <v>14</v>
      </c>
      <c r="BI2120" s="18" t="n">
        <f aca="false">IF(H2120=0,"",BH2120/H2120)</f>
        <v>0.0348258706467662</v>
      </c>
      <c r="BJ2120" s="16" t="n">
        <f aca="false">IF(AP2120="","",AP2120+AN2120)</f>
        <v>34</v>
      </c>
    </row>
    <row r="2121" customFormat="false" ht="15" hidden="false" customHeight="true" outlineLevel="0" collapsed="false">
      <c r="A2121" s="9" t="s">
        <v>173</v>
      </c>
      <c r="B2121" s="10" t="s">
        <v>160</v>
      </c>
      <c r="C2121" s="10" t="s">
        <v>174</v>
      </c>
      <c r="D2121" s="9" t="n">
        <v>2025</v>
      </c>
      <c r="E2121" s="11" t="n">
        <v>1466</v>
      </c>
      <c r="F2121" s="11" t="n">
        <v>242</v>
      </c>
      <c r="G2121" s="11" t="n">
        <v>247</v>
      </c>
      <c r="H2121" s="11" t="n">
        <v>11</v>
      </c>
      <c r="I2121" s="11" t="n">
        <v>707</v>
      </c>
      <c r="J2121" s="11" t="n">
        <v>543</v>
      </c>
      <c r="K2121" s="11" t="n">
        <v>1</v>
      </c>
      <c r="L2121" s="12" t="n">
        <v>7.50341064120055</v>
      </c>
      <c r="M2121" s="12" t="n">
        <v>0.682128240109141</v>
      </c>
      <c r="N2121" s="13" t="n">
        <v>0.768033946251768</v>
      </c>
      <c r="O2121" s="13" t="n">
        <v>0.482264665757162</v>
      </c>
      <c r="P2121" s="13" t="n">
        <v>0.168485675306958</v>
      </c>
      <c r="Q2121" s="13" t="n">
        <v>-0.0928217821782178</v>
      </c>
      <c r="R2121" s="13" t="n">
        <v>-0.0714285714285714</v>
      </c>
      <c r="S2121" s="11" t="n">
        <v>0</v>
      </c>
      <c r="T2121" s="13" t="n">
        <v>-0.0833333333333334</v>
      </c>
      <c r="U2121" s="13" t="n">
        <v>-0.0275103163686382</v>
      </c>
      <c r="V2121" s="11" t="n">
        <v>0</v>
      </c>
      <c r="W2121" s="13"/>
      <c r="X2121" s="11"/>
      <c r="Y2121" s="11"/>
      <c r="Z2121" s="11"/>
      <c r="AA2121" s="11"/>
      <c r="AB2121" s="10" t="s">
        <v>516</v>
      </c>
      <c r="AC2121" s="11" t="n">
        <v>7</v>
      </c>
      <c r="AD2121" s="11" t="n">
        <v>2</v>
      </c>
      <c r="AE2121" s="11" t="n">
        <v>0</v>
      </c>
      <c r="AF2121" s="11" t="n">
        <v>1</v>
      </c>
      <c r="AG2121" s="11" t="n">
        <v>1</v>
      </c>
      <c r="AH2121" s="11" t="n">
        <v>0</v>
      </c>
      <c r="AI2121" s="13" t="n">
        <v>0.636363636363636</v>
      </c>
      <c r="AJ2121" s="13" t="n">
        <v>0.181818181818182</v>
      </c>
      <c r="AK2121" s="13" t="n">
        <v>0</v>
      </c>
      <c r="AL2121" s="13" t="n">
        <v>0.0909090909090909</v>
      </c>
      <c r="AM2121" s="13" t="n">
        <v>0.0909090909090909</v>
      </c>
      <c r="AN2121" s="11" t="n">
        <v>1</v>
      </c>
      <c r="AO2121" s="13" t="n">
        <v>0.0833333333333333</v>
      </c>
      <c r="AP2121" s="11" t="n">
        <v>2</v>
      </c>
      <c r="AQ2121" s="11" t="n">
        <v>1</v>
      </c>
      <c r="AR2121" s="13" t="n">
        <v>0.153846153846154</v>
      </c>
      <c r="AS2121" s="13" t="n">
        <v>0.0769230769230769</v>
      </c>
      <c r="AT2121" s="14" t="n">
        <f aca="false">SUMIFS(시도_소아과개폐업!$C$5:$C$293,시도_소아과개폐업!$A$5:$A$293,$D2121,시도_소아과개폐업!$B$5:$B$293,$B2121)</f>
        <v>23</v>
      </c>
      <c r="AU2121" s="14" t="n">
        <f aca="false">SUMIFS(시도_소아과개폐업!$D$5:$D$293,시도_소아과개폐업!$A$5:$A$293,$D2121,시도_소아과개폐업!$B$5:$B$293,$B2121)</f>
        <v>23</v>
      </c>
      <c r="AV2121" s="14" t="n">
        <f aca="false">SUMIFS(시도_소아과개폐업!$F$5:$F$293,시도_소아과개폐업!$A$5:$A$293,$D2121,시도_소아과개폐업!$B$5:$B$293,$B2121)</f>
        <v>0</v>
      </c>
      <c r="AW2121" s="15" t="n">
        <f aca="false">SUMIFS(시도_소아과개폐업!$G$5:$G$293,시도_소아과개폐업!$A$5:$A$293,$D2121,시도_소아과개폐업!$B$5:$B$293,$B2121)</f>
        <v>0.159722222222222</v>
      </c>
      <c r="AX2121" s="14" t="n">
        <f aca="false">SUMIFS(시도_소아과개폐업!$H$5:$H$293,시도_소아과개폐업!$A$5:$A$293,$D2121,시도_소아과개폐업!$B$5:$B$293,$B2121)</f>
        <v>67</v>
      </c>
      <c r="AY2121" s="14" t="n">
        <f aca="false">SUMIFS(시군구_병원급!$E$5:$E$3668,시군구_병원급!$A$5:$A$3668,$A2121,시군구_병원급!$D$5:$D$3668,$D2121)</f>
        <v>1</v>
      </c>
      <c r="AZ2121" s="14" t="n">
        <f aca="false">SUMIFS(시군구_병원급!$F$5:$F$3668,시군구_병원급!$A$5:$A$3668,$A2121,시군구_병원급!$D$5:$D$3668,$D2121)</f>
        <v>1</v>
      </c>
      <c r="BA2121" s="14" t="n">
        <f aca="false">SUMIFS(시군구_병원급!$G$5:$G$3668,시군구_병원급!$A$5:$A$3668,$A2121,시군구_병원급!$D$5:$D$3668,$D2121)</f>
        <v>2</v>
      </c>
      <c r="BB2121" s="14" t="n">
        <f aca="false">SUMIFS(시군구_병원급!$H$5:$H$3668,시군구_병원급!$A$5:$A$3668,$A2121,시군구_병원급!$D$5:$D$3668,$D2121)</f>
        <v>5</v>
      </c>
      <c r="BC2121" s="16" t="n">
        <f aca="false">K2121+AY2121</f>
        <v>2</v>
      </c>
      <c r="BD2121" s="17" t="n">
        <f aca="false">IF(E2121=0,"",(K2121+AY2121)/E2121*1000)</f>
        <v>1.36425648021828</v>
      </c>
      <c r="BE2121" s="16" t="n">
        <f aca="false">AY2121-SUMIFS(시군구_병원급!$E$5:$E$3668,시군구_병원급!$A$5:$A$3668,$A2121,시군구_병원급!$D$5:$D$3668,$D2121-3)</f>
        <v>0</v>
      </c>
      <c r="BF2121" s="16" t="n">
        <f aca="false">IF(AY2121=0,1,0)</f>
        <v>0</v>
      </c>
      <c r="BG2121" s="16" t="n">
        <f aca="false">IF(K2121+AY2121=0,1,0)</f>
        <v>0</v>
      </c>
      <c r="BH2121" s="16" t="n">
        <f aca="false">AF2121+AG2121+AH2121</f>
        <v>2</v>
      </c>
      <c r="BI2121" s="18" t="n">
        <f aca="false">IF(H2121=0,"",BH2121/H2121)</f>
        <v>0.181818181818182</v>
      </c>
      <c r="BJ2121" s="16" t="n">
        <f aca="false">IF(AP2121="","",AP2121+AN2121)</f>
        <v>3</v>
      </c>
    </row>
    <row r="2122" customFormat="false" ht="15" hidden="false" customHeight="true" outlineLevel="0" collapsed="false">
      <c r="A2122" s="9" t="s">
        <v>175</v>
      </c>
      <c r="B2122" s="10" t="s">
        <v>160</v>
      </c>
      <c r="C2122" s="10" t="s">
        <v>176</v>
      </c>
      <c r="D2122" s="9" t="n">
        <v>2025</v>
      </c>
      <c r="E2122" s="11" t="n">
        <v>311</v>
      </c>
      <c r="F2122" s="11" t="n">
        <v>48</v>
      </c>
      <c r="G2122" s="11" t="n">
        <v>47</v>
      </c>
      <c r="H2122" s="11" t="n">
        <v>11</v>
      </c>
      <c r="I2122" s="11" t="n">
        <v>459</v>
      </c>
      <c r="J2122" s="11" t="n">
        <v>170</v>
      </c>
      <c r="K2122" s="11" t="n">
        <v>0</v>
      </c>
      <c r="L2122" s="12" t="n">
        <v>35.3697749196142</v>
      </c>
      <c r="M2122" s="12" t="n">
        <v>0</v>
      </c>
      <c r="N2122" s="13" t="n">
        <v>0.37037037037037</v>
      </c>
      <c r="O2122" s="13" t="n">
        <v>1.47588424437299</v>
      </c>
      <c r="P2122" s="13" t="n">
        <v>0.15112540192926</v>
      </c>
      <c r="Q2122" s="13" t="n">
        <v>-0.307349665924276</v>
      </c>
      <c r="R2122" s="13" t="n">
        <v>-0.308823529411765</v>
      </c>
      <c r="S2122" s="11" t="n">
        <v>0</v>
      </c>
      <c r="T2122" s="13" t="n">
        <v>0</v>
      </c>
      <c r="U2122" s="13" t="n">
        <v>0</v>
      </c>
      <c r="V2122" s="11" t="n">
        <v>1</v>
      </c>
      <c r="W2122" s="13"/>
      <c r="X2122" s="11"/>
      <c r="Y2122" s="11"/>
      <c r="Z2122" s="11"/>
      <c r="AA2122" s="11"/>
      <c r="AB2122" s="10" t="s">
        <v>516</v>
      </c>
      <c r="AC2122" s="11" t="n">
        <v>9</v>
      </c>
      <c r="AD2122" s="11" t="n">
        <v>0</v>
      </c>
      <c r="AE2122" s="11" t="n">
        <v>0</v>
      </c>
      <c r="AF2122" s="11" t="n">
        <v>2</v>
      </c>
      <c r="AG2122" s="11" t="n">
        <v>0</v>
      </c>
      <c r="AH2122" s="11" t="n">
        <v>0</v>
      </c>
      <c r="AI2122" s="13" t="n">
        <v>0.818181818181818</v>
      </c>
      <c r="AJ2122" s="13" t="n">
        <v>0</v>
      </c>
      <c r="AK2122" s="13" t="n">
        <v>0</v>
      </c>
      <c r="AL2122" s="13" t="n">
        <v>0.181818181818182</v>
      </c>
      <c r="AM2122" s="13" t="n">
        <v>0</v>
      </c>
      <c r="AN2122" s="11" t="n">
        <v>2</v>
      </c>
      <c r="AO2122" s="13" t="n">
        <v>0.153846153846154</v>
      </c>
      <c r="AP2122" s="11" t="n">
        <v>0</v>
      </c>
      <c r="AQ2122" s="11" t="n">
        <v>0</v>
      </c>
      <c r="AR2122" s="13" t="n">
        <v>0</v>
      </c>
      <c r="AS2122" s="13" t="n">
        <v>0</v>
      </c>
      <c r="AT2122" s="14" t="n">
        <f aca="false">SUMIFS(시도_소아과개폐업!$C$5:$C$293,시도_소아과개폐업!$A$5:$A$293,$D2122,시도_소아과개폐업!$B$5:$B$293,$B2122)</f>
        <v>23</v>
      </c>
      <c r="AU2122" s="14" t="n">
        <f aca="false">SUMIFS(시도_소아과개폐업!$D$5:$D$293,시도_소아과개폐업!$A$5:$A$293,$D2122,시도_소아과개폐업!$B$5:$B$293,$B2122)</f>
        <v>23</v>
      </c>
      <c r="AV2122" s="14" t="n">
        <f aca="false">SUMIFS(시도_소아과개폐업!$F$5:$F$293,시도_소아과개폐업!$A$5:$A$293,$D2122,시도_소아과개폐업!$B$5:$B$293,$B2122)</f>
        <v>0</v>
      </c>
      <c r="AW2122" s="15" t="n">
        <f aca="false">SUMIFS(시도_소아과개폐업!$G$5:$G$293,시도_소아과개폐업!$A$5:$A$293,$D2122,시도_소아과개폐업!$B$5:$B$293,$B2122)</f>
        <v>0.159722222222222</v>
      </c>
      <c r="AX2122" s="14" t="n">
        <f aca="false">SUMIFS(시도_소아과개폐업!$H$5:$H$293,시도_소아과개폐업!$A$5:$A$293,$D2122,시도_소아과개폐업!$B$5:$B$293,$B2122)</f>
        <v>67</v>
      </c>
      <c r="AY2122" s="14" t="n">
        <f aca="false">SUMIFS(시군구_병원급!$E$5:$E$3668,시군구_병원급!$A$5:$A$3668,$A2122,시군구_병원급!$D$5:$D$3668,$D2122)</f>
        <v>1</v>
      </c>
      <c r="AZ2122" s="14" t="n">
        <f aca="false">SUMIFS(시군구_병원급!$F$5:$F$3668,시군구_병원급!$A$5:$A$3668,$A2122,시군구_병원급!$D$5:$D$3668,$D2122)</f>
        <v>0</v>
      </c>
      <c r="BA2122" s="14" t="n">
        <f aca="false">SUMIFS(시군구_병원급!$G$5:$G$3668,시군구_병원급!$A$5:$A$3668,$A2122,시군구_병원급!$D$5:$D$3668,$D2122)</f>
        <v>1</v>
      </c>
      <c r="BB2122" s="14" t="n">
        <f aca="false">SUMIFS(시군구_병원급!$H$5:$H$3668,시군구_병원급!$A$5:$A$3668,$A2122,시군구_병원급!$D$5:$D$3668,$D2122)</f>
        <v>1</v>
      </c>
      <c r="BC2122" s="16" t="n">
        <f aca="false">K2122+AY2122</f>
        <v>1</v>
      </c>
      <c r="BD2122" s="17" t="n">
        <f aca="false">IF(E2122=0,"",(K2122+AY2122)/E2122*1000)</f>
        <v>3.21543408360129</v>
      </c>
      <c r="BE2122" s="16" t="n">
        <f aca="false">AY2122-SUMIFS(시군구_병원급!$E$5:$E$3668,시군구_병원급!$A$5:$A$3668,$A2122,시군구_병원급!$D$5:$D$3668,$D2122-3)</f>
        <v>0</v>
      </c>
      <c r="BF2122" s="16" t="n">
        <f aca="false">IF(AY2122=0,1,0)</f>
        <v>0</v>
      </c>
      <c r="BG2122" s="16" t="n">
        <f aca="false">IF(K2122+AY2122=0,1,0)</f>
        <v>0</v>
      </c>
      <c r="BH2122" s="16" t="n">
        <f aca="false">AF2122+AG2122+AH2122</f>
        <v>2</v>
      </c>
      <c r="BI2122" s="18" t="n">
        <f aca="false">IF(H2122=0,"",BH2122/H2122)</f>
        <v>0.181818181818182</v>
      </c>
      <c r="BJ2122" s="16" t="n">
        <f aca="false">IF(AP2122="","",AP2122+AN2122)</f>
        <v>2</v>
      </c>
    </row>
    <row r="2123" customFormat="false" ht="15" hidden="false" customHeight="true" outlineLevel="0" collapsed="false">
      <c r="A2123" s="9" t="s">
        <v>177</v>
      </c>
      <c r="B2123" s="10" t="s">
        <v>178</v>
      </c>
      <c r="C2123" s="10" t="s">
        <v>119</v>
      </c>
      <c r="D2123" s="9" t="n">
        <v>2025</v>
      </c>
      <c r="E2123" s="11" t="n">
        <v>3694</v>
      </c>
      <c r="F2123" s="11" t="n">
        <v>630</v>
      </c>
      <c r="G2123" s="11" t="n">
        <v>617</v>
      </c>
      <c r="H2123" s="11" t="n">
        <v>52</v>
      </c>
      <c r="I2123" s="11" t="n">
        <v>2814</v>
      </c>
      <c r="J2123" s="11" t="n">
        <v>1919</v>
      </c>
      <c r="K2123" s="11" t="n">
        <v>6</v>
      </c>
      <c r="L2123" s="12" t="n">
        <v>14.0768814293449</v>
      </c>
      <c r="M2123" s="12" t="n">
        <v>1.62425554953979</v>
      </c>
      <c r="N2123" s="13" t="n">
        <v>0.681947405828003</v>
      </c>
      <c r="O2123" s="13" t="n">
        <v>0.761775852734164</v>
      </c>
      <c r="P2123" s="13" t="n">
        <v>0.167027612344342</v>
      </c>
      <c r="Q2123" s="13" t="n">
        <v>-0.152168923571265</v>
      </c>
      <c r="R2123" s="13" t="n">
        <v>-0.0463678516228748</v>
      </c>
      <c r="S2123" s="11" t="n">
        <v>0</v>
      </c>
      <c r="T2123" s="13" t="n">
        <v>0</v>
      </c>
      <c r="U2123" s="13" t="n">
        <v>-0.0035410764872521</v>
      </c>
      <c r="V2123" s="11" t="n">
        <v>0</v>
      </c>
      <c r="W2123" s="13"/>
      <c r="X2123" s="11"/>
      <c r="Y2123" s="11"/>
      <c r="Z2123" s="11"/>
      <c r="AA2123" s="11"/>
      <c r="AB2123" s="10" t="s">
        <v>516</v>
      </c>
      <c r="AC2123" s="11" t="n">
        <v>15</v>
      </c>
      <c r="AD2123" s="11" t="n">
        <v>15</v>
      </c>
      <c r="AE2123" s="11" t="n">
        <v>8</v>
      </c>
      <c r="AF2123" s="11" t="n">
        <v>6</v>
      </c>
      <c r="AG2123" s="11" t="n">
        <v>8</v>
      </c>
      <c r="AH2123" s="11" t="n">
        <v>0</v>
      </c>
      <c r="AI2123" s="13" t="n">
        <v>0.288461538461538</v>
      </c>
      <c r="AJ2123" s="13" t="n">
        <v>0.288461538461538</v>
      </c>
      <c r="AK2123" s="13" t="n">
        <v>0.153846153846154</v>
      </c>
      <c r="AL2123" s="13" t="n">
        <v>0.115384615384615</v>
      </c>
      <c r="AM2123" s="13" t="n">
        <v>0.153846153846154</v>
      </c>
      <c r="AN2123" s="11" t="n">
        <v>1</v>
      </c>
      <c r="AO2123" s="13" t="n">
        <v>0.0188679245283019</v>
      </c>
      <c r="AP2123" s="11" t="n">
        <v>0</v>
      </c>
      <c r="AQ2123" s="11" t="n">
        <v>0</v>
      </c>
      <c r="AR2123" s="13" t="n">
        <v>0</v>
      </c>
      <c r="AS2123" s="13" t="n">
        <v>0</v>
      </c>
      <c r="AT2123" s="14" t="n">
        <f aca="false">SUMIFS(시도_소아과개폐업!$C$5:$C$293,시도_소아과개폐업!$A$5:$A$293,$D2123,시도_소아과개폐업!$B$5:$B$293,$B2123)</f>
        <v>3</v>
      </c>
      <c r="AU2123" s="14" t="n">
        <f aca="false">SUMIFS(시도_소아과개폐업!$D$5:$D$293,시도_소아과개폐업!$A$5:$A$293,$D2123,시도_소아과개폐업!$B$5:$B$293,$B2123)</f>
        <v>10</v>
      </c>
      <c r="AV2123" s="14" t="n">
        <f aca="false">SUMIFS(시도_소아과개폐업!$F$5:$F$293,시도_소아과개폐업!$A$5:$A$293,$D2123,시도_소아과개폐업!$B$5:$B$293,$B2123)</f>
        <v>-7</v>
      </c>
      <c r="AW2123" s="15" t="n">
        <f aca="false">SUMIFS(시도_소아과개폐업!$G$5:$G$293,시도_소아과개폐업!$A$5:$A$293,$D2123,시도_소아과개폐업!$B$5:$B$293,$B2123)</f>
        <v>0.24390243902439</v>
      </c>
      <c r="AX2123" s="14" t="n">
        <f aca="false">SUMIFS(시도_소아과개폐업!$H$5:$H$293,시도_소아과개폐업!$A$5:$A$293,$D2123,시도_소아과개폐업!$B$5:$B$293,$B2123)</f>
        <v>25</v>
      </c>
      <c r="AY2123" s="14" t="n">
        <f aca="false">SUMIFS(시군구_병원급!$E$5:$E$3668,시군구_병원급!$A$5:$A$3668,$A2123,시군구_병원급!$D$5:$D$3668,$D2123)</f>
        <v>5</v>
      </c>
      <c r="AZ2123" s="14" t="n">
        <f aca="false">SUMIFS(시군구_병원급!$F$5:$F$3668,시군구_병원급!$A$5:$A$3668,$A2123,시군구_병원급!$D$5:$D$3668,$D2123)</f>
        <v>3</v>
      </c>
      <c r="BA2123" s="14" t="n">
        <f aca="false">SUMIFS(시군구_병원급!$G$5:$G$3668,시군구_병원급!$A$5:$A$3668,$A2123,시군구_병원급!$D$5:$D$3668,$D2123)</f>
        <v>20</v>
      </c>
      <c r="BB2123" s="14" t="n">
        <f aca="false">SUMIFS(시군구_병원급!$H$5:$H$3668,시군구_병원급!$A$5:$A$3668,$A2123,시군구_병원급!$D$5:$D$3668,$D2123)</f>
        <v>42</v>
      </c>
      <c r="BC2123" s="16" t="n">
        <f aca="false">K2123+AY2123</f>
        <v>11</v>
      </c>
      <c r="BD2123" s="17" t="n">
        <f aca="false">IF(E2123=0,"",(K2123+AY2123)/E2123*1000)</f>
        <v>2.97780184082296</v>
      </c>
      <c r="BE2123" s="16" t="n">
        <f aca="false">AY2123-SUMIFS(시군구_병원급!$E$5:$E$3668,시군구_병원급!$A$5:$A$3668,$A2123,시군구_병원급!$D$5:$D$3668,$D2123-3)</f>
        <v>0</v>
      </c>
      <c r="BF2123" s="16" t="n">
        <f aca="false">IF(AY2123=0,1,0)</f>
        <v>0</v>
      </c>
      <c r="BG2123" s="16" t="n">
        <f aca="false">IF(K2123+AY2123=0,1,0)</f>
        <v>0</v>
      </c>
      <c r="BH2123" s="16" t="n">
        <f aca="false">AF2123+AG2123+AH2123</f>
        <v>14</v>
      </c>
      <c r="BI2123" s="18" t="n">
        <f aca="false">IF(H2123=0,"",BH2123/H2123)</f>
        <v>0.269230769230769</v>
      </c>
      <c r="BJ2123" s="16" t="n">
        <f aca="false">IF(AP2123="","",AP2123+AN2123)</f>
        <v>1</v>
      </c>
    </row>
    <row r="2124" customFormat="false" ht="15" hidden="false" customHeight="true" outlineLevel="0" collapsed="false">
      <c r="A2124" s="9" t="s">
        <v>179</v>
      </c>
      <c r="B2124" s="10" t="s">
        <v>178</v>
      </c>
      <c r="C2124" s="10" t="s">
        <v>117</v>
      </c>
      <c r="D2124" s="9" t="n">
        <v>2025</v>
      </c>
      <c r="E2124" s="11" t="n">
        <v>7008</v>
      </c>
      <c r="F2124" s="11" t="n">
        <v>1060</v>
      </c>
      <c r="G2124" s="11" t="n">
        <v>1081</v>
      </c>
      <c r="H2124" s="11" t="n">
        <v>134</v>
      </c>
      <c r="I2124" s="11" t="n">
        <v>6517</v>
      </c>
      <c r="J2124" s="11" t="n">
        <v>3902</v>
      </c>
      <c r="K2124" s="11" t="n">
        <v>7</v>
      </c>
      <c r="L2124" s="12" t="n">
        <v>19.12100456621</v>
      </c>
      <c r="M2124" s="12" t="n">
        <v>0.998858447488584</v>
      </c>
      <c r="N2124" s="13" t="n">
        <v>0.598741752340034</v>
      </c>
      <c r="O2124" s="13" t="n">
        <v>0.929937214611872</v>
      </c>
      <c r="P2124" s="13" t="n">
        <v>0.154252283105023</v>
      </c>
      <c r="Q2124" s="13" t="n">
        <v>-0.231073074391047</v>
      </c>
      <c r="R2124" s="13" t="n">
        <v>-0.126111560226354</v>
      </c>
      <c r="S2124" s="11" t="n">
        <v>0</v>
      </c>
      <c r="T2124" s="13" t="n">
        <v>-0.0629370629370629</v>
      </c>
      <c r="U2124" s="13" t="n">
        <v>-0.0527616279069767</v>
      </c>
      <c r="V2124" s="11" t="n">
        <v>0</v>
      </c>
      <c r="W2124" s="13"/>
      <c r="X2124" s="11"/>
      <c r="Y2124" s="11"/>
      <c r="Z2124" s="11"/>
      <c r="AA2124" s="11"/>
      <c r="AB2124" s="10" t="s">
        <v>516</v>
      </c>
      <c r="AC2124" s="11" t="n">
        <v>20</v>
      </c>
      <c r="AD2124" s="11" t="n">
        <v>48</v>
      </c>
      <c r="AE2124" s="11" t="n">
        <v>47</v>
      </c>
      <c r="AF2124" s="11" t="n">
        <v>7</v>
      </c>
      <c r="AG2124" s="11" t="n">
        <v>12</v>
      </c>
      <c r="AH2124" s="11" t="n">
        <v>0</v>
      </c>
      <c r="AI2124" s="13" t="n">
        <v>0.149253731343284</v>
      </c>
      <c r="AJ2124" s="13" t="n">
        <v>0.358208955223881</v>
      </c>
      <c r="AK2124" s="13" t="n">
        <v>0.350746268656716</v>
      </c>
      <c r="AL2124" s="13" t="n">
        <v>0.0522388059701493</v>
      </c>
      <c r="AM2124" s="13" t="n">
        <v>0.0895522388059701</v>
      </c>
      <c r="AN2124" s="11" t="n">
        <v>6</v>
      </c>
      <c r="AO2124" s="13" t="n">
        <v>0.0428571428571429</v>
      </c>
      <c r="AP2124" s="11" t="n">
        <v>11</v>
      </c>
      <c r="AQ2124" s="11" t="n">
        <v>1</v>
      </c>
      <c r="AR2124" s="13" t="n">
        <v>0.0733333333333333</v>
      </c>
      <c r="AS2124" s="13" t="n">
        <v>0.00666666666666667</v>
      </c>
      <c r="AT2124" s="14" t="n">
        <f aca="false">SUMIFS(시도_소아과개폐업!$C$5:$C$293,시도_소아과개폐업!$A$5:$A$293,$D2124,시도_소아과개폐업!$B$5:$B$293,$B2124)</f>
        <v>3</v>
      </c>
      <c r="AU2124" s="14" t="n">
        <f aca="false">SUMIFS(시도_소아과개폐업!$D$5:$D$293,시도_소아과개폐업!$A$5:$A$293,$D2124,시도_소아과개폐업!$B$5:$B$293,$B2124)</f>
        <v>10</v>
      </c>
      <c r="AV2124" s="14" t="n">
        <f aca="false">SUMIFS(시도_소아과개폐업!$F$5:$F$293,시도_소아과개폐업!$A$5:$A$293,$D2124,시도_소아과개폐업!$B$5:$B$293,$B2124)</f>
        <v>-7</v>
      </c>
      <c r="AW2124" s="15" t="n">
        <f aca="false">SUMIFS(시도_소아과개폐업!$G$5:$G$293,시도_소아과개폐업!$A$5:$A$293,$D2124,시도_소아과개폐업!$B$5:$B$293,$B2124)</f>
        <v>0.24390243902439</v>
      </c>
      <c r="AX2124" s="14" t="n">
        <f aca="false">SUMIFS(시도_소아과개폐업!$H$5:$H$293,시도_소아과개폐업!$A$5:$A$293,$D2124,시도_소아과개폐업!$B$5:$B$293,$B2124)</f>
        <v>25</v>
      </c>
      <c r="AY2124" s="14" t="n">
        <f aca="false">SUMIFS(시군구_병원급!$E$5:$E$3668,시군구_병원급!$A$5:$A$3668,$A2124,시군구_병원급!$D$5:$D$3668,$D2124)</f>
        <v>9</v>
      </c>
      <c r="AZ2124" s="14" t="n">
        <f aca="false">SUMIFS(시군구_병원급!$F$5:$F$3668,시군구_병원급!$A$5:$A$3668,$A2124,시군구_병원급!$D$5:$D$3668,$D2124)</f>
        <v>4</v>
      </c>
      <c r="BA2124" s="14" t="n">
        <f aca="false">SUMIFS(시군구_병원급!$G$5:$G$3668,시군구_병원급!$A$5:$A$3668,$A2124,시군구_병원급!$D$5:$D$3668,$D2124)</f>
        <v>38</v>
      </c>
      <c r="BB2124" s="14" t="n">
        <f aca="false">SUMIFS(시군구_병원급!$H$5:$H$3668,시군구_병원급!$A$5:$A$3668,$A2124,시군구_병원급!$D$5:$D$3668,$D2124)</f>
        <v>85</v>
      </c>
      <c r="BC2124" s="16" t="n">
        <f aca="false">K2124+AY2124</f>
        <v>16</v>
      </c>
      <c r="BD2124" s="17" t="n">
        <f aca="false">IF(E2124=0,"",(K2124+AY2124)/E2124*1000)</f>
        <v>2.28310502283105</v>
      </c>
      <c r="BE2124" s="16" t="n">
        <f aca="false">AY2124-SUMIFS(시군구_병원급!$E$5:$E$3668,시군구_병원급!$A$5:$A$3668,$A2124,시군구_병원급!$D$5:$D$3668,$D2124-3)</f>
        <v>0</v>
      </c>
      <c r="BF2124" s="16" t="n">
        <f aca="false">IF(AY2124=0,1,0)</f>
        <v>0</v>
      </c>
      <c r="BG2124" s="16" t="n">
        <f aca="false">IF(K2124+AY2124=0,1,0)</f>
        <v>0</v>
      </c>
      <c r="BH2124" s="16" t="n">
        <f aca="false">AF2124+AG2124+AH2124</f>
        <v>19</v>
      </c>
      <c r="BI2124" s="18" t="n">
        <f aca="false">IF(H2124=0,"",BH2124/H2124)</f>
        <v>0.141791044776119</v>
      </c>
      <c r="BJ2124" s="16" t="n">
        <f aca="false">IF(AP2124="","",AP2124+AN2124)</f>
        <v>17</v>
      </c>
    </row>
    <row r="2125" customFormat="false" ht="15" hidden="false" customHeight="true" outlineLevel="0" collapsed="false">
      <c r="A2125" s="9" t="s">
        <v>180</v>
      </c>
      <c r="B2125" s="10" t="s">
        <v>178</v>
      </c>
      <c r="C2125" s="10" t="s">
        <v>127</v>
      </c>
      <c r="D2125" s="9" t="n">
        <v>2025</v>
      </c>
      <c r="E2125" s="11" t="n">
        <v>5825</v>
      </c>
      <c r="F2125" s="11" t="n">
        <v>843</v>
      </c>
      <c r="G2125" s="11" t="n">
        <v>839</v>
      </c>
      <c r="H2125" s="11" t="n">
        <v>97</v>
      </c>
      <c r="I2125" s="11" t="n">
        <v>5187</v>
      </c>
      <c r="J2125" s="11" t="n">
        <v>3216</v>
      </c>
      <c r="K2125" s="11" t="n">
        <v>8</v>
      </c>
      <c r="L2125" s="12" t="n">
        <v>16.6523605150215</v>
      </c>
      <c r="M2125" s="12" t="n">
        <v>1.37339055793991</v>
      </c>
      <c r="N2125" s="13" t="n">
        <v>0.620011567379988</v>
      </c>
      <c r="O2125" s="13" t="n">
        <v>0.890472103004292</v>
      </c>
      <c r="P2125" s="13" t="n">
        <v>0.144034334763949</v>
      </c>
      <c r="Q2125" s="13" t="n">
        <v>-0.211665989985113</v>
      </c>
      <c r="R2125" s="13" t="n">
        <v>-0.16016016016016</v>
      </c>
      <c r="S2125" s="11" t="n">
        <v>1</v>
      </c>
      <c r="T2125" s="13" t="n">
        <v>-0.0673076923076923</v>
      </c>
      <c r="U2125" s="13" t="n">
        <v>-0.0546746856205577</v>
      </c>
      <c r="V2125" s="11" t="n">
        <v>0</v>
      </c>
      <c r="W2125" s="13"/>
      <c r="X2125" s="11"/>
      <c r="Y2125" s="11"/>
      <c r="Z2125" s="11"/>
      <c r="AA2125" s="11"/>
      <c r="AB2125" s="10" t="s">
        <v>516</v>
      </c>
      <c r="AC2125" s="11" t="n">
        <v>28</v>
      </c>
      <c r="AD2125" s="11" t="n">
        <v>29</v>
      </c>
      <c r="AE2125" s="11" t="n">
        <v>20</v>
      </c>
      <c r="AF2125" s="11" t="n">
        <v>2</v>
      </c>
      <c r="AG2125" s="11" t="n">
        <v>18</v>
      </c>
      <c r="AH2125" s="11" t="n">
        <v>0</v>
      </c>
      <c r="AI2125" s="13" t="n">
        <v>0.288659793814433</v>
      </c>
      <c r="AJ2125" s="13" t="n">
        <v>0.298969072164948</v>
      </c>
      <c r="AK2125" s="13" t="n">
        <v>0.206185567010309</v>
      </c>
      <c r="AL2125" s="13" t="n">
        <v>0.0206185567010309</v>
      </c>
      <c r="AM2125" s="13" t="n">
        <v>0.185567010309278</v>
      </c>
      <c r="AN2125" s="11" t="n">
        <v>5</v>
      </c>
      <c r="AO2125" s="13" t="n">
        <v>0.0490196078431373</v>
      </c>
      <c r="AP2125" s="11" t="n">
        <v>11</v>
      </c>
      <c r="AQ2125" s="11" t="n">
        <v>3</v>
      </c>
      <c r="AR2125" s="13" t="n">
        <v>0.1</v>
      </c>
      <c r="AS2125" s="13" t="n">
        <v>0.0272727272727273</v>
      </c>
      <c r="AT2125" s="14" t="n">
        <f aca="false">SUMIFS(시도_소아과개폐업!$C$5:$C$293,시도_소아과개폐업!$A$5:$A$293,$D2125,시도_소아과개폐업!$B$5:$B$293,$B2125)</f>
        <v>3</v>
      </c>
      <c r="AU2125" s="14" t="n">
        <f aca="false">SUMIFS(시도_소아과개폐업!$D$5:$D$293,시도_소아과개폐업!$A$5:$A$293,$D2125,시도_소아과개폐업!$B$5:$B$293,$B2125)</f>
        <v>10</v>
      </c>
      <c r="AV2125" s="14" t="n">
        <f aca="false">SUMIFS(시도_소아과개폐업!$F$5:$F$293,시도_소아과개폐업!$A$5:$A$293,$D2125,시도_소아과개폐업!$B$5:$B$293,$B2125)</f>
        <v>-7</v>
      </c>
      <c r="AW2125" s="15" t="n">
        <f aca="false">SUMIFS(시도_소아과개폐업!$G$5:$G$293,시도_소아과개폐업!$A$5:$A$293,$D2125,시도_소아과개폐업!$B$5:$B$293,$B2125)</f>
        <v>0.24390243902439</v>
      </c>
      <c r="AX2125" s="14" t="n">
        <f aca="false">SUMIFS(시도_소아과개폐업!$H$5:$H$293,시도_소아과개폐업!$A$5:$A$293,$D2125,시도_소아과개폐업!$B$5:$B$293,$B2125)</f>
        <v>25</v>
      </c>
      <c r="AY2125" s="14" t="n">
        <f aca="false">SUMIFS(시군구_병원급!$E$5:$E$3668,시군구_병원급!$A$5:$A$3668,$A2125,시군구_병원급!$D$5:$D$3668,$D2125)</f>
        <v>6</v>
      </c>
      <c r="AZ2125" s="14" t="n">
        <f aca="false">SUMIFS(시군구_병원급!$F$5:$F$3668,시군구_병원급!$A$5:$A$3668,$A2125,시군구_병원급!$D$5:$D$3668,$D2125)</f>
        <v>4</v>
      </c>
      <c r="BA2125" s="14" t="n">
        <f aca="false">SUMIFS(시군구_병원급!$G$5:$G$3668,시군구_병원급!$A$5:$A$3668,$A2125,시군구_병원급!$D$5:$D$3668,$D2125)</f>
        <v>23</v>
      </c>
      <c r="BB2125" s="14" t="n">
        <f aca="false">SUMIFS(시군구_병원급!$H$5:$H$3668,시군구_병원급!$A$5:$A$3668,$A2125,시군구_병원급!$D$5:$D$3668,$D2125)</f>
        <v>62</v>
      </c>
      <c r="BC2125" s="16" t="n">
        <f aca="false">K2125+AY2125</f>
        <v>14</v>
      </c>
      <c r="BD2125" s="17" t="n">
        <f aca="false">IF(E2125=0,"",(K2125+AY2125)/E2125*1000)</f>
        <v>2.40343347639485</v>
      </c>
      <c r="BE2125" s="16" t="n">
        <f aca="false">AY2125-SUMIFS(시군구_병원급!$E$5:$E$3668,시군구_병원급!$A$5:$A$3668,$A2125,시군구_병원급!$D$5:$D$3668,$D2125-3)</f>
        <v>0</v>
      </c>
      <c r="BF2125" s="16" t="n">
        <f aca="false">IF(AY2125=0,1,0)</f>
        <v>0</v>
      </c>
      <c r="BG2125" s="16" t="n">
        <f aca="false">IF(K2125+AY2125=0,1,0)</f>
        <v>0</v>
      </c>
      <c r="BH2125" s="16" t="n">
        <f aca="false">AF2125+AG2125+AH2125</f>
        <v>20</v>
      </c>
      <c r="BI2125" s="18" t="n">
        <f aca="false">IF(H2125=0,"",BH2125/H2125)</f>
        <v>0.206185567010309</v>
      </c>
      <c r="BJ2125" s="16" t="n">
        <f aca="false">IF(AP2125="","",AP2125+AN2125)</f>
        <v>16</v>
      </c>
    </row>
    <row r="2126" customFormat="false" ht="15" hidden="false" customHeight="true" outlineLevel="0" collapsed="false">
      <c r="A2126" s="9" t="s">
        <v>181</v>
      </c>
      <c r="B2126" s="10" t="s">
        <v>178</v>
      </c>
      <c r="C2126" s="10" t="s">
        <v>129</v>
      </c>
      <c r="D2126" s="9" t="n">
        <v>2025</v>
      </c>
      <c r="E2126" s="11" t="n">
        <v>13185</v>
      </c>
      <c r="F2126" s="11" t="n">
        <v>2033</v>
      </c>
      <c r="G2126" s="11" t="n">
        <v>2060</v>
      </c>
      <c r="H2126" s="11" t="n">
        <v>226</v>
      </c>
      <c r="I2126" s="11" t="n">
        <v>11083</v>
      </c>
      <c r="J2126" s="11" t="n">
        <v>7321</v>
      </c>
      <c r="K2126" s="11" t="n">
        <v>8</v>
      </c>
      <c r="L2126" s="12" t="n">
        <v>17.1406901782328</v>
      </c>
      <c r="M2126" s="12" t="n">
        <v>0.606750094804702</v>
      </c>
      <c r="N2126" s="13" t="n">
        <v>0.660561219886312</v>
      </c>
      <c r="O2126" s="13" t="n">
        <v>0.840576412590064</v>
      </c>
      <c r="P2126" s="13" t="n">
        <v>0.156238149412211</v>
      </c>
      <c r="Q2126" s="13" t="n">
        <v>-0.164289788933257</v>
      </c>
      <c r="R2126" s="13" t="n">
        <v>-0.0754039497307002</v>
      </c>
      <c r="S2126" s="11" t="n">
        <v>0</v>
      </c>
      <c r="T2126" s="13" t="n">
        <v>-0.0583333333333334</v>
      </c>
      <c r="U2126" s="13" t="n">
        <v>-0.0756463719766473</v>
      </c>
      <c r="V2126" s="11" t="n">
        <v>0</v>
      </c>
      <c r="W2126" s="13"/>
      <c r="X2126" s="11"/>
      <c r="Y2126" s="11"/>
      <c r="Z2126" s="11"/>
      <c r="AA2126" s="11"/>
      <c r="AB2126" s="10" t="s">
        <v>516</v>
      </c>
      <c r="AC2126" s="11" t="n">
        <v>45</v>
      </c>
      <c r="AD2126" s="11" t="n">
        <v>69</v>
      </c>
      <c r="AE2126" s="11" t="n">
        <v>74</v>
      </c>
      <c r="AF2126" s="11" t="n">
        <v>8</v>
      </c>
      <c r="AG2126" s="11" t="n">
        <v>30</v>
      </c>
      <c r="AH2126" s="11" t="n">
        <v>0</v>
      </c>
      <c r="AI2126" s="13" t="n">
        <v>0.199115044247788</v>
      </c>
      <c r="AJ2126" s="13" t="n">
        <v>0.305309734513274</v>
      </c>
      <c r="AK2126" s="13" t="n">
        <v>0.327433628318584</v>
      </c>
      <c r="AL2126" s="13" t="n">
        <v>0.0353982300884956</v>
      </c>
      <c r="AM2126" s="13" t="n">
        <v>0.132743362831858</v>
      </c>
      <c r="AN2126" s="11" t="n">
        <v>5</v>
      </c>
      <c r="AO2126" s="13" t="n">
        <v>0.0216450216450216</v>
      </c>
      <c r="AP2126" s="11" t="n">
        <v>21</v>
      </c>
      <c r="AQ2126" s="11" t="n">
        <v>4</v>
      </c>
      <c r="AR2126" s="13" t="n">
        <v>0.0846774193548387</v>
      </c>
      <c r="AS2126" s="13" t="n">
        <v>0.0161290322580645</v>
      </c>
      <c r="AT2126" s="14" t="n">
        <f aca="false">SUMIFS(시도_소아과개폐업!$C$5:$C$293,시도_소아과개폐업!$A$5:$A$293,$D2126,시도_소아과개폐업!$B$5:$B$293,$B2126)</f>
        <v>3</v>
      </c>
      <c r="AU2126" s="14" t="n">
        <f aca="false">SUMIFS(시도_소아과개폐업!$D$5:$D$293,시도_소아과개폐업!$A$5:$A$293,$D2126,시도_소아과개폐업!$B$5:$B$293,$B2126)</f>
        <v>10</v>
      </c>
      <c r="AV2126" s="14" t="n">
        <f aca="false">SUMIFS(시도_소아과개폐업!$F$5:$F$293,시도_소아과개폐업!$A$5:$A$293,$D2126,시도_소아과개폐업!$B$5:$B$293,$B2126)</f>
        <v>-7</v>
      </c>
      <c r="AW2126" s="15" t="n">
        <f aca="false">SUMIFS(시도_소아과개폐업!$G$5:$G$293,시도_소아과개폐업!$A$5:$A$293,$D2126,시도_소아과개폐업!$B$5:$B$293,$B2126)</f>
        <v>0.24390243902439</v>
      </c>
      <c r="AX2126" s="14" t="n">
        <f aca="false">SUMIFS(시도_소아과개폐업!$H$5:$H$293,시도_소아과개폐업!$A$5:$A$293,$D2126,시도_소아과개폐업!$B$5:$B$293,$B2126)</f>
        <v>25</v>
      </c>
      <c r="AY2126" s="14" t="n">
        <f aca="false">SUMIFS(시군구_병원급!$E$5:$E$3668,시군구_병원급!$A$5:$A$3668,$A2126,시군구_병원급!$D$5:$D$3668,$D2126)</f>
        <v>14</v>
      </c>
      <c r="AZ2126" s="14" t="n">
        <f aca="false">SUMIFS(시군구_병원급!$F$5:$F$3668,시군구_병원급!$A$5:$A$3668,$A2126,시군구_병원급!$D$5:$D$3668,$D2126)</f>
        <v>6</v>
      </c>
      <c r="BA2126" s="14" t="n">
        <f aca="false">SUMIFS(시군구_병원급!$G$5:$G$3668,시군구_병원급!$A$5:$A$3668,$A2126,시군구_병원급!$D$5:$D$3668,$D2126)</f>
        <v>44</v>
      </c>
      <c r="BB2126" s="14" t="n">
        <f aca="false">SUMIFS(시군구_병원급!$H$5:$H$3668,시군구_병원급!$A$5:$A$3668,$A2126,시군구_병원급!$D$5:$D$3668,$D2126)</f>
        <v>123</v>
      </c>
      <c r="BC2126" s="16" t="n">
        <f aca="false">K2126+AY2126</f>
        <v>22</v>
      </c>
      <c r="BD2126" s="17" t="n">
        <f aca="false">IF(E2126=0,"",(K2126+AY2126)/E2126*1000)</f>
        <v>1.66856276071293</v>
      </c>
      <c r="BE2126" s="16" t="n">
        <f aca="false">AY2126-SUMIFS(시군구_병원급!$E$5:$E$3668,시군구_병원급!$A$5:$A$3668,$A2126,시군구_병원급!$D$5:$D$3668,$D2126-3)</f>
        <v>-2</v>
      </c>
      <c r="BF2126" s="16" t="n">
        <f aca="false">IF(AY2126=0,1,0)</f>
        <v>0</v>
      </c>
      <c r="BG2126" s="16" t="n">
        <f aca="false">IF(K2126+AY2126=0,1,0)</f>
        <v>0</v>
      </c>
      <c r="BH2126" s="16" t="n">
        <f aca="false">AF2126+AG2126+AH2126</f>
        <v>38</v>
      </c>
      <c r="BI2126" s="18" t="n">
        <f aca="false">IF(H2126=0,"",BH2126/H2126)</f>
        <v>0.168141592920354</v>
      </c>
      <c r="BJ2126" s="16" t="n">
        <f aca="false">IF(AP2126="","",AP2126+AN2126)</f>
        <v>26</v>
      </c>
    </row>
    <row r="2127" customFormat="false" ht="15" hidden="false" customHeight="true" outlineLevel="0" collapsed="false">
      <c r="A2127" s="9" t="s">
        <v>182</v>
      </c>
      <c r="B2127" s="10" t="s">
        <v>178</v>
      </c>
      <c r="C2127" s="10" t="s">
        <v>183</v>
      </c>
      <c r="D2127" s="9" t="n">
        <v>2025</v>
      </c>
      <c r="E2127" s="11" t="n">
        <v>13156</v>
      </c>
      <c r="F2127" s="11" t="n">
        <v>1921</v>
      </c>
      <c r="G2127" s="11" t="n">
        <v>1898</v>
      </c>
      <c r="H2127" s="11" t="n">
        <v>276</v>
      </c>
      <c r="I2127" s="11" t="n">
        <v>13267</v>
      </c>
      <c r="J2127" s="11" t="n">
        <v>8203</v>
      </c>
      <c r="K2127" s="11" t="n">
        <v>11</v>
      </c>
      <c r="L2127" s="12" t="n">
        <v>20.979020979021</v>
      </c>
      <c r="M2127" s="12" t="n">
        <v>0.836120401337793</v>
      </c>
      <c r="N2127" s="13" t="n">
        <v>0.618301047712369</v>
      </c>
      <c r="O2127" s="13" t="n">
        <v>1.00843721495895</v>
      </c>
      <c r="P2127" s="13" t="n">
        <v>0.144268774703557</v>
      </c>
      <c r="Q2127" s="13" t="n">
        <v>-0.218579234972678</v>
      </c>
      <c r="R2127" s="13" t="n">
        <v>-0.187152034261242</v>
      </c>
      <c r="S2127" s="11" t="n">
        <v>-2</v>
      </c>
      <c r="T2127" s="13" t="n">
        <v>-0.0449826989619377</v>
      </c>
      <c r="U2127" s="13" t="n">
        <v>-0.0414017341040462</v>
      </c>
      <c r="V2127" s="11" t="n">
        <v>0</v>
      </c>
      <c r="W2127" s="13"/>
      <c r="X2127" s="11"/>
      <c r="Y2127" s="11"/>
      <c r="Z2127" s="11"/>
      <c r="AA2127" s="11"/>
      <c r="AB2127" s="10" t="s">
        <v>516</v>
      </c>
      <c r="AC2127" s="11" t="n">
        <v>60</v>
      </c>
      <c r="AD2127" s="11" t="n">
        <v>86</v>
      </c>
      <c r="AE2127" s="11" t="n">
        <v>100</v>
      </c>
      <c r="AF2127" s="11" t="n">
        <v>5</v>
      </c>
      <c r="AG2127" s="11" t="n">
        <v>24</v>
      </c>
      <c r="AH2127" s="11" t="n">
        <v>1</v>
      </c>
      <c r="AI2127" s="13" t="n">
        <v>0.217391304347826</v>
      </c>
      <c r="AJ2127" s="13" t="n">
        <v>0.311594202898551</v>
      </c>
      <c r="AK2127" s="13" t="n">
        <v>0.36231884057971</v>
      </c>
      <c r="AL2127" s="13" t="n">
        <v>0.0181159420289855</v>
      </c>
      <c r="AM2127" s="13" t="n">
        <v>0.0869565217391304</v>
      </c>
      <c r="AN2127" s="11" t="n">
        <v>5</v>
      </c>
      <c r="AO2127" s="13" t="n">
        <v>0.0177935943060498</v>
      </c>
      <c r="AP2127" s="11" t="n">
        <v>17</v>
      </c>
      <c r="AQ2127" s="11" t="n">
        <v>4</v>
      </c>
      <c r="AR2127" s="13" t="n">
        <v>0.0578231292517007</v>
      </c>
      <c r="AS2127" s="13" t="n">
        <v>0.0136054421768708</v>
      </c>
      <c r="AT2127" s="14" t="n">
        <f aca="false">SUMIFS(시도_소아과개폐업!$C$5:$C$293,시도_소아과개폐업!$A$5:$A$293,$D2127,시도_소아과개폐업!$B$5:$B$293,$B2127)</f>
        <v>3</v>
      </c>
      <c r="AU2127" s="14" t="n">
        <f aca="false">SUMIFS(시도_소아과개폐업!$D$5:$D$293,시도_소아과개폐업!$A$5:$A$293,$D2127,시도_소아과개폐업!$B$5:$B$293,$B2127)</f>
        <v>10</v>
      </c>
      <c r="AV2127" s="14" t="n">
        <f aca="false">SUMIFS(시도_소아과개폐업!$F$5:$F$293,시도_소아과개폐업!$A$5:$A$293,$D2127,시도_소아과개폐업!$B$5:$B$293,$B2127)</f>
        <v>-7</v>
      </c>
      <c r="AW2127" s="15" t="n">
        <f aca="false">SUMIFS(시도_소아과개폐업!$G$5:$G$293,시도_소아과개폐업!$A$5:$A$293,$D2127,시도_소아과개폐업!$B$5:$B$293,$B2127)</f>
        <v>0.24390243902439</v>
      </c>
      <c r="AX2127" s="14" t="n">
        <f aca="false">SUMIFS(시도_소아과개폐업!$H$5:$H$293,시도_소아과개폐업!$A$5:$A$293,$D2127,시도_소아과개폐업!$B$5:$B$293,$B2127)</f>
        <v>25</v>
      </c>
      <c r="AY2127" s="14" t="n">
        <f aca="false">SUMIFS(시군구_병원급!$E$5:$E$3668,시군구_병원급!$A$5:$A$3668,$A2127,시군구_병원급!$D$5:$D$3668,$D2127)</f>
        <v>16</v>
      </c>
      <c r="AZ2127" s="14" t="n">
        <f aca="false">SUMIFS(시군구_병원급!$F$5:$F$3668,시군구_병원급!$A$5:$A$3668,$A2127,시군구_병원급!$D$5:$D$3668,$D2127)</f>
        <v>7</v>
      </c>
      <c r="BA2127" s="14" t="n">
        <f aca="false">SUMIFS(시군구_병원급!$G$5:$G$3668,시군구_병원급!$A$5:$A$3668,$A2127,시군구_병원급!$D$5:$D$3668,$D2127)</f>
        <v>30</v>
      </c>
      <c r="BB2127" s="14" t="n">
        <f aca="false">SUMIFS(시군구_병원급!$H$5:$H$3668,시군구_병원급!$A$5:$A$3668,$A2127,시군구_병원급!$D$5:$D$3668,$D2127)</f>
        <v>90</v>
      </c>
      <c r="BC2127" s="16" t="n">
        <f aca="false">K2127+AY2127</f>
        <v>27</v>
      </c>
      <c r="BD2127" s="17" t="n">
        <f aca="false">IF(E2127=0,"",(K2127+AY2127)/E2127*1000)</f>
        <v>2.0522955305564</v>
      </c>
      <c r="BE2127" s="16" t="n">
        <f aca="false">AY2127-SUMIFS(시군구_병원급!$E$5:$E$3668,시군구_병원급!$A$5:$A$3668,$A2127,시군구_병원급!$D$5:$D$3668,$D2127-3)</f>
        <v>-2</v>
      </c>
      <c r="BF2127" s="16" t="n">
        <f aca="false">IF(AY2127=0,1,0)</f>
        <v>0</v>
      </c>
      <c r="BG2127" s="16" t="n">
        <f aca="false">IF(K2127+AY2127=0,1,0)</f>
        <v>0</v>
      </c>
      <c r="BH2127" s="16" t="n">
        <f aca="false">AF2127+AG2127+AH2127</f>
        <v>30</v>
      </c>
      <c r="BI2127" s="18" t="n">
        <f aca="false">IF(H2127=0,"",BH2127/H2127)</f>
        <v>0.108695652173913</v>
      </c>
      <c r="BJ2127" s="16" t="n">
        <f aca="false">IF(AP2127="","",AP2127+AN2127)</f>
        <v>22</v>
      </c>
    </row>
    <row r="2128" customFormat="false" ht="15" hidden="false" customHeight="true" outlineLevel="0" collapsed="false">
      <c r="A2128" s="9" t="s">
        <v>184</v>
      </c>
      <c r="B2128" s="10" t="s">
        <v>185</v>
      </c>
      <c r="C2128" s="10" t="s">
        <v>119</v>
      </c>
      <c r="D2128" s="9" t="n">
        <v>2025</v>
      </c>
      <c r="E2128" s="11" t="n">
        <v>6196</v>
      </c>
      <c r="F2128" s="11" t="n">
        <v>1024</v>
      </c>
      <c r="G2128" s="11" t="n">
        <v>1042</v>
      </c>
      <c r="H2128" s="11" t="n">
        <v>114</v>
      </c>
      <c r="I2128" s="11" t="n">
        <v>5256</v>
      </c>
      <c r="J2128" s="11" t="n">
        <v>3375</v>
      </c>
      <c r="K2128" s="11" t="n">
        <v>5</v>
      </c>
      <c r="L2128" s="12" t="n">
        <v>18.3989670755326</v>
      </c>
      <c r="M2128" s="12" t="n">
        <v>0.806972240154939</v>
      </c>
      <c r="N2128" s="13" t="n">
        <v>0.642123287671233</v>
      </c>
      <c r="O2128" s="13" t="n">
        <v>0.848289218850872</v>
      </c>
      <c r="P2128" s="13" t="n">
        <v>0.168173014848289</v>
      </c>
      <c r="Q2128" s="13" t="n">
        <v>-0.0752238805970149</v>
      </c>
      <c r="R2128" s="13" t="n">
        <v>0.13879781420765</v>
      </c>
      <c r="S2128" s="11" t="n">
        <v>0</v>
      </c>
      <c r="T2128" s="13" t="n">
        <v>-0.0952380952380952</v>
      </c>
      <c r="U2128" s="13" t="n">
        <v>-0.0543360921194674</v>
      </c>
      <c r="V2128" s="11" t="n">
        <v>0</v>
      </c>
      <c r="W2128" s="13"/>
      <c r="X2128" s="11"/>
      <c r="Y2128" s="11"/>
      <c r="Z2128" s="11"/>
      <c r="AA2128" s="11"/>
      <c r="AB2128" s="10" t="s">
        <v>516</v>
      </c>
      <c r="AC2128" s="11" t="n">
        <v>40</v>
      </c>
      <c r="AD2128" s="11" t="n">
        <v>20</v>
      </c>
      <c r="AE2128" s="11" t="n">
        <v>37</v>
      </c>
      <c r="AF2128" s="11" t="n">
        <v>5</v>
      </c>
      <c r="AG2128" s="11" t="n">
        <v>11</v>
      </c>
      <c r="AH2128" s="11" t="n">
        <v>1</v>
      </c>
      <c r="AI2128" s="13" t="n">
        <v>0.350877192982456</v>
      </c>
      <c r="AJ2128" s="13" t="n">
        <v>0.175438596491228</v>
      </c>
      <c r="AK2128" s="13" t="n">
        <v>0.324561403508772</v>
      </c>
      <c r="AL2128" s="13" t="n">
        <v>0.043859649122807</v>
      </c>
      <c r="AM2128" s="13" t="n">
        <v>0.0964912280701754</v>
      </c>
      <c r="AN2128" s="11" t="n">
        <v>0</v>
      </c>
      <c r="AO2128" s="13" t="n">
        <v>0</v>
      </c>
      <c r="AP2128" s="11" t="n">
        <v>24</v>
      </c>
      <c r="AQ2128" s="11" t="n">
        <v>9</v>
      </c>
      <c r="AR2128" s="13" t="n">
        <v>0.184615384615385</v>
      </c>
      <c r="AS2128" s="13" t="n">
        <v>0.0692307692307692</v>
      </c>
      <c r="AT2128" s="14" t="n">
        <f aca="false">SUMIFS(시도_소아과개폐업!$C$5:$C$293,시도_소아과개폐업!$A$5:$A$293,$D2128,시도_소아과개폐업!$B$5:$B$293,$B2128)</f>
        <v>10</v>
      </c>
      <c r="AU2128" s="14" t="n">
        <f aca="false">SUMIFS(시도_소아과개폐업!$D$5:$D$293,시도_소아과개폐업!$A$5:$A$293,$D2128,시도_소아과개폐업!$B$5:$B$293,$B2128)</f>
        <v>17</v>
      </c>
      <c r="AV2128" s="14" t="n">
        <f aca="false">SUMIFS(시도_소아과개폐업!$F$5:$F$293,시도_소아과개폐업!$A$5:$A$293,$D2128,시도_소아과개폐업!$B$5:$B$293,$B2128)</f>
        <v>-7</v>
      </c>
      <c r="AW2128" s="15" t="n">
        <f aca="false">SUMIFS(시도_소아과개폐업!$G$5:$G$293,시도_소아과개폐업!$A$5:$A$293,$D2128,시도_소아과개폐업!$B$5:$B$293,$B2128)</f>
        <v>0.303571428571429</v>
      </c>
      <c r="AX2128" s="14" t="n">
        <f aca="false">SUMIFS(시도_소아과개폐업!$H$5:$H$293,시도_소아과개폐업!$A$5:$A$293,$D2128,시도_소아과개폐업!$B$5:$B$293,$B2128)</f>
        <v>39</v>
      </c>
      <c r="AY2128" s="14" t="n">
        <f aca="false">SUMIFS(시군구_병원급!$E$5:$E$3668,시군구_병원급!$A$5:$A$3668,$A2128,시군구_병원급!$D$5:$D$3668,$D2128)</f>
        <v>1</v>
      </c>
      <c r="AZ2128" s="14" t="n">
        <f aca="false">SUMIFS(시군구_병원급!$F$5:$F$3668,시군구_병원급!$A$5:$A$3668,$A2128,시군구_병원급!$D$5:$D$3668,$D2128)</f>
        <v>1</v>
      </c>
      <c r="BA2128" s="14" t="n">
        <f aca="false">SUMIFS(시군구_병원급!$G$5:$G$3668,시군구_병원급!$A$5:$A$3668,$A2128,시군구_병원급!$D$5:$D$3668,$D2128)</f>
        <v>5</v>
      </c>
      <c r="BB2128" s="14" t="n">
        <f aca="false">SUMIFS(시군구_병원급!$H$5:$H$3668,시군구_병원급!$A$5:$A$3668,$A2128,시군구_병원급!$D$5:$D$3668,$D2128)</f>
        <v>24</v>
      </c>
      <c r="BC2128" s="16" t="n">
        <f aca="false">K2128+AY2128</f>
        <v>6</v>
      </c>
      <c r="BD2128" s="17" t="n">
        <f aca="false">IF(E2128=0,"",(K2128+AY2128)/E2128*1000)</f>
        <v>0.968366688185926</v>
      </c>
      <c r="BE2128" s="16" t="n">
        <f aca="false">AY2128-SUMIFS(시군구_병원급!$E$5:$E$3668,시군구_병원급!$A$5:$A$3668,$A2128,시군구_병원급!$D$5:$D$3668,$D2128-3)</f>
        <v>0</v>
      </c>
      <c r="BF2128" s="16" t="n">
        <f aca="false">IF(AY2128=0,1,0)</f>
        <v>0</v>
      </c>
      <c r="BG2128" s="16" t="n">
        <f aca="false">IF(K2128+AY2128=0,1,0)</f>
        <v>0</v>
      </c>
      <c r="BH2128" s="16" t="n">
        <f aca="false">AF2128+AG2128+AH2128</f>
        <v>17</v>
      </c>
      <c r="BI2128" s="18" t="n">
        <f aca="false">IF(H2128=0,"",BH2128/H2128)</f>
        <v>0.149122807017544</v>
      </c>
      <c r="BJ2128" s="16" t="n">
        <f aca="false">IF(AP2128="","",AP2128+AN2128)</f>
        <v>24</v>
      </c>
    </row>
    <row r="2129" customFormat="false" ht="15" hidden="false" customHeight="true" outlineLevel="0" collapsed="false">
      <c r="A2129" s="9" t="s">
        <v>186</v>
      </c>
      <c r="B2129" s="10" t="s">
        <v>185</v>
      </c>
      <c r="C2129" s="10" t="s">
        <v>67</v>
      </c>
      <c r="D2129" s="9" t="n">
        <v>2025</v>
      </c>
      <c r="E2129" s="11" t="n">
        <v>6142</v>
      </c>
      <c r="F2129" s="11" t="n">
        <v>966</v>
      </c>
      <c r="G2129" s="11" t="n">
        <v>924</v>
      </c>
      <c r="H2129" s="11" t="n">
        <v>104</v>
      </c>
      <c r="I2129" s="11" t="n">
        <v>4371</v>
      </c>
      <c r="J2129" s="11" t="n">
        <v>3159</v>
      </c>
      <c r="K2129" s="11" t="n">
        <v>6</v>
      </c>
      <c r="L2129" s="12" t="n">
        <v>16.9325952458483</v>
      </c>
      <c r="M2129" s="12" t="n">
        <v>0.976880494952784</v>
      </c>
      <c r="N2129" s="13" t="n">
        <v>0.722717913520933</v>
      </c>
      <c r="O2129" s="13" t="n">
        <v>0.711657440573103</v>
      </c>
      <c r="P2129" s="13" t="n">
        <v>0.150439596222729</v>
      </c>
      <c r="Q2129" s="13" t="n">
        <v>-0.0569629970827575</v>
      </c>
      <c r="R2129" s="13" t="n">
        <v>0.0301003344481605</v>
      </c>
      <c r="S2129" s="11" t="n">
        <v>-2</v>
      </c>
      <c r="T2129" s="13" t="n">
        <v>-0.0545454545454546</v>
      </c>
      <c r="U2129" s="13" t="n">
        <v>-0.0427069645203679</v>
      </c>
      <c r="V2129" s="11" t="n">
        <v>0</v>
      </c>
      <c r="W2129" s="13"/>
      <c r="X2129" s="11"/>
      <c r="Y2129" s="11"/>
      <c r="Z2129" s="11"/>
      <c r="AA2129" s="11"/>
      <c r="AB2129" s="10" t="s">
        <v>516</v>
      </c>
      <c r="AC2129" s="11" t="n">
        <v>28</v>
      </c>
      <c r="AD2129" s="11" t="n">
        <v>26</v>
      </c>
      <c r="AE2129" s="11" t="n">
        <v>36</v>
      </c>
      <c r="AF2129" s="11" t="n">
        <v>5</v>
      </c>
      <c r="AG2129" s="11" t="n">
        <v>7</v>
      </c>
      <c r="AH2129" s="11" t="n">
        <v>2</v>
      </c>
      <c r="AI2129" s="13" t="n">
        <v>0.269230769230769</v>
      </c>
      <c r="AJ2129" s="13" t="n">
        <v>0.25</v>
      </c>
      <c r="AK2129" s="13" t="n">
        <v>0.346153846153846</v>
      </c>
      <c r="AL2129" s="13" t="n">
        <v>0.0480769230769231</v>
      </c>
      <c r="AM2129" s="13" t="n">
        <v>0.0673076923076923</v>
      </c>
      <c r="AN2129" s="11" t="n">
        <v>2</v>
      </c>
      <c r="AO2129" s="13" t="n">
        <v>0.0188679245283019</v>
      </c>
      <c r="AP2129" s="11" t="n">
        <v>15</v>
      </c>
      <c r="AQ2129" s="11" t="n">
        <v>8</v>
      </c>
      <c r="AR2129" s="13" t="n">
        <v>0.132743362831858</v>
      </c>
      <c r="AS2129" s="13" t="n">
        <v>0.0707964601769912</v>
      </c>
      <c r="AT2129" s="14" t="n">
        <f aca="false">SUMIFS(시도_소아과개폐업!$C$5:$C$293,시도_소아과개폐업!$A$5:$A$293,$D2129,시도_소아과개폐업!$B$5:$B$293,$B2129)</f>
        <v>10</v>
      </c>
      <c r="AU2129" s="14" t="n">
        <f aca="false">SUMIFS(시도_소아과개폐업!$D$5:$D$293,시도_소아과개폐업!$A$5:$A$293,$D2129,시도_소아과개폐업!$B$5:$B$293,$B2129)</f>
        <v>17</v>
      </c>
      <c r="AV2129" s="14" t="n">
        <f aca="false">SUMIFS(시도_소아과개폐업!$F$5:$F$293,시도_소아과개폐업!$A$5:$A$293,$D2129,시도_소아과개폐업!$B$5:$B$293,$B2129)</f>
        <v>-7</v>
      </c>
      <c r="AW2129" s="15" t="n">
        <f aca="false">SUMIFS(시도_소아과개폐업!$G$5:$G$293,시도_소아과개폐업!$A$5:$A$293,$D2129,시도_소아과개폐업!$B$5:$B$293,$B2129)</f>
        <v>0.303571428571429</v>
      </c>
      <c r="AX2129" s="14" t="n">
        <f aca="false">SUMIFS(시도_소아과개폐업!$H$5:$H$293,시도_소아과개폐업!$A$5:$A$293,$D2129,시도_소아과개폐업!$B$5:$B$293,$B2129)</f>
        <v>39</v>
      </c>
      <c r="AY2129" s="14" t="n">
        <f aca="false">SUMIFS(시군구_병원급!$E$5:$E$3668,시군구_병원급!$A$5:$A$3668,$A2129,시군구_병원급!$D$5:$D$3668,$D2129)</f>
        <v>2</v>
      </c>
      <c r="AZ2129" s="14" t="n">
        <f aca="false">SUMIFS(시군구_병원급!$F$5:$F$3668,시군구_병원급!$A$5:$A$3668,$A2129,시군구_병원급!$D$5:$D$3668,$D2129)</f>
        <v>3</v>
      </c>
      <c r="BA2129" s="14" t="n">
        <f aca="false">SUMIFS(시군구_병원급!$G$5:$G$3668,시군구_병원급!$A$5:$A$3668,$A2129,시군구_병원급!$D$5:$D$3668,$D2129)</f>
        <v>7</v>
      </c>
      <c r="BB2129" s="14" t="n">
        <f aca="false">SUMIFS(시군구_병원급!$H$5:$H$3668,시군구_병원급!$A$5:$A$3668,$A2129,시군구_병원급!$D$5:$D$3668,$D2129)</f>
        <v>24</v>
      </c>
      <c r="BC2129" s="16" t="n">
        <f aca="false">K2129+AY2129</f>
        <v>8</v>
      </c>
      <c r="BD2129" s="17" t="n">
        <f aca="false">IF(E2129=0,"",(K2129+AY2129)/E2129*1000)</f>
        <v>1.30250732660371</v>
      </c>
      <c r="BE2129" s="16" t="n">
        <f aca="false">AY2129-SUMIFS(시군구_병원급!$E$5:$E$3668,시군구_병원급!$A$5:$A$3668,$A2129,시군구_병원급!$D$5:$D$3668,$D2129-3)</f>
        <v>0</v>
      </c>
      <c r="BF2129" s="16" t="n">
        <f aca="false">IF(AY2129=0,1,0)</f>
        <v>0</v>
      </c>
      <c r="BG2129" s="16" t="n">
        <f aca="false">IF(K2129+AY2129=0,1,0)</f>
        <v>0</v>
      </c>
      <c r="BH2129" s="16" t="n">
        <f aca="false">AF2129+AG2129+AH2129</f>
        <v>14</v>
      </c>
      <c r="BI2129" s="18" t="n">
        <f aca="false">IF(H2129=0,"",BH2129/H2129)</f>
        <v>0.134615384615385</v>
      </c>
      <c r="BJ2129" s="16" t="n">
        <f aca="false">IF(AP2129="","",AP2129+AN2129)</f>
        <v>17</v>
      </c>
    </row>
    <row r="2130" customFormat="false" ht="15" hidden="false" customHeight="true" outlineLevel="0" collapsed="false">
      <c r="A2130" s="9" t="s">
        <v>187</v>
      </c>
      <c r="B2130" s="10" t="s">
        <v>185</v>
      </c>
      <c r="C2130" s="10" t="s">
        <v>117</v>
      </c>
      <c r="D2130" s="9" t="n">
        <v>2025</v>
      </c>
      <c r="E2130" s="11" t="n">
        <v>14311</v>
      </c>
      <c r="F2130" s="11" t="n">
        <v>2445</v>
      </c>
      <c r="G2130" s="11" t="n">
        <v>2390</v>
      </c>
      <c r="H2130" s="11" t="n">
        <v>264</v>
      </c>
      <c r="I2130" s="11" t="n">
        <v>9629</v>
      </c>
      <c r="J2130" s="11" t="n">
        <v>6701</v>
      </c>
      <c r="K2130" s="11" t="n">
        <v>20</v>
      </c>
      <c r="L2130" s="12" t="n">
        <v>18.4473481936972</v>
      </c>
      <c r="M2130" s="12" t="n">
        <v>1.39752637831039</v>
      </c>
      <c r="N2130" s="13" t="n">
        <v>0.695918579291723</v>
      </c>
      <c r="O2130" s="13" t="n">
        <v>0.672839074837538</v>
      </c>
      <c r="P2130" s="13" t="n">
        <v>0.167004402208092</v>
      </c>
      <c r="Q2130" s="13" t="n">
        <v>-0.161284650999238</v>
      </c>
      <c r="R2130" s="13" t="n">
        <v>-0.0645792563600783</v>
      </c>
      <c r="S2130" s="11" t="n">
        <v>-1</v>
      </c>
      <c r="T2130" s="13" t="n">
        <v>-0.032967032967033</v>
      </c>
      <c r="U2130" s="13" t="n">
        <v>-0.00793323717288275</v>
      </c>
      <c r="V2130" s="11" t="n">
        <v>0</v>
      </c>
      <c r="W2130" s="13"/>
      <c r="X2130" s="11"/>
      <c r="Y2130" s="11"/>
      <c r="Z2130" s="11"/>
      <c r="AA2130" s="11"/>
      <c r="AB2130" s="10" t="s">
        <v>516</v>
      </c>
      <c r="AC2130" s="11" t="n">
        <v>41</v>
      </c>
      <c r="AD2130" s="11" t="n">
        <v>45</v>
      </c>
      <c r="AE2130" s="11" t="n">
        <v>155</v>
      </c>
      <c r="AF2130" s="11" t="n">
        <v>13</v>
      </c>
      <c r="AG2130" s="11" t="n">
        <v>8</v>
      </c>
      <c r="AH2130" s="11" t="n">
        <v>2</v>
      </c>
      <c r="AI2130" s="13" t="n">
        <v>0.15530303030303</v>
      </c>
      <c r="AJ2130" s="13" t="n">
        <v>0.170454545454545</v>
      </c>
      <c r="AK2130" s="13" t="n">
        <v>0.587121212121212</v>
      </c>
      <c r="AL2130" s="13" t="n">
        <v>0.0492424242424242</v>
      </c>
      <c r="AM2130" s="13" t="n">
        <v>0.0303030303030303</v>
      </c>
      <c r="AN2130" s="11" t="n">
        <v>0</v>
      </c>
      <c r="AO2130" s="13" t="n">
        <v>0</v>
      </c>
      <c r="AP2130" s="11" t="n">
        <v>24</v>
      </c>
      <c r="AQ2130" s="11" t="n">
        <v>9</v>
      </c>
      <c r="AR2130" s="13" t="n">
        <v>0.0860215053763441</v>
      </c>
      <c r="AS2130" s="13" t="n">
        <v>0.032258064516129</v>
      </c>
      <c r="AT2130" s="14" t="n">
        <f aca="false">SUMIFS(시도_소아과개폐업!$C$5:$C$293,시도_소아과개폐업!$A$5:$A$293,$D2130,시도_소아과개폐업!$B$5:$B$293,$B2130)</f>
        <v>10</v>
      </c>
      <c r="AU2130" s="14" t="n">
        <f aca="false">SUMIFS(시도_소아과개폐업!$D$5:$D$293,시도_소아과개폐업!$A$5:$A$293,$D2130,시도_소아과개폐업!$B$5:$B$293,$B2130)</f>
        <v>17</v>
      </c>
      <c r="AV2130" s="14" t="n">
        <f aca="false">SUMIFS(시도_소아과개폐업!$F$5:$F$293,시도_소아과개폐업!$A$5:$A$293,$D2130,시도_소아과개폐업!$B$5:$B$293,$B2130)</f>
        <v>-7</v>
      </c>
      <c r="AW2130" s="15" t="n">
        <f aca="false">SUMIFS(시도_소아과개폐업!$G$5:$G$293,시도_소아과개폐업!$A$5:$A$293,$D2130,시도_소아과개폐업!$B$5:$B$293,$B2130)</f>
        <v>0.303571428571429</v>
      </c>
      <c r="AX2130" s="14" t="n">
        <f aca="false">SUMIFS(시도_소아과개폐업!$H$5:$H$293,시도_소아과개폐업!$A$5:$A$293,$D2130,시도_소아과개폐업!$B$5:$B$293,$B2130)</f>
        <v>39</v>
      </c>
      <c r="AY2130" s="14" t="n">
        <f aca="false">SUMIFS(시군구_병원급!$E$5:$E$3668,시군구_병원급!$A$5:$A$3668,$A2130,시군구_병원급!$D$5:$D$3668,$D2130)</f>
        <v>7</v>
      </c>
      <c r="AZ2130" s="14" t="n">
        <f aca="false">SUMIFS(시군구_병원급!$F$5:$F$3668,시군구_병원급!$A$5:$A$3668,$A2130,시군구_병원급!$D$5:$D$3668,$D2130)</f>
        <v>3</v>
      </c>
      <c r="BA2130" s="14" t="n">
        <f aca="false">SUMIFS(시군구_병원급!$G$5:$G$3668,시군구_병원급!$A$5:$A$3668,$A2130,시군구_병원급!$D$5:$D$3668,$D2130)</f>
        <v>28</v>
      </c>
      <c r="BB2130" s="14" t="n">
        <f aca="false">SUMIFS(시군구_병원급!$H$5:$H$3668,시군구_병원급!$A$5:$A$3668,$A2130,시군구_병원급!$D$5:$D$3668,$D2130)</f>
        <v>50</v>
      </c>
      <c r="BC2130" s="16" t="n">
        <f aca="false">K2130+AY2130</f>
        <v>27</v>
      </c>
      <c r="BD2130" s="17" t="n">
        <f aca="false">IF(E2130=0,"",(K2130+AY2130)/E2130*1000)</f>
        <v>1.88666061071903</v>
      </c>
      <c r="BE2130" s="16" t="n">
        <f aca="false">AY2130-SUMIFS(시군구_병원급!$E$5:$E$3668,시군구_병원급!$A$5:$A$3668,$A2130,시군구_병원급!$D$5:$D$3668,$D2130-3)</f>
        <v>0</v>
      </c>
      <c r="BF2130" s="16" t="n">
        <f aca="false">IF(AY2130=0,1,0)</f>
        <v>0</v>
      </c>
      <c r="BG2130" s="16" t="n">
        <f aca="false">IF(K2130+AY2130=0,1,0)</f>
        <v>0</v>
      </c>
      <c r="BH2130" s="16" t="n">
        <f aca="false">AF2130+AG2130+AH2130</f>
        <v>23</v>
      </c>
      <c r="BI2130" s="18" t="n">
        <f aca="false">IF(H2130=0,"",BH2130/H2130)</f>
        <v>0.0871212121212121</v>
      </c>
      <c r="BJ2130" s="16" t="n">
        <f aca="false">IF(AP2130="","",AP2130+AN2130)</f>
        <v>24</v>
      </c>
    </row>
    <row r="2131" customFormat="false" ht="15" hidden="false" customHeight="true" outlineLevel="0" collapsed="false">
      <c r="A2131" s="9" t="s">
        <v>188</v>
      </c>
      <c r="B2131" s="10" t="s">
        <v>185</v>
      </c>
      <c r="C2131" s="10" t="s">
        <v>189</v>
      </c>
      <c r="D2131" s="9" t="n">
        <v>2025</v>
      </c>
      <c r="E2131" s="11" t="n">
        <v>15319</v>
      </c>
      <c r="F2131" s="11" t="n">
        <v>2539</v>
      </c>
      <c r="G2131" s="11" t="n">
        <v>2544</v>
      </c>
      <c r="H2131" s="11" t="n">
        <v>256</v>
      </c>
      <c r="I2131" s="11" t="n">
        <v>11151</v>
      </c>
      <c r="J2131" s="11" t="n">
        <v>7784</v>
      </c>
      <c r="K2131" s="11" t="n">
        <v>19</v>
      </c>
      <c r="L2131" s="12" t="n">
        <v>16.7112735818265</v>
      </c>
      <c r="M2131" s="12" t="n">
        <v>1.24028983615119</v>
      </c>
      <c r="N2131" s="13" t="n">
        <v>0.698053986189579</v>
      </c>
      <c r="O2131" s="13" t="n">
        <v>0.727919576995888</v>
      </c>
      <c r="P2131" s="13" t="n">
        <v>0.166068281219401</v>
      </c>
      <c r="Q2131" s="13" t="n">
        <v>-0.0877746680164354</v>
      </c>
      <c r="R2131" s="13" t="n">
        <v>0.0303766707168893</v>
      </c>
      <c r="S2131" s="11" t="n">
        <v>2</v>
      </c>
      <c r="T2131" s="13" t="n">
        <v>-0.0375939849624061</v>
      </c>
      <c r="U2131" s="13" t="n">
        <v>-0.019606119219272</v>
      </c>
      <c r="V2131" s="11" t="n">
        <v>0</v>
      </c>
      <c r="W2131" s="13"/>
      <c r="X2131" s="11"/>
      <c r="Y2131" s="11"/>
      <c r="Z2131" s="11"/>
      <c r="AA2131" s="11"/>
      <c r="AB2131" s="10" t="s">
        <v>516</v>
      </c>
      <c r="AC2131" s="11" t="n">
        <v>37</v>
      </c>
      <c r="AD2131" s="11" t="n">
        <v>63</v>
      </c>
      <c r="AE2131" s="11" t="n">
        <v>112</v>
      </c>
      <c r="AF2131" s="11" t="n">
        <v>32</v>
      </c>
      <c r="AG2131" s="11" t="n">
        <v>11</v>
      </c>
      <c r="AH2131" s="11" t="n">
        <v>1</v>
      </c>
      <c r="AI2131" s="13" t="n">
        <v>0.14453125</v>
      </c>
      <c r="AJ2131" s="13" t="n">
        <v>0.24609375</v>
      </c>
      <c r="AK2131" s="13" t="n">
        <v>0.4375</v>
      </c>
      <c r="AL2131" s="13" t="n">
        <v>0.125</v>
      </c>
      <c r="AM2131" s="13" t="n">
        <v>0.04296875</v>
      </c>
      <c r="AN2131" s="11" t="n">
        <v>4</v>
      </c>
      <c r="AO2131" s="13" t="n">
        <v>0.0153846153846154</v>
      </c>
      <c r="AP2131" s="11" t="n">
        <v>19</v>
      </c>
      <c r="AQ2131" s="11" t="n">
        <v>6</v>
      </c>
      <c r="AR2131" s="13" t="n">
        <v>0.0698529411764706</v>
      </c>
      <c r="AS2131" s="13" t="n">
        <v>0.0220588235294118</v>
      </c>
      <c r="AT2131" s="14" t="n">
        <f aca="false">SUMIFS(시도_소아과개폐업!$C$5:$C$293,시도_소아과개폐업!$A$5:$A$293,$D2131,시도_소아과개폐업!$B$5:$B$293,$B2131)</f>
        <v>10</v>
      </c>
      <c r="AU2131" s="14" t="n">
        <f aca="false">SUMIFS(시도_소아과개폐업!$D$5:$D$293,시도_소아과개폐업!$A$5:$A$293,$D2131,시도_소아과개폐업!$B$5:$B$293,$B2131)</f>
        <v>17</v>
      </c>
      <c r="AV2131" s="14" t="n">
        <f aca="false">SUMIFS(시도_소아과개폐업!$F$5:$F$293,시도_소아과개폐업!$A$5:$A$293,$D2131,시도_소아과개폐업!$B$5:$B$293,$B2131)</f>
        <v>-7</v>
      </c>
      <c r="AW2131" s="15" t="n">
        <f aca="false">SUMIFS(시도_소아과개폐업!$G$5:$G$293,시도_소아과개폐업!$A$5:$A$293,$D2131,시도_소아과개폐업!$B$5:$B$293,$B2131)</f>
        <v>0.303571428571429</v>
      </c>
      <c r="AX2131" s="14" t="n">
        <f aca="false">SUMIFS(시도_소아과개폐업!$H$5:$H$293,시도_소아과개폐업!$A$5:$A$293,$D2131,시도_소아과개폐업!$B$5:$B$293,$B2131)</f>
        <v>39</v>
      </c>
      <c r="AY2131" s="14" t="n">
        <f aca="false">SUMIFS(시군구_병원급!$E$5:$E$3668,시군구_병원급!$A$5:$A$3668,$A2131,시군구_병원급!$D$5:$D$3668,$D2131)</f>
        <v>3</v>
      </c>
      <c r="AZ2131" s="14" t="n">
        <f aca="false">SUMIFS(시군구_병원급!$F$5:$F$3668,시군구_병원급!$A$5:$A$3668,$A2131,시군구_병원급!$D$5:$D$3668,$D2131)</f>
        <v>1</v>
      </c>
      <c r="BA2131" s="14" t="n">
        <f aca="false">SUMIFS(시군구_병원급!$G$5:$G$3668,시군구_병원급!$A$5:$A$3668,$A2131,시군구_병원급!$D$5:$D$3668,$D2131)</f>
        <v>15</v>
      </c>
      <c r="BB2131" s="14" t="n">
        <f aca="false">SUMIFS(시군구_병원급!$H$5:$H$3668,시군구_병원급!$A$5:$A$3668,$A2131,시군구_병원급!$D$5:$D$3668,$D2131)</f>
        <v>31</v>
      </c>
      <c r="BC2131" s="16" t="n">
        <f aca="false">K2131+AY2131</f>
        <v>22</v>
      </c>
      <c r="BD2131" s="17" t="n">
        <f aca="false">IF(E2131=0,"",(K2131+AY2131)/E2131*1000)</f>
        <v>1.43612507343821</v>
      </c>
      <c r="BE2131" s="16" t="n">
        <f aca="false">AY2131-SUMIFS(시군구_병원급!$E$5:$E$3668,시군구_병원급!$A$5:$A$3668,$A2131,시군구_병원급!$D$5:$D$3668,$D2131-3)</f>
        <v>0</v>
      </c>
      <c r="BF2131" s="16" t="n">
        <f aca="false">IF(AY2131=0,1,0)</f>
        <v>0</v>
      </c>
      <c r="BG2131" s="16" t="n">
        <f aca="false">IF(K2131+AY2131=0,1,0)</f>
        <v>0</v>
      </c>
      <c r="BH2131" s="16" t="n">
        <f aca="false">AF2131+AG2131+AH2131</f>
        <v>44</v>
      </c>
      <c r="BI2131" s="18" t="n">
        <f aca="false">IF(H2131=0,"",BH2131/H2131)</f>
        <v>0.171875</v>
      </c>
      <c r="BJ2131" s="16" t="n">
        <f aca="false">IF(AP2131="","",AP2131+AN2131)</f>
        <v>23</v>
      </c>
    </row>
    <row r="2132" customFormat="false" ht="15" hidden="false" customHeight="true" outlineLevel="0" collapsed="false">
      <c r="A2132" s="9" t="s">
        <v>190</v>
      </c>
      <c r="B2132" s="10" t="s">
        <v>185</v>
      </c>
      <c r="C2132" s="10" t="s">
        <v>191</v>
      </c>
      <c r="D2132" s="9" t="n">
        <v>2025</v>
      </c>
      <c r="E2132" s="11" t="n">
        <v>4124</v>
      </c>
      <c r="F2132" s="11" t="n">
        <v>740</v>
      </c>
      <c r="G2132" s="11" t="n">
        <v>773</v>
      </c>
      <c r="H2132" s="11" t="n">
        <v>88</v>
      </c>
      <c r="I2132" s="11" t="n">
        <v>3704</v>
      </c>
      <c r="J2132" s="11" t="n">
        <v>2446</v>
      </c>
      <c r="K2132" s="11" t="n">
        <v>6</v>
      </c>
      <c r="L2132" s="12" t="n">
        <v>21.3385063045587</v>
      </c>
      <c r="M2132" s="12" t="n">
        <v>1.454898157129</v>
      </c>
      <c r="N2132" s="13" t="n">
        <v>0.66036717062635</v>
      </c>
      <c r="O2132" s="13" t="n">
        <v>0.89815712900097</v>
      </c>
      <c r="P2132" s="13" t="n">
        <v>0.187439379243453</v>
      </c>
      <c r="Q2132" s="13" t="n">
        <v>-0.191213963522259</v>
      </c>
      <c r="R2132" s="13" t="n">
        <v>-0.0808561236623068</v>
      </c>
      <c r="S2132" s="11" t="n">
        <v>-1</v>
      </c>
      <c r="T2132" s="13" t="n">
        <v>-0.0112359550561798</v>
      </c>
      <c r="U2132" s="13" t="n">
        <v>-0.0198465202434507</v>
      </c>
      <c r="V2132" s="11" t="n">
        <v>0</v>
      </c>
      <c r="W2132" s="13"/>
      <c r="X2132" s="11"/>
      <c r="Y2132" s="11"/>
      <c r="Z2132" s="11"/>
      <c r="AA2132" s="11"/>
      <c r="AB2132" s="10" t="s">
        <v>516</v>
      </c>
      <c r="AC2132" s="11" t="n">
        <v>26</v>
      </c>
      <c r="AD2132" s="11" t="n">
        <v>14</v>
      </c>
      <c r="AE2132" s="11" t="n">
        <v>36</v>
      </c>
      <c r="AF2132" s="11" t="n">
        <v>7</v>
      </c>
      <c r="AG2132" s="11" t="n">
        <v>5</v>
      </c>
      <c r="AH2132" s="11" t="n">
        <v>0</v>
      </c>
      <c r="AI2132" s="13" t="n">
        <v>0.295454545454546</v>
      </c>
      <c r="AJ2132" s="13" t="n">
        <v>0.159090909090909</v>
      </c>
      <c r="AK2132" s="13" t="n">
        <v>0.409090909090909</v>
      </c>
      <c r="AL2132" s="13" t="n">
        <v>0.0795454545454545</v>
      </c>
      <c r="AM2132" s="13" t="n">
        <v>0.0568181818181818</v>
      </c>
      <c r="AN2132" s="11" t="n">
        <v>0</v>
      </c>
      <c r="AO2132" s="13" t="n">
        <v>0</v>
      </c>
      <c r="AP2132" s="11" t="n">
        <v>8</v>
      </c>
      <c r="AQ2132" s="11" t="n">
        <v>7</v>
      </c>
      <c r="AR2132" s="13" t="n">
        <v>0.0898876404494382</v>
      </c>
      <c r="AS2132" s="13" t="n">
        <v>0.0786516853932584</v>
      </c>
      <c r="AT2132" s="14" t="n">
        <f aca="false">SUMIFS(시도_소아과개폐업!$C$5:$C$293,시도_소아과개폐업!$A$5:$A$293,$D2132,시도_소아과개폐업!$B$5:$B$293,$B2132)</f>
        <v>10</v>
      </c>
      <c r="AU2132" s="14" t="n">
        <f aca="false">SUMIFS(시도_소아과개폐업!$D$5:$D$293,시도_소아과개폐업!$A$5:$A$293,$D2132,시도_소아과개폐업!$B$5:$B$293,$B2132)</f>
        <v>17</v>
      </c>
      <c r="AV2132" s="14" t="n">
        <f aca="false">SUMIFS(시도_소아과개폐업!$F$5:$F$293,시도_소아과개폐업!$A$5:$A$293,$D2132,시도_소아과개폐업!$B$5:$B$293,$B2132)</f>
        <v>-7</v>
      </c>
      <c r="AW2132" s="15" t="n">
        <f aca="false">SUMIFS(시도_소아과개폐업!$G$5:$G$293,시도_소아과개폐업!$A$5:$A$293,$D2132,시도_소아과개폐업!$B$5:$B$293,$B2132)</f>
        <v>0.303571428571429</v>
      </c>
      <c r="AX2132" s="14" t="n">
        <f aca="false">SUMIFS(시도_소아과개폐업!$H$5:$H$293,시도_소아과개폐업!$A$5:$A$293,$D2132,시도_소아과개폐업!$B$5:$B$293,$B2132)</f>
        <v>39</v>
      </c>
      <c r="AY2132" s="14" t="n">
        <f aca="false">SUMIFS(시군구_병원급!$E$5:$E$3668,시군구_병원급!$A$5:$A$3668,$A2132,시군구_병원급!$D$5:$D$3668,$D2132)</f>
        <v>0</v>
      </c>
      <c r="AZ2132" s="14" t="n">
        <f aca="false">SUMIFS(시군구_병원급!$F$5:$F$3668,시군구_병원급!$A$5:$A$3668,$A2132,시군구_병원급!$D$5:$D$3668,$D2132)</f>
        <v>2</v>
      </c>
      <c r="BA2132" s="14" t="n">
        <f aca="false">SUMIFS(시군구_병원급!$G$5:$G$3668,시군구_병원급!$A$5:$A$3668,$A2132,시군구_병원급!$D$5:$D$3668,$D2132)</f>
        <v>6</v>
      </c>
      <c r="BB2132" s="14" t="n">
        <f aca="false">SUMIFS(시군구_병원급!$H$5:$H$3668,시군구_병원급!$A$5:$A$3668,$A2132,시군구_병원급!$D$5:$D$3668,$D2132)</f>
        <v>11</v>
      </c>
      <c r="BC2132" s="16" t="n">
        <f aca="false">K2132+AY2132</f>
        <v>6</v>
      </c>
      <c r="BD2132" s="17" t="n">
        <f aca="false">IF(E2132=0,"",(K2132+AY2132)/E2132*1000)</f>
        <v>1.454898157129</v>
      </c>
      <c r="BE2132" s="16" t="n">
        <f aca="false">AY2132-SUMIFS(시군구_병원급!$E$5:$E$3668,시군구_병원급!$A$5:$A$3668,$A2132,시군구_병원급!$D$5:$D$3668,$D2132-3)</f>
        <v>0</v>
      </c>
      <c r="BF2132" s="16" t="n">
        <f aca="false">IF(AY2132=0,1,0)</f>
        <v>1</v>
      </c>
      <c r="BG2132" s="16" t="n">
        <f aca="false">IF(K2132+AY2132=0,1,0)</f>
        <v>0</v>
      </c>
      <c r="BH2132" s="16" t="n">
        <f aca="false">AF2132+AG2132+AH2132</f>
        <v>12</v>
      </c>
      <c r="BI2132" s="18" t="n">
        <f aca="false">IF(H2132=0,"",BH2132/H2132)</f>
        <v>0.136363636363636</v>
      </c>
      <c r="BJ2132" s="16" t="n">
        <f aca="false">IF(AP2132="","",AP2132+AN2132)</f>
        <v>8</v>
      </c>
    </row>
    <row r="2133" customFormat="false" ht="15" hidden="false" customHeight="true" outlineLevel="0" collapsed="false">
      <c r="A2133" s="9" t="s">
        <v>192</v>
      </c>
      <c r="B2133" s="10" t="s">
        <v>193</v>
      </c>
      <c r="C2133" s="10" t="s">
        <v>67</v>
      </c>
      <c r="D2133" s="9" t="n">
        <v>2025</v>
      </c>
      <c r="E2133" s="11" t="n">
        <v>5741</v>
      </c>
      <c r="F2133" s="11" t="n">
        <v>885</v>
      </c>
      <c r="G2133" s="11" t="n">
        <v>904</v>
      </c>
      <c r="H2133" s="11" t="n">
        <v>89</v>
      </c>
      <c r="I2133" s="11" t="n">
        <v>4434</v>
      </c>
      <c r="J2133" s="11" t="n">
        <v>3099</v>
      </c>
      <c r="K2133" s="11" t="n">
        <v>6</v>
      </c>
      <c r="L2133" s="12" t="n">
        <v>15.5025256923881</v>
      </c>
      <c r="M2133" s="12" t="n">
        <v>1.04511409162167</v>
      </c>
      <c r="N2133" s="13" t="n">
        <v>0.698917456021651</v>
      </c>
      <c r="O2133" s="13" t="n">
        <v>0.772339313708413</v>
      </c>
      <c r="P2133" s="13" t="n">
        <v>0.157463856470998</v>
      </c>
      <c r="Q2133" s="13" t="n">
        <v>-0.128170083523159</v>
      </c>
      <c r="R2133" s="13" t="n">
        <v>0.228260869565217</v>
      </c>
      <c r="S2133" s="11" t="n">
        <v>0</v>
      </c>
      <c r="T2133" s="13" t="n">
        <v>-0.0631578947368421</v>
      </c>
      <c r="U2133" s="13" t="n">
        <v>-0.0462465046246504</v>
      </c>
      <c r="V2133" s="11" t="n">
        <v>0</v>
      </c>
      <c r="W2133" s="13"/>
      <c r="X2133" s="11"/>
      <c r="Y2133" s="11"/>
      <c r="Z2133" s="11"/>
      <c r="AA2133" s="11"/>
      <c r="AB2133" s="10" t="s">
        <v>516</v>
      </c>
      <c r="AC2133" s="11" t="n">
        <v>11</v>
      </c>
      <c r="AD2133" s="11" t="n">
        <v>45</v>
      </c>
      <c r="AE2133" s="11" t="n">
        <v>20</v>
      </c>
      <c r="AF2133" s="11" t="n">
        <v>10</v>
      </c>
      <c r="AG2133" s="11" t="n">
        <v>3</v>
      </c>
      <c r="AH2133" s="11" t="n">
        <v>0</v>
      </c>
      <c r="AI2133" s="13" t="n">
        <v>0.123595505617978</v>
      </c>
      <c r="AJ2133" s="13" t="n">
        <v>0.50561797752809</v>
      </c>
      <c r="AK2133" s="13" t="n">
        <v>0.224719101123596</v>
      </c>
      <c r="AL2133" s="13" t="n">
        <v>0.112359550561798</v>
      </c>
      <c r="AM2133" s="13" t="n">
        <v>0.0337078651685393</v>
      </c>
      <c r="AN2133" s="11" t="n">
        <v>0</v>
      </c>
      <c r="AO2133" s="13" t="n">
        <v>0</v>
      </c>
      <c r="AP2133" s="11" t="n">
        <v>12</v>
      </c>
      <c r="AQ2133" s="11" t="n">
        <v>2</v>
      </c>
      <c r="AR2133" s="13" t="n">
        <v>0.121212121212121</v>
      </c>
      <c r="AS2133" s="13" t="n">
        <v>0.0202020202020202</v>
      </c>
      <c r="AT2133" s="14" t="n">
        <f aca="false">SUMIFS(시도_소아과개폐업!$C$5:$C$293,시도_소아과개폐업!$A$5:$A$293,$D2133,시도_소아과개폐업!$B$5:$B$293,$B2133)</f>
        <v>8</v>
      </c>
      <c r="AU2133" s="14" t="n">
        <f aca="false">SUMIFS(시도_소아과개폐업!$D$5:$D$293,시도_소아과개폐업!$A$5:$A$293,$D2133,시도_소아과개폐업!$B$5:$B$293,$B2133)</f>
        <v>4</v>
      </c>
      <c r="AV2133" s="14" t="n">
        <f aca="false">SUMIFS(시도_소아과개폐업!$F$5:$F$293,시도_소아과개폐업!$A$5:$A$293,$D2133,시도_소아과개폐업!$B$5:$B$293,$B2133)</f>
        <v>4</v>
      </c>
      <c r="AW2133" s="15" t="n">
        <f aca="false">SUMIFS(시도_소아과개폐업!$G$5:$G$293,시도_소아과개폐업!$A$5:$A$293,$D2133,시도_소아과개폐업!$B$5:$B$293,$B2133)</f>
        <v>0.121212121212121</v>
      </c>
      <c r="AX2133" s="14" t="n">
        <f aca="false">SUMIFS(시도_소아과개폐업!$H$5:$H$293,시도_소아과개폐업!$A$5:$A$293,$D2133,시도_소아과개폐업!$B$5:$B$293,$B2133)</f>
        <v>12</v>
      </c>
      <c r="AY2133" s="14" t="n">
        <f aca="false">SUMIFS(시군구_병원급!$E$5:$E$3668,시군구_병원급!$A$5:$A$3668,$A2133,시군구_병원급!$D$5:$D$3668,$D2133)</f>
        <v>6</v>
      </c>
      <c r="AZ2133" s="14" t="n">
        <f aca="false">SUMIFS(시군구_병원급!$F$5:$F$3668,시군구_병원급!$A$5:$A$3668,$A2133,시군구_병원급!$D$5:$D$3668,$D2133)</f>
        <v>2</v>
      </c>
      <c r="BA2133" s="14" t="n">
        <f aca="false">SUMIFS(시군구_병원급!$G$5:$G$3668,시군구_병원급!$A$5:$A$3668,$A2133,시군구_병원급!$D$5:$D$3668,$D2133)</f>
        <v>5</v>
      </c>
      <c r="BB2133" s="14" t="n">
        <f aca="false">SUMIFS(시군구_병원급!$H$5:$H$3668,시군구_병원급!$A$5:$A$3668,$A2133,시군구_병원급!$D$5:$D$3668,$D2133)</f>
        <v>10</v>
      </c>
      <c r="BC2133" s="16" t="n">
        <f aca="false">K2133+AY2133</f>
        <v>12</v>
      </c>
      <c r="BD2133" s="17" t="n">
        <f aca="false">IF(E2133=0,"",(K2133+AY2133)/E2133*1000)</f>
        <v>2.09022818324334</v>
      </c>
      <c r="BE2133" s="16" t="n">
        <f aca="false">AY2133-SUMIFS(시군구_병원급!$E$5:$E$3668,시군구_병원급!$A$5:$A$3668,$A2133,시군구_병원급!$D$5:$D$3668,$D2133-3)</f>
        <v>0</v>
      </c>
      <c r="BF2133" s="16" t="n">
        <f aca="false">IF(AY2133=0,1,0)</f>
        <v>0</v>
      </c>
      <c r="BG2133" s="16" t="n">
        <f aca="false">IF(K2133+AY2133=0,1,0)</f>
        <v>0</v>
      </c>
      <c r="BH2133" s="16" t="n">
        <f aca="false">AF2133+AG2133+AH2133</f>
        <v>13</v>
      </c>
      <c r="BI2133" s="18" t="n">
        <f aca="false">IF(H2133=0,"",BH2133/H2133)</f>
        <v>0.146067415730337</v>
      </c>
      <c r="BJ2133" s="16" t="n">
        <f aca="false">IF(AP2133="","",AP2133+AN2133)</f>
        <v>12</v>
      </c>
    </row>
    <row r="2134" customFormat="false" ht="15" hidden="false" customHeight="true" outlineLevel="0" collapsed="false">
      <c r="A2134" s="9" t="s">
        <v>194</v>
      </c>
      <c r="B2134" s="10" t="s">
        <v>193</v>
      </c>
      <c r="C2134" s="10" t="s">
        <v>127</v>
      </c>
      <c r="D2134" s="9" t="n">
        <v>2025</v>
      </c>
      <c r="E2134" s="11" t="n">
        <v>9005</v>
      </c>
      <c r="F2134" s="11" t="n">
        <v>1521</v>
      </c>
      <c r="G2134" s="11" t="n">
        <v>1546</v>
      </c>
      <c r="H2134" s="11" t="n">
        <v>140</v>
      </c>
      <c r="I2134" s="11" t="n">
        <v>6144</v>
      </c>
      <c r="J2134" s="11" t="n">
        <v>4636</v>
      </c>
      <c r="K2134" s="11" t="n">
        <v>10</v>
      </c>
      <c r="L2134" s="12" t="n">
        <v>15.5469183786785</v>
      </c>
      <c r="M2134" s="12" t="n">
        <v>1.11049416990561</v>
      </c>
      <c r="N2134" s="13" t="n">
        <v>0.754557291666667</v>
      </c>
      <c r="O2134" s="13" t="n">
        <v>0.682287617990006</v>
      </c>
      <c r="P2134" s="13" t="n">
        <v>0.171682398667407</v>
      </c>
      <c r="Q2134" s="13" t="n">
        <v>-0.146121752323156</v>
      </c>
      <c r="R2134" s="13" t="n">
        <v>0.0231634679020516</v>
      </c>
      <c r="S2134" s="11" t="n">
        <v>0</v>
      </c>
      <c r="T2134" s="13" t="n">
        <v>-0.0277777777777778</v>
      </c>
      <c r="U2134" s="13" t="n">
        <v>-0.0293838862559241</v>
      </c>
      <c r="V2134" s="11" t="n">
        <v>0</v>
      </c>
      <c r="W2134" s="13"/>
      <c r="X2134" s="11"/>
      <c r="Y2134" s="11"/>
      <c r="Z2134" s="11"/>
      <c r="AA2134" s="11"/>
      <c r="AB2134" s="10" t="s">
        <v>516</v>
      </c>
      <c r="AC2134" s="11" t="n">
        <v>27</v>
      </c>
      <c r="AD2134" s="11" t="n">
        <v>52</v>
      </c>
      <c r="AE2134" s="11" t="n">
        <v>49</v>
      </c>
      <c r="AF2134" s="11" t="n">
        <v>9</v>
      </c>
      <c r="AG2134" s="11" t="n">
        <v>1</v>
      </c>
      <c r="AH2134" s="11" t="n">
        <v>2</v>
      </c>
      <c r="AI2134" s="13" t="n">
        <v>0.192857142857143</v>
      </c>
      <c r="AJ2134" s="13" t="n">
        <v>0.371428571428571</v>
      </c>
      <c r="AK2134" s="13" t="n">
        <v>0.35</v>
      </c>
      <c r="AL2134" s="13" t="n">
        <v>0.0642857142857143</v>
      </c>
      <c r="AM2134" s="13" t="n">
        <v>0.00714285714285714</v>
      </c>
      <c r="AN2134" s="11" t="n">
        <v>5</v>
      </c>
      <c r="AO2134" s="13" t="n">
        <v>0.0344827586206897</v>
      </c>
      <c r="AP2134" s="11" t="n">
        <v>9</v>
      </c>
      <c r="AQ2134" s="11" t="n">
        <v>2</v>
      </c>
      <c r="AR2134" s="13" t="n">
        <v>0.0592105263157895</v>
      </c>
      <c r="AS2134" s="13" t="n">
        <v>0.0131578947368421</v>
      </c>
      <c r="AT2134" s="14" t="n">
        <f aca="false">SUMIFS(시도_소아과개폐업!$C$5:$C$293,시도_소아과개폐업!$A$5:$A$293,$D2134,시도_소아과개폐업!$B$5:$B$293,$B2134)</f>
        <v>8</v>
      </c>
      <c r="AU2134" s="14" t="n">
        <f aca="false">SUMIFS(시도_소아과개폐업!$D$5:$D$293,시도_소아과개폐업!$A$5:$A$293,$D2134,시도_소아과개폐업!$B$5:$B$293,$B2134)</f>
        <v>4</v>
      </c>
      <c r="AV2134" s="14" t="n">
        <f aca="false">SUMIFS(시도_소아과개폐업!$F$5:$F$293,시도_소아과개폐업!$A$5:$A$293,$D2134,시도_소아과개폐업!$B$5:$B$293,$B2134)</f>
        <v>4</v>
      </c>
      <c r="AW2134" s="15" t="n">
        <f aca="false">SUMIFS(시도_소아과개폐업!$G$5:$G$293,시도_소아과개폐업!$A$5:$A$293,$D2134,시도_소아과개폐업!$B$5:$B$293,$B2134)</f>
        <v>0.121212121212121</v>
      </c>
      <c r="AX2134" s="14" t="n">
        <f aca="false">SUMIFS(시도_소아과개폐업!$H$5:$H$293,시도_소아과개폐업!$A$5:$A$293,$D2134,시도_소아과개폐업!$B$5:$B$293,$B2134)</f>
        <v>12</v>
      </c>
      <c r="AY2134" s="14" t="n">
        <f aca="false">SUMIFS(시군구_병원급!$E$5:$E$3668,시군구_병원급!$A$5:$A$3668,$A2134,시군구_병원급!$D$5:$D$3668,$D2134)</f>
        <v>12</v>
      </c>
      <c r="AZ2134" s="14" t="n">
        <f aca="false">SUMIFS(시군구_병원급!$F$5:$F$3668,시군구_병원급!$A$5:$A$3668,$A2134,시군구_병원급!$D$5:$D$3668,$D2134)</f>
        <v>3</v>
      </c>
      <c r="BA2134" s="14" t="n">
        <f aca="false">SUMIFS(시군구_병원급!$G$5:$G$3668,시군구_병원급!$A$5:$A$3668,$A2134,시군구_병원급!$D$5:$D$3668,$D2134)</f>
        <v>23</v>
      </c>
      <c r="BB2134" s="14" t="n">
        <f aca="false">SUMIFS(시군구_병원급!$H$5:$H$3668,시군구_병원급!$A$5:$A$3668,$A2134,시군구_병원급!$D$5:$D$3668,$D2134)</f>
        <v>48</v>
      </c>
      <c r="BC2134" s="16" t="n">
        <f aca="false">K2134+AY2134</f>
        <v>22</v>
      </c>
      <c r="BD2134" s="17" t="n">
        <f aca="false">IF(E2134=0,"",(K2134+AY2134)/E2134*1000)</f>
        <v>2.44308717379234</v>
      </c>
      <c r="BE2134" s="16" t="n">
        <f aca="false">AY2134-SUMIFS(시군구_병원급!$E$5:$E$3668,시군구_병원급!$A$5:$A$3668,$A2134,시군구_병원급!$D$5:$D$3668,$D2134-3)</f>
        <v>1</v>
      </c>
      <c r="BF2134" s="16" t="n">
        <f aca="false">IF(AY2134=0,1,0)</f>
        <v>0</v>
      </c>
      <c r="BG2134" s="16" t="n">
        <f aca="false">IF(K2134+AY2134=0,1,0)</f>
        <v>0</v>
      </c>
      <c r="BH2134" s="16" t="n">
        <f aca="false">AF2134+AG2134+AH2134</f>
        <v>12</v>
      </c>
      <c r="BI2134" s="18" t="n">
        <f aca="false">IF(H2134=0,"",BH2134/H2134)</f>
        <v>0.0857142857142857</v>
      </c>
      <c r="BJ2134" s="16" t="n">
        <f aca="false">IF(AP2134="","",AP2134+AN2134)</f>
        <v>14</v>
      </c>
    </row>
    <row r="2135" customFormat="false" ht="15" hidden="false" customHeight="true" outlineLevel="0" collapsed="false">
      <c r="A2135" s="9" t="s">
        <v>195</v>
      </c>
      <c r="B2135" s="10" t="s">
        <v>193</v>
      </c>
      <c r="C2135" s="10" t="s">
        <v>119</v>
      </c>
      <c r="D2135" s="9" t="n">
        <v>2025</v>
      </c>
      <c r="E2135" s="11" t="n">
        <v>4149</v>
      </c>
      <c r="F2135" s="11" t="n">
        <v>685</v>
      </c>
      <c r="G2135" s="11" t="n">
        <v>698</v>
      </c>
      <c r="H2135" s="11" t="n">
        <v>68</v>
      </c>
      <c r="I2135" s="11" t="n">
        <v>3692</v>
      </c>
      <c r="J2135" s="11" t="n">
        <v>2630</v>
      </c>
      <c r="K2135" s="11" t="n">
        <v>4</v>
      </c>
      <c r="L2135" s="12" t="n">
        <v>16.3894914437214</v>
      </c>
      <c r="M2135" s="12" t="n">
        <v>0.964087731983611</v>
      </c>
      <c r="N2135" s="13" t="n">
        <v>0.712351029252438</v>
      </c>
      <c r="O2135" s="13" t="n">
        <v>0.889852976620873</v>
      </c>
      <c r="P2135" s="13" t="n">
        <v>0.16823330923114</v>
      </c>
      <c r="Q2135" s="13" t="n">
        <v>-0.274903879762321</v>
      </c>
      <c r="R2135" s="13" t="n">
        <v>0.144262295081967</v>
      </c>
      <c r="S2135" s="11" t="n">
        <v>0</v>
      </c>
      <c r="T2135" s="13" t="n">
        <v>-0.128205128205128</v>
      </c>
      <c r="U2135" s="13" t="n">
        <v>-0.127393051288112</v>
      </c>
      <c r="V2135" s="11" t="n">
        <v>0</v>
      </c>
      <c r="W2135" s="13"/>
      <c r="X2135" s="11"/>
      <c r="Y2135" s="11"/>
      <c r="Z2135" s="11"/>
      <c r="AA2135" s="11"/>
      <c r="AB2135" s="10" t="s">
        <v>516</v>
      </c>
      <c r="AC2135" s="11" t="n">
        <v>14</v>
      </c>
      <c r="AD2135" s="11" t="n">
        <v>31</v>
      </c>
      <c r="AE2135" s="11" t="n">
        <v>18</v>
      </c>
      <c r="AF2135" s="11" t="n">
        <v>5</v>
      </c>
      <c r="AG2135" s="11" t="n">
        <v>0</v>
      </c>
      <c r="AH2135" s="11" t="n">
        <v>0</v>
      </c>
      <c r="AI2135" s="13" t="n">
        <v>0.205882352941177</v>
      </c>
      <c r="AJ2135" s="13" t="n">
        <v>0.455882352941177</v>
      </c>
      <c r="AK2135" s="13" t="n">
        <v>0.264705882352941</v>
      </c>
      <c r="AL2135" s="13" t="n">
        <v>0.0735294117647059</v>
      </c>
      <c r="AM2135" s="13" t="n">
        <v>0</v>
      </c>
      <c r="AN2135" s="11" t="n">
        <v>0</v>
      </c>
      <c r="AO2135" s="13" t="n">
        <v>0</v>
      </c>
      <c r="AP2135" s="11" t="n">
        <v>13</v>
      </c>
      <c r="AQ2135" s="11" t="n">
        <v>1</v>
      </c>
      <c r="AR2135" s="13" t="n">
        <v>0.1625</v>
      </c>
      <c r="AS2135" s="13" t="n">
        <v>0.0125</v>
      </c>
      <c r="AT2135" s="14" t="n">
        <f aca="false">SUMIFS(시도_소아과개폐업!$C$5:$C$293,시도_소아과개폐업!$A$5:$A$293,$D2135,시도_소아과개폐업!$B$5:$B$293,$B2135)</f>
        <v>8</v>
      </c>
      <c r="AU2135" s="14" t="n">
        <f aca="false">SUMIFS(시도_소아과개폐업!$D$5:$D$293,시도_소아과개폐업!$A$5:$A$293,$D2135,시도_소아과개폐업!$B$5:$B$293,$B2135)</f>
        <v>4</v>
      </c>
      <c r="AV2135" s="14" t="n">
        <f aca="false">SUMIFS(시도_소아과개폐업!$F$5:$F$293,시도_소아과개폐업!$A$5:$A$293,$D2135,시도_소아과개폐업!$B$5:$B$293,$B2135)</f>
        <v>4</v>
      </c>
      <c r="AW2135" s="15" t="n">
        <f aca="false">SUMIFS(시도_소아과개폐업!$G$5:$G$293,시도_소아과개폐업!$A$5:$A$293,$D2135,시도_소아과개폐업!$B$5:$B$293,$B2135)</f>
        <v>0.121212121212121</v>
      </c>
      <c r="AX2135" s="14" t="n">
        <f aca="false">SUMIFS(시도_소아과개폐업!$H$5:$H$293,시도_소아과개폐업!$A$5:$A$293,$D2135,시도_소아과개폐업!$B$5:$B$293,$B2135)</f>
        <v>12</v>
      </c>
      <c r="AY2135" s="14" t="n">
        <f aca="false">SUMIFS(시군구_병원급!$E$5:$E$3668,시군구_병원급!$A$5:$A$3668,$A2135,시군구_병원급!$D$5:$D$3668,$D2135)</f>
        <v>1</v>
      </c>
      <c r="AZ2135" s="14" t="n">
        <f aca="false">SUMIFS(시군구_병원급!$F$5:$F$3668,시군구_병원급!$A$5:$A$3668,$A2135,시군구_병원급!$D$5:$D$3668,$D2135)</f>
        <v>1</v>
      </c>
      <c r="BA2135" s="14" t="n">
        <f aca="false">SUMIFS(시군구_병원급!$G$5:$G$3668,시군구_병원급!$A$5:$A$3668,$A2135,시군구_병원급!$D$5:$D$3668,$D2135)</f>
        <v>1</v>
      </c>
      <c r="BB2135" s="14" t="n">
        <f aca="false">SUMIFS(시군구_병원급!$H$5:$H$3668,시군구_병원급!$A$5:$A$3668,$A2135,시군구_병원급!$D$5:$D$3668,$D2135)</f>
        <v>5</v>
      </c>
      <c r="BC2135" s="16" t="n">
        <f aca="false">K2135+AY2135</f>
        <v>5</v>
      </c>
      <c r="BD2135" s="17" t="n">
        <f aca="false">IF(E2135=0,"",(K2135+AY2135)/E2135*1000)</f>
        <v>1.20510966497951</v>
      </c>
      <c r="BE2135" s="16" t="n">
        <f aca="false">AY2135-SUMIFS(시군구_병원급!$E$5:$E$3668,시군구_병원급!$A$5:$A$3668,$A2135,시군구_병원급!$D$5:$D$3668,$D2135-3)</f>
        <v>-1</v>
      </c>
      <c r="BF2135" s="16" t="n">
        <f aca="false">IF(AY2135=0,1,0)</f>
        <v>0</v>
      </c>
      <c r="BG2135" s="16" t="n">
        <f aca="false">IF(K2135+AY2135=0,1,0)</f>
        <v>0</v>
      </c>
      <c r="BH2135" s="16" t="n">
        <f aca="false">AF2135+AG2135+AH2135</f>
        <v>5</v>
      </c>
      <c r="BI2135" s="18" t="n">
        <f aca="false">IF(H2135=0,"",BH2135/H2135)</f>
        <v>0.0735294117647059</v>
      </c>
      <c r="BJ2135" s="16" t="n">
        <f aca="false">IF(AP2135="","",AP2135+AN2135)</f>
        <v>13</v>
      </c>
    </row>
    <row r="2136" customFormat="false" ht="15" hidden="false" customHeight="true" outlineLevel="0" collapsed="false">
      <c r="A2136" s="9" t="s">
        <v>196</v>
      </c>
      <c r="B2136" s="10" t="s">
        <v>193</v>
      </c>
      <c r="C2136" s="10" t="s">
        <v>129</v>
      </c>
      <c r="D2136" s="9" t="n">
        <v>2025</v>
      </c>
      <c r="E2136" s="11" t="n">
        <v>8511</v>
      </c>
      <c r="F2136" s="11" t="n">
        <v>1270</v>
      </c>
      <c r="G2136" s="11" t="n">
        <v>1266</v>
      </c>
      <c r="H2136" s="11" t="n">
        <v>143</v>
      </c>
      <c r="I2136" s="11" t="n">
        <v>6727</v>
      </c>
      <c r="J2136" s="11" t="n">
        <v>4624</v>
      </c>
      <c r="K2136" s="11" t="n">
        <v>7</v>
      </c>
      <c r="L2136" s="12" t="n">
        <v>16.8017859240982</v>
      </c>
      <c r="M2136" s="12" t="n">
        <v>0.822465045235578</v>
      </c>
      <c r="N2136" s="13" t="n">
        <v>0.687379218076408</v>
      </c>
      <c r="O2136" s="13" t="n">
        <v>0.79038890847139</v>
      </c>
      <c r="P2136" s="13" t="n">
        <v>0.148748678181177</v>
      </c>
      <c r="Q2136" s="13" t="n">
        <v>-0.253617469087082</v>
      </c>
      <c r="R2136" s="13" t="n">
        <v>-0.105300353356891</v>
      </c>
      <c r="S2136" s="11" t="n">
        <v>0</v>
      </c>
      <c r="T2136" s="13" t="n">
        <v>-0.0714285714285714</v>
      </c>
      <c r="U2136" s="13" t="n">
        <v>-0.042556219755195</v>
      </c>
      <c r="V2136" s="11" t="n">
        <v>0</v>
      </c>
      <c r="W2136" s="13"/>
      <c r="X2136" s="11"/>
      <c r="Y2136" s="11"/>
      <c r="Z2136" s="11"/>
      <c r="AA2136" s="11"/>
      <c r="AB2136" s="10" t="s">
        <v>516</v>
      </c>
      <c r="AC2136" s="11" t="n">
        <v>33</v>
      </c>
      <c r="AD2136" s="11" t="n">
        <v>56</v>
      </c>
      <c r="AE2136" s="11" t="n">
        <v>43</v>
      </c>
      <c r="AF2136" s="11" t="n">
        <v>6</v>
      </c>
      <c r="AG2136" s="11" t="n">
        <v>4</v>
      </c>
      <c r="AH2136" s="11" t="n">
        <v>1</v>
      </c>
      <c r="AI2136" s="13" t="n">
        <v>0.230769230769231</v>
      </c>
      <c r="AJ2136" s="13" t="n">
        <v>0.391608391608392</v>
      </c>
      <c r="AK2136" s="13" t="n">
        <v>0.300699300699301</v>
      </c>
      <c r="AL2136" s="13" t="n">
        <v>0.041958041958042</v>
      </c>
      <c r="AM2136" s="13" t="n">
        <v>0.027972027972028</v>
      </c>
      <c r="AN2136" s="11" t="n">
        <v>0</v>
      </c>
      <c r="AO2136" s="13" t="n">
        <v>0</v>
      </c>
      <c r="AP2136" s="11" t="n">
        <v>15</v>
      </c>
      <c r="AQ2136" s="11" t="n">
        <v>2</v>
      </c>
      <c r="AR2136" s="13" t="n">
        <v>0.0961538461538462</v>
      </c>
      <c r="AS2136" s="13" t="n">
        <v>0.0128205128205128</v>
      </c>
      <c r="AT2136" s="14" t="n">
        <f aca="false">SUMIFS(시도_소아과개폐업!$C$5:$C$293,시도_소아과개폐업!$A$5:$A$293,$D2136,시도_소아과개폐업!$B$5:$B$293,$B2136)</f>
        <v>8</v>
      </c>
      <c r="AU2136" s="14" t="n">
        <f aca="false">SUMIFS(시도_소아과개폐업!$D$5:$D$293,시도_소아과개폐업!$A$5:$A$293,$D2136,시도_소아과개폐업!$B$5:$B$293,$B2136)</f>
        <v>4</v>
      </c>
      <c r="AV2136" s="14" t="n">
        <f aca="false">SUMIFS(시도_소아과개폐업!$F$5:$F$293,시도_소아과개폐업!$A$5:$A$293,$D2136,시도_소아과개폐업!$B$5:$B$293,$B2136)</f>
        <v>4</v>
      </c>
      <c r="AW2136" s="15" t="n">
        <f aca="false">SUMIFS(시도_소아과개폐업!$G$5:$G$293,시도_소아과개폐업!$A$5:$A$293,$D2136,시도_소아과개폐업!$B$5:$B$293,$B2136)</f>
        <v>0.121212121212121</v>
      </c>
      <c r="AX2136" s="14" t="n">
        <f aca="false">SUMIFS(시도_소아과개폐업!$H$5:$H$293,시도_소아과개폐업!$A$5:$A$293,$D2136,시도_소아과개폐업!$B$5:$B$293,$B2136)</f>
        <v>12</v>
      </c>
      <c r="AY2136" s="14" t="n">
        <f aca="false">SUMIFS(시군구_병원급!$E$5:$E$3668,시군구_병원급!$A$5:$A$3668,$A2136,시군구_병원급!$D$5:$D$3668,$D2136)</f>
        <v>6</v>
      </c>
      <c r="AZ2136" s="14" t="n">
        <f aca="false">SUMIFS(시군구_병원급!$F$5:$F$3668,시군구_병원급!$A$5:$A$3668,$A2136,시군구_병원급!$D$5:$D$3668,$D2136)</f>
        <v>2</v>
      </c>
      <c r="BA2136" s="14" t="n">
        <f aca="false">SUMIFS(시군구_병원급!$G$5:$G$3668,시군구_병원급!$A$5:$A$3668,$A2136,시군구_병원급!$D$5:$D$3668,$D2136)</f>
        <v>6</v>
      </c>
      <c r="BB2136" s="14" t="n">
        <f aca="false">SUMIFS(시군구_병원급!$H$5:$H$3668,시군구_병원급!$A$5:$A$3668,$A2136,시군구_병원급!$D$5:$D$3668,$D2136)</f>
        <v>14</v>
      </c>
      <c r="BC2136" s="16" t="n">
        <f aca="false">K2136+AY2136</f>
        <v>13</v>
      </c>
      <c r="BD2136" s="17" t="n">
        <f aca="false">IF(E2136=0,"",(K2136+AY2136)/E2136*1000)</f>
        <v>1.52743508400893</v>
      </c>
      <c r="BE2136" s="16" t="n">
        <f aca="false">AY2136-SUMIFS(시군구_병원급!$E$5:$E$3668,시군구_병원급!$A$5:$A$3668,$A2136,시군구_병원급!$D$5:$D$3668,$D2136-3)</f>
        <v>0</v>
      </c>
      <c r="BF2136" s="16" t="n">
        <f aca="false">IF(AY2136=0,1,0)</f>
        <v>0</v>
      </c>
      <c r="BG2136" s="16" t="n">
        <f aca="false">IF(K2136+AY2136=0,1,0)</f>
        <v>0</v>
      </c>
      <c r="BH2136" s="16" t="n">
        <f aca="false">AF2136+AG2136+AH2136</f>
        <v>11</v>
      </c>
      <c r="BI2136" s="18" t="n">
        <f aca="false">IF(H2136=0,"",BH2136/H2136)</f>
        <v>0.0769230769230769</v>
      </c>
      <c r="BJ2136" s="16" t="n">
        <f aca="false">IF(AP2136="","",AP2136+AN2136)</f>
        <v>15</v>
      </c>
    </row>
    <row r="2137" customFormat="false" ht="15" hidden="false" customHeight="true" outlineLevel="0" collapsed="false">
      <c r="A2137" s="9" t="s">
        <v>197</v>
      </c>
      <c r="B2137" s="10" t="s">
        <v>193</v>
      </c>
      <c r="C2137" s="10" t="s">
        <v>198</v>
      </c>
      <c r="D2137" s="9" t="n">
        <v>2025</v>
      </c>
      <c r="E2137" s="11" t="n">
        <v>6234</v>
      </c>
      <c r="F2137" s="11" t="n">
        <v>1147</v>
      </c>
      <c r="G2137" s="11" t="n">
        <v>1160</v>
      </c>
      <c r="H2137" s="11" t="n">
        <v>95</v>
      </c>
      <c r="I2137" s="11" t="n">
        <v>5005</v>
      </c>
      <c r="J2137" s="11" t="n">
        <v>3386</v>
      </c>
      <c r="K2137" s="11" t="n">
        <v>5</v>
      </c>
      <c r="L2137" s="12" t="n">
        <v>15.2390118703882</v>
      </c>
      <c r="M2137" s="12" t="n">
        <v>0.802053256336221</v>
      </c>
      <c r="N2137" s="13" t="n">
        <v>0.676523476523477</v>
      </c>
      <c r="O2137" s="13" t="n">
        <v>0.802855309592557</v>
      </c>
      <c r="P2137" s="13" t="n">
        <v>0.186076355470003</v>
      </c>
      <c r="Q2137" s="13" t="n">
        <v>-0.179844757268781</v>
      </c>
      <c r="R2137" s="13" t="n">
        <v>0.0292812777284828</v>
      </c>
      <c r="S2137" s="11" t="n">
        <v>0</v>
      </c>
      <c r="T2137" s="13" t="n">
        <v>-0.0306122448979592</v>
      </c>
      <c r="U2137" s="13" t="n">
        <v>-0.0695296523517383</v>
      </c>
      <c r="V2137" s="11" t="n">
        <v>0</v>
      </c>
      <c r="W2137" s="13"/>
      <c r="X2137" s="11"/>
      <c r="Y2137" s="11"/>
      <c r="Z2137" s="11"/>
      <c r="AA2137" s="11"/>
      <c r="AB2137" s="10" t="s">
        <v>516</v>
      </c>
      <c r="AC2137" s="11" t="n">
        <v>20</v>
      </c>
      <c r="AD2137" s="11" t="n">
        <v>39</v>
      </c>
      <c r="AE2137" s="11" t="n">
        <v>18</v>
      </c>
      <c r="AF2137" s="11" t="n">
        <v>8</v>
      </c>
      <c r="AG2137" s="11" t="n">
        <v>10</v>
      </c>
      <c r="AH2137" s="11" t="n">
        <v>0</v>
      </c>
      <c r="AI2137" s="13" t="n">
        <v>0.210526315789474</v>
      </c>
      <c r="AJ2137" s="13" t="n">
        <v>0.410526315789474</v>
      </c>
      <c r="AK2137" s="13" t="n">
        <v>0.189473684210526</v>
      </c>
      <c r="AL2137" s="13" t="n">
        <v>0.0842105263157895</v>
      </c>
      <c r="AM2137" s="13" t="n">
        <v>0.105263157894737</v>
      </c>
      <c r="AN2137" s="11" t="n">
        <v>1</v>
      </c>
      <c r="AO2137" s="13" t="n">
        <v>0.0104166666666667</v>
      </c>
      <c r="AP2137" s="11" t="n">
        <v>6</v>
      </c>
      <c r="AQ2137" s="11" t="n">
        <v>1</v>
      </c>
      <c r="AR2137" s="13" t="n">
        <v>0.0594059405940594</v>
      </c>
      <c r="AS2137" s="13" t="n">
        <v>0.0099009900990099</v>
      </c>
      <c r="AT2137" s="14" t="n">
        <f aca="false">SUMIFS(시도_소아과개폐업!$C$5:$C$293,시도_소아과개폐업!$A$5:$A$293,$D2137,시도_소아과개폐업!$B$5:$B$293,$B2137)</f>
        <v>8</v>
      </c>
      <c r="AU2137" s="14" t="n">
        <f aca="false">SUMIFS(시도_소아과개폐업!$D$5:$D$293,시도_소아과개폐업!$A$5:$A$293,$D2137,시도_소아과개폐업!$B$5:$B$293,$B2137)</f>
        <v>4</v>
      </c>
      <c r="AV2137" s="14" t="n">
        <f aca="false">SUMIFS(시도_소아과개폐업!$F$5:$F$293,시도_소아과개폐업!$A$5:$A$293,$D2137,시도_소아과개폐업!$B$5:$B$293,$B2137)</f>
        <v>4</v>
      </c>
      <c r="AW2137" s="15" t="n">
        <f aca="false">SUMIFS(시도_소아과개폐업!$G$5:$G$293,시도_소아과개폐업!$A$5:$A$293,$D2137,시도_소아과개폐업!$B$5:$B$293,$B2137)</f>
        <v>0.121212121212121</v>
      </c>
      <c r="AX2137" s="14" t="n">
        <f aca="false">SUMIFS(시도_소아과개폐업!$H$5:$H$293,시도_소아과개폐업!$A$5:$A$293,$D2137,시도_소아과개폐업!$B$5:$B$293,$B2137)</f>
        <v>12</v>
      </c>
      <c r="AY2137" s="14" t="n">
        <f aca="false">SUMIFS(시군구_병원급!$E$5:$E$3668,시군구_병원급!$A$5:$A$3668,$A2137,시군구_병원급!$D$5:$D$3668,$D2137)</f>
        <v>6</v>
      </c>
      <c r="AZ2137" s="14" t="n">
        <f aca="false">SUMIFS(시군구_병원급!$F$5:$F$3668,시군구_병원급!$A$5:$A$3668,$A2137,시군구_병원급!$D$5:$D$3668,$D2137)</f>
        <v>1</v>
      </c>
      <c r="BA2137" s="14" t="n">
        <f aca="false">SUMIFS(시군구_병원급!$G$5:$G$3668,시군구_병원급!$A$5:$A$3668,$A2137,시군구_병원급!$D$5:$D$3668,$D2137)</f>
        <v>7</v>
      </c>
      <c r="BB2137" s="14" t="n">
        <f aca="false">SUMIFS(시군구_병원급!$H$5:$H$3668,시군구_병원급!$A$5:$A$3668,$A2137,시군구_병원급!$D$5:$D$3668,$D2137)</f>
        <v>19</v>
      </c>
      <c r="BC2137" s="16" t="n">
        <f aca="false">K2137+AY2137</f>
        <v>11</v>
      </c>
      <c r="BD2137" s="17" t="n">
        <f aca="false">IF(E2137=0,"",(K2137+AY2137)/E2137*1000)</f>
        <v>1.76451716393969</v>
      </c>
      <c r="BE2137" s="16" t="n">
        <f aca="false">AY2137-SUMIFS(시군구_병원급!$E$5:$E$3668,시군구_병원급!$A$5:$A$3668,$A2137,시군구_병원급!$D$5:$D$3668,$D2137-3)</f>
        <v>1</v>
      </c>
      <c r="BF2137" s="16" t="n">
        <f aca="false">IF(AY2137=0,1,0)</f>
        <v>0</v>
      </c>
      <c r="BG2137" s="16" t="n">
        <f aca="false">IF(K2137+AY2137=0,1,0)</f>
        <v>0</v>
      </c>
      <c r="BH2137" s="16" t="n">
        <f aca="false">AF2137+AG2137+AH2137</f>
        <v>18</v>
      </c>
      <c r="BI2137" s="18" t="n">
        <f aca="false">IF(H2137=0,"",BH2137/H2137)</f>
        <v>0.189473684210526</v>
      </c>
      <c r="BJ2137" s="16" t="n">
        <f aca="false">IF(AP2137="","",AP2137+AN2137)</f>
        <v>7</v>
      </c>
    </row>
    <row r="2138" customFormat="false" ht="15" hidden="false" customHeight="true" outlineLevel="0" collapsed="false">
      <c r="A2138" s="9" t="s">
        <v>199</v>
      </c>
      <c r="B2138" s="10" t="s">
        <v>200</v>
      </c>
      <c r="C2138" s="10" t="s">
        <v>200</v>
      </c>
      <c r="D2138" s="9" t="n">
        <v>2025</v>
      </c>
      <c r="E2138" s="11" t="n">
        <v>19402</v>
      </c>
      <c r="F2138" s="11" t="n">
        <v>2915</v>
      </c>
      <c r="G2138" s="11" t="n">
        <v>2954</v>
      </c>
      <c r="H2138" s="11" t="n">
        <v>286</v>
      </c>
      <c r="I2138" s="11" t="n">
        <v>17101</v>
      </c>
      <c r="J2138" s="11" t="n">
        <v>12231</v>
      </c>
      <c r="K2138" s="11" t="n">
        <v>26</v>
      </c>
      <c r="L2138" s="12" t="n">
        <v>14.740748376456</v>
      </c>
      <c r="M2138" s="12" t="n">
        <v>1.34006803422328</v>
      </c>
      <c r="N2138" s="13" t="n">
        <v>0.715221332085843</v>
      </c>
      <c r="O2138" s="13" t="n">
        <v>0.88140397897124</v>
      </c>
      <c r="P2138" s="13" t="n">
        <v>0.15225234511906</v>
      </c>
      <c r="Q2138" s="13" t="n">
        <v>-0.186601266088123</v>
      </c>
      <c r="R2138" s="13" t="n">
        <v>-0.0794640074789654</v>
      </c>
      <c r="S2138" s="11" t="n">
        <v>4</v>
      </c>
      <c r="T2138" s="13" t="n">
        <v>-0.0622950819672131</v>
      </c>
      <c r="U2138" s="13" t="n">
        <v>-0.0684207659203574</v>
      </c>
      <c r="V2138" s="11" t="n">
        <v>0</v>
      </c>
      <c r="W2138" s="13"/>
      <c r="X2138" s="11"/>
      <c r="Y2138" s="11"/>
      <c r="Z2138" s="11"/>
      <c r="AA2138" s="11"/>
      <c r="AB2138" s="10" t="s">
        <v>516</v>
      </c>
      <c r="AC2138" s="11" t="n">
        <v>146</v>
      </c>
      <c r="AD2138" s="11" t="n">
        <v>50</v>
      </c>
      <c r="AE2138" s="11" t="n">
        <v>64</v>
      </c>
      <c r="AF2138" s="11" t="n">
        <v>18</v>
      </c>
      <c r="AG2138" s="11" t="n">
        <v>8</v>
      </c>
      <c r="AH2138" s="11" t="n">
        <v>0</v>
      </c>
      <c r="AI2138" s="13" t="n">
        <v>0.510489510489511</v>
      </c>
      <c r="AJ2138" s="13" t="n">
        <v>0.174825174825175</v>
      </c>
      <c r="AK2138" s="13" t="n">
        <v>0.223776223776224</v>
      </c>
      <c r="AL2138" s="13" t="n">
        <v>0.0629370629370629</v>
      </c>
      <c r="AM2138" s="13" t="n">
        <v>0.027972027972028</v>
      </c>
      <c r="AN2138" s="11" t="n">
        <v>6</v>
      </c>
      <c r="AO2138" s="13" t="n">
        <v>0.0205479452054795</v>
      </c>
      <c r="AP2138" s="11" t="n">
        <v>16</v>
      </c>
      <c r="AQ2138" s="11" t="n">
        <v>3</v>
      </c>
      <c r="AR2138" s="13" t="n">
        <v>0.0524590163934426</v>
      </c>
      <c r="AS2138" s="13" t="n">
        <v>0.00983606557377049</v>
      </c>
      <c r="AT2138" s="14" t="n">
        <f aca="false">SUMIFS(시도_소아과개폐업!$C$5:$C$293,시도_소아과개폐업!$A$5:$A$293,$D2138,시도_소아과개폐업!$B$5:$B$293,$B2138)</f>
        <v>3</v>
      </c>
      <c r="AU2138" s="14" t="n">
        <f aca="false">SUMIFS(시도_소아과개폐업!$D$5:$D$293,시도_소아과개폐업!$A$5:$A$293,$D2138,시도_소아과개폐업!$B$5:$B$293,$B2138)</f>
        <v>3</v>
      </c>
      <c r="AV2138" s="14" t="n">
        <f aca="false">SUMIFS(시도_소아과개폐업!$F$5:$F$293,시도_소아과개폐업!$A$5:$A$293,$D2138,시도_소아과개폐업!$B$5:$B$293,$B2138)</f>
        <v>0</v>
      </c>
      <c r="AW2138" s="15" t="n">
        <f aca="false">SUMIFS(시도_소아과개폐업!$G$5:$G$293,시도_소아과개폐업!$A$5:$A$293,$D2138,시도_소아과개폐업!$B$5:$B$293,$B2138)</f>
        <v>0.111111111111111</v>
      </c>
      <c r="AX2138" s="14" t="n">
        <f aca="false">SUMIFS(시도_소아과개폐업!$H$5:$H$293,시도_소아과개폐업!$A$5:$A$293,$D2138,시도_소아과개폐업!$B$5:$B$293,$B2138)</f>
        <v>8</v>
      </c>
      <c r="AY2138" s="14" t="n">
        <f aca="false">SUMIFS(시군구_병원급!$E$5:$E$3668,시군구_병원급!$A$5:$A$3668,$A2138,시군구_병원급!$D$5:$D$3668,$D2138)</f>
        <v>4</v>
      </c>
      <c r="AZ2138" s="14" t="n">
        <f aca="false">SUMIFS(시군구_병원급!$F$5:$F$3668,시군구_병원급!$A$5:$A$3668,$A2138,시군구_병원급!$D$5:$D$3668,$D2138)</f>
        <v>2</v>
      </c>
      <c r="BA2138" s="14" t="n">
        <f aca="false">SUMIFS(시군구_병원급!$G$5:$G$3668,시군구_병원급!$A$5:$A$3668,$A2138,시군구_병원급!$D$5:$D$3668,$D2138)</f>
        <v>5</v>
      </c>
      <c r="BB2138" s="14" t="n">
        <f aca="false">SUMIFS(시군구_병원급!$H$5:$H$3668,시군구_병원급!$A$5:$A$3668,$A2138,시군구_병원급!$D$5:$D$3668,$D2138)</f>
        <v>14</v>
      </c>
      <c r="BC2138" s="16" t="n">
        <f aca="false">K2138+AY2138</f>
        <v>30</v>
      </c>
      <c r="BD2138" s="17" t="n">
        <f aca="false">IF(E2138=0,"",(K2138+AY2138)/E2138*1000)</f>
        <v>1.5462323471807</v>
      </c>
      <c r="BE2138" s="16" t="n">
        <f aca="false">AY2138-SUMIFS(시군구_병원급!$E$5:$E$3668,시군구_병원급!$A$5:$A$3668,$A2138,시군구_병원급!$D$5:$D$3668,$D2138-3)</f>
        <v>1</v>
      </c>
      <c r="BF2138" s="16" t="n">
        <f aca="false">IF(AY2138=0,1,0)</f>
        <v>0</v>
      </c>
      <c r="BG2138" s="16" t="n">
        <f aca="false">IF(K2138+AY2138=0,1,0)</f>
        <v>0</v>
      </c>
      <c r="BH2138" s="16" t="n">
        <f aca="false">AF2138+AG2138+AH2138</f>
        <v>26</v>
      </c>
      <c r="BI2138" s="18" t="n">
        <f aca="false">IF(H2138=0,"",BH2138/H2138)</f>
        <v>0.0909090909090909</v>
      </c>
      <c r="BJ2138" s="16" t="n">
        <f aca="false">IF(AP2138="","",AP2138+AN2138)</f>
        <v>22</v>
      </c>
    </row>
    <row r="2139" customFormat="false" ht="15" hidden="false" customHeight="true" outlineLevel="0" collapsed="false">
      <c r="A2139" s="9" t="s">
        <v>201</v>
      </c>
      <c r="B2139" s="10" t="s">
        <v>202</v>
      </c>
      <c r="C2139" s="10" t="s">
        <v>203</v>
      </c>
      <c r="D2139" s="9" t="n">
        <v>2025</v>
      </c>
      <c r="E2139" s="11" t="n">
        <v>39042</v>
      </c>
      <c r="F2139" s="11" t="n">
        <v>6907</v>
      </c>
      <c r="G2139" s="11" t="n">
        <v>6970</v>
      </c>
      <c r="H2139" s="11" t="n">
        <v>673</v>
      </c>
      <c r="I2139" s="11" t="n">
        <v>29602</v>
      </c>
      <c r="J2139" s="11" t="n">
        <v>21447</v>
      </c>
      <c r="K2139" s="11" t="n">
        <v>59</v>
      </c>
      <c r="L2139" s="12" t="n">
        <v>17.2378464218022</v>
      </c>
      <c r="M2139" s="12" t="n">
        <v>1.5111930741253</v>
      </c>
      <c r="N2139" s="13" t="n">
        <v>0.724511857306939</v>
      </c>
      <c r="O2139" s="13" t="n">
        <v>0.758209108139952</v>
      </c>
      <c r="P2139" s="13" t="n">
        <v>0.17852569028226</v>
      </c>
      <c r="Q2139" s="13" t="n">
        <v>-0.128993396394789</v>
      </c>
      <c r="R2139" s="13" t="n">
        <v>0.0628240317169868</v>
      </c>
      <c r="S2139" s="11" t="n">
        <v>6</v>
      </c>
      <c r="T2139" s="13" t="n">
        <v>-0.0639777468706537</v>
      </c>
      <c r="U2139" s="13" t="n">
        <v>-0.0407336595482679</v>
      </c>
      <c r="V2139" s="11" t="n">
        <v>0</v>
      </c>
      <c r="W2139" s="13"/>
      <c r="X2139" s="11"/>
      <c r="Y2139" s="11"/>
      <c r="Z2139" s="11"/>
      <c r="AA2139" s="11"/>
      <c r="AB2139" s="10" t="s">
        <v>516</v>
      </c>
      <c r="AC2139" s="11" t="n">
        <v>86</v>
      </c>
      <c r="AD2139" s="11" t="n">
        <v>228</v>
      </c>
      <c r="AE2139" s="11" t="n">
        <v>321</v>
      </c>
      <c r="AF2139" s="11" t="n">
        <v>27</v>
      </c>
      <c r="AG2139" s="11" t="n">
        <v>8</v>
      </c>
      <c r="AH2139" s="11" t="n">
        <v>3</v>
      </c>
      <c r="AI2139" s="13" t="n">
        <v>0.12778603268945</v>
      </c>
      <c r="AJ2139" s="13" t="n">
        <v>0.338781575037147</v>
      </c>
      <c r="AK2139" s="13" t="n">
        <v>0.476968796433878</v>
      </c>
      <c r="AL2139" s="13" t="n">
        <v>0.0401188707280832</v>
      </c>
      <c r="AM2139" s="13" t="n">
        <v>0.011887072808321</v>
      </c>
      <c r="AN2139" s="11" t="n">
        <v>3</v>
      </c>
      <c r="AO2139" s="13" t="n">
        <v>0.00443786982248521</v>
      </c>
      <c r="AP2139" s="11" t="n">
        <v>50</v>
      </c>
      <c r="AQ2139" s="11" t="n">
        <v>6</v>
      </c>
      <c r="AR2139" s="13" t="n">
        <v>0.0693481276005548</v>
      </c>
      <c r="AS2139" s="13" t="n">
        <v>0.00832177531206657</v>
      </c>
      <c r="AT2139" s="14" t="n">
        <f aca="false">SUMIFS(시도_소아과개폐업!$C$5:$C$293,시도_소아과개폐업!$A$5:$A$293,$D2139,시도_소아과개폐업!$B$5:$B$293,$B2139)</f>
        <v>105</v>
      </c>
      <c r="AU2139" s="14" t="n">
        <f aca="false">SUMIFS(시도_소아과개폐업!$D$5:$D$293,시도_소아과개폐업!$A$5:$A$293,$D2139,시도_소아과개폐업!$B$5:$B$293,$B2139)</f>
        <v>79</v>
      </c>
      <c r="AV2139" s="14" t="n">
        <f aca="false">SUMIFS(시도_소아과개폐업!$F$5:$F$293,시도_소아과개폐업!$A$5:$A$293,$D2139,시도_소아과개폐업!$B$5:$B$293,$B2139)</f>
        <v>26</v>
      </c>
      <c r="AW2139" s="15" t="n">
        <f aca="false">SUMIFS(시도_소아과개폐업!$G$5:$G$293,시도_소아과개폐업!$A$5:$A$293,$D2139,시도_소아과개폐업!$B$5:$B$293,$B2139)</f>
        <v>0.112535612535613</v>
      </c>
      <c r="AX2139" s="14" t="n">
        <f aca="false">SUMIFS(시도_소아과개폐업!$H$5:$H$293,시도_소아과개폐업!$A$5:$A$293,$D2139,시도_소아과개폐업!$B$5:$B$293,$B2139)</f>
        <v>247</v>
      </c>
      <c r="AY2139" s="14" t="n">
        <f aca="false">SUMIFS(시군구_병원급!$E$5:$E$3668,시군구_병원급!$A$5:$A$3668,$A2139,시군구_병원급!$D$5:$D$3668,$D2139)</f>
        <v>19</v>
      </c>
      <c r="AZ2139" s="14" t="n">
        <f aca="false">SUMIFS(시군구_병원급!$F$5:$F$3668,시군구_병원급!$A$5:$A$3668,$A2139,시군구_병원급!$D$5:$D$3668,$D2139)</f>
        <v>7</v>
      </c>
      <c r="BA2139" s="14" t="n">
        <f aca="false">SUMIFS(시군구_병원급!$G$5:$G$3668,시군구_병원급!$A$5:$A$3668,$A2139,시군구_병원급!$D$5:$D$3668,$D2139)</f>
        <v>40</v>
      </c>
      <c r="BB2139" s="14" t="n">
        <f aca="false">SUMIFS(시군구_병원급!$H$5:$H$3668,시군구_병원급!$A$5:$A$3668,$A2139,시군구_병원급!$D$5:$D$3668,$D2139)</f>
        <v>79</v>
      </c>
      <c r="BC2139" s="16" t="n">
        <f aca="false">K2139+AY2139</f>
        <v>78</v>
      </c>
      <c r="BD2139" s="17" t="n">
        <f aca="false">IF(E2139=0,"",(K2139+AY2139)/E2139*1000)</f>
        <v>1.99784847087752</v>
      </c>
      <c r="BE2139" s="16" t="n">
        <f aca="false">AY2139-SUMIFS(시군구_병원급!$E$5:$E$3668,시군구_병원급!$A$5:$A$3668,$A2139,시군구_병원급!$D$5:$D$3668,$D2139-3)</f>
        <v>0</v>
      </c>
      <c r="BF2139" s="16" t="n">
        <f aca="false">IF(AY2139=0,1,0)</f>
        <v>0</v>
      </c>
      <c r="BG2139" s="16" t="n">
        <f aca="false">IF(K2139+AY2139=0,1,0)</f>
        <v>0</v>
      </c>
      <c r="BH2139" s="16" t="n">
        <f aca="false">AF2139+AG2139+AH2139</f>
        <v>38</v>
      </c>
      <c r="BI2139" s="18" t="n">
        <f aca="false">IF(H2139=0,"",BH2139/H2139)</f>
        <v>0.0564635958395245</v>
      </c>
      <c r="BJ2139" s="16" t="n">
        <f aca="false">IF(AP2139="","",AP2139+AN2139)</f>
        <v>53</v>
      </c>
    </row>
    <row r="2140" customFormat="false" ht="15" hidden="false" customHeight="true" outlineLevel="0" collapsed="false">
      <c r="A2140" s="9" t="s">
        <v>204</v>
      </c>
      <c r="B2140" s="10" t="s">
        <v>202</v>
      </c>
      <c r="C2140" s="10" t="s">
        <v>205</v>
      </c>
      <c r="D2140" s="9" t="n">
        <v>2025</v>
      </c>
      <c r="E2140" s="11" t="n">
        <v>29003</v>
      </c>
      <c r="F2140" s="11" t="n">
        <v>4915</v>
      </c>
      <c r="G2140" s="11" t="n">
        <v>4953</v>
      </c>
      <c r="H2140" s="11" t="n">
        <v>427</v>
      </c>
      <c r="I2140" s="11" t="n">
        <v>22759</v>
      </c>
      <c r="J2140" s="11" t="n">
        <v>16649</v>
      </c>
      <c r="K2140" s="11" t="n">
        <v>62</v>
      </c>
      <c r="L2140" s="12" t="n">
        <v>14.7226149019067</v>
      </c>
      <c r="M2140" s="12" t="n">
        <v>2.13770989208013</v>
      </c>
      <c r="N2140" s="13" t="n">
        <v>0.731534777450679</v>
      </c>
      <c r="O2140" s="13" t="n">
        <v>0.784711926352446</v>
      </c>
      <c r="P2140" s="13" t="n">
        <v>0.170775437023756</v>
      </c>
      <c r="Q2140" s="13" t="n">
        <v>-0.102407774201535</v>
      </c>
      <c r="R2140" s="13" t="n">
        <v>-0.00261780104712039</v>
      </c>
      <c r="S2140" s="11" t="n">
        <v>-1</v>
      </c>
      <c r="T2140" s="13" t="n">
        <v>-0.0573951434878587</v>
      </c>
      <c r="U2140" s="13" t="n">
        <v>-0.0390153274500696</v>
      </c>
      <c r="V2140" s="11" t="n">
        <v>0</v>
      </c>
      <c r="W2140" s="13"/>
      <c r="X2140" s="11"/>
      <c r="Y2140" s="11"/>
      <c r="Z2140" s="11"/>
      <c r="AA2140" s="11"/>
      <c r="AB2140" s="10" t="s">
        <v>516</v>
      </c>
      <c r="AC2140" s="11" t="n">
        <v>105</v>
      </c>
      <c r="AD2140" s="11" t="n">
        <v>79</v>
      </c>
      <c r="AE2140" s="11" t="n">
        <v>173</v>
      </c>
      <c r="AF2140" s="11" t="n">
        <v>57</v>
      </c>
      <c r="AG2140" s="11" t="n">
        <v>7</v>
      </c>
      <c r="AH2140" s="11" t="n">
        <v>6</v>
      </c>
      <c r="AI2140" s="13" t="n">
        <v>0.245901639344262</v>
      </c>
      <c r="AJ2140" s="13" t="n">
        <v>0.185011709601874</v>
      </c>
      <c r="AK2140" s="13" t="n">
        <v>0.405152224824356</v>
      </c>
      <c r="AL2140" s="13" t="n">
        <v>0.133489461358314</v>
      </c>
      <c r="AM2140" s="13" t="n">
        <v>0.0163934426229508</v>
      </c>
      <c r="AN2140" s="11" t="n">
        <v>3</v>
      </c>
      <c r="AO2140" s="13" t="n">
        <v>0.00697674418604651</v>
      </c>
      <c r="AP2140" s="11" t="n">
        <v>30</v>
      </c>
      <c r="AQ2140" s="11" t="n">
        <v>6</v>
      </c>
      <c r="AR2140" s="13" t="n">
        <v>0.0659340659340659</v>
      </c>
      <c r="AS2140" s="13" t="n">
        <v>0.0131868131868132</v>
      </c>
      <c r="AT2140" s="14" t="n">
        <f aca="false">SUMIFS(시도_소아과개폐업!$C$5:$C$293,시도_소아과개폐업!$A$5:$A$293,$D2140,시도_소아과개폐업!$B$5:$B$293,$B2140)</f>
        <v>105</v>
      </c>
      <c r="AU2140" s="14" t="n">
        <f aca="false">SUMIFS(시도_소아과개폐업!$D$5:$D$293,시도_소아과개폐업!$A$5:$A$293,$D2140,시도_소아과개폐업!$B$5:$B$293,$B2140)</f>
        <v>79</v>
      </c>
      <c r="AV2140" s="14" t="n">
        <f aca="false">SUMIFS(시도_소아과개폐업!$F$5:$F$293,시도_소아과개폐업!$A$5:$A$293,$D2140,시도_소아과개폐업!$B$5:$B$293,$B2140)</f>
        <v>26</v>
      </c>
      <c r="AW2140" s="15" t="n">
        <f aca="false">SUMIFS(시도_소아과개폐업!$G$5:$G$293,시도_소아과개폐업!$A$5:$A$293,$D2140,시도_소아과개폐업!$B$5:$B$293,$B2140)</f>
        <v>0.112535612535613</v>
      </c>
      <c r="AX2140" s="14" t="n">
        <f aca="false">SUMIFS(시도_소아과개폐업!$H$5:$H$293,시도_소아과개폐업!$A$5:$A$293,$D2140,시도_소아과개폐업!$B$5:$B$293,$B2140)</f>
        <v>247</v>
      </c>
      <c r="AY2140" s="14" t="n">
        <f aca="false">SUMIFS(시군구_병원급!$E$5:$E$3668,시군구_병원급!$A$5:$A$3668,$A2140,시군구_병원급!$D$5:$D$3668,$D2140)</f>
        <v>13</v>
      </c>
      <c r="AZ2140" s="14" t="n">
        <f aca="false">SUMIFS(시군구_병원급!$F$5:$F$3668,시군구_병원급!$A$5:$A$3668,$A2140,시군구_병원급!$D$5:$D$3668,$D2140)</f>
        <v>7</v>
      </c>
      <c r="BA2140" s="14" t="n">
        <f aca="false">SUMIFS(시군구_병원급!$G$5:$G$3668,시군구_병원급!$A$5:$A$3668,$A2140,시군구_병원급!$D$5:$D$3668,$D2140)</f>
        <v>23</v>
      </c>
      <c r="BB2140" s="14" t="n">
        <f aca="false">SUMIFS(시군구_병원급!$H$5:$H$3668,시군구_병원급!$A$5:$A$3668,$A2140,시군구_병원급!$D$5:$D$3668,$D2140)</f>
        <v>56</v>
      </c>
      <c r="BC2140" s="16" t="n">
        <f aca="false">K2140+AY2140</f>
        <v>75</v>
      </c>
      <c r="BD2140" s="17" t="n">
        <f aca="false">IF(E2140=0,"",(K2140+AY2140)/E2140*1000)</f>
        <v>2.5859393855808</v>
      </c>
      <c r="BE2140" s="16" t="n">
        <f aca="false">AY2140-SUMIFS(시군구_병원급!$E$5:$E$3668,시군구_병원급!$A$5:$A$3668,$A2140,시군구_병원급!$D$5:$D$3668,$D2140-3)</f>
        <v>0</v>
      </c>
      <c r="BF2140" s="16" t="n">
        <f aca="false">IF(AY2140=0,1,0)</f>
        <v>0</v>
      </c>
      <c r="BG2140" s="16" t="n">
        <f aca="false">IF(K2140+AY2140=0,1,0)</f>
        <v>0</v>
      </c>
      <c r="BH2140" s="16" t="n">
        <f aca="false">AF2140+AG2140+AH2140</f>
        <v>70</v>
      </c>
      <c r="BI2140" s="18" t="n">
        <f aca="false">IF(H2140=0,"",BH2140/H2140)</f>
        <v>0.163934426229508</v>
      </c>
      <c r="BJ2140" s="16" t="n">
        <f aca="false">IF(AP2140="","",AP2140+AN2140)</f>
        <v>33</v>
      </c>
    </row>
    <row r="2141" customFormat="false" ht="15" hidden="false" customHeight="true" outlineLevel="0" collapsed="false">
      <c r="A2141" s="9" t="s">
        <v>206</v>
      </c>
      <c r="B2141" s="10" t="s">
        <v>202</v>
      </c>
      <c r="C2141" s="10" t="s">
        <v>207</v>
      </c>
      <c r="D2141" s="9" t="n">
        <v>2025</v>
      </c>
      <c r="E2141" s="11" t="n">
        <v>14351</v>
      </c>
      <c r="F2141" s="11" t="n">
        <v>2207</v>
      </c>
      <c r="G2141" s="11" t="n">
        <v>2159</v>
      </c>
      <c r="H2141" s="11" t="n">
        <v>278</v>
      </c>
      <c r="I2141" s="11" t="n">
        <v>12575</v>
      </c>
      <c r="J2141" s="11" t="n">
        <v>9102</v>
      </c>
      <c r="K2141" s="11" t="n">
        <v>18</v>
      </c>
      <c r="L2141" s="12" t="n">
        <v>19.3714723712633</v>
      </c>
      <c r="M2141" s="12" t="n">
        <v>1.25426799526165</v>
      </c>
      <c r="N2141" s="13" t="n">
        <v>0.723817097415507</v>
      </c>
      <c r="O2141" s="13" t="n">
        <v>0.87624555780085</v>
      </c>
      <c r="P2141" s="13" t="n">
        <v>0.150442477876106</v>
      </c>
      <c r="Q2141" s="13" t="n">
        <v>-0.127545747461852</v>
      </c>
      <c r="R2141" s="13" t="n">
        <v>-0.0484795063904804</v>
      </c>
      <c r="S2141" s="11" t="n">
        <v>-2</v>
      </c>
      <c r="T2141" s="13" t="n">
        <v>-0.0511945392491467</v>
      </c>
      <c r="U2141" s="13" t="n">
        <v>-0.032171169091049</v>
      </c>
      <c r="V2141" s="11" t="n">
        <v>0</v>
      </c>
      <c r="W2141" s="13"/>
      <c r="X2141" s="11"/>
      <c r="Y2141" s="11"/>
      <c r="Z2141" s="11"/>
      <c r="AA2141" s="11"/>
      <c r="AB2141" s="10" t="s">
        <v>516</v>
      </c>
      <c r="AC2141" s="11" t="n">
        <v>49</v>
      </c>
      <c r="AD2141" s="11" t="n">
        <v>93</v>
      </c>
      <c r="AE2141" s="11" t="n">
        <v>125</v>
      </c>
      <c r="AF2141" s="11" t="n">
        <v>8</v>
      </c>
      <c r="AG2141" s="11" t="n">
        <v>2</v>
      </c>
      <c r="AH2141" s="11" t="n">
        <v>1</v>
      </c>
      <c r="AI2141" s="13" t="n">
        <v>0.176258992805755</v>
      </c>
      <c r="AJ2141" s="13" t="n">
        <v>0.334532374100719</v>
      </c>
      <c r="AK2141" s="13" t="n">
        <v>0.449640287769784</v>
      </c>
      <c r="AL2141" s="13" t="n">
        <v>0.0287769784172662</v>
      </c>
      <c r="AM2141" s="13" t="n">
        <v>0.00719424460431655</v>
      </c>
      <c r="AN2141" s="11" t="n">
        <v>0</v>
      </c>
      <c r="AO2141" s="13" t="n">
        <v>0</v>
      </c>
      <c r="AP2141" s="11" t="n">
        <v>26</v>
      </c>
      <c r="AQ2141" s="11" t="n">
        <v>4</v>
      </c>
      <c r="AR2141" s="13" t="n">
        <v>0.0866666666666667</v>
      </c>
      <c r="AS2141" s="13" t="n">
        <v>0.0133333333333333</v>
      </c>
      <c r="AT2141" s="14" t="n">
        <f aca="false">SUMIFS(시도_소아과개폐업!$C$5:$C$293,시도_소아과개폐업!$A$5:$A$293,$D2141,시도_소아과개폐업!$B$5:$B$293,$B2141)</f>
        <v>105</v>
      </c>
      <c r="AU2141" s="14" t="n">
        <f aca="false">SUMIFS(시도_소아과개폐업!$D$5:$D$293,시도_소아과개폐업!$A$5:$A$293,$D2141,시도_소아과개폐업!$B$5:$B$293,$B2141)</f>
        <v>79</v>
      </c>
      <c r="AV2141" s="14" t="n">
        <f aca="false">SUMIFS(시도_소아과개폐업!$F$5:$F$293,시도_소아과개폐업!$A$5:$A$293,$D2141,시도_소아과개폐업!$B$5:$B$293,$B2141)</f>
        <v>26</v>
      </c>
      <c r="AW2141" s="15" t="n">
        <f aca="false">SUMIFS(시도_소아과개폐업!$G$5:$G$293,시도_소아과개폐업!$A$5:$A$293,$D2141,시도_소아과개폐업!$B$5:$B$293,$B2141)</f>
        <v>0.112535612535613</v>
      </c>
      <c r="AX2141" s="14" t="n">
        <f aca="false">SUMIFS(시도_소아과개폐업!$H$5:$H$293,시도_소아과개폐업!$A$5:$A$293,$D2141,시도_소아과개폐업!$B$5:$B$293,$B2141)</f>
        <v>247</v>
      </c>
      <c r="AY2141" s="14" t="n">
        <f aca="false">SUMIFS(시군구_병원급!$E$5:$E$3668,시군구_병원급!$A$5:$A$3668,$A2141,시군구_병원급!$D$5:$D$3668,$D2141)</f>
        <v>9</v>
      </c>
      <c r="AZ2141" s="14" t="n">
        <f aca="false">SUMIFS(시군구_병원급!$F$5:$F$3668,시군구_병원급!$A$5:$A$3668,$A2141,시군구_병원급!$D$5:$D$3668,$D2141)</f>
        <v>5</v>
      </c>
      <c r="BA2141" s="14" t="n">
        <f aca="false">SUMIFS(시군구_병원급!$G$5:$G$3668,시군구_병원급!$A$5:$A$3668,$A2141,시군구_병원급!$D$5:$D$3668,$D2141)</f>
        <v>18</v>
      </c>
      <c r="BB2141" s="14" t="n">
        <f aca="false">SUMIFS(시군구_병원급!$H$5:$H$3668,시군구_병원급!$A$5:$A$3668,$A2141,시군구_병원급!$D$5:$D$3668,$D2141)</f>
        <v>39</v>
      </c>
      <c r="BC2141" s="16" t="n">
        <f aca="false">K2141+AY2141</f>
        <v>27</v>
      </c>
      <c r="BD2141" s="17" t="n">
        <f aca="false">IF(E2141=0,"",(K2141+AY2141)/E2141*1000)</f>
        <v>1.88140199289248</v>
      </c>
      <c r="BE2141" s="16" t="n">
        <f aca="false">AY2141-SUMIFS(시군구_병원급!$E$5:$E$3668,시군구_병원급!$A$5:$A$3668,$A2141,시군구_병원급!$D$5:$D$3668,$D2141-3)</f>
        <v>-1</v>
      </c>
      <c r="BF2141" s="16" t="n">
        <f aca="false">IF(AY2141=0,1,0)</f>
        <v>0</v>
      </c>
      <c r="BG2141" s="16" t="n">
        <f aca="false">IF(K2141+AY2141=0,1,0)</f>
        <v>0</v>
      </c>
      <c r="BH2141" s="16" t="n">
        <f aca="false">AF2141+AG2141+AH2141</f>
        <v>11</v>
      </c>
      <c r="BI2141" s="18" t="n">
        <f aca="false">IF(H2141=0,"",BH2141/H2141)</f>
        <v>0.039568345323741</v>
      </c>
      <c r="BJ2141" s="16" t="n">
        <f aca="false">IF(AP2141="","",AP2141+AN2141)</f>
        <v>26</v>
      </c>
    </row>
    <row r="2142" customFormat="false" ht="15" hidden="false" customHeight="true" outlineLevel="0" collapsed="false">
      <c r="A2142" s="9" t="s">
        <v>208</v>
      </c>
      <c r="B2142" s="10" t="s">
        <v>202</v>
      </c>
      <c r="C2142" s="10" t="s">
        <v>209</v>
      </c>
      <c r="D2142" s="9" t="n">
        <v>2025</v>
      </c>
      <c r="E2142" s="11" t="n">
        <v>20005</v>
      </c>
      <c r="F2142" s="11" t="n">
        <v>3767</v>
      </c>
      <c r="G2142" s="11" t="n">
        <v>3780</v>
      </c>
      <c r="H2142" s="11" t="n">
        <v>324</v>
      </c>
      <c r="I2142" s="11" t="n">
        <v>13888</v>
      </c>
      <c r="J2142" s="11" t="n">
        <v>11148</v>
      </c>
      <c r="K2142" s="11" t="n">
        <v>28</v>
      </c>
      <c r="L2142" s="12" t="n">
        <v>16.1959510122469</v>
      </c>
      <c r="M2142" s="12" t="n">
        <v>1.39965008747813</v>
      </c>
      <c r="N2142" s="13" t="n">
        <v>0.802707373271889</v>
      </c>
      <c r="O2142" s="13" t="n">
        <v>0.694226443389153</v>
      </c>
      <c r="P2142" s="13" t="n">
        <v>0.188952761809548</v>
      </c>
      <c r="Q2142" s="13" t="n">
        <v>0.00907944514501891</v>
      </c>
      <c r="R2142" s="13" t="n">
        <v>0.11537326645028</v>
      </c>
      <c r="S2142" s="11" t="n">
        <v>2</v>
      </c>
      <c r="T2142" s="13" t="n">
        <v>0</v>
      </c>
      <c r="U2142" s="13" t="n">
        <v>0.00317827217567168</v>
      </c>
      <c r="V2142" s="11" t="n">
        <v>0</v>
      </c>
      <c r="W2142" s="13"/>
      <c r="X2142" s="11"/>
      <c r="Y2142" s="11"/>
      <c r="Z2142" s="11"/>
      <c r="AA2142" s="11"/>
      <c r="AB2142" s="10" t="s">
        <v>516</v>
      </c>
      <c r="AC2142" s="11" t="n">
        <v>50</v>
      </c>
      <c r="AD2142" s="11" t="n">
        <v>79</v>
      </c>
      <c r="AE2142" s="11" t="n">
        <v>180</v>
      </c>
      <c r="AF2142" s="11" t="n">
        <v>9</v>
      </c>
      <c r="AG2142" s="11" t="n">
        <v>2</v>
      </c>
      <c r="AH2142" s="11" t="n">
        <v>4</v>
      </c>
      <c r="AI2142" s="13" t="n">
        <v>0.154320987654321</v>
      </c>
      <c r="AJ2142" s="13" t="n">
        <v>0.243827160493827</v>
      </c>
      <c r="AK2142" s="13" t="n">
        <v>0.555555555555556</v>
      </c>
      <c r="AL2142" s="13" t="n">
        <v>0.0277777777777778</v>
      </c>
      <c r="AM2142" s="13" t="n">
        <v>0.00617283950617284</v>
      </c>
      <c r="AN2142" s="11" t="n">
        <v>3</v>
      </c>
      <c r="AO2142" s="13" t="n">
        <v>0.00917431192660551</v>
      </c>
      <c r="AP2142" s="11" t="n">
        <v>8</v>
      </c>
      <c r="AQ2142" s="11" t="n">
        <v>8</v>
      </c>
      <c r="AR2142" s="13" t="n">
        <v>0.0244648318042814</v>
      </c>
      <c r="AS2142" s="13" t="n">
        <v>0.0244648318042814</v>
      </c>
      <c r="AT2142" s="14" t="n">
        <f aca="false">SUMIFS(시도_소아과개폐업!$C$5:$C$293,시도_소아과개폐업!$A$5:$A$293,$D2142,시도_소아과개폐업!$B$5:$B$293,$B2142)</f>
        <v>105</v>
      </c>
      <c r="AU2142" s="14" t="n">
        <f aca="false">SUMIFS(시도_소아과개폐업!$D$5:$D$293,시도_소아과개폐업!$A$5:$A$293,$D2142,시도_소아과개폐업!$B$5:$B$293,$B2142)</f>
        <v>79</v>
      </c>
      <c r="AV2142" s="14" t="n">
        <f aca="false">SUMIFS(시도_소아과개폐업!$F$5:$F$293,시도_소아과개폐업!$A$5:$A$293,$D2142,시도_소아과개폐업!$B$5:$B$293,$B2142)</f>
        <v>26</v>
      </c>
      <c r="AW2142" s="15" t="n">
        <f aca="false">SUMIFS(시도_소아과개폐업!$G$5:$G$293,시도_소아과개폐업!$A$5:$A$293,$D2142,시도_소아과개폐업!$B$5:$B$293,$B2142)</f>
        <v>0.112535612535613</v>
      </c>
      <c r="AX2142" s="14" t="n">
        <f aca="false">SUMIFS(시도_소아과개폐업!$H$5:$H$293,시도_소아과개폐업!$A$5:$A$293,$D2142,시도_소아과개폐업!$B$5:$B$293,$B2142)</f>
        <v>247</v>
      </c>
      <c r="AY2142" s="14" t="n">
        <f aca="false">SUMIFS(시군구_병원급!$E$5:$E$3668,시군구_병원급!$A$5:$A$3668,$A2142,시군구_병원급!$D$5:$D$3668,$D2142)</f>
        <v>7</v>
      </c>
      <c r="AZ2142" s="14" t="n">
        <f aca="false">SUMIFS(시군구_병원급!$F$5:$F$3668,시군구_병원급!$A$5:$A$3668,$A2142,시군구_병원급!$D$5:$D$3668,$D2142)</f>
        <v>3</v>
      </c>
      <c r="BA2142" s="14" t="n">
        <f aca="false">SUMIFS(시군구_병원급!$G$5:$G$3668,시군구_병원급!$A$5:$A$3668,$A2142,시군구_병원급!$D$5:$D$3668,$D2142)</f>
        <v>14</v>
      </c>
      <c r="BB2142" s="14" t="n">
        <f aca="false">SUMIFS(시군구_병원급!$H$5:$H$3668,시군구_병원급!$A$5:$A$3668,$A2142,시군구_병원급!$D$5:$D$3668,$D2142)</f>
        <v>30</v>
      </c>
      <c r="BC2142" s="16" t="n">
        <f aca="false">K2142+AY2142</f>
        <v>35</v>
      </c>
      <c r="BD2142" s="17" t="n">
        <f aca="false">IF(E2142=0,"",(K2142+AY2142)/E2142*1000)</f>
        <v>1.74956260934766</v>
      </c>
      <c r="BE2142" s="16" t="n">
        <f aca="false">AY2142-SUMIFS(시군구_병원급!$E$5:$E$3668,시군구_병원급!$A$5:$A$3668,$A2142,시군구_병원급!$D$5:$D$3668,$D2142-3)</f>
        <v>1</v>
      </c>
      <c r="BF2142" s="16" t="n">
        <f aca="false">IF(AY2142=0,1,0)</f>
        <v>0</v>
      </c>
      <c r="BG2142" s="16" t="n">
        <f aca="false">IF(K2142+AY2142=0,1,0)</f>
        <v>0</v>
      </c>
      <c r="BH2142" s="16" t="n">
        <f aca="false">AF2142+AG2142+AH2142</f>
        <v>15</v>
      </c>
      <c r="BI2142" s="18" t="n">
        <f aca="false">IF(H2142=0,"",BH2142/H2142)</f>
        <v>0.0462962962962963</v>
      </c>
      <c r="BJ2142" s="16" t="n">
        <f aca="false">IF(AP2142="","",AP2142+AN2142)</f>
        <v>11</v>
      </c>
    </row>
    <row r="2143" customFormat="false" ht="15" hidden="false" customHeight="true" outlineLevel="0" collapsed="false">
      <c r="A2143" s="9" t="s">
        <v>210</v>
      </c>
      <c r="B2143" s="10" t="s">
        <v>202</v>
      </c>
      <c r="C2143" s="10" t="s">
        <v>211</v>
      </c>
      <c r="D2143" s="9" t="n">
        <v>2025</v>
      </c>
      <c r="E2143" s="11" t="n">
        <v>20440</v>
      </c>
      <c r="F2143" s="11" t="n">
        <v>3237</v>
      </c>
      <c r="G2143" s="11" t="n">
        <v>3231</v>
      </c>
      <c r="H2143" s="11" t="n">
        <v>399</v>
      </c>
      <c r="I2143" s="11" t="n">
        <v>17118</v>
      </c>
      <c r="J2143" s="11" t="n">
        <v>12175</v>
      </c>
      <c r="K2143" s="11" t="n">
        <v>36</v>
      </c>
      <c r="L2143" s="12" t="n">
        <v>19.5205479452055</v>
      </c>
      <c r="M2143" s="12" t="n">
        <v>1.76125244618395</v>
      </c>
      <c r="N2143" s="13" t="n">
        <v>0.711239630797991</v>
      </c>
      <c r="O2143" s="13" t="n">
        <v>0.83747553816047</v>
      </c>
      <c r="P2143" s="13" t="n">
        <v>0.15807240704501</v>
      </c>
      <c r="Q2143" s="13" t="n">
        <v>-0.195908733280881</v>
      </c>
      <c r="R2143" s="13" t="n">
        <v>-0.148840885142255</v>
      </c>
      <c r="S2143" s="11" t="n">
        <v>0</v>
      </c>
      <c r="T2143" s="13" t="n">
        <v>-0.0567375886524822</v>
      </c>
      <c r="U2143" s="13" t="n">
        <v>-0.0494752623688156</v>
      </c>
      <c r="V2143" s="11" t="n">
        <v>0</v>
      </c>
      <c r="W2143" s="13"/>
      <c r="X2143" s="11"/>
      <c r="Y2143" s="11"/>
      <c r="Z2143" s="11"/>
      <c r="AA2143" s="11"/>
      <c r="AB2143" s="10" t="s">
        <v>516</v>
      </c>
      <c r="AC2143" s="11" t="n">
        <v>60</v>
      </c>
      <c r="AD2143" s="11" t="n">
        <v>143</v>
      </c>
      <c r="AE2143" s="11" t="n">
        <v>174</v>
      </c>
      <c r="AF2143" s="11" t="n">
        <v>8</v>
      </c>
      <c r="AG2143" s="11" t="n">
        <v>10</v>
      </c>
      <c r="AH2143" s="11" t="n">
        <v>4</v>
      </c>
      <c r="AI2143" s="13" t="n">
        <v>0.150375939849624</v>
      </c>
      <c r="AJ2143" s="13" t="n">
        <v>0.358395989974937</v>
      </c>
      <c r="AK2143" s="13" t="n">
        <v>0.43609022556391</v>
      </c>
      <c r="AL2143" s="13" t="n">
        <v>0.0200501253132832</v>
      </c>
      <c r="AM2143" s="13" t="n">
        <v>0.025062656641604</v>
      </c>
      <c r="AN2143" s="11" t="n">
        <v>4</v>
      </c>
      <c r="AO2143" s="13" t="n">
        <v>0.00992555831265509</v>
      </c>
      <c r="AP2143" s="11" t="n">
        <v>28</v>
      </c>
      <c r="AQ2143" s="11" t="n">
        <v>4</v>
      </c>
      <c r="AR2143" s="13" t="n">
        <v>0.0655737704918033</v>
      </c>
      <c r="AS2143" s="13" t="n">
        <v>0.00936768149882904</v>
      </c>
      <c r="AT2143" s="14" t="n">
        <f aca="false">SUMIFS(시도_소아과개폐업!$C$5:$C$293,시도_소아과개폐업!$A$5:$A$293,$D2143,시도_소아과개폐업!$B$5:$B$293,$B2143)</f>
        <v>105</v>
      </c>
      <c r="AU2143" s="14" t="n">
        <f aca="false">SUMIFS(시도_소아과개폐업!$D$5:$D$293,시도_소아과개폐업!$A$5:$A$293,$D2143,시도_소아과개폐업!$B$5:$B$293,$B2143)</f>
        <v>79</v>
      </c>
      <c r="AV2143" s="14" t="n">
        <f aca="false">SUMIFS(시도_소아과개폐업!$F$5:$F$293,시도_소아과개폐업!$A$5:$A$293,$D2143,시도_소아과개폐업!$B$5:$B$293,$B2143)</f>
        <v>26</v>
      </c>
      <c r="AW2143" s="15" t="n">
        <f aca="false">SUMIFS(시도_소아과개폐업!$G$5:$G$293,시도_소아과개폐업!$A$5:$A$293,$D2143,시도_소아과개폐업!$B$5:$B$293,$B2143)</f>
        <v>0.112535612535613</v>
      </c>
      <c r="AX2143" s="14" t="n">
        <f aca="false">SUMIFS(시도_소아과개폐업!$H$5:$H$293,시도_소아과개폐업!$A$5:$A$293,$D2143,시도_소아과개폐업!$B$5:$B$293,$B2143)</f>
        <v>247</v>
      </c>
      <c r="AY2143" s="14" t="n">
        <f aca="false">SUMIFS(시군구_병원급!$E$5:$E$3668,시군구_병원급!$A$5:$A$3668,$A2143,시군구_병원급!$D$5:$D$3668,$D2143)</f>
        <v>18</v>
      </c>
      <c r="AZ2143" s="14" t="n">
        <f aca="false">SUMIFS(시군구_병원급!$F$5:$F$3668,시군구_병원급!$A$5:$A$3668,$A2143,시군구_병원급!$D$5:$D$3668,$D2143)</f>
        <v>5</v>
      </c>
      <c r="BA2143" s="14" t="n">
        <f aca="false">SUMIFS(시군구_병원급!$G$5:$G$3668,시군구_병원급!$A$5:$A$3668,$A2143,시군구_병원급!$D$5:$D$3668,$D2143)</f>
        <v>27</v>
      </c>
      <c r="BB2143" s="14" t="n">
        <f aca="false">SUMIFS(시군구_병원급!$H$5:$H$3668,시군구_병원급!$A$5:$A$3668,$A2143,시군구_병원급!$D$5:$D$3668,$D2143)</f>
        <v>68</v>
      </c>
      <c r="BC2143" s="16" t="n">
        <f aca="false">K2143+AY2143</f>
        <v>54</v>
      </c>
      <c r="BD2143" s="17" t="n">
        <f aca="false">IF(E2143=0,"",(K2143+AY2143)/E2143*1000)</f>
        <v>2.64187866927593</v>
      </c>
      <c r="BE2143" s="16" t="n">
        <f aca="false">AY2143-SUMIFS(시군구_병원급!$E$5:$E$3668,시군구_병원급!$A$5:$A$3668,$A2143,시군구_병원급!$D$5:$D$3668,$D2143-3)</f>
        <v>-3</v>
      </c>
      <c r="BF2143" s="16" t="n">
        <f aca="false">IF(AY2143=0,1,0)</f>
        <v>0</v>
      </c>
      <c r="BG2143" s="16" t="n">
        <f aca="false">IF(K2143+AY2143=0,1,0)</f>
        <v>0</v>
      </c>
      <c r="BH2143" s="16" t="n">
        <f aca="false">AF2143+AG2143+AH2143</f>
        <v>22</v>
      </c>
      <c r="BI2143" s="18" t="n">
        <f aca="false">IF(H2143=0,"",BH2143/H2143)</f>
        <v>0.0551378446115288</v>
      </c>
      <c r="BJ2143" s="16" t="n">
        <f aca="false">IF(AP2143="","",AP2143+AN2143)</f>
        <v>32</v>
      </c>
    </row>
    <row r="2144" customFormat="false" ht="15" hidden="false" customHeight="true" outlineLevel="0" collapsed="false">
      <c r="A2144" s="9" t="s">
        <v>212</v>
      </c>
      <c r="B2144" s="10" t="s">
        <v>202</v>
      </c>
      <c r="C2144" s="10" t="s">
        <v>213</v>
      </c>
      <c r="D2144" s="9" t="n">
        <v>2025</v>
      </c>
      <c r="E2144" s="11" t="n">
        <v>9852</v>
      </c>
      <c r="F2144" s="11" t="n">
        <v>1859</v>
      </c>
      <c r="G2144" s="11" t="n">
        <v>1734</v>
      </c>
      <c r="H2144" s="11" t="n">
        <v>168</v>
      </c>
      <c r="I2144" s="11" t="n">
        <v>7184</v>
      </c>
      <c r="J2144" s="11" t="n">
        <v>5531</v>
      </c>
      <c r="K2144" s="11" t="n">
        <v>14</v>
      </c>
      <c r="L2144" s="12" t="n">
        <v>17.0523751522534</v>
      </c>
      <c r="M2144" s="12" t="n">
        <v>1.42103126268778</v>
      </c>
      <c r="N2144" s="13" t="n">
        <v>0.769905345211581</v>
      </c>
      <c r="O2144" s="13" t="n">
        <v>0.729192042224929</v>
      </c>
      <c r="P2144" s="13" t="n">
        <v>0.176004872107186</v>
      </c>
      <c r="Q2144" s="13" t="n">
        <v>-0.0414477524810274</v>
      </c>
      <c r="R2144" s="13" t="n">
        <v>0.13259307642064</v>
      </c>
      <c r="S2144" s="11" t="n">
        <v>-2</v>
      </c>
      <c r="T2144" s="13" t="n">
        <v>-0.0289017341040463</v>
      </c>
      <c r="U2144" s="13" t="n">
        <v>0.0479941648431801</v>
      </c>
      <c r="V2144" s="11" t="n">
        <v>0</v>
      </c>
      <c r="W2144" s="13"/>
      <c r="X2144" s="11"/>
      <c r="Y2144" s="11"/>
      <c r="Z2144" s="11"/>
      <c r="AA2144" s="11"/>
      <c r="AB2144" s="10" t="s">
        <v>516</v>
      </c>
      <c r="AC2144" s="11" t="n">
        <v>42</v>
      </c>
      <c r="AD2144" s="11" t="n">
        <v>32</v>
      </c>
      <c r="AE2144" s="11" t="n">
        <v>87</v>
      </c>
      <c r="AF2144" s="11" t="n">
        <v>4</v>
      </c>
      <c r="AG2144" s="11" t="n">
        <v>1</v>
      </c>
      <c r="AH2144" s="11" t="n">
        <v>2</v>
      </c>
      <c r="AI2144" s="13" t="n">
        <v>0.25</v>
      </c>
      <c r="AJ2144" s="13" t="n">
        <v>0.190476190476191</v>
      </c>
      <c r="AK2144" s="13" t="n">
        <v>0.517857142857143</v>
      </c>
      <c r="AL2144" s="13" t="n">
        <v>0.0238095238095238</v>
      </c>
      <c r="AM2144" s="13" t="n">
        <v>0.00595238095238095</v>
      </c>
      <c r="AN2144" s="11" t="n">
        <v>1</v>
      </c>
      <c r="AO2144" s="13" t="n">
        <v>0.00591715976331361</v>
      </c>
      <c r="AP2144" s="11" t="n">
        <v>12</v>
      </c>
      <c r="AQ2144" s="11" t="n">
        <v>7</v>
      </c>
      <c r="AR2144" s="13" t="n">
        <v>0.0689655172413793</v>
      </c>
      <c r="AS2144" s="13" t="n">
        <v>0.0402298850574713</v>
      </c>
      <c r="AT2144" s="14" t="n">
        <f aca="false">SUMIFS(시도_소아과개폐업!$C$5:$C$293,시도_소아과개폐업!$A$5:$A$293,$D2144,시도_소아과개폐업!$B$5:$B$293,$B2144)</f>
        <v>105</v>
      </c>
      <c r="AU2144" s="14" t="n">
        <f aca="false">SUMIFS(시도_소아과개폐업!$D$5:$D$293,시도_소아과개폐업!$A$5:$A$293,$D2144,시도_소아과개폐업!$B$5:$B$293,$B2144)</f>
        <v>79</v>
      </c>
      <c r="AV2144" s="14" t="n">
        <f aca="false">SUMIFS(시도_소아과개폐업!$F$5:$F$293,시도_소아과개폐업!$A$5:$A$293,$D2144,시도_소아과개폐업!$B$5:$B$293,$B2144)</f>
        <v>26</v>
      </c>
      <c r="AW2144" s="15" t="n">
        <f aca="false">SUMIFS(시도_소아과개폐업!$G$5:$G$293,시도_소아과개폐업!$A$5:$A$293,$D2144,시도_소아과개폐업!$B$5:$B$293,$B2144)</f>
        <v>0.112535612535613</v>
      </c>
      <c r="AX2144" s="14" t="n">
        <f aca="false">SUMIFS(시도_소아과개폐업!$H$5:$H$293,시도_소아과개폐업!$A$5:$A$293,$D2144,시도_소아과개폐업!$B$5:$B$293,$B2144)</f>
        <v>247</v>
      </c>
      <c r="AY2144" s="14" t="n">
        <f aca="false">SUMIFS(시군구_병원급!$E$5:$E$3668,시군구_병원급!$A$5:$A$3668,$A2144,시군구_병원급!$D$5:$D$3668,$D2144)</f>
        <v>4</v>
      </c>
      <c r="AZ2144" s="14" t="n">
        <f aca="false">SUMIFS(시군구_병원급!$F$5:$F$3668,시군구_병원급!$A$5:$A$3668,$A2144,시군구_병원급!$D$5:$D$3668,$D2144)</f>
        <v>2</v>
      </c>
      <c r="BA2144" s="14" t="n">
        <f aca="false">SUMIFS(시군구_병원급!$G$5:$G$3668,시군구_병원급!$A$5:$A$3668,$A2144,시군구_병원급!$D$5:$D$3668,$D2144)</f>
        <v>8</v>
      </c>
      <c r="BB2144" s="14" t="n">
        <f aca="false">SUMIFS(시군구_병원급!$H$5:$H$3668,시군구_병원급!$A$5:$A$3668,$A2144,시군구_병원급!$D$5:$D$3668,$D2144)</f>
        <v>13</v>
      </c>
      <c r="BC2144" s="16" t="n">
        <f aca="false">K2144+AY2144</f>
        <v>18</v>
      </c>
      <c r="BD2144" s="17" t="n">
        <f aca="false">IF(E2144=0,"",(K2144+AY2144)/E2144*1000)</f>
        <v>1.82704019488429</v>
      </c>
      <c r="BE2144" s="16" t="n">
        <f aca="false">AY2144-SUMIFS(시군구_병원급!$E$5:$E$3668,시군구_병원급!$A$5:$A$3668,$A2144,시군구_병원급!$D$5:$D$3668,$D2144-3)</f>
        <v>0</v>
      </c>
      <c r="BF2144" s="16" t="n">
        <f aca="false">IF(AY2144=0,1,0)</f>
        <v>0</v>
      </c>
      <c r="BG2144" s="16" t="n">
        <f aca="false">IF(K2144+AY2144=0,1,0)</f>
        <v>0</v>
      </c>
      <c r="BH2144" s="16" t="n">
        <f aca="false">AF2144+AG2144+AH2144</f>
        <v>7</v>
      </c>
      <c r="BI2144" s="18" t="n">
        <f aca="false">IF(H2144=0,"",BH2144/H2144)</f>
        <v>0.0416666666666667</v>
      </c>
      <c r="BJ2144" s="16" t="n">
        <f aca="false">IF(AP2144="","",AP2144+AN2144)</f>
        <v>13</v>
      </c>
    </row>
    <row r="2145" customFormat="false" ht="15" hidden="false" customHeight="true" outlineLevel="0" collapsed="false">
      <c r="A2145" s="9" t="s">
        <v>214</v>
      </c>
      <c r="B2145" s="10" t="s">
        <v>202</v>
      </c>
      <c r="C2145" s="10" t="s">
        <v>215</v>
      </c>
      <c r="D2145" s="9" t="n">
        <v>2025</v>
      </c>
      <c r="E2145" s="11" t="n">
        <v>25533</v>
      </c>
      <c r="F2145" s="11" t="n">
        <v>4335</v>
      </c>
      <c r="G2145" s="11" t="n">
        <v>4253</v>
      </c>
      <c r="H2145" s="11" t="n">
        <v>380</v>
      </c>
      <c r="I2145" s="11" t="n">
        <v>19266</v>
      </c>
      <c r="J2145" s="11" t="n">
        <v>14413</v>
      </c>
      <c r="K2145" s="11" t="n">
        <v>22</v>
      </c>
      <c r="L2145" s="12" t="n">
        <v>14.8827008185486</v>
      </c>
      <c r="M2145" s="12" t="n">
        <v>0.861630047389653</v>
      </c>
      <c r="N2145" s="13" t="n">
        <v>0.748105470777536</v>
      </c>
      <c r="O2145" s="13" t="n">
        <v>0.754552931500411</v>
      </c>
      <c r="P2145" s="13" t="n">
        <v>0.166568754161282</v>
      </c>
      <c r="Q2145" s="13" t="n">
        <v>-0.0357628398791541</v>
      </c>
      <c r="R2145" s="13" t="n">
        <v>0.0832908813041264</v>
      </c>
      <c r="S2145" s="11" t="n">
        <v>1</v>
      </c>
      <c r="T2145" s="13" t="n">
        <v>0.00529100529100535</v>
      </c>
      <c r="U2145" s="13" t="n">
        <v>0.00990721811605599</v>
      </c>
      <c r="V2145" s="11" t="n">
        <v>0</v>
      </c>
      <c r="W2145" s="13"/>
      <c r="X2145" s="11"/>
      <c r="Y2145" s="11"/>
      <c r="Z2145" s="11"/>
      <c r="AA2145" s="11"/>
      <c r="AB2145" s="10" t="s">
        <v>516</v>
      </c>
      <c r="AC2145" s="11" t="n">
        <v>95</v>
      </c>
      <c r="AD2145" s="11" t="n">
        <v>137</v>
      </c>
      <c r="AE2145" s="11" t="n">
        <v>133</v>
      </c>
      <c r="AF2145" s="11" t="n">
        <v>11</v>
      </c>
      <c r="AG2145" s="11" t="n">
        <v>4</v>
      </c>
      <c r="AH2145" s="11" t="n">
        <v>0</v>
      </c>
      <c r="AI2145" s="13" t="n">
        <v>0.25</v>
      </c>
      <c r="AJ2145" s="13" t="n">
        <v>0.360526315789474</v>
      </c>
      <c r="AK2145" s="13" t="n">
        <v>0.35</v>
      </c>
      <c r="AL2145" s="13" t="n">
        <v>0.0289473684210526</v>
      </c>
      <c r="AM2145" s="13" t="n">
        <v>0.0105263157894737</v>
      </c>
      <c r="AN2145" s="11" t="n">
        <v>3</v>
      </c>
      <c r="AO2145" s="13" t="n">
        <v>0.00783289817232376</v>
      </c>
      <c r="AP2145" s="11" t="n">
        <v>22</v>
      </c>
      <c r="AQ2145" s="11" t="n">
        <v>22</v>
      </c>
      <c r="AR2145" s="13" t="n">
        <v>0.0574412532637076</v>
      </c>
      <c r="AS2145" s="13" t="n">
        <v>0.0574412532637076</v>
      </c>
      <c r="AT2145" s="14" t="n">
        <f aca="false">SUMIFS(시도_소아과개폐업!$C$5:$C$293,시도_소아과개폐업!$A$5:$A$293,$D2145,시도_소아과개폐업!$B$5:$B$293,$B2145)</f>
        <v>105</v>
      </c>
      <c r="AU2145" s="14" t="n">
        <f aca="false">SUMIFS(시도_소아과개폐업!$D$5:$D$293,시도_소아과개폐업!$A$5:$A$293,$D2145,시도_소아과개폐업!$B$5:$B$293,$B2145)</f>
        <v>79</v>
      </c>
      <c r="AV2145" s="14" t="n">
        <f aca="false">SUMIFS(시도_소아과개폐업!$F$5:$F$293,시도_소아과개폐업!$A$5:$A$293,$D2145,시도_소아과개폐업!$B$5:$B$293,$B2145)</f>
        <v>26</v>
      </c>
      <c r="AW2145" s="15" t="n">
        <f aca="false">SUMIFS(시도_소아과개폐업!$G$5:$G$293,시도_소아과개폐업!$A$5:$A$293,$D2145,시도_소아과개폐업!$B$5:$B$293,$B2145)</f>
        <v>0.112535612535613</v>
      </c>
      <c r="AX2145" s="14" t="n">
        <f aca="false">SUMIFS(시도_소아과개폐업!$H$5:$H$293,시도_소아과개폐업!$A$5:$A$293,$D2145,시도_소아과개폐업!$B$5:$B$293,$B2145)</f>
        <v>247</v>
      </c>
      <c r="AY2145" s="14" t="n">
        <f aca="false">SUMIFS(시군구_병원급!$E$5:$E$3668,시군구_병원급!$A$5:$A$3668,$A2145,시군구_병원급!$D$5:$D$3668,$D2145)</f>
        <v>5</v>
      </c>
      <c r="AZ2145" s="14" t="n">
        <f aca="false">SUMIFS(시군구_병원급!$F$5:$F$3668,시군구_병원급!$A$5:$A$3668,$A2145,시군구_병원급!$D$5:$D$3668,$D2145)</f>
        <v>4</v>
      </c>
      <c r="BA2145" s="14" t="n">
        <f aca="false">SUMIFS(시군구_병원급!$G$5:$G$3668,시군구_병원급!$A$5:$A$3668,$A2145,시군구_병원급!$D$5:$D$3668,$D2145)</f>
        <v>15</v>
      </c>
      <c r="BB2145" s="14" t="n">
        <f aca="false">SUMIFS(시군구_병원급!$H$5:$H$3668,시군구_병원급!$A$5:$A$3668,$A2145,시군구_병원급!$D$5:$D$3668,$D2145)</f>
        <v>29</v>
      </c>
      <c r="BC2145" s="16" t="n">
        <f aca="false">K2145+AY2145</f>
        <v>27</v>
      </c>
      <c r="BD2145" s="17" t="n">
        <f aca="false">IF(E2145=0,"",(K2145+AY2145)/E2145*1000)</f>
        <v>1.05745505816003</v>
      </c>
      <c r="BE2145" s="16" t="n">
        <f aca="false">AY2145-SUMIFS(시군구_병원급!$E$5:$E$3668,시군구_병원급!$A$5:$A$3668,$A2145,시군구_병원급!$D$5:$D$3668,$D2145-3)</f>
        <v>-2</v>
      </c>
      <c r="BF2145" s="16" t="n">
        <f aca="false">IF(AY2145=0,1,0)</f>
        <v>0</v>
      </c>
      <c r="BG2145" s="16" t="n">
        <f aca="false">IF(K2145+AY2145=0,1,0)</f>
        <v>0</v>
      </c>
      <c r="BH2145" s="16" t="n">
        <f aca="false">AF2145+AG2145+AH2145</f>
        <v>15</v>
      </c>
      <c r="BI2145" s="18" t="n">
        <f aca="false">IF(H2145=0,"",BH2145/H2145)</f>
        <v>0.0394736842105263</v>
      </c>
      <c r="BJ2145" s="16" t="n">
        <f aca="false">IF(AP2145="","",AP2145+AN2145)</f>
        <v>25</v>
      </c>
    </row>
    <row r="2146" customFormat="false" ht="15" hidden="false" customHeight="true" outlineLevel="0" collapsed="false">
      <c r="A2146" s="9" t="s">
        <v>216</v>
      </c>
      <c r="B2146" s="10" t="s">
        <v>202</v>
      </c>
      <c r="C2146" s="10" t="s">
        <v>217</v>
      </c>
      <c r="D2146" s="9" t="n">
        <v>2025</v>
      </c>
      <c r="E2146" s="11" t="n">
        <v>1729</v>
      </c>
      <c r="F2146" s="11" t="n">
        <v>273</v>
      </c>
      <c r="G2146" s="11" t="n">
        <v>276</v>
      </c>
      <c r="H2146" s="11" t="n">
        <v>55</v>
      </c>
      <c r="I2146" s="11" t="n">
        <v>2074</v>
      </c>
      <c r="J2146" s="11" t="n">
        <v>1423</v>
      </c>
      <c r="K2146" s="11" t="n">
        <v>3</v>
      </c>
      <c r="L2146" s="12" t="n">
        <v>31.8102949681897</v>
      </c>
      <c r="M2146" s="12" t="n">
        <v>1.73510699826489</v>
      </c>
      <c r="N2146" s="13" t="n">
        <v>0.686113789778206</v>
      </c>
      <c r="O2146" s="13" t="n">
        <v>1.19953730480046</v>
      </c>
      <c r="P2146" s="13" t="n">
        <v>0.15962984384037</v>
      </c>
      <c r="Q2146" s="13" t="n">
        <v>-0.321428571428571</v>
      </c>
      <c r="R2146" s="13" t="n">
        <v>-0.213675213675214</v>
      </c>
      <c r="S2146" s="11" t="n">
        <v>-1</v>
      </c>
      <c r="T2146" s="13" t="n">
        <v>-0.0833333333333334</v>
      </c>
      <c r="U2146" s="13" t="n">
        <v>-0.153814769481844</v>
      </c>
      <c r="V2146" s="11" t="n">
        <v>0</v>
      </c>
      <c r="W2146" s="13"/>
      <c r="X2146" s="11"/>
      <c r="Y2146" s="11"/>
      <c r="Z2146" s="11"/>
      <c r="AA2146" s="11"/>
      <c r="AB2146" s="10" t="s">
        <v>516</v>
      </c>
      <c r="AC2146" s="11" t="n">
        <v>8</v>
      </c>
      <c r="AD2146" s="11" t="n">
        <v>22</v>
      </c>
      <c r="AE2146" s="11" t="n">
        <v>23</v>
      </c>
      <c r="AF2146" s="11" t="n">
        <v>1</v>
      </c>
      <c r="AG2146" s="11" t="n">
        <v>1</v>
      </c>
      <c r="AH2146" s="11" t="n">
        <v>0</v>
      </c>
      <c r="AI2146" s="13" t="n">
        <v>0.145454545454545</v>
      </c>
      <c r="AJ2146" s="13" t="n">
        <v>0.4</v>
      </c>
      <c r="AK2146" s="13" t="n">
        <v>0.418181818181818</v>
      </c>
      <c r="AL2146" s="13" t="n">
        <v>0.0181818181818182</v>
      </c>
      <c r="AM2146" s="13" t="n">
        <v>0.0181818181818182</v>
      </c>
      <c r="AN2146" s="11" t="n">
        <v>0</v>
      </c>
      <c r="AO2146" s="13" t="n">
        <v>0</v>
      </c>
      <c r="AP2146" s="11" t="n">
        <v>10</v>
      </c>
      <c r="AQ2146" s="11" t="n">
        <v>3</v>
      </c>
      <c r="AR2146" s="13" t="n">
        <v>0.161290322580645</v>
      </c>
      <c r="AS2146" s="13" t="n">
        <v>0.0483870967741936</v>
      </c>
      <c r="AT2146" s="14" t="n">
        <f aca="false">SUMIFS(시도_소아과개폐업!$C$5:$C$293,시도_소아과개폐업!$A$5:$A$293,$D2146,시도_소아과개폐업!$B$5:$B$293,$B2146)</f>
        <v>105</v>
      </c>
      <c r="AU2146" s="14" t="n">
        <f aca="false">SUMIFS(시도_소아과개폐업!$D$5:$D$293,시도_소아과개폐업!$A$5:$A$293,$D2146,시도_소아과개폐업!$B$5:$B$293,$B2146)</f>
        <v>79</v>
      </c>
      <c r="AV2146" s="14" t="n">
        <f aca="false">SUMIFS(시도_소아과개폐업!$F$5:$F$293,시도_소아과개폐업!$A$5:$A$293,$D2146,시도_소아과개폐업!$B$5:$B$293,$B2146)</f>
        <v>26</v>
      </c>
      <c r="AW2146" s="15" t="n">
        <f aca="false">SUMIFS(시도_소아과개폐업!$G$5:$G$293,시도_소아과개폐업!$A$5:$A$293,$D2146,시도_소아과개폐업!$B$5:$B$293,$B2146)</f>
        <v>0.112535612535613</v>
      </c>
      <c r="AX2146" s="14" t="n">
        <f aca="false">SUMIFS(시도_소아과개폐업!$H$5:$H$293,시도_소아과개폐업!$A$5:$A$293,$D2146,시도_소아과개폐업!$B$5:$B$293,$B2146)</f>
        <v>247</v>
      </c>
      <c r="AY2146" s="14" t="n">
        <f aca="false">SUMIFS(시군구_병원급!$E$5:$E$3668,시군구_병원급!$A$5:$A$3668,$A2146,시군구_병원급!$D$5:$D$3668,$D2146)</f>
        <v>2</v>
      </c>
      <c r="AZ2146" s="14" t="n">
        <f aca="false">SUMIFS(시군구_병원급!$F$5:$F$3668,시군구_병원급!$A$5:$A$3668,$A2146,시군구_병원급!$D$5:$D$3668,$D2146)</f>
        <v>0</v>
      </c>
      <c r="BA2146" s="14" t="n">
        <f aca="false">SUMIFS(시군구_병원급!$G$5:$G$3668,시군구_병원급!$A$5:$A$3668,$A2146,시군구_병원급!$D$5:$D$3668,$D2146)</f>
        <v>2</v>
      </c>
      <c r="BB2146" s="14" t="n">
        <f aca="false">SUMIFS(시군구_병원급!$H$5:$H$3668,시군구_병원급!$A$5:$A$3668,$A2146,시군구_병원급!$D$5:$D$3668,$D2146)</f>
        <v>9</v>
      </c>
      <c r="BC2146" s="16" t="n">
        <f aca="false">K2146+AY2146</f>
        <v>5</v>
      </c>
      <c r="BD2146" s="17" t="n">
        <f aca="false">IF(E2146=0,"",(K2146+AY2146)/E2146*1000)</f>
        <v>2.89184499710816</v>
      </c>
      <c r="BE2146" s="16" t="n">
        <f aca="false">AY2146-SUMIFS(시군구_병원급!$E$5:$E$3668,시군구_병원급!$A$5:$A$3668,$A2146,시군구_병원급!$D$5:$D$3668,$D2146-3)</f>
        <v>0</v>
      </c>
      <c r="BF2146" s="16" t="n">
        <f aca="false">IF(AY2146=0,1,0)</f>
        <v>0</v>
      </c>
      <c r="BG2146" s="16" t="n">
        <f aca="false">IF(K2146+AY2146=0,1,0)</f>
        <v>0</v>
      </c>
      <c r="BH2146" s="16" t="n">
        <f aca="false">AF2146+AG2146+AH2146</f>
        <v>2</v>
      </c>
      <c r="BI2146" s="18" t="n">
        <f aca="false">IF(H2146=0,"",BH2146/H2146)</f>
        <v>0.0363636363636364</v>
      </c>
      <c r="BJ2146" s="16" t="n">
        <f aca="false">IF(AP2146="","",AP2146+AN2146)</f>
        <v>10</v>
      </c>
    </row>
    <row r="2147" customFormat="false" ht="15" hidden="false" customHeight="true" outlineLevel="0" collapsed="false">
      <c r="A2147" s="9" t="s">
        <v>218</v>
      </c>
      <c r="B2147" s="10" t="s">
        <v>202</v>
      </c>
      <c r="C2147" s="10" t="s">
        <v>219</v>
      </c>
      <c r="D2147" s="9" t="n">
        <v>2025</v>
      </c>
      <c r="E2147" s="11" t="n">
        <v>15620</v>
      </c>
      <c r="F2147" s="11" t="n">
        <v>2693</v>
      </c>
      <c r="G2147" s="11" t="n">
        <v>2791</v>
      </c>
      <c r="H2147" s="11" t="n">
        <v>317</v>
      </c>
      <c r="I2147" s="11" t="n">
        <v>16939</v>
      </c>
      <c r="J2147" s="11" t="n">
        <v>12107</v>
      </c>
      <c r="K2147" s="11" t="n">
        <v>26</v>
      </c>
      <c r="L2147" s="12" t="n">
        <v>20.2944942381562</v>
      </c>
      <c r="M2147" s="12" t="n">
        <v>1.66453265044814</v>
      </c>
      <c r="N2147" s="13" t="n">
        <v>0.714741129936832</v>
      </c>
      <c r="O2147" s="13" t="n">
        <v>1.08444302176697</v>
      </c>
      <c r="P2147" s="13" t="n">
        <v>0.178681177976953</v>
      </c>
      <c r="Q2147" s="13" t="n">
        <v>-0.215469613259669</v>
      </c>
      <c r="R2147" s="13" t="n">
        <v>-0.142549923195085</v>
      </c>
      <c r="S2147" s="11" t="n">
        <v>1</v>
      </c>
      <c r="T2147" s="13" t="n">
        <v>-0.0422960725075529</v>
      </c>
      <c r="U2147" s="13" t="n">
        <v>-0.0324441651910664</v>
      </c>
      <c r="V2147" s="11" t="n">
        <v>0</v>
      </c>
      <c r="W2147" s="13"/>
      <c r="X2147" s="11"/>
      <c r="Y2147" s="11"/>
      <c r="Z2147" s="11"/>
      <c r="AA2147" s="11"/>
      <c r="AB2147" s="10" t="s">
        <v>516</v>
      </c>
      <c r="AC2147" s="11" t="n">
        <v>47</v>
      </c>
      <c r="AD2147" s="11" t="n">
        <v>143</v>
      </c>
      <c r="AE2147" s="11" t="n">
        <v>112</v>
      </c>
      <c r="AF2147" s="11" t="n">
        <v>8</v>
      </c>
      <c r="AG2147" s="11" t="n">
        <v>5</v>
      </c>
      <c r="AH2147" s="11" t="n">
        <v>2</v>
      </c>
      <c r="AI2147" s="13" t="n">
        <v>0.148264984227129</v>
      </c>
      <c r="AJ2147" s="13" t="n">
        <v>0.451104100946372</v>
      </c>
      <c r="AK2147" s="13" t="n">
        <v>0.353312302839117</v>
      </c>
      <c r="AL2147" s="13" t="n">
        <v>0.0252365930599369</v>
      </c>
      <c r="AM2147" s="13" t="n">
        <v>0.0157728706624606</v>
      </c>
      <c r="AN2147" s="11" t="n">
        <v>1</v>
      </c>
      <c r="AO2147" s="13" t="n">
        <v>0.00314465408805032</v>
      </c>
      <c r="AP2147" s="11" t="n">
        <v>22</v>
      </c>
      <c r="AQ2147" s="11" t="n">
        <v>7</v>
      </c>
      <c r="AR2147" s="13" t="n">
        <v>0.0660660660660661</v>
      </c>
      <c r="AS2147" s="13" t="n">
        <v>0.021021021021021</v>
      </c>
      <c r="AT2147" s="14" t="n">
        <f aca="false">SUMIFS(시도_소아과개폐업!$C$5:$C$293,시도_소아과개폐업!$A$5:$A$293,$D2147,시도_소아과개폐업!$B$5:$B$293,$B2147)</f>
        <v>105</v>
      </c>
      <c r="AU2147" s="14" t="n">
        <f aca="false">SUMIFS(시도_소아과개폐업!$D$5:$D$293,시도_소아과개폐업!$A$5:$A$293,$D2147,시도_소아과개폐업!$B$5:$B$293,$B2147)</f>
        <v>79</v>
      </c>
      <c r="AV2147" s="14" t="n">
        <f aca="false">SUMIFS(시도_소아과개폐업!$F$5:$F$293,시도_소아과개폐업!$A$5:$A$293,$D2147,시도_소아과개폐업!$B$5:$B$293,$B2147)</f>
        <v>26</v>
      </c>
      <c r="AW2147" s="15" t="n">
        <f aca="false">SUMIFS(시도_소아과개폐업!$G$5:$G$293,시도_소아과개폐업!$A$5:$A$293,$D2147,시도_소아과개폐업!$B$5:$B$293,$B2147)</f>
        <v>0.112535612535613</v>
      </c>
      <c r="AX2147" s="14" t="n">
        <f aca="false">SUMIFS(시도_소아과개폐업!$H$5:$H$293,시도_소아과개폐업!$A$5:$A$293,$D2147,시도_소아과개폐업!$B$5:$B$293,$B2147)</f>
        <v>247</v>
      </c>
      <c r="AY2147" s="14" t="n">
        <f aca="false">SUMIFS(시군구_병원급!$E$5:$E$3668,시군구_병원급!$A$5:$A$3668,$A2147,시군구_병원급!$D$5:$D$3668,$D2147)</f>
        <v>13</v>
      </c>
      <c r="AZ2147" s="14" t="n">
        <f aca="false">SUMIFS(시군구_병원급!$F$5:$F$3668,시군구_병원급!$A$5:$A$3668,$A2147,시군구_병원급!$D$5:$D$3668,$D2147)</f>
        <v>5</v>
      </c>
      <c r="BA2147" s="14" t="n">
        <f aca="false">SUMIFS(시군구_병원급!$G$5:$G$3668,시군구_병원급!$A$5:$A$3668,$A2147,시군구_병원급!$D$5:$D$3668,$D2147)</f>
        <v>24</v>
      </c>
      <c r="BB2147" s="14" t="n">
        <f aca="false">SUMIFS(시군구_병원급!$H$5:$H$3668,시군구_병원급!$A$5:$A$3668,$A2147,시군구_병원급!$D$5:$D$3668,$D2147)</f>
        <v>64</v>
      </c>
      <c r="BC2147" s="16" t="n">
        <f aca="false">K2147+AY2147</f>
        <v>39</v>
      </c>
      <c r="BD2147" s="17" t="n">
        <f aca="false">IF(E2147=0,"",(K2147+AY2147)/E2147*1000)</f>
        <v>2.49679897567222</v>
      </c>
      <c r="BE2147" s="16" t="n">
        <f aca="false">AY2147-SUMIFS(시군구_병원급!$E$5:$E$3668,시군구_병원급!$A$5:$A$3668,$A2147,시군구_병원급!$D$5:$D$3668,$D2147-3)</f>
        <v>1</v>
      </c>
      <c r="BF2147" s="16" t="n">
        <f aca="false">IF(AY2147=0,1,0)</f>
        <v>0</v>
      </c>
      <c r="BG2147" s="16" t="n">
        <f aca="false">IF(K2147+AY2147=0,1,0)</f>
        <v>0</v>
      </c>
      <c r="BH2147" s="16" t="n">
        <f aca="false">AF2147+AG2147+AH2147</f>
        <v>15</v>
      </c>
      <c r="BI2147" s="18" t="n">
        <f aca="false">IF(H2147=0,"",BH2147/H2147)</f>
        <v>0.0473186119873817</v>
      </c>
      <c r="BJ2147" s="16" t="n">
        <f aca="false">IF(AP2147="","",AP2147+AN2147)</f>
        <v>23</v>
      </c>
    </row>
    <row r="2148" customFormat="false" ht="15" hidden="false" customHeight="true" outlineLevel="0" collapsed="false">
      <c r="A2148" s="9" t="s">
        <v>220</v>
      </c>
      <c r="B2148" s="10" t="s">
        <v>202</v>
      </c>
      <c r="C2148" s="10" t="s">
        <v>221</v>
      </c>
      <c r="D2148" s="9" t="n">
        <v>2025</v>
      </c>
      <c r="E2148" s="11" t="n">
        <v>32347</v>
      </c>
      <c r="F2148" s="11" t="n">
        <v>5344</v>
      </c>
      <c r="G2148" s="11" t="n">
        <v>5390</v>
      </c>
      <c r="H2148" s="11" t="n">
        <v>519</v>
      </c>
      <c r="I2148" s="11" t="n">
        <v>25058</v>
      </c>
      <c r="J2148" s="11" t="n">
        <v>18011</v>
      </c>
      <c r="K2148" s="11" t="n">
        <v>53</v>
      </c>
      <c r="L2148" s="12" t="n">
        <v>16.0447645840418</v>
      </c>
      <c r="M2148" s="12" t="n">
        <v>1.63848270318731</v>
      </c>
      <c r="N2148" s="13" t="n">
        <v>0.718772447920824</v>
      </c>
      <c r="O2148" s="13" t="n">
        <v>0.774662256159768</v>
      </c>
      <c r="P2148" s="13" t="n">
        <v>0.166630599437351</v>
      </c>
      <c r="Q2148" s="13" t="n">
        <v>-0.143330067003893</v>
      </c>
      <c r="R2148" s="13" t="n">
        <v>-0.0419480981158905</v>
      </c>
      <c r="S2148" s="11" t="n">
        <v>-2</v>
      </c>
      <c r="T2148" s="13" t="n">
        <v>-0.0529197080291971</v>
      </c>
      <c r="U2148" s="13" t="n">
        <v>-0.0341877047600694</v>
      </c>
      <c r="V2148" s="11" t="n">
        <v>0</v>
      </c>
      <c r="W2148" s="13"/>
      <c r="X2148" s="11"/>
      <c r="Y2148" s="11"/>
      <c r="Z2148" s="11"/>
      <c r="AA2148" s="11"/>
      <c r="AB2148" s="10" t="s">
        <v>516</v>
      </c>
      <c r="AC2148" s="11" t="n">
        <v>110</v>
      </c>
      <c r="AD2148" s="11" t="n">
        <v>142</v>
      </c>
      <c r="AE2148" s="11" t="n">
        <v>227</v>
      </c>
      <c r="AF2148" s="11" t="n">
        <v>29</v>
      </c>
      <c r="AG2148" s="11" t="n">
        <v>4</v>
      </c>
      <c r="AH2148" s="11" t="n">
        <v>7</v>
      </c>
      <c r="AI2148" s="13" t="n">
        <v>0.211946050096339</v>
      </c>
      <c r="AJ2148" s="13" t="n">
        <v>0.273603082851638</v>
      </c>
      <c r="AK2148" s="13" t="n">
        <v>0.4373795761079</v>
      </c>
      <c r="AL2148" s="13" t="n">
        <v>0.0558766859344894</v>
      </c>
      <c r="AM2148" s="13" t="n">
        <v>0.00770712909441233</v>
      </c>
      <c r="AN2148" s="11" t="n">
        <v>1</v>
      </c>
      <c r="AO2148" s="13" t="n">
        <v>0.00192307692307692</v>
      </c>
      <c r="AP2148" s="11" t="n">
        <v>40</v>
      </c>
      <c r="AQ2148" s="11" t="n">
        <v>8</v>
      </c>
      <c r="AR2148" s="13" t="n">
        <v>0.072463768115942</v>
      </c>
      <c r="AS2148" s="13" t="n">
        <v>0.0144927536231884</v>
      </c>
      <c r="AT2148" s="14" t="n">
        <f aca="false">SUMIFS(시도_소아과개폐업!$C$5:$C$293,시도_소아과개폐업!$A$5:$A$293,$D2148,시도_소아과개폐업!$B$5:$B$293,$B2148)</f>
        <v>105</v>
      </c>
      <c r="AU2148" s="14" t="n">
        <f aca="false">SUMIFS(시도_소아과개폐업!$D$5:$D$293,시도_소아과개폐업!$A$5:$A$293,$D2148,시도_소아과개폐업!$B$5:$B$293,$B2148)</f>
        <v>79</v>
      </c>
      <c r="AV2148" s="14" t="n">
        <f aca="false">SUMIFS(시도_소아과개폐업!$F$5:$F$293,시도_소아과개폐업!$A$5:$A$293,$D2148,시도_소아과개폐업!$B$5:$B$293,$B2148)</f>
        <v>26</v>
      </c>
      <c r="AW2148" s="15" t="n">
        <f aca="false">SUMIFS(시도_소아과개폐업!$G$5:$G$293,시도_소아과개폐업!$A$5:$A$293,$D2148,시도_소아과개폐업!$B$5:$B$293,$B2148)</f>
        <v>0.112535612535613</v>
      </c>
      <c r="AX2148" s="14" t="n">
        <f aca="false">SUMIFS(시도_소아과개폐업!$H$5:$H$293,시도_소아과개폐업!$A$5:$A$293,$D2148,시도_소아과개폐업!$B$5:$B$293,$B2148)</f>
        <v>247</v>
      </c>
      <c r="AY2148" s="14" t="n">
        <f aca="false">SUMIFS(시군구_병원급!$E$5:$E$3668,시군구_병원급!$A$5:$A$3668,$A2148,시군구_병원급!$D$5:$D$3668,$D2148)</f>
        <v>20</v>
      </c>
      <c r="AZ2148" s="14" t="n">
        <f aca="false">SUMIFS(시군구_병원급!$F$5:$F$3668,시군구_병원급!$A$5:$A$3668,$A2148,시군구_병원급!$D$5:$D$3668,$D2148)</f>
        <v>7</v>
      </c>
      <c r="BA2148" s="14" t="n">
        <f aca="false">SUMIFS(시군구_병원급!$G$5:$G$3668,시군구_병원급!$A$5:$A$3668,$A2148,시군구_병원급!$D$5:$D$3668,$D2148)</f>
        <v>30</v>
      </c>
      <c r="BB2148" s="14" t="n">
        <f aca="false">SUMIFS(시군구_병원급!$H$5:$H$3668,시군구_병원급!$A$5:$A$3668,$A2148,시군구_병원급!$D$5:$D$3668,$D2148)</f>
        <v>77</v>
      </c>
      <c r="BC2148" s="16" t="n">
        <f aca="false">K2148+AY2148</f>
        <v>73</v>
      </c>
      <c r="BD2148" s="17" t="n">
        <f aca="false">IF(E2148=0,"",(K2148+AY2148)/E2148*1000)</f>
        <v>2.25677806288064</v>
      </c>
      <c r="BE2148" s="16" t="n">
        <f aca="false">AY2148-SUMIFS(시군구_병원급!$E$5:$E$3668,시군구_병원급!$A$5:$A$3668,$A2148,시군구_병원급!$D$5:$D$3668,$D2148-3)</f>
        <v>0</v>
      </c>
      <c r="BF2148" s="16" t="n">
        <f aca="false">IF(AY2148=0,1,0)</f>
        <v>0</v>
      </c>
      <c r="BG2148" s="16" t="n">
        <f aca="false">IF(K2148+AY2148=0,1,0)</f>
        <v>0</v>
      </c>
      <c r="BH2148" s="16" t="n">
        <f aca="false">AF2148+AG2148+AH2148</f>
        <v>40</v>
      </c>
      <c r="BI2148" s="18" t="n">
        <f aca="false">IF(H2148=0,"",BH2148/H2148)</f>
        <v>0.0770712909441233</v>
      </c>
      <c r="BJ2148" s="16" t="n">
        <f aca="false">IF(AP2148="","",AP2148+AN2148)</f>
        <v>41</v>
      </c>
    </row>
    <row r="2149" customFormat="false" ht="15" hidden="false" customHeight="true" outlineLevel="0" collapsed="false">
      <c r="A2149" s="9" t="s">
        <v>222</v>
      </c>
      <c r="B2149" s="10" t="s">
        <v>202</v>
      </c>
      <c r="C2149" s="10" t="s">
        <v>223</v>
      </c>
      <c r="D2149" s="9" t="n">
        <v>2025</v>
      </c>
      <c r="E2149" s="11" t="n">
        <v>4297</v>
      </c>
      <c r="F2149" s="11" t="n">
        <v>620</v>
      </c>
      <c r="G2149" s="11" t="n">
        <v>632</v>
      </c>
      <c r="H2149" s="11" t="n">
        <v>59</v>
      </c>
      <c r="I2149" s="11" t="n">
        <v>3514</v>
      </c>
      <c r="J2149" s="11" t="n">
        <v>2532</v>
      </c>
      <c r="K2149" s="11" t="n">
        <v>4</v>
      </c>
      <c r="L2149" s="12" t="n">
        <v>13.7305096579009</v>
      </c>
      <c r="M2149" s="12" t="n">
        <v>0.930882010705143</v>
      </c>
      <c r="N2149" s="13" t="n">
        <v>0.720546385885031</v>
      </c>
      <c r="O2149" s="13" t="n">
        <v>0.817779846404468</v>
      </c>
      <c r="P2149" s="13" t="n">
        <v>0.147079357691413</v>
      </c>
      <c r="Q2149" s="13" t="n">
        <v>0.0922724961870869</v>
      </c>
      <c r="R2149" s="13" t="n">
        <v>0.130590339892666</v>
      </c>
      <c r="S2149" s="11" t="n">
        <v>1</v>
      </c>
      <c r="T2149" s="13" t="n">
        <v>-0.0327868852459017</v>
      </c>
      <c r="U2149" s="13" t="n">
        <v>-0.0176125244618396</v>
      </c>
      <c r="V2149" s="11" t="n">
        <v>0</v>
      </c>
      <c r="W2149" s="13"/>
      <c r="X2149" s="11"/>
      <c r="Y2149" s="11"/>
      <c r="Z2149" s="11"/>
      <c r="AA2149" s="11"/>
      <c r="AB2149" s="10" t="s">
        <v>516</v>
      </c>
      <c r="AC2149" s="11" t="n">
        <v>21</v>
      </c>
      <c r="AD2149" s="11" t="n">
        <v>6</v>
      </c>
      <c r="AE2149" s="11" t="n">
        <v>13</v>
      </c>
      <c r="AF2149" s="11" t="n">
        <v>12</v>
      </c>
      <c r="AG2149" s="11" t="n">
        <v>1</v>
      </c>
      <c r="AH2149" s="11" t="n">
        <v>6</v>
      </c>
      <c r="AI2149" s="13" t="n">
        <v>0.355932203389831</v>
      </c>
      <c r="AJ2149" s="13" t="n">
        <v>0.101694915254237</v>
      </c>
      <c r="AK2149" s="13" t="n">
        <v>0.220338983050848</v>
      </c>
      <c r="AL2149" s="13" t="n">
        <v>0.203389830508475</v>
      </c>
      <c r="AM2149" s="13" t="n">
        <v>0.0169491525423729</v>
      </c>
      <c r="AN2149" s="11" t="n">
        <v>0</v>
      </c>
      <c r="AO2149" s="13" t="n">
        <v>0</v>
      </c>
      <c r="AP2149" s="11" t="n">
        <v>5</v>
      </c>
      <c r="AQ2149" s="11" t="n">
        <v>3</v>
      </c>
      <c r="AR2149" s="13" t="n">
        <v>0.0819672131147541</v>
      </c>
      <c r="AS2149" s="13" t="n">
        <v>0.0491803278688525</v>
      </c>
      <c r="AT2149" s="14" t="n">
        <f aca="false">SUMIFS(시도_소아과개폐업!$C$5:$C$293,시도_소아과개폐업!$A$5:$A$293,$D2149,시도_소아과개폐업!$B$5:$B$293,$B2149)</f>
        <v>105</v>
      </c>
      <c r="AU2149" s="14" t="n">
        <f aca="false">SUMIFS(시도_소아과개폐업!$D$5:$D$293,시도_소아과개폐업!$A$5:$A$293,$D2149,시도_소아과개폐업!$B$5:$B$293,$B2149)</f>
        <v>79</v>
      </c>
      <c r="AV2149" s="14" t="n">
        <f aca="false">SUMIFS(시도_소아과개폐업!$F$5:$F$293,시도_소아과개폐업!$A$5:$A$293,$D2149,시도_소아과개폐업!$B$5:$B$293,$B2149)</f>
        <v>26</v>
      </c>
      <c r="AW2149" s="15" t="n">
        <f aca="false">SUMIFS(시도_소아과개폐업!$G$5:$G$293,시도_소아과개폐업!$A$5:$A$293,$D2149,시도_소아과개폐업!$B$5:$B$293,$B2149)</f>
        <v>0.112535612535613</v>
      </c>
      <c r="AX2149" s="14" t="n">
        <f aca="false">SUMIFS(시도_소아과개폐업!$H$5:$H$293,시도_소아과개폐업!$A$5:$A$293,$D2149,시도_소아과개폐업!$B$5:$B$293,$B2149)</f>
        <v>247</v>
      </c>
      <c r="AY2149" s="14" t="n">
        <f aca="false">SUMIFS(시군구_병원급!$E$5:$E$3668,시군구_병원급!$A$5:$A$3668,$A2149,시군구_병원급!$D$5:$D$3668,$D2149)</f>
        <v>0</v>
      </c>
      <c r="AZ2149" s="14" t="n">
        <f aca="false">SUMIFS(시군구_병원급!$F$5:$F$3668,시군구_병원급!$A$5:$A$3668,$A2149,시군구_병원급!$D$5:$D$3668,$D2149)</f>
        <v>0</v>
      </c>
      <c r="BA2149" s="14" t="n">
        <f aca="false">SUMIFS(시군구_병원급!$G$5:$G$3668,시군구_병원급!$A$5:$A$3668,$A2149,시군구_병원급!$D$5:$D$3668,$D2149)</f>
        <v>0</v>
      </c>
      <c r="BB2149" s="14" t="n">
        <f aca="false">SUMIFS(시군구_병원급!$H$5:$H$3668,시군구_병원급!$A$5:$A$3668,$A2149,시군구_병원급!$D$5:$D$3668,$D2149)</f>
        <v>1</v>
      </c>
      <c r="BC2149" s="16" t="n">
        <f aca="false">K2149+AY2149</f>
        <v>4</v>
      </c>
      <c r="BD2149" s="17" t="n">
        <f aca="false">IF(E2149=0,"",(K2149+AY2149)/E2149*1000)</f>
        <v>0.930882010705143</v>
      </c>
      <c r="BE2149" s="16" t="n">
        <f aca="false">AY2149-SUMIFS(시군구_병원급!$E$5:$E$3668,시군구_병원급!$A$5:$A$3668,$A2149,시군구_병원급!$D$5:$D$3668,$D2149-3)</f>
        <v>0</v>
      </c>
      <c r="BF2149" s="16" t="n">
        <f aca="false">IF(AY2149=0,1,0)</f>
        <v>1</v>
      </c>
      <c r="BG2149" s="16" t="n">
        <f aca="false">IF(K2149+AY2149=0,1,0)</f>
        <v>0</v>
      </c>
      <c r="BH2149" s="16" t="n">
        <f aca="false">AF2149+AG2149+AH2149</f>
        <v>19</v>
      </c>
      <c r="BI2149" s="18" t="n">
        <f aca="false">IF(H2149=0,"",BH2149/H2149)</f>
        <v>0.322033898305085</v>
      </c>
      <c r="BJ2149" s="16" t="n">
        <f aca="false">IF(AP2149="","",AP2149+AN2149)</f>
        <v>5</v>
      </c>
    </row>
    <row r="2150" customFormat="false" ht="15" hidden="false" customHeight="true" outlineLevel="0" collapsed="false">
      <c r="A2150" s="9" t="s">
        <v>224</v>
      </c>
      <c r="B2150" s="10" t="s">
        <v>202</v>
      </c>
      <c r="C2150" s="10" t="s">
        <v>225</v>
      </c>
      <c r="D2150" s="9" t="n">
        <v>2025</v>
      </c>
      <c r="E2150" s="11" t="n">
        <v>5236</v>
      </c>
      <c r="F2150" s="11" t="n">
        <v>874</v>
      </c>
      <c r="G2150" s="11" t="n">
        <v>846</v>
      </c>
      <c r="H2150" s="11" t="n">
        <v>104</v>
      </c>
      <c r="I2150" s="11" t="n">
        <v>4094</v>
      </c>
      <c r="J2150" s="11" t="n">
        <v>3111</v>
      </c>
      <c r="K2150" s="11" t="n">
        <v>12</v>
      </c>
      <c r="L2150" s="12" t="n">
        <v>19.8624904507257</v>
      </c>
      <c r="M2150" s="12" t="n">
        <v>2.29182582123759</v>
      </c>
      <c r="N2150" s="13" t="n">
        <v>0.759892525647289</v>
      </c>
      <c r="O2150" s="13" t="n">
        <v>0.781894576012223</v>
      </c>
      <c r="P2150" s="13" t="n">
        <v>0.16157372039725</v>
      </c>
      <c r="Q2150" s="13" t="n">
        <v>-0.177505497957901</v>
      </c>
      <c r="R2150" s="13" t="n">
        <v>-0.0419026047565119</v>
      </c>
      <c r="S2150" s="11" t="n">
        <v>0</v>
      </c>
      <c r="T2150" s="13" t="n">
        <v>-0.0630630630630631</v>
      </c>
      <c r="U2150" s="13" t="n">
        <v>-0.0601469237832875</v>
      </c>
      <c r="V2150" s="11" t="n">
        <v>0</v>
      </c>
      <c r="W2150" s="13"/>
      <c r="X2150" s="11"/>
      <c r="Y2150" s="11"/>
      <c r="Z2150" s="11"/>
      <c r="AA2150" s="11"/>
      <c r="AB2150" s="10" t="s">
        <v>516</v>
      </c>
      <c r="AC2150" s="11" t="n">
        <v>17</v>
      </c>
      <c r="AD2150" s="11" t="n">
        <v>26</v>
      </c>
      <c r="AE2150" s="11" t="n">
        <v>59</v>
      </c>
      <c r="AF2150" s="11" t="n">
        <v>2</v>
      </c>
      <c r="AG2150" s="11" t="n">
        <v>0</v>
      </c>
      <c r="AH2150" s="11" t="n">
        <v>0</v>
      </c>
      <c r="AI2150" s="13" t="n">
        <v>0.163461538461539</v>
      </c>
      <c r="AJ2150" s="13" t="n">
        <v>0.25</v>
      </c>
      <c r="AK2150" s="13" t="n">
        <v>0.567307692307692</v>
      </c>
      <c r="AL2150" s="13" t="n">
        <v>0.0192307692307692</v>
      </c>
      <c r="AM2150" s="13" t="n">
        <v>0</v>
      </c>
      <c r="AN2150" s="11" t="n">
        <v>0</v>
      </c>
      <c r="AO2150" s="13" t="n">
        <v>0</v>
      </c>
      <c r="AP2150" s="11" t="n">
        <v>8</v>
      </c>
      <c r="AQ2150" s="11" t="n">
        <v>0</v>
      </c>
      <c r="AR2150" s="13" t="n">
        <v>0.0714285714285714</v>
      </c>
      <c r="AS2150" s="13" t="n">
        <v>0</v>
      </c>
      <c r="AT2150" s="14" t="n">
        <f aca="false">SUMIFS(시도_소아과개폐업!$C$5:$C$293,시도_소아과개폐업!$A$5:$A$293,$D2150,시도_소아과개폐업!$B$5:$B$293,$B2150)</f>
        <v>105</v>
      </c>
      <c r="AU2150" s="14" t="n">
        <f aca="false">SUMIFS(시도_소아과개폐업!$D$5:$D$293,시도_소아과개폐업!$A$5:$A$293,$D2150,시도_소아과개폐업!$B$5:$B$293,$B2150)</f>
        <v>79</v>
      </c>
      <c r="AV2150" s="14" t="n">
        <f aca="false">SUMIFS(시도_소아과개폐업!$F$5:$F$293,시도_소아과개폐업!$A$5:$A$293,$D2150,시도_소아과개폐업!$B$5:$B$293,$B2150)</f>
        <v>26</v>
      </c>
      <c r="AW2150" s="15" t="n">
        <f aca="false">SUMIFS(시도_소아과개폐업!$G$5:$G$293,시도_소아과개폐업!$A$5:$A$293,$D2150,시도_소아과개폐업!$B$5:$B$293,$B2150)</f>
        <v>0.112535612535613</v>
      </c>
      <c r="AX2150" s="14" t="n">
        <f aca="false">SUMIFS(시도_소아과개폐업!$H$5:$H$293,시도_소아과개폐업!$A$5:$A$293,$D2150,시도_소아과개폐업!$B$5:$B$293,$B2150)</f>
        <v>247</v>
      </c>
      <c r="AY2150" s="14" t="n">
        <f aca="false">SUMIFS(시군구_병원급!$E$5:$E$3668,시군구_병원급!$A$5:$A$3668,$A2150,시군구_병원급!$D$5:$D$3668,$D2150)</f>
        <v>3</v>
      </c>
      <c r="AZ2150" s="14" t="n">
        <f aca="false">SUMIFS(시군구_병원급!$F$5:$F$3668,시군구_병원급!$A$5:$A$3668,$A2150,시군구_병원급!$D$5:$D$3668,$D2150)</f>
        <v>1</v>
      </c>
      <c r="BA2150" s="14" t="n">
        <f aca="false">SUMIFS(시군구_병원급!$G$5:$G$3668,시군구_병원급!$A$5:$A$3668,$A2150,시군구_병원급!$D$5:$D$3668,$D2150)</f>
        <v>9</v>
      </c>
      <c r="BB2150" s="14" t="n">
        <f aca="false">SUMIFS(시군구_병원급!$H$5:$H$3668,시군구_병원급!$A$5:$A$3668,$A2150,시군구_병원급!$D$5:$D$3668,$D2150)</f>
        <v>16</v>
      </c>
      <c r="BC2150" s="16" t="n">
        <f aca="false">K2150+AY2150</f>
        <v>15</v>
      </c>
      <c r="BD2150" s="17" t="n">
        <f aca="false">IF(E2150=0,"",(K2150+AY2150)/E2150*1000)</f>
        <v>2.86478227654698</v>
      </c>
      <c r="BE2150" s="16" t="n">
        <f aca="false">AY2150-SUMIFS(시군구_병원급!$E$5:$E$3668,시군구_병원급!$A$5:$A$3668,$A2150,시군구_병원급!$D$5:$D$3668,$D2150-3)</f>
        <v>0</v>
      </c>
      <c r="BF2150" s="16" t="n">
        <f aca="false">IF(AY2150=0,1,0)</f>
        <v>0</v>
      </c>
      <c r="BG2150" s="16" t="n">
        <f aca="false">IF(K2150+AY2150=0,1,0)</f>
        <v>0</v>
      </c>
      <c r="BH2150" s="16" t="n">
        <f aca="false">AF2150+AG2150+AH2150</f>
        <v>2</v>
      </c>
      <c r="BI2150" s="18" t="n">
        <f aca="false">IF(H2150=0,"",BH2150/H2150)</f>
        <v>0.0192307692307692</v>
      </c>
      <c r="BJ2150" s="16" t="n">
        <f aca="false">IF(AP2150="","",AP2150+AN2150)</f>
        <v>8</v>
      </c>
    </row>
    <row r="2151" customFormat="false" ht="15" hidden="false" customHeight="true" outlineLevel="0" collapsed="false">
      <c r="A2151" s="9" t="s">
        <v>226</v>
      </c>
      <c r="B2151" s="10" t="s">
        <v>202</v>
      </c>
      <c r="C2151" s="10" t="s">
        <v>227</v>
      </c>
      <c r="D2151" s="9" t="n">
        <v>2025</v>
      </c>
      <c r="E2151" s="11" t="n">
        <v>23118</v>
      </c>
      <c r="F2151" s="11" t="n">
        <v>3576</v>
      </c>
      <c r="G2151" s="11" t="n">
        <v>3557</v>
      </c>
      <c r="H2151" s="11" t="n">
        <v>433</v>
      </c>
      <c r="I2151" s="11" t="n">
        <v>19848</v>
      </c>
      <c r="J2151" s="11" t="n">
        <v>13717</v>
      </c>
      <c r="K2151" s="11" t="n">
        <v>39</v>
      </c>
      <c r="L2151" s="12" t="n">
        <v>18.7299939441128</v>
      </c>
      <c r="M2151" s="12" t="n">
        <v>1.68699714508175</v>
      </c>
      <c r="N2151" s="13" t="n">
        <v>0.691102378073358</v>
      </c>
      <c r="O2151" s="13" t="n">
        <v>0.858551777835453</v>
      </c>
      <c r="P2151" s="13" t="n">
        <v>0.153862790898867</v>
      </c>
      <c r="Q2151" s="13" t="n">
        <v>-0.209154351395731</v>
      </c>
      <c r="R2151" s="13" t="n">
        <v>-0.0144084233859795</v>
      </c>
      <c r="S2151" s="11" t="n">
        <v>3</v>
      </c>
      <c r="T2151" s="13" t="n">
        <v>-0.0688172043010753</v>
      </c>
      <c r="U2151" s="13" t="n">
        <v>-0.0656686908628725</v>
      </c>
      <c r="V2151" s="11" t="n">
        <v>0</v>
      </c>
      <c r="W2151" s="13"/>
      <c r="X2151" s="11"/>
      <c r="Y2151" s="11"/>
      <c r="Z2151" s="11"/>
      <c r="AA2151" s="11"/>
      <c r="AB2151" s="10" t="s">
        <v>516</v>
      </c>
      <c r="AC2151" s="11" t="n">
        <v>98</v>
      </c>
      <c r="AD2151" s="11" t="n">
        <v>155</v>
      </c>
      <c r="AE2151" s="11" t="n">
        <v>165</v>
      </c>
      <c r="AF2151" s="11" t="n">
        <v>5</v>
      </c>
      <c r="AG2151" s="11" t="n">
        <v>8</v>
      </c>
      <c r="AH2151" s="11" t="n">
        <v>2</v>
      </c>
      <c r="AI2151" s="13" t="n">
        <v>0.226327944572748</v>
      </c>
      <c r="AJ2151" s="13" t="n">
        <v>0.35796766743649</v>
      </c>
      <c r="AK2151" s="13" t="n">
        <v>0.381062355658199</v>
      </c>
      <c r="AL2151" s="13" t="n">
        <v>0.0115473441108545</v>
      </c>
      <c r="AM2151" s="13" t="n">
        <v>0.0184757505773672</v>
      </c>
      <c r="AN2151" s="11" t="n">
        <v>52</v>
      </c>
      <c r="AO2151" s="13" t="n">
        <v>0.107216494845361</v>
      </c>
      <c r="AP2151" s="11" t="n">
        <v>32</v>
      </c>
      <c r="AQ2151" s="11" t="n">
        <v>5</v>
      </c>
      <c r="AR2151" s="13" t="n">
        <v>0.0625</v>
      </c>
      <c r="AS2151" s="13" t="n">
        <v>0.009765625</v>
      </c>
      <c r="AT2151" s="14" t="n">
        <f aca="false">SUMIFS(시도_소아과개폐업!$C$5:$C$293,시도_소아과개폐업!$A$5:$A$293,$D2151,시도_소아과개폐업!$B$5:$B$293,$B2151)</f>
        <v>105</v>
      </c>
      <c r="AU2151" s="14" t="n">
        <f aca="false">SUMIFS(시도_소아과개폐업!$D$5:$D$293,시도_소아과개폐업!$A$5:$A$293,$D2151,시도_소아과개폐업!$B$5:$B$293,$B2151)</f>
        <v>79</v>
      </c>
      <c r="AV2151" s="14" t="n">
        <f aca="false">SUMIFS(시도_소아과개폐업!$F$5:$F$293,시도_소아과개폐업!$A$5:$A$293,$D2151,시도_소아과개폐업!$B$5:$B$293,$B2151)</f>
        <v>26</v>
      </c>
      <c r="AW2151" s="15" t="n">
        <f aca="false">SUMIFS(시도_소아과개폐업!$G$5:$G$293,시도_소아과개폐업!$A$5:$A$293,$D2151,시도_소아과개폐업!$B$5:$B$293,$B2151)</f>
        <v>0.112535612535613</v>
      </c>
      <c r="AX2151" s="14" t="n">
        <f aca="false">SUMIFS(시도_소아과개폐업!$H$5:$H$293,시도_소아과개폐업!$A$5:$A$293,$D2151,시도_소아과개폐업!$B$5:$B$293,$B2151)</f>
        <v>247</v>
      </c>
      <c r="AY2151" s="14" t="n">
        <f aca="false">SUMIFS(시군구_병원급!$E$5:$E$3668,시군구_병원급!$A$5:$A$3668,$A2151,시군구_병원급!$D$5:$D$3668,$D2151)</f>
        <v>13</v>
      </c>
      <c r="AZ2151" s="14" t="n">
        <f aca="false">SUMIFS(시군구_병원급!$F$5:$F$3668,시군구_병원급!$A$5:$A$3668,$A2151,시군구_병원급!$D$5:$D$3668,$D2151)</f>
        <v>2</v>
      </c>
      <c r="BA2151" s="14" t="n">
        <f aca="false">SUMIFS(시군구_병원급!$G$5:$G$3668,시군구_병원급!$A$5:$A$3668,$A2151,시군구_병원급!$D$5:$D$3668,$D2151)</f>
        <v>19</v>
      </c>
      <c r="BB2151" s="14" t="n">
        <f aca="false">SUMIFS(시군구_병원급!$H$5:$H$3668,시군구_병원급!$A$5:$A$3668,$A2151,시군구_병원급!$D$5:$D$3668,$D2151)</f>
        <v>44</v>
      </c>
      <c r="BC2151" s="16" t="n">
        <f aca="false">K2151+AY2151</f>
        <v>52</v>
      </c>
      <c r="BD2151" s="17" t="n">
        <f aca="false">IF(E2151=0,"",(K2151+AY2151)/E2151*1000)</f>
        <v>2.24932952677567</v>
      </c>
      <c r="BE2151" s="16" t="n">
        <f aca="false">AY2151-SUMIFS(시군구_병원급!$E$5:$E$3668,시군구_병원급!$A$5:$A$3668,$A2151,시군구_병원급!$D$5:$D$3668,$D2151-3)</f>
        <v>1</v>
      </c>
      <c r="BF2151" s="16" t="n">
        <f aca="false">IF(AY2151=0,1,0)</f>
        <v>0</v>
      </c>
      <c r="BG2151" s="16" t="n">
        <f aca="false">IF(K2151+AY2151=0,1,0)</f>
        <v>0</v>
      </c>
      <c r="BH2151" s="16" t="n">
        <f aca="false">AF2151+AG2151+AH2151</f>
        <v>15</v>
      </c>
      <c r="BI2151" s="18" t="n">
        <f aca="false">IF(H2151=0,"",BH2151/H2151)</f>
        <v>0.0346420323325635</v>
      </c>
      <c r="BJ2151" s="16" t="n">
        <f aca="false">IF(AP2151="","",AP2151+AN2151)</f>
        <v>84</v>
      </c>
    </row>
    <row r="2152" customFormat="false" ht="15" hidden="false" customHeight="true" outlineLevel="0" collapsed="false">
      <c r="A2152" s="9" t="s">
        <v>228</v>
      </c>
      <c r="B2152" s="10" t="s">
        <v>202</v>
      </c>
      <c r="C2152" s="10" t="s">
        <v>229</v>
      </c>
      <c r="D2152" s="9" t="n">
        <v>2025</v>
      </c>
      <c r="E2152" s="11" t="n">
        <v>9415</v>
      </c>
      <c r="F2152" s="11" t="n">
        <v>1526</v>
      </c>
      <c r="G2152" s="11" t="n">
        <v>1460</v>
      </c>
      <c r="H2152" s="11" t="n">
        <v>192</v>
      </c>
      <c r="I2152" s="11" t="n">
        <v>7940</v>
      </c>
      <c r="J2152" s="11" t="n">
        <v>5875</v>
      </c>
      <c r="K2152" s="11" t="n">
        <v>8</v>
      </c>
      <c r="L2152" s="12" t="n">
        <v>20.3929899097185</v>
      </c>
      <c r="M2152" s="12" t="n">
        <v>0.849707912904939</v>
      </c>
      <c r="N2152" s="13" t="n">
        <v>0.73992443324937</v>
      </c>
      <c r="O2152" s="13" t="n">
        <v>0.843335103558152</v>
      </c>
      <c r="P2152" s="13" t="n">
        <v>0.155071694105151</v>
      </c>
      <c r="Q2152" s="13" t="n">
        <v>-0.0249585749792874</v>
      </c>
      <c r="R2152" s="13" t="n">
        <v>0.119631901840491</v>
      </c>
      <c r="S2152" s="11" t="n">
        <v>1</v>
      </c>
      <c r="T2152" s="13" t="n">
        <v>-0.0153846153846153</v>
      </c>
      <c r="U2152" s="13" t="n">
        <v>-0.0606885129539808</v>
      </c>
      <c r="V2152" s="11" t="n">
        <v>0</v>
      </c>
      <c r="W2152" s="13"/>
      <c r="X2152" s="11"/>
      <c r="Y2152" s="11"/>
      <c r="Z2152" s="11"/>
      <c r="AA2152" s="11"/>
      <c r="AB2152" s="10" t="s">
        <v>516</v>
      </c>
      <c r="AC2152" s="11" t="n">
        <v>49</v>
      </c>
      <c r="AD2152" s="11" t="n">
        <v>40</v>
      </c>
      <c r="AE2152" s="11" t="n">
        <v>96</v>
      </c>
      <c r="AF2152" s="11" t="n">
        <v>4</v>
      </c>
      <c r="AG2152" s="11" t="n">
        <v>3</v>
      </c>
      <c r="AH2152" s="11" t="n">
        <v>0</v>
      </c>
      <c r="AI2152" s="13" t="n">
        <v>0.255208333333333</v>
      </c>
      <c r="AJ2152" s="13" t="n">
        <v>0.208333333333333</v>
      </c>
      <c r="AK2152" s="13" t="n">
        <v>0.5</v>
      </c>
      <c r="AL2152" s="13" t="n">
        <v>0.0208333333333333</v>
      </c>
      <c r="AM2152" s="13" t="n">
        <v>0.015625</v>
      </c>
      <c r="AN2152" s="11" t="n">
        <v>1</v>
      </c>
      <c r="AO2152" s="13" t="n">
        <v>0.00518134715025907</v>
      </c>
      <c r="AP2152" s="11" t="n">
        <v>15</v>
      </c>
      <c r="AQ2152" s="11" t="n">
        <v>13</v>
      </c>
      <c r="AR2152" s="13" t="n">
        <v>0.0769230769230769</v>
      </c>
      <c r="AS2152" s="13" t="n">
        <v>0.0666666666666667</v>
      </c>
      <c r="AT2152" s="14" t="n">
        <f aca="false">SUMIFS(시도_소아과개폐업!$C$5:$C$293,시도_소아과개폐업!$A$5:$A$293,$D2152,시도_소아과개폐업!$B$5:$B$293,$B2152)</f>
        <v>105</v>
      </c>
      <c r="AU2152" s="14" t="n">
        <f aca="false">SUMIFS(시도_소아과개폐업!$D$5:$D$293,시도_소아과개폐업!$A$5:$A$293,$D2152,시도_소아과개폐업!$B$5:$B$293,$B2152)</f>
        <v>79</v>
      </c>
      <c r="AV2152" s="14" t="n">
        <f aca="false">SUMIFS(시도_소아과개폐업!$F$5:$F$293,시도_소아과개폐업!$A$5:$A$293,$D2152,시도_소아과개폐업!$B$5:$B$293,$B2152)</f>
        <v>26</v>
      </c>
      <c r="AW2152" s="15" t="n">
        <f aca="false">SUMIFS(시도_소아과개폐업!$G$5:$G$293,시도_소아과개폐업!$A$5:$A$293,$D2152,시도_소아과개폐업!$B$5:$B$293,$B2152)</f>
        <v>0.112535612535613</v>
      </c>
      <c r="AX2152" s="14" t="n">
        <f aca="false">SUMIFS(시도_소아과개폐업!$H$5:$H$293,시도_소아과개폐업!$A$5:$A$293,$D2152,시도_소아과개폐업!$B$5:$B$293,$B2152)</f>
        <v>247</v>
      </c>
      <c r="AY2152" s="14" t="n">
        <f aca="false">SUMIFS(시군구_병원급!$E$5:$E$3668,시군구_병원급!$A$5:$A$3668,$A2152,시군구_병원급!$D$5:$D$3668,$D2152)</f>
        <v>7</v>
      </c>
      <c r="AZ2152" s="14" t="n">
        <f aca="false">SUMIFS(시군구_병원급!$F$5:$F$3668,시군구_병원급!$A$5:$A$3668,$A2152,시군구_병원급!$D$5:$D$3668,$D2152)</f>
        <v>1</v>
      </c>
      <c r="BA2152" s="14" t="n">
        <f aca="false">SUMIFS(시군구_병원급!$G$5:$G$3668,시군구_병원급!$A$5:$A$3668,$A2152,시군구_병원급!$D$5:$D$3668,$D2152)</f>
        <v>9</v>
      </c>
      <c r="BB2152" s="14" t="n">
        <f aca="false">SUMIFS(시군구_병원급!$H$5:$H$3668,시군구_병원급!$A$5:$A$3668,$A2152,시군구_병원급!$D$5:$D$3668,$D2152)</f>
        <v>15</v>
      </c>
      <c r="BC2152" s="16" t="n">
        <f aca="false">K2152+AY2152</f>
        <v>15</v>
      </c>
      <c r="BD2152" s="17" t="n">
        <f aca="false">IF(E2152=0,"",(K2152+AY2152)/E2152*1000)</f>
        <v>1.59320233669676</v>
      </c>
      <c r="BE2152" s="16" t="n">
        <f aca="false">AY2152-SUMIFS(시군구_병원급!$E$5:$E$3668,시군구_병원급!$A$5:$A$3668,$A2152,시군구_병원급!$D$5:$D$3668,$D2152-3)</f>
        <v>-1</v>
      </c>
      <c r="BF2152" s="16" t="n">
        <f aca="false">IF(AY2152=0,1,0)</f>
        <v>0</v>
      </c>
      <c r="BG2152" s="16" t="n">
        <f aca="false">IF(K2152+AY2152=0,1,0)</f>
        <v>0</v>
      </c>
      <c r="BH2152" s="16" t="n">
        <f aca="false">AF2152+AG2152+AH2152</f>
        <v>7</v>
      </c>
      <c r="BI2152" s="18" t="n">
        <f aca="false">IF(H2152=0,"",BH2152/H2152)</f>
        <v>0.0364583333333333</v>
      </c>
      <c r="BJ2152" s="16" t="n">
        <f aca="false">IF(AP2152="","",AP2152+AN2152)</f>
        <v>16</v>
      </c>
    </row>
    <row r="2153" customFormat="false" ht="15" hidden="false" customHeight="true" outlineLevel="0" collapsed="false">
      <c r="A2153" s="9" t="s">
        <v>230</v>
      </c>
      <c r="B2153" s="10" t="s">
        <v>202</v>
      </c>
      <c r="C2153" s="10" t="s">
        <v>231</v>
      </c>
      <c r="D2153" s="9" t="n">
        <v>2025</v>
      </c>
      <c r="E2153" s="11" t="n">
        <v>19807</v>
      </c>
      <c r="F2153" s="11" t="n">
        <v>2958</v>
      </c>
      <c r="G2153" s="11" t="n">
        <v>2910</v>
      </c>
      <c r="H2153" s="11" t="n">
        <v>390</v>
      </c>
      <c r="I2153" s="11" t="n">
        <v>18569</v>
      </c>
      <c r="J2153" s="11" t="n">
        <v>13475</v>
      </c>
      <c r="K2153" s="11" t="n">
        <v>34</v>
      </c>
      <c r="L2153" s="12" t="n">
        <v>19.6900085828243</v>
      </c>
      <c r="M2153" s="12" t="n">
        <v>1.71656485081032</v>
      </c>
      <c r="N2153" s="13" t="n">
        <v>0.725671818622435</v>
      </c>
      <c r="O2153" s="13" t="n">
        <v>0.937496844549907</v>
      </c>
      <c r="P2153" s="13" t="n">
        <v>0.146917756348766</v>
      </c>
      <c r="Q2153" s="13" t="n">
        <v>-0.164296865111177</v>
      </c>
      <c r="R2153" s="13" t="n">
        <v>-0.0894868585732165</v>
      </c>
      <c r="S2153" s="11" t="n">
        <v>3</v>
      </c>
      <c r="T2153" s="13" t="n">
        <v>-0.051094890510949</v>
      </c>
      <c r="U2153" s="13" t="n">
        <v>-0.0525537017194755</v>
      </c>
      <c r="V2153" s="11" t="n">
        <v>0</v>
      </c>
      <c r="W2153" s="13"/>
      <c r="X2153" s="11"/>
      <c r="Y2153" s="11"/>
      <c r="Z2153" s="11"/>
      <c r="AA2153" s="11"/>
      <c r="AB2153" s="10" t="s">
        <v>516</v>
      </c>
      <c r="AC2153" s="11" t="n">
        <v>94</v>
      </c>
      <c r="AD2153" s="11" t="n">
        <v>101</v>
      </c>
      <c r="AE2153" s="11" t="n">
        <v>185</v>
      </c>
      <c r="AF2153" s="11" t="n">
        <v>6</v>
      </c>
      <c r="AG2153" s="11" t="n">
        <v>4</v>
      </c>
      <c r="AH2153" s="11" t="n">
        <v>0</v>
      </c>
      <c r="AI2153" s="13" t="n">
        <v>0.241025641025641</v>
      </c>
      <c r="AJ2153" s="13" t="n">
        <v>0.258974358974359</v>
      </c>
      <c r="AK2153" s="13" t="n">
        <v>0.474358974358974</v>
      </c>
      <c r="AL2153" s="13" t="n">
        <v>0.0153846153846154</v>
      </c>
      <c r="AM2153" s="13" t="n">
        <v>0.0102564102564103</v>
      </c>
      <c r="AN2153" s="11" t="n">
        <v>4</v>
      </c>
      <c r="AO2153" s="13" t="n">
        <v>0.0101522842639594</v>
      </c>
      <c r="AP2153" s="11" t="n">
        <v>26</v>
      </c>
      <c r="AQ2153" s="11" t="n">
        <v>2</v>
      </c>
      <c r="AR2153" s="13" t="n">
        <v>0.062200956937799</v>
      </c>
      <c r="AS2153" s="13" t="n">
        <v>0.00478468899521531</v>
      </c>
      <c r="AT2153" s="14" t="n">
        <f aca="false">SUMIFS(시도_소아과개폐업!$C$5:$C$293,시도_소아과개폐업!$A$5:$A$293,$D2153,시도_소아과개폐업!$B$5:$B$293,$B2153)</f>
        <v>105</v>
      </c>
      <c r="AU2153" s="14" t="n">
        <f aca="false">SUMIFS(시도_소아과개폐업!$D$5:$D$293,시도_소아과개폐업!$A$5:$A$293,$D2153,시도_소아과개폐업!$B$5:$B$293,$B2153)</f>
        <v>79</v>
      </c>
      <c r="AV2153" s="14" t="n">
        <f aca="false">SUMIFS(시도_소아과개폐업!$F$5:$F$293,시도_소아과개폐업!$A$5:$A$293,$D2153,시도_소아과개폐업!$B$5:$B$293,$B2153)</f>
        <v>26</v>
      </c>
      <c r="AW2153" s="15" t="n">
        <f aca="false">SUMIFS(시도_소아과개폐업!$G$5:$G$293,시도_소아과개폐업!$A$5:$A$293,$D2153,시도_소아과개폐업!$B$5:$B$293,$B2153)</f>
        <v>0.112535612535613</v>
      </c>
      <c r="AX2153" s="14" t="n">
        <f aca="false">SUMIFS(시도_소아과개폐업!$H$5:$H$293,시도_소아과개폐업!$A$5:$A$293,$D2153,시도_소아과개폐업!$B$5:$B$293,$B2153)</f>
        <v>247</v>
      </c>
      <c r="AY2153" s="14" t="n">
        <f aca="false">SUMIFS(시군구_병원급!$E$5:$E$3668,시군구_병원급!$A$5:$A$3668,$A2153,시군구_병원급!$D$5:$D$3668,$D2153)</f>
        <v>5</v>
      </c>
      <c r="AZ2153" s="14" t="n">
        <f aca="false">SUMIFS(시군구_병원급!$F$5:$F$3668,시군구_병원급!$A$5:$A$3668,$A2153,시군구_병원급!$D$5:$D$3668,$D2153)</f>
        <v>3</v>
      </c>
      <c r="BA2153" s="14" t="n">
        <f aca="false">SUMIFS(시군구_병원급!$G$5:$G$3668,시군구_병원급!$A$5:$A$3668,$A2153,시군구_병원급!$D$5:$D$3668,$D2153)</f>
        <v>10</v>
      </c>
      <c r="BB2153" s="14" t="n">
        <f aca="false">SUMIFS(시군구_병원급!$H$5:$H$3668,시군구_병원급!$A$5:$A$3668,$A2153,시군구_병원급!$D$5:$D$3668,$D2153)</f>
        <v>41</v>
      </c>
      <c r="BC2153" s="16" t="n">
        <f aca="false">K2153+AY2153</f>
        <v>39</v>
      </c>
      <c r="BD2153" s="17" t="n">
        <f aca="false">IF(E2153=0,"",(K2153+AY2153)/E2153*1000)</f>
        <v>1.96900085828243</v>
      </c>
      <c r="BE2153" s="16" t="n">
        <f aca="false">AY2153-SUMIFS(시군구_병원급!$E$5:$E$3668,시군구_병원급!$A$5:$A$3668,$A2153,시군구_병원급!$D$5:$D$3668,$D2153-3)</f>
        <v>0</v>
      </c>
      <c r="BF2153" s="16" t="n">
        <f aca="false">IF(AY2153=0,1,0)</f>
        <v>0</v>
      </c>
      <c r="BG2153" s="16" t="n">
        <f aca="false">IF(K2153+AY2153=0,1,0)</f>
        <v>0</v>
      </c>
      <c r="BH2153" s="16" t="n">
        <f aca="false">AF2153+AG2153+AH2153</f>
        <v>10</v>
      </c>
      <c r="BI2153" s="18" t="n">
        <f aca="false">IF(H2153=0,"",BH2153/H2153)</f>
        <v>0.0256410256410256</v>
      </c>
      <c r="BJ2153" s="16" t="n">
        <f aca="false">IF(AP2153="","",AP2153+AN2153)</f>
        <v>30</v>
      </c>
    </row>
    <row r="2154" customFormat="false" ht="15" hidden="false" customHeight="true" outlineLevel="0" collapsed="false">
      <c r="A2154" s="9" t="s">
        <v>232</v>
      </c>
      <c r="B2154" s="10" t="s">
        <v>202</v>
      </c>
      <c r="C2154" s="10" t="s">
        <v>233</v>
      </c>
      <c r="D2154" s="9" t="n">
        <v>2025</v>
      </c>
      <c r="E2154" s="11" t="n">
        <v>6479</v>
      </c>
      <c r="F2154" s="11" t="n">
        <v>1123</v>
      </c>
      <c r="G2154" s="11" t="n">
        <v>1236</v>
      </c>
      <c r="H2154" s="11" t="n">
        <v>141</v>
      </c>
      <c r="I2154" s="11" t="n">
        <v>6236</v>
      </c>
      <c r="J2154" s="11" t="n">
        <v>4398</v>
      </c>
      <c r="K2154" s="11" t="n">
        <v>10</v>
      </c>
      <c r="L2154" s="12" t="n">
        <v>21.7626176879148</v>
      </c>
      <c r="M2154" s="12" t="n">
        <v>1.54344806297268</v>
      </c>
      <c r="N2154" s="13" t="n">
        <v>0.705259781911482</v>
      </c>
      <c r="O2154" s="13" t="n">
        <v>0.962494212069764</v>
      </c>
      <c r="P2154" s="13" t="n">
        <v>0.190770180583423</v>
      </c>
      <c r="Q2154" s="13" t="n">
        <v>-0.267495760316563</v>
      </c>
      <c r="R2154" s="13" t="n">
        <v>-0.192156862745098</v>
      </c>
      <c r="S2154" s="11" t="n">
        <v>0</v>
      </c>
      <c r="T2154" s="13" t="n">
        <v>-0.0472972972972973</v>
      </c>
      <c r="U2154" s="13" t="n">
        <v>-0.0475026729799909</v>
      </c>
      <c r="V2154" s="11" t="n">
        <v>0</v>
      </c>
      <c r="W2154" s="13"/>
      <c r="X2154" s="11"/>
      <c r="Y2154" s="11"/>
      <c r="Z2154" s="11"/>
      <c r="AA2154" s="11"/>
      <c r="AB2154" s="10" t="s">
        <v>516</v>
      </c>
      <c r="AC2154" s="11" t="n">
        <v>25</v>
      </c>
      <c r="AD2154" s="11" t="n">
        <v>47</v>
      </c>
      <c r="AE2154" s="11" t="n">
        <v>60</v>
      </c>
      <c r="AF2154" s="11" t="n">
        <v>6</v>
      </c>
      <c r="AG2154" s="11" t="n">
        <v>2</v>
      </c>
      <c r="AH2154" s="11" t="n">
        <v>1</v>
      </c>
      <c r="AI2154" s="13" t="n">
        <v>0.177304964539007</v>
      </c>
      <c r="AJ2154" s="13" t="n">
        <v>0.333333333333333</v>
      </c>
      <c r="AK2154" s="13" t="n">
        <v>0.425531914893617</v>
      </c>
      <c r="AL2154" s="13" t="n">
        <v>0.0425531914893617</v>
      </c>
      <c r="AM2154" s="13" t="n">
        <v>0.0141843971631206</v>
      </c>
      <c r="AN2154" s="11" t="n">
        <v>1</v>
      </c>
      <c r="AO2154" s="13" t="n">
        <v>0.00704225352112676</v>
      </c>
      <c r="AP2154" s="11" t="n">
        <v>8</v>
      </c>
      <c r="AQ2154" s="11" t="n">
        <v>1</v>
      </c>
      <c r="AR2154" s="13" t="n">
        <v>0.0536912751677852</v>
      </c>
      <c r="AS2154" s="13" t="n">
        <v>0.00671140939597315</v>
      </c>
      <c r="AT2154" s="14" t="n">
        <f aca="false">SUMIFS(시도_소아과개폐업!$C$5:$C$293,시도_소아과개폐업!$A$5:$A$293,$D2154,시도_소아과개폐업!$B$5:$B$293,$B2154)</f>
        <v>105</v>
      </c>
      <c r="AU2154" s="14" t="n">
        <f aca="false">SUMIFS(시도_소아과개폐업!$D$5:$D$293,시도_소아과개폐업!$A$5:$A$293,$D2154,시도_소아과개폐업!$B$5:$B$293,$B2154)</f>
        <v>79</v>
      </c>
      <c r="AV2154" s="14" t="n">
        <f aca="false">SUMIFS(시도_소아과개폐업!$F$5:$F$293,시도_소아과개폐업!$A$5:$A$293,$D2154,시도_소아과개폐업!$B$5:$B$293,$B2154)</f>
        <v>26</v>
      </c>
      <c r="AW2154" s="15" t="n">
        <f aca="false">SUMIFS(시도_소아과개폐업!$G$5:$G$293,시도_소아과개폐업!$A$5:$A$293,$D2154,시도_소아과개폐업!$B$5:$B$293,$B2154)</f>
        <v>0.112535612535613</v>
      </c>
      <c r="AX2154" s="14" t="n">
        <f aca="false">SUMIFS(시도_소아과개폐업!$H$5:$H$293,시도_소아과개폐업!$A$5:$A$293,$D2154,시도_소아과개폐업!$B$5:$B$293,$B2154)</f>
        <v>247</v>
      </c>
      <c r="AY2154" s="14" t="n">
        <f aca="false">SUMIFS(시군구_병원급!$E$5:$E$3668,시군구_병원급!$A$5:$A$3668,$A2154,시군구_병원급!$D$5:$D$3668,$D2154)</f>
        <v>6</v>
      </c>
      <c r="AZ2154" s="14" t="n">
        <f aca="false">SUMIFS(시군구_병원급!$F$5:$F$3668,시군구_병원급!$A$5:$A$3668,$A2154,시군구_병원급!$D$5:$D$3668,$D2154)</f>
        <v>2</v>
      </c>
      <c r="BA2154" s="14" t="n">
        <f aca="false">SUMIFS(시군구_병원급!$G$5:$G$3668,시군구_병원급!$A$5:$A$3668,$A2154,시군구_병원급!$D$5:$D$3668,$D2154)</f>
        <v>6</v>
      </c>
      <c r="BB2154" s="14" t="n">
        <f aca="false">SUMIFS(시군구_병원급!$H$5:$H$3668,시군구_병원급!$A$5:$A$3668,$A2154,시군구_병원급!$D$5:$D$3668,$D2154)</f>
        <v>13</v>
      </c>
      <c r="BC2154" s="16" t="n">
        <f aca="false">K2154+AY2154</f>
        <v>16</v>
      </c>
      <c r="BD2154" s="17" t="n">
        <f aca="false">IF(E2154=0,"",(K2154+AY2154)/E2154*1000)</f>
        <v>2.46951690075629</v>
      </c>
      <c r="BE2154" s="16" t="n">
        <f aca="false">AY2154-SUMIFS(시군구_병원급!$E$5:$E$3668,시군구_병원급!$A$5:$A$3668,$A2154,시군구_병원급!$D$5:$D$3668,$D2154-3)</f>
        <v>0</v>
      </c>
      <c r="BF2154" s="16" t="n">
        <f aca="false">IF(AY2154=0,1,0)</f>
        <v>0</v>
      </c>
      <c r="BG2154" s="16" t="n">
        <f aca="false">IF(K2154+AY2154=0,1,0)</f>
        <v>0</v>
      </c>
      <c r="BH2154" s="16" t="n">
        <f aca="false">AF2154+AG2154+AH2154</f>
        <v>9</v>
      </c>
      <c r="BI2154" s="18" t="n">
        <f aca="false">IF(H2154=0,"",BH2154/H2154)</f>
        <v>0.0638297872340426</v>
      </c>
      <c r="BJ2154" s="16" t="n">
        <f aca="false">IF(AP2154="","",AP2154+AN2154)</f>
        <v>9</v>
      </c>
    </row>
    <row r="2155" customFormat="false" ht="15" hidden="false" customHeight="true" outlineLevel="0" collapsed="false">
      <c r="A2155" s="9" t="s">
        <v>234</v>
      </c>
      <c r="B2155" s="10" t="s">
        <v>202</v>
      </c>
      <c r="C2155" s="10" t="s">
        <v>235</v>
      </c>
      <c r="D2155" s="9" t="n">
        <v>2025</v>
      </c>
      <c r="E2155" s="11" t="n">
        <v>6438</v>
      </c>
      <c r="F2155" s="11" t="n">
        <v>1092</v>
      </c>
      <c r="G2155" s="11" t="n">
        <v>1033</v>
      </c>
      <c r="H2155" s="11" t="n">
        <v>97</v>
      </c>
      <c r="I2155" s="11" t="n">
        <v>4674</v>
      </c>
      <c r="J2155" s="11" t="n">
        <v>3787</v>
      </c>
      <c r="K2155" s="11" t="n">
        <v>8</v>
      </c>
      <c r="L2155" s="12" t="n">
        <v>15.0667909288599</v>
      </c>
      <c r="M2155" s="12" t="n">
        <v>1.24262193227711</v>
      </c>
      <c r="N2155" s="13" t="n">
        <v>0.810226786478391</v>
      </c>
      <c r="O2155" s="13" t="n">
        <v>0.726001863932899</v>
      </c>
      <c r="P2155" s="13" t="n">
        <v>0.160453557005281</v>
      </c>
      <c r="Q2155" s="13" t="n">
        <v>0.0198004118485664</v>
      </c>
      <c r="R2155" s="13" t="n">
        <v>0.109559613319012</v>
      </c>
      <c r="S2155" s="11" t="n">
        <v>1</v>
      </c>
      <c r="T2155" s="13" t="n">
        <v>-0.058252427184466</v>
      </c>
      <c r="U2155" s="13" t="n">
        <v>-0.0396548181631395</v>
      </c>
      <c r="V2155" s="11" t="n">
        <v>0</v>
      </c>
      <c r="W2155" s="13"/>
      <c r="X2155" s="11"/>
      <c r="Y2155" s="11"/>
      <c r="Z2155" s="11"/>
      <c r="AA2155" s="11"/>
      <c r="AB2155" s="10" t="s">
        <v>516</v>
      </c>
      <c r="AC2155" s="11" t="n">
        <v>27</v>
      </c>
      <c r="AD2155" s="11" t="n">
        <v>19</v>
      </c>
      <c r="AE2155" s="11" t="n">
        <v>39</v>
      </c>
      <c r="AF2155" s="11" t="n">
        <v>4</v>
      </c>
      <c r="AG2155" s="11" t="n">
        <v>5</v>
      </c>
      <c r="AH2155" s="11" t="n">
        <v>3</v>
      </c>
      <c r="AI2155" s="13" t="n">
        <v>0.278350515463918</v>
      </c>
      <c r="AJ2155" s="13" t="n">
        <v>0.195876288659794</v>
      </c>
      <c r="AK2155" s="13" t="n">
        <v>0.402061855670103</v>
      </c>
      <c r="AL2155" s="13" t="n">
        <v>0.0412371134020619</v>
      </c>
      <c r="AM2155" s="13" t="n">
        <v>0.0515463917525773</v>
      </c>
      <c r="AN2155" s="11" t="n">
        <v>1</v>
      </c>
      <c r="AO2155" s="13" t="n">
        <v>0.0102040816326531</v>
      </c>
      <c r="AP2155" s="11" t="n">
        <v>8</v>
      </c>
      <c r="AQ2155" s="11" t="n">
        <v>2</v>
      </c>
      <c r="AR2155" s="13" t="n">
        <v>0.0769230769230769</v>
      </c>
      <c r="AS2155" s="13" t="n">
        <v>0.0192307692307692</v>
      </c>
      <c r="AT2155" s="14" t="n">
        <f aca="false">SUMIFS(시도_소아과개폐업!$C$5:$C$293,시도_소아과개폐업!$A$5:$A$293,$D2155,시도_소아과개폐업!$B$5:$B$293,$B2155)</f>
        <v>105</v>
      </c>
      <c r="AU2155" s="14" t="n">
        <f aca="false">SUMIFS(시도_소아과개폐업!$D$5:$D$293,시도_소아과개폐업!$A$5:$A$293,$D2155,시도_소아과개폐업!$B$5:$B$293,$B2155)</f>
        <v>79</v>
      </c>
      <c r="AV2155" s="14" t="n">
        <f aca="false">SUMIFS(시도_소아과개폐업!$F$5:$F$293,시도_소아과개폐업!$A$5:$A$293,$D2155,시도_소아과개폐업!$B$5:$B$293,$B2155)</f>
        <v>26</v>
      </c>
      <c r="AW2155" s="15" t="n">
        <f aca="false">SUMIFS(시도_소아과개폐업!$G$5:$G$293,시도_소아과개폐업!$A$5:$A$293,$D2155,시도_소아과개폐업!$B$5:$B$293,$B2155)</f>
        <v>0.112535612535613</v>
      </c>
      <c r="AX2155" s="14" t="n">
        <f aca="false">SUMIFS(시도_소아과개폐업!$H$5:$H$293,시도_소아과개폐업!$A$5:$A$293,$D2155,시도_소아과개폐업!$B$5:$B$293,$B2155)</f>
        <v>247</v>
      </c>
      <c r="AY2155" s="14" t="n">
        <f aca="false">SUMIFS(시군구_병원급!$E$5:$E$3668,시군구_병원급!$A$5:$A$3668,$A2155,시군구_병원급!$D$5:$D$3668,$D2155)</f>
        <v>2</v>
      </c>
      <c r="AZ2155" s="14" t="n">
        <f aca="false">SUMIFS(시군구_병원급!$F$5:$F$3668,시군구_병원급!$A$5:$A$3668,$A2155,시군구_병원급!$D$5:$D$3668,$D2155)</f>
        <v>0</v>
      </c>
      <c r="BA2155" s="14" t="n">
        <f aca="false">SUMIFS(시군구_병원급!$G$5:$G$3668,시군구_병원급!$A$5:$A$3668,$A2155,시군구_병원급!$D$5:$D$3668,$D2155)</f>
        <v>1</v>
      </c>
      <c r="BB2155" s="14" t="n">
        <f aca="false">SUMIFS(시군구_병원급!$H$5:$H$3668,시군구_병원급!$A$5:$A$3668,$A2155,시군구_병원급!$D$5:$D$3668,$D2155)</f>
        <v>7</v>
      </c>
      <c r="BC2155" s="16" t="n">
        <f aca="false">K2155+AY2155</f>
        <v>10</v>
      </c>
      <c r="BD2155" s="17" t="n">
        <f aca="false">IF(E2155=0,"",(K2155+AY2155)/E2155*1000)</f>
        <v>1.55327741534638</v>
      </c>
      <c r="BE2155" s="16" t="n">
        <f aca="false">AY2155-SUMIFS(시군구_병원급!$E$5:$E$3668,시군구_병원급!$A$5:$A$3668,$A2155,시군구_병원급!$D$5:$D$3668,$D2155-3)</f>
        <v>-1</v>
      </c>
      <c r="BF2155" s="16" t="n">
        <f aca="false">IF(AY2155=0,1,0)</f>
        <v>0</v>
      </c>
      <c r="BG2155" s="16" t="n">
        <f aca="false">IF(K2155+AY2155=0,1,0)</f>
        <v>0</v>
      </c>
      <c r="BH2155" s="16" t="n">
        <f aca="false">AF2155+AG2155+AH2155</f>
        <v>12</v>
      </c>
      <c r="BI2155" s="18" t="n">
        <f aca="false">IF(H2155=0,"",BH2155/H2155)</f>
        <v>0.123711340206186</v>
      </c>
      <c r="BJ2155" s="16" t="n">
        <f aca="false">IF(AP2155="","",AP2155+AN2155)</f>
        <v>9</v>
      </c>
    </row>
    <row r="2156" customFormat="false" ht="15" hidden="false" customHeight="true" outlineLevel="0" collapsed="false">
      <c r="A2156" s="9" t="s">
        <v>236</v>
      </c>
      <c r="B2156" s="10" t="s">
        <v>202</v>
      </c>
      <c r="C2156" s="10" t="s">
        <v>237</v>
      </c>
      <c r="D2156" s="9" t="n">
        <v>2025</v>
      </c>
      <c r="E2156" s="11" t="n">
        <v>13402</v>
      </c>
      <c r="F2156" s="11" t="n">
        <v>2091</v>
      </c>
      <c r="G2156" s="11" t="n">
        <v>2075</v>
      </c>
      <c r="H2156" s="11" t="n">
        <v>209</v>
      </c>
      <c r="I2156" s="11" t="n">
        <v>10112</v>
      </c>
      <c r="J2156" s="11" t="n">
        <v>7903</v>
      </c>
      <c r="K2156" s="11" t="n">
        <v>25</v>
      </c>
      <c r="L2156" s="12" t="n">
        <v>15.5946873600955</v>
      </c>
      <c r="M2156" s="12" t="n">
        <v>1.86539322489181</v>
      </c>
      <c r="N2156" s="13" t="n">
        <v>0.78154667721519</v>
      </c>
      <c r="O2156" s="13" t="n">
        <v>0.754514251604238</v>
      </c>
      <c r="P2156" s="13" t="n">
        <v>0.15482763766602</v>
      </c>
      <c r="Q2156" s="13" t="n">
        <v>-0.194688138444898</v>
      </c>
      <c r="R2156" s="13" t="n">
        <v>-0.079005770084332</v>
      </c>
      <c r="S2156" s="11" t="n">
        <v>1</v>
      </c>
      <c r="T2156" s="13" t="n">
        <v>-0.0585585585585585</v>
      </c>
      <c r="U2156" s="13" t="n">
        <v>-0.0543346114280371</v>
      </c>
      <c r="V2156" s="11" t="n">
        <v>0</v>
      </c>
      <c r="W2156" s="13"/>
      <c r="X2156" s="11"/>
      <c r="Y2156" s="11"/>
      <c r="Z2156" s="11"/>
      <c r="AA2156" s="11"/>
      <c r="AB2156" s="10" t="s">
        <v>516</v>
      </c>
      <c r="AC2156" s="11" t="n">
        <v>68</v>
      </c>
      <c r="AD2156" s="11" t="n">
        <v>51</v>
      </c>
      <c r="AE2156" s="11" t="n">
        <v>82</v>
      </c>
      <c r="AF2156" s="11" t="n">
        <v>4</v>
      </c>
      <c r="AG2156" s="11" t="n">
        <v>0</v>
      </c>
      <c r="AH2156" s="11" t="n">
        <v>4</v>
      </c>
      <c r="AI2156" s="13" t="n">
        <v>0.325358851674641</v>
      </c>
      <c r="AJ2156" s="13" t="n">
        <v>0.244019138755981</v>
      </c>
      <c r="AK2156" s="13" t="n">
        <v>0.392344497607656</v>
      </c>
      <c r="AL2156" s="13" t="n">
        <v>0.0191387559808612</v>
      </c>
      <c r="AM2156" s="13" t="n">
        <v>0</v>
      </c>
      <c r="AN2156" s="11" t="n">
        <v>1</v>
      </c>
      <c r="AO2156" s="13" t="n">
        <v>0.00476190476190476</v>
      </c>
      <c r="AP2156" s="11" t="n">
        <v>13</v>
      </c>
      <c r="AQ2156" s="11" t="n">
        <v>0</v>
      </c>
      <c r="AR2156" s="13" t="n">
        <v>0.0582959641255605</v>
      </c>
      <c r="AS2156" s="13" t="n">
        <v>0</v>
      </c>
      <c r="AT2156" s="14" t="n">
        <f aca="false">SUMIFS(시도_소아과개폐업!$C$5:$C$293,시도_소아과개폐업!$A$5:$A$293,$D2156,시도_소아과개폐업!$B$5:$B$293,$B2156)</f>
        <v>105</v>
      </c>
      <c r="AU2156" s="14" t="n">
        <f aca="false">SUMIFS(시도_소아과개폐업!$D$5:$D$293,시도_소아과개폐업!$A$5:$A$293,$D2156,시도_소아과개폐업!$B$5:$B$293,$B2156)</f>
        <v>79</v>
      </c>
      <c r="AV2156" s="14" t="n">
        <f aca="false">SUMIFS(시도_소아과개폐업!$F$5:$F$293,시도_소아과개폐업!$A$5:$A$293,$D2156,시도_소아과개폐업!$B$5:$B$293,$B2156)</f>
        <v>26</v>
      </c>
      <c r="AW2156" s="15" t="n">
        <f aca="false">SUMIFS(시도_소아과개폐업!$G$5:$G$293,시도_소아과개폐업!$A$5:$A$293,$D2156,시도_소아과개폐업!$B$5:$B$293,$B2156)</f>
        <v>0.112535612535613</v>
      </c>
      <c r="AX2156" s="14" t="n">
        <f aca="false">SUMIFS(시도_소아과개폐업!$H$5:$H$293,시도_소아과개폐업!$A$5:$A$293,$D2156,시도_소아과개폐업!$B$5:$B$293,$B2156)</f>
        <v>247</v>
      </c>
      <c r="AY2156" s="14" t="n">
        <f aca="false">SUMIFS(시군구_병원급!$E$5:$E$3668,시군구_병원급!$A$5:$A$3668,$A2156,시군구_병원급!$D$5:$D$3668,$D2156)</f>
        <v>4</v>
      </c>
      <c r="AZ2156" s="14" t="n">
        <f aca="false">SUMIFS(시군구_병원급!$F$5:$F$3668,시군구_병원급!$A$5:$A$3668,$A2156,시군구_병원급!$D$5:$D$3668,$D2156)</f>
        <v>0</v>
      </c>
      <c r="BA2156" s="14" t="n">
        <f aca="false">SUMIFS(시군구_병원급!$G$5:$G$3668,시군구_병원급!$A$5:$A$3668,$A2156,시군구_병원급!$D$5:$D$3668,$D2156)</f>
        <v>9</v>
      </c>
      <c r="BB2156" s="14" t="n">
        <f aca="false">SUMIFS(시군구_병원급!$H$5:$H$3668,시군구_병원급!$A$5:$A$3668,$A2156,시군구_병원급!$D$5:$D$3668,$D2156)</f>
        <v>18</v>
      </c>
      <c r="BC2156" s="16" t="n">
        <f aca="false">K2156+AY2156</f>
        <v>29</v>
      </c>
      <c r="BD2156" s="17" t="n">
        <f aca="false">IF(E2156=0,"",(K2156+AY2156)/E2156*1000)</f>
        <v>2.1638561408745</v>
      </c>
      <c r="BE2156" s="16" t="n">
        <f aca="false">AY2156-SUMIFS(시군구_병원급!$E$5:$E$3668,시군구_병원급!$A$5:$A$3668,$A2156,시군구_병원급!$D$5:$D$3668,$D2156-3)</f>
        <v>2</v>
      </c>
      <c r="BF2156" s="16" t="n">
        <f aca="false">IF(AY2156=0,1,0)</f>
        <v>0</v>
      </c>
      <c r="BG2156" s="16" t="n">
        <f aca="false">IF(K2156+AY2156=0,1,0)</f>
        <v>0</v>
      </c>
      <c r="BH2156" s="16" t="n">
        <f aca="false">AF2156+AG2156+AH2156</f>
        <v>8</v>
      </c>
      <c r="BI2156" s="18" t="n">
        <f aca="false">IF(H2156=0,"",BH2156/H2156)</f>
        <v>0.0382775119617225</v>
      </c>
      <c r="BJ2156" s="16" t="n">
        <f aca="false">IF(AP2156="","",AP2156+AN2156)</f>
        <v>14</v>
      </c>
    </row>
    <row r="2157" customFormat="false" ht="15" hidden="false" customHeight="true" outlineLevel="0" collapsed="false">
      <c r="A2157" s="9" t="s">
        <v>238</v>
      </c>
      <c r="B2157" s="10" t="s">
        <v>202</v>
      </c>
      <c r="C2157" s="10" t="s">
        <v>239</v>
      </c>
      <c r="D2157" s="9" t="n">
        <v>2025</v>
      </c>
      <c r="E2157" s="11" t="n">
        <v>36820</v>
      </c>
      <c r="F2157" s="11" t="n">
        <v>5883</v>
      </c>
      <c r="G2157" s="11" t="n">
        <v>5764</v>
      </c>
      <c r="H2157" s="11" t="n">
        <v>600</v>
      </c>
      <c r="I2157" s="11" t="n">
        <v>30852</v>
      </c>
      <c r="J2157" s="11" t="n">
        <v>22595</v>
      </c>
      <c r="K2157" s="11" t="n">
        <v>55</v>
      </c>
      <c r="L2157" s="12" t="n">
        <v>16.2954915806627</v>
      </c>
      <c r="M2157" s="12" t="n">
        <v>1.49375339489408</v>
      </c>
      <c r="N2157" s="13" t="n">
        <v>0.732367431608972</v>
      </c>
      <c r="O2157" s="13" t="n">
        <v>0.837914177077675</v>
      </c>
      <c r="P2157" s="13" t="n">
        <v>0.1565453557849</v>
      </c>
      <c r="Q2157" s="13" t="n">
        <v>-0.138229649393812</v>
      </c>
      <c r="R2157" s="13" t="n">
        <v>0.0128272711298541</v>
      </c>
      <c r="S2157" s="11" t="n">
        <v>-3</v>
      </c>
      <c r="T2157" s="13" t="n">
        <v>-0.0369181380417335</v>
      </c>
      <c r="U2157" s="13" t="n">
        <v>-0.0227740648063096</v>
      </c>
      <c r="V2157" s="11" t="n">
        <v>0</v>
      </c>
      <c r="W2157" s="13"/>
      <c r="X2157" s="11"/>
      <c r="Y2157" s="11"/>
      <c r="Z2157" s="11"/>
      <c r="AA2157" s="11"/>
      <c r="AB2157" s="10" t="s">
        <v>516</v>
      </c>
      <c r="AC2157" s="11" t="n">
        <v>72</v>
      </c>
      <c r="AD2157" s="11" t="n">
        <v>227</v>
      </c>
      <c r="AE2157" s="11" t="n">
        <v>254</v>
      </c>
      <c r="AF2157" s="11" t="n">
        <v>28</v>
      </c>
      <c r="AG2157" s="11" t="n">
        <v>10</v>
      </c>
      <c r="AH2157" s="11" t="n">
        <v>9</v>
      </c>
      <c r="AI2157" s="13" t="n">
        <v>0.12</v>
      </c>
      <c r="AJ2157" s="13" t="n">
        <v>0.378333333333333</v>
      </c>
      <c r="AK2157" s="13" t="n">
        <v>0.423333333333333</v>
      </c>
      <c r="AL2157" s="13" t="n">
        <v>0.0466666666666667</v>
      </c>
      <c r="AM2157" s="13" t="n">
        <v>0.0166666666666667</v>
      </c>
      <c r="AN2157" s="11" t="n">
        <v>2</v>
      </c>
      <c r="AO2157" s="13" t="n">
        <v>0.00332225913621263</v>
      </c>
      <c r="AP2157" s="11" t="n">
        <v>58</v>
      </c>
      <c r="AQ2157" s="11" t="n">
        <v>34</v>
      </c>
      <c r="AR2157" s="13" t="n">
        <v>0.0928</v>
      </c>
      <c r="AS2157" s="13" t="n">
        <v>0.0544</v>
      </c>
      <c r="AT2157" s="14" t="n">
        <f aca="false">SUMIFS(시도_소아과개폐업!$C$5:$C$293,시도_소아과개폐업!$A$5:$A$293,$D2157,시도_소아과개폐업!$B$5:$B$293,$B2157)</f>
        <v>105</v>
      </c>
      <c r="AU2157" s="14" t="n">
        <f aca="false">SUMIFS(시도_소아과개폐업!$D$5:$D$293,시도_소아과개폐업!$A$5:$A$293,$D2157,시도_소아과개폐업!$B$5:$B$293,$B2157)</f>
        <v>79</v>
      </c>
      <c r="AV2157" s="14" t="n">
        <f aca="false">SUMIFS(시도_소아과개폐업!$F$5:$F$293,시도_소아과개폐업!$A$5:$A$293,$D2157,시도_소아과개폐업!$B$5:$B$293,$B2157)</f>
        <v>26</v>
      </c>
      <c r="AW2157" s="15" t="n">
        <f aca="false">SUMIFS(시도_소아과개폐업!$G$5:$G$293,시도_소아과개폐업!$A$5:$A$293,$D2157,시도_소아과개폐업!$B$5:$B$293,$B2157)</f>
        <v>0.112535612535613</v>
      </c>
      <c r="AX2157" s="14" t="n">
        <f aca="false">SUMIFS(시도_소아과개폐업!$H$5:$H$293,시도_소아과개폐업!$A$5:$A$293,$D2157,시도_소아과개폐업!$B$5:$B$293,$B2157)</f>
        <v>247</v>
      </c>
      <c r="AY2157" s="14" t="n">
        <f aca="false">SUMIFS(시군구_병원급!$E$5:$E$3668,시군구_병원급!$A$5:$A$3668,$A2157,시군구_병원급!$D$5:$D$3668,$D2157)</f>
        <v>12</v>
      </c>
      <c r="AZ2157" s="14" t="n">
        <f aca="false">SUMIFS(시군구_병원급!$F$5:$F$3668,시군구_병원급!$A$5:$A$3668,$A2157,시군구_병원급!$D$5:$D$3668,$D2157)</f>
        <v>3</v>
      </c>
      <c r="BA2157" s="14" t="n">
        <f aca="false">SUMIFS(시군구_병원급!$G$5:$G$3668,시군구_병원급!$A$5:$A$3668,$A2157,시군구_병원급!$D$5:$D$3668,$D2157)</f>
        <v>28</v>
      </c>
      <c r="BB2157" s="14" t="n">
        <f aca="false">SUMIFS(시군구_병원급!$H$5:$H$3668,시군구_병원급!$A$5:$A$3668,$A2157,시군구_병원급!$D$5:$D$3668,$D2157)</f>
        <v>58</v>
      </c>
      <c r="BC2157" s="16" t="n">
        <f aca="false">K2157+AY2157</f>
        <v>67</v>
      </c>
      <c r="BD2157" s="17" t="n">
        <f aca="false">IF(E2157=0,"",(K2157+AY2157)/E2157*1000)</f>
        <v>1.81966322650733</v>
      </c>
      <c r="BE2157" s="16" t="n">
        <f aca="false">AY2157-SUMIFS(시군구_병원급!$E$5:$E$3668,시군구_병원급!$A$5:$A$3668,$A2157,시군구_병원급!$D$5:$D$3668,$D2157-3)</f>
        <v>2</v>
      </c>
      <c r="BF2157" s="16" t="n">
        <f aca="false">IF(AY2157=0,1,0)</f>
        <v>0</v>
      </c>
      <c r="BG2157" s="16" t="n">
        <f aca="false">IF(K2157+AY2157=0,1,0)</f>
        <v>0</v>
      </c>
      <c r="BH2157" s="16" t="n">
        <f aca="false">AF2157+AG2157+AH2157</f>
        <v>47</v>
      </c>
      <c r="BI2157" s="18" t="n">
        <f aca="false">IF(H2157=0,"",BH2157/H2157)</f>
        <v>0.0783333333333333</v>
      </c>
      <c r="BJ2157" s="16" t="n">
        <f aca="false">IF(AP2157="","",AP2157+AN2157)</f>
        <v>60</v>
      </c>
    </row>
    <row r="2158" customFormat="false" ht="15" hidden="false" customHeight="true" outlineLevel="0" collapsed="false">
      <c r="A2158" s="9" t="s">
        <v>240</v>
      </c>
      <c r="B2158" s="10" t="s">
        <v>202</v>
      </c>
      <c r="C2158" s="10" t="s">
        <v>241</v>
      </c>
      <c r="D2158" s="9" t="n">
        <v>2025</v>
      </c>
      <c r="E2158" s="11" t="n">
        <v>19925</v>
      </c>
      <c r="F2158" s="11" t="n">
        <v>3023</v>
      </c>
      <c r="G2158" s="11" t="n">
        <v>2889</v>
      </c>
      <c r="H2158" s="11" t="n">
        <v>331</v>
      </c>
      <c r="I2158" s="11" t="n">
        <v>14971</v>
      </c>
      <c r="J2158" s="11" t="n">
        <v>11544</v>
      </c>
      <c r="K2158" s="11" t="n">
        <v>24</v>
      </c>
      <c r="L2158" s="12" t="n">
        <v>16.6122961104141</v>
      </c>
      <c r="M2158" s="12" t="n">
        <v>1.20451693851945</v>
      </c>
      <c r="N2158" s="13" t="n">
        <v>0.771090775499299</v>
      </c>
      <c r="O2158" s="13" t="n">
        <v>0.751367628607277</v>
      </c>
      <c r="P2158" s="13" t="n">
        <v>0.144993726474279</v>
      </c>
      <c r="Q2158" s="13" t="n">
        <v>-0.0795916481892092</v>
      </c>
      <c r="R2158" s="13" t="n">
        <v>0.0582417582417583</v>
      </c>
      <c r="S2158" s="11" t="n">
        <v>5</v>
      </c>
      <c r="T2158" s="13" t="n">
        <v>-0.0405797101449276</v>
      </c>
      <c r="U2158" s="13" t="n">
        <v>-0.0272886751997921</v>
      </c>
      <c r="V2158" s="11" t="n">
        <v>0</v>
      </c>
      <c r="W2158" s="13"/>
      <c r="X2158" s="11"/>
      <c r="Y2158" s="11"/>
      <c r="Z2158" s="11"/>
      <c r="AA2158" s="11"/>
      <c r="AB2158" s="10" t="s">
        <v>516</v>
      </c>
      <c r="AC2158" s="11" t="n">
        <v>62</v>
      </c>
      <c r="AD2158" s="11" t="n">
        <v>101</v>
      </c>
      <c r="AE2158" s="11" t="n">
        <v>147</v>
      </c>
      <c r="AF2158" s="11" t="n">
        <v>16</v>
      </c>
      <c r="AG2158" s="11" t="n">
        <v>4</v>
      </c>
      <c r="AH2158" s="11" t="n">
        <v>1</v>
      </c>
      <c r="AI2158" s="13" t="n">
        <v>0.187311178247734</v>
      </c>
      <c r="AJ2158" s="13" t="n">
        <v>0.305135951661631</v>
      </c>
      <c r="AK2158" s="13" t="n">
        <v>0.444108761329305</v>
      </c>
      <c r="AL2158" s="13" t="n">
        <v>0.0483383685800604</v>
      </c>
      <c r="AM2158" s="13" t="n">
        <v>0.0120845921450151</v>
      </c>
      <c r="AN2158" s="11" t="n">
        <v>14</v>
      </c>
      <c r="AO2158" s="13" t="n">
        <v>0.0405797101449275</v>
      </c>
      <c r="AP2158" s="11" t="n">
        <v>28</v>
      </c>
      <c r="AQ2158" s="11" t="n">
        <v>15</v>
      </c>
      <c r="AR2158" s="13" t="n">
        <v>0.0782122905027933</v>
      </c>
      <c r="AS2158" s="13" t="n">
        <v>0.0418994413407821</v>
      </c>
      <c r="AT2158" s="14" t="n">
        <f aca="false">SUMIFS(시도_소아과개폐업!$C$5:$C$293,시도_소아과개폐업!$A$5:$A$293,$D2158,시도_소아과개폐업!$B$5:$B$293,$B2158)</f>
        <v>105</v>
      </c>
      <c r="AU2158" s="14" t="n">
        <f aca="false">SUMIFS(시도_소아과개폐업!$D$5:$D$293,시도_소아과개폐업!$A$5:$A$293,$D2158,시도_소아과개폐업!$B$5:$B$293,$B2158)</f>
        <v>79</v>
      </c>
      <c r="AV2158" s="14" t="n">
        <f aca="false">SUMIFS(시도_소아과개폐업!$F$5:$F$293,시도_소아과개폐업!$A$5:$A$293,$D2158,시도_소아과개폐업!$B$5:$B$293,$B2158)</f>
        <v>26</v>
      </c>
      <c r="AW2158" s="15" t="n">
        <f aca="false">SUMIFS(시도_소아과개폐업!$G$5:$G$293,시도_소아과개폐업!$A$5:$A$293,$D2158,시도_소아과개폐업!$B$5:$B$293,$B2158)</f>
        <v>0.112535612535613</v>
      </c>
      <c r="AX2158" s="14" t="n">
        <f aca="false">SUMIFS(시도_소아과개폐업!$H$5:$H$293,시도_소아과개폐업!$A$5:$A$293,$D2158,시도_소아과개폐업!$B$5:$B$293,$B2158)</f>
        <v>247</v>
      </c>
      <c r="AY2158" s="14" t="n">
        <f aca="false">SUMIFS(시군구_병원급!$E$5:$E$3668,시군구_병원급!$A$5:$A$3668,$A2158,시군구_병원급!$D$5:$D$3668,$D2158)</f>
        <v>11</v>
      </c>
      <c r="AZ2158" s="14" t="n">
        <f aca="false">SUMIFS(시군구_병원급!$F$5:$F$3668,시군구_병원급!$A$5:$A$3668,$A2158,시군구_병원급!$D$5:$D$3668,$D2158)</f>
        <v>2</v>
      </c>
      <c r="BA2158" s="14" t="n">
        <f aca="false">SUMIFS(시군구_병원급!$G$5:$G$3668,시군구_병원급!$A$5:$A$3668,$A2158,시군구_병원급!$D$5:$D$3668,$D2158)</f>
        <v>17</v>
      </c>
      <c r="BB2158" s="14" t="n">
        <f aca="false">SUMIFS(시군구_병원급!$H$5:$H$3668,시군구_병원급!$A$5:$A$3668,$A2158,시군구_병원급!$D$5:$D$3668,$D2158)</f>
        <v>42</v>
      </c>
      <c r="BC2158" s="16" t="n">
        <f aca="false">K2158+AY2158</f>
        <v>35</v>
      </c>
      <c r="BD2158" s="17" t="n">
        <f aca="false">IF(E2158=0,"",(K2158+AY2158)/E2158*1000)</f>
        <v>1.75658720200753</v>
      </c>
      <c r="BE2158" s="16" t="n">
        <f aca="false">AY2158-SUMIFS(시군구_병원급!$E$5:$E$3668,시군구_병원급!$A$5:$A$3668,$A2158,시군구_병원급!$D$5:$D$3668,$D2158-3)</f>
        <v>1</v>
      </c>
      <c r="BF2158" s="16" t="n">
        <f aca="false">IF(AY2158=0,1,0)</f>
        <v>0</v>
      </c>
      <c r="BG2158" s="16" t="n">
        <f aca="false">IF(K2158+AY2158=0,1,0)</f>
        <v>0</v>
      </c>
      <c r="BH2158" s="16" t="n">
        <f aca="false">AF2158+AG2158+AH2158</f>
        <v>21</v>
      </c>
      <c r="BI2158" s="18" t="n">
        <f aca="false">IF(H2158=0,"",BH2158/H2158)</f>
        <v>0.0634441087613293</v>
      </c>
      <c r="BJ2158" s="16" t="n">
        <f aca="false">IF(AP2158="","",AP2158+AN2158)</f>
        <v>42</v>
      </c>
    </row>
    <row r="2159" customFormat="false" ht="15" hidden="false" customHeight="true" outlineLevel="0" collapsed="false">
      <c r="A2159" s="9" t="s">
        <v>242</v>
      </c>
      <c r="B2159" s="10" t="s">
        <v>202</v>
      </c>
      <c r="C2159" s="10" t="s">
        <v>243</v>
      </c>
      <c r="D2159" s="9" t="n">
        <v>2025</v>
      </c>
      <c r="E2159" s="11" t="n">
        <v>7131</v>
      </c>
      <c r="F2159" s="11" t="n">
        <v>1195</v>
      </c>
      <c r="G2159" s="11" t="n">
        <v>1209</v>
      </c>
      <c r="H2159" s="11" t="n">
        <v>123</v>
      </c>
      <c r="I2159" s="11" t="n">
        <v>7518</v>
      </c>
      <c r="J2159" s="11" t="n">
        <v>5175</v>
      </c>
      <c r="K2159" s="11" t="n">
        <v>7</v>
      </c>
      <c r="L2159" s="12" t="n">
        <v>17.2486327303324</v>
      </c>
      <c r="M2159" s="12" t="n">
        <v>0.981629504978264</v>
      </c>
      <c r="N2159" s="13" t="n">
        <v>0.688347964884278</v>
      </c>
      <c r="O2159" s="13" t="n">
        <v>1.05427008834666</v>
      </c>
      <c r="P2159" s="13" t="n">
        <v>0.169541438788389</v>
      </c>
      <c r="Q2159" s="13" t="n">
        <v>-0.151374509103892</v>
      </c>
      <c r="R2159" s="13" t="n">
        <v>0.0159663865546218</v>
      </c>
      <c r="S2159" s="11" t="n">
        <v>1</v>
      </c>
      <c r="T2159" s="13" t="n">
        <v>-0.0610687022900763</v>
      </c>
      <c r="U2159" s="13" t="n">
        <v>-0.0656226696495152</v>
      </c>
      <c r="V2159" s="11" t="n">
        <v>0</v>
      </c>
      <c r="W2159" s="13"/>
      <c r="X2159" s="11"/>
      <c r="Y2159" s="11"/>
      <c r="Z2159" s="11"/>
      <c r="AA2159" s="11"/>
      <c r="AB2159" s="10" t="s">
        <v>516</v>
      </c>
      <c r="AC2159" s="11" t="n">
        <v>26</v>
      </c>
      <c r="AD2159" s="11" t="n">
        <v>55</v>
      </c>
      <c r="AE2159" s="11" t="n">
        <v>31</v>
      </c>
      <c r="AF2159" s="11" t="n">
        <v>9</v>
      </c>
      <c r="AG2159" s="11" t="n">
        <v>2</v>
      </c>
      <c r="AH2159" s="11" t="n">
        <v>0</v>
      </c>
      <c r="AI2159" s="13" t="n">
        <v>0.211382113821138</v>
      </c>
      <c r="AJ2159" s="13" t="n">
        <v>0.447154471544715</v>
      </c>
      <c r="AK2159" s="13" t="n">
        <v>0.252032520325203</v>
      </c>
      <c r="AL2159" s="13" t="n">
        <v>0.0731707317073171</v>
      </c>
      <c r="AM2159" s="13" t="n">
        <v>0.016260162601626</v>
      </c>
      <c r="AN2159" s="11" t="n">
        <v>3</v>
      </c>
      <c r="AO2159" s="13" t="n">
        <v>0.0238095238095238</v>
      </c>
      <c r="AP2159" s="11" t="n">
        <v>9</v>
      </c>
      <c r="AQ2159" s="11" t="n">
        <v>3</v>
      </c>
      <c r="AR2159" s="13" t="n">
        <v>0.0681818181818182</v>
      </c>
      <c r="AS2159" s="13" t="n">
        <v>0.0227272727272727</v>
      </c>
      <c r="AT2159" s="14" t="n">
        <f aca="false">SUMIFS(시도_소아과개폐업!$C$5:$C$293,시도_소아과개폐업!$A$5:$A$293,$D2159,시도_소아과개폐업!$B$5:$B$293,$B2159)</f>
        <v>105</v>
      </c>
      <c r="AU2159" s="14" t="n">
        <f aca="false">SUMIFS(시도_소아과개폐업!$D$5:$D$293,시도_소아과개폐업!$A$5:$A$293,$D2159,시도_소아과개폐업!$B$5:$B$293,$B2159)</f>
        <v>79</v>
      </c>
      <c r="AV2159" s="14" t="n">
        <f aca="false">SUMIFS(시도_소아과개폐업!$F$5:$F$293,시도_소아과개폐업!$A$5:$A$293,$D2159,시도_소아과개폐업!$B$5:$B$293,$B2159)</f>
        <v>26</v>
      </c>
      <c r="AW2159" s="15" t="n">
        <f aca="false">SUMIFS(시도_소아과개폐업!$G$5:$G$293,시도_소아과개폐업!$A$5:$A$293,$D2159,시도_소아과개폐업!$B$5:$B$293,$B2159)</f>
        <v>0.112535612535613</v>
      </c>
      <c r="AX2159" s="14" t="n">
        <f aca="false">SUMIFS(시도_소아과개폐업!$H$5:$H$293,시도_소아과개폐업!$A$5:$A$293,$D2159,시도_소아과개폐업!$B$5:$B$293,$B2159)</f>
        <v>247</v>
      </c>
      <c r="AY2159" s="14" t="n">
        <f aca="false">SUMIFS(시군구_병원급!$E$5:$E$3668,시군구_병원급!$A$5:$A$3668,$A2159,시군구_병원급!$D$5:$D$3668,$D2159)</f>
        <v>2</v>
      </c>
      <c r="AZ2159" s="14" t="n">
        <f aca="false">SUMIFS(시군구_병원급!$F$5:$F$3668,시군구_병원급!$A$5:$A$3668,$A2159,시군구_병원급!$D$5:$D$3668,$D2159)</f>
        <v>1</v>
      </c>
      <c r="BA2159" s="14" t="n">
        <f aca="false">SUMIFS(시군구_병원급!$G$5:$G$3668,시군구_병원급!$A$5:$A$3668,$A2159,시군구_병원급!$D$5:$D$3668,$D2159)</f>
        <v>5</v>
      </c>
      <c r="BB2159" s="14" t="n">
        <f aca="false">SUMIFS(시군구_병원급!$H$5:$H$3668,시군구_병원급!$A$5:$A$3668,$A2159,시군구_병원급!$D$5:$D$3668,$D2159)</f>
        <v>12</v>
      </c>
      <c r="BC2159" s="16" t="n">
        <f aca="false">K2159+AY2159</f>
        <v>9</v>
      </c>
      <c r="BD2159" s="17" t="n">
        <f aca="false">IF(E2159=0,"",(K2159+AY2159)/E2159*1000)</f>
        <v>1.2620950778292</v>
      </c>
      <c r="BE2159" s="16" t="n">
        <f aca="false">AY2159-SUMIFS(시군구_병원급!$E$5:$E$3668,시군구_병원급!$A$5:$A$3668,$A2159,시군구_병원급!$D$5:$D$3668,$D2159-3)</f>
        <v>0</v>
      </c>
      <c r="BF2159" s="16" t="n">
        <f aca="false">IF(AY2159=0,1,0)</f>
        <v>0</v>
      </c>
      <c r="BG2159" s="16" t="n">
        <f aca="false">IF(K2159+AY2159=0,1,0)</f>
        <v>0</v>
      </c>
      <c r="BH2159" s="16" t="n">
        <f aca="false">AF2159+AG2159+AH2159</f>
        <v>11</v>
      </c>
      <c r="BI2159" s="18" t="n">
        <f aca="false">IF(H2159=0,"",BH2159/H2159)</f>
        <v>0.0894308943089431</v>
      </c>
      <c r="BJ2159" s="16" t="n">
        <f aca="false">IF(AP2159="","",AP2159+AN2159)</f>
        <v>12</v>
      </c>
    </row>
    <row r="2160" customFormat="false" ht="15" hidden="false" customHeight="true" outlineLevel="0" collapsed="false">
      <c r="A2160" s="9" t="s">
        <v>244</v>
      </c>
      <c r="B2160" s="10" t="s">
        <v>202</v>
      </c>
      <c r="C2160" s="10" t="s">
        <v>245</v>
      </c>
      <c r="D2160" s="9" t="n">
        <v>2025</v>
      </c>
      <c r="E2160" s="11" t="n">
        <v>5467</v>
      </c>
      <c r="F2160" s="11" t="n">
        <v>937</v>
      </c>
      <c r="G2160" s="11" t="n">
        <v>926</v>
      </c>
      <c r="H2160" s="11" t="n">
        <v>129</v>
      </c>
      <c r="I2160" s="11" t="n">
        <v>6601</v>
      </c>
      <c r="J2160" s="11" t="n">
        <v>4382</v>
      </c>
      <c r="K2160" s="11" t="n">
        <v>8</v>
      </c>
      <c r="L2160" s="12" t="n">
        <v>23.5961221876715</v>
      </c>
      <c r="M2160" s="12" t="n">
        <v>1.46332540698738</v>
      </c>
      <c r="N2160" s="13" t="n">
        <v>0.663838812301167</v>
      </c>
      <c r="O2160" s="13" t="n">
        <v>1.20742637644046</v>
      </c>
      <c r="P2160" s="13" t="n">
        <v>0.169379915858789</v>
      </c>
      <c r="Q2160" s="13" t="n">
        <v>-0.0977058920613962</v>
      </c>
      <c r="R2160" s="13" t="n">
        <v>0.0984578884934757</v>
      </c>
      <c r="S2160" s="11" t="n">
        <v>-1</v>
      </c>
      <c r="T2160" s="13" t="n">
        <v>-0.0444444444444444</v>
      </c>
      <c r="U2160" s="13" t="n">
        <v>-0.052533371609014</v>
      </c>
      <c r="V2160" s="11" t="n">
        <v>0</v>
      </c>
      <c r="W2160" s="13"/>
      <c r="X2160" s="11"/>
      <c r="Y2160" s="11"/>
      <c r="Z2160" s="11"/>
      <c r="AA2160" s="11"/>
      <c r="AB2160" s="10" t="s">
        <v>516</v>
      </c>
      <c r="AC2160" s="11" t="n">
        <v>30</v>
      </c>
      <c r="AD2160" s="11" t="n">
        <v>43</v>
      </c>
      <c r="AE2160" s="11" t="n">
        <v>49</v>
      </c>
      <c r="AF2160" s="11" t="n">
        <v>0</v>
      </c>
      <c r="AG2160" s="11" t="n">
        <v>7</v>
      </c>
      <c r="AH2160" s="11" t="n">
        <v>0</v>
      </c>
      <c r="AI2160" s="13" t="n">
        <v>0.232558139534884</v>
      </c>
      <c r="AJ2160" s="13" t="n">
        <v>0.333333333333333</v>
      </c>
      <c r="AK2160" s="13" t="n">
        <v>0.37984496124031</v>
      </c>
      <c r="AL2160" s="13" t="n">
        <v>0</v>
      </c>
      <c r="AM2160" s="13" t="n">
        <v>0.0542635658914729</v>
      </c>
      <c r="AN2160" s="11" t="n">
        <v>3</v>
      </c>
      <c r="AO2160" s="13" t="n">
        <v>0.0227272727272727</v>
      </c>
      <c r="AP2160" s="11" t="n">
        <v>19</v>
      </c>
      <c r="AQ2160" s="11" t="n">
        <v>7</v>
      </c>
      <c r="AR2160" s="13" t="n">
        <v>0.131944444444444</v>
      </c>
      <c r="AS2160" s="13" t="n">
        <v>0.0486111111111111</v>
      </c>
      <c r="AT2160" s="14" t="n">
        <f aca="false">SUMIFS(시도_소아과개폐업!$C$5:$C$293,시도_소아과개폐업!$A$5:$A$293,$D2160,시도_소아과개폐업!$B$5:$B$293,$B2160)</f>
        <v>105</v>
      </c>
      <c r="AU2160" s="14" t="n">
        <f aca="false">SUMIFS(시도_소아과개폐업!$D$5:$D$293,시도_소아과개폐업!$A$5:$A$293,$D2160,시도_소아과개폐업!$B$5:$B$293,$B2160)</f>
        <v>79</v>
      </c>
      <c r="AV2160" s="14" t="n">
        <f aca="false">SUMIFS(시도_소아과개폐업!$F$5:$F$293,시도_소아과개폐업!$A$5:$A$293,$D2160,시도_소아과개폐업!$B$5:$B$293,$B2160)</f>
        <v>26</v>
      </c>
      <c r="AW2160" s="15" t="n">
        <f aca="false">SUMIFS(시도_소아과개폐업!$G$5:$G$293,시도_소아과개폐업!$A$5:$A$293,$D2160,시도_소아과개폐업!$B$5:$B$293,$B2160)</f>
        <v>0.112535612535613</v>
      </c>
      <c r="AX2160" s="14" t="n">
        <f aca="false">SUMIFS(시도_소아과개폐업!$H$5:$H$293,시도_소아과개폐업!$A$5:$A$293,$D2160,시도_소아과개폐업!$B$5:$B$293,$B2160)</f>
        <v>247</v>
      </c>
      <c r="AY2160" s="14" t="n">
        <f aca="false">SUMIFS(시군구_병원급!$E$5:$E$3668,시군구_병원급!$A$5:$A$3668,$A2160,시군구_병원급!$D$5:$D$3668,$D2160)</f>
        <v>2</v>
      </c>
      <c r="AZ2160" s="14" t="n">
        <f aca="false">SUMIFS(시군구_병원급!$F$5:$F$3668,시군구_병원급!$A$5:$A$3668,$A2160,시군구_병원급!$D$5:$D$3668,$D2160)</f>
        <v>2</v>
      </c>
      <c r="BA2160" s="14" t="n">
        <f aca="false">SUMIFS(시군구_병원급!$G$5:$G$3668,시군구_병원급!$A$5:$A$3668,$A2160,시군구_병원급!$D$5:$D$3668,$D2160)</f>
        <v>3</v>
      </c>
      <c r="BB2160" s="14" t="n">
        <f aca="false">SUMIFS(시군구_병원급!$H$5:$H$3668,시군구_병원급!$A$5:$A$3668,$A2160,시군구_병원급!$D$5:$D$3668,$D2160)</f>
        <v>12</v>
      </c>
      <c r="BC2160" s="16" t="n">
        <f aca="false">K2160+AY2160</f>
        <v>10</v>
      </c>
      <c r="BD2160" s="17" t="n">
        <f aca="false">IF(E2160=0,"",(K2160+AY2160)/E2160*1000)</f>
        <v>1.82915675873422</v>
      </c>
      <c r="BE2160" s="16" t="n">
        <f aca="false">AY2160-SUMIFS(시군구_병원급!$E$5:$E$3668,시군구_병원급!$A$5:$A$3668,$A2160,시군구_병원급!$D$5:$D$3668,$D2160-3)</f>
        <v>-1</v>
      </c>
      <c r="BF2160" s="16" t="n">
        <f aca="false">IF(AY2160=0,1,0)</f>
        <v>0</v>
      </c>
      <c r="BG2160" s="16" t="n">
        <f aca="false">IF(K2160+AY2160=0,1,0)</f>
        <v>0</v>
      </c>
      <c r="BH2160" s="16" t="n">
        <f aca="false">AF2160+AG2160+AH2160</f>
        <v>7</v>
      </c>
      <c r="BI2160" s="18" t="n">
        <f aca="false">IF(H2160=0,"",BH2160/H2160)</f>
        <v>0.0542635658914729</v>
      </c>
      <c r="BJ2160" s="16" t="n">
        <f aca="false">IF(AP2160="","",AP2160+AN2160)</f>
        <v>22</v>
      </c>
    </row>
    <row r="2161" customFormat="false" ht="15" hidden="false" customHeight="true" outlineLevel="0" collapsed="false">
      <c r="A2161" s="9" t="s">
        <v>246</v>
      </c>
      <c r="B2161" s="10" t="s">
        <v>202</v>
      </c>
      <c r="C2161" s="10" t="s">
        <v>247</v>
      </c>
      <c r="D2161" s="9" t="n">
        <v>2025</v>
      </c>
      <c r="E2161" s="11" t="n">
        <v>18418</v>
      </c>
      <c r="F2161" s="11" t="n">
        <v>2581</v>
      </c>
      <c r="G2161" s="11" t="n">
        <v>2543</v>
      </c>
      <c r="H2161" s="11" t="n">
        <v>332</v>
      </c>
      <c r="I2161" s="11" t="n">
        <v>14576</v>
      </c>
      <c r="J2161" s="11" t="n">
        <v>10371</v>
      </c>
      <c r="K2161" s="11" t="n">
        <v>32</v>
      </c>
      <c r="L2161" s="12" t="n">
        <v>18.0258442827669</v>
      </c>
      <c r="M2161" s="12" t="n">
        <v>1.73743077424259</v>
      </c>
      <c r="N2161" s="13" t="n">
        <v>0.711512074643249</v>
      </c>
      <c r="O2161" s="13" t="n">
        <v>0.791399717667499</v>
      </c>
      <c r="P2161" s="13" t="n">
        <v>0.138071451840591</v>
      </c>
      <c r="Q2161" s="13" t="n">
        <v>-0.252607231262428</v>
      </c>
      <c r="R2161" s="13" t="n">
        <v>-0.207541290121533</v>
      </c>
      <c r="S2161" s="11" t="n">
        <v>1</v>
      </c>
      <c r="T2161" s="13" t="n">
        <v>-0.0568181818181818</v>
      </c>
      <c r="U2161" s="13" t="n">
        <v>-0.0332935402573286</v>
      </c>
      <c r="V2161" s="11" t="n">
        <v>0</v>
      </c>
      <c r="W2161" s="13"/>
      <c r="X2161" s="11"/>
      <c r="Y2161" s="11"/>
      <c r="Z2161" s="11"/>
      <c r="AA2161" s="11"/>
      <c r="AB2161" s="10" t="s">
        <v>516</v>
      </c>
      <c r="AC2161" s="11" t="n">
        <v>64</v>
      </c>
      <c r="AD2161" s="11" t="n">
        <v>91</v>
      </c>
      <c r="AE2161" s="11" t="n">
        <v>161</v>
      </c>
      <c r="AF2161" s="11" t="n">
        <v>7</v>
      </c>
      <c r="AG2161" s="11" t="n">
        <v>8</v>
      </c>
      <c r="AH2161" s="11" t="n">
        <v>1</v>
      </c>
      <c r="AI2161" s="13" t="n">
        <v>0.192771084337349</v>
      </c>
      <c r="AJ2161" s="13" t="n">
        <v>0.274096385542169</v>
      </c>
      <c r="AK2161" s="13" t="n">
        <v>0.484939759036145</v>
      </c>
      <c r="AL2161" s="13" t="n">
        <v>0.0210843373493976</v>
      </c>
      <c r="AM2161" s="13" t="n">
        <v>0.0240963855421687</v>
      </c>
      <c r="AN2161" s="11" t="n">
        <v>4</v>
      </c>
      <c r="AO2161" s="13" t="n">
        <v>0.0119047619047619</v>
      </c>
      <c r="AP2161" s="11" t="n">
        <v>28</v>
      </c>
      <c r="AQ2161" s="11" t="n">
        <v>6</v>
      </c>
      <c r="AR2161" s="13" t="n">
        <v>0.0782122905027933</v>
      </c>
      <c r="AS2161" s="13" t="n">
        <v>0.0167597765363129</v>
      </c>
      <c r="AT2161" s="14" t="n">
        <f aca="false">SUMIFS(시도_소아과개폐업!$C$5:$C$293,시도_소아과개폐업!$A$5:$A$293,$D2161,시도_소아과개폐업!$B$5:$B$293,$B2161)</f>
        <v>105</v>
      </c>
      <c r="AU2161" s="14" t="n">
        <f aca="false">SUMIFS(시도_소아과개폐업!$D$5:$D$293,시도_소아과개폐업!$A$5:$A$293,$D2161,시도_소아과개폐업!$B$5:$B$293,$B2161)</f>
        <v>79</v>
      </c>
      <c r="AV2161" s="14" t="n">
        <f aca="false">SUMIFS(시도_소아과개폐업!$F$5:$F$293,시도_소아과개폐업!$A$5:$A$293,$D2161,시도_소아과개폐업!$B$5:$B$293,$B2161)</f>
        <v>26</v>
      </c>
      <c r="AW2161" s="15" t="n">
        <f aca="false">SUMIFS(시도_소아과개폐업!$G$5:$G$293,시도_소아과개폐업!$A$5:$A$293,$D2161,시도_소아과개폐업!$B$5:$B$293,$B2161)</f>
        <v>0.112535612535613</v>
      </c>
      <c r="AX2161" s="14" t="n">
        <f aca="false">SUMIFS(시도_소아과개폐업!$H$5:$H$293,시도_소아과개폐업!$A$5:$A$293,$D2161,시도_소아과개폐업!$B$5:$B$293,$B2161)</f>
        <v>247</v>
      </c>
      <c r="AY2161" s="14" t="n">
        <f aca="false">SUMIFS(시군구_병원급!$E$5:$E$3668,시군구_병원급!$A$5:$A$3668,$A2161,시군구_병원급!$D$5:$D$3668,$D2161)</f>
        <v>10</v>
      </c>
      <c r="AZ2161" s="14" t="n">
        <f aca="false">SUMIFS(시군구_병원급!$F$5:$F$3668,시군구_병원급!$A$5:$A$3668,$A2161,시군구_병원급!$D$5:$D$3668,$D2161)</f>
        <v>2</v>
      </c>
      <c r="BA2161" s="14" t="n">
        <f aca="false">SUMIFS(시군구_병원급!$G$5:$G$3668,시군구_병원급!$A$5:$A$3668,$A2161,시군구_병원급!$D$5:$D$3668,$D2161)</f>
        <v>16</v>
      </c>
      <c r="BB2161" s="14" t="n">
        <f aca="false">SUMIFS(시군구_병원급!$H$5:$H$3668,시군구_병원급!$A$5:$A$3668,$A2161,시군구_병원급!$D$5:$D$3668,$D2161)</f>
        <v>34</v>
      </c>
      <c r="BC2161" s="16" t="n">
        <f aca="false">K2161+AY2161</f>
        <v>42</v>
      </c>
      <c r="BD2161" s="17" t="n">
        <f aca="false">IF(E2161=0,"",(K2161+AY2161)/E2161*1000)</f>
        <v>2.2803778911934</v>
      </c>
      <c r="BE2161" s="16" t="n">
        <f aca="false">AY2161-SUMIFS(시군구_병원급!$E$5:$E$3668,시군구_병원급!$A$5:$A$3668,$A2161,시군구_병원급!$D$5:$D$3668,$D2161-3)</f>
        <v>0</v>
      </c>
      <c r="BF2161" s="16" t="n">
        <f aca="false">IF(AY2161=0,1,0)</f>
        <v>0</v>
      </c>
      <c r="BG2161" s="16" t="n">
        <f aca="false">IF(K2161+AY2161=0,1,0)</f>
        <v>0</v>
      </c>
      <c r="BH2161" s="16" t="n">
        <f aca="false">AF2161+AG2161+AH2161</f>
        <v>16</v>
      </c>
      <c r="BI2161" s="18" t="n">
        <f aca="false">IF(H2161=0,"",BH2161/H2161)</f>
        <v>0.0481927710843374</v>
      </c>
      <c r="BJ2161" s="16" t="n">
        <f aca="false">IF(AP2161="","",AP2161+AN2161)</f>
        <v>32</v>
      </c>
    </row>
    <row r="2162" customFormat="false" ht="15" hidden="false" customHeight="true" outlineLevel="0" collapsed="false">
      <c r="A2162" s="9" t="s">
        <v>248</v>
      </c>
      <c r="B2162" s="10" t="s">
        <v>202</v>
      </c>
      <c r="C2162" s="10" t="s">
        <v>249</v>
      </c>
      <c r="D2162" s="9" t="n">
        <v>2025</v>
      </c>
      <c r="E2162" s="11" t="n">
        <v>48067</v>
      </c>
      <c r="F2162" s="11" t="n">
        <v>7980</v>
      </c>
      <c r="G2162" s="11" t="n">
        <v>8012</v>
      </c>
      <c r="H2162" s="11" t="n">
        <v>702</v>
      </c>
      <c r="I2162" s="11" t="n">
        <v>31491</v>
      </c>
      <c r="J2162" s="11" t="n">
        <v>24665</v>
      </c>
      <c r="K2162" s="11" t="n">
        <v>53</v>
      </c>
      <c r="L2162" s="12" t="n">
        <v>14.6046143924106</v>
      </c>
      <c r="M2162" s="12" t="n">
        <v>1.10262758233299</v>
      </c>
      <c r="N2162" s="13" t="n">
        <v>0.783239655774666</v>
      </c>
      <c r="O2162" s="13" t="n">
        <v>0.655148022551855</v>
      </c>
      <c r="P2162" s="13" t="n">
        <v>0.166684003578339</v>
      </c>
      <c r="Q2162" s="13" t="n">
        <v>-0.0370615221267304</v>
      </c>
      <c r="R2162" s="13" t="n">
        <v>0.243134212567882</v>
      </c>
      <c r="S2162" s="11" t="n">
        <v>-2</v>
      </c>
      <c r="T2162" s="13" t="n">
        <v>-0.029045643153527</v>
      </c>
      <c r="U2162" s="13" t="n">
        <v>-0.0249256873916275</v>
      </c>
      <c r="V2162" s="11" t="n">
        <v>0</v>
      </c>
      <c r="W2162" s="13"/>
      <c r="X2162" s="11"/>
      <c r="Y2162" s="11"/>
      <c r="Z2162" s="11"/>
      <c r="AA2162" s="11"/>
      <c r="AB2162" s="10" t="s">
        <v>516</v>
      </c>
      <c r="AC2162" s="11" t="n">
        <v>164</v>
      </c>
      <c r="AD2162" s="11" t="n">
        <v>204</v>
      </c>
      <c r="AE2162" s="11" t="n">
        <v>310</v>
      </c>
      <c r="AF2162" s="11" t="n">
        <v>12</v>
      </c>
      <c r="AG2162" s="11" t="n">
        <v>11</v>
      </c>
      <c r="AH2162" s="11" t="n">
        <v>1</v>
      </c>
      <c r="AI2162" s="13" t="n">
        <v>0.233618233618234</v>
      </c>
      <c r="AJ2162" s="13" t="n">
        <v>0.290598290598291</v>
      </c>
      <c r="AK2162" s="13" t="n">
        <v>0.441595441595442</v>
      </c>
      <c r="AL2162" s="13" t="n">
        <v>0.0170940170940171</v>
      </c>
      <c r="AM2162" s="13" t="n">
        <v>0.0156695156695157</v>
      </c>
      <c r="AN2162" s="11" t="n">
        <v>2</v>
      </c>
      <c r="AO2162" s="13" t="n">
        <v>0.00284090909090909</v>
      </c>
      <c r="AP2162" s="11" t="n">
        <v>58</v>
      </c>
      <c r="AQ2162" s="11" t="n">
        <v>33</v>
      </c>
      <c r="AR2162" s="13" t="n">
        <v>0.0795610425240055</v>
      </c>
      <c r="AS2162" s="13" t="n">
        <v>0.0452674897119342</v>
      </c>
      <c r="AT2162" s="14" t="n">
        <f aca="false">SUMIFS(시도_소아과개폐업!$C$5:$C$293,시도_소아과개폐업!$A$5:$A$293,$D2162,시도_소아과개폐업!$B$5:$B$293,$B2162)</f>
        <v>105</v>
      </c>
      <c r="AU2162" s="14" t="n">
        <f aca="false">SUMIFS(시도_소아과개폐업!$D$5:$D$293,시도_소아과개폐업!$A$5:$A$293,$D2162,시도_소아과개폐업!$B$5:$B$293,$B2162)</f>
        <v>79</v>
      </c>
      <c r="AV2162" s="14" t="n">
        <f aca="false">SUMIFS(시도_소아과개폐업!$F$5:$F$293,시도_소아과개폐업!$A$5:$A$293,$D2162,시도_소아과개폐업!$B$5:$B$293,$B2162)</f>
        <v>26</v>
      </c>
      <c r="AW2162" s="15" t="n">
        <f aca="false">SUMIFS(시도_소아과개폐업!$G$5:$G$293,시도_소아과개폐업!$A$5:$A$293,$D2162,시도_소아과개폐업!$B$5:$B$293,$B2162)</f>
        <v>0.112535612535613</v>
      </c>
      <c r="AX2162" s="14" t="n">
        <f aca="false">SUMIFS(시도_소아과개폐업!$H$5:$H$293,시도_소아과개폐업!$A$5:$A$293,$D2162,시도_소아과개폐업!$B$5:$B$293,$B2162)</f>
        <v>247</v>
      </c>
      <c r="AY2162" s="14" t="n">
        <f aca="false">SUMIFS(시군구_병원급!$E$5:$E$3668,시군구_병원급!$A$5:$A$3668,$A2162,시군구_병원급!$D$5:$D$3668,$D2162)</f>
        <v>13</v>
      </c>
      <c r="AZ2162" s="14" t="n">
        <f aca="false">SUMIFS(시군구_병원급!$F$5:$F$3668,시군구_병원급!$A$5:$A$3668,$A2162,시군구_병원급!$D$5:$D$3668,$D2162)</f>
        <v>4</v>
      </c>
      <c r="BA2162" s="14" t="n">
        <f aca="false">SUMIFS(시군구_병원급!$G$5:$G$3668,시군구_병원급!$A$5:$A$3668,$A2162,시군구_병원급!$D$5:$D$3668,$D2162)</f>
        <v>19</v>
      </c>
      <c r="BB2162" s="14" t="n">
        <f aca="false">SUMIFS(시군구_병원급!$H$5:$H$3668,시군구_병원급!$A$5:$A$3668,$A2162,시군구_병원급!$D$5:$D$3668,$D2162)</f>
        <v>41</v>
      </c>
      <c r="BC2162" s="16" t="n">
        <f aca="false">K2162+AY2162</f>
        <v>66</v>
      </c>
      <c r="BD2162" s="17" t="n">
        <f aca="false">IF(E2162=0,"",(K2162+AY2162)/E2162*1000)</f>
        <v>1.37308340441467</v>
      </c>
      <c r="BE2162" s="16" t="n">
        <f aca="false">AY2162-SUMIFS(시군구_병원급!$E$5:$E$3668,시군구_병원급!$A$5:$A$3668,$A2162,시군구_병원급!$D$5:$D$3668,$D2162-3)</f>
        <v>-2</v>
      </c>
      <c r="BF2162" s="16" t="n">
        <f aca="false">IF(AY2162=0,1,0)</f>
        <v>0</v>
      </c>
      <c r="BG2162" s="16" t="n">
        <f aca="false">IF(K2162+AY2162=0,1,0)</f>
        <v>0</v>
      </c>
      <c r="BH2162" s="16" t="n">
        <f aca="false">AF2162+AG2162+AH2162</f>
        <v>24</v>
      </c>
      <c r="BI2162" s="18" t="n">
        <f aca="false">IF(H2162=0,"",BH2162/H2162)</f>
        <v>0.0341880341880342</v>
      </c>
      <c r="BJ2162" s="16" t="n">
        <f aca="false">IF(AP2162="","",AP2162+AN2162)</f>
        <v>60</v>
      </c>
    </row>
    <row r="2163" customFormat="false" ht="15" hidden="false" customHeight="true" outlineLevel="0" collapsed="false">
      <c r="A2163" s="9" t="s">
        <v>250</v>
      </c>
      <c r="B2163" s="10" t="s">
        <v>202</v>
      </c>
      <c r="C2163" s="10" t="s">
        <v>251</v>
      </c>
      <c r="D2163" s="9" t="n">
        <v>2025</v>
      </c>
      <c r="E2163" s="11" t="n">
        <v>13789</v>
      </c>
      <c r="F2163" s="11" t="n">
        <v>2033</v>
      </c>
      <c r="G2163" s="11" t="n">
        <v>2045</v>
      </c>
      <c r="H2163" s="11" t="n">
        <v>236</v>
      </c>
      <c r="I2163" s="11" t="n">
        <v>14607</v>
      </c>
      <c r="J2163" s="11" t="n">
        <v>10328</v>
      </c>
      <c r="K2163" s="11" t="n">
        <v>19</v>
      </c>
      <c r="L2163" s="12" t="n">
        <v>17.1150917397926</v>
      </c>
      <c r="M2163" s="12" t="n">
        <v>1.37790992820364</v>
      </c>
      <c r="N2163" s="13" t="n">
        <v>0.707058259738482</v>
      </c>
      <c r="O2163" s="13" t="n">
        <v>1.05932264848793</v>
      </c>
      <c r="P2163" s="13" t="n">
        <v>0.148306621219813</v>
      </c>
      <c r="Q2163" s="13" t="n">
        <v>-0.172775811386406</v>
      </c>
      <c r="R2163" s="13" t="n">
        <v>-0.0788288288288288</v>
      </c>
      <c r="S2163" s="11" t="n">
        <v>1</v>
      </c>
      <c r="T2163" s="13" t="n">
        <v>-0.067193675889328</v>
      </c>
      <c r="U2163" s="13" t="n">
        <v>-0.051739807842119</v>
      </c>
      <c r="V2163" s="11" t="n">
        <v>0</v>
      </c>
      <c r="W2163" s="13"/>
      <c r="X2163" s="11"/>
      <c r="Y2163" s="11"/>
      <c r="Z2163" s="11"/>
      <c r="AA2163" s="11"/>
      <c r="AB2163" s="10" t="s">
        <v>516</v>
      </c>
      <c r="AC2163" s="11" t="n">
        <v>44</v>
      </c>
      <c r="AD2163" s="11" t="n">
        <v>101</v>
      </c>
      <c r="AE2163" s="11" t="n">
        <v>84</v>
      </c>
      <c r="AF2163" s="11" t="n">
        <v>2</v>
      </c>
      <c r="AG2163" s="11" t="n">
        <v>3</v>
      </c>
      <c r="AH2163" s="11" t="n">
        <v>2</v>
      </c>
      <c r="AI2163" s="13" t="n">
        <v>0.186440677966102</v>
      </c>
      <c r="AJ2163" s="13" t="n">
        <v>0.427966101694915</v>
      </c>
      <c r="AK2163" s="13" t="n">
        <v>0.355932203389831</v>
      </c>
      <c r="AL2163" s="13" t="n">
        <v>0.00847457627118644</v>
      </c>
      <c r="AM2163" s="13" t="n">
        <v>0.0127118644067797</v>
      </c>
      <c r="AN2163" s="11" t="n">
        <v>4</v>
      </c>
      <c r="AO2163" s="13" t="n">
        <v>0.0166666666666667</v>
      </c>
      <c r="AP2163" s="11" t="n">
        <v>21</v>
      </c>
      <c r="AQ2163" s="11" t="n">
        <v>2</v>
      </c>
      <c r="AR2163" s="13" t="n">
        <v>0.0810810810810811</v>
      </c>
      <c r="AS2163" s="13" t="n">
        <v>0.00772200772200772</v>
      </c>
      <c r="AT2163" s="14" t="n">
        <f aca="false">SUMIFS(시도_소아과개폐업!$C$5:$C$293,시도_소아과개폐업!$A$5:$A$293,$D2163,시도_소아과개폐업!$B$5:$B$293,$B2163)</f>
        <v>105</v>
      </c>
      <c r="AU2163" s="14" t="n">
        <f aca="false">SUMIFS(시도_소아과개폐업!$D$5:$D$293,시도_소아과개폐업!$A$5:$A$293,$D2163,시도_소아과개폐업!$B$5:$B$293,$B2163)</f>
        <v>79</v>
      </c>
      <c r="AV2163" s="14" t="n">
        <f aca="false">SUMIFS(시도_소아과개폐업!$F$5:$F$293,시도_소아과개폐업!$A$5:$A$293,$D2163,시도_소아과개폐업!$B$5:$B$293,$B2163)</f>
        <v>26</v>
      </c>
      <c r="AW2163" s="15" t="n">
        <f aca="false">SUMIFS(시도_소아과개폐업!$G$5:$G$293,시도_소아과개폐업!$A$5:$A$293,$D2163,시도_소아과개폐업!$B$5:$B$293,$B2163)</f>
        <v>0.112535612535613</v>
      </c>
      <c r="AX2163" s="14" t="n">
        <f aca="false">SUMIFS(시도_소아과개폐업!$H$5:$H$293,시도_소아과개폐업!$A$5:$A$293,$D2163,시도_소아과개폐업!$B$5:$B$293,$B2163)</f>
        <v>247</v>
      </c>
      <c r="AY2163" s="14" t="n">
        <f aca="false">SUMIFS(시군구_병원급!$E$5:$E$3668,시군구_병원급!$A$5:$A$3668,$A2163,시군구_병원급!$D$5:$D$3668,$D2163)</f>
        <v>3</v>
      </c>
      <c r="AZ2163" s="14" t="n">
        <f aca="false">SUMIFS(시군구_병원급!$F$5:$F$3668,시군구_병원급!$A$5:$A$3668,$A2163,시군구_병원급!$D$5:$D$3668,$D2163)</f>
        <v>1</v>
      </c>
      <c r="BA2163" s="14" t="n">
        <f aca="false">SUMIFS(시군구_병원급!$G$5:$G$3668,시군구_병원급!$A$5:$A$3668,$A2163,시군구_병원급!$D$5:$D$3668,$D2163)</f>
        <v>4</v>
      </c>
      <c r="BB2163" s="14" t="n">
        <f aca="false">SUMIFS(시군구_병원급!$H$5:$H$3668,시군구_병원급!$A$5:$A$3668,$A2163,시군구_병원급!$D$5:$D$3668,$D2163)</f>
        <v>12</v>
      </c>
      <c r="BC2163" s="16" t="n">
        <f aca="false">K2163+AY2163</f>
        <v>22</v>
      </c>
      <c r="BD2163" s="17" t="n">
        <f aca="false">IF(E2163=0,"",(K2163+AY2163)/E2163*1000)</f>
        <v>1.59547465370948</v>
      </c>
      <c r="BE2163" s="16" t="n">
        <f aca="false">AY2163-SUMIFS(시군구_병원급!$E$5:$E$3668,시군구_병원급!$A$5:$A$3668,$A2163,시군구_병원급!$D$5:$D$3668,$D2163-3)</f>
        <v>0</v>
      </c>
      <c r="BF2163" s="16" t="n">
        <f aca="false">IF(AY2163=0,1,0)</f>
        <v>0</v>
      </c>
      <c r="BG2163" s="16" t="n">
        <f aca="false">IF(K2163+AY2163=0,1,0)</f>
        <v>0</v>
      </c>
      <c r="BH2163" s="16" t="n">
        <f aca="false">AF2163+AG2163+AH2163</f>
        <v>7</v>
      </c>
      <c r="BI2163" s="18" t="n">
        <f aca="false">IF(H2163=0,"",BH2163/H2163)</f>
        <v>0.0296610169491525</v>
      </c>
      <c r="BJ2163" s="16" t="n">
        <f aca="false">IF(AP2163="","",AP2163+AN2163)</f>
        <v>25</v>
      </c>
    </row>
    <row r="2164" customFormat="false" ht="15" hidden="false" customHeight="true" outlineLevel="0" collapsed="false">
      <c r="A2164" s="9" t="s">
        <v>252</v>
      </c>
      <c r="B2164" s="10" t="s">
        <v>202</v>
      </c>
      <c r="C2164" s="10" t="s">
        <v>253</v>
      </c>
      <c r="D2164" s="9" t="n">
        <v>2025</v>
      </c>
      <c r="E2164" s="11" t="n">
        <v>12374</v>
      </c>
      <c r="F2164" s="11" t="n">
        <v>1913</v>
      </c>
      <c r="G2164" s="11" t="n">
        <v>1839</v>
      </c>
      <c r="H2164" s="11" t="n">
        <v>201</v>
      </c>
      <c r="I2164" s="11" t="n">
        <v>10249</v>
      </c>
      <c r="J2164" s="11" t="n">
        <v>8079</v>
      </c>
      <c r="K2164" s="11" t="n">
        <v>16</v>
      </c>
      <c r="L2164" s="12" t="n">
        <v>16.2437368676257</v>
      </c>
      <c r="M2164" s="12" t="n">
        <v>1.29303378050752</v>
      </c>
      <c r="N2164" s="13" t="n">
        <v>0.788272026539175</v>
      </c>
      <c r="O2164" s="13" t="n">
        <v>0.828268951026346</v>
      </c>
      <c r="P2164" s="13" t="n">
        <v>0.148618070147083</v>
      </c>
      <c r="Q2164" s="13" t="n">
        <v>0.26471790678659</v>
      </c>
      <c r="R2164" s="13" t="n">
        <v>0.528678304239401</v>
      </c>
      <c r="S2164" s="11" t="n">
        <v>5</v>
      </c>
      <c r="T2164" s="13" t="n">
        <v>-0.0195121951219512</v>
      </c>
      <c r="U2164" s="13" t="n">
        <v>-0.0208273621859176</v>
      </c>
      <c r="V2164" s="11" t="n">
        <v>0</v>
      </c>
      <c r="W2164" s="13"/>
      <c r="X2164" s="11"/>
      <c r="Y2164" s="11"/>
      <c r="Z2164" s="11"/>
      <c r="AA2164" s="11"/>
      <c r="AB2164" s="10" t="s">
        <v>516</v>
      </c>
      <c r="AC2164" s="11" t="n">
        <v>49</v>
      </c>
      <c r="AD2164" s="11" t="n">
        <v>52</v>
      </c>
      <c r="AE2164" s="11" t="n">
        <v>92</v>
      </c>
      <c r="AF2164" s="11" t="n">
        <v>7</v>
      </c>
      <c r="AG2164" s="11" t="n">
        <v>1</v>
      </c>
      <c r="AH2164" s="11" t="n">
        <v>0</v>
      </c>
      <c r="AI2164" s="13" t="n">
        <v>0.243781094527363</v>
      </c>
      <c r="AJ2164" s="13" t="n">
        <v>0.258706467661692</v>
      </c>
      <c r="AK2164" s="13" t="n">
        <v>0.45771144278607</v>
      </c>
      <c r="AL2164" s="13" t="n">
        <v>0.0348258706467662</v>
      </c>
      <c r="AM2164" s="13" t="n">
        <v>0.00497512437810945</v>
      </c>
      <c r="AN2164" s="11" t="n">
        <v>1</v>
      </c>
      <c r="AO2164" s="13" t="n">
        <v>0.00495049504950495</v>
      </c>
      <c r="AP2164" s="11" t="n">
        <v>12</v>
      </c>
      <c r="AQ2164" s="11" t="n">
        <v>6</v>
      </c>
      <c r="AR2164" s="13" t="n">
        <v>0.0576923076923077</v>
      </c>
      <c r="AS2164" s="13" t="n">
        <v>0.0288461538461539</v>
      </c>
      <c r="AT2164" s="14" t="n">
        <f aca="false">SUMIFS(시도_소아과개폐업!$C$5:$C$293,시도_소아과개폐업!$A$5:$A$293,$D2164,시도_소아과개폐업!$B$5:$B$293,$B2164)</f>
        <v>105</v>
      </c>
      <c r="AU2164" s="14" t="n">
        <f aca="false">SUMIFS(시도_소아과개폐업!$D$5:$D$293,시도_소아과개폐업!$A$5:$A$293,$D2164,시도_소아과개폐업!$B$5:$B$293,$B2164)</f>
        <v>79</v>
      </c>
      <c r="AV2164" s="14" t="n">
        <f aca="false">SUMIFS(시도_소아과개폐업!$F$5:$F$293,시도_소아과개폐업!$A$5:$A$293,$D2164,시도_소아과개폐업!$B$5:$B$293,$B2164)</f>
        <v>26</v>
      </c>
      <c r="AW2164" s="15" t="n">
        <f aca="false">SUMIFS(시도_소아과개폐업!$G$5:$G$293,시도_소아과개폐업!$A$5:$A$293,$D2164,시도_소아과개폐업!$B$5:$B$293,$B2164)</f>
        <v>0.112535612535613</v>
      </c>
      <c r="AX2164" s="14" t="n">
        <f aca="false">SUMIFS(시도_소아과개폐업!$H$5:$H$293,시도_소아과개폐업!$A$5:$A$293,$D2164,시도_소아과개폐업!$B$5:$B$293,$B2164)</f>
        <v>247</v>
      </c>
      <c r="AY2164" s="14" t="n">
        <f aca="false">SUMIFS(시군구_병원급!$E$5:$E$3668,시군구_병원급!$A$5:$A$3668,$A2164,시군구_병원급!$D$5:$D$3668,$D2164)</f>
        <v>2</v>
      </c>
      <c r="AZ2164" s="14" t="n">
        <f aca="false">SUMIFS(시군구_병원급!$F$5:$F$3668,시군구_병원급!$A$5:$A$3668,$A2164,시군구_병원급!$D$5:$D$3668,$D2164)</f>
        <v>0</v>
      </c>
      <c r="BA2164" s="14" t="n">
        <f aca="false">SUMIFS(시군구_병원급!$G$5:$G$3668,시군구_병원급!$A$5:$A$3668,$A2164,시군구_병원급!$D$5:$D$3668,$D2164)</f>
        <v>4</v>
      </c>
      <c r="BB2164" s="14" t="n">
        <f aca="false">SUMIFS(시군구_병원급!$H$5:$H$3668,시군구_병원급!$A$5:$A$3668,$A2164,시군구_병원급!$D$5:$D$3668,$D2164)</f>
        <v>19</v>
      </c>
      <c r="BC2164" s="16" t="n">
        <f aca="false">K2164+AY2164</f>
        <v>18</v>
      </c>
      <c r="BD2164" s="17" t="n">
        <f aca="false">IF(E2164=0,"",(K2164+AY2164)/E2164*1000)</f>
        <v>1.45466300307096</v>
      </c>
      <c r="BE2164" s="16" t="n">
        <f aca="false">AY2164-SUMIFS(시군구_병원급!$E$5:$E$3668,시군구_병원급!$A$5:$A$3668,$A2164,시군구_병원급!$D$5:$D$3668,$D2164-3)</f>
        <v>-1</v>
      </c>
      <c r="BF2164" s="16" t="n">
        <f aca="false">IF(AY2164=0,1,0)</f>
        <v>0</v>
      </c>
      <c r="BG2164" s="16" t="n">
        <f aca="false">IF(K2164+AY2164=0,1,0)</f>
        <v>0</v>
      </c>
      <c r="BH2164" s="16" t="n">
        <f aca="false">AF2164+AG2164+AH2164</f>
        <v>8</v>
      </c>
      <c r="BI2164" s="18" t="n">
        <f aca="false">IF(H2164=0,"",BH2164/H2164)</f>
        <v>0.0398009950248756</v>
      </c>
      <c r="BJ2164" s="16" t="n">
        <f aca="false">IF(AP2164="","",AP2164+AN2164)</f>
        <v>13</v>
      </c>
    </row>
    <row r="2165" customFormat="false" ht="15" hidden="false" customHeight="true" outlineLevel="0" collapsed="false">
      <c r="A2165" s="9" t="s">
        <v>254</v>
      </c>
      <c r="B2165" s="10" t="s">
        <v>202</v>
      </c>
      <c r="C2165" s="10" t="s">
        <v>255</v>
      </c>
      <c r="D2165" s="9" t="n">
        <v>2025</v>
      </c>
      <c r="E2165" s="11" t="n">
        <v>2962</v>
      </c>
      <c r="F2165" s="11" t="n">
        <v>518</v>
      </c>
      <c r="G2165" s="11" t="n">
        <v>549</v>
      </c>
      <c r="H2165" s="11" t="n">
        <v>70</v>
      </c>
      <c r="I2165" s="11" t="n">
        <v>3960</v>
      </c>
      <c r="J2165" s="11" t="n">
        <v>2458</v>
      </c>
      <c r="K2165" s="11" t="n">
        <v>5</v>
      </c>
      <c r="L2165" s="12" t="n">
        <v>23.6326806212019</v>
      </c>
      <c r="M2165" s="12" t="n">
        <v>1.68804861580014</v>
      </c>
      <c r="N2165" s="13" t="n">
        <v>0.620707070707071</v>
      </c>
      <c r="O2165" s="13" t="n">
        <v>1.33693450371371</v>
      </c>
      <c r="P2165" s="13" t="n">
        <v>0.185347738014855</v>
      </c>
      <c r="Q2165" s="13" t="n">
        <v>-0.237776634071024</v>
      </c>
      <c r="R2165" s="13" t="n">
        <v>-0.00543478260869568</v>
      </c>
      <c r="S2165" s="11" t="n">
        <v>0</v>
      </c>
      <c r="T2165" s="13" t="n">
        <v>-0.0277777777777778</v>
      </c>
      <c r="U2165" s="13" t="n">
        <v>-0.0310741375091754</v>
      </c>
      <c r="V2165" s="11" t="n">
        <v>0</v>
      </c>
      <c r="W2165" s="13"/>
      <c r="X2165" s="11"/>
      <c r="Y2165" s="11"/>
      <c r="Z2165" s="11"/>
      <c r="AA2165" s="11"/>
      <c r="AB2165" s="10" t="s">
        <v>516</v>
      </c>
      <c r="AC2165" s="11" t="n">
        <v>19</v>
      </c>
      <c r="AD2165" s="11" t="n">
        <v>23</v>
      </c>
      <c r="AE2165" s="11" t="n">
        <v>16</v>
      </c>
      <c r="AF2165" s="11" t="n">
        <v>7</v>
      </c>
      <c r="AG2165" s="11" t="n">
        <v>4</v>
      </c>
      <c r="AH2165" s="11" t="n">
        <v>1</v>
      </c>
      <c r="AI2165" s="13" t="n">
        <v>0.271428571428571</v>
      </c>
      <c r="AJ2165" s="13" t="n">
        <v>0.328571428571429</v>
      </c>
      <c r="AK2165" s="13" t="n">
        <v>0.228571428571429</v>
      </c>
      <c r="AL2165" s="13" t="n">
        <v>0.1</v>
      </c>
      <c r="AM2165" s="13" t="n">
        <v>0.0571428571428571</v>
      </c>
      <c r="AN2165" s="11" t="n">
        <v>2</v>
      </c>
      <c r="AO2165" s="13" t="n">
        <v>0.0277777777777778</v>
      </c>
      <c r="AP2165" s="11" t="n">
        <v>3</v>
      </c>
      <c r="AQ2165" s="11" t="n">
        <v>1</v>
      </c>
      <c r="AR2165" s="13" t="n">
        <v>0.0405405405405405</v>
      </c>
      <c r="AS2165" s="13" t="n">
        <v>0.0135135135135135</v>
      </c>
      <c r="AT2165" s="14" t="n">
        <f aca="false">SUMIFS(시도_소아과개폐업!$C$5:$C$293,시도_소아과개폐업!$A$5:$A$293,$D2165,시도_소아과개폐업!$B$5:$B$293,$B2165)</f>
        <v>105</v>
      </c>
      <c r="AU2165" s="14" t="n">
        <f aca="false">SUMIFS(시도_소아과개폐업!$D$5:$D$293,시도_소아과개폐업!$A$5:$A$293,$D2165,시도_소아과개폐업!$B$5:$B$293,$B2165)</f>
        <v>79</v>
      </c>
      <c r="AV2165" s="14" t="n">
        <f aca="false">SUMIFS(시도_소아과개폐업!$F$5:$F$293,시도_소아과개폐업!$A$5:$A$293,$D2165,시도_소아과개폐업!$B$5:$B$293,$B2165)</f>
        <v>26</v>
      </c>
      <c r="AW2165" s="15" t="n">
        <f aca="false">SUMIFS(시도_소아과개폐업!$G$5:$G$293,시도_소아과개폐업!$A$5:$A$293,$D2165,시도_소아과개폐업!$B$5:$B$293,$B2165)</f>
        <v>0.112535612535613</v>
      </c>
      <c r="AX2165" s="14" t="n">
        <f aca="false">SUMIFS(시도_소아과개폐업!$H$5:$H$293,시도_소아과개폐업!$A$5:$A$293,$D2165,시도_소아과개폐업!$B$5:$B$293,$B2165)</f>
        <v>247</v>
      </c>
      <c r="AY2165" s="14" t="n">
        <f aca="false">SUMIFS(시군구_병원급!$E$5:$E$3668,시군구_병원급!$A$5:$A$3668,$A2165,시군구_병원급!$D$5:$D$3668,$D2165)</f>
        <v>3</v>
      </c>
      <c r="AZ2165" s="14" t="n">
        <f aca="false">SUMIFS(시군구_병원급!$F$5:$F$3668,시군구_병원급!$A$5:$A$3668,$A2165,시군구_병원급!$D$5:$D$3668,$D2165)</f>
        <v>2</v>
      </c>
      <c r="BA2165" s="14" t="n">
        <f aca="false">SUMIFS(시군구_병원급!$G$5:$G$3668,시군구_병원급!$A$5:$A$3668,$A2165,시군구_병원급!$D$5:$D$3668,$D2165)</f>
        <v>4</v>
      </c>
      <c r="BB2165" s="14" t="n">
        <f aca="false">SUMIFS(시군구_병원급!$H$5:$H$3668,시군구_병원급!$A$5:$A$3668,$A2165,시군구_병원급!$D$5:$D$3668,$D2165)</f>
        <v>9</v>
      </c>
      <c r="BC2165" s="16" t="n">
        <f aca="false">K2165+AY2165</f>
        <v>8</v>
      </c>
      <c r="BD2165" s="17" t="n">
        <f aca="false">IF(E2165=0,"",(K2165+AY2165)/E2165*1000)</f>
        <v>2.70087778528022</v>
      </c>
      <c r="BE2165" s="16" t="n">
        <f aca="false">AY2165-SUMIFS(시군구_병원급!$E$5:$E$3668,시군구_병원급!$A$5:$A$3668,$A2165,시군구_병원급!$D$5:$D$3668,$D2165-3)</f>
        <v>0</v>
      </c>
      <c r="BF2165" s="16" t="n">
        <f aca="false">IF(AY2165=0,1,0)</f>
        <v>0</v>
      </c>
      <c r="BG2165" s="16" t="n">
        <f aca="false">IF(K2165+AY2165=0,1,0)</f>
        <v>0</v>
      </c>
      <c r="BH2165" s="16" t="n">
        <f aca="false">AF2165+AG2165+AH2165</f>
        <v>12</v>
      </c>
      <c r="BI2165" s="18" t="n">
        <f aca="false">IF(H2165=0,"",BH2165/H2165)</f>
        <v>0.171428571428571</v>
      </c>
      <c r="BJ2165" s="16" t="n">
        <f aca="false">IF(AP2165="","",AP2165+AN2165)</f>
        <v>5</v>
      </c>
    </row>
    <row r="2166" customFormat="false" ht="15" hidden="false" customHeight="true" outlineLevel="0" collapsed="false">
      <c r="A2166" s="9" t="s">
        <v>256</v>
      </c>
      <c r="B2166" s="10" t="s">
        <v>202</v>
      </c>
      <c r="C2166" s="10" t="s">
        <v>257</v>
      </c>
      <c r="D2166" s="9" t="n">
        <v>2025</v>
      </c>
      <c r="E2166" s="11" t="n">
        <v>2729</v>
      </c>
      <c r="F2166" s="11" t="n">
        <v>389</v>
      </c>
      <c r="G2166" s="11" t="n">
        <v>394</v>
      </c>
      <c r="H2166" s="11" t="n">
        <v>53</v>
      </c>
      <c r="I2166" s="11" t="n">
        <v>2402</v>
      </c>
      <c r="J2166" s="11" t="n">
        <v>1852</v>
      </c>
      <c r="K2166" s="11" t="n">
        <v>4</v>
      </c>
      <c r="L2166" s="12" t="n">
        <v>19.4210333455478</v>
      </c>
      <c r="M2166" s="12" t="n">
        <v>1.46573836570172</v>
      </c>
      <c r="N2166" s="13" t="n">
        <v>0.771024146544546</v>
      </c>
      <c r="O2166" s="13" t="n">
        <v>0.880175888603884</v>
      </c>
      <c r="P2166" s="13" t="n">
        <v>0.14437522902162</v>
      </c>
      <c r="Q2166" s="13" t="n">
        <v>-0.173781410838632</v>
      </c>
      <c r="R2166" s="13" t="n">
        <v>-0.158119658119658</v>
      </c>
      <c r="S2166" s="11" t="n">
        <v>0</v>
      </c>
      <c r="T2166" s="13" t="n">
        <v>-0.0535714285714286</v>
      </c>
      <c r="U2166" s="13" t="n">
        <v>-0.0434090003982477</v>
      </c>
      <c r="V2166" s="11" t="n">
        <v>0</v>
      </c>
      <c r="W2166" s="13"/>
      <c r="X2166" s="11"/>
      <c r="Y2166" s="11"/>
      <c r="Z2166" s="11"/>
      <c r="AA2166" s="11"/>
      <c r="AB2166" s="10" t="s">
        <v>516</v>
      </c>
      <c r="AC2166" s="11" t="n">
        <v>16</v>
      </c>
      <c r="AD2166" s="11" t="n">
        <v>22</v>
      </c>
      <c r="AE2166" s="11" t="n">
        <v>12</v>
      </c>
      <c r="AF2166" s="11" t="n">
        <v>1</v>
      </c>
      <c r="AG2166" s="11" t="n">
        <v>2</v>
      </c>
      <c r="AH2166" s="11" t="n">
        <v>0</v>
      </c>
      <c r="AI2166" s="13" t="n">
        <v>0.30188679245283</v>
      </c>
      <c r="AJ2166" s="13" t="n">
        <v>0.415094339622642</v>
      </c>
      <c r="AK2166" s="13" t="n">
        <v>0.226415094339623</v>
      </c>
      <c r="AL2166" s="13" t="n">
        <v>0.0188679245283019</v>
      </c>
      <c r="AM2166" s="13" t="n">
        <v>0.0377358490566038</v>
      </c>
      <c r="AN2166" s="11" t="n">
        <v>4</v>
      </c>
      <c r="AO2166" s="13" t="n">
        <v>0.0701754385964912</v>
      </c>
      <c r="AP2166" s="11" t="n">
        <v>3</v>
      </c>
      <c r="AQ2166" s="11" t="n">
        <v>1</v>
      </c>
      <c r="AR2166" s="13" t="n">
        <v>0.0508474576271187</v>
      </c>
      <c r="AS2166" s="13" t="n">
        <v>0.0169491525423729</v>
      </c>
      <c r="AT2166" s="14" t="n">
        <f aca="false">SUMIFS(시도_소아과개폐업!$C$5:$C$293,시도_소아과개폐업!$A$5:$A$293,$D2166,시도_소아과개폐업!$B$5:$B$293,$B2166)</f>
        <v>105</v>
      </c>
      <c r="AU2166" s="14" t="n">
        <f aca="false">SUMIFS(시도_소아과개폐업!$D$5:$D$293,시도_소아과개폐업!$A$5:$A$293,$D2166,시도_소아과개폐업!$B$5:$B$293,$B2166)</f>
        <v>79</v>
      </c>
      <c r="AV2166" s="14" t="n">
        <f aca="false">SUMIFS(시도_소아과개폐업!$F$5:$F$293,시도_소아과개폐업!$A$5:$A$293,$D2166,시도_소아과개폐업!$B$5:$B$293,$B2166)</f>
        <v>26</v>
      </c>
      <c r="AW2166" s="15" t="n">
        <f aca="false">SUMIFS(시도_소아과개폐업!$G$5:$G$293,시도_소아과개폐업!$A$5:$A$293,$D2166,시도_소아과개폐업!$B$5:$B$293,$B2166)</f>
        <v>0.112535612535613</v>
      </c>
      <c r="AX2166" s="14" t="n">
        <f aca="false">SUMIFS(시도_소아과개폐업!$H$5:$H$293,시도_소아과개폐업!$A$5:$A$293,$D2166,시도_소아과개폐업!$B$5:$B$293,$B2166)</f>
        <v>247</v>
      </c>
      <c r="AY2166" s="14" t="n">
        <f aca="false">SUMIFS(시군구_병원급!$E$5:$E$3668,시군구_병원급!$A$5:$A$3668,$A2166,시군구_병원급!$D$5:$D$3668,$D2166)</f>
        <v>2</v>
      </c>
      <c r="AZ2166" s="14" t="n">
        <f aca="false">SUMIFS(시군구_병원급!$F$5:$F$3668,시군구_병원급!$A$5:$A$3668,$A2166,시군구_병원급!$D$5:$D$3668,$D2166)</f>
        <v>1</v>
      </c>
      <c r="BA2166" s="14" t="n">
        <f aca="false">SUMIFS(시군구_병원급!$G$5:$G$3668,시군구_병원급!$A$5:$A$3668,$A2166,시군구_병원급!$D$5:$D$3668,$D2166)</f>
        <v>2</v>
      </c>
      <c r="BB2166" s="14" t="n">
        <f aca="false">SUMIFS(시군구_병원급!$H$5:$H$3668,시군구_병원급!$A$5:$A$3668,$A2166,시군구_병원급!$D$5:$D$3668,$D2166)</f>
        <v>11</v>
      </c>
      <c r="BC2166" s="16" t="n">
        <f aca="false">K2166+AY2166</f>
        <v>6</v>
      </c>
      <c r="BD2166" s="17" t="n">
        <f aca="false">IF(E2166=0,"",(K2166+AY2166)/E2166*1000)</f>
        <v>2.19860754855258</v>
      </c>
      <c r="BE2166" s="16" t="n">
        <f aca="false">AY2166-SUMIFS(시군구_병원급!$E$5:$E$3668,시군구_병원급!$A$5:$A$3668,$A2166,시군구_병원급!$D$5:$D$3668,$D2166-3)</f>
        <v>0</v>
      </c>
      <c r="BF2166" s="16" t="n">
        <f aca="false">IF(AY2166=0,1,0)</f>
        <v>0</v>
      </c>
      <c r="BG2166" s="16" t="n">
        <f aca="false">IF(K2166+AY2166=0,1,0)</f>
        <v>0</v>
      </c>
      <c r="BH2166" s="16" t="n">
        <f aca="false">AF2166+AG2166+AH2166</f>
        <v>3</v>
      </c>
      <c r="BI2166" s="18" t="n">
        <f aca="false">IF(H2166=0,"",BH2166/H2166)</f>
        <v>0.0566037735849057</v>
      </c>
      <c r="BJ2166" s="16" t="n">
        <f aca="false">IF(AP2166="","",AP2166+AN2166)</f>
        <v>7</v>
      </c>
    </row>
    <row r="2167" customFormat="false" ht="15" hidden="false" customHeight="true" outlineLevel="0" collapsed="false">
      <c r="A2167" s="9" t="s">
        <v>258</v>
      </c>
      <c r="B2167" s="10" t="s">
        <v>202</v>
      </c>
      <c r="C2167" s="10" t="s">
        <v>259</v>
      </c>
      <c r="D2167" s="9" t="n">
        <v>2025</v>
      </c>
      <c r="E2167" s="11" t="n">
        <v>1024</v>
      </c>
      <c r="F2167" s="11" t="n">
        <v>188</v>
      </c>
      <c r="G2167" s="11" t="n">
        <v>178</v>
      </c>
      <c r="H2167" s="11" t="n">
        <v>19</v>
      </c>
      <c r="I2167" s="11" t="n">
        <v>804</v>
      </c>
      <c r="J2167" s="11" t="n">
        <v>577</v>
      </c>
      <c r="K2167" s="11" t="n">
        <v>0</v>
      </c>
      <c r="L2167" s="12" t="n">
        <v>18.5546875</v>
      </c>
      <c r="M2167" s="12" t="n">
        <v>0</v>
      </c>
      <c r="N2167" s="13" t="n">
        <v>0.717661691542289</v>
      </c>
      <c r="O2167" s="13" t="n">
        <v>0.78515625</v>
      </c>
      <c r="P2167" s="13" t="n">
        <v>0.173828125</v>
      </c>
      <c r="Q2167" s="13" t="n">
        <v>-0.153719008264463</v>
      </c>
      <c r="R2167" s="13" t="n">
        <v>-0.021978021978022</v>
      </c>
      <c r="S2167" s="11" t="n">
        <v>0</v>
      </c>
      <c r="T2167" s="13" t="n">
        <v>-0.0952380952380952</v>
      </c>
      <c r="U2167" s="13" t="n">
        <v>-0.0640279394644936</v>
      </c>
      <c r="V2167" s="11" t="n">
        <v>1</v>
      </c>
      <c r="W2167" s="13"/>
      <c r="X2167" s="11"/>
      <c r="Y2167" s="11"/>
      <c r="Z2167" s="11"/>
      <c r="AA2167" s="11"/>
      <c r="AB2167" s="10" t="s">
        <v>516</v>
      </c>
      <c r="AC2167" s="11" t="n">
        <v>7</v>
      </c>
      <c r="AD2167" s="11" t="n">
        <v>3</v>
      </c>
      <c r="AE2167" s="11" t="n">
        <v>4</v>
      </c>
      <c r="AF2167" s="11" t="n">
        <v>4</v>
      </c>
      <c r="AG2167" s="11" t="n">
        <v>1</v>
      </c>
      <c r="AH2167" s="11" t="n">
        <v>0</v>
      </c>
      <c r="AI2167" s="13" t="n">
        <v>0.368421052631579</v>
      </c>
      <c r="AJ2167" s="13" t="n">
        <v>0.157894736842105</v>
      </c>
      <c r="AK2167" s="13" t="n">
        <v>0.210526315789474</v>
      </c>
      <c r="AL2167" s="13" t="n">
        <v>0.210526315789474</v>
      </c>
      <c r="AM2167" s="13" t="n">
        <v>0.0526315789473684</v>
      </c>
      <c r="AN2167" s="11" t="n">
        <v>0</v>
      </c>
      <c r="AO2167" s="13" t="n">
        <v>0</v>
      </c>
      <c r="AP2167" s="11" t="n">
        <v>3</v>
      </c>
      <c r="AQ2167" s="11" t="n">
        <v>1</v>
      </c>
      <c r="AR2167" s="13" t="n">
        <v>0.142857142857143</v>
      </c>
      <c r="AS2167" s="13" t="n">
        <v>0.0476190476190476</v>
      </c>
      <c r="AT2167" s="14" t="n">
        <f aca="false">SUMIFS(시도_소아과개폐업!$C$5:$C$293,시도_소아과개폐업!$A$5:$A$293,$D2167,시도_소아과개폐업!$B$5:$B$293,$B2167)</f>
        <v>105</v>
      </c>
      <c r="AU2167" s="14" t="n">
        <f aca="false">SUMIFS(시도_소아과개폐업!$D$5:$D$293,시도_소아과개폐업!$A$5:$A$293,$D2167,시도_소아과개폐업!$B$5:$B$293,$B2167)</f>
        <v>79</v>
      </c>
      <c r="AV2167" s="14" t="n">
        <f aca="false">SUMIFS(시도_소아과개폐업!$F$5:$F$293,시도_소아과개폐업!$A$5:$A$293,$D2167,시도_소아과개폐업!$B$5:$B$293,$B2167)</f>
        <v>26</v>
      </c>
      <c r="AW2167" s="15" t="n">
        <f aca="false">SUMIFS(시도_소아과개폐업!$G$5:$G$293,시도_소아과개폐업!$A$5:$A$293,$D2167,시도_소아과개폐업!$B$5:$B$293,$B2167)</f>
        <v>0.112535612535613</v>
      </c>
      <c r="AX2167" s="14" t="n">
        <f aca="false">SUMIFS(시도_소아과개폐업!$H$5:$H$293,시도_소아과개폐업!$A$5:$A$293,$D2167,시도_소아과개폐업!$B$5:$B$293,$B2167)</f>
        <v>247</v>
      </c>
      <c r="AY2167" s="14" t="n">
        <f aca="false">SUMIFS(시군구_병원급!$E$5:$E$3668,시군구_병원급!$A$5:$A$3668,$A2167,시군구_병원급!$D$5:$D$3668,$D2167)</f>
        <v>0</v>
      </c>
      <c r="AZ2167" s="14" t="n">
        <f aca="false">SUMIFS(시군구_병원급!$F$5:$F$3668,시군구_병원급!$A$5:$A$3668,$A2167,시군구_병원급!$D$5:$D$3668,$D2167)</f>
        <v>0</v>
      </c>
      <c r="BA2167" s="14" t="n">
        <f aca="false">SUMIFS(시군구_병원급!$G$5:$G$3668,시군구_병원급!$A$5:$A$3668,$A2167,시군구_병원급!$D$5:$D$3668,$D2167)</f>
        <v>0</v>
      </c>
      <c r="BB2167" s="14" t="n">
        <f aca="false">SUMIFS(시군구_병원급!$H$5:$H$3668,시군구_병원급!$A$5:$A$3668,$A2167,시군구_병원급!$D$5:$D$3668,$D2167)</f>
        <v>1</v>
      </c>
      <c r="BC2167" s="16" t="n">
        <f aca="false">K2167+AY2167</f>
        <v>0</v>
      </c>
      <c r="BD2167" s="17" t="n">
        <f aca="false">IF(E2167=0,"",(K2167+AY2167)/E2167*1000)</f>
        <v>0</v>
      </c>
      <c r="BE2167" s="16" t="n">
        <f aca="false">AY2167-SUMIFS(시군구_병원급!$E$5:$E$3668,시군구_병원급!$A$5:$A$3668,$A2167,시군구_병원급!$D$5:$D$3668,$D2167-3)</f>
        <v>0</v>
      </c>
      <c r="BF2167" s="16" t="n">
        <f aca="false">IF(AY2167=0,1,0)</f>
        <v>1</v>
      </c>
      <c r="BG2167" s="16" t="n">
        <f aca="false">IF(K2167+AY2167=0,1,0)</f>
        <v>1</v>
      </c>
      <c r="BH2167" s="16" t="n">
        <f aca="false">AF2167+AG2167+AH2167</f>
        <v>5</v>
      </c>
      <c r="BI2167" s="18" t="n">
        <f aca="false">IF(H2167=0,"",BH2167/H2167)</f>
        <v>0.263157894736842</v>
      </c>
      <c r="BJ2167" s="16" t="n">
        <f aca="false">IF(AP2167="","",AP2167+AN2167)</f>
        <v>3</v>
      </c>
    </row>
    <row r="2168" customFormat="false" ht="15" hidden="false" customHeight="true" outlineLevel="0" collapsed="false">
      <c r="A2168" s="9" t="s">
        <v>260</v>
      </c>
      <c r="B2168" s="10" t="s">
        <v>202</v>
      </c>
      <c r="C2168" s="10" t="s">
        <v>261</v>
      </c>
      <c r="D2168" s="9" t="n">
        <v>2025</v>
      </c>
      <c r="E2168" s="11" t="n">
        <v>1326</v>
      </c>
      <c r="F2168" s="11" t="n">
        <v>218</v>
      </c>
      <c r="G2168" s="11" t="n">
        <v>222</v>
      </c>
      <c r="H2168" s="11" t="n">
        <v>26</v>
      </c>
      <c r="I2168" s="11" t="n">
        <v>1379</v>
      </c>
      <c r="J2168" s="11" t="n">
        <v>884</v>
      </c>
      <c r="K2168" s="11" t="n">
        <v>0</v>
      </c>
      <c r="L2168" s="12" t="n">
        <v>19.6078431372549</v>
      </c>
      <c r="M2168" s="12" t="n">
        <v>0</v>
      </c>
      <c r="N2168" s="13" t="n">
        <v>0.641044234952864</v>
      </c>
      <c r="O2168" s="13" t="n">
        <v>1.03996983408748</v>
      </c>
      <c r="P2168" s="13" t="n">
        <v>0.167420814479638</v>
      </c>
      <c r="Q2168" s="13" t="n">
        <v>-0.121854304635762</v>
      </c>
      <c r="R2168" s="13" t="n">
        <v>0.115577889447236</v>
      </c>
      <c r="S2168" s="11" t="n">
        <v>0</v>
      </c>
      <c r="T2168" s="13" t="n">
        <v>-0.0714285714285714</v>
      </c>
      <c r="U2168" s="13" t="n">
        <v>-0.0509291121816931</v>
      </c>
      <c r="V2168" s="11" t="n">
        <v>1</v>
      </c>
      <c r="W2168" s="13"/>
      <c r="X2168" s="11"/>
      <c r="Y2168" s="11"/>
      <c r="Z2168" s="11"/>
      <c r="AA2168" s="11"/>
      <c r="AB2168" s="10" t="s">
        <v>516</v>
      </c>
      <c r="AC2168" s="11" t="n">
        <v>8</v>
      </c>
      <c r="AD2168" s="11" t="n">
        <v>8</v>
      </c>
      <c r="AE2168" s="11" t="n">
        <v>4</v>
      </c>
      <c r="AF2168" s="11" t="n">
        <v>3</v>
      </c>
      <c r="AG2168" s="11" t="n">
        <v>3</v>
      </c>
      <c r="AH2168" s="11" t="n">
        <v>0</v>
      </c>
      <c r="AI2168" s="13" t="n">
        <v>0.307692307692308</v>
      </c>
      <c r="AJ2168" s="13" t="n">
        <v>0.307692307692308</v>
      </c>
      <c r="AK2168" s="13" t="n">
        <v>0.153846153846154</v>
      </c>
      <c r="AL2168" s="13" t="n">
        <v>0.115384615384615</v>
      </c>
      <c r="AM2168" s="13" t="n">
        <v>0.115384615384615</v>
      </c>
      <c r="AN2168" s="11" t="n">
        <v>0</v>
      </c>
      <c r="AO2168" s="13" t="n">
        <v>0</v>
      </c>
      <c r="AP2168" s="11" t="n">
        <v>2</v>
      </c>
      <c r="AQ2168" s="11" t="n">
        <v>0</v>
      </c>
      <c r="AR2168" s="13" t="n">
        <v>0.0714285714285714</v>
      </c>
      <c r="AS2168" s="13" t="n">
        <v>0</v>
      </c>
      <c r="AT2168" s="14" t="n">
        <f aca="false">SUMIFS(시도_소아과개폐업!$C$5:$C$293,시도_소아과개폐업!$A$5:$A$293,$D2168,시도_소아과개폐업!$B$5:$B$293,$B2168)</f>
        <v>105</v>
      </c>
      <c r="AU2168" s="14" t="n">
        <f aca="false">SUMIFS(시도_소아과개폐업!$D$5:$D$293,시도_소아과개폐업!$A$5:$A$293,$D2168,시도_소아과개폐업!$B$5:$B$293,$B2168)</f>
        <v>79</v>
      </c>
      <c r="AV2168" s="14" t="n">
        <f aca="false">SUMIFS(시도_소아과개폐업!$F$5:$F$293,시도_소아과개폐업!$A$5:$A$293,$D2168,시도_소아과개폐업!$B$5:$B$293,$B2168)</f>
        <v>26</v>
      </c>
      <c r="AW2168" s="15" t="n">
        <f aca="false">SUMIFS(시도_소아과개폐업!$G$5:$G$293,시도_소아과개폐업!$A$5:$A$293,$D2168,시도_소아과개폐업!$B$5:$B$293,$B2168)</f>
        <v>0.112535612535613</v>
      </c>
      <c r="AX2168" s="14" t="n">
        <f aca="false">SUMIFS(시도_소아과개폐업!$H$5:$H$293,시도_소아과개폐업!$A$5:$A$293,$D2168,시도_소아과개폐업!$B$5:$B$293,$B2168)</f>
        <v>247</v>
      </c>
      <c r="AY2168" s="14" t="n">
        <f aca="false">SUMIFS(시군구_병원급!$E$5:$E$3668,시군구_병원급!$A$5:$A$3668,$A2168,시군구_병원급!$D$5:$D$3668,$D2168)</f>
        <v>1</v>
      </c>
      <c r="AZ2168" s="14" t="n">
        <f aca="false">SUMIFS(시군구_병원급!$F$5:$F$3668,시군구_병원급!$A$5:$A$3668,$A2168,시군구_병원급!$D$5:$D$3668,$D2168)</f>
        <v>0</v>
      </c>
      <c r="BA2168" s="14" t="n">
        <f aca="false">SUMIFS(시군구_병원급!$G$5:$G$3668,시군구_병원급!$A$5:$A$3668,$A2168,시군구_병원급!$D$5:$D$3668,$D2168)</f>
        <v>2</v>
      </c>
      <c r="BB2168" s="14" t="n">
        <f aca="false">SUMIFS(시군구_병원급!$H$5:$H$3668,시군구_병원급!$A$5:$A$3668,$A2168,시군구_병원급!$D$5:$D$3668,$D2168)</f>
        <v>8</v>
      </c>
      <c r="BC2168" s="16" t="n">
        <f aca="false">K2168+AY2168</f>
        <v>1</v>
      </c>
      <c r="BD2168" s="17" t="n">
        <f aca="false">IF(E2168=0,"",(K2168+AY2168)/E2168*1000)</f>
        <v>0.754147812971342</v>
      </c>
      <c r="BE2168" s="16" t="n">
        <f aca="false">AY2168-SUMIFS(시군구_병원급!$E$5:$E$3668,시군구_병원급!$A$5:$A$3668,$A2168,시군구_병원급!$D$5:$D$3668,$D2168-3)</f>
        <v>0</v>
      </c>
      <c r="BF2168" s="16" t="n">
        <f aca="false">IF(AY2168=0,1,0)</f>
        <v>0</v>
      </c>
      <c r="BG2168" s="16" t="n">
        <f aca="false">IF(K2168+AY2168=0,1,0)</f>
        <v>0</v>
      </c>
      <c r="BH2168" s="16" t="n">
        <f aca="false">AF2168+AG2168+AH2168</f>
        <v>6</v>
      </c>
      <c r="BI2168" s="18" t="n">
        <f aca="false">IF(H2168=0,"",BH2168/H2168)</f>
        <v>0.230769230769231</v>
      </c>
      <c r="BJ2168" s="16" t="n">
        <f aca="false">IF(AP2168="","",AP2168+AN2168)</f>
        <v>2</v>
      </c>
    </row>
    <row r="2169" customFormat="false" ht="15" hidden="false" customHeight="true" outlineLevel="0" collapsed="false">
      <c r="A2169" s="9" t="s">
        <v>262</v>
      </c>
      <c r="B2169" s="10" t="s">
        <v>202</v>
      </c>
      <c r="C2169" s="10" t="s">
        <v>263</v>
      </c>
      <c r="D2169" s="9" t="n">
        <v>2025</v>
      </c>
      <c r="E2169" s="11" t="n">
        <v>2828</v>
      </c>
      <c r="F2169" s="11" t="n">
        <v>440</v>
      </c>
      <c r="G2169" s="11" t="n">
        <v>453</v>
      </c>
      <c r="H2169" s="11" t="n">
        <v>43</v>
      </c>
      <c r="I2169" s="11" t="n">
        <v>2763</v>
      </c>
      <c r="J2169" s="11" t="n">
        <v>1880</v>
      </c>
      <c r="K2169" s="11" t="n">
        <v>3</v>
      </c>
      <c r="L2169" s="12" t="n">
        <v>15.2050919377652</v>
      </c>
      <c r="M2169" s="12" t="n">
        <v>1.06082036775106</v>
      </c>
      <c r="N2169" s="13" t="n">
        <v>0.680419833514296</v>
      </c>
      <c r="O2169" s="13" t="n">
        <v>0.977015558698727</v>
      </c>
      <c r="P2169" s="13" t="n">
        <v>0.16018387553041</v>
      </c>
      <c r="Q2169" s="13" t="n">
        <v>-0.128236744759556</v>
      </c>
      <c r="R2169" s="13" t="n">
        <v>-0.0130718954248366</v>
      </c>
      <c r="S2169" s="11" t="n">
        <v>0</v>
      </c>
      <c r="T2169" s="13" t="n">
        <v>-0.0444444444444444</v>
      </c>
      <c r="U2169" s="13" t="n">
        <v>-0.0614809782608695</v>
      </c>
      <c r="V2169" s="11" t="n">
        <v>0</v>
      </c>
      <c r="W2169" s="13"/>
      <c r="X2169" s="11"/>
      <c r="Y2169" s="11"/>
      <c r="Z2169" s="11"/>
      <c r="AA2169" s="11"/>
      <c r="AB2169" s="10" t="s">
        <v>516</v>
      </c>
      <c r="AC2169" s="11" t="n">
        <v>19</v>
      </c>
      <c r="AD2169" s="11" t="n">
        <v>20</v>
      </c>
      <c r="AE2169" s="11" t="n">
        <v>2</v>
      </c>
      <c r="AF2169" s="11" t="n">
        <v>1</v>
      </c>
      <c r="AG2169" s="11" t="n">
        <v>1</v>
      </c>
      <c r="AH2169" s="11" t="n">
        <v>0</v>
      </c>
      <c r="AI2169" s="13" t="n">
        <v>0.441860465116279</v>
      </c>
      <c r="AJ2169" s="13" t="n">
        <v>0.465116279069767</v>
      </c>
      <c r="AK2169" s="13" t="n">
        <v>0.0465116279069767</v>
      </c>
      <c r="AL2169" s="13" t="n">
        <v>0.0232558139534884</v>
      </c>
      <c r="AM2169" s="13" t="n">
        <v>0.0232558139534884</v>
      </c>
      <c r="AN2169" s="11" t="n">
        <v>0</v>
      </c>
      <c r="AO2169" s="13" t="n">
        <v>0</v>
      </c>
      <c r="AP2169" s="11" t="n">
        <v>6</v>
      </c>
      <c r="AQ2169" s="11" t="n">
        <v>3</v>
      </c>
      <c r="AR2169" s="13" t="n">
        <v>0.130434782608696</v>
      </c>
      <c r="AS2169" s="13" t="n">
        <v>0.0652173913043478</v>
      </c>
      <c r="AT2169" s="14" t="n">
        <f aca="false">SUMIFS(시도_소아과개폐업!$C$5:$C$293,시도_소아과개폐업!$A$5:$A$293,$D2169,시도_소아과개폐업!$B$5:$B$293,$B2169)</f>
        <v>105</v>
      </c>
      <c r="AU2169" s="14" t="n">
        <f aca="false">SUMIFS(시도_소아과개폐업!$D$5:$D$293,시도_소아과개폐업!$A$5:$A$293,$D2169,시도_소아과개폐업!$B$5:$B$293,$B2169)</f>
        <v>79</v>
      </c>
      <c r="AV2169" s="14" t="n">
        <f aca="false">SUMIFS(시도_소아과개폐업!$F$5:$F$293,시도_소아과개폐업!$A$5:$A$293,$D2169,시도_소아과개폐업!$B$5:$B$293,$B2169)</f>
        <v>26</v>
      </c>
      <c r="AW2169" s="15" t="n">
        <f aca="false">SUMIFS(시도_소아과개폐업!$G$5:$G$293,시도_소아과개폐업!$A$5:$A$293,$D2169,시도_소아과개폐업!$B$5:$B$293,$B2169)</f>
        <v>0.112535612535613</v>
      </c>
      <c r="AX2169" s="14" t="n">
        <f aca="false">SUMIFS(시도_소아과개폐업!$H$5:$H$293,시도_소아과개폐업!$A$5:$A$293,$D2169,시도_소아과개폐업!$B$5:$B$293,$B2169)</f>
        <v>247</v>
      </c>
      <c r="AY2169" s="14" t="n">
        <f aca="false">SUMIFS(시군구_병원급!$E$5:$E$3668,시군구_병원급!$A$5:$A$3668,$A2169,시군구_병원급!$D$5:$D$3668,$D2169)</f>
        <v>1</v>
      </c>
      <c r="AZ2169" s="14" t="n">
        <f aca="false">SUMIFS(시군구_병원급!$F$5:$F$3668,시군구_병원급!$A$5:$A$3668,$A2169,시군구_병원급!$D$5:$D$3668,$D2169)</f>
        <v>0</v>
      </c>
      <c r="BA2169" s="14" t="n">
        <f aca="false">SUMIFS(시군구_병원급!$G$5:$G$3668,시군구_병원급!$A$5:$A$3668,$A2169,시군구_병원급!$D$5:$D$3668,$D2169)</f>
        <v>2</v>
      </c>
      <c r="BB2169" s="14" t="n">
        <f aca="false">SUMIFS(시군구_병원급!$H$5:$H$3668,시군구_병원급!$A$5:$A$3668,$A2169,시군구_병원급!$D$5:$D$3668,$D2169)</f>
        <v>11</v>
      </c>
      <c r="BC2169" s="16" t="n">
        <f aca="false">K2169+AY2169</f>
        <v>4</v>
      </c>
      <c r="BD2169" s="17" t="n">
        <f aca="false">IF(E2169=0,"",(K2169+AY2169)/E2169*1000)</f>
        <v>1.41442715700141</v>
      </c>
      <c r="BE2169" s="16" t="n">
        <f aca="false">AY2169-SUMIFS(시군구_병원급!$E$5:$E$3668,시군구_병원급!$A$5:$A$3668,$A2169,시군구_병원급!$D$5:$D$3668,$D2169-3)</f>
        <v>0</v>
      </c>
      <c r="BF2169" s="16" t="n">
        <f aca="false">IF(AY2169=0,1,0)</f>
        <v>0</v>
      </c>
      <c r="BG2169" s="16" t="n">
        <f aca="false">IF(K2169+AY2169=0,1,0)</f>
        <v>0</v>
      </c>
      <c r="BH2169" s="16" t="n">
        <f aca="false">AF2169+AG2169+AH2169</f>
        <v>2</v>
      </c>
      <c r="BI2169" s="18" t="n">
        <f aca="false">IF(H2169=0,"",BH2169/H2169)</f>
        <v>0.0465116279069767</v>
      </c>
      <c r="BJ2169" s="16" t="n">
        <f aca="false">IF(AP2169="","",AP2169+AN2169)</f>
        <v>6</v>
      </c>
    </row>
    <row r="2170" customFormat="false" ht="15" hidden="false" customHeight="true" outlineLevel="0" collapsed="false">
      <c r="A2170" s="9" t="s">
        <v>264</v>
      </c>
      <c r="B2170" s="10" t="s">
        <v>265</v>
      </c>
      <c r="C2170" s="10" t="s">
        <v>266</v>
      </c>
      <c r="D2170" s="9" t="n">
        <v>2025</v>
      </c>
      <c r="E2170" s="11" t="n">
        <v>31101</v>
      </c>
      <c r="F2170" s="11" t="n">
        <v>5455</v>
      </c>
      <c r="G2170" s="11" t="n">
        <v>5467</v>
      </c>
      <c r="H2170" s="11" t="n">
        <v>524</v>
      </c>
      <c r="I2170" s="11" t="n">
        <v>28860</v>
      </c>
      <c r="J2170" s="11" t="n">
        <v>19682</v>
      </c>
      <c r="K2170" s="11" t="n">
        <v>35</v>
      </c>
      <c r="L2170" s="12" t="n">
        <v>16.8483328510337</v>
      </c>
      <c r="M2170" s="12" t="n">
        <v>1.12536574386676</v>
      </c>
      <c r="N2170" s="13" t="n">
        <v>0.681981981981982</v>
      </c>
      <c r="O2170" s="13" t="n">
        <v>0.92794443908556</v>
      </c>
      <c r="P2170" s="13" t="n">
        <v>0.175782129191987</v>
      </c>
      <c r="Q2170" s="13" t="n">
        <v>-0.0980511571254568</v>
      </c>
      <c r="R2170" s="13" t="n">
        <v>0.170413187754228</v>
      </c>
      <c r="S2170" s="11" t="n">
        <v>0</v>
      </c>
      <c r="T2170" s="13" t="n">
        <v>-0.0472727272727272</v>
      </c>
      <c r="U2170" s="13" t="n">
        <v>-0.052901023890785</v>
      </c>
      <c r="V2170" s="11" t="n">
        <v>0</v>
      </c>
      <c r="W2170" s="13"/>
      <c r="X2170" s="11"/>
      <c r="Y2170" s="11"/>
      <c r="Z2170" s="11"/>
      <c r="AA2170" s="11"/>
      <c r="AB2170" s="10" t="s">
        <v>516</v>
      </c>
      <c r="AC2170" s="11" t="n">
        <v>77</v>
      </c>
      <c r="AD2170" s="11" t="n">
        <v>183</v>
      </c>
      <c r="AE2170" s="11" t="n">
        <v>189</v>
      </c>
      <c r="AF2170" s="11" t="n">
        <v>27</v>
      </c>
      <c r="AG2170" s="11" t="n">
        <v>48</v>
      </c>
      <c r="AH2170" s="11" t="n">
        <v>0</v>
      </c>
      <c r="AI2170" s="13" t="n">
        <v>0.146946564885496</v>
      </c>
      <c r="AJ2170" s="13" t="n">
        <v>0.349236641221374</v>
      </c>
      <c r="AK2170" s="13" t="n">
        <v>0.360687022900763</v>
      </c>
      <c r="AL2170" s="13" t="n">
        <v>0.0515267175572519</v>
      </c>
      <c r="AM2170" s="13" t="n">
        <v>0.0916030534351145</v>
      </c>
      <c r="AN2170" s="11" t="n">
        <v>4</v>
      </c>
      <c r="AO2170" s="13" t="n">
        <v>0.00757575757575758</v>
      </c>
      <c r="AP2170" s="11" t="n">
        <v>38</v>
      </c>
      <c r="AQ2170" s="11" t="n">
        <v>10</v>
      </c>
      <c r="AR2170" s="13" t="n">
        <v>0.0683453237410072</v>
      </c>
      <c r="AS2170" s="13" t="n">
        <v>0.0179856115107914</v>
      </c>
      <c r="AT2170" s="14" t="n">
        <f aca="false">SUMIFS(시도_소아과개폐업!$C$5:$C$293,시도_소아과개폐업!$A$5:$A$293,$D2170,시도_소아과개폐업!$B$5:$B$293,$B2170)</f>
        <v>6</v>
      </c>
      <c r="AU2170" s="14" t="n">
        <f aca="false">SUMIFS(시도_소아과개폐업!$D$5:$D$293,시도_소아과개폐업!$A$5:$A$293,$D2170,시도_소아과개폐업!$B$5:$B$293,$B2170)</f>
        <v>12</v>
      </c>
      <c r="AV2170" s="14" t="n">
        <f aca="false">SUMIFS(시도_소아과개폐업!$F$5:$F$293,시도_소아과개폐업!$A$5:$A$293,$D2170,시도_소아과개폐업!$B$5:$B$293,$B2170)</f>
        <v>-6</v>
      </c>
      <c r="AW2170" s="15" t="n">
        <f aca="false">SUMIFS(시도_소아과개폐업!$G$5:$G$293,시도_소아과개폐업!$A$5:$A$293,$D2170,시도_소아과개폐업!$B$5:$B$293,$B2170)</f>
        <v>0.214285714285714</v>
      </c>
      <c r="AX2170" s="14" t="n">
        <f aca="false">SUMIFS(시도_소아과개폐업!$H$5:$H$293,시도_소아과개폐업!$A$5:$A$293,$D2170,시도_소아과개폐업!$B$5:$B$293,$B2170)</f>
        <v>23</v>
      </c>
      <c r="AY2170" s="14" t="n">
        <f aca="false">SUMIFS(시군구_병원급!$E$5:$E$3668,시군구_병원급!$A$5:$A$3668,$A2170,시군구_병원급!$D$5:$D$3668,$D2170)</f>
        <v>4</v>
      </c>
      <c r="AZ2170" s="14" t="n">
        <f aca="false">SUMIFS(시군구_병원급!$F$5:$F$3668,시군구_병원급!$A$5:$A$3668,$A2170,시군구_병원급!$D$5:$D$3668,$D2170)</f>
        <v>7</v>
      </c>
      <c r="BA2170" s="14" t="n">
        <f aca="false">SUMIFS(시군구_병원급!$G$5:$G$3668,시군구_병원급!$A$5:$A$3668,$A2170,시군구_병원급!$D$5:$D$3668,$D2170)</f>
        <v>34</v>
      </c>
      <c r="BB2170" s="14" t="n">
        <f aca="false">SUMIFS(시군구_병원급!$H$5:$H$3668,시군구_병원급!$A$5:$A$3668,$A2170,시군구_병원급!$D$5:$D$3668,$D2170)</f>
        <v>58</v>
      </c>
      <c r="BC2170" s="16" t="n">
        <f aca="false">K2170+AY2170</f>
        <v>39</v>
      </c>
      <c r="BD2170" s="17" t="n">
        <f aca="false">IF(E2170=0,"",(K2170+AY2170)/E2170*1000)</f>
        <v>1.25397897173724</v>
      </c>
      <c r="BE2170" s="16" t="n">
        <f aca="false">AY2170-SUMIFS(시군구_병원급!$E$5:$E$3668,시군구_병원급!$A$5:$A$3668,$A2170,시군구_병원급!$D$5:$D$3668,$D2170-3)</f>
        <v>0</v>
      </c>
      <c r="BF2170" s="16" t="n">
        <f aca="false">IF(AY2170=0,1,0)</f>
        <v>0</v>
      </c>
      <c r="BG2170" s="16" t="n">
        <f aca="false">IF(K2170+AY2170=0,1,0)</f>
        <v>0</v>
      </c>
      <c r="BH2170" s="16" t="n">
        <f aca="false">AF2170+AG2170+AH2170</f>
        <v>75</v>
      </c>
      <c r="BI2170" s="18" t="n">
        <f aca="false">IF(H2170=0,"",BH2170/H2170)</f>
        <v>0.143129770992366</v>
      </c>
      <c r="BJ2170" s="16" t="n">
        <f aca="false">IF(AP2170="","",AP2170+AN2170)</f>
        <v>42</v>
      </c>
    </row>
    <row r="2171" customFormat="false" ht="15" hidden="false" customHeight="true" outlineLevel="0" collapsed="false">
      <c r="A2171" s="9" t="s">
        <v>267</v>
      </c>
      <c r="B2171" s="10" t="s">
        <v>265</v>
      </c>
      <c r="C2171" s="10" t="s">
        <v>268</v>
      </c>
      <c r="D2171" s="9" t="n">
        <v>2025</v>
      </c>
      <c r="E2171" s="11" t="n">
        <v>5580</v>
      </c>
      <c r="F2171" s="11" t="n">
        <v>894</v>
      </c>
      <c r="G2171" s="11" t="n">
        <v>897</v>
      </c>
      <c r="H2171" s="11" t="n">
        <v>92</v>
      </c>
      <c r="I2171" s="11" t="n">
        <v>5403</v>
      </c>
      <c r="J2171" s="11" t="n">
        <v>3372</v>
      </c>
      <c r="K2171" s="11" t="n">
        <v>8</v>
      </c>
      <c r="L2171" s="12" t="n">
        <v>16.4874551971326</v>
      </c>
      <c r="M2171" s="12" t="n">
        <v>1.4336917562724</v>
      </c>
      <c r="N2171" s="13" t="n">
        <v>0.624097723486952</v>
      </c>
      <c r="O2171" s="13" t="n">
        <v>0.968279569892473</v>
      </c>
      <c r="P2171" s="13" t="n">
        <v>0.160752688172043</v>
      </c>
      <c r="Q2171" s="13" t="n">
        <v>-0.149001067561385</v>
      </c>
      <c r="R2171" s="13" t="n">
        <v>0.0322209436133487</v>
      </c>
      <c r="S2171" s="11" t="n">
        <v>2</v>
      </c>
      <c r="T2171" s="13" t="n">
        <v>-0.0212765957446809</v>
      </c>
      <c r="U2171" s="13" t="n">
        <v>-0.000370027752081392</v>
      </c>
      <c r="V2171" s="11" t="n">
        <v>0</v>
      </c>
      <c r="W2171" s="13"/>
      <c r="X2171" s="11"/>
      <c r="Y2171" s="11"/>
      <c r="Z2171" s="11"/>
      <c r="AA2171" s="11"/>
      <c r="AB2171" s="10" t="s">
        <v>516</v>
      </c>
      <c r="AC2171" s="11" t="n">
        <v>25</v>
      </c>
      <c r="AD2171" s="11" t="n">
        <v>31</v>
      </c>
      <c r="AE2171" s="11" t="n">
        <v>16</v>
      </c>
      <c r="AF2171" s="11" t="n">
        <v>3</v>
      </c>
      <c r="AG2171" s="11" t="n">
        <v>16</v>
      </c>
      <c r="AH2171" s="11" t="n">
        <v>1</v>
      </c>
      <c r="AI2171" s="13" t="n">
        <v>0.271739130434783</v>
      </c>
      <c r="AJ2171" s="13" t="n">
        <v>0.33695652173913</v>
      </c>
      <c r="AK2171" s="13" t="n">
        <v>0.173913043478261</v>
      </c>
      <c r="AL2171" s="13" t="n">
        <v>0.0326086956521739</v>
      </c>
      <c r="AM2171" s="13" t="n">
        <v>0.173913043478261</v>
      </c>
      <c r="AN2171" s="11" t="n">
        <v>2</v>
      </c>
      <c r="AO2171" s="13" t="n">
        <v>0.0212765957446809</v>
      </c>
      <c r="AP2171" s="11" t="n">
        <v>6</v>
      </c>
      <c r="AQ2171" s="11" t="n">
        <v>5</v>
      </c>
      <c r="AR2171" s="13" t="n">
        <v>0.0631578947368421</v>
      </c>
      <c r="AS2171" s="13" t="n">
        <v>0.0526315789473684</v>
      </c>
      <c r="AT2171" s="14" t="n">
        <f aca="false">SUMIFS(시도_소아과개폐업!$C$5:$C$293,시도_소아과개폐업!$A$5:$A$293,$D2171,시도_소아과개폐업!$B$5:$B$293,$B2171)</f>
        <v>6</v>
      </c>
      <c r="AU2171" s="14" t="n">
        <f aca="false">SUMIFS(시도_소아과개폐업!$D$5:$D$293,시도_소아과개폐업!$A$5:$A$293,$D2171,시도_소아과개폐업!$B$5:$B$293,$B2171)</f>
        <v>12</v>
      </c>
      <c r="AV2171" s="14" t="n">
        <f aca="false">SUMIFS(시도_소아과개폐업!$F$5:$F$293,시도_소아과개폐업!$A$5:$A$293,$D2171,시도_소아과개폐업!$B$5:$B$293,$B2171)</f>
        <v>-6</v>
      </c>
      <c r="AW2171" s="15" t="n">
        <f aca="false">SUMIFS(시도_소아과개폐업!$G$5:$G$293,시도_소아과개폐업!$A$5:$A$293,$D2171,시도_소아과개폐업!$B$5:$B$293,$B2171)</f>
        <v>0.214285714285714</v>
      </c>
      <c r="AX2171" s="14" t="n">
        <f aca="false">SUMIFS(시도_소아과개폐업!$H$5:$H$293,시도_소아과개폐업!$A$5:$A$293,$D2171,시도_소아과개폐업!$B$5:$B$293,$B2171)</f>
        <v>23</v>
      </c>
      <c r="AY2171" s="14" t="n">
        <f aca="false">SUMIFS(시군구_병원급!$E$5:$E$3668,시군구_병원급!$A$5:$A$3668,$A2171,시군구_병원급!$D$5:$D$3668,$D2171)</f>
        <v>1</v>
      </c>
      <c r="AZ2171" s="14" t="n">
        <f aca="false">SUMIFS(시군구_병원급!$F$5:$F$3668,시군구_병원급!$A$5:$A$3668,$A2171,시군구_병원급!$D$5:$D$3668,$D2171)</f>
        <v>2</v>
      </c>
      <c r="BA2171" s="14" t="n">
        <f aca="false">SUMIFS(시군구_병원급!$G$5:$G$3668,시군구_병원급!$A$5:$A$3668,$A2171,시군구_병원급!$D$5:$D$3668,$D2171)</f>
        <v>5</v>
      </c>
      <c r="BB2171" s="14" t="n">
        <f aca="false">SUMIFS(시군구_병원급!$H$5:$H$3668,시군구_병원급!$A$5:$A$3668,$A2171,시군구_병원급!$D$5:$D$3668,$D2171)</f>
        <v>15</v>
      </c>
      <c r="BC2171" s="16" t="n">
        <f aca="false">K2171+AY2171</f>
        <v>9</v>
      </c>
      <c r="BD2171" s="17" t="n">
        <f aca="false">IF(E2171=0,"",(K2171+AY2171)/E2171*1000)</f>
        <v>1.61290322580645</v>
      </c>
      <c r="BE2171" s="16" t="n">
        <f aca="false">AY2171-SUMIFS(시군구_병원급!$E$5:$E$3668,시군구_병원급!$A$5:$A$3668,$A2171,시군구_병원급!$D$5:$D$3668,$D2171-3)</f>
        <v>0</v>
      </c>
      <c r="BF2171" s="16" t="n">
        <f aca="false">IF(AY2171=0,1,0)</f>
        <v>0</v>
      </c>
      <c r="BG2171" s="16" t="n">
        <f aca="false">IF(K2171+AY2171=0,1,0)</f>
        <v>0</v>
      </c>
      <c r="BH2171" s="16" t="n">
        <f aca="false">AF2171+AG2171+AH2171</f>
        <v>20</v>
      </c>
      <c r="BI2171" s="18" t="n">
        <f aca="false">IF(H2171=0,"",BH2171/H2171)</f>
        <v>0.217391304347826</v>
      </c>
      <c r="BJ2171" s="16" t="n">
        <f aca="false">IF(AP2171="","",AP2171+AN2171)</f>
        <v>8</v>
      </c>
    </row>
    <row r="2172" customFormat="false" ht="15" hidden="false" customHeight="true" outlineLevel="0" collapsed="false">
      <c r="A2172" s="9" t="s">
        <v>269</v>
      </c>
      <c r="B2172" s="10" t="s">
        <v>265</v>
      </c>
      <c r="C2172" s="10" t="s">
        <v>270</v>
      </c>
      <c r="D2172" s="9" t="n">
        <v>2025</v>
      </c>
      <c r="E2172" s="11" t="n">
        <v>3062</v>
      </c>
      <c r="F2172" s="11" t="n">
        <v>441</v>
      </c>
      <c r="G2172" s="11" t="n">
        <v>438</v>
      </c>
      <c r="H2172" s="11" t="n">
        <v>48</v>
      </c>
      <c r="I2172" s="11" t="n">
        <v>2884</v>
      </c>
      <c r="J2172" s="11" t="n">
        <v>1813</v>
      </c>
      <c r="K2172" s="11" t="n">
        <v>5</v>
      </c>
      <c r="L2172" s="12" t="n">
        <v>15.676028739386</v>
      </c>
      <c r="M2172" s="12" t="n">
        <v>1.63291966035271</v>
      </c>
      <c r="N2172" s="13" t="n">
        <v>0.628640776699029</v>
      </c>
      <c r="O2172" s="13" t="n">
        <v>0.941868060091444</v>
      </c>
      <c r="P2172" s="13" t="n">
        <v>0.143043762246898</v>
      </c>
      <c r="Q2172" s="13" t="n">
        <v>-0.179088471849866</v>
      </c>
      <c r="R2172" s="13" t="n">
        <v>-0.0498915401301519</v>
      </c>
      <c r="S2172" s="11" t="n">
        <v>0</v>
      </c>
      <c r="T2172" s="13" t="n">
        <v>-0.0769230769230769</v>
      </c>
      <c r="U2172" s="13" t="n">
        <v>-0.0590538336052202</v>
      </c>
      <c r="V2172" s="11" t="n">
        <v>0</v>
      </c>
      <c r="W2172" s="13"/>
      <c r="X2172" s="11"/>
      <c r="Y2172" s="11"/>
      <c r="Z2172" s="11"/>
      <c r="AA2172" s="11"/>
      <c r="AB2172" s="10" t="s">
        <v>516</v>
      </c>
      <c r="AC2172" s="11" t="n">
        <v>11</v>
      </c>
      <c r="AD2172" s="11" t="n">
        <v>20</v>
      </c>
      <c r="AE2172" s="11" t="n">
        <v>3</v>
      </c>
      <c r="AF2172" s="11" t="n">
        <v>3</v>
      </c>
      <c r="AG2172" s="11" t="n">
        <v>11</v>
      </c>
      <c r="AH2172" s="11" t="n">
        <v>0</v>
      </c>
      <c r="AI2172" s="13" t="n">
        <v>0.229166666666667</v>
      </c>
      <c r="AJ2172" s="13" t="n">
        <v>0.416666666666667</v>
      </c>
      <c r="AK2172" s="13" t="n">
        <v>0.0625</v>
      </c>
      <c r="AL2172" s="13" t="n">
        <v>0.0625</v>
      </c>
      <c r="AM2172" s="13" t="n">
        <v>0.229166666666667</v>
      </c>
      <c r="AN2172" s="11" t="n">
        <v>1</v>
      </c>
      <c r="AO2172" s="13" t="n">
        <v>0.0204081632653061</v>
      </c>
      <c r="AP2172" s="11" t="n">
        <v>4</v>
      </c>
      <c r="AQ2172" s="11" t="n">
        <v>1</v>
      </c>
      <c r="AR2172" s="13" t="n">
        <v>0.0769230769230769</v>
      </c>
      <c r="AS2172" s="13" t="n">
        <v>0.0192307692307692</v>
      </c>
      <c r="AT2172" s="14" t="n">
        <f aca="false">SUMIFS(시도_소아과개폐업!$C$5:$C$293,시도_소아과개폐업!$A$5:$A$293,$D2172,시도_소아과개폐업!$B$5:$B$293,$B2172)</f>
        <v>6</v>
      </c>
      <c r="AU2172" s="14" t="n">
        <f aca="false">SUMIFS(시도_소아과개폐업!$D$5:$D$293,시도_소아과개폐업!$A$5:$A$293,$D2172,시도_소아과개폐업!$B$5:$B$293,$B2172)</f>
        <v>12</v>
      </c>
      <c r="AV2172" s="14" t="n">
        <f aca="false">SUMIFS(시도_소아과개폐업!$F$5:$F$293,시도_소아과개폐업!$A$5:$A$293,$D2172,시도_소아과개폐업!$B$5:$B$293,$B2172)</f>
        <v>-6</v>
      </c>
      <c r="AW2172" s="15" t="n">
        <f aca="false">SUMIFS(시도_소아과개폐업!$G$5:$G$293,시도_소아과개폐업!$A$5:$A$293,$D2172,시도_소아과개폐업!$B$5:$B$293,$B2172)</f>
        <v>0.214285714285714</v>
      </c>
      <c r="AX2172" s="14" t="n">
        <f aca="false">SUMIFS(시도_소아과개폐업!$H$5:$H$293,시도_소아과개폐업!$A$5:$A$293,$D2172,시도_소아과개폐업!$B$5:$B$293,$B2172)</f>
        <v>23</v>
      </c>
      <c r="AY2172" s="14" t="n">
        <f aca="false">SUMIFS(시군구_병원급!$E$5:$E$3668,시군구_병원급!$A$5:$A$3668,$A2172,시군구_병원급!$D$5:$D$3668,$D2172)</f>
        <v>3</v>
      </c>
      <c r="AZ2172" s="14" t="n">
        <f aca="false">SUMIFS(시군구_병원급!$F$5:$F$3668,시군구_병원급!$A$5:$A$3668,$A2172,시군구_병원급!$D$5:$D$3668,$D2172)</f>
        <v>2</v>
      </c>
      <c r="BA2172" s="14" t="n">
        <f aca="false">SUMIFS(시군구_병원급!$G$5:$G$3668,시군구_병원급!$A$5:$A$3668,$A2172,시군구_병원급!$D$5:$D$3668,$D2172)</f>
        <v>3</v>
      </c>
      <c r="BB2172" s="14" t="n">
        <f aca="false">SUMIFS(시군구_병원급!$H$5:$H$3668,시군구_병원급!$A$5:$A$3668,$A2172,시군구_병원급!$D$5:$D$3668,$D2172)</f>
        <v>10</v>
      </c>
      <c r="BC2172" s="16" t="n">
        <f aca="false">K2172+AY2172</f>
        <v>8</v>
      </c>
      <c r="BD2172" s="17" t="n">
        <f aca="false">IF(E2172=0,"",(K2172+AY2172)/E2172*1000)</f>
        <v>2.61267145656434</v>
      </c>
      <c r="BE2172" s="16" t="n">
        <f aca="false">AY2172-SUMIFS(시군구_병원급!$E$5:$E$3668,시군구_병원급!$A$5:$A$3668,$A2172,시군구_병원급!$D$5:$D$3668,$D2172-3)</f>
        <v>0</v>
      </c>
      <c r="BF2172" s="16" t="n">
        <f aca="false">IF(AY2172=0,1,0)</f>
        <v>0</v>
      </c>
      <c r="BG2172" s="16" t="n">
        <f aca="false">IF(K2172+AY2172=0,1,0)</f>
        <v>0</v>
      </c>
      <c r="BH2172" s="16" t="n">
        <f aca="false">AF2172+AG2172+AH2172</f>
        <v>14</v>
      </c>
      <c r="BI2172" s="18" t="n">
        <f aca="false">IF(H2172=0,"",BH2172/H2172)</f>
        <v>0.291666666666667</v>
      </c>
      <c r="BJ2172" s="16" t="n">
        <f aca="false">IF(AP2172="","",AP2172+AN2172)</f>
        <v>5</v>
      </c>
    </row>
    <row r="2173" customFormat="false" ht="15" hidden="false" customHeight="true" outlineLevel="0" collapsed="false">
      <c r="A2173" s="9" t="s">
        <v>271</v>
      </c>
      <c r="B2173" s="10" t="s">
        <v>265</v>
      </c>
      <c r="C2173" s="10" t="s">
        <v>272</v>
      </c>
      <c r="D2173" s="9" t="n">
        <v>2025</v>
      </c>
      <c r="E2173" s="11" t="n">
        <v>473</v>
      </c>
      <c r="F2173" s="11" t="n">
        <v>75</v>
      </c>
      <c r="G2173" s="11" t="n">
        <v>75</v>
      </c>
      <c r="H2173" s="11" t="n">
        <v>8</v>
      </c>
      <c r="I2173" s="11" t="n">
        <v>478</v>
      </c>
      <c r="J2173" s="11" t="n">
        <v>242</v>
      </c>
      <c r="K2173" s="11" t="n">
        <v>0</v>
      </c>
      <c r="L2173" s="12" t="n">
        <v>16.9133192389006</v>
      </c>
      <c r="M2173" s="12" t="n">
        <v>0</v>
      </c>
      <c r="N2173" s="13" t="n">
        <v>0.506276150627615</v>
      </c>
      <c r="O2173" s="13" t="n">
        <v>1.01057082452431</v>
      </c>
      <c r="P2173" s="13" t="n">
        <v>0.158562367864693</v>
      </c>
      <c r="Q2173" s="13" t="n">
        <v>-0.224590163934426</v>
      </c>
      <c r="R2173" s="13" t="n">
        <v>-0.0506329113924051</v>
      </c>
      <c r="S2173" s="11" t="n">
        <v>0</v>
      </c>
      <c r="T2173" s="13" t="n">
        <v>0.142857142857143</v>
      </c>
      <c r="U2173" s="13" t="n">
        <v>0.00843881856540074</v>
      </c>
      <c r="V2173" s="11" t="n">
        <v>1</v>
      </c>
      <c r="W2173" s="13"/>
      <c r="X2173" s="11"/>
      <c r="Y2173" s="11"/>
      <c r="Z2173" s="11"/>
      <c r="AA2173" s="11"/>
      <c r="AB2173" s="10" t="s">
        <v>516</v>
      </c>
      <c r="AC2173" s="11" t="n">
        <v>1</v>
      </c>
      <c r="AD2173" s="11" t="n">
        <v>3</v>
      </c>
      <c r="AE2173" s="11" t="n">
        <v>0</v>
      </c>
      <c r="AF2173" s="11" t="n">
        <v>1</v>
      </c>
      <c r="AG2173" s="11" t="n">
        <v>3</v>
      </c>
      <c r="AH2173" s="11" t="n">
        <v>0</v>
      </c>
      <c r="AI2173" s="13" t="n">
        <v>0.125</v>
      </c>
      <c r="AJ2173" s="13" t="n">
        <v>0.375</v>
      </c>
      <c r="AK2173" s="13" t="n">
        <v>0</v>
      </c>
      <c r="AL2173" s="13" t="n">
        <v>0.125</v>
      </c>
      <c r="AM2173" s="13" t="n">
        <v>0.375</v>
      </c>
      <c r="AN2173" s="11" t="n">
        <v>0</v>
      </c>
      <c r="AO2173" s="13" t="n">
        <v>0</v>
      </c>
      <c r="AP2173" s="11" t="n">
        <v>0</v>
      </c>
      <c r="AQ2173" s="11" t="n">
        <v>0</v>
      </c>
      <c r="AR2173" s="13" t="n">
        <v>0</v>
      </c>
      <c r="AS2173" s="13" t="n">
        <v>0</v>
      </c>
      <c r="AT2173" s="14" t="n">
        <f aca="false">SUMIFS(시도_소아과개폐업!$C$5:$C$293,시도_소아과개폐업!$A$5:$A$293,$D2173,시도_소아과개폐업!$B$5:$B$293,$B2173)</f>
        <v>6</v>
      </c>
      <c r="AU2173" s="14" t="n">
        <f aca="false">SUMIFS(시도_소아과개폐업!$D$5:$D$293,시도_소아과개폐업!$A$5:$A$293,$D2173,시도_소아과개폐업!$B$5:$B$293,$B2173)</f>
        <v>12</v>
      </c>
      <c r="AV2173" s="14" t="n">
        <f aca="false">SUMIFS(시도_소아과개폐업!$F$5:$F$293,시도_소아과개폐업!$A$5:$A$293,$D2173,시도_소아과개폐업!$B$5:$B$293,$B2173)</f>
        <v>-6</v>
      </c>
      <c r="AW2173" s="15" t="n">
        <f aca="false">SUMIFS(시도_소아과개폐업!$G$5:$G$293,시도_소아과개폐업!$A$5:$A$293,$D2173,시도_소아과개폐업!$B$5:$B$293,$B2173)</f>
        <v>0.214285714285714</v>
      </c>
      <c r="AX2173" s="14" t="n">
        <f aca="false">SUMIFS(시도_소아과개폐업!$H$5:$H$293,시도_소아과개폐업!$A$5:$A$293,$D2173,시도_소아과개폐업!$B$5:$B$293,$B2173)</f>
        <v>23</v>
      </c>
      <c r="AY2173" s="14" t="n">
        <f aca="false">SUMIFS(시군구_병원급!$E$5:$E$3668,시군구_병원급!$A$5:$A$3668,$A2173,시군구_병원급!$D$5:$D$3668,$D2173)</f>
        <v>0</v>
      </c>
      <c r="AZ2173" s="14" t="n">
        <f aca="false">SUMIFS(시군구_병원급!$F$5:$F$3668,시군구_병원급!$A$5:$A$3668,$A2173,시군구_병원급!$D$5:$D$3668,$D2173)</f>
        <v>0</v>
      </c>
      <c r="BA2173" s="14" t="n">
        <f aca="false">SUMIFS(시군구_병원급!$G$5:$G$3668,시군구_병원급!$A$5:$A$3668,$A2173,시군구_병원급!$D$5:$D$3668,$D2173)</f>
        <v>1</v>
      </c>
      <c r="BB2173" s="14" t="n">
        <f aca="false">SUMIFS(시군구_병원급!$H$5:$H$3668,시군구_병원급!$A$5:$A$3668,$A2173,시군구_병원급!$D$5:$D$3668,$D2173)</f>
        <v>5</v>
      </c>
      <c r="BC2173" s="16" t="n">
        <f aca="false">K2173+AY2173</f>
        <v>0</v>
      </c>
      <c r="BD2173" s="17" t="n">
        <f aca="false">IF(E2173=0,"",(K2173+AY2173)/E2173*1000)</f>
        <v>0</v>
      </c>
      <c r="BE2173" s="16" t="n">
        <f aca="false">AY2173-SUMIFS(시군구_병원급!$E$5:$E$3668,시군구_병원급!$A$5:$A$3668,$A2173,시군구_병원급!$D$5:$D$3668,$D2173-3)</f>
        <v>0</v>
      </c>
      <c r="BF2173" s="16" t="n">
        <f aca="false">IF(AY2173=0,1,0)</f>
        <v>1</v>
      </c>
      <c r="BG2173" s="16" t="n">
        <f aca="false">IF(K2173+AY2173=0,1,0)</f>
        <v>1</v>
      </c>
      <c r="BH2173" s="16" t="n">
        <f aca="false">AF2173+AG2173+AH2173</f>
        <v>4</v>
      </c>
      <c r="BI2173" s="18" t="n">
        <f aca="false">IF(H2173=0,"",BH2173/H2173)</f>
        <v>0.5</v>
      </c>
      <c r="BJ2173" s="16" t="n">
        <f aca="false">IF(AP2173="","",AP2173+AN2173)</f>
        <v>0</v>
      </c>
    </row>
    <row r="2174" customFormat="false" ht="15" hidden="false" customHeight="true" outlineLevel="0" collapsed="false">
      <c r="A2174" s="9" t="s">
        <v>273</v>
      </c>
      <c r="B2174" s="10" t="s">
        <v>265</v>
      </c>
      <c r="C2174" s="10" t="s">
        <v>274</v>
      </c>
      <c r="D2174" s="9" t="n">
        <v>2025</v>
      </c>
      <c r="E2174" s="11" t="n">
        <v>816</v>
      </c>
      <c r="F2174" s="11" t="n">
        <v>138</v>
      </c>
      <c r="G2174" s="11" t="n">
        <v>138</v>
      </c>
      <c r="H2174" s="11" t="n">
        <v>14</v>
      </c>
      <c r="I2174" s="11" t="n">
        <v>778</v>
      </c>
      <c r="J2174" s="11" t="n">
        <v>537</v>
      </c>
      <c r="K2174" s="11" t="n">
        <v>1</v>
      </c>
      <c r="L2174" s="12" t="n">
        <v>17.156862745098</v>
      </c>
      <c r="M2174" s="12" t="n">
        <v>1.22549019607843</v>
      </c>
      <c r="N2174" s="13" t="n">
        <v>0.690231362467866</v>
      </c>
      <c r="O2174" s="13" t="n">
        <v>0.95343137254902</v>
      </c>
      <c r="P2174" s="13" t="n">
        <v>0.169117647058824</v>
      </c>
      <c r="Q2174" s="13" t="n">
        <v>-0.175757575757576</v>
      </c>
      <c r="R2174" s="13" t="n">
        <v>0.189655172413793</v>
      </c>
      <c r="S2174" s="11" t="n">
        <v>0</v>
      </c>
      <c r="T2174" s="13" t="n">
        <v>-0.0666666666666667</v>
      </c>
      <c r="U2174" s="13" t="n">
        <v>-0.0592503022974608</v>
      </c>
      <c r="V2174" s="11" t="n">
        <v>0</v>
      </c>
      <c r="W2174" s="13"/>
      <c r="X2174" s="11"/>
      <c r="Y2174" s="11"/>
      <c r="Z2174" s="11"/>
      <c r="AA2174" s="11"/>
      <c r="AB2174" s="10" t="s">
        <v>516</v>
      </c>
      <c r="AC2174" s="11" t="n">
        <v>7</v>
      </c>
      <c r="AD2174" s="11" t="n">
        <v>3</v>
      </c>
      <c r="AE2174" s="11" t="n">
        <v>0</v>
      </c>
      <c r="AF2174" s="11" t="n">
        <v>0</v>
      </c>
      <c r="AG2174" s="11" t="n">
        <v>4</v>
      </c>
      <c r="AH2174" s="11" t="n">
        <v>0</v>
      </c>
      <c r="AI2174" s="13" t="n">
        <v>0.5</v>
      </c>
      <c r="AJ2174" s="13" t="n">
        <v>0.214285714285714</v>
      </c>
      <c r="AK2174" s="13" t="n">
        <v>0</v>
      </c>
      <c r="AL2174" s="13" t="n">
        <v>0</v>
      </c>
      <c r="AM2174" s="13" t="n">
        <v>0.285714285714286</v>
      </c>
      <c r="AN2174" s="11" t="n">
        <v>1</v>
      </c>
      <c r="AO2174" s="13" t="n">
        <v>0.0666666666666667</v>
      </c>
      <c r="AP2174" s="11" t="n">
        <v>1</v>
      </c>
      <c r="AQ2174" s="11" t="n">
        <v>1</v>
      </c>
      <c r="AR2174" s="13" t="n">
        <v>0.0666666666666667</v>
      </c>
      <c r="AS2174" s="13" t="n">
        <v>0.0666666666666667</v>
      </c>
      <c r="AT2174" s="14" t="n">
        <f aca="false">SUMIFS(시도_소아과개폐업!$C$5:$C$293,시도_소아과개폐업!$A$5:$A$293,$D2174,시도_소아과개폐업!$B$5:$B$293,$B2174)</f>
        <v>6</v>
      </c>
      <c r="AU2174" s="14" t="n">
        <f aca="false">SUMIFS(시도_소아과개폐업!$D$5:$D$293,시도_소아과개폐업!$A$5:$A$293,$D2174,시도_소아과개폐업!$B$5:$B$293,$B2174)</f>
        <v>12</v>
      </c>
      <c r="AV2174" s="14" t="n">
        <f aca="false">SUMIFS(시도_소아과개폐업!$F$5:$F$293,시도_소아과개폐업!$A$5:$A$293,$D2174,시도_소아과개폐업!$B$5:$B$293,$B2174)</f>
        <v>-6</v>
      </c>
      <c r="AW2174" s="15" t="n">
        <f aca="false">SUMIFS(시도_소아과개폐업!$G$5:$G$293,시도_소아과개폐업!$A$5:$A$293,$D2174,시도_소아과개폐업!$B$5:$B$293,$B2174)</f>
        <v>0.214285714285714</v>
      </c>
      <c r="AX2174" s="14" t="n">
        <f aca="false">SUMIFS(시도_소아과개폐업!$H$5:$H$293,시도_소아과개폐업!$A$5:$A$293,$D2174,시도_소아과개폐업!$B$5:$B$293,$B2174)</f>
        <v>23</v>
      </c>
      <c r="AY2174" s="14" t="n">
        <f aca="false">SUMIFS(시군구_병원급!$E$5:$E$3668,시군구_병원급!$A$5:$A$3668,$A2174,시군구_병원급!$D$5:$D$3668,$D2174)</f>
        <v>0</v>
      </c>
      <c r="AZ2174" s="14" t="n">
        <f aca="false">SUMIFS(시군구_병원급!$F$5:$F$3668,시군구_병원급!$A$5:$A$3668,$A2174,시군구_병원급!$D$5:$D$3668,$D2174)</f>
        <v>1</v>
      </c>
      <c r="BA2174" s="14" t="n">
        <f aca="false">SUMIFS(시군구_병원급!$G$5:$G$3668,시군구_병원급!$A$5:$A$3668,$A2174,시군구_병원급!$D$5:$D$3668,$D2174)</f>
        <v>1</v>
      </c>
      <c r="BB2174" s="14" t="n">
        <f aca="false">SUMIFS(시군구_병원급!$H$5:$H$3668,시군구_병원급!$A$5:$A$3668,$A2174,시군구_병원급!$D$5:$D$3668,$D2174)</f>
        <v>4</v>
      </c>
      <c r="BC2174" s="16" t="n">
        <f aca="false">K2174+AY2174</f>
        <v>1</v>
      </c>
      <c r="BD2174" s="17" t="n">
        <f aca="false">IF(E2174=0,"",(K2174+AY2174)/E2174*1000)</f>
        <v>1.22549019607843</v>
      </c>
      <c r="BE2174" s="16" t="n">
        <f aca="false">AY2174-SUMIFS(시군구_병원급!$E$5:$E$3668,시군구_병원급!$A$5:$A$3668,$A2174,시군구_병원급!$D$5:$D$3668,$D2174-3)</f>
        <v>0</v>
      </c>
      <c r="BF2174" s="16" t="n">
        <f aca="false">IF(AY2174=0,1,0)</f>
        <v>1</v>
      </c>
      <c r="BG2174" s="16" t="n">
        <f aca="false">IF(K2174+AY2174=0,1,0)</f>
        <v>0</v>
      </c>
      <c r="BH2174" s="16" t="n">
        <f aca="false">AF2174+AG2174+AH2174</f>
        <v>4</v>
      </c>
      <c r="BI2174" s="18" t="n">
        <f aca="false">IF(H2174=0,"",BH2174/H2174)</f>
        <v>0.285714285714286</v>
      </c>
      <c r="BJ2174" s="16" t="n">
        <f aca="false">IF(AP2174="","",AP2174+AN2174)</f>
        <v>2</v>
      </c>
    </row>
    <row r="2175" customFormat="false" ht="15" hidden="false" customHeight="true" outlineLevel="0" collapsed="false">
      <c r="A2175" s="9" t="s">
        <v>275</v>
      </c>
      <c r="B2175" s="10" t="s">
        <v>265</v>
      </c>
      <c r="C2175" s="10" t="s">
        <v>276</v>
      </c>
      <c r="D2175" s="9" t="n">
        <v>2025</v>
      </c>
      <c r="E2175" s="11" t="n">
        <v>699</v>
      </c>
      <c r="F2175" s="11" t="n">
        <v>119</v>
      </c>
      <c r="G2175" s="11" t="n">
        <v>123</v>
      </c>
      <c r="H2175" s="11" t="n">
        <v>14</v>
      </c>
      <c r="I2175" s="11" t="n">
        <v>926</v>
      </c>
      <c r="J2175" s="11" t="n">
        <v>371</v>
      </c>
      <c r="K2175" s="11" t="n">
        <v>0</v>
      </c>
      <c r="L2175" s="12" t="n">
        <v>20.0286123032904</v>
      </c>
      <c r="M2175" s="12" t="n">
        <v>0</v>
      </c>
      <c r="N2175" s="13" t="n">
        <v>0.400647948164147</v>
      </c>
      <c r="O2175" s="13" t="n">
        <v>1.32474964234621</v>
      </c>
      <c r="P2175" s="13" t="n">
        <v>0.175965665236052</v>
      </c>
      <c r="Q2175" s="13" t="n">
        <v>-0.224195338512764</v>
      </c>
      <c r="R2175" s="13" t="n">
        <v>-0.0538461538461539</v>
      </c>
      <c r="S2175" s="11" t="n">
        <v>0</v>
      </c>
      <c r="T2175" s="13" t="n">
        <v>-0.125</v>
      </c>
      <c r="U2175" s="13" t="n">
        <v>-0.0894788593903638</v>
      </c>
      <c r="V2175" s="11" t="n">
        <v>1</v>
      </c>
      <c r="W2175" s="13"/>
      <c r="X2175" s="11"/>
      <c r="Y2175" s="11"/>
      <c r="Z2175" s="11"/>
      <c r="AA2175" s="11"/>
      <c r="AB2175" s="10" t="s">
        <v>516</v>
      </c>
      <c r="AC2175" s="11" t="n">
        <v>4</v>
      </c>
      <c r="AD2175" s="11" t="n">
        <v>3</v>
      </c>
      <c r="AE2175" s="11" t="n">
        <v>0</v>
      </c>
      <c r="AF2175" s="11" t="n">
        <v>1</v>
      </c>
      <c r="AG2175" s="11" t="n">
        <v>5</v>
      </c>
      <c r="AH2175" s="11" t="n">
        <v>1</v>
      </c>
      <c r="AI2175" s="13" t="n">
        <v>0.285714285714286</v>
      </c>
      <c r="AJ2175" s="13" t="n">
        <v>0.214285714285714</v>
      </c>
      <c r="AK2175" s="13" t="n">
        <v>0</v>
      </c>
      <c r="AL2175" s="13" t="n">
        <v>0.0714285714285714</v>
      </c>
      <c r="AM2175" s="13" t="n">
        <v>0.357142857142857</v>
      </c>
      <c r="AN2175" s="11" t="n">
        <v>0</v>
      </c>
      <c r="AO2175" s="13" t="n">
        <v>0</v>
      </c>
      <c r="AP2175" s="11" t="n">
        <v>2</v>
      </c>
      <c r="AQ2175" s="11" t="n">
        <v>0</v>
      </c>
      <c r="AR2175" s="13" t="n">
        <v>0.125</v>
      </c>
      <c r="AS2175" s="13" t="n">
        <v>0</v>
      </c>
      <c r="AT2175" s="14" t="n">
        <f aca="false">SUMIFS(시도_소아과개폐업!$C$5:$C$293,시도_소아과개폐업!$A$5:$A$293,$D2175,시도_소아과개폐업!$B$5:$B$293,$B2175)</f>
        <v>6</v>
      </c>
      <c r="AU2175" s="14" t="n">
        <f aca="false">SUMIFS(시도_소아과개폐업!$D$5:$D$293,시도_소아과개폐업!$A$5:$A$293,$D2175,시도_소아과개폐업!$B$5:$B$293,$B2175)</f>
        <v>12</v>
      </c>
      <c r="AV2175" s="14" t="n">
        <f aca="false">SUMIFS(시도_소아과개폐업!$F$5:$F$293,시도_소아과개폐업!$A$5:$A$293,$D2175,시도_소아과개폐업!$B$5:$B$293,$B2175)</f>
        <v>-6</v>
      </c>
      <c r="AW2175" s="15" t="n">
        <f aca="false">SUMIFS(시도_소아과개폐업!$G$5:$G$293,시도_소아과개폐업!$A$5:$A$293,$D2175,시도_소아과개폐업!$B$5:$B$293,$B2175)</f>
        <v>0.214285714285714</v>
      </c>
      <c r="AX2175" s="14" t="n">
        <f aca="false">SUMIFS(시도_소아과개폐업!$H$5:$H$293,시도_소아과개폐업!$A$5:$A$293,$D2175,시도_소아과개폐업!$B$5:$B$293,$B2175)</f>
        <v>23</v>
      </c>
      <c r="AY2175" s="14" t="n">
        <f aca="false">SUMIFS(시군구_병원급!$E$5:$E$3668,시군구_병원급!$A$5:$A$3668,$A2175,시군구_병원급!$D$5:$D$3668,$D2175)</f>
        <v>1</v>
      </c>
      <c r="AZ2175" s="14" t="n">
        <f aca="false">SUMIFS(시군구_병원급!$F$5:$F$3668,시군구_병원급!$A$5:$A$3668,$A2175,시군구_병원급!$D$5:$D$3668,$D2175)</f>
        <v>0</v>
      </c>
      <c r="BA2175" s="14" t="n">
        <f aca="false">SUMIFS(시군구_병원급!$G$5:$G$3668,시군구_병원급!$A$5:$A$3668,$A2175,시군구_병원급!$D$5:$D$3668,$D2175)</f>
        <v>1</v>
      </c>
      <c r="BB2175" s="14" t="n">
        <f aca="false">SUMIFS(시군구_병원급!$H$5:$H$3668,시군구_병원급!$A$5:$A$3668,$A2175,시군구_병원급!$D$5:$D$3668,$D2175)</f>
        <v>4</v>
      </c>
      <c r="BC2175" s="16" t="n">
        <f aca="false">K2175+AY2175</f>
        <v>1</v>
      </c>
      <c r="BD2175" s="17" t="n">
        <f aca="false">IF(E2175=0,"",(K2175+AY2175)/E2175*1000)</f>
        <v>1.43061516452074</v>
      </c>
      <c r="BE2175" s="16" t="n">
        <f aca="false">AY2175-SUMIFS(시군구_병원급!$E$5:$E$3668,시군구_병원급!$A$5:$A$3668,$A2175,시군구_병원급!$D$5:$D$3668,$D2175-3)</f>
        <v>0</v>
      </c>
      <c r="BF2175" s="16" t="n">
        <f aca="false">IF(AY2175=0,1,0)</f>
        <v>0</v>
      </c>
      <c r="BG2175" s="16" t="n">
        <f aca="false">IF(K2175+AY2175=0,1,0)</f>
        <v>0</v>
      </c>
      <c r="BH2175" s="16" t="n">
        <f aca="false">AF2175+AG2175+AH2175</f>
        <v>7</v>
      </c>
      <c r="BI2175" s="18" t="n">
        <f aca="false">IF(H2175=0,"",BH2175/H2175)</f>
        <v>0.5</v>
      </c>
      <c r="BJ2175" s="16" t="n">
        <f aca="false">IF(AP2175="","",AP2175+AN2175)</f>
        <v>2</v>
      </c>
    </row>
    <row r="2176" customFormat="false" ht="15" hidden="false" customHeight="true" outlineLevel="0" collapsed="false">
      <c r="A2176" s="9" t="s">
        <v>277</v>
      </c>
      <c r="B2176" s="10" t="s">
        <v>265</v>
      </c>
      <c r="C2176" s="10" t="s">
        <v>278</v>
      </c>
      <c r="D2176" s="9" t="n">
        <v>2025</v>
      </c>
      <c r="E2176" s="11" t="n">
        <v>1125</v>
      </c>
      <c r="F2176" s="11" t="n">
        <v>184</v>
      </c>
      <c r="G2176" s="11" t="n">
        <v>191</v>
      </c>
      <c r="H2176" s="11" t="n">
        <v>22</v>
      </c>
      <c r="I2176" s="11" t="n">
        <v>1299</v>
      </c>
      <c r="J2176" s="11" t="n">
        <v>878</v>
      </c>
      <c r="K2176" s="11" t="n">
        <v>1</v>
      </c>
      <c r="L2176" s="12" t="n">
        <v>19.5555555555556</v>
      </c>
      <c r="M2176" s="12" t="n">
        <v>0.888888888888889</v>
      </c>
      <c r="N2176" s="13" t="n">
        <v>0.67590454195535</v>
      </c>
      <c r="O2176" s="13" t="n">
        <v>1.15466666666667</v>
      </c>
      <c r="P2176" s="13" t="n">
        <v>0.169777777777778</v>
      </c>
      <c r="Q2176" s="13" t="n">
        <v>-0.202127659574468</v>
      </c>
      <c r="R2176" s="13" t="n">
        <v>0.143712574850299</v>
      </c>
      <c r="S2176" s="11" t="n">
        <v>0</v>
      </c>
      <c r="T2176" s="13" t="n">
        <v>0</v>
      </c>
      <c r="U2176" s="13" t="n">
        <v>0.0293185419968305</v>
      </c>
      <c r="V2176" s="11" t="n">
        <v>0</v>
      </c>
      <c r="W2176" s="13"/>
      <c r="X2176" s="11"/>
      <c r="Y2176" s="11"/>
      <c r="Z2176" s="11"/>
      <c r="AA2176" s="11"/>
      <c r="AB2176" s="10" t="s">
        <v>516</v>
      </c>
      <c r="AC2176" s="11" t="n">
        <v>5</v>
      </c>
      <c r="AD2176" s="11" t="n">
        <v>11</v>
      </c>
      <c r="AE2176" s="11" t="n">
        <v>1</v>
      </c>
      <c r="AF2176" s="11" t="n">
        <v>2</v>
      </c>
      <c r="AG2176" s="11" t="n">
        <v>3</v>
      </c>
      <c r="AH2176" s="11" t="n">
        <v>0</v>
      </c>
      <c r="AI2176" s="13" t="n">
        <v>0.227272727272727</v>
      </c>
      <c r="AJ2176" s="13" t="n">
        <v>0.5</v>
      </c>
      <c r="AK2176" s="13" t="n">
        <v>0.0454545454545455</v>
      </c>
      <c r="AL2176" s="13" t="n">
        <v>0.0909090909090909</v>
      </c>
      <c r="AM2176" s="13" t="n">
        <v>0.136363636363636</v>
      </c>
      <c r="AN2176" s="11" t="n">
        <v>0</v>
      </c>
      <c r="AO2176" s="13" t="n">
        <v>0</v>
      </c>
      <c r="AP2176" s="11" t="n">
        <v>2</v>
      </c>
      <c r="AQ2176" s="11" t="n">
        <v>1</v>
      </c>
      <c r="AR2176" s="13" t="n">
        <v>0.0869565217391304</v>
      </c>
      <c r="AS2176" s="13" t="n">
        <v>0.0434782608695652</v>
      </c>
      <c r="AT2176" s="14" t="n">
        <f aca="false">SUMIFS(시도_소아과개폐업!$C$5:$C$293,시도_소아과개폐업!$A$5:$A$293,$D2176,시도_소아과개폐업!$B$5:$B$293,$B2176)</f>
        <v>6</v>
      </c>
      <c r="AU2176" s="14" t="n">
        <f aca="false">SUMIFS(시도_소아과개폐업!$D$5:$D$293,시도_소아과개폐업!$A$5:$A$293,$D2176,시도_소아과개폐업!$B$5:$B$293,$B2176)</f>
        <v>12</v>
      </c>
      <c r="AV2176" s="14" t="n">
        <f aca="false">SUMIFS(시도_소아과개폐업!$F$5:$F$293,시도_소아과개폐업!$A$5:$A$293,$D2176,시도_소아과개폐업!$B$5:$B$293,$B2176)</f>
        <v>-6</v>
      </c>
      <c r="AW2176" s="15" t="n">
        <f aca="false">SUMIFS(시도_소아과개폐업!$G$5:$G$293,시도_소아과개폐업!$A$5:$A$293,$D2176,시도_소아과개폐업!$B$5:$B$293,$B2176)</f>
        <v>0.214285714285714</v>
      </c>
      <c r="AX2176" s="14" t="n">
        <f aca="false">SUMIFS(시도_소아과개폐업!$H$5:$H$293,시도_소아과개폐업!$A$5:$A$293,$D2176,시도_소아과개폐업!$B$5:$B$293,$B2176)</f>
        <v>23</v>
      </c>
      <c r="AY2176" s="14" t="n">
        <f aca="false">SUMIFS(시군구_병원급!$E$5:$E$3668,시군구_병원급!$A$5:$A$3668,$A2176,시군구_병원급!$D$5:$D$3668,$D2176)</f>
        <v>0</v>
      </c>
      <c r="AZ2176" s="14" t="n">
        <f aca="false">SUMIFS(시군구_병원급!$F$5:$F$3668,시군구_병원급!$A$5:$A$3668,$A2176,시군구_병원급!$D$5:$D$3668,$D2176)</f>
        <v>0</v>
      </c>
      <c r="BA2176" s="14" t="n">
        <f aca="false">SUMIFS(시군구_병원급!$G$5:$G$3668,시군구_병원급!$A$5:$A$3668,$A2176,시군구_병원급!$D$5:$D$3668,$D2176)</f>
        <v>1</v>
      </c>
      <c r="BB2176" s="14" t="n">
        <f aca="false">SUMIFS(시군구_병원급!$H$5:$H$3668,시군구_병원급!$A$5:$A$3668,$A2176,시군구_병원급!$D$5:$D$3668,$D2176)</f>
        <v>2</v>
      </c>
      <c r="BC2176" s="16" t="n">
        <f aca="false">K2176+AY2176</f>
        <v>1</v>
      </c>
      <c r="BD2176" s="17" t="n">
        <f aca="false">IF(E2176=0,"",(K2176+AY2176)/E2176*1000)</f>
        <v>0.888888888888889</v>
      </c>
      <c r="BE2176" s="16" t="n">
        <f aca="false">AY2176-SUMIFS(시군구_병원급!$E$5:$E$3668,시군구_병원급!$A$5:$A$3668,$A2176,시군구_병원급!$D$5:$D$3668,$D2176-3)</f>
        <v>0</v>
      </c>
      <c r="BF2176" s="16" t="n">
        <f aca="false">IF(AY2176=0,1,0)</f>
        <v>1</v>
      </c>
      <c r="BG2176" s="16" t="n">
        <f aca="false">IF(K2176+AY2176=0,1,0)</f>
        <v>0</v>
      </c>
      <c r="BH2176" s="16" t="n">
        <f aca="false">AF2176+AG2176+AH2176</f>
        <v>5</v>
      </c>
      <c r="BI2176" s="18" t="n">
        <f aca="false">IF(H2176=0,"",BH2176/H2176)</f>
        <v>0.227272727272727</v>
      </c>
      <c r="BJ2176" s="16" t="n">
        <f aca="false">IF(AP2176="","",AP2176+AN2176)</f>
        <v>2</v>
      </c>
    </row>
    <row r="2177" customFormat="false" ht="15" hidden="false" customHeight="true" outlineLevel="0" collapsed="false">
      <c r="A2177" s="9" t="s">
        <v>279</v>
      </c>
      <c r="B2177" s="10" t="s">
        <v>265</v>
      </c>
      <c r="C2177" s="10" t="s">
        <v>280</v>
      </c>
      <c r="D2177" s="9" t="n">
        <v>2025</v>
      </c>
      <c r="E2177" s="11" t="n">
        <v>2954</v>
      </c>
      <c r="F2177" s="11" t="n">
        <v>457</v>
      </c>
      <c r="G2177" s="11" t="n">
        <v>461</v>
      </c>
      <c r="H2177" s="11" t="n">
        <v>48</v>
      </c>
      <c r="I2177" s="11" t="n">
        <v>3020</v>
      </c>
      <c r="J2177" s="11" t="n">
        <v>2021</v>
      </c>
      <c r="K2177" s="11" t="n">
        <v>4</v>
      </c>
      <c r="L2177" s="12" t="n">
        <v>16.249153689912</v>
      </c>
      <c r="M2177" s="12" t="n">
        <v>1.354096140826</v>
      </c>
      <c r="N2177" s="13" t="n">
        <v>0.669205298013245</v>
      </c>
      <c r="O2177" s="13" t="n">
        <v>1.02234258632363</v>
      </c>
      <c r="P2177" s="13" t="n">
        <v>0.156059580230196</v>
      </c>
      <c r="Q2177" s="13" t="n">
        <v>-0.185777287761852</v>
      </c>
      <c r="R2177" s="13" t="n">
        <v>-0.0943025540275049</v>
      </c>
      <c r="S2177" s="11" t="n">
        <v>0</v>
      </c>
      <c r="T2177" s="13" t="n">
        <v>-0.04</v>
      </c>
      <c r="U2177" s="13" t="n">
        <v>-0.0427892234548336</v>
      </c>
      <c r="V2177" s="11" t="n">
        <v>0</v>
      </c>
      <c r="W2177" s="13"/>
      <c r="X2177" s="11"/>
      <c r="Y2177" s="11"/>
      <c r="Z2177" s="11"/>
      <c r="AA2177" s="11"/>
      <c r="AB2177" s="10" t="s">
        <v>516</v>
      </c>
      <c r="AC2177" s="11" t="n">
        <v>14</v>
      </c>
      <c r="AD2177" s="11" t="n">
        <v>12</v>
      </c>
      <c r="AE2177" s="11" t="n">
        <v>11</v>
      </c>
      <c r="AF2177" s="11" t="n">
        <v>2</v>
      </c>
      <c r="AG2177" s="11" t="n">
        <v>9</v>
      </c>
      <c r="AH2177" s="11" t="n">
        <v>0</v>
      </c>
      <c r="AI2177" s="13" t="n">
        <v>0.291666666666667</v>
      </c>
      <c r="AJ2177" s="13" t="n">
        <v>0.25</v>
      </c>
      <c r="AK2177" s="13" t="n">
        <v>0.229166666666667</v>
      </c>
      <c r="AL2177" s="13" t="n">
        <v>0.0416666666666667</v>
      </c>
      <c r="AM2177" s="13" t="n">
        <v>0.1875</v>
      </c>
      <c r="AN2177" s="11" t="n">
        <v>0</v>
      </c>
      <c r="AO2177" s="13" t="n">
        <v>0</v>
      </c>
      <c r="AP2177" s="11" t="n">
        <v>4</v>
      </c>
      <c r="AQ2177" s="11" t="n">
        <v>2</v>
      </c>
      <c r="AR2177" s="13" t="n">
        <v>0.08</v>
      </c>
      <c r="AS2177" s="13" t="n">
        <v>0.04</v>
      </c>
      <c r="AT2177" s="14" t="n">
        <f aca="false">SUMIFS(시도_소아과개폐업!$C$5:$C$293,시도_소아과개폐업!$A$5:$A$293,$D2177,시도_소아과개폐업!$B$5:$B$293,$B2177)</f>
        <v>6</v>
      </c>
      <c r="AU2177" s="14" t="n">
        <f aca="false">SUMIFS(시도_소아과개폐업!$D$5:$D$293,시도_소아과개폐업!$A$5:$A$293,$D2177,시도_소아과개폐업!$B$5:$B$293,$B2177)</f>
        <v>12</v>
      </c>
      <c r="AV2177" s="14" t="n">
        <f aca="false">SUMIFS(시도_소아과개폐업!$F$5:$F$293,시도_소아과개폐업!$A$5:$A$293,$D2177,시도_소아과개폐업!$B$5:$B$293,$B2177)</f>
        <v>-6</v>
      </c>
      <c r="AW2177" s="15" t="n">
        <f aca="false">SUMIFS(시도_소아과개폐업!$G$5:$G$293,시도_소아과개폐업!$A$5:$A$293,$D2177,시도_소아과개폐업!$B$5:$B$293,$B2177)</f>
        <v>0.214285714285714</v>
      </c>
      <c r="AX2177" s="14" t="n">
        <f aca="false">SUMIFS(시도_소아과개폐업!$H$5:$H$293,시도_소아과개폐업!$A$5:$A$293,$D2177,시도_소아과개폐업!$B$5:$B$293,$B2177)</f>
        <v>23</v>
      </c>
      <c r="AY2177" s="14" t="n">
        <f aca="false">SUMIFS(시군구_병원급!$E$5:$E$3668,시군구_병원급!$A$5:$A$3668,$A2177,시군구_병원급!$D$5:$D$3668,$D2177)</f>
        <v>0</v>
      </c>
      <c r="AZ2177" s="14" t="n">
        <f aca="false">SUMIFS(시군구_병원급!$F$5:$F$3668,시군구_병원급!$A$5:$A$3668,$A2177,시군구_병원급!$D$5:$D$3668,$D2177)</f>
        <v>1</v>
      </c>
      <c r="BA2177" s="14" t="n">
        <f aca="false">SUMIFS(시군구_병원급!$G$5:$G$3668,시군구_병원급!$A$5:$A$3668,$A2177,시군구_병원급!$D$5:$D$3668,$D2177)</f>
        <v>2</v>
      </c>
      <c r="BB2177" s="14" t="n">
        <f aca="false">SUMIFS(시군구_병원급!$H$5:$H$3668,시군구_병원급!$A$5:$A$3668,$A2177,시군구_병원급!$D$5:$D$3668,$D2177)</f>
        <v>4</v>
      </c>
      <c r="BC2177" s="16" t="n">
        <f aca="false">K2177+AY2177</f>
        <v>4</v>
      </c>
      <c r="BD2177" s="17" t="n">
        <f aca="false">IF(E2177=0,"",(K2177+AY2177)/E2177*1000)</f>
        <v>1.354096140826</v>
      </c>
      <c r="BE2177" s="16" t="n">
        <f aca="false">AY2177-SUMIFS(시군구_병원급!$E$5:$E$3668,시군구_병원급!$A$5:$A$3668,$A2177,시군구_병원급!$D$5:$D$3668,$D2177-3)</f>
        <v>0</v>
      </c>
      <c r="BF2177" s="16" t="n">
        <f aca="false">IF(AY2177=0,1,0)</f>
        <v>1</v>
      </c>
      <c r="BG2177" s="16" t="n">
        <f aca="false">IF(K2177+AY2177=0,1,0)</f>
        <v>0</v>
      </c>
      <c r="BH2177" s="16" t="n">
        <f aca="false">AF2177+AG2177+AH2177</f>
        <v>11</v>
      </c>
      <c r="BI2177" s="18" t="n">
        <f aca="false">IF(H2177=0,"",BH2177/H2177)</f>
        <v>0.229166666666667</v>
      </c>
      <c r="BJ2177" s="16" t="n">
        <f aca="false">IF(AP2177="","",AP2177+AN2177)</f>
        <v>4</v>
      </c>
    </row>
    <row r="2178" customFormat="false" ht="15" hidden="false" customHeight="true" outlineLevel="0" collapsed="false">
      <c r="A2178" s="9" t="s">
        <v>281</v>
      </c>
      <c r="B2178" s="10" t="s">
        <v>265</v>
      </c>
      <c r="C2178" s="10" t="s">
        <v>282</v>
      </c>
      <c r="D2178" s="9" t="n">
        <v>2025</v>
      </c>
      <c r="E2178" s="11" t="n">
        <v>556</v>
      </c>
      <c r="F2178" s="11" t="n">
        <v>73</v>
      </c>
      <c r="G2178" s="11" t="n">
        <v>72</v>
      </c>
      <c r="H2178" s="11" t="n">
        <v>10</v>
      </c>
      <c r="I2178" s="11" t="n">
        <v>601</v>
      </c>
      <c r="J2178" s="11" t="n">
        <v>267</v>
      </c>
      <c r="K2178" s="11" t="n">
        <v>0</v>
      </c>
      <c r="L2178" s="12" t="n">
        <v>17.9856115107914</v>
      </c>
      <c r="M2178" s="12" t="n">
        <v>0</v>
      </c>
      <c r="N2178" s="13" t="n">
        <v>0.444259567387687</v>
      </c>
      <c r="O2178" s="13" t="n">
        <v>1.08093525179856</v>
      </c>
      <c r="P2178" s="13" t="n">
        <v>0.129496402877698</v>
      </c>
      <c r="Q2178" s="13" t="n">
        <v>-0.0576271186440678</v>
      </c>
      <c r="R2178" s="13" t="n">
        <v>-0.04</v>
      </c>
      <c r="S2178" s="11" t="n">
        <v>0</v>
      </c>
      <c r="T2178" s="13" t="n">
        <v>-0.0909090909090909</v>
      </c>
      <c r="U2178" s="13" t="n">
        <v>-0.145092460881935</v>
      </c>
      <c r="V2178" s="11" t="n">
        <v>1</v>
      </c>
      <c r="W2178" s="13"/>
      <c r="X2178" s="11"/>
      <c r="Y2178" s="11"/>
      <c r="Z2178" s="11"/>
      <c r="AA2178" s="11"/>
      <c r="AB2178" s="10" t="s">
        <v>516</v>
      </c>
      <c r="AC2178" s="11" t="n">
        <v>2</v>
      </c>
      <c r="AD2178" s="11" t="n">
        <v>0</v>
      </c>
      <c r="AE2178" s="11" t="n">
        <v>0</v>
      </c>
      <c r="AF2178" s="11" t="n">
        <v>1</v>
      </c>
      <c r="AG2178" s="11" t="n">
        <v>7</v>
      </c>
      <c r="AH2178" s="11" t="n">
        <v>0</v>
      </c>
      <c r="AI2178" s="13" t="n">
        <v>0.2</v>
      </c>
      <c r="AJ2178" s="13" t="n">
        <v>0</v>
      </c>
      <c r="AK2178" s="13" t="n">
        <v>0</v>
      </c>
      <c r="AL2178" s="13" t="n">
        <v>0.1</v>
      </c>
      <c r="AM2178" s="13" t="n">
        <v>0.7</v>
      </c>
      <c r="AN2178" s="11" t="n">
        <v>0</v>
      </c>
      <c r="AO2178" s="13" t="n">
        <v>0</v>
      </c>
      <c r="AP2178" s="11" t="n">
        <v>1</v>
      </c>
      <c r="AQ2178" s="11" t="n">
        <v>0</v>
      </c>
      <c r="AR2178" s="13" t="n">
        <v>0.0909090909090909</v>
      </c>
      <c r="AS2178" s="13" t="n">
        <v>0</v>
      </c>
      <c r="AT2178" s="14" t="n">
        <f aca="false">SUMIFS(시도_소아과개폐업!$C$5:$C$293,시도_소아과개폐업!$A$5:$A$293,$D2178,시도_소아과개폐업!$B$5:$B$293,$B2178)</f>
        <v>6</v>
      </c>
      <c r="AU2178" s="14" t="n">
        <f aca="false">SUMIFS(시도_소아과개폐업!$D$5:$D$293,시도_소아과개폐업!$A$5:$A$293,$D2178,시도_소아과개폐업!$B$5:$B$293,$B2178)</f>
        <v>12</v>
      </c>
      <c r="AV2178" s="14" t="n">
        <f aca="false">SUMIFS(시도_소아과개폐업!$F$5:$F$293,시도_소아과개폐업!$A$5:$A$293,$D2178,시도_소아과개폐업!$B$5:$B$293,$B2178)</f>
        <v>-6</v>
      </c>
      <c r="AW2178" s="15" t="n">
        <f aca="false">SUMIFS(시도_소아과개폐업!$G$5:$G$293,시도_소아과개폐업!$A$5:$A$293,$D2178,시도_소아과개폐업!$B$5:$B$293,$B2178)</f>
        <v>0.214285714285714</v>
      </c>
      <c r="AX2178" s="14" t="n">
        <f aca="false">SUMIFS(시도_소아과개폐업!$H$5:$H$293,시도_소아과개폐업!$A$5:$A$293,$D2178,시도_소아과개폐업!$B$5:$B$293,$B2178)</f>
        <v>23</v>
      </c>
      <c r="AY2178" s="14" t="n">
        <f aca="false">SUMIFS(시군구_병원급!$E$5:$E$3668,시군구_병원급!$A$5:$A$3668,$A2178,시군구_병원급!$D$5:$D$3668,$D2178)</f>
        <v>0</v>
      </c>
      <c r="AZ2178" s="14" t="n">
        <f aca="false">SUMIFS(시군구_병원급!$F$5:$F$3668,시군구_병원급!$A$5:$A$3668,$A2178,시군구_병원급!$D$5:$D$3668,$D2178)</f>
        <v>0</v>
      </c>
      <c r="BA2178" s="14" t="n">
        <f aca="false">SUMIFS(시군구_병원급!$G$5:$G$3668,시군구_병원급!$A$5:$A$3668,$A2178,시군구_병원급!$D$5:$D$3668,$D2178)</f>
        <v>2</v>
      </c>
      <c r="BB2178" s="14" t="n">
        <f aca="false">SUMIFS(시군구_병원급!$H$5:$H$3668,시군구_병원급!$A$5:$A$3668,$A2178,시군구_병원급!$D$5:$D$3668,$D2178)</f>
        <v>4</v>
      </c>
      <c r="BC2178" s="16" t="n">
        <f aca="false">K2178+AY2178</f>
        <v>0</v>
      </c>
      <c r="BD2178" s="17" t="n">
        <f aca="false">IF(E2178=0,"",(K2178+AY2178)/E2178*1000)</f>
        <v>0</v>
      </c>
      <c r="BE2178" s="16" t="n">
        <f aca="false">AY2178-SUMIFS(시군구_병원급!$E$5:$E$3668,시군구_병원급!$A$5:$A$3668,$A2178,시군구_병원급!$D$5:$D$3668,$D2178-3)</f>
        <v>0</v>
      </c>
      <c r="BF2178" s="16" t="n">
        <f aca="false">IF(AY2178=0,1,0)</f>
        <v>1</v>
      </c>
      <c r="BG2178" s="16" t="n">
        <f aca="false">IF(K2178+AY2178=0,1,0)</f>
        <v>1</v>
      </c>
      <c r="BH2178" s="16" t="n">
        <f aca="false">AF2178+AG2178+AH2178</f>
        <v>8</v>
      </c>
      <c r="BI2178" s="18" t="n">
        <f aca="false">IF(H2178=0,"",BH2178/H2178)</f>
        <v>0.8</v>
      </c>
      <c r="BJ2178" s="16" t="n">
        <f aca="false">IF(AP2178="","",AP2178+AN2178)</f>
        <v>1</v>
      </c>
    </row>
    <row r="2179" customFormat="false" ht="15" hidden="false" customHeight="true" outlineLevel="0" collapsed="false">
      <c r="A2179" s="9" t="s">
        <v>283</v>
      </c>
      <c r="B2179" s="10" t="s">
        <v>265</v>
      </c>
      <c r="C2179" s="10" t="s">
        <v>284</v>
      </c>
      <c r="D2179" s="9" t="n">
        <v>2025</v>
      </c>
      <c r="E2179" s="11" t="n">
        <v>2160</v>
      </c>
      <c r="F2179" s="11" t="n">
        <v>330</v>
      </c>
      <c r="G2179" s="11" t="n">
        <v>304</v>
      </c>
      <c r="H2179" s="11" t="n">
        <v>46</v>
      </c>
      <c r="I2179" s="11" t="n">
        <v>2718</v>
      </c>
      <c r="J2179" s="11" t="n">
        <v>1612</v>
      </c>
      <c r="K2179" s="11" t="n">
        <v>2</v>
      </c>
      <c r="L2179" s="12" t="n">
        <v>21.2962962962963</v>
      </c>
      <c r="M2179" s="12" t="n">
        <v>0.925925925925926</v>
      </c>
      <c r="N2179" s="13" t="n">
        <v>0.59308314937454</v>
      </c>
      <c r="O2179" s="13" t="n">
        <v>1.25833333333333</v>
      </c>
      <c r="P2179" s="13" t="n">
        <v>0.140740740740741</v>
      </c>
      <c r="Q2179" s="13" t="n">
        <v>-0.109278350515464</v>
      </c>
      <c r="R2179" s="13" t="n">
        <v>-0.0379746835443038</v>
      </c>
      <c r="S2179" s="11" t="n">
        <v>0</v>
      </c>
      <c r="T2179" s="13" t="n">
        <v>-0.0416666666666666</v>
      </c>
      <c r="U2179" s="13" t="n">
        <v>-0.0385567739653343</v>
      </c>
      <c r="V2179" s="11" t="n">
        <v>0</v>
      </c>
      <c r="W2179" s="13"/>
      <c r="X2179" s="11"/>
      <c r="Y2179" s="11"/>
      <c r="Z2179" s="11"/>
      <c r="AA2179" s="11"/>
      <c r="AB2179" s="10" t="s">
        <v>516</v>
      </c>
      <c r="AC2179" s="11" t="n">
        <v>10</v>
      </c>
      <c r="AD2179" s="11" t="n">
        <v>18</v>
      </c>
      <c r="AE2179" s="11" t="n">
        <v>6</v>
      </c>
      <c r="AF2179" s="11" t="n">
        <v>2</v>
      </c>
      <c r="AG2179" s="11" t="n">
        <v>10</v>
      </c>
      <c r="AH2179" s="11" t="n">
        <v>0</v>
      </c>
      <c r="AI2179" s="13" t="n">
        <v>0.217391304347826</v>
      </c>
      <c r="AJ2179" s="13" t="n">
        <v>0.391304347826087</v>
      </c>
      <c r="AK2179" s="13" t="n">
        <v>0.130434782608696</v>
      </c>
      <c r="AL2179" s="13" t="n">
        <v>0.0434782608695652</v>
      </c>
      <c r="AM2179" s="13" t="n">
        <v>0.217391304347826</v>
      </c>
      <c r="AN2179" s="11" t="n">
        <v>1</v>
      </c>
      <c r="AO2179" s="13" t="n">
        <v>0.0212765957446809</v>
      </c>
      <c r="AP2179" s="11" t="n">
        <v>3</v>
      </c>
      <c r="AQ2179" s="11" t="n">
        <v>2</v>
      </c>
      <c r="AR2179" s="13" t="n">
        <v>0.0625</v>
      </c>
      <c r="AS2179" s="13" t="n">
        <v>0.0416666666666667</v>
      </c>
      <c r="AT2179" s="14" t="n">
        <f aca="false">SUMIFS(시도_소아과개폐업!$C$5:$C$293,시도_소아과개폐업!$A$5:$A$293,$D2179,시도_소아과개폐업!$B$5:$B$293,$B2179)</f>
        <v>6</v>
      </c>
      <c r="AU2179" s="14" t="n">
        <f aca="false">SUMIFS(시도_소아과개폐업!$D$5:$D$293,시도_소아과개폐업!$A$5:$A$293,$D2179,시도_소아과개폐업!$B$5:$B$293,$B2179)</f>
        <v>12</v>
      </c>
      <c r="AV2179" s="14" t="n">
        <f aca="false">SUMIFS(시도_소아과개폐업!$F$5:$F$293,시도_소아과개폐업!$A$5:$A$293,$D2179,시도_소아과개폐업!$B$5:$B$293,$B2179)</f>
        <v>-6</v>
      </c>
      <c r="AW2179" s="15" t="n">
        <f aca="false">SUMIFS(시도_소아과개폐업!$G$5:$G$293,시도_소아과개폐업!$A$5:$A$293,$D2179,시도_소아과개폐업!$B$5:$B$293,$B2179)</f>
        <v>0.214285714285714</v>
      </c>
      <c r="AX2179" s="14" t="n">
        <f aca="false">SUMIFS(시도_소아과개폐업!$H$5:$H$293,시도_소아과개폐업!$A$5:$A$293,$D2179,시도_소아과개폐업!$B$5:$B$293,$B2179)</f>
        <v>23</v>
      </c>
      <c r="AY2179" s="14" t="n">
        <f aca="false">SUMIFS(시군구_병원급!$E$5:$E$3668,시군구_병원급!$A$5:$A$3668,$A2179,시군구_병원급!$D$5:$D$3668,$D2179)</f>
        <v>0</v>
      </c>
      <c r="AZ2179" s="14" t="n">
        <f aca="false">SUMIFS(시군구_병원급!$F$5:$F$3668,시군구_병원급!$A$5:$A$3668,$A2179,시군구_병원급!$D$5:$D$3668,$D2179)</f>
        <v>1</v>
      </c>
      <c r="BA2179" s="14" t="n">
        <f aca="false">SUMIFS(시군구_병원급!$G$5:$G$3668,시군구_병원급!$A$5:$A$3668,$A2179,시군구_병원급!$D$5:$D$3668,$D2179)</f>
        <v>3</v>
      </c>
      <c r="BB2179" s="14" t="n">
        <f aca="false">SUMIFS(시군구_병원급!$H$5:$H$3668,시군구_병원급!$A$5:$A$3668,$A2179,시군구_병원급!$D$5:$D$3668,$D2179)</f>
        <v>7</v>
      </c>
      <c r="BC2179" s="16" t="n">
        <f aca="false">K2179+AY2179</f>
        <v>2</v>
      </c>
      <c r="BD2179" s="17" t="n">
        <f aca="false">IF(E2179=0,"",(K2179+AY2179)/E2179*1000)</f>
        <v>0.925925925925926</v>
      </c>
      <c r="BE2179" s="16" t="n">
        <f aca="false">AY2179-SUMIFS(시군구_병원급!$E$5:$E$3668,시군구_병원급!$A$5:$A$3668,$A2179,시군구_병원급!$D$5:$D$3668,$D2179-3)</f>
        <v>0</v>
      </c>
      <c r="BF2179" s="16" t="n">
        <f aca="false">IF(AY2179=0,1,0)</f>
        <v>1</v>
      </c>
      <c r="BG2179" s="16" t="n">
        <f aca="false">IF(K2179+AY2179=0,1,0)</f>
        <v>0</v>
      </c>
      <c r="BH2179" s="16" t="n">
        <f aca="false">AF2179+AG2179+AH2179</f>
        <v>12</v>
      </c>
      <c r="BI2179" s="18" t="n">
        <f aca="false">IF(H2179=0,"",BH2179/H2179)</f>
        <v>0.260869565217391</v>
      </c>
      <c r="BJ2179" s="16" t="n">
        <f aca="false">IF(AP2179="","",AP2179+AN2179)</f>
        <v>4</v>
      </c>
    </row>
    <row r="2180" customFormat="false" ht="15" hidden="false" customHeight="true" outlineLevel="0" collapsed="false">
      <c r="A2180" s="9" t="s">
        <v>285</v>
      </c>
      <c r="B2180" s="10" t="s">
        <v>265</v>
      </c>
      <c r="C2180" s="10" t="s">
        <v>286</v>
      </c>
      <c r="D2180" s="9" t="n">
        <v>2025</v>
      </c>
      <c r="E2180" s="11" t="n">
        <v>353</v>
      </c>
      <c r="F2180" s="11" t="n">
        <v>60</v>
      </c>
      <c r="G2180" s="11" t="n">
        <v>63</v>
      </c>
      <c r="H2180" s="11" t="n">
        <v>11</v>
      </c>
      <c r="I2180" s="11" t="n">
        <v>713</v>
      </c>
      <c r="J2180" s="11" t="n">
        <v>237</v>
      </c>
      <c r="K2180" s="11" t="n">
        <v>0</v>
      </c>
      <c r="L2180" s="12" t="n">
        <v>31.1614730878187</v>
      </c>
      <c r="M2180" s="12" t="n">
        <v>0</v>
      </c>
      <c r="N2180" s="13" t="n">
        <v>0.332398316970547</v>
      </c>
      <c r="O2180" s="13" t="n">
        <v>2.01983002832861</v>
      </c>
      <c r="P2180" s="13" t="n">
        <v>0.178470254957507</v>
      </c>
      <c r="Q2180" s="13" t="n">
        <v>-0.266112266112266</v>
      </c>
      <c r="R2180" s="13" t="n">
        <v>0.0677966101694916</v>
      </c>
      <c r="S2180" s="11" t="n">
        <v>0</v>
      </c>
      <c r="T2180" s="13" t="n">
        <v>-0.0833333333333334</v>
      </c>
      <c r="U2180" s="13" t="n">
        <v>-0.116480793060719</v>
      </c>
      <c r="V2180" s="11" t="n">
        <v>1</v>
      </c>
      <c r="W2180" s="13"/>
      <c r="X2180" s="11"/>
      <c r="Y2180" s="11"/>
      <c r="Z2180" s="11"/>
      <c r="AA2180" s="11"/>
      <c r="AB2180" s="10" t="s">
        <v>516</v>
      </c>
      <c r="AC2180" s="11" t="n">
        <v>4</v>
      </c>
      <c r="AD2180" s="11" t="n">
        <v>0</v>
      </c>
      <c r="AE2180" s="11" t="n">
        <v>0</v>
      </c>
      <c r="AF2180" s="11" t="n">
        <v>0</v>
      </c>
      <c r="AG2180" s="11" t="n">
        <v>7</v>
      </c>
      <c r="AH2180" s="11" t="n">
        <v>0</v>
      </c>
      <c r="AI2180" s="13" t="n">
        <v>0.363636363636364</v>
      </c>
      <c r="AJ2180" s="13" t="n">
        <v>0</v>
      </c>
      <c r="AK2180" s="13" t="n">
        <v>0</v>
      </c>
      <c r="AL2180" s="13" t="n">
        <v>0</v>
      </c>
      <c r="AM2180" s="13" t="n">
        <v>0.636363636363636</v>
      </c>
      <c r="AN2180" s="11" t="n">
        <v>1</v>
      </c>
      <c r="AO2180" s="13" t="n">
        <v>0.0833333333333333</v>
      </c>
      <c r="AP2180" s="11" t="n">
        <v>0</v>
      </c>
      <c r="AQ2180" s="11" t="n">
        <v>0</v>
      </c>
      <c r="AR2180" s="13" t="n">
        <v>0</v>
      </c>
      <c r="AS2180" s="13" t="n">
        <v>0</v>
      </c>
      <c r="AT2180" s="14" t="n">
        <f aca="false">SUMIFS(시도_소아과개폐업!$C$5:$C$293,시도_소아과개폐업!$A$5:$A$293,$D2180,시도_소아과개폐업!$B$5:$B$293,$B2180)</f>
        <v>6</v>
      </c>
      <c r="AU2180" s="14" t="n">
        <f aca="false">SUMIFS(시도_소아과개폐업!$D$5:$D$293,시도_소아과개폐업!$A$5:$A$293,$D2180,시도_소아과개폐업!$B$5:$B$293,$B2180)</f>
        <v>12</v>
      </c>
      <c r="AV2180" s="14" t="n">
        <f aca="false">SUMIFS(시도_소아과개폐업!$F$5:$F$293,시도_소아과개폐업!$A$5:$A$293,$D2180,시도_소아과개폐업!$B$5:$B$293,$B2180)</f>
        <v>-6</v>
      </c>
      <c r="AW2180" s="15" t="n">
        <f aca="false">SUMIFS(시도_소아과개폐업!$G$5:$G$293,시도_소아과개폐업!$A$5:$A$293,$D2180,시도_소아과개폐업!$B$5:$B$293,$B2180)</f>
        <v>0.214285714285714</v>
      </c>
      <c r="AX2180" s="14" t="n">
        <f aca="false">SUMIFS(시도_소아과개폐업!$H$5:$H$293,시도_소아과개폐업!$A$5:$A$293,$D2180,시도_소아과개폐업!$B$5:$B$293,$B2180)</f>
        <v>23</v>
      </c>
      <c r="AY2180" s="14" t="n">
        <f aca="false">SUMIFS(시군구_병원급!$E$5:$E$3668,시군구_병원급!$A$5:$A$3668,$A2180,시군구_병원급!$D$5:$D$3668,$D2180)</f>
        <v>0</v>
      </c>
      <c r="AZ2180" s="14" t="n">
        <f aca="false">SUMIFS(시군구_병원급!$F$5:$F$3668,시군구_병원급!$A$5:$A$3668,$A2180,시군구_병원급!$D$5:$D$3668,$D2180)</f>
        <v>0</v>
      </c>
      <c r="BA2180" s="14" t="n">
        <f aca="false">SUMIFS(시군구_병원급!$G$5:$G$3668,시군구_병원급!$A$5:$A$3668,$A2180,시군구_병원급!$D$5:$D$3668,$D2180)</f>
        <v>0</v>
      </c>
      <c r="BB2180" s="14" t="n">
        <f aca="false">SUMIFS(시군구_병원급!$H$5:$H$3668,시군구_병원급!$A$5:$A$3668,$A2180,시군구_병원급!$D$5:$D$3668,$D2180)</f>
        <v>1</v>
      </c>
      <c r="BC2180" s="16" t="n">
        <f aca="false">K2180+AY2180</f>
        <v>0</v>
      </c>
      <c r="BD2180" s="17" t="n">
        <f aca="false">IF(E2180=0,"",(K2180+AY2180)/E2180*1000)</f>
        <v>0</v>
      </c>
      <c r="BE2180" s="16" t="n">
        <f aca="false">AY2180-SUMIFS(시군구_병원급!$E$5:$E$3668,시군구_병원급!$A$5:$A$3668,$A2180,시군구_병원급!$D$5:$D$3668,$D2180-3)</f>
        <v>0</v>
      </c>
      <c r="BF2180" s="16" t="n">
        <f aca="false">IF(AY2180=0,1,0)</f>
        <v>1</v>
      </c>
      <c r="BG2180" s="16" t="n">
        <f aca="false">IF(K2180+AY2180=0,1,0)</f>
        <v>1</v>
      </c>
      <c r="BH2180" s="16" t="n">
        <f aca="false">AF2180+AG2180+AH2180</f>
        <v>7</v>
      </c>
      <c r="BI2180" s="18" t="n">
        <f aca="false">IF(H2180=0,"",BH2180/H2180)</f>
        <v>0.636363636363636</v>
      </c>
      <c r="BJ2180" s="16" t="n">
        <f aca="false">IF(AP2180="","",AP2180+AN2180)</f>
        <v>1</v>
      </c>
    </row>
    <row r="2181" customFormat="false" ht="15" hidden="false" customHeight="true" outlineLevel="0" collapsed="false">
      <c r="A2181" s="9" t="s">
        <v>287</v>
      </c>
      <c r="B2181" s="10" t="s">
        <v>288</v>
      </c>
      <c r="C2181" s="10" t="s">
        <v>289</v>
      </c>
      <c r="D2181" s="9" t="n">
        <v>2025</v>
      </c>
      <c r="E2181" s="11" t="n">
        <v>22707</v>
      </c>
      <c r="F2181" s="11" t="n">
        <v>3683</v>
      </c>
      <c r="G2181" s="11" t="n">
        <v>3673</v>
      </c>
      <c r="H2181" s="11" t="n">
        <v>456</v>
      </c>
      <c r="I2181" s="11" t="n">
        <v>19913</v>
      </c>
      <c r="J2181" s="11" t="n">
        <v>13622</v>
      </c>
      <c r="K2181" s="11" t="n">
        <v>22</v>
      </c>
      <c r="L2181" s="12" t="n">
        <v>20.0819130664553</v>
      </c>
      <c r="M2181" s="12" t="n">
        <v>0.968864226890386</v>
      </c>
      <c r="N2181" s="13" t="n">
        <v>0.68407572942299</v>
      </c>
      <c r="O2181" s="13" t="n">
        <v>0.876954243184921</v>
      </c>
      <c r="P2181" s="13" t="n">
        <v>0.161756286607654</v>
      </c>
      <c r="Q2181" s="13" t="n">
        <v>-0.188194916163169</v>
      </c>
      <c r="R2181" s="13" t="n">
        <v>-0.0579635804052321</v>
      </c>
      <c r="S2181" s="11" t="n">
        <v>-2</v>
      </c>
      <c r="T2181" s="13" t="n">
        <v>-0.0193548387096775</v>
      </c>
      <c r="U2181" s="13" t="n">
        <v>-0.0159130219915987</v>
      </c>
      <c r="V2181" s="11" t="n">
        <v>0</v>
      </c>
      <c r="W2181" s="13"/>
      <c r="X2181" s="11"/>
      <c r="Y2181" s="11"/>
      <c r="Z2181" s="11"/>
      <c r="AA2181" s="11"/>
      <c r="AB2181" s="10" t="s">
        <v>516</v>
      </c>
      <c r="AC2181" s="11" t="n">
        <v>77</v>
      </c>
      <c r="AD2181" s="11" t="n">
        <v>142</v>
      </c>
      <c r="AE2181" s="11" t="n">
        <v>209</v>
      </c>
      <c r="AF2181" s="11" t="n">
        <v>12</v>
      </c>
      <c r="AG2181" s="11" t="n">
        <v>15</v>
      </c>
      <c r="AH2181" s="11" t="n">
        <v>1</v>
      </c>
      <c r="AI2181" s="13" t="n">
        <v>0.168859649122807</v>
      </c>
      <c r="AJ2181" s="13" t="n">
        <v>0.31140350877193</v>
      </c>
      <c r="AK2181" s="13" t="n">
        <v>0.458333333333333</v>
      </c>
      <c r="AL2181" s="13" t="n">
        <v>0.0263157894736842</v>
      </c>
      <c r="AM2181" s="13" t="n">
        <v>0.0328947368421053</v>
      </c>
      <c r="AN2181" s="11" t="n">
        <v>3</v>
      </c>
      <c r="AO2181" s="13" t="n">
        <v>0.0065359477124183</v>
      </c>
      <c r="AP2181" s="11" t="n">
        <v>32</v>
      </c>
      <c r="AQ2181" s="11" t="n">
        <v>21</v>
      </c>
      <c r="AR2181" s="13" t="n">
        <v>0.0680851063829787</v>
      </c>
      <c r="AS2181" s="13" t="n">
        <v>0.0446808510638298</v>
      </c>
      <c r="AT2181" s="14" t="n">
        <f aca="false">SUMIFS(시도_소아과개폐업!$C$5:$C$293,시도_소아과개폐업!$A$5:$A$293,$D2181,시도_소아과개폐업!$B$5:$B$293,$B2181)</f>
        <v>11</v>
      </c>
      <c r="AU2181" s="14" t="n">
        <f aca="false">SUMIFS(시도_소아과개폐업!$D$5:$D$293,시도_소아과개폐업!$A$5:$A$293,$D2181,시도_소아과개폐업!$B$5:$B$293,$B2181)</f>
        <v>10</v>
      </c>
      <c r="AV2181" s="14" t="n">
        <f aca="false">SUMIFS(시도_소아과개폐업!$F$5:$F$293,시도_소아과개폐업!$A$5:$A$293,$D2181,시도_소아과개폐업!$B$5:$B$293,$B2181)</f>
        <v>1</v>
      </c>
      <c r="AW2181" s="15" t="n">
        <f aca="false">SUMIFS(시도_소아과개폐업!$G$5:$G$293,시도_소아과개폐업!$A$5:$A$293,$D2181,시도_소아과개폐업!$B$5:$B$293,$B2181)</f>
        <v>0.15625</v>
      </c>
      <c r="AX2181" s="14" t="n">
        <f aca="false">SUMIFS(시도_소아과개폐업!$H$5:$H$293,시도_소아과개폐업!$A$5:$A$293,$D2181,시도_소아과개폐업!$B$5:$B$293,$B2181)</f>
        <v>37</v>
      </c>
      <c r="AY2181" s="14" t="n">
        <f aca="false">SUMIFS(시군구_병원급!$E$5:$E$3668,시군구_병원급!$A$5:$A$3668,$A2181,시군구_병원급!$D$5:$D$3668,$D2181)</f>
        <v>11</v>
      </c>
      <c r="AZ2181" s="14" t="n">
        <f aca="false">SUMIFS(시군구_병원급!$F$5:$F$3668,시군구_병원급!$A$5:$A$3668,$A2181,시군구_병원급!$D$5:$D$3668,$D2181)</f>
        <v>4</v>
      </c>
      <c r="BA2181" s="14" t="n">
        <f aca="false">SUMIFS(시군구_병원급!$G$5:$G$3668,시군구_병원급!$A$5:$A$3668,$A2181,시군구_병원급!$D$5:$D$3668,$D2181)</f>
        <v>31</v>
      </c>
      <c r="BB2181" s="14" t="n">
        <f aca="false">SUMIFS(시군구_병원급!$H$5:$H$3668,시군구_병원급!$A$5:$A$3668,$A2181,시군구_병원급!$D$5:$D$3668,$D2181)</f>
        <v>80</v>
      </c>
      <c r="BC2181" s="16" t="n">
        <f aca="false">K2181+AY2181</f>
        <v>33</v>
      </c>
      <c r="BD2181" s="17" t="n">
        <f aca="false">IF(E2181=0,"",(K2181+AY2181)/E2181*1000)</f>
        <v>1.45329634033558</v>
      </c>
      <c r="BE2181" s="16" t="n">
        <f aca="false">AY2181-SUMIFS(시군구_병원급!$E$5:$E$3668,시군구_병원급!$A$5:$A$3668,$A2181,시군구_병원급!$D$5:$D$3668,$D2181-3)</f>
        <v>0</v>
      </c>
      <c r="BF2181" s="16" t="n">
        <f aca="false">IF(AY2181=0,1,0)</f>
        <v>0</v>
      </c>
      <c r="BG2181" s="16" t="n">
        <f aca="false">IF(K2181+AY2181=0,1,0)</f>
        <v>0</v>
      </c>
      <c r="BH2181" s="16" t="n">
        <f aca="false">AF2181+AG2181+AH2181</f>
        <v>28</v>
      </c>
      <c r="BI2181" s="18" t="n">
        <f aca="false">IF(H2181=0,"",BH2181/H2181)</f>
        <v>0.0614035087719298</v>
      </c>
      <c r="BJ2181" s="16" t="n">
        <f aca="false">IF(AP2181="","",AP2181+AN2181)</f>
        <v>35</v>
      </c>
    </row>
    <row r="2182" customFormat="false" ht="15" hidden="false" customHeight="true" outlineLevel="0" collapsed="false">
      <c r="A2182" s="9" t="s">
        <v>290</v>
      </c>
      <c r="B2182" s="10" t="s">
        <v>288</v>
      </c>
      <c r="C2182" s="10" t="s">
        <v>291</v>
      </c>
      <c r="D2182" s="9" t="n">
        <v>2025</v>
      </c>
      <c r="E2182" s="11" t="n">
        <v>1822</v>
      </c>
      <c r="F2182" s="11" t="n">
        <v>275</v>
      </c>
      <c r="G2182" s="11" t="n">
        <v>295</v>
      </c>
      <c r="H2182" s="11" t="n">
        <v>38</v>
      </c>
      <c r="I2182" s="11" t="n">
        <v>2019</v>
      </c>
      <c r="J2182" s="11" t="n">
        <v>1182</v>
      </c>
      <c r="K2182" s="11" t="n">
        <v>4</v>
      </c>
      <c r="L2182" s="12" t="n">
        <v>20.8562019758507</v>
      </c>
      <c r="M2182" s="12" t="n">
        <v>2.1953896816685</v>
      </c>
      <c r="N2182" s="13" t="n">
        <v>0.585438335809807</v>
      </c>
      <c r="O2182" s="13" t="n">
        <v>1.10812294182217</v>
      </c>
      <c r="P2182" s="13" t="n">
        <v>0.161909989023052</v>
      </c>
      <c r="Q2182" s="13" t="n">
        <v>-0.230249260667512</v>
      </c>
      <c r="R2182" s="13" t="n">
        <v>-0.139941690962099</v>
      </c>
      <c r="S2182" s="11" t="n">
        <v>0</v>
      </c>
      <c r="T2182" s="13" t="n">
        <v>-0.073170731707317</v>
      </c>
      <c r="U2182" s="13" t="n">
        <v>-0.0444865120681496</v>
      </c>
      <c r="V2182" s="11" t="n">
        <v>0</v>
      </c>
      <c r="W2182" s="13"/>
      <c r="X2182" s="11"/>
      <c r="Y2182" s="11"/>
      <c r="Z2182" s="11"/>
      <c r="AA2182" s="11"/>
      <c r="AB2182" s="10" t="s">
        <v>516</v>
      </c>
      <c r="AC2182" s="11" t="n">
        <v>12</v>
      </c>
      <c r="AD2182" s="11" t="n">
        <v>10</v>
      </c>
      <c r="AE2182" s="11" t="n">
        <v>6</v>
      </c>
      <c r="AF2182" s="11" t="n">
        <v>0</v>
      </c>
      <c r="AG2182" s="11" t="n">
        <v>10</v>
      </c>
      <c r="AH2182" s="11" t="n">
        <v>0</v>
      </c>
      <c r="AI2182" s="13" t="n">
        <v>0.315789473684211</v>
      </c>
      <c r="AJ2182" s="13" t="n">
        <v>0.263157894736842</v>
      </c>
      <c r="AK2182" s="13" t="n">
        <v>0.157894736842105</v>
      </c>
      <c r="AL2182" s="13" t="n">
        <v>0</v>
      </c>
      <c r="AM2182" s="13" t="n">
        <v>0.263157894736842</v>
      </c>
      <c r="AN2182" s="11" t="n">
        <v>0</v>
      </c>
      <c r="AO2182" s="13" t="n">
        <v>0</v>
      </c>
      <c r="AP2182" s="11" t="n">
        <v>6</v>
      </c>
      <c r="AQ2182" s="11" t="n">
        <v>0</v>
      </c>
      <c r="AR2182" s="13" t="n">
        <v>0.136363636363636</v>
      </c>
      <c r="AS2182" s="13" t="n">
        <v>0</v>
      </c>
      <c r="AT2182" s="14" t="n">
        <f aca="false">SUMIFS(시도_소아과개폐업!$C$5:$C$293,시도_소아과개폐업!$A$5:$A$293,$D2182,시도_소아과개폐업!$B$5:$B$293,$B2182)</f>
        <v>11</v>
      </c>
      <c r="AU2182" s="14" t="n">
        <f aca="false">SUMIFS(시도_소아과개폐업!$D$5:$D$293,시도_소아과개폐업!$A$5:$A$293,$D2182,시도_소아과개폐업!$B$5:$B$293,$B2182)</f>
        <v>10</v>
      </c>
      <c r="AV2182" s="14" t="n">
        <f aca="false">SUMIFS(시도_소아과개폐업!$F$5:$F$293,시도_소아과개폐업!$A$5:$A$293,$D2182,시도_소아과개폐업!$B$5:$B$293,$B2182)</f>
        <v>1</v>
      </c>
      <c r="AW2182" s="15" t="n">
        <f aca="false">SUMIFS(시도_소아과개폐업!$G$5:$G$293,시도_소아과개폐업!$A$5:$A$293,$D2182,시도_소아과개폐업!$B$5:$B$293,$B2182)</f>
        <v>0.15625</v>
      </c>
      <c r="AX2182" s="14" t="n">
        <f aca="false">SUMIFS(시도_소아과개폐업!$H$5:$H$293,시도_소아과개폐업!$A$5:$A$293,$D2182,시도_소아과개폐업!$B$5:$B$293,$B2182)</f>
        <v>37</v>
      </c>
      <c r="AY2182" s="14" t="n">
        <f aca="false">SUMIFS(시군구_병원급!$E$5:$E$3668,시군구_병원급!$A$5:$A$3668,$A2182,시군구_병원급!$D$5:$D$3668,$D2182)</f>
        <v>2</v>
      </c>
      <c r="AZ2182" s="14" t="n">
        <f aca="false">SUMIFS(시군구_병원급!$F$5:$F$3668,시군구_병원급!$A$5:$A$3668,$A2182,시군구_병원급!$D$5:$D$3668,$D2182)</f>
        <v>1</v>
      </c>
      <c r="BA2182" s="14" t="n">
        <f aca="false">SUMIFS(시군구_병원급!$G$5:$G$3668,시군구_병원급!$A$5:$A$3668,$A2182,시군구_병원급!$D$5:$D$3668,$D2182)</f>
        <v>2</v>
      </c>
      <c r="BB2182" s="14" t="n">
        <f aca="false">SUMIFS(시군구_병원급!$H$5:$H$3668,시군구_병원급!$A$5:$A$3668,$A2182,시군구_병원급!$D$5:$D$3668,$D2182)</f>
        <v>17</v>
      </c>
      <c r="BC2182" s="16" t="n">
        <f aca="false">K2182+AY2182</f>
        <v>6</v>
      </c>
      <c r="BD2182" s="17" t="n">
        <f aca="false">IF(E2182=0,"",(K2182+AY2182)/E2182*1000)</f>
        <v>3.29308452250274</v>
      </c>
      <c r="BE2182" s="16" t="n">
        <f aca="false">AY2182-SUMIFS(시군구_병원급!$E$5:$E$3668,시군구_병원급!$A$5:$A$3668,$A2182,시군구_병원급!$D$5:$D$3668,$D2182-3)</f>
        <v>0</v>
      </c>
      <c r="BF2182" s="16" t="n">
        <f aca="false">IF(AY2182=0,1,0)</f>
        <v>0</v>
      </c>
      <c r="BG2182" s="16" t="n">
        <f aca="false">IF(K2182+AY2182=0,1,0)</f>
        <v>0</v>
      </c>
      <c r="BH2182" s="16" t="n">
        <f aca="false">AF2182+AG2182+AH2182</f>
        <v>10</v>
      </c>
      <c r="BI2182" s="18" t="n">
        <f aca="false">IF(H2182=0,"",BH2182/H2182)</f>
        <v>0.263157894736842</v>
      </c>
      <c r="BJ2182" s="16" t="n">
        <f aca="false">IF(AP2182="","",AP2182+AN2182)</f>
        <v>6</v>
      </c>
    </row>
    <row r="2183" customFormat="false" ht="15" hidden="false" customHeight="true" outlineLevel="0" collapsed="false">
      <c r="A2183" s="9" t="s">
        <v>292</v>
      </c>
      <c r="B2183" s="10" t="s">
        <v>288</v>
      </c>
      <c r="C2183" s="10" t="s">
        <v>293</v>
      </c>
      <c r="D2183" s="9" t="n">
        <v>2025</v>
      </c>
      <c r="E2183" s="11" t="n">
        <v>1988</v>
      </c>
      <c r="F2183" s="11" t="n">
        <v>284</v>
      </c>
      <c r="G2183" s="11" t="n">
        <v>282</v>
      </c>
      <c r="H2183" s="11" t="n">
        <v>41</v>
      </c>
      <c r="I2183" s="11" t="n">
        <v>2261</v>
      </c>
      <c r="J2183" s="11" t="n">
        <v>1254</v>
      </c>
      <c r="K2183" s="11" t="n">
        <v>3</v>
      </c>
      <c r="L2183" s="12" t="n">
        <v>20.6237424547284</v>
      </c>
      <c r="M2183" s="12" t="n">
        <v>1.50905432595573</v>
      </c>
      <c r="N2183" s="13" t="n">
        <v>0.554621848739496</v>
      </c>
      <c r="O2183" s="13" t="n">
        <v>1.13732394366197</v>
      </c>
      <c r="P2183" s="13" t="n">
        <v>0.141851106639839</v>
      </c>
      <c r="Q2183" s="13" t="n">
        <v>-0.235384615384615</v>
      </c>
      <c r="R2183" s="13" t="n">
        <v>-0.214484679665738</v>
      </c>
      <c r="S2183" s="11" t="n">
        <v>0</v>
      </c>
      <c r="T2183" s="13" t="n">
        <v>-0.0465116279069767</v>
      </c>
      <c r="U2183" s="13" t="n">
        <v>-0.0275268817204302</v>
      </c>
      <c r="V2183" s="11" t="n">
        <v>0</v>
      </c>
      <c r="W2183" s="13"/>
      <c r="X2183" s="11"/>
      <c r="Y2183" s="11"/>
      <c r="Z2183" s="11"/>
      <c r="AA2183" s="11"/>
      <c r="AB2183" s="10" t="s">
        <v>516</v>
      </c>
      <c r="AC2183" s="11" t="n">
        <v>10</v>
      </c>
      <c r="AD2183" s="11" t="n">
        <v>14</v>
      </c>
      <c r="AE2183" s="11" t="n">
        <v>8</v>
      </c>
      <c r="AF2183" s="11" t="n">
        <v>1</v>
      </c>
      <c r="AG2183" s="11" t="n">
        <v>8</v>
      </c>
      <c r="AH2183" s="11" t="n">
        <v>0</v>
      </c>
      <c r="AI2183" s="13" t="n">
        <v>0.24390243902439</v>
      </c>
      <c r="AJ2183" s="13" t="n">
        <v>0.341463414634146</v>
      </c>
      <c r="AK2183" s="13" t="n">
        <v>0.195121951219512</v>
      </c>
      <c r="AL2183" s="13" t="n">
        <v>0.024390243902439</v>
      </c>
      <c r="AM2183" s="13" t="n">
        <v>0.195121951219512</v>
      </c>
      <c r="AN2183" s="11" t="n">
        <v>4</v>
      </c>
      <c r="AO2183" s="13" t="n">
        <v>0.0888888888888889</v>
      </c>
      <c r="AP2183" s="11" t="n">
        <v>2</v>
      </c>
      <c r="AQ2183" s="11" t="n">
        <v>0</v>
      </c>
      <c r="AR2183" s="13" t="n">
        <v>0.0425531914893617</v>
      </c>
      <c r="AS2183" s="13" t="n">
        <v>0</v>
      </c>
      <c r="AT2183" s="14" t="n">
        <f aca="false">SUMIFS(시도_소아과개폐업!$C$5:$C$293,시도_소아과개폐업!$A$5:$A$293,$D2183,시도_소아과개폐업!$B$5:$B$293,$B2183)</f>
        <v>11</v>
      </c>
      <c r="AU2183" s="14" t="n">
        <f aca="false">SUMIFS(시도_소아과개폐업!$D$5:$D$293,시도_소아과개폐업!$A$5:$A$293,$D2183,시도_소아과개폐업!$B$5:$B$293,$B2183)</f>
        <v>10</v>
      </c>
      <c r="AV2183" s="14" t="n">
        <f aca="false">SUMIFS(시도_소아과개폐업!$F$5:$F$293,시도_소아과개폐업!$A$5:$A$293,$D2183,시도_소아과개폐업!$B$5:$B$293,$B2183)</f>
        <v>1</v>
      </c>
      <c r="AW2183" s="15" t="n">
        <f aca="false">SUMIFS(시도_소아과개폐업!$G$5:$G$293,시도_소아과개폐업!$A$5:$A$293,$D2183,시도_소아과개폐업!$B$5:$B$293,$B2183)</f>
        <v>0.15625</v>
      </c>
      <c r="AX2183" s="14" t="n">
        <f aca="false">SUMIFS(시도_소아과개폐업!$H$5:$H$293,시도_소아과개폐업!$A$5:$A$293,$D2183,시도_소아과개폐업!$B$5:$B$293,$B2183)</f>
        <v>37</v>
      </c>
      <c r="AY2183" s="14" t="n">
        <f aca="false">SUMIFS(시군구_병원급!$E$5:$E$3668,시군구_병원급!$A$5:$A$3668,$A2183,시군구_병원급!$D$5:$D$3668,$D2183)</f>
        <v>1</v>
      </c>
      <c r="AZ2183" s="14" t="n">
        <f aca="false">SUMIFS(시군구_병원급!$F$5:$F$3668,시군구_병원급!$A$5:$A$3668,$A2183,시군구_병원급!$D$5:$D$3668,$D2183)</f>
        <v>1</v>
      </c>
      <c r="BA2183" s="14" t="n">
        <f aca="false">SUMIFS(시군구_병원급!$G$5:$G$3668,시군구_병원급!$A$5:$A$3668,$A2183,시군구_병원급!$D$5:$D$3668,$D2183)</f>
        <v>3</v>
      </c>
      <c r="BB2183" s="14" t="n">
        <f aca="false">SUMIFS(시군구_병원급!$H$5:$H$3668,시군구_병원급!$A$5:$A$3668,$A2183,시군구_병원급!$D$5:$D$3668,$D2183)</f>
        <v>7</v>
      </c>
      <c r="BC2183" s="16" t="n">
        <f aca="false">K2183+AY2183</f>
        <v>4</v>
      </c>
      <c r="BD2183" s="17" t="n">
        <f aca="false">IF(E2183=0,"",(K2183+AY2183)/E2183*1000)</f>
        <v>2.01207243460765</v>
      </c>
      <c r="BE2183" s="16" t="n">
        <f aca="false">AY2183-SUMIFS(시군구_병원급!$E$5:$E$3668,시군구_병원급!$A$5:$A$3668,$A2183,시군구_병원급!$D$5:$D$3668,$D2183-3)</f>
        <v>0</v>
      </c>
      <c r="BF2183" s="16" t="n">
        <f aca="false">IF(AY2183=0,1,0)</f>
        <v>0</v>
      </c>
      <c r="BG2183" s="16" t="n">
        <f aca="false">IF(K2183+AY2183=0,1,0)</f>
        <v>0</v>
      </c>
      <c r="BH2183" s="16" t="n">
        <f aca="false">AF2183+AG2183+AH2183</f>
        <v>9</v>
      </c>
      <c r="BI2183" s="18" t="n">
        <f aca="false">IF(H2183=0,"",BH2183/H2183)</f>
        <v>0.219512195121951</v>
      </c>
      <c r="BJ2183" s="16" t="n">
        <f aca="false">IF(AP2183="","",AP2183+AN2183)</f>
        <v>6</v>
      </c>
    </row>
    <row r="2184" customFormat="false" ht="15" hidden="false" customHeight="true" outlineLevel="0" collapsed="false">
      <c r="A2184" s="9" t="s">
        <v>294</v>
      </c>
      <c r="B2184" s="10" t="s">
        <v>288</v>
      </c>
      <c r="C2184" s="10" t="s">
        <v>295</v>
      </c>
      <c r="D2184" s="9" t="n">
        <v>2025</v>
      </c>
      <c r="E2184" s="11" t="n">
        <v>14774</v>
      </c>
      <c r="F2184" s="11" t="n">
        <v>2336</v>
      </c>
      <c r="G2184" s="11" t="n">
        <v>2359</v>
      </c>
      <c r="H2184" s="11" t="n">
        <v>277</v>
      </c>
      <c r="I2184" s="11" t="n">
        <v>14910</v>
      </c>
      <c r="J2184" s="11" t="n">
        <v>10487</v>
      </c>
      <c r="K2184" s="11" t="n">
        <v>12</v>
      </c>
      <c r="L2184" s="12" t="n">
        <v>18.749153919047</v>
      </c>
      <c r="M2184" s="12" t="n">
        <v>0.812237714904562</v>
      </c>
      <c r="N2184" s="13" t="n">
        <v>0.70335345405768</v>
      </c>
      <c r="O2184" s="13" t="n">
        <v>1.00920536076892</v>
      </c>
      <c r="P2184" s="13" t="n">
        <v>0.159672397454989</v>
      </c>
      <c r="Q2184" s="13" t="n">
        <v>-0.0540402100140863</v>
      </c>
      <c r="R2184" s="13" t="n">
        <v>0.274446245272826</v>
      </c>
      <c r="S2184" s="11" t="n">
        <v>0</v>
      </c>
      <c r="T2184" s="13" t="n">
        <v>-0.0641891891891891</v>
      </c>
      <c r="U2184" s="13" t="n">
        <v>-0.0469798657718121</v>
      </c>
      <c r="V2184" s="11" t="n">
        <v>0</v>
      </c>
      <c r="W2184" s="13"/>
      <c r="X2184" s="11"/>
      <c r="Y2184" s="11"/>
      <c r="Z2184" s="11"/>
      <c r="AA2184" s="11"/>
      <c r="AB2184" s="10" t="s">
        <v>516</v>
      </c>
      <c r="AC2184" s="11" t="n">
        <v>54</v>
      </c>
      <c r="AD2184" s="11" t="n">
        <v>80</v>
      </c>
      <c r="AE2184" s="11" t="n">
        <v>120</v>
      </c>
      <c r="AF2184" s="11" t="n">
        <v>12</v>
      </c>
      <c r="AG2184" s="11" t="n">
        <v>11</v>
      </c>
      <c r="AH2184" s="11" t="n">
        <v>0</v>
      </c>
      <c r="AI2184" s="13" t="n">
        <v>0.194945848375451</v>
      </c>
      <c r="AJ2184" s="13" t="n">
        <v>0.288808664259928</v>
      </c>
      <c r="AK2184" s="13" t="n">
        <v>0.433212996389892</v>
      </c>
      <c r="AL2184" s="13" t="n">
        <v>0.0433212996389892</v>
      </c>
      <c r="AM2184" s="13" t="n">
        <v>0.0397111913357401</v>
      </c>
      <c r="AN2184" s="11" t="n">
        <v>7</v>
      </c>
      <c r="AO2184" s="13" t="n">
        <v>0.0246478873239437</v>
      </c>
      <c r="AP2184" s="11" t="n">
        <v>31</v>
      </c>
      <c r="AQ2184" s="11" t="n">
        <v>11</v>
      </c>
      <c r="AR2184" s="13" t="n">
        <v>0.101639344262295</v>
      </c>
      <c r="AS2184" s="13" t="n">
        <v>0.0360655737704918</v>
      </c>
      <c r="AT2184" s="14" t="n">
        <f aca="false">SUMIFS(시도_소아과개폐업!$C$5:$C$293,시도_소아과개폐업!$A$5:$A$293,$D2184,시도_소아과개폐업!$B$5:$B$293,$B2184)</f>
        <v>11</v>
      </c>
      <c r="AU2184" s="14" t="n">
        <f aca="false">SUMIFS(시도_소아과개폐업!$D$5:$D$293,시도_소아과개폐업!$A$5:$A$293,$D2184,시도_소아과개폐업!$B$5:$B$293,$B2184)</f>
        <v>10</v>
      </c>
      <c r="AV2184" s="14" t="n">
        <f aca="false">SUMIFS(시도_소아과개폐업!$F$5:$F$293,시도_소아과개폐업!$A$5:$A$293,$D2184,시도_소아과개폐업!$B$5:$B$293,$B2184)</f>
        <v>1</v>
      </c>
      <c r="AW2184" s="15" t="n">
        <f aca="false">SUMIFS(시도_소아과개폐업!$G$5:$G$293,시도_소아과개폐업!$A$5:$A$293,$D2184,시도_소아과개폐업!$B$5:$B$293,$B2184)</f>
        <v>0.15625</v>
      </c>
      <c r="AX2184" s="14" t="n">
        <f aca="false">SUMIFS(시도_소아과개폐업!$H$5:$H$293,시도_소아과개폐업!$A$5:$A$293,$D2184,시도_소아과개폐업!$B$5:$B$293,$B2184)</f>
        <v>37</v>
      </c>
      <c r="AY2184" s="14" t="n">
        <f aca="false">SUMIFS(시군구_병원급!$E$5:$E$3668,시군구_병원급!$A$5:$A$3668,$A2184,시군구_병원급!$D$5:$D$3668,$D2184)</f>
        <v>4</v>
      </c>
      <c r="AZ2184" s="14" t="n">
        <f aca="false">SUMIFS(시군구_병원급!$F$5:$F$3668,시군구_병원급!$A$5:$A$3668,$A2184,시군구_병원급!$D$5:$D$3668,$D2184)</f>
        <v>1</v>
      </c>
      <c r="BA2184" s="14" t="n">
        <f aca="false">SUMIFS(시군구_병원급!$G$5:$G$3668,시군구_병원급!$A$5:$A$3668,$A2184,시군구_병원급!$D$5:$D$3668,$D2184)</f>
        <v>12</v>
      </c>
      <c r="BB2184" s="14" t="n">
        <f aca="false">SUMIFS(시군구_병원급!$H$5:$H$3668,시군구_병원급!$A$5:$A$3668,$A2184,시군구_병원급!$D$5:$D$3668,$D2184)</f>
        <v>31</v>
      </c>
      <c r="BC2184" s="16" t="n">
        <f aca="false">K2184+AY2184</f>
        <v>16</v>
      </c>
      <c r="BD2184" s="17" t="n">
        <f aca="false">IF(E2184=0,"",(K2184+AY2184)/E2184*1000)</f>
        <v>1.08298361987275</v>
      </c>
      <c r="BE2184" s="16" t="n">
        <f aca="false">AY2184-SUMIFS(시군구_병원급!$E$5:$E$3668,시군구_병원급!$A$5:$A$3668,$A2184,시군구_병원급!$D$5:$D$3668,$D2184-3)</f>
        <v>0</v>
      </c>
      <c r="BF2184" s="16" t="n">
        <f aca="false">IF(AY2184=0,1,0)</f>
        <v>0</v>
      </c>
      <c r="BG2184" s="16" t="n">
        <f aca="false">IF(K2184+AY2184=0,1,0)</f>
        <v>0</v>
      </c>
      <c r="BH2184" s="16" t="n">
        <f aca="false">AF2184+AG2184+AH2184</f>
        <v>23</v>
      </c>
      <c r="BI2184" s="18" t="n">
        <f aca="false">IF(H2184=0,"",BH2184/H2184)</f>
        <v>0.0830324909747292</v>
      </c>
      <c r="BJ2184" s="16" t="n">
        <f aca="false">IF(AP2184="","",AP2184+AN2184)</f>
        <v>38</v>
      </c>
    </row>
    <row r="2185" customFormat="false" ht="15" hidden="false" customHeight="true" outlineLevel="0" collapsed="false">
      <c r="A2185" s="9" t="s">
        <v>296</v>
      </c>
      <c r="B2185" s="10" t="s">
        <v>288</v>
      </c>
      <c r="C2185" s="10" t="s">
        <v>297</v>
      </c>
      <c r="D2185" s="9" t="n">
        <v>2025</v>
      </c>
      <c r="E2185" s="11" t="n">
        <v>5310</v>
      </c>
      <c r="F2185" s="11" t="n">
        <v>796</v>
      </c>
      <c r="G2185" s="11" t="n">
        <v>813</v>
      </c>
      <c r="H2185" s="11" t="n">
        <v>111</v>
      </c>
      <c r="I2185" s="11" t="n">
        <v>6140</v>
      </c>
      <c r="J2185" s="11" t="n">
        <v>3704</v>
      </c>
      <c r="K2185" s="11" t="n">
        <v>5</v>
      </c>
      <c r="L2185" s="12" t="n">
        <v>20.9039548022599</v>
      </c>
      <c r="M2185" s="12" t="n">
        <v>0.941619585687382</v>
      </c>
      <c r="N2185" s="13" t="n">
        <v>0.603257328990228</v>
      </c>
      <c r="O2185" s="13" t="n">
        <v>1.15630885122411</v>
      </c>
      <c r="P2185" s="13" t="n">
        <v>0.153107344632768</v>
      </c>
      <c r="Q2185" s="13" t="n">
        <v>-0.249576031656303</v>
      </c>
      <c r="R2185" s="13" t="n">
        <v>-0.215250965250965</v>
      </c>
      <c r="S2185" s="11" t="n">
        <v>1</v>
      </c>
      <c r="T2185" s="13" t="n">
        <v>-0.075</v>
      </c>
      <c r="U2185" s="13" t="n">
        <v>-0.048062015503876</v>
      </c>
      <c r="V2185" s="11" t="n">
        <v>0</v>
      </c>
      <c r="W2185" s="13"/>
      <c r="X2185" s="11"/>
      <c r="Y2185" s="11"/>
      <c r="Z2185" s="11"/>
      <c r="AA2185" s="11"/>
      <c r="AB2185" s="10" t="s">
        <v>516</v>
      </c>
      <c r="AC2185" s="11" t="n">
        <v>17</v>
      </c>
      <c r="AD2185" s="11" t="n">
        <v>35</v>
      </c>
      <c r="AE2185" s="11" t="n">
        <v>35</v>
      </c>
      <c r="AF2185" s="11" t="n">
        <v>7</v>
      </c>
      <c r="AG2185" s="11" t="n">
        <v>17</v>
      </c>
      <c r="AH2185" s="11" t="n">
        <v>0</v>
      </c>
      <c r="AI2185" s="13" t="n">
        <v>0.153153153153153</v>
      </c>
      <c r="AJ2185" s="13" t="n">
        <v>0.315315315315315</v>
      </c>
      <c r="AK2185" s="13" t="n">
        <v>0.315315315315315</v>
      </c>
      <c r="AL2185" s="13" t="n">
        <v>0.0630630630630631</v>
      </c>
      <c r="AM2185" s="13" t="n">
        <v>0.153153153153153</v>
      </c>
      <c r="AN2185" s="11" t="n">
        <v>1</v>
      </c>
      <c r="AO2185" s="13" t="n">
        <v>0.00892857142857143</v>
      </c>
      <c r="AP2185" s="11" t="n">
        <v>10</v>
      </c>
      <c r="AQ2185" s="11" t="n">
        <v>0</v>
      </c>
      <c r="AR2185" s="13" t="n">
        <v>0.0819672131147541</v>
      </c>
      <c r="AS2185" s="13" t="n">
        <v>0</v>
      </c>
      <c r="AT2185" s="14" t="n">
        <f aca="false">SUMIFS(시도_소아과개폐업!$C$5:$C$293,시도_소아과개폐업!$A$5:$A$293,$D2185,시도_소아과개폐업!$B$5:$B$293,$B2185)</f>
        <v>11</v>
      </c>
      <c r="AU2185" s="14" t="n">
        <f aca="false">SUMIFS(시도_소아과개폐업!$D$5:$D$293,시도_소아과개폐업!$A$5:$A$293,$D2185,시도_소아과개폐업!$B$5:$B$293,$B2185)</f>
        <v>10</v>
      </c>
      <c r="AV2185" s="14" t="n">
        <f aca="false">SUMIFS(시도_소아과개폐업!$F$5:$F$293,시도_소아과개폐업!$A$5:$A$293,$D2185,시도_소아과개폐업!$B$5:$B$293,$B2185)</f>
        <v>1</v>
      </c>
      <c r="AW2185" s="15" t="n">
        <f aca="false">SUMIFS(시도_소아과개폐업!$G$5:$G$293,시도_소아과개폐업!$A$5:$A$293,$D2185,시도_소아과개폐업!$B$5:$B$293,$B2185)</f>
        <v>0.15625</v>
      </c>
      <c r="AX2185" s="14" t="n">
        <f aca="false">SUMIFS(시도_소아과개폐업!$H$5:$H$293,시도_소아과개폐업!$A$5:$A$293,$D2185,시도_소아과개폐업!$B$5:$B$293,$B2185)</f>
        <v>37</v>
      </c>
      <c r="AY2185" s="14" t="n">
        <f aca="false">SUMIFS(시군구_병원급!$E$5:$E$3668,시군구_병원급!$A$5:$A$3668,$A2185,시군구_병원급!$D$5:$D$3668,$D2185)</f>
        <v>2</v>
      </c>
      <c r="AZ2185" s="14" t="n">
        <f aca="false">SUMIFS(시군구_병원급!$F$5:$F$3668,시군구_병원급!$A$5:$A$3668,$A2185,시군구_병원급!$D$5:$D$3668,$D2185)</f>
        <v>2</v>
      </c>
      <c r="BA2185" s="14" t="n">
        <f aca="false">SUMIFS(시군구_병원급!$G$5:$G$3668,시군구_병원급!$A$5:$A$3668,$A2185,시군구_병원급!$D$5:$D$3668,$D2185)</f>
        <v>3</v>
      </c>
      <c r="BB2185" s="14" t="n">
        <f aca="false">SUMIFS(시군구_병원급!$H$5:$H$3668,시군구_병원급!$A$5:$A$3668,$A2185,시군구_병원급!$D$5:$D$3668,$D2185)</f>
        <v>5</v>
      </c>
      <c r="BC2185" s="16" t="n">
        <f aca="false">K2185+AY2185</f>
        <v>7</v>
      </c>
      <c r="BD2185" s="17" t="n">
        <f aca="false">IF(E2185=0,"",(K2185+AY2185)/E2185*1000)</f>
        <v>1.31826741996234</v>
      </c>
      <c r="BE2185" s="16" t="n">
        <f aca="false">AY2185-SUMIFS(시군구_병원급!$E$5:$E$3668,시군구_병원급!$A$5:$A$3668,$A2185,시군구_병원급!$D$5:$D$3668,$D2185-3)</f>
        <v>0</v>
      </c>
      <c r="BF2185" s="16" t="n">
        <f aca="false">IF(AY2185=0,1,0)</f>
        <v>0</v>
      </c>
      <c r="BG2185" s="16" t="n">
        <f aca="false">IF(K2185+AY2185=0,1,0)</f>
        <v>0</v>
      </c>
      <c r="BH2185" s="16" t="n">
        <f aca="false">AF2185+AG2185+AH2185</f>
        <v>24</v>
      </c>
      <c r="BI2185" s="18" t="n">
        <f aca="false">IF(H2185=0,"",BH2185/H2185)</f>
        <v>0.216216216216216</v>
      </c>
      <c r="BJ2185" s="16" t="n">
        <f aca="false">IF(AP2185="","",AP2185+AN2185)</f>
        <v>11</v>
      </c>
    </row>
    <row r="2186" customFormat="false" ht="15" hidden="false" customHeight="true" outlineLevel="0" collapsed="false">
      <c r="A2186" s="9" t="s">
        <v>298</v>
      </c>
      <c r="B2186" s="10" t="s">
        <v>288</v>
      </c>
      <c r="C2186" s="10" t="s">
        <v>299</v>
      </c>
      <c r="D2186" s="9" t="n">
        <v>2025</v>
      </c>
      <c r="E2186" s="11" t="n">
        <v>2246</v>
      </c>
      <c r="F2186" s="11" t="n">
        <v>341</v>
      </c>
      <c r="G2186" s="11" t="n">
        <v>358</v>
      </c>
      <c r="H2186" s="11" t="n">
        <v>56</v>
      </c>
      <c r="I2186" s="11" t="n">
        <v>3230</v>
      </c>
      <c r="J2186" s="11" t="n">
        <v>1988</v>
      </c>
      <c r="K2186" s="11" t="n">
        <v>3</v>
      </c>
      <c r="L2186" s="12" t="n">
        <v>24.93321460374</v>
      </c>
      <c r="M2186" s="12" t="n">
        <v>1.33570792520036</v>
      </c>
      <c r="N2186" s="13" t="n">
        <v>0.615479876160991</v>
      </c>
      <c r="O2186" s="13" t="n">
        <v>1.43811219946572</v>
      </c>
      <c r="P2186" s="13" t="n">
        <v>0.159394479073909</v>
      </c>
      <c r="Q2186" s="13" t="n">
        <v>-0.266013071895425</v>
      </c>
      <c r="R2186" s="13" t="n">
        <v>-0.109452736318408</v>
      </c>
      <c r="S2186" s="11" t="n">
        <v>-2</v>
      </c>
      <c r="T2186" s="13" t="n">
        <v>-0.0819672131147541</v>
      </c>
      <c r="U2186" s="13" t="n">
        <v>-0.0776699029126213</v>
      </c>
      <c r="V2186" s="11" t="n">
        <v>0</v>
      </c>
      <c r="W2186" s="13"/>
      <c r="X2186" s="11"/>
      <c r="Y2186" s="11"/>
      <c r="Z2186" s="11"/>
      <c r="AA2186" s="11"/>
      <c r="AB2186" s="10" t="s">
        <v>516</v>
      </c>
      <c r="AC2186" s="11" t="n">
        <v>4</v>
      </c>
      <c r="AD2186" s="11" t="n">
        <v>19</v>
      </c>
      <c r="AE2186" s="11" t="n">
        <v>16</v>
      </c>
      <c r="AF2186" s="11" t="n">
        <v>6</v>
      </c>
      <c r="AG2186" s="11" t="n">
        <v>11</v>
      </c>
      <c r="AH2186" s="11" t="n">
        <v>0</v>
      </c>
      <c r="AI2186" s="13" t="n">
        <v>0.0714285714285714</v>
      </c>
      <c r="AJ2186" s="13" t="n">
        <v>0.339285714285714</v>
      </c>
      <c r="AK2186" s="13" t="n">
        <v>0.285714285714286</v>
      </c>
      <c r="AL2186" s="13" t="n">
        <v>0.107142857142857</v>
      </c>
      <c r="AM2186" s="13" t="n">
        <v>0.196428571428571</v>
      </c>
      <c r="AN2186" s="11" t="n">
        <v>3</v>
      </c>
      <c r="AO2186" s="13" t="n">
        <v>0.0508474576271187</v>
      </c>
      <c r="AP2186" s="11" t="n">
        <v>3</v>
      </c>
      <c r="AQ2186" s="11" t="n">
        <v>0</v>
      </c>
      <c r="AR2186" s="13" t="n">
        <v>0.0483870967741936</v>
      </c>
      <c r="AS2186" s="13" t="n">
        <v>0</v>
      </c>
      <c r="AT2186" s="14" t="n">
        <f aca="false">SUMIFS(시도_소아과개폐업!$C$5:$C$293,시도_소아과개폐업!$A$5:$A$293,$D2186,시도_소아과개폐업!$B$5:$B$293,$B2186)</f>
        <v>11</v>
      </c>
      <c r="AU2186" s="14" t="n">
        <f aca="false">SUMIFS(시도_소아과개폐업!$D$5:$D$293,시도_소아과개폐업!$A$5:$A$293,$D2186,시도_소아과개폐업!$B$5:$B$293,$B2186)</f>
        <v>10</v>
      </c>
      <c r="AV2186" s="14" t="n">
        <f aca="false">SUMIFS(시도_소아과개폐업!$F$5:$F$293,시도_소아과개폐업!$A$5:$A$293,$D2186,시도_소아과개폐업!$B$5:$B$293,$B2186)</f>
        <v>1</v>
      </c>
      <c r="AW2186" s="15" t="n">
        <f aca="false">SUMIFS(시도_소아과개폐업!$G$5:$G$293,시도_소아과개폐업!$A$5:$A$293,$D2186,시도_소아과개폐업!$B$5:$B$293,$B2186)</f>
        <v>0.15625</v>
      </c>
      <c r="AX2186" s="14" t="n">
        <f aca="false">SUMIFS(시도_소아과개폐업!$H$5:$H$293,시도_소아과개폐업!$A$5:$A$293,$D2186,시도_소아과개폐업!$B$5:$B$293,$B2186)</f>
        <v>37</v>
      </c>
      <c r="AY2186" s="14" t="n">
        <f aca="false">SUMIFS(시군구_병원급!$E$5:$E$3668,시군구_병원급!$A$5:$A$3668,$A2186,시군구_병원급!$D$5:$D$3668,$D2186)</f>
        <v>3</v>
      </c>
      <c r="AZ2186" s="14" t="n">
        <f aca="false">SUMIFS(시군구_병원급!$F$5:$F$3668,시군구_병원급!$A$5:$A$3668,$A2186,시군구_병원급!$D$5:$D$3668,$D2186)</f>
        <v>1</v>
      </c>
      <c r="BA2186" s="14" t="n">
        <f aca="false">SUMIFS(시군구_병원급!$G$5:$G$3668,시군구_병원급!$A$5:$A$3668,$A2186,시군구_병원급!$D$5:$D$3668,$D2186)</f>
        <v>3</v>
      </c>
      <c r="BB2186" s="14" t="n">
        <f aca="false">SUMIFS(시군구_병원급!$H$5:$H$3668,시군구_병원급!$A$5:$A$3668,$A2186,시군구_병원급!$D$5:$D$3668,$D2186)</f>
        <v>15</v>
      </c>
      <c r="BC2186" s="16" t="n">
        <f aca="false">K2186+AY2186</f>
        <v>6</v>
      </c>
      <c r="BD2186" s="17" t="n">
        <f aca="false">IF(E2186=0,"",(K2186+AY2186)/E2186*1000)</f>
        <v>2.67141585040071</v>
      </c>
      <c r="BE2186" s="16" t="n">
        <f aca="false">AY2186-SUMIFS(시군구_병원급!$E$5:$E$3668,시군구_병원급!$A$5:$A$3668,$A2186,시군구_병원급!$D$5:$D$3668,$D2186-3)</f>
        <v>0</v>
      </c>
      <c r="BF2186" s="16" t="n">
        <f aca="false">IF(AY2186=0,1,0)</f>
        <v>0</v>
      </c>
      <c r="BG2186" s="16" t="n">
        <f aca="false">IF(K2186+AY2186=0,1,0)</f>
        <v>0</v>
      </c>
      <c r="BH2186" s="16" t="n">
        <f aca="false">AF2186+AG2186+AH2186</f>
        <v>17</v>
      </c>
      <c r="BI2186" s="18" t="n">
        <f aca="false">IF(H2186=0,"",BH2186/H2186)</f>
        <v>0.303571428571429</v>
      </c>
      <c r="BJ2186" s="16" t="n">
        <f aca="false">IF(AP2186="","",AP2186+AN2186)</f>
        <v>6</v>
      </c>
    </row>
    <row r="2187" customFormat="false" ht="15" hidden="false" customHeight="true" outlineLevel="0" collapsed="false">
      <c r="A2187" s="9" t="s">
        <v>300</v>
      </c>
      <c r="B2187" s="10" t="s">
        <v>288</v>
      </c>
      <c r="C2187" s="10" t="s">
        <v>301</v>
      </c>
      <c r="D2187" s="9" t="n">
        <v>2025</v>
      </c>
      <c r="E2187" s="11" t="n">
        <v>1518</v>
      </c>
      <c r="F2187" s="11" t="n">
        <v>245</v>
      </c>
      <c r="G2187" s="11" t="n">
        <v>249</v>
      </c>
      <c r="H2187" s="11" t="n">
        <v>32</v>
      </c>
      <c r="I2187" s="11" t="n">
        <v>1308</v>
      </c>
      <c r="J2187" s="11" t="n">
        <v>885</v>
      </c>
      <c r="K2187" s="11" t="n">
        <v>2</v>
      </c>
      <c r="L2187" s="12" t="n">
        <v>21.0803689064559</v>
      </c>
      <c r="M2187" s="12" t="n">
        <v>1.31752305665349</v>
      </c>
      <c r="N2187" s="13" t="n">
        <v>0.676605504587156</v>
      </c>
      <c r="O2187" s="13" t="n">
        <v>0.861660079051383</v>
      </c>
      <c r="P2187" s="13" t="n">
        <v>0.16403162055336</v>
      </c>
      <c r="Q2187" s="13" t="n">
        <v>-0.118466898954704</v>
      </c>
      <c r="R2187" s="13" t="n">
        <v>0.375690607734807</v>
      </c>
      <c r="S2187" s="11" t="n">
        <v>0</v>
      </c>
      <c r="T2187" s="13" t="n">
        <v>-0.0303030303030303</v>
      </c>
      <c r="U2187" s="13" t="n">
        <v>-0.056957462148522</v>
      </c>
      <c r="V2187" s="11" t="n">
        <v>0</v>
      </c>
      <c r="W2187" s="13"/>
      <c r="X2187" s="11"/>
      <c r="Y2187" s="11"/>
      <c r="Z2187" s="11"/>
      <c r="AA2187" s="11"/>
      <c r="AB2187" s="10" t="s">
        <v>516</v>
      </c>
      <c r="AC2187" s="11" t="n">
        <v>8</v>
      </c>
      <c r="AD2187" s="11" t="n">
        <v>9</v>
      </c>
      <c r="AE2187" s="11" t="n">
        <v>12</v>
      </c>
      <c r="AF2187" s="11" t="n">
        <v>1</v>
      </c>
      <c r="AG2187" s="11" t="n">
        <v>2</v>
      </c>
      <c r="AH2187" s="11" t="n">
        <v>0</v>
      </c>
      <c r="AI2187" s="13" t="n">
        <v>0.25</v>
      </c>
      <c r="AJ2187" s="13" t="n">
        <v>0.28125</v>
      </c>
      <c r="AK2187" s="13" t="n">
        <v>0.375</v>
      </c>
      <c r="AL2187" s="13" t="n">
        <v>0.03125</v>
      </c>
      <c r="AM2187" s="13" t="n">
        <v>0.0625</v>
      </c>
      <c r="AN2187" s="11" t="n">
        <v>5</v>
      </c>
      <c r="AO2187" s="13" t="n">
        <v>0.135135135135135</v>
      </c>
      <c r="AP2187" s="11" t="n">
        <v>0</v>
      </c>
      <c r="AQ2187" s="11" t="n">
        <v>0</v>
      </c>
      <c r="AR2187" s="13" t="n">
        <v>0</v>
      </c>
      <c r="AS2187" s="13" t="n">
        <v>0</v>
      </c>
      <c r="AT2187" s="14" t="n">
        <f aca="false">SUMIFS(시도_소아과개폐업!$C$5:$C$293,시도_소아과개폐업!$A$5:$A$293,$D2187,시도_소아과개폐업!$B$5:$B$293,$B2187)</f>
        <v>11</v>
      </c>
      <c r="AU2187" s="14" t="n">
        <f aca="false">SUMIFS(시도_소아과개폐업!$D$5:$D$293,시도_소아과개폐업!$A$5:$A$293,$D2187,시도_소아과개폐업!$B$5:$B$293,$B2187)</f>
        <v>10</v>
      </c>
      <c r="AV2187" s="14" t="n">
        <f aca="false">SUMIFS(시도_소아과개폐업!$F$5:$F$293,시도_소아과개폐업!$A$5:$A$293,$D2187,시도_소아과개폐업!$B$5:$B$293,$B2187)</f>
        <v>1</v>
      </c>
      <c r="AW2187" s="15" t="n">
        <f aca="false">SUMIFS(시도_소아과개폐업!$G$5:$G$293,시도_소아과개폐업!$A$5:$A$293,$D2187,시도_소아과개폐업!$B$5:$B$293,$B2187)</f>
        <v>0.15625</v>
      </c>
      <c r="AX2187" s="14" t="n">
        <f aca="false">SUMIFS(시도_소아과개폐업!$H$5:$H$293,시도_소아과개폐업!$A$5:$A$293,$D2187,시도_소아과개폐업!$B$5:$B$293,$B2187)</f>
        <v>37</v>
      </c>
      <c r="AY2187" s="14" t="n">
        <f aca="false">SUMIFS(시군구_병원급!$E$5:$E$3668,시군구_병원급!$A$5:$A$3668,$A2187,시군구_병원급!$D$5:$D$3668,$D2187)</f>
        <v>0</v>
      </c>
      <c r="AZ2187" s="14" t="n">
        <f aca="false">SUMIFS(시군구_병원급!$F$5:$F$3668,시군구_병원급!$A$5:$A$3668,$A2187,시군구_병원급!$D$5:$D$3668,$D2187)</f>
        <v>0</v>
      </c>
      <c r="BA2187" s="14" t="n">
        <f aca="false">SUMIFS(시군구_병원급!$G$5:$G$3668,시군구_병원급!$A$5:$A$3668,$A2187,시군구_병원급!$D$5:$D$3668,$D2187)</f>
        <v>1</v>
      </c>
      <c r="BB2187" s="14" t="n">
        <f aca="false">SUMIFS(시군구_병원급!$H$5:$H$3668,시군구_병원급!$A$5:$A$3668,$A2187,시군구_병원급!$D$5:$D$3668,$D2187)</f>
        <v>2</v>
      </c>
      <c r="BC2187" s="16" t="n">
        <f aca="false">K2187+AY2187</f>
        <v>2</v>
      </c>
      <c r="BD2187" s="17" t="n">
        <f aca="false">IF(E2187=0,"",(K2187+AY2187)/E2187*1000)</f>
        <v>1.31752305665349</v>
      </c>
      <c r="BE2187" s="16" t="n">
        <f aca="false">AY2187-SUMIFS(시군구_병원급!$E$5:$E$3668,시군구_병원급!$A$5:$A$3668,$A2187,시군구_병원급!$D$5:$D$3668,$D2187-3)</f>
        <v>0</v>
      </c>
      <c r="BF2187" s="16" t="n">
        <f aca="false">IF(AY2187=0,1,0)</f>
        <v>1</v>
      </c>
      <c r="BG2187" s="16" t="n">
        <f aca="false">IF(K2187+AY2187=0,1,0)</f>
        <v>0</v>
      </c>
      <c r="BH2187" s="16" t="n">
        <f aca="false">AF2187+AG2187+AH2187</f>
        <v>3</v>
      </c>
      <c r="BI2187" s="18" t="n">
        <f aca="false">IF(H2187=0,"",BH2187/H2187)</f>
        <v>0.09375</v>
      </c>
      <c r="BJ2187" s="16" t="n">
        <f aca="false">IF(AP2187="","",AP2187+AN2187)</f>
        <v>5</v>
      </c>
    </row>
    <row r="2188" customFormat="false" ht="15" hidden="false" customHeight="true" outlineLevel="0" collapsed="false">
      <c r="A2188" s="9" t="s">
        <v>302</v>
      </c>
      <c r="B2188" s="10" t="s">
        <v>288</v>
      </c>
      <c r="C2188" s="10" t="s">
        <v>303</v>
      </c>
      <c r="D2188" s="9" t="n">
        <v>2025</v>
      </c>
      <c r="E2188" s="11" t="n">
        <v>5818</v>
      </c>
      <c r="F2188" s="11" t="n">
        <v>887</v>
      </c>
      <c r="G2188" s="11" t="n">
        <v>895</v>
      </c>
      <c r="H2188" s="11" t="n">
        <v>101</v>
      </c>
      <c r="I2188" s="11" t="n">
        <v>6108</v>
      </c>
      <c r="J2188" s="11" t="n">
        <v>4247</v>
      </c>
      <c r="K2188" s="11" t="n">
        <v>5</v>
      </c>
      <c r="L2188" s="12" t="n">
        <v>17.3599174974218</v>
      </c>
      <c r="M2188" s="12" t="n">
        <v>0.85940185630801</v>
      </c>
      <c r="N2188" s="13" t="n">
        <v>0.695317616240995</v>
      </c>
      <c r="O2188" s="13" t="n">
        <v>1.04984530766586</v>
      </c>
      <c r="P2188" s="13" t="n">
        <v>0.153832932279134</v>
      </c>
      <c r="Q2188" s="13" t="n">
        <v>-0.162877697841727</v>
      </c>
      <c r="R2188" s="13" t="n">
        <v>0.00788288288288297</v>
      </c>
      <c r="S2188" s="11" t="n">
        <v>0</v>
      </c>
      <c r="T2188" s="13" t="n">
        <v>-0.114035087719298</v>
      </c>
      <c r="U2188" s="13" t="n">
        <v>-0.124552099756342</v>
      </c>
      <c r="V2188" s="11" t="n">
        <v>0</v>
      </c>
      <c r="W2188" s="13"/>
      <c r="X2188" s="11"/>
      <c r="Y2188" s="11"/>
      <c r="Z2188" s="11"/>
      <c r="AA2188" s="11"/>
      <c r="AB2188" s="10" t="s">
        <v>516</v>
      </c>
      <c r="AC2188" s="11" t="n">
        <v>24</v>
      </c>
      <c r="AD2188" s="11" t="n">
        <v>31</v>
      </c>
      <c r="AE2188" s="11" t="n">
        <v>30</v>
      </c>
      <c r="AF2188" s="11" t="n">
        <v>4</v>
      </c>
      <c r="AG2188" s="11" t="n">
        <v>12</v>
      </c>
      <c r="AH2188" s="11" t="n">
        <v>0</v>
      </c>
      <c r="AI2188" s="13" t="n">
        <v>0.237623762376238</v>
      </c>
      <c r="AJ2188" s="13" t="n">
        <v>0.306930693069307</v>
      </c>
      <c r="AK2188" s="13" t="n">
        <v>0.297029702970297</v>
      </c>
      <c r="AL2188" s="13" t="n">
        <v>0.0396039603960396</v>
      </c>
      <c r="AM2188" s="13" t="n">
        <v>0.118811881188119</v>
      </c>
      <c r="AN2188" s="11" t="n">
        <v>7</v>
      </c>
      <c r="AO2188" s="13" t="n">
        <v>0.0648148148148148</v>
      </c>
      <c r="AP2188" s="11" t="n">
        <v>14</v>
      </c>
      <c r="AQ2188" s="11" t="n">
        <v>3</v>
      </c>
      <c r="AR2188" s="13" t="n">
        <v>0.117647058823529</v>
      </c>
      <c r="AS2188" s="13" t="n">
        <v>0.0252100840336135</v>
      </c>
      <c r="AT2188" s="14" t="n">
        <f aca="false">SUMIFS(시도_소아과개폐업!$C$5:$C$293,시도_소아과개폐업!$A$5:$A$293,$D2188,시도_소아과개폐업!$B$5:$B$293,$B2188)</f>
        <v>11</v>
      </c>
      <c r="AU2188" s="14" t="n">
        <f aca="false">SUMIFS(시도_소아과개폐업!$D$5:$D$293,시도_소아과개폐업!$A$5:$A$293,$D2188,시도_소아과개폐업!$B$5:$B$293,$B2188)</f>
        <v>10</v>
      </c>
      <c r="AV2188" s="14" t="n">
        <f aca="false">SUMIFS(시도_소아과개폐업!$F$5:$F$293,시도_소아과개폐업!$A$5:$A$293,$D2188,시도_소아과개폐업!$B$5:$B$293,$B2188)</f>
        <v>1</v>
      </c>
      <c r="AW2188" s="15" t="n">
        <f aca="false">SUMIFS(시도_소아과개폐업!$G$5:$G$293,시도_소아과개폐업!$A$5:$A$293,$D2188,시도_소아과개폐업!$B$5:$B$293,$B2188)</f>
        <v>0.15625</v>
      </c>
      <c r="AX2188" s="14" t="n">
        <f aca="false">SUMIFS(시도_소아과개폐업!$H$5:$H$293,시도_소아과개폐업!$A$5:$A$293,$D2188,시도_소아과개폐업!$B$5:$B$293,$B2188)</f>
        <v>37</v>
      </c>
      <c r="AY2188" s="14" t="n">
        <f aca="false">SUMIFS(시군구_병원급!$E$5:$E$3668,시군구_병원급!$A$5:$A$3668,$A2188,시군구_병원급!$D$5:$D$3668,$D2188)</f>
        <v>2</v>
      </c>
      <c r="AZ2188" s="14" t="n">
        <f aca="false">SUMIFS(시군구_병원급!$F$5:$F$3668,시군구_병원급!$A$5:$A$3668,$A2188,시군구_병원급!$D$5:$D$3668,$D2188)</f>
        <v>1</v>
      </c>
      <c r="BA2188" s="14" t="n">
        <f aca="false">SUMIFS(시군구_병원급!$G$5:$G$3668,시군구_병원급!$A$5:$A$3668,$A2188,시군구_병원급!$D$5:$D$3668,$D2188)</f>
        <v>5</v>
      </c>
      <c r="BB2188" s="14" t="n">
        <f aca="false">SUMIFS(시군구_병원급!$H$5:$H$3668,시군구_병원급!$A$5:$A$3668,$A2188,시군구_병원급!$D$5:$D$3668,$D2188)</f>
        <v>13</v>
      </c>
      <c r="BC2188" s="16" t="n">
        <f aca="false">K2188+AY2188</f>
        <v>7</v>
      </c>
      <c r="BD2188" s="17" t="n">
        <f aca="false">IF(E2188=0,"",(K2188+AY2188)/E2188*1000)</f>
        <v>1.20316259883121</v>
      </c>
      <c r="BE2188" s="16" t="n">
        <f aca="false">AY2188-SUMIFS(시군구_병원급!$E$5:$E$3668,시군구_병원급!$A$5:$A$3668,$A2188,시군구_병원급!$D$5:$D$3668,$D2188-3)</f>
        <v>0</v>
      </c>
      <c r="BF2188" s="16" t="n">
        <f aca="false">IF(AY2188=0,1,0)</f>
        <v>0</v>
      </c>
      <c r="BG2188" s="16" t="n">
        <f aca="false">IF(K2188+AY2188=0,1,0)</f>
        <v>0</v>
      </c>
      <c r="BH2188" s="16" t="n">
        <f aca="false">AF2188+AG2188+AH2188</f>
        <v>16</v>
      </c>
      <c r="BI2188" s="18" t="n">
        <f aca="false">IF(H2188=0,"",BH2188/H2188)</f>
        <v>0.158415841584158</v>
      </c>
      <c r="BJ2188" s="16" t="n">
        <f aca="false">IF(AP2188="","",AP2188+AN2188)</f>
        <v>21</v>
      </c>
    </row>
    <row r="2189" customFormat="false" ht="15" hidden="false" customHeight="true" outlineLevel="0" collapsed="false">
      <c r="A2189" s="9" t="s">
        <v>304</v>
      </c>
      <c r="B2189" s="10" t="s">
        <v>288</v>
      </c>
      <c r="C2189" s="10" t="s">
        <v>305</v>
      </c>
      <c r="D2189" s="9" t="n">
        <v>2025</v>
      </c>
      <c r="E2189" s="11" t="n">
        <v>751</v>
      </c>
      <c r="F2189" s="11" t="n">
        <v>112</v>
      </c>
      <c r="G2189" s="11" t="n">
        <v>117</v>
      </c>
      <c r="H2189" s="11" t="n">
        <v>21</v>
      </c>
      <c r="I2189" s="11" t="n">
        <v>915</v>
      </c>
      <c r="J2189" s="11" t="n">
        <v>488</v>
      </c>
      <c r="K2189" s="11" t="n">
        <v>1</v>
      </c>
      <c r="L2189" s="12" t="n">
        <v>27.9627163781625</v>
      </c>
      <c r="M2189" s="12" t="n">
        <v>1.33155792276964</v>
      </c>
      <c r="N2189" s="13" t="n">
        <v>0.533333333333333</v>
      </c>
      <c r="O2189" s="13" t="n">
        <v>1.21837549933422</v>
      </c>
      <c r="P2189" s="13" t="n">
        <v>0.155792276964048</v>
      </c>
      <c r="Q2189" s="13" t="n">
        <v>-0.235234215885947</v>
      </c>
      <c r="R2189" s="13" t="n">
        <v>-0.113636363636364</v>
      </c>
      <c r="S2189" s="11" t="n">
        <v>0</v>
      </c>
      <c r="T2189" s="13" t="n">
        <v>0</v>
      </c>
      <c r="U2189" s="13" t="n">
        <v>0.00439077936333709</v>
      </c>
      <c r="V2189" s="11" t="n">
        <v>0</v>
      </c>
      <c r="W2189" s="13"/>
      <c r="X2189" s="11"/>
      <c r="Y2189" s="11"/>
      <c r="Z2189" s="11"/>
      <c r="AA2189" s="11"/>
      <c r="AB2189" s="10" t="s">
        <v>516</v>
      </c>
      <c r="AC2189" s="11" t="n">
        <v>8</v>
      </c>
      <c r="AD2189" s="11" t="n">
        <v>4</v>
      </c>
      <c r="AE2189" s="11" t="n">
        <v>0</v>
      </c>
      <c r="AF2189" s="11" t="n">
        <v>3</v>
      </c>
      <c r="AG2189" s="11" t="n">
        <v>6</v>
      </c>
      <c r="AH2189" s="11" t="n">
        <v>0</v>
      </c>
      <c r="AI2189" s="13" t="n">
        <v>0.380952380952381</v>
      </c>
      <c r="AJ2189" s="13" t="n">
        <v>0.190476190476191</v>
      </c>
      <c r="AK2189" s="13" t="n">
        <v>0</v>
      </c>
      <c r="AL2189" s="13" t="n">
        <v>0.142857142857143</v>
      </c>
      <c r="AM2189" s="13" t="n">
        <v>0.285714285714286</v>
      </c>
      <c r="AN2189" s="11" t="n">
        <v>0</v>
      </c>
      <c r="AO2189" s="13" t="n">
        <v>0</v>
      </c>
      <c r="AP2189" s="11" t="n">
        <v>0</v>
      </c>
      <c r="AQ2189" s="11" t="n">
        <v>0</v>
      </c>
      <c r="AR2189" s="13" t="n">
        <v>0</v>
      </c>
      <c r="AS2189" s="13" t="n">
        <v>0</v>
      </c>
      <c r="AT2189" s="14" t="n">
        <f aca="false">SUMIFS(시도_소아과개폐업!$C$5:$C$293,시도_소아과개폐업!$A$5:$A$293,$D2189,시도_소아과개폐업!$B$5:$B$293,$B2189)</f>
        <v>11</v>
      </c>
      <c r="AU2189" s="14" t="n">
        <f aca="false">SUMIFS(시도_소아과개폐업!$D$5:$D$293,시도_소아과개폐업!$A$5:$A$293,$D2189,시도_소아과개폐업!$B$5:$B$293,$B2189)</f>
        <v>10</v>
      </c>
      <c r="AV2189" s="14" t="n">
        <f aca="false">SUMIFS(시도_소아과개폐업!$F$5:$F$293,시도_소아과개폐업!$A$5:$A$293,$D2189,시도_소아과개폐업!$B$5:$B$293,$B2189)</f>
        <v>1</v>
      </c>
      <c r="AW2189" s="15" t="n">
        <f aca="false">SUMIFS(시도_소아과개폐업!$G$5:$G$293,시도_소아과개폐업!$A$5:$A$293,$D2189,시도_소아과개폐업!$B$5:$B$293,$B2189)</f>
        <v>0.15625</v>
      </c>
      <c r="AX2189" s="14" t="n">
        <f aca="false">SUMIFS(시도_소아과개폐업!$H$5:$H$293,시도_소아과개폐업!$A$5:$A$293,$D2189,시도_소아과개폐업!$B$5:$B$293,$B2189)</f>
        <v>37</v>
      </c>
      <c r="AY2189" s="14" t="n">
        <f aca="false">SUMIFS(시군구_병원급!$E$5:$E$3668,시군구_병원급!$A$5:$A$3668,$A2189,시군구_병원급!$D$5:$D$3668,$D2189)</f>
        <v>2</v>
      </c>
      <c r="AZ2189" s="14" t="n">
        <f aca="false">SUMIFS(시군구_병원급!$F$5:$F$3668,시군구_병원급!$A$5:$A$3668,$A2189,시군구_병원급!$D$5:$D$3668,$D2189)</f>
        <v>0</v>
      </c>
      <c r="BA2189" s="14" t="n">
        <f aca="false">SUMIFS(시군구_병원급!$G$5:$G$3668,시군구_병원급!$A$5:$A$3668,$A2189,시군구_병원급!$D$5:$D$3668,$D2189)</f>
        <v>1</v>
      </c>
      <c r="BB2189" s="14" t="n">
        <f aca="false">SUMIFS(시군구_병원급!$H$5:$H$3668,시군구_병원급!$A$5:$A$3668,$A2189,시군구_병원급!$D$5:$D$3668,$D2189)</f>
        <v>3</v>
      </c>
      <c r="BC2189" s="16" t="n">
        <f aca="false">K2189+AY2189</f>
        <v>3</v>
      </c>
      <c r="BD2189" s="17" t="n">
        <f aca="false">IF(E2189=0,"",(K2189+AY2189)/E2189*1000)</f>
        <v>3.99467376830892</v>
      </c>
      <c r="BE2189" s="16" t="n">
        <f aca="false">AY2189-SUMIFS(시군구_병원급!$E$5:$E$3668,시군구_병원급!$A$5:$A$3668,$A2189,시군구_병원급!$D$5:$D$3668,$D2189-3)</f>
        <v>0</v>
      </c>
      <c r="BF2189" s="16" t="n">
        <f aca="false">IF(AY2189=0,1,0)</f>
        <v>0</v>
      </c>
      <c r="BG2189" s="16" t="n">
        <f aca="false">IF(K2189+AY2189=0,1,0)</f>
        <v>0</v>
      </c>
      <c r="BH2189" s="16" t="n">
        <f aca="false">AF2189+AG2189+AH2189</f>
        <v>9</v>
      </c>
      <c r="BI2189" s="18" t="n">
        <f aca="false">IF(H2189=0,"",BH2189/H2189)</f>
        <v>0.428571428571429</v>
      </c>
      <c r="BJ2189" s="16" t="n">
        <f aca="false">IF(AP2189="","",AP2189+AN2189)</f>
        <v>0</v>
      </c>
    </row>
    <row r="2190" customFormat="false" ht="15" hidden="false" customHeight="true" outlineLevel="0" collapsed="false">
      <c r="A2190" s="9" t="s">
        <v>306</v>
      </c>
      <c r="B2190" s="10" t="s">
        <v>288</v>
      </c>
      <c r="C2190" s="10" t="s">
        <v>307</v>
      </c>
      <c r="D2190" s="9" t="n">
        <v>2025</v>
      </c>
      <c r="E2190" s="11" t="n">
        <v>762</v>
      </c>
      <c r="F2190" s="11" t="n">
        <v>96</v>
      </c>
      <c r="G2190" s="11" t="n">
        <v>99</v>
      </c>
      <c r="H2190" s="11" t="n">
        <v>18</v>
      </c>
      <c r="I2190" s="11" t="n">
        <v>1098</v>
      </c>
      <c r="J2190" s="11" t="n">
        <v>447</v>
      </c>
      <c r="K2190" s="11" t="n">
        <v>0</v>
      </c>
      <c r="L2190" s="12" t="n">
        <v>23.6220472440945</v>
      </c>
      <c r="M2190" s="12" t="n">
        <v>0</v>
      </c>
      <c r="N2190" s="13" t="n">
        <v>0.407103825136612</v>
      </c>
      <c r="O2190" s="13" t="n">
        <v>1.44094488188976</v>
      </c>
      <c r="P2190" s="13" t="n">
        <v>0.12992125984252</v>
      </c>
      <c r="Q2190" s="13" t="n">
        <v>-0.293135435992579</v>
      </c>
      <c r="R2190" s="13" t="n">
        <v>-0.255639097744361</v>
      </c>
      <c r="S2190" s="11" t="n">
        <v>-1</v>
      </c>
      <c r="T2190" s="13" t="n">
        <v>0</v>
      </c>
      <c r="U2190" s="13" t="n">
        <v>-0.0283185840707965</v>
      </c>
      <c r="V2190" s="11" t="n">
        <v>1</v>
      </c>
      <c r="W2190" s="13"/>
      <c r="X2190" s="11"/>
      <c r="Y2190" s="11"/>
      <c r="Z2190" s="11"/>
      <c r="AA2190" s="11"/>
      <c r="AB2190" s="10" t="s">
        <v>516</v>
      </c>
      <c r="AC2190" s="11" t="n">
        <v>5</v>
      </c>
      <c r="AD2190" s="11" t="n">
        <v>2</v>
      </c>
      <c r="AE2190" s="11" t="n">
        <v>3</v>
      </c>
      <c r="AF2190" s="11" t="n">
        <v>0</v>
      </c>
      <c r="AG2190" s="11" t="n">
        <v>8</v>
      </c>
      <c r="AH2190" s="11" t="n">
        <v>0</v>
      </c>
      <c r="AI2190" s="13" t="n">
        <v>0.277777777777778</v>
      </c>
      <c r="AJ2190" s="13" t="n">
        <v>0.111111111111111</v>
      </c>
      <c r="AK2190" s="13" t="n">
        <v>0.166666666666667</v>
      </c>
      <c r="AL2190" s="13" t="n">
        <v>0</v>
      </c>
      <c r="AM2190" s="13" t="n">
        <v>0.444444444444444</v>
      </c>
      <c r="AN2190" s="11" t="n">
        <v>2</v>
      </c>
      <c r="AO2190" s="13" t="n">
        <v>0.1</v>
      </c>
      <c r="AP2190" s="11" t="n">
        <v>0</v>
      </c>
      <c r="AQ2190" s="11" t="n">
        <v>0</v>
      </c>
      <c r="AR2190" s="13" t="n">
        <v>0</v>
      </c>
      <c r="AS2190" s="13" t="n">
        <v>0</v>
      </c>
      <c r="AT2190" s="14" t="n">
        <f aca="false">SUMIFS(시도_소아과개폐업!$C$5:$C$293,시도_소아과개폐업!$A$5:$A$293,$D2190,시도_소아과개폐업!$B$5:$B$293,$B2190)</f>
        <v>11</v>
      </c>
      <c r="AU2190" s="14" t="n">
        <f aca="false">SUMIFS(시도_소아과개폐업!$D$5:$D$293,시도_소아과개폐업!$A$5:$A$293,$D2190,시도_소아과개폐업!$B$5:$B$293,$B2190)</f>
        <v>10</v>
      </c>
      <c r="AV2190" s="14" t="n">
        <f aca="false">SUMIFS(시도_소아과개폐업!$F$5:$F$293,시도_소아과개폐업!$A$5:$A$293,$D2190,시도_소아과개폐업!$B$5:$B$293,$B2190)</f>
        <v>1</v>
      </c>
      <c r="AW2190" s="15" t="n">
        <f aca="false">SUMIFS(시도_소아과개폐업!$G$5:$G$293,시도_소아과개폐업!$A$5:$A$293,$D2190,시도_소아과개폐업!$B$5:$B$293,$B2190)</f>
        <v>0.15625</v>
      </c>
      <c r="AX2190" s="14" t="n">
        <f aca="false">SUMIFS(시도_소아과개폐업!$H$5:$H$293,시도_소아과개폐업!$A$5:$A$293,$D2190,시도_소아과개폐업!$B$5:$B$293,$B2190)</f>
        <v>37</v>
      </c>
      <c r="AY2190" s="14" t="n">
        <f aca="false">SUMIFS(시군구_병원급!$E$5:$E$3668,시군구_병원급!$A$5:$A$3668,$A2190,시군구_병원급!$D$5:$D$3668,$D2190)</f>
        <v>2</v>
      </c>
      <c r="AZ2190" s="14" t="n">
        <f aca="false">SUMIFS(시군구_병원급!$F$5:$F$3668,시군구_병원급!$A$5:$A$3668,$A2190,시군구_병원급!$D$5:$D$3668,$D2190)</f>
        <v>0</v>
      </c>
      <c r="BA2190" s="14" t="n">
        <f aca="false">SUMIFS(시군구_병원급!$G$5:$G$3668,시군구_병원급!$A$5:$A$3668,$A2190,시군구_병원급!$D$5:$D$3668,$D2190)</f>
        <v>1</v>
      </c>
      <c r="BB2190" s="14" t="n">
        <f aca="false">SUMIFS(시군구_병원급!$H$5:$H$3668,시군구_병원급!$A$5:$A$3668,$A2190,시군구_병원급!$D$5:$D$3668,$D2190)</f>
        <v>7</v>
      </c>
      <c r="BC2190" s="16" t="n">
        <f aca="false">K2190+AY2190</f>
        <v>2</v>
      </c>
      <c r="BD2190" s="17" t="n">
        <f aca="false">IF(E2190=0,"",(K2190+AY2190)/E2190*1000)</f>
        <v>2.6246719160105</v>
      </c>
      <c r="BE2190" s="16" t="n">
        <f aca="false">AY2190-SUMIFS(시군구_병원급!$E$5:$E$3668,시군구_병원급!$A$5:$A$3668,$A2190,시군구_병원급!$D$5:$D$3668,$D2190-3)</f>
        <v>0</v>
      </c>
      <c r="BF2190" s="16" t="n">
        <f aca="false">IF(AY2190=0,1,0)</f>
        <v>0</v>
      </c>
      <c r="BG2190" s="16" t="n">
        <f aca="false">IF(K2190+AY2190=0,1,0)</f>
        <v>0</v>
      </c>
      <c r="BH2190" s="16" t="n">
        <f aca="false">AF2190+AG2190+AH2190</f>
        <v>8</v>
      </c>
      <c r="BI2190" s="18" t="n">
        <f aca="false">IF(H2190=0,"",BH2190/H2190)</f>
        <v>0.444444444444444</v>
      </c>
      <c r="BJ2190" s="16" t="n">
        <f aca="false">IF(AP2190="","",AP2190+AN2190)</f>
        <v>2</v>
      </c>
    </row>
    <row r="2191" customFormat="false" ht="15" hidden="false" customHeight="true" outlineLevel="0" collapsed="false">
      <c r="A2191" s="9" t="s">
        <v>308</v>
      </c>
      <c r="B2191" s="10" t="s">
        <v>288</v>
      </c>
      <c r="C2191" s="10" t="s">
        <v>309</v>
      </c>
      <c r="D2191" s="9" t="n">
        <v>2025</v>
      </c>
      <c r="E2191" s="11" t="n">
        <v>704</v>
      </c>
      <c r="F2191" s="11" t="n">
        <v>108</v>
      </c>
      <c r="G2191" s="11" t="n">
        <v>111</v>
      </c>
      <c r="H2191" s="11" t="n">
        <v>19</v>
      </c>
      <c r="I2191" s="11" t="n">
        <v>997</v>
      </c>
      <c r="J2191" s="11" t="n">
        <v>515</v>
      </c>
      <c r="K2191" s="11" t="n">
        <v>1</v>
      </c>
      <c r="L2191" s="12" t="n">
        <v>26.9886363636364</v>
      </c>
      <c r="M2191" s="12" t="n">
        <v>1.42045454545455</v>
      </c>
      <c r="N2191" s="13" t="n">
        <v>0.516549648946841</v>
      </c>
      <c r="O2191" s="13" t="n">
        <v>1.41619318181818</v>
      </c>
      <c r="P2191" s="13" t="n">
        <v>0.157670454545455</v>
      </c>
      <c r="Q2191" s="13" t="n">
        <v>-0.282364933741081</v>
      </c>
      <c r="R2191" s="13" t="n">
        <v>-0.165413533834587</v>
      </c>
      <c r="S2191" s="11" t="n">
        <v>0</v>
      </c>
      <c r="T2191" s="13" t="n">
        <v>0</v>
      </c>
      <c r="U2191" s="13" t="n">
        <v>-0.00894632206759438</v>
      </c>
      <c r="V2191" s="11" t="n">
        <v>0</v>
      </c>
      <c r="W2191" s="13"/>
      <c r="X2191" s="11"/>
      <c r="Y2191" s="11"/>
      <c r="Z2191" s="11"/>
      <c r="AA2191" s="11"/>
      <c r="AB2191" s="10" t="s">
        <v>516</v>
      </c>
      <c r="AC2191" s="11" t="n">
        <v>4</v>
      </c>
      <c r="AD2191" s="11" t="n">
        <v>2</v>
      </c>
      <c r="AE2191" s="11" t="n">
        <v>1</v>
      </c>
      <c r="AF2191" s="11" t="n">
        <v>1</v>
      </c>
      <c r="AG2191" s="11" t="n">
        <v>11</v>
      </c>
      <c r="AH2191" s="11" t="n">
        <v>0</v>
      </c>
      <c r="AI2191" s="13" t="n">
        <v>0.210526315789474</v>
      </c>
      <c r="AJ2191" s="13" t="n">
        <v>0.105263157894737</v>
      </c>
      <c r="AK2191" s="13" t="n">
        <v>0.0526315789473684</v>
      </c>
      <c r="AL2191" s="13" t="n">
        <v>0.0526315789473684</v>
      </c>
      <c r="AM2191" s="13" t="n">
        <v>0.578947368421053</v>
      </c>
      <c r="AN2191" s="11" t="n">
        <v>1</v>
      </c>
      <c r="AO2191" s="13" t="n">
        <v>0.05</v>
      </c>
      <c r="AP2191" s="11" t="n">
        <v>0</v>
      </c>
      <c r="AQ2191" s="11" t="n">
        <v>0</v>
      </c>
      <c r="AR2191" s="13" t="n">
        <v>0</v>
      </c>
      <c r="AS2191" s="13" t="n">
        <v>0</v>
      </c>
      <c r="AT2191" s="14" t="n">
        <f aca="false">SUMIFS(시도_소아과개폐업!$C$5:$C$293,시도_소아과개폐업!$A$5:$A$293,$D2191,시도_소아과개폐업!$B$5:$B$293,$B2191)</f>
        <v>11</v>
      </c>
      <c r="AU2191" s="14" t="n">
        <f aca="false">SUMIFS(시도_소아과개폐업!$D$5:$D$293,시도_소아과개폐업!$A$5:$A$293,$D2191,시도_소아과개폐업!$B$5:$B$293,$B2191)</f>
        <v>10</v>
      </c>
      <c r="AV2191" s="14" t="n">
        <f aca="false">SUMIFS(시도_소아과개폐업!$F$5:$F$293,시도_소아과개폐업!$A$5:$A$293,$D2191,시도_소아과개폐업!$B$5:$B$293,$B2191)</f>
        <v>1</v>
      </c>
      <c r="AW2191" s="15" t="n">
        <f aca="false">SUMIFS(시도_소아과개폐업!$G$5:$G$293,시도_소아과개폐업!$A$5:$A$293,$D2191,시도_소아과개폐업!$B$5:$B$293,$B2191)</f>
        <v>0.15625</v>
      </c>
      <c r="AX2191" s="14" t="n">
        <f aca="false">SUMIFS(시도_소아과개폐업!$H$5:$H$293,시도_소아과개폐업!$A$5:$A$293,$D2191,시도_소아과개폐업!$B$5:$B$293,$B2191)</f>
        <v>37</v>
      </c>
      <c r="AY2191" s="14" t="n">
        <f aca="false">SUMIFS(시군구_병원급!$E$5:$E$3668,시군구_병원급!$A$5:$A$3668,$A2191,시군구_병원급!$D$5:$D$3668,$D2191)</f>
        <v>1</v>
      </c>
      <c r="AZ2191" s="14" t="n">
        <f aca="false">SUMIFS(시군구_병원급!$F$5:$F$3668,시군구_병원급!$A$5:$A$3668,$A2191,시군구_병원급!$D$5:$D$3668,$D2191)</f>
        <v>0</v>
      </c>
      <c r="BA2191" s="14" t="n">
        <f aca="false">SUMIFS(시군구_병원급!$G$5:$G$3668,시군구_병원급!$A$5:$A$3668,$A2191,시군구_병원급!$D$5:$D$3668,$D2191)</f>
        <v>1</v>
      </c>
      <c r="BB2191" s="14" t="n">
        <f aca="false">SUMIFS(시군구_병원급!$H$5:$H$3668,시군구_병원급!$A$5:$A$3668,$A2191,시군구_병원급!$D$5:$D$3668,$D2191)</f>
        <v>6</v>
      </c>
      <c r="BC2191" s="16" t="n">
        <f aca="false">K2191+AY2191</f>
        <v>2</v>
      </c>
      <c r="BD2191" s="17" t="n">
        <f aca="false">IF(E2191=0,"",(K2191+AY2191)/E2191*1000)</f>
        <v>2.84090909090909</v>
      </c>
      <c r="BE2191" s="16" t="n">
        <f aca="false">AY2191-SUMIFS(시군구_병원급!$E$5:$E$3668,시군구_병원급!$A$5:$A$3668,$A2191,시군구_병원급!$D$5:$D$3668,$D2191-3)</f>
        <v>0</v>
      </c>
      <c r="BF2191" s="16" t="n">
        <f aca="false">IF(AY2191=0,1,0)</f>
        <v>0</v>
      </c>
      <c r="BG2191" s="16" t="n">
        <f aca="false">IF(K2191+AY2191=0,1,0)</f>
        <v>0</v>
      </c>
      <c r="BH2191" s="16" t="n">
        <f aca="false">AF2191+AG2191+AH2191</f>
        <v>12</v>
      </c>
      <c r="BI2191" s="18" t="n">
        <f aca="false">IF(H2191=0,"",BH2191/H2191)</f>
        <v>0.631578947368421</v>
      </c>
      <c r="BJ2191" s="16" t="n">
        <f aca="false">IF(AP2191="","",AP2191+AN2191)</f>
        <v>1</v>
      </c>
    </row>
    <row r="2192" customFormat="false" ht="15" hidden="false" customHeight="true" outlineLevel="0" collapsed="false">
      <c r="A2192" s="9" t="s">
        <v>310</v>
      </c>
      <c r="B2192" s="10" t="s">
        <v>288</v>
      </c>
      <c r="C2192" s="10" t="s">
        <v>311</v>
      </c>
      <c r="D2192" s="9" t="n">
        <v>2025</v>
      </c>
      <c r="E2192" s="11" t="n">
        <v>445</v>
      </c>
      <c r="F2192" s="11" t="n">
        <v>68</v>
      </c>
      <c r="G2192" s="11" t="n">
        <v>69</v>
      </c>
      <c r="H2192" s="11" t="n">
        <v>10</v>
      </c>
      <c r="I2192" s="11" t="n">
        <v>382</v>
      </c>
      <c r="J2192" s="11" t="n">
        <v>197</v>
      </c>
      <c r="K2192" s="11" t="n">
        <v>0</v>
      </c>
      <c r="L2192" s="12" t="n">
        <v>22.4719101123596</v>
      </c>
      <c r="M2192" s="12" t="n">
        <v>0</v>
      </c>
      <c r="N2192" s="13" t="n">
        <v>0.515706806282723</v>
      </c>
      <c r="O2192" s="13" t="n">
        <v>0.858426966292135</v>
      </c>
      <c r="P2192" s="13" t="n">
        <v>0.155056179775281</v>
      </c>
      <c r="Q2192" s="13" t="n">
        <v>-0.177449168207024</v>
      </c>
      <c r="R2192" s="13" t="n">
        <v>-0.0921052631578947</v>
      </c>
      <c r="S2192" s="11" t="n">
        <v>0</v>
      </c>
      <c r="T2192" s="13" t="n">
        <v>0</v>
      </c>
      <c r="U2192" s="13" t="n">
        <v>0</v>
      </c>
      <c r="V2192" s="11" t="n">
        <v>1</v>
      </c>
      <c r="W2192" s="13"/>
      <c r="X2192" s="11"/>
      <c r="Y2192" s="11"/>
      <c r="Z2192" s="11"/>
      <c r="AA2192" s="11"/>
      <c r="AB2192" s="10" t="s">
        <v>516</v>
      </c>
      <c r="AC2192" s="11" t="n">
        <v>2</v>
      </c>
      <c r="AD2192" s="11" t="n">
        <v>2</v>
      </c>
      <c r="AE2192" s="11" t="n">
        <v>4</v>
      </c>
      <c r="AF2192" s="11" t="n">
        <v>0</v>
      </c>
      <c r="AG2192" s="11" t="n">
        <v>2</v>
      </c>
      <c r="AH2192" s="11" t="n">
        <v>0</v>
      </c>
      <c r="AI2192" s="13" t="n">
        <v>0.2</v>
      </c>
      <c r="AJ2192" s="13" t="n">
        <v>0.2</v>
      </c>
      <c r="AK2192" s="13" t="n">
        <v>0.4</v>
      </c>
      <c r="AL2192" s="13" t="n">
        <v>0</v>
      </c>
      <c r="AM2192" s="13" t="n">
        <v>0.2</v>
      </c>
      <c r="AN2192" s="11" t="n">
        <v>2</v>
      </c>
      <c r="AO2192" s="13" t="n">
        <v>0.166666666666667</v>
      </c>
      <c r="AP2192" s="11" t="n">
        <v>0</v>
      </c>
      <c r="AQ2192" s="11" t="n">
        <v>0</v>
      </c>
      <c r="AR2192" s="13" t="n">
        <v>0</v>
      </c>
      <c r="AS2192" s="13" t="n">
        <v>0</v>
      </c>
      <c r="AT2192" s="14" t="n">
        <f aca="false">SUMIFS(시도_소아과개폐업!$C$5:$C$293,시도_소아과개폐업!$A$5:$A$293,$D2192,시도_소아과개폐업!$B$5:$B$293,$B2192)</f>
        <v>11</v>
      </c>
      <c r="AU2192" s="14" t="n">
        <f aca="false">SUMIFS(시도_소아과개폐업!$D$5:$D$293,시도_소아과개폐업!$A$5:$A$293,$D2192,시도_소아과개폐업!$B$5:$B$293,$B2192)</f>
        <v>10</v>
      </c>
      <c r="AV2192" s="14" t="n">
        <f aca="false">SUMIFS(시도_소아과개폐업!$F$5:$F$293,시도_소아과개폐업!$A$5:$A$293,$D2192,시도_소아과개폐업!$B$5:$B$293,$B2192)</f>
        <v>1</v>
      </c>
      <c r="AW2192" s="15" t="n">
        <f aca="false">SUMIFS(시도_소아과개폐업!$G$5:$G$293,시도_소아과개폐업!$A$5:$A$293,$D2192,시도_소아과개폐업!$B$5:$B$293,$B2192)</f>
        <v>0.15625</v>
      </c>
      <c r="AX2192" s="14" t="n">
        <f aca="false">SUMIFS(시도_소아과개폐업!$H$5:$H$293,시도_소아과개폐업!$A$5:$A$293,$D2192,시도_소아과개폐업!$B$5:$B$293,$B2192)</f>
        <v>37</v>
      </c>
      <c r="AY2192" s="14" t="n">
        <f aca="false">SUMIFS(시군구_병원급!$E$5:$E$3668,시군구_병원급!$A$5:$A$3668,$A2192,시군구_병원급!$D$5:$D$3668,$D2192)</f>
        <v>1</v>
      </c>
      <c r="AZ2192" s="14" t="n">
        <f aca="false">SUMIFS(시군구_병원급!$F$5:$F$3668,시군구_병원급!$A$5:$A$3668,$A2192,시군구_병원급!$D$5:$D$3668,$D2192)</f>
        <v>0</v>
      </c>
      <c r="BA2192" s="14" t="n">
        <f aca="false">SUMIFS(시군구_병원급!$G$5:$G$3668,시군구_병원급!$A$5:$A$3668,$A2192,시군구_병원급!$D$5:$D$3668,$D2192)</f>
        <v>0</v>
      </c>
      <c r="BB2192" s="14" t="n">
        <f aca="false">SUMIFS(시군구_병원급!$H$5:$H$3668,시군구_병원급!$A$5:$A$3668,$A2192,시군구_병원급!$D$5:$D$3668,$D2192)</f>
        <v>2</v>
      </c>
      <c r="BC2192" s="16" t="n">
        <f aca="false">K2192+AY2192</f>
        <v>1</v>
      </c>
      <c r="BD2192" s="17" t="n">
        <f aca="false">IF(E2192=0,"",(K2192+AY2192)/E2192*1000)</f>
        <v>2.24719101123596</v>
      </c>
      <c r="BE2192" s="16" t="n">
        <f aca="false">AY2192-SUMIFS(시군구_병원급!$E$5:$E$3668,시군구_병원급!$A$5:$A$3668,$A2192,시군구_병원급!$D$5:$D$3668,$D2192-3)</f>
        <v>0</v>
      </c>
      <c r="BF2192" s="16" t="n">
        <f aca="false">IF(AY2192=0,1,0)</f>
        <v>0</v>
      </c>
      <c r="BG2192" s="16" t="n">
        <f aca="false">IF(K2192+AY2192=0,1,0)</f>
        <v>0</v>
      </c>
      <c r="BH2192" s="16" t="n">
        <f aca="false">AF2192+AG2192+AH2192</f>
        <v>2</v>
      </c>
      <c r="BI2192" s="18" t="n">
        <f aca="false">IF(H2192=0,"",BH2192/H2192)</f>
        <v>0.2</v>
      </c>
      <c r="BJ2192" s="16" t="n">
        <f aca="false">IF(AP2192="","",AP2192+AN2192)</f>
        <v>2</v>
      </c>
    </row>
    <row r="2193" customFormat="false" ht="15" hidden="false" customHeight="true" outlineLevel="0" collapsed="false">
      <c r="A2193" s="9" t="s">
        <v>312</v>
      </c>
      <c r="B2193" s="10" t="s">
        <v>288</v>
      </c>
      <c r="C2193" s="10" t="s">
        <v>313</v>
      </c>
      <c r="D2193" s="9" t="n">
        <v>2025</v>
      </c>
      <c r="E2193" s="11" t="n">
        <v>2977</v>
      </c>
      <c r="F2193" s="11" t="n">
        <v>486</v>
      </c>
      <c r="G2193" s="11" t="n">
        <v>494</v>
      </c>
      <c r="H2193" s="11" t="n">
        <v>49</v>
      </c>
      <c r="I2193" s="11" t="n">
        <v>2522</v>
      </c>
      <c r="J2193" s="11" t="n">
        <v>1790</v>
      </c>
      <c r="K2193" s="11" t="n">
        <v>4</v>
      </c>
      <c r="L2193" s="12" t="n">
        <v>16.4595230097414</v>
      </c>
      <c r="M2193" s="12" t="n">
        <v>1.34363453140746</v>
      </c>
      <c r="N2193" s="13" t="n">
        <v>0.709754163362411</v>
      </c>
      <c r="O2193" s="13" t="n">
        <v>0.847161572052402</v>
      </c>
      <c r="P2193" s="13" t="n">
        <v>0.165938864628821</v>
      </c>
      <c r="Q2193" s="13" t="n">
        <v>-0.126210742588788</v>
      </c>
      <c r="R2193" s="13" t="n">
        <v>0.213759213759214</v>
      </c>
      <c r="S2193" s="11" t="n">
        <v>0</v>
      </c>
      <c r="T2193" s="13" t="n">
        <v>-0.0576923076923077</v>
      </c>
      <c r="U2193" s="13" t="n">
        <v>0.0140731805388017</v>
      </c>
      <c r="V2193" s="11" t="n">
        <v>0</v>
      </c>
      <c r="W2193" s="13"/>
      <c r="X2193" s="11"/>
      <c r="Y2193" s="11"/>
      <c r="Z2193" s="11"/>
      <c r="AA2193" s="11"/>
      <c r="AB2193" s="10" t="s">
        <v>516</v>
      </c>
      <c r="AC2193" s="11" t="n">
        <v>20</v>
      </c>
      <c r="AD2193" s="11" t="n">
        <v>14</v>
      </c>
      <c r="AE2193" s="11" t="n">
        <v>3</v>
      </c>
      <c r="AF2193" s="11" t="n">
        <v>3</v>
      </c>
      <c r="AG2193" s="11" t="n">
        <v>9</v>
      </c>
      <c r="AH2193" s="11" t="n">
        <v>0</v>
      </c>
      <c r="AI2193" s="13" t="n">
        <v>0.408163265306123</v>
      </c>
      <c r="AJ2193" s="13" t="n">
        <v>0.285714285714286</v>
      </c>
      <c r="AK2193" s="13" t="n">
        <v>0.0612244897959184</v>
      </c>
      <c r="AL2193" s="13" t="n">
        <v>0.0612244897959184</v>
      </c>
      <c r="AM2193" s="13" t="n">
        <v>0.183673469387755</v>
      </c>
      <c r="AN2193" s="11" t="n">
        <v>1</v>
      </c>
      <c r="AO2193" s="13" t="n">
        <v>0.02</v>
      </c>
      <c r="AP2193" s="11" t="n">
        <v>7</v>
      </c>
      <c r="AQ2193" s="11" t="n">
        <v>3</v>
      </c>
      <c r="AR2193" s="13" t="n">
        <v>0.12962962962963</v>
      </c>
      <c r="AS2193" s="13" t="n">
        <v>0.0555555555555556</v>
      </c>
      <c r="AT2193" s="14" t="n">
        <f aca="false">SUMIFS(시도_소아과개폐업!$C$5:$C$293,시도_소아과개폐업!$A$5:$A$293,$D2193,시도_소아과개폐업!$B$5:$B$293,$B2193)</f>
        <v>11</v>
      </c>
      <c r="AU2193" s="14" t="n">
        <f aca="false">SUMIFS(시도_소아과개폐업!$D$5:$D$293,시도_소아과개폐업!$A$5:$A$293,$D2193,시도_소아과개폐업!$B$5:$B$293,$B2193)</f>
        <v>10</v>
      </c>
      <c r="AV2193" s="14" t="n">
        <f aca="false">SUMIFS(시도_소아과개폐업!$F$5:$F$293,시도_소아과개폐업!$A$5:$A$293,$D2193,시도_소아과개폐업!$B$5:$B$293,$B2193)</f>
        <v>1</v>
      </c>
      <c r="AW2193" s="15" t="n">
        <f aca="false">SUMIFS(시도_소아과개폐업!$G$5:$G$293,시도_소아과개폐업!$A$5:$A$293,$D2193,시도_소아과개폐업!$B$5:$B$293,$B2193)</f>
        <v>0.15625</v>
      </c>
      <c r="AX2193" s="14" t="n">
        <f aca="false">SUMIFS(시도_소아과개폐업!$H$5:$H$293,시도_소아과개폐업!$A$5:$A$293,$D2193,시도_소아과개폐업!$B$5:$B$293,$B2193)</f>
        <v>37</v>
      </c>
      <c r="AY2193" s="14" t="n">
        <f aca="false">SUMIFS(시군구_병원급!$E$5:$E$3668,시군구_병원급!$A$5:$A$3668,$A2193,시군구_병원급!$D$5:$D$3668,$D2193)</f>
        <v>1</v>
      </c>
      <c r="AZ2193" s="14" t="n">
        <f aca="false">SUMIFS(시군구_병원급!$F$5:$F$3668,시군구_병원급!$A$5:$A$3668,$A2193,시군구_병원급!$D$5:$D$3668,$D2193)</f>
        <v>1</v>
      </c>
      <c r="BA2193" s="14" t="n">
        <f aca="false">SUMIFS(시군구_병원급!$G$5:$G$3668,시군구_병원급!$A$5:$A$3668,$A2193,시군구_병원급!$D$5:$D$3668,$D2193)</f>
        <v>2</v>
      </c>
      <c r="BB2193" s="14" t="n">
        <f aca="false">SUMIFS(시군구_병원급!$H$5:$H$3668,시군구_병원급!$A$5:$A$3668,$A2193,시군구_병원급!$D$5:$D$3668,$D2193)</f>
        <v>9</v>
      </c>
      <c r="BC2193" s="16" t="n">
        <f aca="false">K2193+AY2193</f>
        <v>5</v>
      </c>
      <c r="BD2193" s="17" t="n">
        <f aca="false">IF(E2193=0,"",(K2193+AY2193)/E2193*1000)</f>
        <v>1.67954316425932</v>
      </c>
      <c r="BE2193" s="16" t="n">
        <f aca="false">AY2193-SUMIFS(시군구_병원급!$E$5:$E$3668,시군구_병원급!$A$5:$A$3668,$A2193,시군구_병원급!$D$5:$D$3668,$D2193-3)</f>
        <v>0</v>
      </c>
      <c r="BF2193" s="16" t="n">
        <f aca="false">IF(AY2193=0,1,0)</f>
        <v>0</v>
      </c>
      <c r="BG2193" s="16" t="n">
        <f aca="false">IF(K2193+AY2193=0,1,0)</f>
        <v>0</v>
      </c>
      <c r="BH2193" s="16" t="n">
        <f aca="false">AF2193+AG2193+AH2193</f>
        <v>12</v>
      </c>
      <c r="BI2193" s="18" t="n">
        <f aca="false">IF(H2193=0,"",BH2193/H2193)</f>
        <v>0.244897959183673</v>
      </c>
      <c r="BJ2193" s="16" t="n">
        <f aca="false">IF(AP2193="","",AP2193+AN2193)</f>
        <v>8</v>
      </c>
    </row>
    <row r="2194" customFormat="false" ht="15" hidden="false" customHeight="true" outlineLevel="0" collapsed="false">
      <c r="A2194" s="9" t="s">
        <v>314</v>
      </c>
      <c r="B2194" s="10" t="s">
        <v>288</v>
      </c>
      <c r="C2194" s="10" t="s">
        <v>315</v>
      </c>
      <c r="D2194" s="9" t="n">
        <v>2025</v>
      </c>
      <c r="E2194" s="11" t="n">
        <v>1774</v>
      </c>
      <c r="F2194" s="11" t="n">
        <v>297</v>
      </c>
      <c r="G2194" s="11" t="n">
        <v>303</v>
      </c>
      <c r="H2194" s="11" t="n">
        <v>24</v>
      </c>
      <c r="I2194" s="11" t="n">
        <v>1251</v>
      </c>
      <c r="J2194" s="11" t="n">
        <v>814</v>
      </c>
      <c r="K2194" s="11" t="n">
        <v>1</v>
      </c>
      <c r="L2194" s="12" t="n">
        <v>13.5287485907554</v>
      </c>
      <c r="M2194" s="12" t="n">
        <v>0.56369785794814</v>
      </c>
      <c r="N2194" s="13" t="n">
        <v>0.650679456434852</v>
      </c>
      <c r="O2194" s="13" t="n">
        <v>0.705186020293123</v>
      </c>
      <c r="P2194" s="13" t="n">
        <v>0.170800450958286</v>
      </c>
      <c r="Q2194" s="13" t="n">
        <v>0.0977722772277228</v>
      </c>
      <c r="R2194" s="13" t="n">
        <v>0.429245283018868</v>
      </c>
      <c r="S2194" s="11" t="n">
        <v>1</v>
      </c>
      <c r="T2194" s="13" t="n">
        <v>0</v>
      </c>
      <c r="U2194" s="13" t="n">
        <v>-0.0188235294117647</v>
      </c>
      <c r="V2194" s="11" t="n">
        <v>0</v>
      </c>
      <c r="W2194" s="13"/>
      <c r="X2194" s="11"/>
      <c r="Y2194" s="11"/>
      <c r="Z2194" s="11"/>
      <c r="AA2194" s="11"/>
      <c r="AB2194" s="10" t="s">
        <v>516</v>
      </c>
      <c r="AC2194" s="11" t="n">
        <v>7</v>
      </c>
      <c r="AD2194" s="11" t="n">
        <v>4</v>
      </c>
      <c r="AE2194" s="11" t="n">
        <v>4</v>
      </c>
      <c r="AF2194" s="11" t="n">
        <v>2</v>
      </c>
      <c r="AG2194" s="11" t="n">
        <v>7</v>
      </c>
      <c r="AH2194" s="11" t="n">
        <v>0</v>
      </c>
      <c r="AI2194" s="13" t="n">
        <v>0.291666666666667</v>
      </c>
      <c r="AJ2194" s="13" t="n">
        <v>0.166666666666667</v>
      </c>
      <c r="AK2194" s="13" t="n">
        <v>0.166666666666667</v>
      </c>
      <c r="AL2194" s="13" t="n">
        <v>0.0833333333333333</v>
      </c>
      <c r="AM2194" s="13" t="n">
        <v>0.291666666666667</v>
      </c>
      <c r="AN2194" s="11" t="n">
        <v>3</v>
      </c>
      <c r="AO2194" s="13" t="n">
        <v>0.111111111111111</v>
      </c>
      <c r="AP2194" s="11" t="n">
        <v>2</v>
      </c>
      <c r="AQ2194" s="11" t="n">
        <v>1</v>
      </c>
      <c r="AR2194" s="13" t="n">
        <v>0.0714285714285714</v>
      </c>
      <c r="AS2194" s="13" t="n">
        <v>0.0357142857142857</v>
      </c>
      <c r="AT2194" s="14" t="n">
        <f aca="false">SUMIFS(시도_소아과개폐업!$C$5:$C$293,시도_소아과개폐업!$A$5:$A$293,$D2194,시도_소아과개폐업!$B$5:$B$293,$B2194)</f>
        <v>11</v>
      </c>
      <c r="AU2194" s="14" t="n">
        <f aca="false">SUMIFS(시도_소아과개폐업!$D$5:$D$293,시도_소아과개폐업!$A$5:$A$293,$D2194,시도_소아과개폐업!$B$5:$B$293,$B2194)</f>
        <v>10</v>
      </c>
      <c r="AV2194" s="14" t="n">
        <f aca="false">SUMIFS(시도_소아과개폐업!$F$5:$F$293,시도_소아과개폐업!$A$5:$A$293,$D2194,시도_소아과개폐업!$B$5:$B$293,$B2194)</f>
        <v>1</v>
      </c>
      <c r="AW2194" s="15" t="n">
        <f aca="false">SUMIFS(시도_소아과개폐업!$G$5:$G$293,시도_소아과개폐업!$A$5:$A$293,$D2194,시도_소아과개폐업!$B$5:$B$293,$B2194)</f>
        <v>0.15625</v>
      </c>
      <c r="AX2194" s="14" t="n">
        <f aca="false">SUMIFS(시도_소아과개폐업!$H$5:$H$293,시도_소아과개폐업!$A$5:$A$293,$D2194,시도_소아과개폐업!$B$5:$B$293,$B2194)</f>
        <v>37</v>
      </c>
      <c r="AY2194" s="14" t="n">
        <f aca="false">SUMIFS(시군구_병원급!$E$5:$E$3668,시군구_병원급!$A$5:$A$3668,$A2194,시군구_병원급!$D$5:$D$3668,$D2194)</f>
        <v>0</v>
      </c>
      <c r="AZ2194" s="14" t="n">
        <f aca="false">SUMIFS(시군구_병원급!$F$5:$F$3668,시군구_병원급!$A$5:$A$3668,$A2194,시군구_병원급!$D$5:$D$3668,$D2194)</f>
        <v>1</v>
      </c>
      <c r="BA2194" s="14" t="n">
        <f aca="false">SUMIFS(시군구_병원급!$G$5:$G$3668,시군구_병원급!$A$5:$A$3668,$A2194,시군구_병원급!$D$5:$D$3668,$D2194)</f>
        <v>3</v>
      </c>
      <c r="BB2194" s="14" t="n">
        <f aca="false">SUMIFS(시군구_병원급!$H$5:$H$3668,시군구_병원급!$A$5:$A$3668,$A2194,시군구_병원급!$D$5:$D$3668,$D2194)</f>
        <v>3</v>
      </c>
      <c r="BC2194" s="16" t="n">
        <f aca="false">K2194+AY2194</f>
        <v>1</v>
      </c>
      <c r="BD2194" s="17" t="n">
        <f aca="false">IF(E2194=0,"",(K2194+AY2194)/E2194*1000)</f>
        <v>0.56369785794814</v>
      </c>
      <c r="BE2194" s="16" t="n">
        <f aca="false">AY2194-SUMIFS(시군구_병원급!$E$5:$E$3668,시군구_병원급!$A$5:$A$3668,$A2194,시군구_병원급!$D$5:$D$3668,$D2194-3)</f>
        <v>0</v>
      </c>
      <c r="BF2194" s="16" t="n">
        <f aca="false">IF(AY2194=0,1,0)</f>
        <v>1</v>
      </c>
      <c r="BG2194" s="16" t="n">
        <f aca="false">IF(K2194+AY2194=0,1,0)</f>
        <v>0</v>
      </c>
      <c r="BH2194" s="16" t="n">
        <f aca="false">AF2194+AG2194+AH2194</f>
        <v>9</v>
      </c>
      <c r="BI2194" s="18" t="n">
        <f aca="false">IF(H2194=0,"",BH2194/H2194)</f>
        <v>0.375</v>
      </c>
      <c r="BJ2194" s="16" t="n">
        <f aca="false">IF(AP2194="","",AP2194+AN2194)</f>
        <v>5</v>
      </c>
    </row>
    <row r="2195" customFormat="false" ht="15" hidden="false" customHeight="true" outlineLevel="0" collapsed="false">
      <c r="A2195" s="9" t="s">
        <v>316</v>
      </c>
      <c r="B2195" s="10" t="s">
        <v>288</v>
      </c>
      <c r="C2195" s="10" t="s">
        <v>317</v>
      </c>
      <c r="D2195" s="9" t="n">
        <v>2025</v>
      </c>
      <c r="E2195" s="11" t="n">
        <v>928</v>
      </c>
      <c r="F2195" s="11" t="n">
        <v>127</v>
      </c>
      <c r="G2195" s="11" t="n">
        <v>125</v>
      </c>
      <c r="H2195" s="11" t="n">
        <v>19</v>
      </c>
      <c r="I2195" s="11" t="n">
        <v>1269</v>
      </c>
      <c r="J2195" s="11" t="n">
        <v>673</v>
      </c>
      <c r="K2195" s="11" t="n">
        <v>0</v>
      </c>
      <c r="L2195" s="12" t="n">
        <v>20.4741379310345</v>
      </c>
      <c r="M2195" s="12" t="n">
        <v>0</v>
      </c>
      <c r="N2195" s="13" t="n">
        <v>0.530338849487786</v>
      </c>
      <c r="O2195" s="13" t="n">
        <v>1.36745689655172</v>
      </c>
      <c r="P2195" s="13" t="n">
        <v>0.134698275862069</v>
      </c>
      <c r="Q2195" s="13" t="n">
        <v>-0.252215954875101</v>
      </c>
      <c r="R2195" s="13" t="n">
        <v>-0.260355029585799</v>
      </c>
      <c r="S2195" s="11" t="n">
        <v>0</v>
      </c>
      <c r="T2195" s="13" t="n">
        <v>-0.0952380952380952</v>
      </c>
      <c r="U2195" s="13" t="n">
        <v>-0.0451467268623025</v>
      </c>
      <c r="V2195" s="11" t="n">
        <v>1</v>
      </c>
      <c r="W2195" s="13"/>
      <c r="X2195" s="11"/>
      <c r="Y2195" s="11"/>
      <c r="Z2195" s="11"/>
      <c r="AA2195" s="11"/>
      <c r="AB2195" s="10" t="s">
        <v>516</v>
      </c>
      <c r="AC2195" s="11" t="n">
        <v>1</v>
      </c>
      <c r="AD2195" s="11" t="n">
        <v>6</v>
      </c>
      <c r="AE2195" s="11" t="n">
        <v>2</v>
      </c>
      <c r="AF2195" s="11" t="n">
        <v>3</v>
      </c>
      <c r="AG2195" s="11" t="n">
        <v>7</v>
      </c>
      <c r="AH2195" s="11" t="n">
        <v>0</v>
      </c>
      <c r="AI2195" s="13" t="n">
        <v>0.0526315789473684</v>
      </c>
      <c r="AJ2195" s="13" t="n">
        <v>0.315789473684211</v>
      </c>
      <c r="AK2195" s="13" t="n">
        <v>0.105263157894737</v>
      </c>
      <c r="AL2195" s="13" t="n">
        <v>0.157894736842105</v>
      </c>
      <c r="AM2195" s="13" t="n">
        <v>0.368421052631579</v>
      </c>
      <c r="AN2195" s="11" t="n">
        <v>1</v>
      </c>
      <c r="AO2195" s="13" t="n">
        <v>0.05</v>
      </c>
      <c r="AP2195" s="11" t="n">
        <v>1</v>
      </c>
      <c r="AQ2195" s="11" t="n">
        <v>0</v>
      </c>
      <c r="AR2195" s="13" t="n">
        <v>0.0476190476190476</v>
      </c>
      <c r="AS2195" s="13" t="n">
        <v>0</v>
      </c>
      <c r="AT2195" s="14" t="n">
        <f aca="false">SUMIFS(시도_소아과개폐업!$C$5:$C$293,시도_소아과개폐업!$A$5:$A$293,$D2195,시도_소아과개폐업!$B$5:$B$293,$B2195)</f>
        <v>11</v>
      </c>
      <c r="AU2195" s="14" t="n">
        <f aca="false">SUMIFS(시도_소아과개폐업!$D$5:$D$293,시도_소아과개폐업!$A$5:$A$293,$D2195,시도_소아과개폐업!$B$5:$B$293,$B2195)</f>
        <v>10</v>
      </c>
      <c r="AV2195" s="14" t="n">
        <f aca="false">SUMIFS(시도_소아과개폐업!$F$5:$F$293,시도_소아과개폐업!$A$5:$A$293,$D2195,시도_소아과개폐업!$B$5:$B$293,$B2195)</f>
        <v>1</v>
      </c>
      <c r="AW2195" s="15" t="n">
        <f aca="false">SUMIFS(시도_소아과개폐업!$G$5:$G$293,시도_소아과개폐업!$A$5:$A$293,$D2195,시도_소아과개폐업!$B$5:$B$293,$B2195)</f>
        <v>0.15625</v>
      </c>
      <c r="AX2195" s="14" t="n">
        <f aca="false">SUMIFS(시도_소아과개폐업!$H$5:$H$293,시도_소아과개폐업!$A$5:$A$293,$D2195,시도_소아과개폐업!$B$5:$B$293,$B2195)</f>
        <v>37</v>
      </c>
      <c r="AY2195" s="14" t="n">
        <f aca="false">SUMIFS(시군구_병원급!$E$5:$E$3668,시군구_병원급!$A$5:$A$3668,$A2195,시군구_병원급!$D$5:$D$3668,$D2195)</f>
        <v>0</v>
      </c>
      <c r="AZ2195" s="14" t="n">
        <f aca="false">SUMIFS(시군구_병원급!$F$5:$F$3668,시군구_병원급!$A$5:$A$3668,$A2195,시군구_병원급!$D$5:$D$3668,$D2195)</f>
        <v>0</v>
      </c>
      <c r="BA2195" s="14" t="n">
        <f aca="false">SUMIFS(시군구_병원급!$G$5:$G$3668,시군구_병원급!$A$5:$A$3668,$A2195,시군구_병원급!$D$5:$D$3668,$D2195)</f>
        <v>0</v>
      </c>
      <c r="BB2195" s="14" t="n">
        <f aca="false">SUMIFS(시군구_병원급!$H$5:$H$3668,시군구_병원급!$A$5:$A$3668,$A2195,시군구_병원급!$D$5:$D$3668,$D2195)</f>
        <v>3</v>
      </c>
      <c r="BC2195" s="16" t="n">
        <f aca="false">K2195+AY2195</f>
        <v>0</v>
      </c>
      <c r="BD2195" s="17" t="n">
        <f aca="false">IF(E2195=0,"",(K2195+AY2195)/E2195*1000)</f>
        <v>0</v>
      </c>
      <c r="BE2195" s="16" t="n">
        <f aca="false">AY2195-SUMIFS(시군구_병원급!$E$5:$E$3668,시군구_병원급!$A$5:$A$3668,$A2195,시군구_병원급!$D$5:$D$3668,$D2195-3)</f>
        <v>0</v>
      </c>
      <c r="BF2195" s="16" t="n">
        <f aca="false">IF(AY2195=0,1,0)</f>
        <v>1</v>
      </c>
      <c r="BG2195" s="16" t="n">
        <f aca="false">IF(K2195+AY2195=0,1,0)</f>
        <v>1</v>
      </c>
      <c r="BH2195" s="16" t="n">
        <f aca="false">AF2195+AG2195+AH2195</f>
        <v>10</v>
      </c>
      <c r="BI2195" s="18" t="n">
        <f aca="false">IF(H2195=0,"",BH2195/H2195)</f>
        <v>0.526315789473684</v>
      </c>
      <c r="BJ2195" s="16" t="n">
        <f aca="false">IF(AP2195="","",AP2195+AN2195)</f>
        <v>2</v>
      </c>
    </row>
    <row r="2196" customFormat="false" ht="15" hidden="false" customHeight="true" outlineLevel="0" collapsed="false">
      <c r="A2196" s="9" t="s">
        <v>318</v>
      </c>
      <c r="B2196" s="10" t="s">
        <v>319</v>
      </c>
      <c r="C2196" s="10" t="s">
        <v>320</v>
      </c>
      <c r="D2196" s="9" t="n">
        <v>2025</v>
      </c>
      <c r="E2196" s="11" t="n">
        <v>4548</v>
      </c>
      <c r="F2196" s="11" t="n">
        <v>714</v>
      </c>
      <c r="G2196" s="11" t="n">
        <v>761</v>
      </c>
      <c r="H2196" s="11" t="n">
        <v>114</v>
      </c>
      <c r="I2196" s="11" t="n">
        <v>6726</v>
      </c>
      <c r="J2196" s="11" t="n">
        <v>3872</v>
      </c>
      <c r="K2196" s="11" t="n">
        <v>2</v>
      </c>
      <c r="L2196" s="12" t="n">
        <v>25.065963060686</v>
      </c>
      <c r="M2196" s="12" t="n">
        <v>0.439753737906772</v>
      </c>
      <c r="N2196" s="13" t="n">
        <v>0.575676479333928</v>
      </c>
      <c r="O2196" s="13" t="n">
        <v>1.47889182058048</v>
      </c>
      <c r="P2196" s="13" t="n">
        <v>0.167326297273527</v>
      </c>
      <c r="Q2196" s="13" t="n">
        <v>-0.317629407351838</v>
      </c>
      <c r="R2196" s="13" t="n">
        <v>-0.0719512195121951</v>
      </c>
      <c r="S2196" s="11" t="n">
        <v>-1</v>
      </c>
      <c r="T2196" s="13" t="n">
        <v>-0.129770992366412</v>
      </c>
      <c r="U2196" s="13" t="n">
        <v>-0.104036232849341</v>
      </c>
      <c r="V2196" s="11" t="n">
        <v>0</v>
      </c>
      <c r="W2196" s="13"/>
      <c r="X2196" s="11"/>
      <c r="Y2196" s="11"/>
      <c r="Z2196" s="11"/>
      <c r="AA2196" s="11"/>
      <c r="AB2196" s="10" t="s">
        <v>516</v>
      </c>
      <c r="AC2196" s="11" t="n">
        <v>16</v>
      </c>
      <c r="AD2196" s="11" t="n">
        <v>42</v>
      </c>
      <c r="AE2196" s="11" t="n">
        <v>38</v>
      </c>
      <c r="AF2196" s="11" t="n">
        <v>2</v>
      </c>
      <c r="AG2196" s="11" t="n">
        <v>15</v>
      </c>
      <c r="AH2196" s="11" t="n">
        <v>1</v>
      </c>
      <c r="AI2196" s="13" t="n">
        <v>0.140350877192982</v>
      </c>
      <c r="AJ2196" s="13" t="n">
        <v>0.368421052631579</v>
      </c>
      <c r="AK2196" s="13" t="n">
        <v>0.333333333333333</v>
      </c>
      <c r="AL2196" s="13" t="n">
        <v>0.0175438596491228</v>
      </c>
      <c r="AM2196" s="13" t="n">
        <v>0.131578947368421</v>
      </c>
      <c r="AN2196" s="11" t="n">
        <v>8</v>
      </c>
      <c r="AO2196" s="13" t="n">
        <v>0.0655737704918033</v>
      </c>
      <c r="AP2196" s="11" t="n">
        <v>15</v>
      </c>
      <c r="AQ2196" s="11" t="n">
        <v>1</v>
      </c>
      <c r="AR2196" s="13" t="n">
        <v>0.110294117647059</v>
      </c>
      <c r="AS2196" s="13" t="n">
        <v>0.00735294117647059</v>
      </c>
      <c r="AT2196" s="14" t="n">
        <f aca="false">SUMIFS(시도_소아과개폐업!$C$5:$C$293,시도_소아과개폐업!$A$5:$A$293,$D2196,시도_소아과개폐업!$B$5:$B$293,$B2196)</f>
        <v>2</v>
      </c>
      <c r="AU2196" s="14" t="n">
        <f aca="false">SUMIFS(시도_소아과개폐업!$D$5:$D$293,시도_소아과개폐업!$A$5:$A$293,$D2196,시도_소아과개폐업!$B$5:$B$293,$B2196)</f>
        <v>12</v>
      </c>
      <c r="AV2196" s="14" t="n">
        <f aca="false">SUMIFS(시도_소아과개폐업!$F$5:$F$293,시도_소아과개폐업!$A$5:$A$293,$D2196,시도_소아과개폐업!$B$5:$B$293,$B2196)</f>
        <v>-10</v>
      </c>
      <c r="AW2196" s="15" t="n">
        <f aca="false">SUMIFS(시도_소아과개폐업!$G$5:$G$293,시도_소아과개폐업!$A$5:$A$293,$D2196,시도_소아과개폐업!$B$5:$B$293,$B2196)</f>
        <v>0.48</v>
      </c>
      <c r="AX2196" s="14" t="n">
        <f aca="false">SUMIFS(시도_소아과개폐업!$H$5:$H$293,시도_소아과개폐업!$A$5:$A$293,$D2196,시도_소아과개폐업!$B$5:$B$293,$B2196)</f>
        <v>51</v>
      </c>
      <c r="AY2196" s="14" t="n">
        <f aca="false">SUMIFS(시군구_병원급!$E$5:$E$3668,시군구_병원급!$A$5:$A$3668,$A2196,시군구_병원급!$D$5:$D$3668,$D2196)</f>
        <v>7</v>
      </c>
      <c r="AZ2196" s="14" t="n">
        <f aca="false">SUMIFS(시군구_병원급!$F$5:$F$3668,시군구_병원급!$A$5:$A$3668,$A2196,시군구_병원급!$D$5:$D$3668,$D2196)</f>
        <v>5</v>
      </c>
      <c r="BA2196" s="14" t="n">
        <f aca="false">SUMIFS(시군구_병원급!$G$5:$G$3668,시군구_병원급!$A$5:$A$3668,$A2196,시군구_병원급!$D$5:$D$3668,$D2196)</f>
        <v>21</v>
      </c>
      <c r="BB2196" s="14" t="n">
        <f aca="false">SUMIFS(시군구_병원급!$H$5:$H$3668,시군구_병원급!$A$5:$A$3668,$A2196,시군구_병원급!$D$5:$D$3668,$D2196)</f>
        <v>42</v>
      </c>
      <c r="BC2196" s="16" t="n">
        <f aca="false">K2196+AY2196</f>
        <v>9</v>
      </c>
      <c r="BD2196" s="17" t="n">
        <f aca="false">IF(E2196=0,"",(K2196+AY2196)/E2196*1000)</f>
        <v>1.97889182058048</v>
      </c>
      <c r="BE2196" s="16" t="n">
        <f aca="false">AY2196-SUMIFS(시군구_병원급!$E$5:$E$3668,시군구_병원급!$A$5:$A$3668,$A2196,시군구_병원급!$D$5:$D$3668,$D2196-3)</f>
        <v>-1</v>
      </c>
      <c r="BF2196" s="16" t="n">
        <f aca="false">IF(AY2196=0,1,0)</f>
        <v>0</v>
      </c>
      <c r="BG2196" s="16" t="n">
        <f aca="false">IF(K2196+AY2196=0,1,0)</f>
        <v>0</v>
      </c>
      <c r="BH2196" s="16" t="n">
        <f aca="false">AF2196+AG2196+AH2196</f>
        <v>18</v>
      </c>
      <c r="BI2196" s="18" t="n">
        <f aca="false">IF(H2196=0,"",BH2196/H2196)</f>
        <v>0.157894736842105</v>
      </c>
      <c r="BJ2196" s="16" t="n">
        <f aca="false">IF(AP2196="","",AP2196+AN2196)</f>
        <v>23</v>
      </c>
    </row>
    <row r="2197" customFormat="false" ht="15" hidden="false" customHeight="true" outlineLevel="0" collapsed="false">
      <c r="A2197" s="9" t="s">
        <v>321</v>
      </c>
      <c r="B2197" s="10" t="s">
        <v>319</v>
      </c>
      <c r="C2197" s="10" t="s">
        <v>322</v>
      </c>
      <c r="D2197" s="9" t="n">
        <v>2025</v>
      </c>
      <c r="E2197" s="11" t="n">
        <v>7416</v>
      </c>
      <c r="F2197" s="11" t="n">
        <v>1187</v>
      </c>
      <c r="G2197" s="11" t="n">
        <v>1205</v>
      </c>
      <c r="H2197" s="11" t="n">
        <v>109</v>
      </c>
      <c r="I2197" s="11" t="n">
        <v>6395</v>
      </c>
      <c r="J2197" s="11" t="n">
        <v>4360</v>
      </c>
      <c r="K2197" s="11" t="n">
        <v>6</v>
      </c>
      <c r="L2197" s="12" t="n">
        <v>14.697950377562</v>
      </c>
      <c r="M2197" s="12" t="n">
        <v>0.809061488673139</v>
      </c>
      <c r="N2197" s="13" t="n">
        <v>0.681782642689601</v>
      </c>
      <c r="O2197" s="13" t="n">
        <v>0.862324703344121</v>
      </c>
      <c r="P2197" s="13" t="n">
        <v>0.162486515641856</v>
      </c>
      <c r="Q2197" s="13" t="n">
        <v>-0.198010165459068</v>
      </c>
      <c r="R2197" s="13" t="n">
        <v>-0.0489344909234412</v>
      </c>
      <c r="S2197" s="11" t="n">
        <v>0</v>
      </c>
      <c r="T2197" s="13" t="n">
        <v>-0.0840336134453782</v>
      </c>
      <c r="U2197" s="13" t="n">
        <v>-0.101825842696629</v>
      </c>
      <c r="V2197" s="11" t="n">
        <v>0</v>
      </c>
      <c r="W2197" s="13"/>
      <c r="X2197" s="11"/>
      <c r="Y2197" s="11"/>
      <c r="Z2197" s="11"/>
      <c r="AA2197" s="11"/>
      <c r="AB2197" s="10" t="s">
        <v>516</v>
      </c>
      <c r="AC2197" s="11" t="n">
        <v>25</v>
      </c>
      <c r="AD2197" s="11" t="n">
        <v>36</v>
      </c>
      <c r="AE2197" s="11" t="n">
        <v>21</v>
      </c>
      <c r="AF2197" s="11" t="n">
        <v>9</v>
      </c>
      <c r="AG2197" s="11" t="n">
        <v>18</v>
      </c>
      <c r="AH2197" s="11" t="n">
        <v>0</v>
      </c>
      <c r="AI2197" s="13" t="n">
        <v>0.229357798165138</v>
      </c>
      <c r="AJ2197" s="13" t="n">
        <v>0.330275229357798</v>
      </c>
      <c r="AK2197" s="13" t="n">
        <v>0.192660550458716</v>
      </c>
      <c r="AL2197" s="13" t="n">
        <v>0.0825688073394496</v>
      </c>
      <c r="AM2197" s="13" t="n">
        <v>0.165137614678899</v>
      </c>
      <c r="AN2197" s="11" t="n">
        <v>5</v>
      </c>
      <c r="AO2197" s="13" t="n">
        <v>0.043859649122807</v>
      </c>
      <c r="AP2197" s="11" t="n">
        <v>13</v>
      </c>
      <c r="AQ2197" s="11" t="n">
        <v>5</v>
      </c>
      <c r="AR2197" s="13" t="n">
        <v>0.10655737704918</v>
      </c>
      <c r="AS2197" s="13" t="n">
        <v>0.0409836065573771</v>
      </c>
      <c r="AT2197" s="14" t="n">
        <f aca="false">SUMIFS(시도_소아과개폐업!$C$5:$C$293,시도_소아과개폐업!$A$5:$A$293,$D2197,시도_소아과개폐업!$B$5:$B$293,$B2197)</f>
        <v>2</v>
      </c>
      <c r="AU2197" s="14" t="n">
        <f aca="false">SUMIFS(시도_소아과개폐업!$D$5:$D$293,시도_소아과개폐업!$A$5:$A$293,$D2197,시도_소아과개폐업!$B$5:$B$293,$B2197)</f>
        <v>12</v>
      </c>
      <c r="AV2197" s="14" t="n">
        <f aca="false">SUMIFS(시도_소아과개폐업!$F$5:$F$293,시도_소아과개폐업!$A$5:$A$293,$D2197,시도_소아과개폐업!$B$5:$B$293,$B2197)</f>
        <v>-10</v>
      </c>
      <c r="AW2197" s="15" t="n">
        <f aca="false">SUMIFS(시도_소아과개폐업!$G$5:$G$293,시도_소아과개폐업!$A$5:$A$293,$D2197,시도_소아과개폐업!$B$5:$B$293,$B2197)</f>
        <v>0.48</v>
      </c>
      <c r="AX2197" s="14" t="n">
        <f aca="false">SUMIFS(시도_소아과개폐업!$H$5:$H$293,시도_소아과개폐업!$A$5:$A$293,$D2197,시도_소아과개폐업!$B$5:$B$293,$B2197)</f>
        <v>51</v>
      </c>
      <c r="AY2197" s="14" t="n">
        <f aca="false">SUMIFS(시군구_병원급!$E$5:$E$3668,시군구_병원급!$A$5:$A$3668,$A2197,시군구_병원급!$D$5:$D$3668,$D2197)</f>
        <v>2</v>
      </c>
      <c r="AZ2197" s="14" t="n">
        <f aca="false">SUMIFS(시군구_병원급!$F$5:$F$3668,시군구_병원급!$A$5:$A$3668,$A2197,시군구_병원급!$D$5:$D$3668,$D2197)</f>
        <v>3</v>
      </c>
      <c r="BA2197" s="14" t="n">
        <f aca="false">SUMIFS(시군구_병원급!$G$5:$G$3668,시군구_병원급!$A$5:$A$3668,$A2197,시군구_병원급!$D$5:$D$3668,$D2197)</f>
        <v>11</v>
      </c>
      <c r="BB2197" s="14" t="n">
        <f aca="false">SUMIFS(시군구_병원급!$H$5:$H$3668,시군구_병원급!$A$5:$A$3668,$A2197,시군구_병원급!$D$5:$D$3668,$D2197)</f>
        <v>28</v>
      </c>
      <c r="BC2197" s="16" t="n">
        <f aca="false">K2197+AY2197</f>
        <v>8</v>
      </c>
      <c r="BD2197" s="17" t="n">
        <f aca="false">IF(E2197=0,"",(K2197+AY2197)/E2197*1000)</f>
        <v>1.07874865156419</v>
      </c>
      <c r="BE2197" s="16" t="n">
        <f aca="false">AY2197-SUMIFS(시군구_병원급!$E$5:$E$3668,시군구_병원급!$A$5:$A$3668,$A2197,시군구_병원급!$D$5:$D$3668,$D2197-3)</f>
        <v>0</v>
      </c>
      <c r="BF2197" s="16" t="n">
        <f aca="false">IF(AY2197=0,1,0)</f>
        <v>0</v>
      </c>
      <c r="BG2197" s="16" t="n">
        <f aca="false">IF(K2197+AY2197=0,1,0)</f>
        <v>0</v>
      </c>
      <c r="BH2197" s="16" t="n">
        <f aca="false">AF2197+AG2197+AH2197</f>
        <v>27</v>
      </c>
      <c r="BI2197" s="18" t="n">
        <f aca="false">IF(H2197=0,"",BH2197/H2197)</f>
        <v>0.247706422018349</v>
      </c>
      <c r="BJ2197" s="16" t="n">
        <f aca="false">IF(AP2197="","",AP2197+AN2197)</f>
        <v>18</v>
      </c>
    </row>
    <row r="2198" customFormat="false" ht="15" hidden="false" customHeight="true" outlineLevel="0" collapsed="false">
      <c r="A2198" s="9" t="s">
        <v>323</v>
      </c>
      <c r="B2198" s="10" t="s">
        <v>319</v>
      </c>
      <c r="C2198" s="10" t="s">
        <v>324</v>
      </c>
      <c r="D2198" s="9" t="n">
        <v>2025</v>
      </c>
      <c r="E2198" s="11" t="n">
        <v>9354</v>
      </c>
      <c r="F2198" s="11" t="n">
        <v>1482</v>
      </c>
      <c r="G2198" s="11" t="n">
        <v>1494</v>
      </c>
      <c r="H2198" s="11" t="n">
        <v>165</v>
      </c>
      <c r="I2198" s="11" t="n">
        <v>8469</v>
      </c>
      <c r="J2198" s="11" t="n">
        <v>6152</v>
      </c>
      <c r="K2198" s="11" t="n">
        <v>7</v>
      </c>
      <c r="L2198" s="12" t="n">
        <v>17.639512508018</v>
      </c>
      <c r="M2198" s="12" t="n">
        <v>0.74834295488561</v>
      </c>
      <c r="N2198" s="13" t="n">
        <v>0.726413980399103</v>
      </c>
      <c r="O2198" s="13" t="n">
        <v>0.905388069275176</v>
      </c>
      <c r="P2198" s="13" t="n">
        <v>0.159717767799872</v>
      </c>
      <c r="Q2198" s="13" t="n">
        <v>-0.133086190917516</v>
      </c>
      <c r="R2198" s="13" t="n">
        <v>-0.00796812749003983</v>
      </c>
      <c r="S2198" s="11" t="n">
        <v>0</v>
      </c>
      <c r="T2198" s="13" t="n">
        <v>-0.0236686390532545</v>
      </c>
      <c r="U2198" s="13" t="n">
        <v>-0.0145450314172678</v>
      </c>
      <c r="V2198" s="11" t="n">
        <v>0</v>
      </c>
      <c r="W2198" s="13"/>
      <c r="X2198" s="11"/>
      <c r="Y2198" s="11"/>
      <c r="Z2198" s="11"/>
      <c r="AA2198" s="11"/>
      <c r="AB2198" s="10" t="s">
        <v>516</v>
      </c>
      <c r="AC2198" s="11" t="n">
        <v>27</v>
      </c>
      <c r="AD2198" s="11" t="n">
        <v>64</v>
      </c>
      <c r="AE2198" s="11" t="n">
        <v>57</v>
      </c>
      <c r="AF2198" s="11" t="n">
        <v>7</v>
      </c>
      <c r="AG2198" s="11" t="n">
        <v>10</v>
      </c>
      <c r="AH2198" s="11" t="n">
        <v>0</v>
      </c>
      <c r="AI2198" s="13" t="n">
        <v>0.163636363636364</v>
      </c>
      <c r="AJ2198" s="13" t="n">
        <v>0.387878787878788</v>
      </c>
      <c r="AK2198" s="13" t="n">
        <v>0.345454545454546</v>
      </c>
      <c r="AL2198" s="13" t="n">
        <v>0.0424242424242424</v>
      </c>
      <c r="AM2198" s="13" t="n">
        <v>0.0606060606060606</v>
      </c>
      <c r="AN2198" s="11" t="n">
        <v>2</v>
      </c>
      <c r="AO2198" s="13" t="n">
        <v>0.0119760479041916</v>
      </c>
      <c r="AP2198" s="11" t="n">
        <v>8</v>
      </c>
      <c r="AQ2198" s="11" t="n">
        <v>4</v>
      </c>
      <c r="AR2198" s="13" t="n">
        <v>0.0467836257309942</v>
      </c>
      <c r="AS2198" s="13" t="n">
        <v>0.0233918128654971</v>
      </c>
      <c r="AT2198" s="14" t="n">
        <f aca="false">SUMIFS(시도_소아과개폐업!$C$5:$C$293,시도_소아과개폐업!$A$5:$A$293,$D2198,시도_소아과개폐업!$B$5:$B$293,$B2198)</f>
        <v>2</v>
      </c>
      <c r="AU2198" s="14" t="n">
        <f aca="false">SUMIFS(시도_소아과개폐업!$D$5:$D$293,시도_소아과개폐업!$A$5:$A$293,$D2198,시도_소아과개폐업!$B$5:$B$293,$B2198)</f>
        <v>12</v>
      </c>
      <c r="AV2198" s="14" t="n">
        <f aca="false">SUMIFS(시도_소아과개폐업!$F$5:$F$293,시도_소아과개폐업!$A$5:$A$293,$D2198,시도_소아과개폐업!$B$5:$B$293,$B2198)</f>
        <v>-10</v>
      </c>
      <c r="AW2198" s="15" t="n">
        <f aca="false">SUMIFS(시도_소아과개폐업!$G$5:$G$293,시도_소아과개폐업!$A$5:$A$293,$D2198,시도_소아과개폐업!$B$5:$B$293,$B2198)</f>
        <v>0.48</v>
      </c>
      <c r="AX2198" s="14" t="n">
        <f aca="false">SUMIFS(시도_소아과개폐업!$H$5:$H$293,시도_소아과개폐업!$A$5:$A$293,$D2198,시도_소아과개폐업!$B$5:$B$293,$B2198)</f>
        <v>51</v>
      </c>
      <c r="AY2198" s="14" t="n">
        <f aca="false">SUMIFS(시군구_병원급!$E$5:$E$3668,시군구_병원급!$A$5:$A$3668,$A2198,시군구_병원급!$D$5:$D$3668,$D2198)</f>
        <v>8</v>
      </c>
      <c r="AZ2198" s="14" t="n">
        <f aca="false">SUMIFS(시군구_병원급!$F$5:$F$3668,시군구_병원급!$A$5:$A$3668,$A2198,시군구_병원급!$D$5:$D$3668,$D2198)</f>
        <v>8</v>
      </c>
      <c r="BA2198" s="14" t="n">
        <f aca="false">SUMIFS(시군구_병원급!$G$5:$G$3668,시군구_병원급!$A$5:$A$3668,$A2198,시군구_병원급!$D$5:$D$3668,$D2198)</f>
        <v>26</v>
      </c>
      <c r="BB2198" s="14" t="n">
        <f aca="false">SUMIFS(시군구_병원급!$H$5:$H$3668,시군구_병원급!$A$5:$A$3668,$A2198,시군구_병원급!$D$5:$D$3668,$D2198)</f>
        <v>41</v>
      </c>
      <c r="BC2198" s="16" t="n">
        <f aca="false">K2198+AY2198</f>
        <v>15</v>
      </c>
      <c r="BD2198" s="17" t="n">
        <f aca="false">IF(E2198=0,"",(K2198+AY2198)/E2198*1000)</f>
        <v>1.60359204618345</v>
      </c>
      <c r="BE2198" s="16" t="n">
        <f aca="false">AY2198-SUMIFS(시군구_병원급!$E$5:$E$3668,시군구_병원급!$A$5:$A$3668,$A2198,시군구_병원급!$D$5:$D$3668,$D2198-3)</f>
        <v>-1</v>
      </c>
      <c r="BF2198" s="16" t="n">
        <f aca="false">IF(AY2198=0,1,0)</f>
        <v>0</v>
      </c>
      <c r="BG2198" s="16" t="n">
        <f aca="false">IF(K2198+AY2198=0,1,0)</f>
        <v>0</v>
      </c>
      <c r="BH2198" s="16" t="n">
        <f aca="false">AF2198+AG2198+AH2198</f>
        <v>17</v>
      </c>
      <c r="BI2198" s="18" t="n">
        <f aca="false">IF(H2198=0,"",BH2198/H2198)</f>
        <v>0.103030303030303</v>
      </c>
      <c r="BJ2198" s="16" t="n">
        <f aca="false">IF(AP2198="","",AP2198+AN2198)</f>
        <v>10</v>
      </c>
    </row>
    <row r="2199" customFormat="false" ht="15" hidden="false" customHeight="true" outlineLevel="0" collapsed="false">
      <c r="A2199" s="9" t="s">
        <v>325</v>
      </c>
      <c r="B2199" s="10" t="s">
        <v>319</v>
      </c>
      <c r="C2199" s="10" t="s">
        <v>326</v>
      </c>
      <c r="D2199" s="9" t="n">
        <v>2025</v>
      </c>
      <c r="E2199" s="11" t="n">
        <v>4666</v>
      </c>
      <c r="F2199" s="11" t="n">
        <v>771</v>
      </c>
      <c r="G2199" s="11" t="n">
        <v>794</v>
      </c>
      <c r="H2199" s="11" t="n">
        <v>81</v>
      </c>
      <c r="I2199" s="11" t="n">
        <v>3884</v>
      </c>
      <c r="J2199" s="11" t="n">
        <v>2713</v>
      </c>
      <c r="K2199" s="11" t="n">
        <v>3</v>
      </c>
      <c r="L2199" s="12" t="n">
        <v>17.3596228032576</v>
      </c>
      <c r="M2199" s="12" t="n">
        <v>0.642948992713245</v>
      </c>
      <c r="N2199" s="13" t="n">
        <v>0.698506694129763</v>
      </c>
      <c r="O2199" s="13" t="n">
        <v>0.832404629232748</v>
      </c>
      <c r="P2199" s="13" t="n">
        <v>0.170167166738105</v>
      </c>
      <c r="Q2199" s="13" t="n">
        <v>-0.0493072534637327</v>
      </c>
      <c r="R2199" s="13" t="n">
        <v>0.169366715758468</v>
      </c>
      <c r="S2199" s="11" t="n">
        <v>0</v>
      </c>
      <c r="T2199" s="13" t="n">
        <v>-0.0121951219512195</v>
      </c>
      <c r="U2199" s="13" t="n">
        <v>0.0248021108179419</v>
      </c>
      <c r="V2199" s="11" t="n">
        <v>0</v>
      </c>
      <c r="W2199" s="13"/>
      <c r="X2199" s="11"/>
      <c r="Y2199" s="11"/>
      <c r="Z2199" s="11"/>
      <c r="AA2199" s="11"/>
      <c r="AB2199" s="10" t="s">
        <v>516</v>
      </c>
      <c r="AC2199" s="11" t="n">
        <v>23</v>
      </c>
      <c r="AD2199" s="11" t="n">
        <v>16</v>
      </c>
      <c r="AE2199" s="11" t="n">
        <v>23</v>
      </c>
      <c r="AF2199" s="11" t="n">
        <v>12</v>
      </c>
      <c r="AG2199" s="11" t="n">
        <v>7</v>
      </c>
      <c r="AH2199" s="11" t="n">
        <v>0</v>
      </c>
      <c r="AI2199" s="13" t="n">
        <v>0.283950617283951</v>
      </c>
      <c r="AJ2199" s="13" t="n">
        <v>0.197530864197531</v>
      </c>
      <c r="AK2199" s="13" t="n">
        <v>0.283950617283951</v>
      </c>
      <c r="AL2199" s="13" t="n">
        <v>0.148148148148148</v>
      </c>
      <c r="AM2199" s="13" t="n">
        <v>0.0864197530864198</v>
      </c>
      <c r="AN2199" s="11" t="n">
        <v>0</v>
      </c>
      <c r="AO2199" s="13" t="n">
        <v>0</v>
      </c>
      <c r="AP2199" s="11" t="n">
        <v>6</v>
      </c>
      <c r="AQ2199" s="11" t="n">
        <v>2</v>
      </c>
      <c r="AR2199" s="13" t="n">
        <v>0.0705882352941177</v>
      </c>
      <c r="AS2199" s="13" t="n">
        <v>0.0235294117647059</v>
      </c>
      <c r="AT2199" s="14" t="n">
        <f aca="false">SUMIFS(시도_소아과개폐업!$C$5:$C$293,시도_소아과개폐업!$A$5:$A$293,$D2199,시도_소아과개폐업!$B$5:$B$293,$B2199)</f>
        <v>2</v>
      </c>
      <c r="AU2199" s="14" t="n">
        <f aca="false">SUMIFS(시도_소아과개폐업!$D$5:$D$293,시도_소아과개폐업!$A$5:$A$293,$D2199,시도_소아과개폐업!$B$5:$B$293,$B2199)</f>
        <v>12</v>
      </c>
      <c r="AV2199" s="14" t="n">
        <f aca="false">SUMIFS(시도_소아과개폐업!$F$5:$F$293,시도_소아과개폐업!$A$5:$A$293,$D2199,시도_소아과개폐업!$B$5:$B$293,$B2199)</f>
        <v>-10</v>
      </c>
      <c r="AW2199" s="15" t="n">
        <f aca="false">SUMIFS(시도_소아과개폐업!$G$5:$G$293,시도_소아과개폐업!$A$5:$A$293,$D2199,시도_소아과개폐업!$B$5:$B$293,$B2199)</f>
        <v>0.48</v>
      </c>
      <c r="AX2199" s="14" t="n">
        <f aca="false">SUMIFS(시도_소아과개폐업!$H$5:$H$293,시도_소아과개폐업!$A$5:$A$293,$D2199,시도_소아과개폐업!$B$5:$B$293,$B2199)</f>
        <v>51</v>
      </c>
      <c r="AY2199" s="14" t="n">
        <f aca="false">SUMIFS(시군구_병원급!$E$5:$E$3668,시군구_병원급!$A$5:$A$3668,$A2199,시군구_병원급!$D$5:$D$3668,$D2199)</f>
        <v>0</v>
      </c>
      <c r="AZ2199" s="14" t="n">
        <f aca="false">SUMIFS(시군구_병원급!$F$5:$F$3668,시군구_병원급!$A$5:$A$3668,$A2199,시군구_병원급!$D$5:$D$3668,$D2199)</f>
        <v>2</v>
      </c>
      <c r="BA2199" s="14" t="n">
        <f aca="false">SUMIFS(시군구_병원급!$G$5:$G$3668,시군구_병원급!$A$5:$A$3668,$A2199,시군구_병원급!$D$5:$D$3668,$D2199)</f>
        <v>3</v>
      </c>
      <c r="BB2199" s="14" t="n">
        <f aca="false">SUMIFS(시군구_병원급!$H$5:$H$3668,시군구_병원급!$A$5:$A$3668,$A2199,시군구_병원급!$D$5:$D$3668,$D2199)</f>
        <v>17</v>
      </c>
      <c r="BC2199" s="16" t="n">
        <f aca="false">K2199+AY2199</f>
        <v>3</v>
      </c>
      <c r="BD2199" s="17" t="n">
        <f aca="false">IF(E2199=0,"",(K2199+AY2199)/E2199*1000)</f>
        <v>0.642948992713245</v>
      </c>
      <c r="BE2199" s="16" t="n">
        <f aca="false">AY2199-SUMIFS(시군구_병원급!$E$5:$E$3668,시군구_병원급!$A$5:$A$3668,$A2199,시군구_병원급!$D$5:$D$3668,$D2199-3)</f>
        <v>0</v>
      </c>
      <c r="BF2199" s="16" t="n">
        <f aca="false">IF(AY2199=0,1,0)</f>
        <v>1</v>
      </c>
      <c r="BG2199" s="16" t="n">
        <f aca="false">IF(K2199+AY2199=0,1,0)</f>
        <v>0</v>
      </c>
      <c r="BH2199" s="16" t="n">
        <f aca="false">AF2199+AG2199+AH2199</f>
        <v>19</v>
      </c>
      <c r="BI2199" s="18" t="n">
        <f aca="false">IF(H2199=0,"",BH2199/H2199)</f>
        <v>0.234567901234568</v>
      </c>
      <c r="BJ2199" s="16" t="n">
        <f aca="false">IF(AP2199="","",AP2199+AN2199)</f>
        <v>6</v>
      </c>
    </row>
    <row r="2200" customFormat="false" ht="15" hidden="false" customHeight="true" outlineLevel="0" collapsed="false">
      <c r="A2200" s="9" t="s">
        <v>327</v>
      </c>
      <c r="B2200" s="10" t="s">
        <v>319</v>
      </c>
      <c r="C2200" s="10" t="s">
        <v>328</v>
      </c>
      <c r="D2200" s="9" t="n">
        <v>2025</v>
      </c>
      <c r="E2200" s="11" t="n">
        <v>5974</v>
      </c>
      <c r="F2200" s="11" t="n">
        <v>1139</v>
      </c>
      <c r="G2200" s="11" t="n">
        <v>1152</v>
      </c>
      <c r="H2200" s="11" t="n">
        <v>98</v>
      </c>
      <c r="I2200" s="11" t="n">
        <v>6297</v>
      </c>
      <c r="J2200" s="11" t="n">
        <v>4268</v>
      </c>
      <c r="K2200" s="11" t="n">
        <v>3</v>
      </c>
      <c r="L2200" s="12" t="n">
        <v>16.4044191496485</v>
      </c>
      <c r="M2200" s="12" t="n">
        <v>0.502176096417811</v>
      </c>
      <c r="N2200" s="13" t="n">
        <v>0.677783071303795</v>
      </c>
      <c r="O2200" s="13" t="n">
        <v>1.05406762638098</v>
      </c>
      <c r="P2200" s="13" t="n">
        <v>0.192835621024439</v>
      </c>
      <c r="Q2200" s="13" t="n">
        <v>-0.0608394906461248</v>
      </c>
      <c r="R2200" s="13" t="n">
        <v>0.33953488372093</v>
      </c>
      <c r="S2200" s="11" t="n">
        <v>-1</v>
      </c>
      <c r="T2200" s="13" t="n">
        <v>-0.02</v>
      </c>
      <c r="U2200" s="13" t="n">
        <v>-0.0418441874619598</v>
      </c>
      <c r="V2200" s="11" t="n">
        <v>0</v>
      </c>
      <c r="W2200" s="13"/>
      <c r="X2200" s="11"/>
      <c r="Y2200" s="11"/>
      <c r="Z2200" s="11"/>
      <c r="AA2200" s="11"/>
      <c r="AB2200" s="10" t="s">
        <v>516</v>
      </c>
      <c r="AC2200" s="11" t="n">
        <v>41</v>
      </c>
      <c r="AD2200" s="11" t="n">
        <v>31</v>
      </c>
      <c r="AE2200" s="11" t="n">
        <v>14</v>
      </c>
      <c r="AF2200" s="11" t="n">
        <v>2</v>
      </c>
      <c r="AG2200" s="11" t="n">
        <v>10</v>
      </c>
      <c r="AH2200" s="11" t="n">
        <v>0</v>
      </c>
      <c r="AI2200" s="13" t="n">
        <v>0.418367346938776</v>
      </c>
      <c r="AJ2200" s="13" t="n">
        <v>0.316326530612245</v>
      </c>
      <c r="AK2200" s="13" t="n">
        <v>0.142857142857143</v>
      </c>
      <c r="AL2200" s="13" t="n">
        <v>0.0204081632653061</v>
      </c>
      <c r="AM2200" s="13" t="n">
        <v>0.102040816326531</v>
      </c>
      <c r="AN2200" s="11" t="n">
        <v>2</v>
      </c>
      <c r="AO2200" s="13" t="n">
        <v>0.02</v>
      </c>
      <c r="AP2200" s="11" t="n">
        <v>4</v>
      </c>
      <c r="AQ2200" s="11" t="n">
        <v>2</v>
      </c>
      <c r="AR2200" s="13" t="n">
        <v>0.0392156862745098</v>
      </c>
      <c r="AS2200" s="13" t="n">
        <v>0.0196078431372549</v>
      </c>
      <c r="AT2200" s="14" t="n">
        <f aca="false">SUMIFS(시도_소아과개폐업!$C$5:$C$293,시도_소아과개폐업!$A$5:$A$293,$D2200,시도_소아과개폐업!$B$5:$B$293,$B2200)</f>
        <v>2</v>
      </c>
      <c r="AU2200" s="14" t="n">
        <f aca="false">SUMIFS(시도_소아과개폐업!$D$5:$D$293,시도_소아과개폐업!$A$5:$A$293,$D2200,시도_소아과개폐업!$B$5:$B$293,$B2200)</f>
        <v>12</v>
      </c>
      <c r="AV2200" s="14" t="n">
        <f aca="false">SUMIFS(시도_소아과개폐업!$F$5:$F$293,시도_소아과개폐업!$A$5:$A$293,$D2200,시도_소아과개폐업!$B$5:$B$293,$B2200)</f>
        <v>-10</v>
      </c>
      <c r="AW2200" s="15" t="n">
        <f aca="false">SUMIFS(시도_소아과개폐업!$G$5:$G$293,시도_소아과개폐업!$A$5:$A$293,$D2200,시도_소아과개폐업!$B$5:$B$293,$B2200)</f>
        <v>0.48</v>
      </c>
      <c r="AX2200" s="14" t="n">
        <f aca="false">SUMIFS(시도_소아과개폐업!$H$5:$H$293,시도_소아과개폐업!$A$5:$A$293,$D2200,시도_소아과개폐업!$B$5:$B$293,$B2200)</f>
        <v>51</v>
      </c>
      <c r="AY2200" s="14" t="n">
        <f aca="false">SUMIFS(시군구_병원급!$E$5:$E$3668,시군구_병원급!$A$5:$A$3668,$A2200,시군구_병원급!$D$5:$D$3668,$D2200)</f>
        <v>1</v>
      </c>
      <c r="AZ2200" s="14" t="n">
        <f aca="false">SUMIFS(시군구_병원급!$F$5:$F$3668,시군구_병원급!$A$5:$A$3668,$A2200,시군구_병원급!$D$5:$D$3668,$D2200)</f>
        <v>2</v>
      </c>
      <c r="BA2200" s="14" t="n">
        <f aca="false">SUMIFS(시군구_병원급!$G$5:$G$3668,시군구_병원급!$A$5:$A$3668,$A2200,시군구_병원급!$D$5:$D$3668,$D2200)</f>
        <v>5</v>
      </c>
      <c r="BB2200" s="14" t="n">
        <f aca="false">SUMIFS(시군구_병원급!$H$5:$H$3668,시군구_병원급!$A$5:$A$3668,$A2200,시군구_병원급!$D$5:$D$3668,$D2200)</f>
        <v>11</v>
      </c>
      <c r="BC2200" s="16" t="n">
        <f aca="false">K2200+AY2200</f>
        <v>4</v>
      </c>
      <c r="BD2200" s="17" t="n">
        <f aca="false">IF(E2200=0,"",(K2200+AY2200)/E2200*1000)</f>
        <v>0.669568128557081</v>
      </c>
      <c r="BE2200" s="16" t="n">
        <f aca="false">AY2200-SUMIFS(시군구_병원급!$E$5:$E$3668,시군구_병원급!$A$5:$A$3668,$A2200,시군구_병원급!$D$5:$D$3668,$D2200-3)</f>
        <v>0</v>
      </c>
      <c r="BF2200" s="16" t="n">
        <f aca="false">IF(AY2200=0,1,0)</f>
        <v>0</v>
      </c>
      <c r="BG2200" s="16" t="n">
        <f aca="false">IF(K2200+AY2200=0,1,0)</f>
        <v>0</v>
      </c>
      <c r="BH2200" s="16" t="n">
        <f aca="false">AF2200+AG2200+AH2200</f>
        <v>12</v>
      </c>
      <c r="BI2200" s="18" t="n">
        <f aca="false">IF(H2200=0,"",BH2200/H2200)</f>
        <v>0.122448979591837</v>
      </c>
      <c r="BJ2200" s="16" t="n">
        <f aca="false">IF(AP2200="","",AP2200+AN2200)</f>
        <v>6</v>
      </c>
    </row>
    <row r="2201" customFormat="false" ht="15" hidden="false" customHeight="true" outlineLevel="0" collapsed="false">
      <c r="A2201" s="9" t="s">
        <v>329</v>
      </c>
      <c r="B2201" s="10" t="s">
        <v>319</v>
      </c>
      <c r="C2201" s="10" t="s">
        <v>330</v>
      </c>
      <c r="D2201" s="9" t="n">
        <v>2025</v>
      </c>
      <c r="E2201" s="11" t="n">
        <v>903</v>
      </c>
      <c r="F2201" s="11" t="n">
        <v>147</v>
      </c>
      <c r="G2201" s="11" t="n">
        <v>152</v>
      </c>
      <c r="H2201" s="11" t="n">
        <v>12</v>
      </c>
      <c r="I2201" s="11" t="n">
        <v>747</v>
      </c>
      <c r="J2201" s="11" t="n">
        <v>484</v>
      </c>
      <c r="K2201" s="11" t="n">
        <v>0</v>
      </c>
      <c r="L2201" s="12" t="n">
        <v>13.2890365448505</v>
      </c>
      <c r="M2201" s="12" t="n">
        <v>0</v>
      </c>
      <c r="N2201" s="13" t="n">
        <v>0.647925033467202</v>
      </c>
      <c r="O2201" s="13" t="n">
        <v>0.827242524916944</v>
      </c>
      <c r="P2201" s="13" t="n">
        <v>0.168327796234773</v>
      </c>
      <c r="Q2201" s="13" t="n">
        <v>-0.152908067542214</v>
      </c>
      <c r="R2201" s="13" t="n">
        <v>0.0340136054421769</v>
      </c>
      <c r="S2201" s="11" t="n">
        <v>0</v>
      </c>
      <c r="T2201" s="13" t="n">
        <v>-0.0769230769230769</v>
      </c>
      <c r="U2201" s="13" t="n">
        <v>-0.0373711340206185</v>
      </c>
      <c r="V2201" s="11" t="n">
        <v>1</v>
      </c>
      <c r="W2201" s="13"/>
      <c r="X2201" s="11"/>
      <c r="Y2201" s="11"/>
      <c r="Z2201" s="11"/>
      <c r="AA2201" s="11"/>
      <c r="AB2201" s="10" t="s">
        <v>516</v>
      </c>
      <c r="AC2201" s="11" t="n">
        <v>4</v>
      </c>
      <c r="AD2201" s="11" t="n">
        <v>4</v>
      </c>
      <c r="AE2201" s="11" t="n">
        <v>1</v>
      </c>
      <c r="AF2201" s="11" t="n">
        <v>1</v>
      </c>
      <c r="AG2201" s="11" t="n">
        <v>2</v>
      </c>
      <c r="AH2201" s="11" t="n">
        <v>0</v>
      </c>
      <c r="AI2201" s="13" t="n">
        <v>0.333333333333333</v>
      </c>
      <c r="AJ2201" s="13" t="n">
        <v>0.333333333333333</v>
      </c>
      <c r="AK2201" s="13" t="n">
        <v>0.0833333333333333</v>
      </c>
      <c r="AL2201" s="13" t="n">
        <v>0.0833333333333333</v>
      </c>
      <c r="AM2201" s="13" t="n">
        <v>0.166666666666667</v>
      </c>
      <c r="AN2201" s="11" t="n">
        <v>0</v>
      </c>
      <c r="AO2201" s="13" t="n">
        <v>0</v>
      </c>
      <c r="AP2201" s="11" t="n">
        <v>1</v>
      </c>
      <c r="AQ2201" s="11" t="n">
        <v>0</v>
      </c>
      <c r="AR2201" s="13" t="n">
        <v>0.0769230769230769</v>
      </c>
      <c r="AS2201" s="13" t="n">
        <v>0</v>
      </c>
      <c r="AT2201" s="14" t="n">
        <f aca="false">SUMIFS(시도_소아과개폐업!$C$5:$C$293,시도_소아과개폐업!$A$5:$A$293,$D2201,시도_소아과개폐업!$B$5:$B$293,$B2201)</f>
        <v>2</v>
      </c>
      <c r="AU2201" s="14" t="n">
        <f aca="false">SUMIFS(시도_소아과개폐업!$D$5:$D$293,시도_소아과개폐업!$A$5:$A$293,$D2201,시도_소아과개폐업!$B$5:$B$293,$B2201)</f>
        <v>12</v>
      </c>
      <c r="AV2201" s="14" t="n">
        <f aca="false">SUMIFS(시도_소아과개폐업!$F$5:$F$293,시도_소아과개폐업!$A$5:$A$293,$D2201,시도_소아과개폐업!$B$5:$B$293,$B2201)</f>
        <v>-10</v>
      </c>
      <c r="AW2201" s="15" t="n">
        <f aca="false">SUMIFS(시도_소아과개폐업!$G$5:$G$293,시도_소아과개폐업!$A$5:$A$293,$D2201,시도_소아과개폐업!$B$5:$B$293,$B2201)</f>
        <v>0.48</v>
      </c>
      <c r="AX2201" s="14" t="n">
        <f aca="false">SUMIFS(시도_소아과개폐업!$H$5:$H$293,시도_소아과개폐업!$A$5:$A$293,$D2201,시도_소아과개폐업!$B$5:$B$293,$B2201)</f>
        <v>51</v>
      </c>
      <c r="AY2201" s="14" t="n">
        <f aca="false">SUMIFS(시군구_병원급!$E$5:$E$3668,시군구_병원급!$A$5:$A$3668,$A2201,시군구_병원급!$D$5:$D$3668,$D2201)</f>
        <v>0</v>
      </c>
      <c r="AZ2201" s="14" t="n">
        <f aca="false">SUMIFS(시군구_병원급!$F$5:$F$3668,시군구_병원급!$A$5:$A$3668,$A2201,시군구_병원급!$D$5:$D$3668,$D2201)</f>
        <v>0</v>
      </c>
      <c r="BA2201" s="14" t="n">
        <f aca="false">SUMIFS(시군구_병원급!$G$5:$G$3668,시군구_병원급!$A$5:$A$3668,$A2201,시군구_병원급!$D$5:$D$3668,$D2201)</f>
        <v>2</v>
      </c>
      <c r="BB2201" s="14" t="n">
        <f aca="false">SUMIFS(시군구_병원급!$H$5:$H$3668,시군구_병원급!$A$5:$A$3668,$A2201,시군구_병원급!$D$5:$D$3668,$D2201)</f>
        <v>9</v>
      </c>
      <c r="BC2201" s="16" t="n">
        <f aca="false">K2201+AY2201</f>
        <v>0</v>
      </c>
      <c r="BD2201" s="17" t="n">
        <f aca="false">IF(E2201=0,"",(K2201+AY2201)/E2201*1000)</f>
        <v>0</v>
      </c>
      <c r="BE2201" s="16" t="n">
        <f aca="false">AY2201-SUMIFS(시군구_병원급!$E$5:$E$3668,시군구_병원급!$A$5:$A$3668,$A2201,시군구_병원급!$D$5:$D$3668,$D2201-3)</f>
        <v>0</v>
      </c>
      <c r="BF2201" s="16" t="n">
        <f aca="false">IF(AY2201=0,1,0)</f>
        <v>1</v>
      </c>
      <c r="BG2201" s="16" t="n">
        <f aca="false">IF(K2201+AY2201=0,1,0)</f>
        <v>1</v>
      </c>
      <c r="BH2201" s="16" t="n">
        <f aca="false">AF2201+AG2201+AH2201</f>
        <v>3</v>
      </c>
      <c r="BI2201" s="18" t="n">
        <f aca="false">IF(H2201=0,"",BH2201/H2201)</f>
        <v>0.25</v>
      </c>
      <c r="BJ2201" s="16" t="n">
        <f aca="false">IF(AP2201="","",AP2201+AN2201)</f>
        <v>1</v>
      </c>
    </row>
    <row r="2202" customFormat="false" ht="15" hidden="false" customHeight="true" outlineLevel="0" collapsed="false">
      <c r="A2202" s="9" t="s">
        <v>331</v>
      </c>
      <c r="B2202" s="10" t="s">
        <v>319</v>
      </c>
      <c r="C2202" s="10" t="s">
        <v>332</v>
      </c>
      <c r="D2202" s="9" t="n">
        <v>2025</v>
      </c>
      <c r="E2202" s="11" t="n">
        <v>398</v>
      </c>
      <c r="F2202" s="11" t="n">
        <v>91</v>
      </c>
      <c r="G2202" s="11" t="n">
        <v>98</v>
      </c>
      <c r="H2202" s="11" t="n">
        <v>10</v>
      </c>
      <c r="I2202" s="11" t="n">
        <v>463</v>
      </c>
      <c r="J2202" s="11" t="n">
        <v>187</v>
      </c>
      <c r="K2202" s="11" t="n">
        <v>0</v>
      </c>
      <c r="L2202" s="12" t="n">
        <v>25.1256281407035</v>
      </c>
      <c r="M2202" s="12" t="n">
        <v>0</v>
      </c>
      <c r="N2202" s="13" t="n">
        <v>0.403887688984881</v>
      </c>
      <c r="O2202" s="13" t="n">
        <v>1.16331658291457</v>
      </c>
      <c r="P2202" s="13" t="n">
        <v>0.246231155778895</v>
      </c>
      <c r="Q2202" s="13" t="n">
        <v>0.0874316939890711</v>
      </c>
      <c r="R2202" s="13" t="n">
        <v>1.39024390243902</v>
      </c>
      <c r="S2202" s="11" t="n">
        <v>0</v>
      </c>
      <c r="T2202" s="13" t="n">
        <v>0</v>
      </c>
      <c r="U2202" s="13" t="n">
        <v>-0.062753036437247</v>
      </c>
      <c r="V2202" s="11" t="n">
        <v>1</v>
      </c>
      <c r="W2202" s="13"/>
      <c r="X2202" s="11"/>
      <c r="Y2202" s="11"/>
      <c r="Z2202" s="11"/>
      <c r="AA2202" s="11"/>
      <c r="AB2202" s="10" t="s">
        <v>516</v>
      </c>
      <c r="AC2202" s="11" t="n">
        <v>3</v>
      </c>
      <c r="AD2202" s="11" t="n">
        <v>0</v>
      </c>
      <c r="AE2202" s="11" t="n">
        <v>0</v>
      </c>
      <c r="AF2202" s="11" t="n">
        <v>0</v>
      </c>
      <c r="AG2202" s="11" t="n">
        <v>7</v>
      </c>
      <c r="AH2202" s="11" t="n">
        <v>0</v>
      </c>
      <c r="AI2202" s="13" t="n">
        <v>0.3</v>
      </c>
      <c r="AJ2202" s="13" t="n">
        <v>0</v>
      </c>
      <c r="AK2202" s="13" t="n">
        <v>0</v>
      </c>
      <c r="AL2202" s="13" t="n">
        <v>0</v>
      </c>
      <c r="AM2202" s="13" t="n">
        <v>0.7</v>
      </c>
      <c r="AN2202" s="11" t="n">
        <v>0</v>
      </c>
      <c r="AO2202" s="13" t="n">
        <v>0</v>
      </c>
      <c r="AP2202" s="11" t="n">
        <v>1</v>
      </c>
      <c r="AQ2202" s="11" t="n">
        <v>1</v>
      </c>
      <c r="AR2202" s="13" t="n">
        <v>0.1</v>
      </c>
      <c r="AS2202" s="13" t="n">
        <v>0.1</v>
      </c>
      <c r="AT2202" s="14" t="n">
        <f aca="false">SUMIFS(시도_소아과개폐업!$C$5:$C$293,시도_소아과개폐업!$A$5:$A$293,$D2202,시도_소아과개폐업!$B$5:$B$293,$B2202)</f>
        <v>2</v>
      </c>
      <c r="AU2202" s="14" t="n">
        <f aca="false">SUMIFS(시도_소아과개폐업!$D$5:$D$293,시도_소아과개폐업!$A$5:$A$293,$D2202,시도_소아과개폐업!$B$5:$B$293,$B2202)</f>
        <v>12</v>
      </c>
      <c r="AV2202" s="14" t="n">
        <f aca="false">SUMIFS(시도_소아과개폐업!$F$5:$F$293,시도_소아과개폐업!$A$5:$A$293,$D2202,시도_소아과개폐업!$B$5:$B$293,$B2202)</f>
        <v>-10</v>
      </c>
      <c r="AW2202" s="15" t="n">
        <f aca="false">SUMIFS(시도_소아과개폐업!$G$5:$G$293,시도_소아과개폐업!$A$5:$A$293,$D2202,시도_소아과개폐업!$B$5:$B$293,$B2202)</f>
        <v>0.48</v>
      </c>
      <c r="AX2202" s="14" t="n">
        <f aca="false">SUMIFS(시도_소아과개폐업!$H$5:$H$293,시도_소아과개폐업!$A$5:$A$293,$D2202,시도_소아과개폐업!$B$5:$B$293,$B2202)</f>
        <v>51</v>
      </c>
      <c r="AY2202" s="14" t="n">
        <f aca="false">SUMIFS(시군구_병원급!$E$5:$E$3668,시군구_병원급!$A$5:$A$3668,$A2202,시군구_병원급!$D$5:$D$3668,$D2202)</f>
        <v>0</v>
      </c>
      <c r="AZ2202" s="14" t="n">
        <f aca="false">SUMIFS(시군구_병원급!$F$5:$F$3668,시군구_병원급!$A$5:$A$3668,$A2202,시군구_병원급!$D$5:$D$3668,$D2202)</f>
        <v>0</v>
      </c>
      <c r="BA2202" s="14" t="n">
        <f aca="false">SUMIFS(시군구_병원급!$G$5:$G$3668,시군구_병원급!$A$5:$A$3668,$A2202,시군구_병원급!$D$5:$D$3668,$D2202)</f>
        <v>1</v>
      </c>
      <c r="BB2202" s="14" t="n">
        <f aca="false">SUMIFS(시군구_병원급!$H$5:$H$3668,시군구_병원급!$A$5:$A$3668,$A2202,시군구_병원급!$D$5:$D$3668,$D2202)</f>
        <v>2</v>
      </c>
      <c r="BC2202" s="16" t="n">
        <f aca="false">K2202+AY2202</f>
        <v>0</v>
      </c>
      <c r="BD2202" s="17" t="n">
        <f aca="false">IF(E2202=0,"",(K2202+AY2202)/E2202*1000)</f>
        <v>0</v>
      </c>
      <c r="BE2202" s="16" t="n">
        <f aca="false">AY2202-SUMIFS(시군구_병원급!$E$5:$E$3668,시군구_병원급!$A$5:$A$3668,$A2202,시군구_병원급!$D$5:$D$3668,$D2202-3)</f>
        <v>0</v>
      </c>
      <c r="BF2202" s="16" t="n">
        <f aca="false">IF(AY2202=0,1,0)</f>
        <v>1</v>
      </c>
      <c r="BG2202" s="16" t="n">
        <f aca="false">IF(K2202+AY2202=0,1,0)</f>
        <v>1</v>
      </c>
      <c r="BH2202" s="16" t="n">
        <f aca="false">AF2202+AG2202+AH2202</f>
        <v>7</v>
      </c>
      <c r="BI2202" s="18" t="n">
        <f aca="false">IF(H2202=0,"",BH2202/H2202)</f>
        <v>0.7</v>
      </c>
      <c r="BJ2202" s="16" t="n">
        <f aca="false">IF(AP2202="","",AP2202+AN2202)</f>
        <v>1</v>
      </c>
    </row>
    <row r="2203" customFormat="false" ht="15" hidden="false" customHeight="true" outlineLevel="0" collapsed="false">
      <c r="A2203" s="9" t="s">
        <v>333</v>
      </c>
      <c r="B2203" s="10" t="s">
        <v>319</v>
      </c>
      <c r="C2203" s="10" t="s">
        <v>334</v>
      </c>
      <c r="D2203" s="9" t="n">
        <v>2025</v>
      </c>
      <c r="E2203" s="11" t="n">
        <v>329</v>
      </c>
      <c r="F2203" s="11" t="n">
        <v>59</v>
      </c>
      <c r="G2203" s="11" t="n">
        <v>59</v>
      </c>
      <c r="H2203" s="11" t="n">
        <v>6</v>
      </c>
      <c r="I2203" s="11" t="n">
        <v>480</v>
      </c>
      <c r="J2203" s="11" t="n">
        <v>184</v>
      </c>
      <c r="K2203" s="11" t="n">
        <v>0</v>
      </c>
      <c r="L2203" s="12" t="n">
        <v>18.2370820668693</v>
      </c>
      <c r="M2203" s="12" t="n">
        <v>0</v>
      </c>
      <c r="N2203" s="13" t="n">
        <v>0.383333333333333</v>
      </c>
      <c r="O2203" s="13" t="n">
        <v>1.45896656534954</v>
      </c>
      <c r="P2203" s="13" t="n">
        <v>0.179331306990882</v>
      </c>
      <c r="Q2203" s="13" t="n">
        <v>-0.216666666666667</v>
      </c>
      <c r="R2203" s="13" t="n">
        <v>-0.132352941176471</v>
      </c>
      <c r="S2203" s="11" t="n">
        <v>0</v>
      </c>
      <c r="T2203" s="13" t="n">
        <v>-0.142857142857143</v>
      </c>
      <c r="U2203" s="13" t="n">
        <v>-0.04</v>
      </c>
      <c r="V2203" s="11" t="n">
        <v>1</v>
      </c>
      <c r="W2203" s="13"/>
      <c r="X2203" s="11"/>
      <c r="Y2203" s="11"/>
      <c r="Z2203" s="11"/>
      <c r="AA2203" s="11"/>
      <c r="AB2203" s="10" t="s">
        <v>516</v>
      </c>
      <c r="AC2203" s="11" t="n">
        <v>3</v>
      </c>
      <c r="AD2203" s="11" t="n">
        <v>1</v>
      </c>
      <c r="AE2203" s="11" t="n">
        <v>0</v>
      </c>
      <c r="AF2203" s="11" t="n">
        <v>0</v>
      </c>
      <c r="AG2203" s="11" t="n">
        <v>2</v>
      </c>
      <c r="AH2203" s="11" t="n">
        <v>0</v>
      </c>
      <c r="AI2203" s="13" t="n">
        <v>0.5</v>
      </c>
      <c r="AJ2203" s="13" t="n">
        <v>0.166666666666667</v>
      </c>
      <c r="AK2203" s="13" t="n">
        <v>0</v>
      </c>
      <c r="AL2203" s="13" t="n">
        <v>0</v>
      </c>
      <c r="AM2203" s="13" t="n">
        <v>0.333333333333333</v>
      </c>
      <c r="AN2203" s="11" t="n">
        <v>1</v>
      </c>
      <c r="AO2203" s="13" t="n">
        <v>0.142857142857143</v>
      </c>
      <c r="AP2203" s="11" t="n">
        <v>0</v>
      </c>
      <c r="AQ2203" s="11" t="n">
        <v>0</v>
      </c>
      <c r="AR2203" s="13" t="n">
        <v>0</v>
      </c>
      <c r="AS2203" s="13" t="n">
        <v>0</v>
      </c>
      <c r="AT2203" s="14" t="n">
        <f aca="false">SUMIFS(시도_소아과개폐업!$C$5:$C$293,시도_소아과개폐업!$A$5:$A$293,$D2203,시도_소아과개폐업!$B$5:$B$293,$B2203)</f>
        <v>2</v>
      </c>
      <c r="AU2203" s="14" t="n">
        <f aca="false">SUMIFS(시도_소아과개폐업!$D$5:$D$293,시도_소아과개폐업!$A$5:$A$293,$D2203,시도_소아과개폐업!$B$5:$B$293,$B2203)</f>
        <v>12</v>
      </c>
      <c r="AV2203" s="14" t="n">
        <f aca="false">SUMIFS(시도_소아과개폐업!$F$5:$F$293,시도_소아과개폐업!$A$5:$A$293,$D2203,시도_소아과개폐업!$B$5:$B$293,$B2203)</f>
        <v>-10</v>
      </c>
      <c r="AW2203" s="15" t="n">
        <f aca="false">SUMIFS(시도_소아과개폐업!$G$5:$G$293,시도_소아과개폐업!$A$5:$A$293,$D2203,시도_소아과개폐업!$B$5:$B$293,$B2203)</f>
        <v>0.48</v>
      </c>
      <c r="AX2203" s="14" t="n">
        <f aca="false">SUMIFS(시도_소아과개폐업!$H$5:$H$293,시도_소아과개폐업!$A$5:$A$293,$D2203,시도_소아과개폐업!$B$5:$B$293,$B2203)</f>
        <v>51</v>
      </c>
      <c r="AY2203" s="14" t="n">
        <f aca="false">SUMIFS(시군구_병원급!$E$5:$E$3668,시군구_병원급!$A$5:$A$3668,$A2203,시군구_병원급!$D$5:$D$3668,$D2203)</f>
        <v>0</v>
      </c>
      <c r="AZ2203" s="14" t="n">
        <f aca="false">SUMIFS(시군구_병원급!$F$5:$F$3668,시군구_병원급!$A$5:$A$3668,$A2203,시군구_병원급!$D$5:$D$3668,$D2203)</f>
        <v>0</v>
      </c>
      <c r="BA2203" s="14" t="n">
        <f aca="false">SUMIFS(시군구_병원급!$G$5:$G$3668,시군구_병원급!$A$5:$A$3668,$A2203,시군구_병원급!$D$5:$D$3668,$D2203)</f>
        <v>1</v>
      </c>
      <c r="BB2203" s="14" t="n">
        <f aca="false">SUMIFS(시군구_병원급!$H$5:$H$3668,시군구_병원급!$A$5:$A$3668,$A2203,시군구_병원급!$D$5:$D$3668,$D2203)</f>
        <v>3</v>
      </c>
      <c r="BC2203" s="16" t="n">
        <f aca="false">K2203+AY2203</f>
        <v>0</v>
      </c>
      <c r="BD2203" s="17" t="n">
        <f aca="false">IF(E2203=0,"",(K2203+AY2203)/E2203*1000)</f>
        <v>0</v>
      </c>
      <c r="BE2203" s="16" t="n">
        <f aca="false">AY2203-SUMIFS(시군구_병원급!$E$5:$E$3668,시군구_병원급!$A$5:$A$3668,$A2203,시군구_병원급!$D$5:$D$3668,$D2203-3)</f>
        <v>0</v>
      </c>
      <c r="BF2203" s="16" t="n">
        <f aca="false">IF(AY2203=0,1,0)</f>
        <v>1</v>
      </c>
      <c r="BG2203" s="16" t="n">
        <f aca="false">IF(K2203+AY2203=0,1,0)</f>
        <v>1</v>
      </c>
      <c r="BH2203" s="16" t="n">
        <f aca="false">AF2203+AG2203+AH2203</f>
        <v>2</v>
      </c>
      <c r="BI2203" s="18" t="n">
        <f aca="false">IF(H2203=0,"",BH2203/H2203)</f>
        <v>0.333333333333333</v>
      </c>
      <c r="BJ2203" s="16" t="n">
        <f aca="false">IF(AP2203="","",AP2203+AN2203)</f>
        <v>1</v>
      </c>
    </row>
    <row r="2204" customFormat="false" ht="15" hidden="false" customHeight="true" outlineLevel="0" collapsed="false">
      <c r="A2204" s="9" t="s">
        <v>335</v>
      </c>
      <c r="B2204" s="10" t="s">
        <v>319</v>
      </c>
      <c r="C2204" s="10" t="s">
        <v>336</v>
      </c>
      <c r="D2204" s="9" t="n">
        <v>2025</v>
      </c>
      <c r="E2204" s="11" t="n">
        <v>997</v>
      </c>
      <c r="F2204" s="11" t="n">
        <v>177</v>
      </c>
      <c r="G2204" s="11" t="n">
        <v>184</v>
      </c>
      <c r="H2204" s="11" t="n">
        <v>19</v>
      </c>
      <c r="I2204" s="11" t="n">
        <v>1096</v>
      </c>
      <c r="J2204" s="11" t="n">
        <v>527</v>
      </c>
      <c r="K2204" s="11" t="n">
        <v>0</v>
      </c>
      <c r="L2204" s="12" t="n">
        <v>19.0571715145436</v>
      </c>
      <c r="M2204" s="12" t="n">
        <v>0</v>
      </c>
      <c r="N2204" s="13" t="n">
        <v>0.480839416058394</v>
      </c>
      <c r="O2204" s="13" t="n">
        <v>1.09929789368104</v>
      </c>
      <c r="P2204" s="13" t="n">
        <v>0.184553660982949</v>
      </c>
      <c r="Q2204" s="13" t="n">
        <v>-0.149317406143345</v>
      </c>
      <c r="R2204" s="13" t="n">
        <v>0.128834355828221</v>
      </c>
      <c r="S2204" s="11" t="n">
        <v>0</v>
      </c>
      <c r="T2204" s="13" t="n">
        <v>-0.05</v>
      </c>
      <c r="U2204" s="13" t="n">
        <v>-0.018800358102059</v>
      </c>
      <c r="V2204" s="11" t="n">
        <v>1</v>
      </c>
      <c r="W2204" s="13"/>
      <c r="X2204" s="11"/>
      <c r="Y2204" s="11"/>
      <c r="Z2204" s="11"/>
      <c r="AA2204" s="11"/>
      <c r="AB2204" s="10" t="s">
        <v>516</v>
      </c>
      <c r="AC2204" s="11" t="n">
        <v>3</v>
      </c>
      <c r="AD2204" s="11" t="n">
        <v>4</v>
      </c>
      <c r="AE2204" s="11" t="n">
        <v>1</v>
      </c>
      <c r="AF2204" s="11" t="n">
        <v>0</v>
      </c>
      <c r="AG2204" s="11" t="n">
        <v>11</v>
      </c>
      <c r="AH2204" s="11" t="n">
        <v>0</v>
      </c>
      <c r="AI2204" s="13" t="n">
        <v>0.157894736842105</v>
      </c>
      <c r="AJ2204" s="13" t="n">
        <v>0.210526315789474</v>
      </c>
      <c r="AK2204" s="13" t="n">
        <v>0.0526315789473684</v>
      </c>
      <c r="AL2204" s="13" t="n">
        <v>0</v>
      </c>
      <c r="AM2204" s="13" t="n">
        <v>0.578947368421053</v>
      </c>
      <c r="AN2204" s="11" t="n">
        <v>0</v>
      </c>
      <c r="AO2204" s="13" t="n">
        <v>0</v>
      </c>
      <c r="AP2204" s="11" t="n">
        <v>1</v>
      </c>
      <c r="AQ2204" s="11" t="n">
        <v>0</v>
      </c>
      <c r="AR2204" s="13" t="n">
        <v>0.05</v>
      </c>
      <c r="AS2204" s="13" t="n">
        <v>0</v>
      </c>
      <c r="AT2204" s="14" t="n">
        <f aca="false">SUMIFS(시도_소아과개폐업!$C$5:$C$293,시도_소아과개폐업!$A$5:$A$293,$D2204,시도_소아과개폐업!$B$5:$B$293,$B2204)</f>
        <v>2</v>
      </c>
      <c r="AU2204" s="14" t="n">
        <f aca="false">SUMIFS(시도_소아과개폐업!$D$5:$D$293,시도_소아과개폐업!$A$5:$A$293,$D2204,시도_소아과개폐업!$B$5:$B$293,$B2204)</f>
        <v>12</v>
      </c>
      <c r="AV2204" s="14" t="n">
        <f aca="false">SUMIFS(시도_소아과개폐업!$F$5:$F$293,시도_소아과개폐업!$A$5:$A$293,$D2204,시도_소아과개폐업!$B$5:$B$293,$B2204)</f>
        <v>-10</v>
      </c>
      <c r="AW2204" s="15" t="n">
        <f aca="false">SUMIFS(시도_소아과개폐업!$G$5:$G$293,시도_소아과개폐업!$A$5:$A$293,$D2204,시도_소아과개폐업!$B$5:$B$293,$B2204)</f>
        <v>0.48</v>
      </c>
      <c r="AX2204" s="14" t="n">
        <f aca="false">SUMIFS(시도_소아과개폐업!$H$5:$H$293,시도_소아과개폐업!$A$5:$A$293,$D2204,시도_소아과개폐업!$B$5:$B$293,$B2204)</f>
        <v>51</v>
      </c>
      <c r="AY2204" s="14" t="n">
        <f aca="false">SUMIFS(시군구_병원급!$E$5:$E$3668,시군구_병원급!$A$5:$A$3668,$A2204,시군구_병원급!$D$5:$D$3668,$D2204)</f>
        <v>0</v>
      </c>
      <c r="AZ2204" s="14" t="n">
        <f aca="false">SUMIFS(시군구_병원급!$F$5:$F$3668,시군구_병원급!$A$5:$A$3668,$A2204,시군구_병원급!$D$5:$D$3668,$D2204)</f>
        <v>1</v>
      </c>
      <c r="BA2204" s="14" t="n">
        <f aca="false">SUMIFS(시군구_병원급!$G$5:$G$3668,시군구_병원급!$A$5:$A$3668,$A2204,시군구_병원급!$D$5:$D$3668,$D2204)</f>
        <v>4</v>
      </c>
      <c r="BB2204" s="14" t="n">
        <f aca="false">SUMIFS(시군구_병원급!$H$5:$H$3668,시군구_병원급!$A$5:$A$3668,$A2204,시군구_병원급!$D$5:$D$3668,$D2204)</f>
        <v>5</v>
      </c>
      <c r="BC2204" s="16" t="n">
        <f aca="false">K2204+AY2204</f>
        <v>0</v>
      </c>
      <c r="BD2204" s="17" t="n">
        <f aca="false">IF(E2204=0,"",(K2204+AY2204)/E2204*1000)</f>
        <v>0</v>
      </c>
      <c r="BE2204" s="16" t="n">
        <f aca="false">AY2204-SUMIFS(시군구_병원급!$E$5:$E$3668,시군구_병원급!$A$5:$A$3668,$A2204,시군구_병원급!$D$5:$D$3668,$D2204-3)</f>
        <v>0</v>
      </c>
      <c r="BF2204" s="16" t="n">
        <f aca="false">IF(AY2204=0,1,0)</f>
        <v>1</v>
      </c>
      <c r="BG2204" s="16" t="n">
        <f aca="false">IF(K2204+AY2204=0,1,0)</f>
        <v>1</v>
      </c>
      <c r="BH2204" s="16" t="n">
        <f aca="false">AF2204+AG2204+AH2204</f>
        <v>11</v>
      </c>
      <c r="BI2204" s="18" t="n">
        <f aca="false">IF(H2204=0,"",BH2204/H2204)</f>
        <v>0.578947368421053</v>
      </c>
      <c r="BJ2204" s="16" t="n">
        <f aca="false">IF(AP2204="","",AP2204+AN2204)</f>
        <v>1</v>
      </c>
    </row>
    <row r="2205" customFormat="false" ht="15" hidden="false" customHeight="true" outlineLevel="0" collapsed="false">
      <c r="A2205" s="9" t="s">
        <v>337</v>
      </c>
      <c r="B2205" s="10" t="s">
        <v>319</v>
      </c>
      <c r="C2205" s="10" t="s">
        <v>338</v>
      </c>
      <c r="D2205" s="9" t="n">
        <v>2025</v>
      </c>
      <c r="E2205" s="11" t="n">
        <v>602</v>
      </c>
      <c r="F2205" s="11" t="n">
        <v>119</v>
      </c>
      <c r="G2205" s="11" t="n">
        <v>120</v>
      </c>
      <c r="H2205" s="11" t="n">
        <v>11</v>
      </c>
      <c r="I2205" s="11" t="n">
        <v>792</v>
      </c>
      <c r="J2205" s="11" t="n">
        <v>379</v>
      </c>
      <c r="K2205" s="11" t="n">
        <v>0</v>
      </c>
      <c r="L2205" s="12" t="n">
        <v>18.2724252491694</v>
      </c>
      <c r="M2205" s="12" t="n">
        <v>0</v>
      </c>
      <c r="N2205" s="13" t="n">
        <v>0.478535353535354</v>
      </c>
      <c r="O2205" s="13" t="n">
        <v>1.3156146179402</v>
      </c>
      <c r="P2205" s="13" t="n">
        <v>0.199335548172758</v>
      </c>
      <c r="Q2205" s="13" t="n">
        <v>-0.117302052785924</v>
      </c>
      <c r="R2205" s="13" t="n">
        <v>0.481481481481481</v>
      </c>
      <c r="S2205" s="11" t="n">
        <v>0</v>
      </c>
      <c r="T2205" s="13" t="n">
        <v>-0.0833333333333334</v>
      </c>
      <c r="U2205" s="13" t="n">
        <v>-0.0388349514563107</v>
      </c>
      <c r="V2205" s="11" t="n">
        <v>1</v>
      </c>
      <c r="W2205" s="13"/>
      <c r="X2205" s="11"/>
      <c r="Y2205" s="11"/>
      <c r="Z2205" s="11"/>
      <c r="AA2205" s="11"/>
      <c r="AB2205" s="10" t="s">
        <v>516</v>
      </c>
      <c r="AC2205" s="11" t="n">
        <v>4</v>
      </c>
      <c r="AD2205" s="11" t="n">
        <v>2</v>
      </c>
      <c r="AE2205" s="11" t="n">
        <v>1</v>
      </c>
      <c r="AF2205" s="11" t="n">
        <v>0</v>
      </c>
      <c r="AG2205" s="11" t="n">
        <v>4</v>
      </c>
      <c r="AH2205" s="11" t="n">
        <v>0</v>
      </c>
      <c r="AI2205" s="13" t="n">
        <v>0.363636363636364</v>
      </c>
      <c r="AJ2205" s="13" t="n">
        <v>0.181818181818182</v>
      </c>
      <c r="AK2205" s="13" t="n">
        <v>0.0909090909090909</v>
      </c>
      <c r="AL2205" s="13" t="n">
        <v>0</v>
      </c>
      <c r="AM2205" s="13" t="n">
        <v>0.363636363636364</v>
      </c>
      <c r="AN2205" s="11" t="n">
        <v>0</v>
      </c>
      <c r="AO2205" s="13" t="n">
        <v>0</v>
      </c>
      <c r="AP2205" s="11" t="n">
        <v>1</v>
      </c>
      <c r="AQ2205" s="11" t="n">
        <v>0</v>
      </c>
      <c r="AR2205" s="13" t="n">
        <v>0.0833333333333333</v>
      </c>
      <c r="AS2205" s="13" t="n">
        <v>0</v>
      </c>
      <c r="AT2205" s="14" t="n">
        <f aca="false">SUMIFS(시도_소아과개폐업!$C$5:$C$293,시도_소아과개폐업!$A$5:$A$293,$D2205,시도_소아과개폐업!$B$5:$B$293,$B2205)</f>
        <v>2</v>
      </c>
      <c r="AU2205" s="14" t="n">
        <f aca="false">SUMIFS(시도_소아과개폐업!$D$5:$D$293,시도_소아과개폐업!$A$5:$A$293,$D2205,시도_소아과개폐업!$B$5:$B$293,$B2205)</f>
        <v>12</v>
      </c>
      <c r="AV2205" s="14" t="n">
        <f aca="false">SUMIFS(시도_소아과개폐업!$F$5:$F$293,시도_소아과개폐업!$A$5:$A$293,$D2205,시도_소아과개폐업!$B$5:$B$293,$B2205)</f>
        <v>-10</v>
      </c>
      <c r="AW2205" s="15" t="n">
        <f aca="false">SUMIFS(시도_소아과개폐업!$G$5:$G$293,시도_소아과개폐업!$A$5:$A$293,$D2205,시도_소아과개폐업!$B$5:$B$293,$B2205)</f>
        <v>0.48</v>
      </c>
      <c r="AX2205" s="14" t="n">
        <f aca="false">SUMIFS(시도_소아과개폐업!$H$5:$H$293,시도_소아과개폐업!$A$5:$A$293,$D2205,시도_소아과개폐업!$B$5:$B$293,$B2205)</f>
        <v>51</v>
      </c>
      <c r="AY2205" s="14" t="n">
        <f aca="false">SUMIFS(시군구_병원급!$E$5:$E$3668,시군구_병원급!$A$5:$A$3668,$A2205,시군구_병원급!$D$5:$D$3668,$D2205)</f>
        <v>0</v>
      </c>
      <c r="AZ2205" s="14" t="n">
        <f aca="false">SUMIFS(시군구_병원급!$F$5:$F$3668,시군구_병원급!$A$5:$A$3668,$A2205,시군구_병원급!$D$5:$D$3668,$D2205)</f>
        <v>0</v>
      </c>
      <c r="BA2205" s="14" t="n">
        <f aca="false">SUMIFS(시군구_병원급!$G$5:$G$3668,시군구_병원급!$A$5:$A$3668,$A2205,시군구_병원급!$D$5:$D$3668,$D2205)</f>
        <v>3</v>
      </c>
      <c r="BB2205" s="14" t="n">
        <f aca="false">SUMIFS(시군구_병원급!$H$5:$H$3668,시군구_병원급!$A$5:$A$3668,$A2205,시군구_병원급!$D$5:$D$3668,$D2205)</f>
        <v>7</v>
      </c>
      <c r="BC2205" s="16" t="n">
        <f aca="false">K2205+AY2205</f>
        <v>0</v>
      </c>
      <c r="BD2205" s="17" t="n">
        <f aca="false">IF(E2205=0,"",(K2205+AY2205)/E2205*1000)</f>
        <v>0</v>
      </c>
      <c r="BE2205" s="16" t="n">
        <f aca="false">AY2205-SUMIFS(시군구_병원급!$E$5:$E$3668,시군구_병원급!$A$5:$A$3668,$A2205,시군구_병원급!$D$5:$D$3668,$D2205-3)</f>
        <v>0</v>
      </c>
      <c r="BF2205" s="16" t="n">
        <f aca="false">IF(AY2205=0,1,0)</f>
        <v>1</v>
      </c>
      <c r="BG2205" s="16" t="n">
        <f aca="false">IF(K2205+AY2205=0,1,0)</f>
        <v>1</v>
      </c>
      <c r="BH2205" s="16" t="n">
        <f aca="false">AF2205+AG2205+AH2205</f>
        <v>4</v>
      </c>
      <c r="BI2205" s="18" t="n">
        <f aca="false">IF(H2205=0,"",BH2205/H2205)</f>
        <v>0.363636363636364</v>
      </c>
      <c r="BJ2205" s="16" t="n">
        <f aca="false">IF(AP2205="","",AP2205+AN2205)</f>
        <v>1</v>
      </c>
    </row>
    <row r="2206" customFormat="false" ht="15" hidden="false" customHeight="true" outlineLevel="0" collapsed="false">
      <c r="A2206" s="9" t="s">
        <v>339</v>
      </c>
      <c r="B2206" s="10" t="s">
        <v>319</v>
      </c>
      <c r="C2206" s="10" t="s">
        <v>340</v>
      </c>
      <c r="D2206" s="9" t="n">
        <v>2025</v>
      </c>
      <c r="E2206" s="11" t="n">
        <v>1308</v>
      </c>
      <c r="F2206" s="11" t="n">
        <v>253</v>
      </c>
      <c r="G2206" s="11" t="n">
        <v>262</v>
      </c>
      <c r="H2206" s="11" t="n">
        <v>27</v>
      </c>
      <c r="I2206" s="11" t="n">
        <v>1260</v>
      </c>
      <c r="J2206" s="11" t="n">
        <v>795</v>
      </c>
      <c r="K2206" s="11" t="n">
        <v>2</v>
      </c>
      <c r="L2206" s="12" t="n">
        <v>20.6422018348624</v>
      </c>
      <c r="M2206" s="12" t="n">
        <v>1.52905198776758</v>
      </c>
      <c r="N2206" s="13" t="n">
        <v>0.630952380952381</v>
      </c>
      <c r="O2206" s="13" t="n">
        <v>0.963302752293578</v>
      </c>
      <c r="P2206" s="13" t="n">
        <v>0.200305810397554</v>
      </c>
      <c r="Q2206" s="13" t="n">
        <v>-0.0966850828729282</v>
      </c>
      <c r="R2206" s="13" t="n">
        <v>0.532163742690059</v>
      </c>
      <c r="S2206" s="11" t="n">
        <v>0</v>
      </c>
      <c r="T2206" s="13" t="n">
        <v>-0.0357142857142857</v>
      </c>
      <c r="U2206" s="13" t="n">
        <v>-0.0315142198308993</v>
      </c>
      <c r="V2206" s="11" t="n">
        <v>0</v>
      </c>
      <c r="W2206" s="13"/>
      <c r="X2206" s="11"/>
      <c r="Y2206" s="11"/>
      <c r="Z2206" s="11"/>
      <c r="AA2206" s="11"/>
      <c r="AB2206" s="10" t="s">
        <v>516</v>
      </c>
      <c r="AC2206" s="11" t="n">
        <v>10</v>
      </c>
      <c r="AD2206" s="11" t="n">
        <v>2</v>
      </c>
      <c r="AE2206" s="11" t="n">
        <v>10</v>
      </c>
      <c r="AF2206" s="11" t="n">
        <v>0</v>
      </c>
      <c r="AG2206" s="11" t="n">
        <v>5</v>
      </c>
      <c r="AH2206" s="11" t="n">
        <v>0</v>
      </c>
      <c r="AI2206" s="13" t="n">
        <v>0.37037037037037</v>
      </c>
      <c r="AJ2206" s="13" t="n">
        <v>0.0740740740740741</v>
      </c>
      <c r="AK2206" s="13" t="n">
        <v>0.37037037037037</v>
      </c>
      <c r="AL2206" s="13" t="n">
        <v>0</v>
      </c>
      <c r="AM2206" s="13" t="n">
        <v>0.185185185185185</v>
      </c>
      <c r="AN2206" s="11" t="n">
        <v>1</v>
      </c>
      <c r="AO2206" s="13" t="n">
        <v>0.0357142857142857</v>
      </c>
      <c r="AP2206" s="11" t="n">
        <v>1</v>
      </c>
      <c r="AQ2206" s="11" t="n">
        <v>0</v>
      </c>
      <c r="AR2206" s="13" t="n">
        <v>0.0344827586206897</v>
      </c>
      <c r="AS2206" s="13" t="n">
        <v>0</v>
      </c>
      <c r="AT2206" s="14" t="n">
        <f aca="false">SUMIFS(시도_소아과개폐업!$C$5:$C$293,시도_소아과개폐업!$A$5:$A$293,$D2206,시도_소아과개폐업!$B$5:$B$293,$B2206)</f>
        <v>2</v>
      </c>
      <c r="AU2206" s="14" t="n">
        <f aca="false">SUMIFS(시도_소아과개폐업!$D$5:$D$293,시도_소아과개폐업!$A$5:$A$293,$D2206,시도_소아과개폐업!$B$5:$B$293,$B2206)</f>
        <v>12</v>
      </c>
      <c r="AV2206" s="14" t="n">
        <f aca="false">SUMIFS(시도_소아과개폐업!$F$5:$F$293,시도_소아과개폐업!$A$5:$A$293,$D2206,시도_소아과개폐업!$B$5:$B$293,$B2206)</f>
        <v>-10</v>
      </c>
      <c r="AW2206" s="15" t="n">
        <f aca="false">SUMIFS(시도_소아과개폐업!$G$5:$G$293,시도_소아과개폐업!$A$5:$A$293,$D2206,시도_소아과개폐업!$B$5:$B$293,$B2206)</f>
        <v>0.48</v>
      </c>
      <c r="AX2206" s="14" t="n">
        <f aca="false">SUMIFS(시도_소아과개폐업!$H$5:$H$293,시도_소아과개폐업!$A$5:$A$293,$D2206,시도_소아과개폐업!$B$5:$B$293,$B2206)</f>
        <v>51</v>
      </c>
      <c r="AY2206" s="14" t="n">
        <f aca="false">SUMIFS(시군구_병원급!$E$5:$E$3668,시군구_병원급!$A$5:$A$3668,$A2206,시군구_병원급!$D$5:$D$3668,$D2206)</f>
        <v>2</v>
      </c>
      <c r="AZ2206" s="14" t="n">
        <f aca="false">SUMIFS(시군구_병원급!$F$5:$F$3668,시군구_병원급!$A$5:$A$3668,$A2206,시군구_병원급!$D$5:$D$3668,$D2206)</f>
        <v>1</v>
      </c>
      <c r="BA2206" s="14" t="n">
        <f aca="false">SUMIFS(시군구_병원급!$G$5:$G$3668,시군구_병원급!$A$5:$A$3668,$A2206,시군구_병원급!$D$5:$D$3668,$D2206)</f>
        <v>5</v>
      </c>
      <c r="BB2206" s="14" t="n">
        <f aca="false">SUMIFS(시군구_병원급!$H$5:$H$3668,시군구_병원급!$A$5:$A$3668,$A2206,시군구_병원급!$D$5:$D$3668,$D2206)</f>
        <v>20</v>
      </c>
      <c r="BC2206" s="16" t="n">
        <f aca="false">K2206+AY2206</f>
        <v>4</v>
      </c>
      <c r="BD2206" s="17" t="n">
        <f aca="false">IF(E2206=0,"",(K2206+AY2206)/E2206*1000)</f>
        <v>3.05810397553517</v>
      </c>
      <c r="BE2206" s="16" t="n">
        <f aca="false">AY2206-SUMIFS(시군구_병원급!$E$5:$E$3668,시군구_병원급!$A$5:$A$3668,$A2206,시군구_병원급!$D$5:$D$3668,$D2206-3)</f>
        <v>0</v>
      </c>
      <c r="BF2206" s="16" t="n">
        <f aca="false">IF(AY2206=0,1,0)</f>
        <v>0</v>
      </c>
      <c r="BG2206" s="16" t="n">
        <f aca="false">IF(K2206+AY2206=0,1,0)</f>
        <v>0</v>
      </c>
      <c r="BH2206" s="16" t="n">
        <f aca="false">AF2206+AG2206+AH2206</f>
        <v>5</v>
      </c>
      <c r="BI2206" s="18" t="n">
        <f aca="false">IF(H2206=0,"",BH2206/H2206)</f>
        <v>0.185185185185185</v>
      </c>
      <c r="BJ2206" s="16" t="n">
        <f aca="false">IF(AP2206="","",AP2206+AN2206)</f>
        <v>2</v>
      </c>
    </row>
    <row r="2207" customFormat="false" ht="15" hidden="false" customHeight="true" outlineLevel="0" collapsed="false">
      <c r="A2207" s="9" t="s">
        <v>341</v>
      </c>
      <c r="B2207" s="10" t="s">
        <v>319</v>
      </c>
      <c r="C2207" s="10" t="s">
        <v>342</v>
      </c>
      <c r="D2207" s="9" t="n">
        <v>2025</v>
      </c>
      <c r="E2207" s="11" t="n">
        <v>692</v>
      </c>
      <c r="F2207" s="11" t="n">
        <v>131</v>
      </c>
      <c r="G2207" s="11" t="n">
        <v>137</v>
      </c>
      <c r="H2207" s="11" t="n">
        <v>13</v>
      </c>
      <c r="I2207" s="11" t="n">
        <v>614</v>
      </c>
      <c r="J2207" s="11" t="n">
        <v>370</v>
      </c>
      <c r="K2207" s="11" t="n">
        <v>0</v>
      </c>
      <c r="L2207" s="12" t="n">
        <v>18.7861271676301</v>
      </c>
      <c r="M2207" s="12" t="n">
        <v>0</v>
      </c>
      <c r="N2207" s="13" t="n">
        <v>0.602605863192183</v>
      </c>
      <c r="O2207" s="13" t="n">
        <v>0.88728323699422</v>
      </c>
      <c r="P2207" s="13" t="n">
        <v>0.197976878612717</v>
      </c>
      <c r="Q2207" s="13" t="n">
        <v>-0.154034229828851</v>
      </c>
      <c r="R2207" s="13" t="n">
        <v>0.0458015267175573</v>
      </c>
      <c r="S2207" s="11" t="n">
        <v>0</v>
      </c>
      <c r="T2207" s="13" t="n">
        <v>-0.0714285714285714</v>
      </c>
      <c r="U2207" s="13" t="n">
        <v>-0.0315457413249212</v>
      </c>
      <c r="V2207" s="11" t="n">
        <v>1</v>
      </c>
      <c r="W2207" s="13"/>
      <c r="X2207" s="11"/>
      <c r="Y2207" s="11"/>
      <c r="Z2207" s="11"/>
      <c r="AA2207" s="11"/>
      <c r="AB2207" s="10" t="s">
        <v>516</v>
      </c>
      <c r="AC2207" s="11" t="n">
        <v>6</v>
      </c>
      <c r="AD2207" s="11" t="n">
        <v>0</v>
      </c>
      <c r="AE2207" s="11" t="n">
        <v>1</v>
      </c>
      <c r="AF2207" s="11" t="n">
        <v>0</v>
      </c>
      <c r="AG2207" s="11" t="n">
        <v>6</v>
      </c>
      <c r="AH2207" s="11" t="n">
        <v>0</v>
      </c>
      <c r="AI2207" s="13" t="n">
        <v>0.461538461538462</v>
      </c>
      <c r="AJ2207" s="13" t="n">
        <v>0</v>
      </c>
      <c r="AK2207" s="13" t="n">
        <v>0.0769230769230769</v>
      </c>
      <c r="AL2207" s="13" t="n">
        <v>0</v>
      </c>
      <c r="AM2207" s="13" t="n">
        <v>0.461538461538462</v>
      </c>
      <c r="AN2207" s="11" t="n">
        <v>2</v>
      </c>
      <c r="AO2207" s="13" t="n">
        <v>0.133333333333333</v>
      </c>
      <c r="AP2207" s="11" t="n">
        <v>1</v>
      </c>
      <c r="AQ2207" s="11" t="n">
        <v>0</v>
      </c>
      <c r="AR2207" s="13" t="n">
        <v>0.0625</v>
      </c>
      <c r="AS2207" s="13" t="n">
        <v>0</v>
      </c>
      <c r="AT2207" s="14" t="n">
        <f aca="false">SUMIFS(시도_소아과개폐업!$C$5:$C$293,시도_소아과개폐업!$A$5:$A$293,$D2207,시도_소아과개폐업!$B$5:$B$293,$B2207)</f>
        <v>2</v>
      </c>
      <c r="AU2207" s="14" t="n">
        <f aca="false">SUMIFS(시도_소아과개폐업!$D$5:$D$293,시도_소아과개폐업!$A$5:$A$293,$D2207,시도_소아과개폐업!$B$5:$B$293,$B2207)</f>
        <v>12</v>
      </c>
      <c r="AV2207" s="14" t="n">
        <f aca="false">SUMIFS(시도_소아과개폐업!$F$5:$F$293,시도_소아과개폐업!$A$5:$A$293,$D2207,시도_소아과개폐업!$B$5:$B$293,$B2207)</f>
        <v>-10</v>
      </c>
      <c r="AW2207" s="15" t="n">
        <f aca="false">SUMIFS(시도_소아과개폐업!$G$5:$G$293,시도_소아과개폐업!$A$5:$A$293,$D2207,시도_소아과개폐업!$B$5:$B$293,$B2207)</f>
        <v>0.48</v>
      </c>
      <c r="AX2207" s="14" t="n">
        <f aca="false">SUMIFS(시도_소아과개폐업!$H$5:$H$293,시도_소아과개폐업!$A$5:$A$293,$D2207,시도_소아과개폐업!$B$5:$B$293,$B2207)</f>
        <v>51</v>
      </c>
      <c r="AY2207" s="14" t="n">
        <f aca="false">SUMIFS(시군구_병원급!$E$5:$E$3668,시군구_병원급!$A$5:$A$3668,$A2207,시군구_병원급!$D$5:$D$3668,$D2207)</f>
        <v>1</v>
      </c>
      <c r="AZ2207" s="14" t="n">
        <f aca="false">SUMIFS(시군구_병원급!$F$5:$F$3668,시군구_병원급!$A$5:$A$3668,$A2207,시군구_병원급!$D$5:$D$3668,$D2207)</f>
        <v>1</v>
      </c>
      <c r="BA2207" s="14" t="n">
        <f aca="false">SUMIFS(시군구_병원급!$G$5:$G$3668,시군구_병원급!$A$5:$A$3668,$A2207,시군구_병원급!$D$5:$D$3668,$D2207)</f>
        <v>3</v>
      </c>
      <c r="BB2207" s="14" t="n">
        <f aca="false">SUMIFS(시군구_병원급!$H$5:$H$3668,시군구_병원급!$A$5:$A$3668,$A2207,시군구_병원급!$D$5:$D$3668,$D2207)</f>
        <v>4</v>
      </c>
      <c r="BC2207" s="16" t="n">
        <f aca="false">K2207+AY2207</f>
        <v>1</v>
      </c>
      <c r="BD2207" s="17" t="n">
        <f aca="false">IF(E2207=0,"",(K2207+AY2207)/E2207*1000)</f>
        <v>1.44508670520231</v>
      </c>
      <c r="BE2207" s="16" t="n">
        <f aca="false">AY2207-SUMIFS(시군구_병원급!$E$5:$E$3668,시군구_병원급!$A$5:$A$3668,$A2207,시군구_병원급!$D$5:$D$3668,$D2207-3)</f>
        <v>0</v>
      </c>
      <c r="BF2207" s="16" t="n">
        <f aca="false">IF(AY2207=0,1,0)</f>
        <v>0</v>
      </c>
      <c r="BG2207" s="16" t="n">
        <f aca="false">IF(K2207+AY2207=0,1,0)</f>
        <v>0</v>
      </c>
      <c r="BH2207" s="16" t="n">
        <f aca="false">AF2207+AG2207+AH2207</f>
        <v>6</v>
      </c>
      <c r="BI2207" s="18" t="n">
        <f aca="false">IF(H2207=0,"",BH2207/H2207)</f>
        <v>0.461538461538462</v>
      </c>
      <c r="BJ2207" s="16" t="n">
        <f aca="false">IF(AP2207="","",AP2207+AN2207)</f>
        <v>3</v>
      </c>
    </row>
    <row r="2208" customFormat="false" ht="15" hidden="false" customHeight="true" outlineLevel="0" collapsed="false">
      <c r="A2208" s="9" t="s">
        <v>343</v>
      </c>
      <c r="B2208" s="10" t="s">
        <v>319</v>
      </c>
      <c r="C2208" s="10" t="s">
        <v>344</v>
      </c>
      <c r="D2208" s="9" t="n">
        <v>2025</v>
      </c>
      <c r="E2208" s="11" t="n">
        <v>798</v>
      </c>
      <c r="F2208" s="11" t="n">
        <v>162</v>
      </c>
      <c r="G2208" s="11" t="n">
        <v>161</v>
      </c>
      <c r="H2208" s="11" t="n">
        <v>14</v>
      </c>
      <c r="I2208" s="11" t="n">
        <v>862</v>
      </c>
      <c r="J2208" s="11" t="n">
        <v>527</v>
      </c>
      <c r="K2208" s="11" t="n">
        <v>0</v>
      </c>
      <c r="L2208" s="12" t="n">
        <v>17.5438596491228</v>
      </c>
      <c r="M2208" s="12" t="n">
        <v>0</v>
      </c>
      <c r="N2208" s="13" t="n">
        <v>0.611368909512761</v>
      </c>
      <c r="O2208" s="13" t="n">
        <v>1.08020050125313</v>
      </c>
      <c r="P2208" s="13" t="n">
        <v>0.201754385964912</v>
      </c>
      <c r="Q2208" s="13" t="n">
        <v>0.0946502057613168</v>
      </c>
      <c r="R2208" s="13" t="n">
        <v>0.769230769230769</v>
      </c>
      <c r="S2208" s="11" t="n">
        <v>0</v>
      </c>
      <c r="T2208" s="13" t="n">
        <v>-0.0666666666666667</v>
      </c>
      <c r="U2208" s="13" t="n">
        <v>-0.0270880361173815</v>
      </c>
      <c r="V2208" s="11" t="n">
        <v>1</v>
      </c>
      <c r="W2208" s="13"/>
      <c r="X2208" s="11"/>
      <c r="Y2208" s="11"/>
      <c r="Z2208" s="11"/>
      <c r="AA2208" s="11"/>
      <c r="AB2208" s="10" t="s">
        <v>516</v>
      </c>
      <c r="AC2208" s="11" t="n">
        <v>1</v>
      </c>
      <c r="AD2208" s="11" t="n">
        <v>5</v>
      </c>
      <c r="AE2208" s="11" t="n">
        <v>0</v>
      </c>
      <c r="AF2208" s="11" t="n">
        <v>0</v>
      </c>
      <c r="AG2208" s="11" t="n">
        <v>8</v>
      </c>
      <c r="AH2208" s="11" t="n">
        <v>0</v>
      </c>
      <c r="AI2208" s="13" t="n">
        <v>0.0714285714285714</v>
      </c>
      <c r="AJ2208" s="13" t="n">
        <v>0.357142857142857</v>
      </c>
      <c r="AK2208" s="13" t="n">
        <v>0</v>
      </c>
      <c r="AL2208" s="13" t="n">
        <v>0</v>
      </c>
      <c r="AM2208" s="13" t="n">
        <v>0.571428571428571</v>
      </c>
      <c r="AN2208" s="11" t="n">
        <v>1</v>
      </c>
      <c r="AO2208" s="13" t="n">
        <v>0.0666666666666667</v>
      </c>
      <c r="AP2208" s="11" t="n">
        <v>0</v>
      </c>
      <c r="AQ2208" s="11" t="n">
        <v>0</v>
      </c>
      <c r="AR2208" s="13" t="n">
        <v>0</v>
      </c>
      <c r="AS2208" s="13" t="n">
        <v>0</v>
      </c>
      <c r="AT2208" s="14" t="n">
        <f aca="false">SUMIFS(시도_소아과개폐업!$C$5:$C$293,시도_소아과개폐업!$A$5:$A$293,$D2208,시도_소아과개폐업!$B$5:$B$293,$B2208)</f>
        <v>2</v>
      </c>
      <c r="AU2208" s="14" t="n">
        <f aca="false">SUMIFS(시도_소아과개폐업!$D$5:$D$293,시도_소아과개폐업!$A$5:$A$293,$D2208,시도_소아과개폐업!$B$5:$B$293,$B2208)</f>
        <v>12</v>
      </c>
      <c r="AV2208" s="14" t="n">
        <f aca="false">SUMIFS(시도_소아과개폐업!$F$5:$F$293,시도_소아과개폐업!$A$5:$A$293,$D2208,시도_소아과개폐업!$B$5:$B$293,$B2208)</f>
        <v>-10</v>
      </c>
      <c r="AW2208" s="15" t="n">
        <f aca="false">SUMIFS(시도_소아과개폐업!$G$5:$G$293,시도_소아과개폐업!$A$5:$A$293,$D2208,시도_소아과개폐업!$B$5:$B$293,$B2208)</f>
        <v>0.48</v>
      </c>
      <c r="AX2208" s="14" t="n">
        <f aca="false">SUMIFS(시도_소아과개폐업!$H$5:$H$293,시도_소아과개폐업!$A$5:$A$293,$D2208,시도_소아과개폐업!$B$5:$B$293,$B2208)</f>
        <v>51</v>
      </c>
      <c r="AY2208" s="14" t="n">
        <f aca="false">SUMIFS(시군구_병원급!$E$5:$E$3668,시군구_병원급!$A$5:$A$3668,$A2208,시군구_병원급!$D$5:$D$3668,$D2208)</f>
        <v>1</v>
      </c>
      <c r="AZ2208" s="14" t="n">
        <f aca="false">SUMIFS(시군구_병원급!$F$5:$F$3668,시군구_병원급!$A$5:$A$3668,$A2208,시군구_병원급!$D$5:$D$3668,$D2208)</f>
        <v>1</v>
      </c>
      <c r="BA2208" s="14" t="n">
        <f aca="false">SUMIFS(시군구_병원급!$G$5:$G$3668,시군구_병원급!$A$5:$A$3668,$A2208,시군구_병원급!$D$5:$D$3668,$D2208)</f>
        <v>1</v>
      </c>
      <c r="BB2208" s="14" t="n">
        <f aca="false">SUMIFS(시군구_병원급!$H$5:$H$3668,시군구_병원급!$A$5:$A$3668,$A2208,시군구_병원급!$D$5:$D$3668,$D2208)</f>
        <v>2</v>
      </c>
      <c r="BC2208" s="16" t="n">
        <f aca="false">K2208+AY2208</f>
        <v>1</v>
      </c>
      <c r="BD2208" s="17" t="n">
        <f aca="false">IF(E2208=0,"",(K2208+AY2208)/E2208*1000)</f>
        <v>1.2531328320802</v>
      </c>
      <c r="BE2208" s="16" t="n">
        <f aca="false">AY2208-SUMIFS(시군구_병원급!$E$5:$E$3668,시군구_병원급!$A$5:$A$3668,$A2208,시군구_병원급!$D$5:$D$3668,$D2208-3)</f>
        <v>0</v>
      </c>
      <c r="BF2208" s="16" t="n">
        <f aca="false">IF(AY2208=0,1,0)</f>
        <v>0</v>
      </c>
      <c r="BG2208" s="16" t="n">
        <f aca="false">IF(K2208+AY2208=0,1,0)</f>
        <v>0</v>
      </c>
      <c r="BH2208" s="16" t="n">
        <f aca="false">AF2208+AG2208+AH2208</f>
        <v>8</v>
      </c>
      <c r="BI2208" s="18" t="n">
        <f aca="false">IF(H2208=0,"",BH2208/H2208)</f>
        <v>0.571428571428571</v>
      </c>
      <c r="BJ2208" s="16" t="n">
        <f aca="false">IF(AP2208="","",AP2208+AN2208)</f>
        <v>1</v>
      </c>
    </row>
    <row r="2209" customFormat="false" ht="15" hidden="false" customHeight="true" outlineLevel="0" collapsed="false">
      <c r="A2209" s="9" t="s">
        <v>345</v>
      </c>
      <c r="B2209" s="10" t="s">
        <v>319</v>
      </c>
      <c r="C2209" s="10" t="s">
        <v>346</v>
      </c>
      <c r="D2209" s="9" t="n">
        <v>2025</v>
      </c>
      <c r="E2209" s="11" t="n">
        <v>1303</v>
      </c>
      <c r="F2209" s="11" t="n">
        <v>215</v>
      </c>
      <c r="G2209" s="11" t="n">
        <v>221</v>
      </c>
      <c r="H2209" s="11" t="n">
        <v>19</v>
      </c>
      <c r="I2209" s="11" t="n">
        <v>1350</v>
      </c>
      <c r="J2209" s="11" t="n">
        <v>702</v>
      </c>
      <c r="K2209" s="11" t="n">
        <v>0</v>
      </c>
      <c r="L2209" s="12" t="n">
        <v>14.5817344589409</v>
      </c>
      <c r="M2209" s="12" t="n">
        <v>0</v>
      </c>
      <c r="N2209" s="13" t="n">
        <v>0.52</v>
      </c>
      <c r="O2209" s="13" t="n">
        <v>1.03607060629317</v>
      </c>
      <c r="P2209" s="13" t="n">
        <v>0.169608595548734</v>
      </c>
      <c r="Q2209" s="13" t="n">
        <v>-0.252438324727481</v>
      </c>
      <c r="R2209" s="13" t="n">
        <v>0.0231481481481481</v>
      </c>
      <c r="S2209" s="11" t="n">
        <v>0</v>
      </c>
      <c r="T2209" s="13" t="n">
        <v>-0.05</v>
      </c>
      <c r="U2209" s="13" t="n">
        <v>-0.0364025695931478</v>
      </c>
      <c r="V2209" s="11" t="n">
        <v>1</v>
      </c>
      <c r="W2209" s="13"/>
      <c r="X2209" s="11"/>
      <c r="Y2209" s="11"/>
      <c r="Z2209" s="11"/>
      <c r="AA2209" s="11"/>
      <c r="AB2209" s="10" t="s">
        <v>516</v>
      </c>
      <c r="AC2209" s="11" t="n">
        <v>5</v>
      </c>
      <c r="AD2209" s="11" t="n">
        <v>5</v>
      </c>
      <c r="AE2209" s="11" t="n">
        <v>0</v>
      </c>
      <c r="AF2209" s="11" t="n">
        <v>0</v>
      </c>
      <c r="AG2209" s="11" t="n">
        <v>9</v>
      </c>
      <c r="AH2209" s="11" t="n">
        <v>0</v>
      </c>
      <c r="AI2209" s="13" t="n">
        <v>0.263157894736842</v>
      </c>
      <c r="AJ2209" s="13" t="n">
        <v>0.263157894736842</v>
      </c>
      <c r="AK2209" s="13" t="n">
        <v>0</v>
      </c>
      <c r="AL2209" s="13" t="n">
        <v>0</v>
      </c>
      <c r="AM2209" s="13" t="n">
        <v>0.473684210526316</v>
      </c>
      <c r="AN2209" s="11" t="n">
        <v>0</v>
      </c>
      <c r="AO2209" s="13" t="n">
        <v>0</v>
      </c>
      <c r="AP2209" s="11" t="n">
        <v>1</v>
      </c>
      <c r="AQ2209" s="11" t="n">
        <v>0</v>
      </c>
      <c r="AR2209" s="13" t="n">
        <v>0.05</v>
      </c>
      <c r="AS2209" s="13" t="n">
        <v>0</v>
      </c>
      <c r="AT2209" s="14" t="n">
        <f aca="false">SUMIFS(시도_소아과개폐업!$C$5:$C$293,시도_소아과개폐업!$A$5:$A$293,$D2209,시도_소아과개폐업!$B$5:$B$293,$B2209)</f>
        <v>2</v>
      </c>
      <c r="AU2209" s="14" t="n">
        <f aca="false">SUMIFS(시도_소아과개폐업!$D$5:$D$293,시도_소아과개폐업!$A$5:$A$293,$D2209,시도_소아과개폐업!$B$5:$B$293,$B2209)</f>
        <v>12</v>
      </c>
      <c r="AV2209" s="14" t="n">
        <f aca="false">SUMIFS(시도_소아과개폐업!$F$5:$F$293,시도_소아과개폐업!$A$5:$A$293,$D2209,시도_소아과개폐업!$B$5:$B$293,$B2209)</f>
        <v>-10</v>
      </c>
      <c r="AW2209" s="15" t="n">
        <f aca="false">SUMIFS(시도_소아과개폐업!$G$5:$G$293,시도_소아과개폐업!$A$5:$A$293,$D2209,시도_소아과개폐업!$B$5:$B$293,$B2209)</f>
        <v>0.48</v>
      </c>
      <c r="AX2209" s="14" t="n">
        <f aca="false">SUMIFS(시도_소아과개폐업!$H$5:$H$293,시도_소아과개폐업!$A$5:$A$293,$D2209,시도_소아과개폐업!$B$5:$B$293,$B2209)</f>
        <v>51</v>
      </c>
      <c r="AY2209" s="14" t="n">
        <f aca="false">SUMIFS(시군구_병원급!$E$5:$E$3668,시군구_병원급!$A$5:$A$3668,$A2209,시군구_병원급!$D$5:$D$3668,$D2209)</f>
        <v>2</v>
      </c>
      <c r="AZ2209" s="14" t="n">
        <f aca="false">SUMIFS(시군구_병원급!$F$5:$F$3668,시군구_병원급!$A$5:$A$3668,$A2209,시군구_병원급!$D$5:$D$3668,$D2209)</f>
        <v>2</v>
      </c>
      <c r="BA2209" s="14" t="n">
        <f aca="false">SUMIFS(시군구_병원급!$G$5:$G$3668,시군구_병원급!$A$5:$A$3668,$A2209,시군구_병원급!$D$5:$D$3668,$D2209)</f>
        <v>3</v>
      </c>
      <c r="BB2209" s="14" t="n">
        <f aca="false">SUMIFS(시군구_병원급!$H$5:$H$3668,시군구_병원급!$A$5:$A$3668,$A2209,시군구_병원급!$D$5:$D$3668,$D2209)</f>
        <v>5</v>
      </c>
      <c r="BC2209" s="16" t="n">
        <f aca="false">K2209+AY2209</f>
        <v>2</v>
      </c>
      <c r="BD2209" s="17" t="n">
        <f aca="false">IF(E2209=0,"",(K2209+AY2209)/E2209*1000)</f>
        <v>1.53491941673062</v>
      </c>
      <c r="BE2209" s="16" t="n">
        <f aca="false">AY2209-SUMIFS(시군구_병원급!$E$5:$E$3668,시군구_병원급!$A$5:$A$3668,$A2209,시군구_병원급!$D$5:$D$3668,$D2209-3)</f>
        <v>0</v>
      </c>
      <c r="BF2209" s="16" t="n">
        <f aca="false">IF(AY2209=0,1,0)</f>
        <v>0</v>
      </c>
      <c r="BG2209" s="16" t="n">
        <f aca="false">IF(K2209+AY2209=0,1,0)</f>
        <v>0</v>
      </c>
      <c r="BH2209" s="16" t="n">
        <f aca="false">AF2209+AG2209+AH2209</f>
        <v>9</v>
      </c>
      <c r="BI2209" s="18" t="n">
        <f aca="false">IF(H2209=0,"",BH2209/H2209)</f>
        <v>0.473684210526316</v>
      </c>
      <c r="BJ2209" s="16" t="n">
        <f aca="false">IF(AP2209="","",AP2209+AN2209)</f>
        <v>1</v>
      </c>
    </row>
    <row r="2210" customFormat="false" ht="15" hidden="false" customHeight="true" outlineLevel="0" collapsed="false">
      <c r="A2210" s="9" t="s">
        <v>347</v>
      </c>
      <c r="B2210" s="10" t="s">
        <v>319</v>
      </c>
      <c r="C2210" s="10" t="s">
        <v>348</v>
      </c>
      <c r="D2210" s="9" t="n">
        <v>2025</v>
      </c>
      <c r="E2210" s="11" t="n">
        <v>1033</v>
      </c>
      <c r="F2210" s="11" t="n">
        <v>169</v>
      </c>
      <c r="G2210" s="11" t="n">
        <v>183</v>
      </c>
      <c r="H2210" s="11" t="n">
        <v>34</v>
      </c>
      <c r="I2210" s="11" t="n">
        <v>1893</v>
      </c>
      <c r="J2210" s="11" t="n">
        <v>867</v>
      </c>
      <c r="K2210" s="11" t="n">
        <v>0</v>
      </c>
      <c r="L2210" s="12" t="n">
        <v>32.9138431752178</v>
      </c>
      <c r="M2210" s="12" t="n">
        <v>0</v>
      </c>
      <c r="N2210" s="13" t="n">
        <v>0.458003169572108</v>
      </c>
      <c r="O2210" s="13" t="n">
        <v>1.8325266214908</v>
      </c>
      <c r="P2210" s="13" t="n">
        <v>0.177153920619555</v>
      </c>
      <c r="Q2210" s="13" t="n">
        <v>-0.300135501355014</v>
      </c>
      <c r="R2210" s="13" t="n">
        <v>0.0397727272727273</v>
      </c>
      <c r="S2210" s="11" t="n">
        <v>0</v>
      </c>
      <c r="T2210" s="13" t="n">
        <v>0.0303030303030303</v>
      </c>
      <c r="U2210" s="13" t="n">
        <v>0.00960000000000005</v>
      </c>
      <c r="V2210" s="11" t="n">
        <v>1</v>
      </c>
      <c r="W2210" s="13"/>
      <c r="X2210" s="11"/>
      <c r="Y2210" s="11"/>
      <c r="Z2210" s="11"/>
      <c r="AA2210" s="11"/>
      <c r="AB2210" s="10" t="s">
        <v>516</v>
      </c>
      <c r="AC2210" s="11" t="n">
        <v>6</v>
      </c>
      <c r="AD2210" s="11" t="n">
        <v>4</v>
      </c>
      <c r="AE2210" s="11" t="n">
        <v>4</v>
      </c>
      <c r="AF2210" s="11" t="n">
        <v>3</v>
      </c>
      <c r="AG2210" s="11" t="n">
        <v>17</v>
      </c>
      <c r="AH2210" s="11" t="n">
        <v>0</v>
      </c>
      <c r="AI2210" s="13" t="n">
        <v>0.176470588235294</v>
      </c>
      <c r="AJ2210" s="13" t="n">
        <v>0.117647058823529</v>
      </c>
      <c r="AK2210" s="13" t="n">
        <v>0.117647058823529</v>
      </c>
      <c r="AL2210" s="13" t="n">
        <v>0.0882352941176471</v>
      </c>
      <c r="AM2210" s="13" t="n">
        <v>0.5</v>
      </c>
      <c r="AN2210" s="11" t="n">
        <v>0</v>
      </c>
      <c r="AO2210" s="13" t="n">
        <v>0</v>
      </c>
      <c r="AP2210" s="11" t="n">
        <v>0</v>
      </c>
      <c r="AQ2210" s="11" t="n">
        <v>0</v>
      </c>
      <c r="AR2210" s="13" t="n">
        <v>0</v>
      </c>
      <c r="AS2210" s="13" t="n">
        <v>0</v>
      </c>
      <c r="AT2210" s="14" t="n">
        <f aca="false">SUMIFS(시도_소아과개폐업!$C$5:$C$293,시도_소아과개폐업!$A$5:$A$293,$D2210,시도_소아과개폐업!$B$5:$B$293,$B2210)</f>
        <v>2</v>
      </c>
      <c r="AU2210" s="14" t="n">
        <f aca="false">SUMIFS(시도_소아과개폐업!$D$5:$D$293,시도_소아과개폐업!$A$5:$A$293,$D2210,시도_소아과개폐업!$B$5:$B$293,$B2210)</f>
        <v>12</v>
      </c>
      <c r="AV2210" s="14" t="n">
        <f aca="false">SUMIFS(시도_소아과개폐업!$F$5:$F$293,시도_소아과개폐업!$A$5:$A$293,$D2210,시도_소아과개폐업!$B$5:$B$293,$B2210)</f>
        <v>-10</v>
      </c>
      <c r="AW2210" s="15" t="n">
        <f aca="false">SUMIFS(시도_소아과개폐업!$G$5:$G$293,시도_소아과개폐업!$A$5:$A$293,$D2210,시도_소아과개폐업!$B$5:$B$293,$B2210)</f>
        <v>0.48</v>
      </c>
      <c r="AX2210" s="14" t="n">
        <f aca="false">SUMIFS(시도_소아과개폐업!$H$5:$H$293,시도_소아과개폐업!$A$5:$A$293,$D2210,시도_소아과개폐업!$B$5:$B$293,$B2210)</f>
        <v>51</v>
      </c>
      <c r="AY2210" s="14" t="n">
        <f aca="false">SUMIFS(시군구_병원급!$E$5:$E$3668,시군구_병원급!$A$5:$A$3668,$A2210,시군구_병원급!$D$5:$D$3668,$D2210)</f>
        <v>1</v>
      </c>
      <c r="AZ2210" s="14" t="n">
        <f aca="false">SUMIFS(시군구_병원급!$F$5:$F$3668,시군구_병원급!$A$5:$A$3668,$A2210,시군구_병원급!$D$5:$D$3668,$D2210)</f>
        <v>0</v>
      </c>
      <c r="BA2210" s="14" t="n">
        <f aca="false">SUMIFS(시군구_병원급!$G$5:$G$3668,시군구_병원급!$A$5:$A$3668,$A2210,시군구_병원급!$D$5:$D$3668,$D2210)</f>
        <v>2</v>
      </c>
      <c r="BB2210" s="14" t="n">
        <f aca="false">SUMIFS(시군구_병원급!$H$5:$H$3668,시군구_병원급!$A$5:$A$3668,$A2210,시군구_병원급!$D$5:$D$3668,$D2210)</f>
        <v>3</v>
      </c>
      <c r="BC2210" s="16" t="n">
        <f aca="false">K2210+AY2210</f>
        <v>1</v>
      </c>
      <c r="BD2210" s="17" t="n">
        <f aca="false">IF(E2210=0,"",(K2210+AY2210)/E2210*1000)</f>
        <v>0.968054211035818</v>
      </c>
      <c r="BE2210" s="16" t="n">
        <f aca="false">AY2210-SUMIFS(시군구_병원급!$E$5:$E$3668,시군구_병원급!$A$5:$A$3668,$A2210,시군구_병원급!$D$5:$D$3668,$D2210-3)</f>
        <v>0</v>
      </c>
      <c r="BF2210" s="16" t="n">
        <f aca="false">IF(AY2210=0,1,0)</f>
        <v>0</v>
      </c>
      <c r="BG2210" s="16" t="n">
        <f aca="false">IF(K2210+AY2210=0,1,0)</f>
        <v>0</v>
      </c>
      <c r="BH2210" s="16" t="n">
        <f aca="false">AF2210+AG2210+AH2210</f>
        <v>20</v>
      </c>
      <c r="BI2210" s="18" t="n">
        <f aca="false">IF(H2210=0,"",BH2210/H2210)</f>
        <v>0.588235294117647</v>
      </c>
      <c r="BJ2210" s="16" t="n">
        <f aca="false">IF(AP2210="","",AP2210+AN2210)</f>
        <v>0</v>
      </c>
    </row>
    <row r="2211" customFormat="false" ht="15" hidden="false" customHeight="true" outlineLevel="0" collapsed="false">
      <c r="A2211" s="9" t="s">
        <v>349</v>
      </c>
      <c r="B2211" s="10" t="s">
        <v>319</v>
      </c>
      <c r="C2211" s="10" t="s">
        <v>350</v>
      </c>
      <c r="D2211" s="9" t="n">
        <v>2025</v>
      </c>
      <c r="E2211" s="11" t="n">
        <v>3801</v>
      </c>
      <c r="F2211" s="11" t="n">
        <v>632</v>
      </c>
      <c r="G2211" s="11" t="n">
        <v>603</v>
      </c>
      <c r="H2211" s="11" t="n">
        <v>56</v>
      </c>
      <c r="I2211" s="11" t="n">
        <v>2454</v>
      </c>
      <c r="J2211" s="11" t="n">
        <v>1913</v>
      </c>
      <c r="K2211" s="11" t="n">
        <v>1</v>
      </c>
      <c r="L2211" s="12" t="n">
        <v>14.7329650092081</v>
      </c>
      <c r="M2211" s="12" t="n">
        <v>0.263088660878716</v>
      </c>
      <c r="N2211" s="13" t="n">
        <v>0.779543602281989</v>
      </c>
      <c r="O2211" s="13" t="n">
        <v>0.645619573796369</v>
      </c>
      <c r="P2211" s="13" t="n">
        <v>0.158642462509866</v>
      </c>
      <c r="Q2211" s="13" t="n">
        <v>0.0517432208079691</v>
      </c>
      <c r="R2211" s="13" t="n">
        <v>0.210843373493976</v>
      </c>
      <c r="S2211" s="11" t="n">
        <v>0</v>
      </c>
      <c r="T2211" s="13" t="n">
        <v>0.0566037735849057</v>
      </c>
      <c r="U2211" s="13" t="n">
        <v>0.0887311446317658</v>
      </c>
      <c r="V2211" s="11" t="n">
        <v>0</v>
      </c>
      <c r="W2211" s="13"/>
      <c r="X2211" s="11"/>
      <c r="Y2211" s="11"/>
      <c r="Z2211" s="11"/>
      <c r="AA2211" s="11"/>
      <c r="AB2211" s="10" t="s">
        <v>516</v>
      </c>
      <c r="AC2211" s="11" t="n">
        <v>10</v>
      </c>
      <c r="AD2211" s="11" t="n">
        <v>22</v>
      </c>
      <c r="AE2211" s="11" t="n">
        <v>12</v>
      </c>
      <c r="AF2211" s="11" t="n">
        <v>3</v>
      </c>
      <c r="AG2211" s="11" t="n">
        <v>9</v>
      </c>
      <c r="AH2211" s="11" t="n">
        <v>0</v>
      </c>
      <c r="AI2211" s="13" t="n">
        <v>0.178571428571429</v>
      </c>
      <c r="AJ2211" s="13" t="n">
        <v>0.392857142857143</v>
      </c>
      <c r="AK2211" s="13" t="n">
        <v>0.214285714285714</v>
      </c>
      <c r="AL2211" s="13" t="n">
        <v>0.0535714285714286</v>
      </c>
      <c r="AM2211" s="13" t="n">
        <v>0.160714285714286</v>
      </c>
      <c r="AN2211" s="11" t="n">
        <v>2</v>
      </c>
      <c r="AO2211" s="13" t="n">
        <v>0.0344827586206897</v>
      </c>
      <c r="AP2211" s="11" t="n">
        <v>2</v>
      </c>
      <c r="AQ2211" s="11" t="n">
        <v>5</v>
      </c>
      <c r="AR2211" s="13" t="n">
        <v>0.0363636363636364</v>
      </c>
      <c r="AS2211" s="13" t="n">
        <v>0.0909090909090909</v>
      </c>
      <c r="AT2211" s="14" t="n">
        <f aca="false">SUMIFS(시도_소아과개폐업!$C$5:$C$293,시도_소아과개폐업!$A$5:$A$293,$D2211,시도_소아과개폐업!$B$5:$B$293,$B2211)</f>
        <v>2</v>
      </c>
      <c r="AU2211" s="14" t="n">
        <f aca="false">SUMIFS(시도_소아과개폐업!$D$5:$D$293,시도_소아과개폐업!$A$5:$A$293,$D2211,시도_소아과개폐업!$B$5:$B$293,$B2211)</f>
        <v>12</v>
      </c>
      <c r="AV2211" s="14" t="n">
        <f aca="false">SUMIFS(시도_소아과개폐업!$F$5:$F$293,시도_소아과개폐업!$A$5:$A$293,$D2211,시도_소아과개폐업!$B$5:$B$293,$B2211)</f>
        <v>-10</v>
      </c>
      <c r="AW2211" s="15" t="n">
        <f aca="false">SUMIFS(시도_소아과개폐업!$G$5:$G$293,시도_소아과개폐업!$A$5:$A$293,$D2211,시도_소아과개폐업!$B$5:$B$293,$B2211)</f>
        <v>0.48</v>
      </c>
      <c r="AX2211" s="14" t="n">
        <f aca="false">SUMIFS(시도_소아과개폐업!$H$5:$H$293,시도_소아과개폐업!$A$5:$A$293,$D2211,시도_소아과개폐업!$B$5:$B$293,$B2211)</f>
        <v>51</v>
      </c>
      <c r="AY2211" s="14" t="n">
        <f aca="false">SUMIFS(시군구_병원급!$E$5:$E$3668,시군구_병원급!$A$5:$A$3668,$A2211,시군구_병원급!$D$5:$D$3668,$D2211)</f>
        <v>1</v>
      </c>
      <c r="AZ2211" s="14" t="n">
        <f aca="false">SUMIFS(시군구_병원급!$F$5:$F$3668,시군구_병원급!$A$5:$A$3668,$A2211,시군구_병원급!$D$5:$D$3668,$D2211)</f>
        <v>1</v>
      </c>
      <c r="BA2211" s="14" t="n">
        <f aca="false">SUMIFS(시군구_병원급!$G$5:$G$3668,시군구_병원급!$A$5:$A$3668,$A2211,시군구_병원급!$D$5:$D$3668,$D2211)</f>
        <v>2</v>
      </c>
      <c r="BB2211" s="14" t="n">
        <f aca="false">SUMIFS(시군구_병원급!$H$5:$H$3668,시군구_병원급!$A$5:$A$3668,$A2211,시군구_병원급!$D$5:$D$3668,$D2211)</f>
        <v>9</v>
      </c>
      <c r="BC2211" s="16" t="n">
        <f aca="false">K2211+AY2211</f>
        <v>2</v>
      </c>
      <c r="BD2211" s="17" t="n">
        <f aca="false">IF(E2211=0,"",(K2211+AY2211)/E2211*1000)</f>
        <v>0.526177321757432</v>
      </c>
      <c r="BE2211" s="16" t="n">
        <f aca="false">AY2211-SUMIFS(시군구_병원급!$E$5:$E$3668,시군구_병원급!$A$5:$A$3668,$A2211,시군구_병원급!$D$5:$D$3668,$D2211-3)</f>
        <v>0</v>
      </c>
      <c r="BF2211" s="16" t="n">
        <f aca="false">IF(AY2211=0,1,0)</f>
        <v>0</v>
      </c>
      <c r="BG2211" s="16" t="n">
        <f aca="false">IF(K2211+AY2211=0,1,0)</f>
        <v>0</v>
      </c>
      <c r="BH2211" s="16" t="n">
        <f aca="false">AF2211+AG2211+AH2211</f>
        <v>12</v>
      </c>
      <c r="BI2211" s="18" t="n">
        <f aca="false">IF(H2211=0,"",BH2211/H2211)</f>
        <v>0.214285714285714</v>
      </c>
      <c r="BJ2211" s="16" t="n">
        <f aca="false">IF(AP2211="","",AP2211+AN2211)</f>
        <v>4</v>
      </c>
    </row>
    <row r="2212" customFormat="false" ht="15" hidden="false" customHeight="true" outlineLevel="0" collapsed="false">
      <c r="A2212" s="9" t="s">
        <v>351</v>
      </c>
      <c r="B2212" s="10" t="s">
        <v>319</v>
      </c>
      <c r="C2212" s="10" t="s">
        <v>352</v>
      </c>
      <c r="D2212" s="9" t="n">
        <v>2025</v>
      </c>
      <c r="E2212" s="11" t="n">
        <v>515</v>
      </c>
      <c r="F2212" s="11" t="n">
        <v>110</v>
      </c>
      <c r="G2212" s="11" t="n">
        <v>115</v>
      </c>
      <c r="H2212" s="11" t="n">
        <v>10</v>
      </c>
      <c r="I2212" s="11" t="n">
        <v>692</v>
      </c>
      <c r="J2212" s="11" t="n">
        <v>259</v>
      </c>
      <c r="K2212" s="11" t="n">
        <v>0</v>
      </c>
      <c r="L2212" s="12" t="n">
        <v>19.4174757281553</v>
      </c>
      <c r="M2212" s="12" t="n">
        <v>0</v>
      </c>
      <c r="N2212" s="13" t="n">
        <v>0.374277456647399</v>
      </c>
      <c r="O2212" s="13" t="n">
        <v>1.34368932038835</v>
      </c>
      <c r="P2212" s="13" t="n">
        <v>0.223300970873786</v>
      </c>
      <c r="Q2212" s="13" t="n">
        <v>-0.0964912280701754</v>
      </c>
      <c r="R2212" s="13" t="n">
        <v>0.575342465753425</v>
      </c>
      <c r="S2212" s="11" t="n">
        <v>0</v>
      </c>
      <c r="T2212" s="13" t="n">
        <v>-0.0909090909090909</v>
      </c>
      <c r="U2212" s="13" t="n">
        <v>-0.102464332036316</v>
      </c>
      <c r="V2212" s="11" t="n">
        <v>1</v>
      </c>
      <c r="W2212" s="13"/>
      <c r="X2212" s="11"/>
      <c r="Y2212" s="11"/>
      <c r="Z2212" s="11"/>
      <c r="AA2212" s="11"/>
      <c r="AB2212" s="10" t="s">
        <v>516</v>
      </c>
      <c r="AC2212" s="11" t="n">
        <v>2</v>
      </c>
      <c r="AD2212" s="11" t="n">
        <v>0</v>
      </c>
      <c r="AE2212" s="11" t="n">
        <v>1</v>
      </c>
      <c r="AF2212" s="11" t="n">
        <v>0</v>
      </c>
      <c r="AG2212" s="11" t="n">
        <v>7</v>
      </c>
      <c r="AH2212" s="11" t="n">
        <v>0</v>
      </c>
      <c r="AI2212" s="13" t="n">
        <v>0.2</v>
      </c>
      <c r="AJ2212" s="13" t="n">
        <v>0</v>
      </c>
      <c r="AK2212" s="13" t="n">
        <v>0.1</v>
      </c>
      <c r="AL2212" s="13" t="n">
        <v>0</v>
      </c>
      <c r="AM2212" s="13" t="n">
        <v>0.7</v>
      </c>
      <c r="AN2212" s="11" t="n">
        <v>1</v>
      </c>
      <c r="AO2212" s="13" t="n">
        <v>0.0909090909090909</v>
      </c>
      <c r="AP2212" s="11" t="n">
        <v>1</v>
      </c>
      <c r="AQ2212" s="11" t="n">
        <v>0</v>
      </c>
      <c r="AR2212" s="13" t="n">
        <v>0.0833333333333333</v>
      </c>
      <c r="AS2212" s="13" t="n">
        <v>0</v>
      </c>
      <c r="AT2212" s="14" t="n">
        <f aca="false">SUMIFS(시도_소아과개폐업!$C$5:$C$293,시도_소아과개폐업!$A$5:$A$293,$D2212,시도_소아과개폐업!$B$5:$B$293,$B2212)</f>
        <v>2</v>
      </c>
      <c r="AU2212" s="14" t="n">
        <f aca="false">SUMIFS(시도_소아과개폐업!$D$5:$D$293,시도_소아과개폐업!$A$5:$A$293,$D2212,시도_소아과개폐업!$B$5:$B$293,$B2212)</f>
        <v>12</v>
      </c>
      <c r="AV2212" s="14" t="n">
        <f aca="false">SUMIFS(시도_소아과개폐업!$F$5:$F$293,시도_소아과개폐업!$A$5:$A$293,$D2212,시도_소아과개폐업!$B$5:$B$293,$B2212)</f>
        <v>-10</v>
      </c>
      <c r="AW2212" s="15" t="n">
        <f aca="false">SUMIFS(시도_소아과개폐업!$G$5:$G$293,시도_소아과개폐업!$A$5:$A$293,$D2212,시도_소아과개폐업!$B$5:$B$293,$B2212)</f>
        <v>0.48</v>
      </c>
      <c r="AX2212" s="14" t="n">
        <f aca="false">SUMIFS(시도_소아과개폐업!$H$5:$H$293,시도_소아과개폐업!$A$5:$A$293,$D2212,시도_소아과개폐업!$B$5:$B$293,$B2212)</f>
        <v>51</v>
      </c>
      <c r="AY2212" s="14" t="n">
        <f aca="false">SUMIFS(시군구_병원급!$E$5:$E$3668,시군구_병원급!$A$5:$A$3668,$A2212,시군구_병원급!$D$5:$D$3668,$D2212)</f>
        <v>0</v>
      </c>
      <c r="AZ2212" s="14" t="n">
        <f aca="false">SUMIFS(시군구_병원급!$F$5:$F$3668,시군구_병원급!$A$5:$A$3668,$A2212,시군구_병원급!$D$5:$D$3668,$D2212)</f>
        <v>0</v>
      </c>
      <c r="BA2212" s="14" t="n">
        <f aca="false">SUMIFS(시군구_병원급!$G$5:$G$3668,시군구_병원급!$A$5:$A$3668,$A2212,시군구_병원급!$D$5:$D$3668,$D2212)</f>
        <v>2</v>
      </c>
      <c r="BB2212" s="14" t="n">
        <f aca="false">SUMIFS(시군구_병원급!$H$5:$H$3668,시군구_병원급!$A$5:$A$3668,$A2212,시군구_병원급!$D$5:$D$3668,$D2212)</f>
        <v>4</v>
      </c>
      <c r="BC2212" s="16" t="n">
        <f aca="false">K2212+AY2212</f>
        <v>0</v>
      </c>
      <c r="BD2212" s="17" t="n">
        <f aca="false">IF(E2212=0,"",(K2212+AY2212)/E2212*1000)</f>
        <v>0</v>
      </c>
      <c r="BE2212" s="16" t="n">
        <f aca="false">AY2212-SUMIFS(시군구_병원급!$E$5:$E$3668,시군구_병원급!$A$5:$A$3668,$A2212,시군구_병원급!$D$5:$D$3668,$D2212-3)</f>
        <v>0</v>
      </c>
      <c r="BF2212" s="16" t="n">
        <f aca="false">IF(AY2212=0,1,0)</f>
        <v>1</v>
      </c>
      <c r="BG2212" s="16" t="n">
        <f aca="false">IF(K2212+AY2212=0,1,0)</f>
        <v>1</v>
      </c>
      <c r="BH2212" s="16" t="n">
        <f aca="false">AF2212+AG2212+AH2212</f>
        <v>7</v>
      </c>
      <c r="BI2212" s="18" t="n">
        <f aca="false">IF(H2212=0,"",BH2212/H2212)</f>
        <v>0.7</v>
      </c>
      <c r="BJ2212" s="16" t="n">
        <f aca="false">IF(AP2212="","",AP2212+AN2212)</f>
        <v>2</v>
      </c>
    </row>
    <row r="2213" customFormat="false" ht="15" hidden="false" customHeight="true" outlineLevel="0" collapsed="false">
      <c r="A2213" s="9" t="s">
        <v>353</v>
      </c>
      <c r="B2213" s="10" t="s">
        <v>319</v>
      </c>
      <c r="C2213" s="10" t="s">
        <v>354</v>
      </c>
      <c r="D2213" s="9" t="n">
        <v>2025</v>
      </c>
      <c r="E2213" s="11" t="n">
        <v>2182</v>
      </c>
      <c r="F2213" s="11" t="n">
        <v>408</v>
      </c>
      <c r="G2213" s="11" t="n">
        <v>420</v>
      </c>
      <c r="H2213" s="11" t="n">
        <v>16</v>
      </c>
      <c r="I2213" s="11" t="n">
        <v>1243</v>
      </c>
      <c r="J2213" s="11" t="n">
        <v>817</v>
      </c>
      <c r="K2213" s="11" t="n">
        <v>0</v>
      </c>
      <c r="L2213" s="12" t="n">
        <v>7.33272227314391</v>
      </c>
      <c r="M2213" s="12" t="n">
        <v>0</v>
      </c>
      <c r="N2213" s="13" t="n">
        <v>0.65728077232502</v>
      </c>
      <c r="O2213" s="13" t="n">
        <v>0.569660861594867</v>
      </c>
      <c r="P2213" s="13" t="n">
        <v>0.192483959670028</v>
      </c>
      <c r="Q2213" s="13" t="n">
        <v>-0.0492374727668845</v>
      </c>
      <c r="R2213" s="13" t="n">
        <v>0.0687022900763359</v>
      </c>
      <c r="S2213" s="11" t="n">
        <v>0</v>
      </c>
      <c r="T2213" s="13" t="n">
        <v>0</v>
      </c>
      <c r="U2213" s="13" t="n">
        <v>0</v>
      </c>
      <c r="V2213" s="11" t="n">
        <v>1</v>
      </c>
      <c r="W2213" s="13"/>
      <c r="X2213" s="11"/>
      <c r="Y2213" s="11"/>
      <c r="Z2213" s="11"/>
      <c r="AA2213" s="11"/>
      <c r="AB2213" s="10" t="s">
        <v>516</v>
      </c>
      <c r="AC2213" s="11" t="n">
        <v>2</v>
      </c>
      <c r="AD2213" s="11" t="n">
        <v>2</v>
      </c>
      <c r="AE2213" s="11" t="n">
        <v>2</v>
      </c>
      <c r="AF2213" s="11" t="n">
        <v>1</v>
      </c>
      <c r="AG2213" s="11" t="n">
        <v>9</v>
      </c>
      <c r="AH2213" s="11" t="n">
        <v>0</v>
      </c>
      <c r="AI2213" s="13" t="n">
        <v>0.125</v>
      </c>
      <c r="AJ2213" s="13" t="n">
        <v>0.125</v>
      </c>
      <c r="AK2213" s="13" t="n">
        <v>0.125</v>
      </c>
      <c r="AL2213" s="13" t="n">
        <v>0.0625</v>
      </c>
      <c r="AM2213" s="13" t="n">
        <v>0.5625</v>
      </c>
      <c r="AN2213" s="11" t="n">
        <v>0</v>
      </c>
      <c r="AO2213" s="13" t="n">
        <v>0</v>
      </c>
      <c r="AP2213" s="11" t="n">
        <v>1</v>
      </c>
      <c r="AQ2213" s="11" t="n">
        <v>1</v>
      </c>
      <c r="AR2213" s="13" t="n">
        <v>0.0625</v>
      </c>
      <c r="AS2213" s="13" t="n">
        <v>0.0625</v>
      </c>
      <c r="AT2213" s="14" t="n">
        <f aca="false">SUMIFS(시도_소아과개폐업!$C$5:$C$293,시도_소아과개폐업!$A$5:$A$293,$D2213,시도_소아과개폐업!$B$5:$B$293,$B2213)</f>
        <v>2</v>
      </c>
      <c r="AU2213" s="14" t="n">
        <f aca="false">SUMIFS(시도_소아과개폐업!$D$5:$D$293,시도_소아과개폐업!$A$5:$A$293,$D2213,시도_소아과개폐업!$B$5:$B$293,$B2213)</f>
        <v>12</v>
      </c>
      <c r="AV2213" s="14" t="n">
        <f aca="false">SUMIFS(시도_소아과개폐업!$F$5:$F$293,시도_소아과개폐업!$A$5:$A$293,$D2213,시도_소아과개폐업!$B$5:$B$293,$B2213)</f>
        <v>-10</v>
      </c>
      <c r="AW2213" s="15" t="n">
        <f aca="false">SUMIFS(시도_소아과개폐업!$G$5:$G$293,시도_소아과개폐업!$A$5:$A$293,$D2213,시도_소아과개폐업!$B$5:$B$293,$B2213)</f>
        <v>0.48</v>
      </c>
      <c r="AX2213" s="14" t="n">
        <f aca="false">SUMIFS(시도_소아과개폐업!$H$5:$H$293,시도_소아과개폐업!$A$5:$A$293,$D2213,시도_소아과개폐업!$B$5:$B$293,$B2213)</f>
        <v>51</v>
      </c>
      <c r="AY2213" s="14" t="n">
        <f aca="false">SUMIFS(시군구_병원급!$E$5:$E$3668,시군구_병원급!$A$5:$A$3668,$A2213,시군구_병원급!$D$5:$D$3668,$D2213)</f>
        <v>2</v>
      </c>
      <c r="AZ2213" s="14" t="n">
        <f aca="false">SUMIFS(시군구_병원급!$F$5:$F$3668,시군구_병원급!$A$5:$A$3668,$A2213,시군구_병원급!$D$5:$D$3668,$D2213)</f>
        <v>2</v>
      </c>
      <c r="BA2213" s="14" t="n">
        <f aca="false">SUMIFS(시군구_병원급!$G$5:$G$3668,시군구_병원급!$A$5:$A$3668,$A2213,시군구_병원급!$D$5:$D$3668,$D2213)</f>
        <v>2</v>
      </c>
      <c r="BB2213" s="14" t="n">
        <f aca="false">SUMIFS(시군구_병원급!$H$5:$H$3668,시군구_병원급!$A$5:$A$3668,$A2213,시군구_병원급!$D$5:$D$3668,$D2213)</f>
        <v>4</v>
      </c>
      <c r="BC2213" s="16" t="n">
        <f aca="false">K2213+AY2213</f>
        <v>2</v>
      </c>
      <c r="BD2213" s="17" t="n">
        <f aca="false">IF(E2213=0,"",(K2213+AY2213)/E2213*1000)</f>
        <v>0.916590284142988</v>
      </c>
      <c r="BE2213" s="16" t="n">
        <f aca="false">AY2213-SUMIFS(시군구_병원급!$E$5:$E$3668,시군구_병원급!$A$5:$A$3668,$A2213,시군구_병원급!$D$5:$D$3668,$D2213-3)</f>
        <v>0</v>
      </c>
      <c r="BF2213" s="16" t="n">
        <f aca="false">IF(AY2213=0,1,0)</f>
        <v>0</v>
      </c>
      <c r="BG2213" s="16" t="n">
        <f aca="false">IF(K2213+AY2213=0,1,0)</f>
        <v>0</v>
      </c>
      <c r="BH2213" s="16" t="n">
        <f aca="false">AF2213+AG2213+AH2213</f>
        <v>10</v>
      </c>
      <c r="BI2213" s="18" t="n">
        <f aca="false">IF(H2213=0,"",BH2213/H2213)</f>
        <v>0.625</v>
      </c>
      <c r="BJ2213" s="16" t="n">
        <f aca="false">IF(AP2213="","",AP2213+AN2213)</f>
        <v>1</v>
      </c>
    </row>
    <row r="2214" customFormat="false" ht="15" hidden="false" customHeight="true" outlineLevel="0" collapsed="false">
      <c r="A2214" s="9" t="s">
        <v>355</v>
      </c>
      <c r="B2214" s="10" t="s">
        <v>319</v>
      </c>
      <c r="C2214" s="10" t="s">
        <v>356</v>
      </c>
      <c r="D2214" s="9" t="n">
        <v>2025</v>
      </c>
      <c r="E2214" s="11" t="n">
        <v>1021</v>
      </c>
      <c r="F2214" s="11" t="n">
        <v>243</v>
      </c>
      <c r="G2214" s="11" t="n">
        <v>261</v>
      </c>
      <c r="H2214" s="11" t="n">
        <v>11</v>
      </c>
      <c r="I2214" s="11" t="n">
        <v>708</v>
      </c>
      <c r="J2214" s="11" t="n">
        <v>386</v>
      </c>
      <c r="K2214" s="11" t="n">
        <v>0</v>
      </c>
      <c r="L2214" s="12" t="n">
        <v>10.7737512242899</v>
      </c>
      <c r="M2214" s="12" t="n">
        <v>0</v>
      </c>
      <c r="N2214" s="13" t="n">
        <v>0.545197740112994</v>
      </c>
      <c r="O2214" s="13" t="n">
        <v>0.693437806072478</v>
      </c>
      <c r="P2214" s="13" t="n">
        <v>0.255631733594515</v>
      </c>
      <c r="Q2214" s="13" t="n">
        <v>-0.0493482309124768</v>
      </c>
      <c r="R2214" s="13" t="n">
        <v>1.07142857142857</v>
      </c>
      <c r="S2214" s="11" t="n">
        <v>0</v>
      </c>
      <c r="T2214" s="13" t="n">
        <v>-0.153846153846154</v>
      </c>
      <c r="U2214" s="13" t="n">
        <v>-0.143893591293833</v>
      </c>
      <c r="V2214" s="11" t="n">
        <v>1</v>
      </c>
      <c r="W2214" s="13"/>
      <c r="X2214" s="11"/>
      <c r="Y2214" s="11"/>
      <c r="Z2214" s="11"/>
      <c r="AA2214" s="11"/>
      <c r="AB2214" s="10" t="s">
        <v>516</v>
      </c>
      <c r="AC2214" s="11" t="n">
        <v>6</v>
      </c>
      <c r="AD2214" s="11" t="n">
        <v>0</v>
      </c>
      <c r="AE2214" s="11" t="n">
        <v>1</v>
      </c>
      <c r="AF2214" s="11" t="n">
        <v>1</v>
      </c>
      <c r="AG2214" s="11" t="n">
        <v>3</v>
      </c>
      <c r="AH2214" s="11" t="n">
        <v>0</v>
      </c>
      <c r="AI2214" s="13" t="n">
        <v>0.545454545454545</v>
      </c>
      <c r="AJ2214" s="13" t="n">
        <v>0</v>
      </c>
      <c r="AK2214" s="13" t="n">
        <v>0.0909090909090909</v>
      </c>
      <c r="AL2214" s="13" t="n">
        <v>0.0909090909090909</v>
      </c>
      <c r="AM2214" s="13" t="n">
        <v>0.272727272727273</v>
      </c>
      <c r="AN2214" s="11" t="n">
        <v>1</v>
      </c>
      <c r="AO2214" s="13" t="n">
        <v>0.0833333333333333</v>
      </c>
      <c r="AP2214" s="11" t="n">
        <v>2</v>
      </c>
      <c r="AQ2214" s="11" t="n">
        <v>1</v>
      </c>
      <c r="AR2214" s="13" t="n">
        <v>0.153846153846154</v>
      </c>
      <c r="AS2214" s="13" t="n">
        <v>0.0769230769230769</v>
      </c>
      <c r="AT2214" s="14" t="n">
        <f aca="false">SUMIFS(시도_소아과개폐업!$C$5:$C$293,시도_소아과개폐업!$A$5:$A$293,$D2214,시도_소아과개폐업!$B$5:$B$293,$B2214)</f>
        <v>2</v>
      </c>
      <c r="AU2214" s="14" t="n">
        <f aca="false">SUMIFS(시도_소아과개폐업!$D$5:$D$293,시도_소아과개폐업!$A$5:$A$293,$D2214,시도_소아과개폐업!$B$5:$B$293,$B2214)</f>
        <v>12</v>
      </c>
      <c r="AV2214" s="14" t="n">
        <f aca="false">SUMIFS(시도_소아과개폐업!$F$5:$F$293,시도_소아과개폐업!$A$5:$A$293,$D2214,시도_소아과개폐업!$B$5:$B$293,$B2214)</f>
        <v>-10</v>
      </c>
      <c r="AW2214" s="15" t="n">
        <f aca="false">SUMIFS(시도_소아과개폐업!$G$5:$G$293,시도_소아과개폐업!$A$5:$A$293,$D2214,시도_소아과개폐업!$B$5:$B$293,$B2214)</f>
        <v>0.48</v>
      </c>
      <c r="AX2214" s="14" t="n">
        <f aca="false">SUMIFS(시도_소아과개폐업!$H$5:$H$293,시도_소아과개폐업!$A$5:$A$293,$D2214,시도_소아과개폐업!$B$5:$B$293,$B2214)</f>
        <v>51</v>
      </c>
      <c r="AY2214" s="14" t="n">
        <f aca="false">SUMIFS(시군구_병원급!$E$5:$E$3668,시군구_병원급!$A$5:$A$3668,$A2214,시군구_병원급!$D$5:$D$3668,$D2214)</f>
        <v>1</v>
      </c>
      <c r="AZ2214" s="14" t="n">
        <f aca="false">SUMIFS(시군구_병원급!$F$5:$F$3668,시군구_병원급!$A$5:$A$3668,$A2214,시군구_병원급!$D$5:$D$3668,$D2214)</f>
        <v>0</v>
      </c>
      <c r="BA2214" s="14" t="n">
        <f aca="false">SUMIFS(시군구_병원급!$G$5:$G$3668,시군구_병원급!$A$5:$A$3668,$A2214,시군구_병원급!$D$5:$D$3668,$D2214)</f>
        <v>2</v>
      </c>
      <c r="BB2214" s="14" t="n">
        <f aca="false">SUMIFS(시군구_병원급!$H$5:$H$3668,시군구_병원급!$A$5:$A$3668,$A2214,시군구_병원급!$D$5:$D$3668,$D2214)</f>
        <v>4</v>
      </c>
      <c r="BC2214" s="16" t="n">
        <f aca="false">K2214+AY2214</f>
        <v>1</v>
      </c>
      <c r="BD2214" s="17" t="n">
        <f aca="false">IF(E2214=0,"",(K2214+AY2214)/E2214*1000)</f>
        <v>0.979431929480901</v>
      </c>
      <c r="BE2214" s="16" t="n">
        <f aca="false">AY2214-SUMIFS(시군구_병원급!$E$5:$E$3668,시군구_병원급!$A$5:$A$3668,$A2214,시군구_병원급!$D$5:$D$3668,$D2214-3)</f>
        <v>0</v>
      </c>
      <c r="BF2214" s="16" t="n">
        <f aca="false">IF(AY2214=0,1,0)</f>
        <v>0</v>
      </c>
      <c r="BG2214" s="16" t="n">
        <f aca="false">IF(K2214+AY2214=0,1,0)</f>
        <v>0</v>
      </c>
      <c r="BH2214" s="16" t="n">
        <f aca="false">AF2214+AG2214+AH2214</f>
        <v>4</v>
      </c>
      <c r="BI2214" s="18" t="n">
        <f aca="false">IF(H2214=0,"",BH2214/H2214)</f>
        <v>0.363636363636364</v>
      </c>
      <c r="BJ2214" s="16" t="n">
        <f aca="false">IF(AP2214="","",AP2214+AN2214)</f>
        <v>3</v>
      </c>
    </row>
    <row r="2215" customFormat="false" ht="15" hidden="false" customHeight="true" outlineLevel="0" collapsed="false">
      <c r="A2215" s="9" t="s">
        <v>357</v>
      </c>
      <c r="B2215" s="10" t="s">
        <v>319</v>
      </c>
      <c r="C2215" s="10" t="s">
        <v>358</v>
      </c>
      <c r="D2215" s="9" t="n">
        <v>2025</v>
      </c>
      <c r="E2215" s="11" t="n">
        <v>972</v>
      </c>
      <c r="F2215" s="11" t="n">
        <v>143</v>
      </c>
      <c r="G2215" s="11" t="n">
        <v>150</v>
      </c>
      <c r="H2215" s="11" t="n">
        <v>21</v>
      </c>
      <c r="I2215" s="11" t="n">
        <v>943</v>
      </c>
      <c r="J2215" s="11" t="n">
        <v>526</v>
      </c>
      <c r="K2215" s="11" t="n">
        <v>0</v>
      </c>
      <c r="L2215" s="12" t="n">
        <v>21.6049382716049</v>
      </c>
      <c r="M2215" s="12" t="n">
        <v>0</v>
      </c>
      <c r="N2215" s="13" t="n">
        <v>0.55779427359491</v>
      </c>
      <c r="O2215" s="13" t="n">
        <v>0.970164609053498</v>
      </c>
      <c r="P2215" s="13" t="n">
        <v>0.154320987654321</v>
      </c>
      <c r="Q2215" s="13" t="n">
        <v>-0.289473684210526</v>
      </c>
      <c r="R2215" s="13" t="n">
        <v>-0.0797546012269939</v>
      </c>
      <c r="S2215" s="11" t="n">
        <v>0</v>
      </c>
      <c r="T2215" s="13" t="n">
        <v>-0.0454545454545454</v>
      </c>
      <c r="U2215" s="13" t="n">
        <v>-0.0976076555023924</v>
      </c>
      <c r="V2215" s="11" t="n">
        <v>1</v>
      </c>
      <c r="W2215" s="13"/>
      <c r="X2215" s="11"/>
      <c r="Y2215" s="11"/>
      <c r="Z2215" s="11"/>
      <c r="AA2215" s="11"/>
      <c r="AB2215" s="10" t="s">
        <v>516</v>
      </c>
      <c r="AC2215" s="11" t="n">
        <v>8</v>
      </c>
      <c r="AD2215" s="11" t="n">
        <v>3</v>
      </c>
      <c r="AE2215" s="11" t="n">
        <v>1</v>
      </c>
      <c r="AF2215" s="11" t="n">
        <v>0</v>
      </c>
      <c r="AG2215" s="11" t="n">
        <v>9</v>
      </c>
      <c r="AH2215" s="11" t="n">
        <v>0</v>
      </c>
      <c r="AI2215" s="13" t="n">
        <v>0.380952380952381</v>
      </c>
      <c r="AJ2215" s="13" t="n">
        <v>0.142857142857143</v>
      </c>
      <c r="AK2215" s="13" t="n">
        <v>0.0476190476190476</v>
      </c>
      <c r="AL2215" s="13" t="n">
        <v>0</v>
      </c>
      <c r="AM2215" s="13" t="n">
        <v>0.428571428571429</v>
      </c>
      <c r="AN2215" s="11" t="n">
        <v>4</v>
      </c>
      <c r="AO2215" s="13" t="n">
        <v>0.16</v>
      </c>
      <c r="AP2215" s="11" t="n">
        <v>0</v>
      </c>
      <c r="AQ2215" s="11" t="n">
        <v>0</v>
      </c>
      <c r="AR2215" s="13" t="n">
        <v>0</v>
      </c>
      <c r="AS2215" s="13" t="n">
        <v>0</v>
      </c>
      <c r="AT2215" s="14" t="n">
        <f aca="false">SUMIFS(시도_소아과개폐업!$C$5:$C$293,시도_소아과개폐업!$A$5:$A$293,$D2215,시도_소아과개폐업!$B$5:$B$293,$B2215)</f>
        <v>2</v>
      </c>
      <c r="AU2215" s="14" t="n">
        <f aca="false">SUMIFS(시도_소아과개폐업!$D$5:$D$293,시도_소아과개폐업!$A$5:$A$293,$D2215,시도_소아과개폐업!$B$5:$B$293,$B2215)</f>
        <v>12</v>
      </c>
      <c r="AV2215" s="14" t="n">
        <f aca="false">SUMIFS(시도_소아과개폐업!$F$5:$F$293,시도_소아과개폐업!$A$5:$A$293,$D2215,시도_소아과개폐업!$B$5:$B$293,$B2215)</f>
        <v>-10</v>
      </c>
      <c r="AW2215" s="15" t="n">
        <f aca="false">SUMIFS(시도_소아과개폐업!$G$5:$G$293,시도_소아과개폐업!$A$5:$A$293,$D2215,시도_소아과개폐업!$B$5:$B$293,$B2215)</f>
        <v>0.48</v>
      </c>
      <c r="AX2215" s="14" t="n">
        <f aca="false">SUMIFS(시도_소아과개폐업!$H$5:$H$293,시도_소아과개폐업!$A$5:$A$293,$D2215,시도_소아과개폐업!$B$5:$B$293,$B2215)</f>
        <v>51</v>
      </c>
      <c r="AY2215" s="14" t="n">
        <f aca="false">SUMIFS(시군구_병원급!$E$5:$E$3668,시군구_병원급!$A$5:$A$3668,$A2215,시군구_병원급!$D$5:$D$3668,$D2215)</f>
        <v>0</v>
      </c>
      <c r="AZ2215" s="14" t="n">
        <f aca="false">SUMIFS(시군구_병원급!$F$5:$F$3668,시군구_병원급!$A$5:$A$3668,$A2215,시군구_병원급!$D$5:$D$3668,$D2215)</f>
        <v>0</v>
      </c>
      <c r="BA2215" s="14" t="n">
        <f aca="false">SUMIFS(시군구_병원급!$G$5:$G$3668,시군구_병원급!$A$5:$A$3668,$A2215,시군구_병원급!$D$5:$D$3668,$D2215)</f>
        <v>1</v>
      </c>
      <c r="BB2215" s="14" t="n">
        <f aca="false">SUMIFS(시군구_병원급!$H$5:$H$3668,시군구_병원급!$A$5:$A$3668,$A2215,시군구_병원급!$D$5:$D$3668,$D2215)</f>
        <v>1</v>
      </c>
      <c r="BC2215" s="16" t="n">
        <f aca="false">K2215+AY2215</f>
        <v>0</v>
      </c>
      <c r="BD2215" s="17" t="n">
        <f aca="false">IF(E2215=0,"",(K2215+AY2215)/E2215*1000)</f>
        <v>0</v>
      </c>
      <c r="BE2215" s="16" t="n">
        <f aca="false">AY2215-SUMIFS(시군구_병원급!$E$5:$E$3668,시군구_병원급!$A$5:$A$3668,$A2215,시군구_병원급!$D$5:$D$3668,$D2215-3)</f>
        <v>0</v>
      </c>
      <c r="BF2215" s="16" t="n">
        <f aca="false">IF(AY2215=0,1,0)</f>
        <v>1</v>
      </c>
      <c r="BG2215" s="16" t="n">
        <f aca="false">IF(K2215+AY2215=0,1,0)</f>
        <v>1</v>
      </c>
      <c r="BH2215" s="16" t="n">
        <f aca="false">AF2215+AG2215+AH2215</f>
        <v>9</v>
      </c>
      <c r="BI2215" s="18" t="n">
        <f aca="false">IF(H2215=0,"",BH2215/H2215)</f>
        <v>0.428571428571429</v>
      </c>
      <c r="BJ2215" s="16" t="n">
        <f aca="false">IF(AP2215="","",AP2215+AN2215)</f>
        <v>4</v>
      </c>
    </row>
    <row r="2216" customFormat="false" ht="15" hidden="false" customHeight="true" outlineLevel="0" collapsed="false">
      <c r="A2216" s="9" t="s">
        <v>359</v>
      </c>
      <c r="B2216" s="10" t="s">
        <v>319</v>
      </c>
      <c r="C2216" s="10" t="s">
        <v>360</v>
      </c>
      <c r="D2216" s="9" t="n">
        <v>2025</v>
      </c>
      <c r="E2216" s="11" t="n">
        <v>580</v>
      </c>
      <c r="F2216" s="11" t="n">
        <v>100</v>
      </c>
      <c r="G2216" s="11" t="n">
        <v>101</v>
      </c>
      <c r="H2216" s="11" t="n">
        <v>11</v>
      </c>
      <c r="I2216" s="11" t="n">
        <v>671</v>
      </c>
      <c r="J2216" s="11" t="n">
        <v>277</v>
      </c>
      <c r="K2216" s="11" t="n">
        <v>0</v>
      </c>
      <c r="L2216" s="12" t="n">
        <v>18.9655172413793</v>
      </c>
      <c r="M2216" s="12" t="n">
        <v>0</v>
      </c>
      <c r="N2216" s="13" t="n">
        <v>0.412816691505216</v>
      </c>
      <c r="O2216" s="13" t="n">
        <v>1.15689655172414</v>
      </c>
      <c r="P2216" s="13" t="n">
        <v>0.174137931034483</v>
      </c>
      <c r="Q2216" s="13" t="n">
        <v>-0.228723404255319</v>
      </c>
      <c r="R2216" s="13" t="n">
        <v>-0.00980392156862742</v>
      </c>
      <c r="S2216" s="11" t="n">
        <v>0</v>
      </c>
      <c r="T2216" s="13" t="n">
        <v>0</v>
      </c>
      <c r="U2216" s="13" t="n">
        <v>0</v>
      </c>
      <c r="V2216" s="11" t="n">
        <v>1</v>
      </c>
      <c r="W2216" s="13"/>
      <c r="X2216" s="11"/>
      <c r="Y2216" s="11"/>
      <c r="Z2216" s="11"/>
      <c r="AA2216" s="11"/>
      <c r="AB2216" s="10" t="s">
        <v>516</v>
      </c>
      <c r="AC2216" s="11" t="n">
        <v>5</v>
      </c>
      <c r="AD2216" s="11" t="n">
        <v>0</v>
      </c>
      <c r="AE2216" s="11" t="n">
        <v>1</v>
      </c>
      <c r="AF2216" s="11" t="n">
        <v>0</v>
      </c>
      <c r="AG2216" s="11" t="n">
        <v>5</v>
      </c>
      <c r="AH2216" s="11" t="n">
        <v>0</v>
      </c>
      <c r="AI2216" s="13" t="n">
        <v>0.454545454545455</v>
      </c>
      <c r="AJ2216" s="13" t="n">
        <v>0</v>
      </c>
      <c r="AK2216" s="13" t="n">
        <v>0.0909090909090909</v>
      </c>
      <c r="AL2216" s="13" t="n">
        <v>0</v>
      </c>
      <c r="AM2216" s="13" t="n">
        <v>0.454545454545455</v>
      </c>
      <c r="AN2216" s="11" t="n">
        <v>0</v>
      </c>
      <c r="AO2216" s="13" t="n">
        <v>0</v>
      </c>
      <c r="AP2216" s="11" t="n">
        <v>0</v>
      </c>
      <c r="AQ2216" s="11" t="n">
        <v>0</v>
      </c>
      <c r="AR2216" s="13" t="n">
        <v>0</v>
      </c>
      <c r="AS2216" s="13" t="n">
        <v>0</v>
      </c>
      <c r="AT2216" s="14" t="n">
        <f aca="false">SUMIFS(시도_소아과개폐업!$C$5:$C$293,시도_소아과개폐업!$A$5:$A$293,$D2216,시도_소아과개폐업!$B$5:$B$293,$B2216)</f>
        <v>2</v>
      </c>
      <c r="AU2216" s="14" t="n">
        <f aca="false">SUMIFS(시도_소아과개폐업!$D$5:$D$293,시도_소아과개폐업!$A$5:$A$293,$D2216,시도_소아과개폐업!$B$5:$B$293,$B2216)</f>
        <v>12</v>
      </c>
      <c r="AV2216" s="14" t="n">
        <f aca="false">SUMIFS(시도_소아과개폐업!$F$5:$F$293,시도_소아과개폐업!$A$5:$A$293,$D2216,시도_소아과개폐업!$B$5:$B$293,$B2216)</f>
        <v>-10</v>
      </c>
      <c r="AW2216" s="15" t="n">
        <f aca="false">SUMIFS(시도_소아과개폐업!$G$5:$G$293,시도_소아과개폐업!$A$5:$A$293,$D2216,시도_소아과개폐업!$B$5:$B$293,$B2216)</f>
        <v>0.48</v>
      </c>
      <c r="AX2216" s="14" t="n">
        <f aca="false">SUMIFS(시도_소아과개폐업!$H$5:$H$293,시도_소아과개폐업!$A$5:$A$293,$D2216,시도_소아과개폐업!$B$5:$B$293,$B2216)</f>
        <v>51</v>
      </c>
      <c r="AY2216" s="14" t="n">
        <f aca="false">SUMIFS(시군구_병원급!$E$5:$E$3668,시군구_병원급!$A$5:$A$3668,$A2216,시군구_병원급!$D$5:$D$3668,$D2216)</f>
        <v>0</v>
      </c>
      <c r="AZ2216" s="14" t="n">
        <f aca="false">SUMIFS(시군구_병원급!$F$5:$F$3668,시군구_병원급!$A$5:$A$3668,$A2216,시군구_병원급!$D$5:$D$3668,$D2216)</f>
        <v>0</v>
      </c>
      <c r="BA2216" s="14" t="n">
        <f aca="false">SUMIFS(시군구_병원급!$G$5:$G$3668,시군구_병원급!$A$5:$A$3668,$A2216,시군구_병원급!$D$5:$D$3668,$D2216)</f>
        <v>2</v>
      </c>
      <c r="BB2216" s="14" t="n">
        <f aca="false">SUMIFS(시군구_병원급!$H$5:$H$3668,시군구_병원급!$A$5:$A$3668,$A2216,시군구_병원급!$D$5:$D$3668,$D2216)</f>
        <v>3</v>
      </c>
      <c r="BC2216" s="16" t="n">
        <f aca="false">K2216+AY2216</f>
        <v>0</v>
      </c>
      <c r="BD2216" s="17" t="n">
        <f aca="false">IF(E2216=0,"",(K2216+AY2216)/E2216*1000)</f>
        <v>0</v>
      </c>
      <c r="BE2216" s="16" t="n">
        <f aca="false">AY2216-SUMIFS(시군구_병원급!$E$5:$E$3668,시군구_병원급!$A$5:$A$3668,$A2216,시군구_병원급!$D$5:$D$3668,$D2216-3)</f>
        <v>0</v>
      </c>
      <c r="BF2216" s="16" t="n">
        <f aca="false">IF(AY2216=0,1,0)</f>
        <v>1</v>
      </c>
      <c r="BG2216" s="16" t="n">
        <f aca="false">IF(K2216+AY2216=0,1,0)</f>
        <v>1</v>
      </c>
      <c r="BH2216" s="16" t="n">
        <f aca="false">AF2216+AG2216+AH2216</f>
        <v>5</v>
      </c>
      <c r="BI2216" s="18" t="n">
        <f aca="false">IF(H2216=0,"",BH2216/H2216)</f>
        <v>0.454545454545455</v>
      </c>
      <c r="BJ2216" s="16" t="n">
        <f aca="false">IF(AP2216="","",AP2216+AN2216)</f>
        <v>0</v>
      </c>
    </row>
    <row r="2217" customFormat="false" ht="15" hidden="false" customHeight="true" outlineLevel="0" collapsed="false">
      <c r="A2217" s="9" t="s">
        <v>361</v>
      </c>
      <c r="B2217" s="10" t="s">
        <v>319</v>
      </c>
      <c r="C2217" s="10" t="s">
        <v>362</v>
      </c>
      <c r="D2217" s="9" t="n">
        <v>2025</v>
      </c>
      <c r="E2217" s="11" t="n">
        <v>758</v>
      </c>
      <c r="F2217" s="11" t="n">
        <v>87</v>
      </c>
      <c r="G2217" s="11" t="n">
        <v>86</v>
      </c>
      <c r="H2217" s="11" t="n">
        <v>12</v>
      </c>
      <c r="I2217" s="11" t="n">
        <v>418</v>
      </c>
      <c r="J2217" s="11" t="n">
        <v>140</v>
      </c>
      <c r="K2217" s="11" t="n">
        <v>0</v>
      </c>
      <c r="L2217" s="12" t="n">
        <v>15.8311345646438</v>
      </c>
      <c r="M2217" s="12" t="n">
        <v>0</v>
      </c>
      <c r="N2217" s="13" t="n">
        <v>0.334928229665072</v>
      </c>
      <c r="O2217" s="13" t="n">
        <v>0.551451187335092</v>
      </c>
      <c r="P2217" s="13" t="n">
        <v>0.113456464379947</v>
      </c>
      <c r="Q2217" s="13" t="n">
        <v>0.0229419703103915</v>
      </c>
      <c r="R2217" s="13" t="n">
        <v>-0.258620689655172</v>
      </c>
      <c r="S2217" s="11" t="n">
        <v>0</v>
      </c>
      <c r="T2217" s="13" t="n">
        <v>0</v>
      </c>
      <c r="U2217" s="13" t="n">
        <v>0</v>
      </c>
      <c r="V2217" s="11" t="n">
        <v>1</v>
      </c>
      <c r="W2217" s="13"/>
      <c r="X2217" s="11"/>
      <c r="Y2217" s="11"/>
      <c r="Z2217" s="11"/>
      <c r="AA2217" s="11"/>
      <c r="AB2217" s="10" t="s">
        <v>516</v>
      </c>
      <c r="AC2217" s="11" t="n">
        <v>6</v>
      </c>
      <c r="AD2217" s="11" t="n">
        <v>0</v>
      </c>
      <c r="AE2217" s="11" t="n">
        <v>0</v>
      </c>
      <c r="AF2217" s="11" t="n">
        <v>0</v>
      </c>
      <c r="AG2217" s="11" t="n">
        <v>6</v>
      </c>
      <c r="AH2217" s="11" t="n">
        <v>0</v>
      </c>
      <c r="AI2217" s="13" t="n">
        <v>0.5</v>
      </c>
      <c r="AJ2217" s="13" t="n">
        <v>0</v>
      </c>
      <c r="AK2217" s="13" t="n">
        <v>0</v>
      </c>
      <c r="AL2217" s="13" t="n">
        <v>0</v>
      </c>
      <c r="AM2217" s="13" t="n">
        <v>0.5</v>
      </c>
      <c r="AN2217" s="11" t="n">
        <v>3</v>
      </c>
      <c r="AO2217" s="13" t="n">
        <v>0.2</v>
      </c>
      <c r="AP2217" s="11" t="n">
        <v>0</v>
      </c>
      <c r="AQ2217" s="11" t="n">
        <v>0</v>
      </c>
      <c r="AR2217" s="13" t="n">
        <v>0</v>
      </c>
      <c r="AS2217" s="13" t="n">
        <v>0</v>
      </c>
      <c r="AT2217" s="14" t="n">
        <f aca="false">SUMIFS(시도_소아과개폐업!$C$5:$C$293,시도_소아과개폐업!$A$5:$A$293,$D2217,시도_소아과개폐업!$B$5:$B$293,$B2217)</f>
        <v>2</v>
      </c>
      <c r="AU2217" s="14" t="n">
        <f aca="false">SUMIFS(시도_소아과개폐업!$D$5:$D$293,시도_소아과개폐업!$A$5:$A$293,$D2217,시도_소아과개폐업!$B$5:$B$293,$B2217)</f>
        <v>12</v>
      </c>
      <c r="AV2217" s="14" t="n">
        <f aca="false">SUMIFS(시도_소아과개폐업!$F$5:$F$293,시도_소아과개폐업!$A$5:$A$293,$D2217,시도_소아과개폐업!$B$5:$B$293,$B2217)</f>
        <v>-10</v>
      </c>
      <c r="AW2217" s="15" t="n">
        <f aca="false">SUMIFS(시도_소아과개폐업!$G$5:$G$293,시도_소아과개폐업!$A$5:$A$293,$D2217,시도_소아과개폐업!$B$5:$B$293,$B2217)</f>
        <v>0.48</v>
      </c>
      <c r="AX2217" s="14" t="n">
        <f aca="false">SUMIFS(시도_소아과개폐업!$H$5:$H$293,시도_소아과개폐업!$A$5:$A$293,$D2217,시도_소아과개폐업!$B$5:$B$293,$B2217)</f>
        <v>51</v>
      </c>
      <c r="AY2217" s="14" t="n">
        <f aca="false">SUMIFS(시군구_병원급!$E$5:$E$3668,시군구_병원급!$A$5:$A$3668,$A2217,시군구_병원급!$D$5:$D$3668,$D2217)</f>
        <v>1</v>
      </c>
      <c r="AZ2217" s="14" t="n">
        <f aca="false">SUMIFS(시군구_병원급!$F$5:$F$3668,시군구_병원급!$A$5:$A$3668,$A2217,시군구_병원급!$D$5:$D$3668,$D2217)</f>
        <v>0</v>
      </c>
      <c r="BA2217" s="14" t="n">
        <f aca="false">SUMIFS(시군구_병원급!$G$5:$G$3668,시군구_병원급!$A$5:$A$3668,$A2217,시군구_병원급!$D$5:$D$3668,$D2217)</f>
        <v>2</v>
      </c>
      <c r="BB2217" s="14" t="n">
        <f aca="false">SUMIFS(시군구_병원급!$H$5:$H$3668,시군구_병원급!$A$5:$A$3668,$A2217,시군구_병원급!$D$5:$D$3668,$D2217)</f>
        <v>4</v>
      </c>
      <c r="BC2217" s="16" t="n">
        <f aca="false">K2217+AY2217</f>
        <v>1</v>
      </c>
      <c r="BD2217" s="17" t="n">
        <f aca="false">IF(E2217=0,"",(K2217+AY2217)/E2217*1000)</f>
        <v>1.31926121372032</v>
      </c>
      <c r="BE2217" s="16" t="n">
        <f aca="false">AY2217-SUMIFS(시군구_병원급!$E$5:$E$3668,시군구_병원급!$A$5:$A$3668,$A2217,시군구_병원급!$D$5:$D$3668,$D2217-3)</f>
        <v>0</v>
      </c>
      <c r="BF2217" s="16" t="n">
        <f aca="false">IF(AY2217=0,1,0)</f>
        <v>0</v>
      </c>
      <c r="BG2217" s="16" t="n">
        <f aca="false">IF(K2217+AY2217=0,1,0)</f>
        <v>0</v>
      </c>
      <c r="BH2217" s="16" t="n">
        <f aca="false">AF2217+AG2217+AH2217</f>
        <v>6</v>
      </c>
      <c r="BI2217" s="18" t="n">
        <f aca="false">IF(H2217=0,"",BH2217/H2217)</f>
        <v>0.5</v>
      </c>
      <c r="BJ2217" s="16" t="n">
        <f aca="false">IF(AP2217="","",AP2217+AN2217)</f>
        <v>3</v>
      </c>
    </row>
    <row r="2218" customFormat="false" ht="15" hidden="false" customHeight="true" outlineLevel="0" collapsed="false">
      <c r="A2218" s="9" t="s">
        <v>363</v>
      </c>
      <c r="B2218" s="10" t="s">
        <v>364</v>
      </c>
      <c r="C2218" s="10" t="s">
        <v>365</v>
      </c>
      <c r="D2218" s="9" t="n">
        <v>2025</v>
      </c>
      <c r="E2218" s="11" t="n">
        <v>14166</v>
      </c>
      <c r="F2218" s="11" t="n">
        <v>2303</v>
      </c>
      <c r="G2218" s="11" t="n">
        <v>2300</v>
      </c>
      <c r="H2218" s="11" t="n">
        <v>228</v>
      </c>
      <c r="I2218" s="11" t="n">
        <v>11262</v>
      </c>
      <c r="J2218" s="11" t="n">
        <v>7573</v>
      </c>
      <c r="K2218" s="11" t="n">
        <v>16</v>
      </c>
      <c r="L2218" s="12" t="n">
        <v>16.0948750529437</v>
      </c>
      <c r="M2218" s="12" t="n">
        <v>1.12946491599605</v>
      </c>
      <c r="N2218" s="13" t="n">
        <v>0.672438288048304</v>
      </c>
      <c r="O2218" s="13" t="n">
        <v>0.795002117746718</v>
      </c>
      <c r="P2218" s="13" t="n">
        <v>0.162360581674432</v>
      </c>
      <c r="Q2218" s="13" t="n">
        <v>-0.146009163250543</v>
      </c>
      <c r="R2218" s="13" t="n">
        <v>0.0516689529035208</v>
      </c>
      <c r="S2218" s="11" t="n">
        <v>-2</v>
      </c>
      <c r="T2218" s="13" t="n">
        <v>-0.073170731707317</v>
      </c>
      <c r="U2218" s="13" t="n">
        <v>-0.0851340373679935</v>
      </c>
      <c r="V2218" s="11" t="n">
        <v>0</v>
      </c>
      <c r="W2218" s="13"/>
      <c r="X2218" s="11"/>
      <c r="Y2218" s="11"/>
      <c r="Z2218" s="11"/>
      <c r="AA2218" s="11"/>
      <c r="AB2218" s="10" t="s">
        <v>516</v>
      </c>
      <c r="AC2218" s="11" t="n">
        <v>25</v>
      </c>
      <c r="AD2218" s="11" t="n">
        <v>111</v>
      </c>
      <c r="AE2218" s="11" t="n">
        <v>69</v>
      </c>
      <c r="AF2218" s="11" t="n">
        <v>12</v>
      </c>
      <c r="AG2218" s="11" t="n">
        <v>11</v>
      </c>
      <c r="AH2218" s="11" t="n">
        <v>0</v>
      </c>
      <c r="AI2218" s="13" t="n">
        <v>0.109649122807018</v>
      </c>
      <c r="AJ2218" s="13" t="n">
        <v>0.486842105263158</v>
      </c>
      <c r="AK2218" s="13" t="n">
        <v>0.302631578947368</v>
      </c>
      <c r="AL2218" s="13" t="n">
        <v>0.0526315789473684</v>
      </c>
      <c r="AM2218" s="13" t="n">
        <v>0.0482456140350877</v>
      </c>
      <c r="AN2218" s="11" t="n">
        <v>7</v>
      </c>
      <c r="AO2218" s="13" t="n">
        <v>0.0297872340425532</v>
      </c>
      <c r="AP2218" s="11" t="n">
        <v>32</v>
      </c>
      <c r="AQ2218" s="11" t="n">
        <v>5</v>
      </c>
      <c r="AR2218" s="13" t="n">
        <v>0.122137404580153</v>
      </c>
      <c r="AS2218" s="13" t="n">
        <v>0.0190839694656489</v>
      </c>
      <c r="AT2218" s="14" t="n">
        <f aca="false">SUMIFS(시도_소아과개폐업!$C$5:$C$293,시도_소아과개폐업!$A$5:$A$293,$D2218,시도_소아과개폐업!$B$5:$B$293,$B2218)</f>
        <v>14</v>
      </c>
      <c r="AU2218" s="14" t="n">
        <f aca="false">SUMIFS(시도_소아과개폐업!$D$5:$D$293,시도_소아과개폐업!$A$5:$A$293,$D2218,시도_소아과개폐업!$B$5:$B$293,$B2218)</f>
        <v>10</v>
      </c>
      <c r="AV2218" s="14" t="n">
        <f aca="false">SUMIFS(시도_소아과개폐업!$F$5:$F$293,시도_소아과개폐업!$A$5:$A$293,$D2218,시도_소아과개폐업!$B$5:$B$293,$B2218)</f>
        <v>4</v>
      </c>
      <c r="AW2218" s="15" t="n">
        <f aca="false">SUMIFS(시도_소아과개폐업!$G$5:$G$293,시도_소아과개폐업!$A$5:$A$293,$D2218,시도_소아과개폐업!$B$5:$B$293,$B2218)</f>
        <v>0.138888888888889</v>
      </c>
      <c r="AX2218" s="14" t="n">
        <f aca="false">SUMIFS(시도_소아과개폐업!$H$5:$H$293,시도_소아과개폐업!$A$5:$A$293,$D2218,시도_소아과개폐업!$B$5:$B$293,$B2218)</f>
        <v>30</v>
      </c>
      <c r="AY2218" s="14" t="n">
        <f aca="false">SUMIFS(시군구_병원급!$E$5:$E$3668,시군구_병원급!$A$5:$A$3668,$A2218,시군구_병원급!$D$5:$D$3668,$D2218)</f>
        <v>7</v>
      </c>
      <c r="AZ2218" s="14" t="n">
        <f aca="false">SUMIFS(시군구_병원급!$F$5:$F$3668,시군구_병원급!$A$5:$A$3668,$A2218,시군구_병원급!$D$5:$D$3668,$D2218)</f>
        <v>5</v>
      </c>
      <c r="BA2218" s="14" t="n">
        <f aca="false">SUMIFS(시군구_병원급!$G$5:$G$3668,시군구_병원급!$A$5:$A$3668,$A2218,시군구_병원급!$D$5:$D$3668,$D2218)</f>
        <v>13</v>
      </c>
      <c r="BB2218" s="14" t="n">
        <f aca="false">SUMIFS(시군구_병원급!$H$5:$H$3668,시군구_병원급!$A$5:$A$3668,$A2218,시군구_병원급!$D$5:$D$3668,$D2218)</f>
        <v>49</v>
      </c>
      <c r="BC2218" s="16" t="n">
        <f aca="false">K2218+AY2218</f>
        <v>23</v>
      </c>
      <c r="BD2218" s="17" t="n">
        <f aca="false">IF(E2218=0,"",(K2218+AY2218)/E2218*1000)</f>
        <v>1.62360581674432</v>
      </c>
      <c r="BE2218" s="16" t="n">
        <f aca="false">AY2218-SUMIFS(시군구_병원급!$E$5:$E$3668,시군구_병원급!$A$5:$A$3668,$A2218,시군구_병원급!$D$5:$D$3668,$D2218-3)</f>
        <v>-1</v>
      </c>
      <c r="BF2218" s="16" t="n">
        <f aca="false">IF(AY2218=0,1,0)</f>
        <v>0</v>
      </c>
      <c r="BG2218" s="16" t="n">
        <f aca="false">IF(K2218+AY2218=0,1,0)</f>
        <v>0</v>
      </c>
      <c r="BH2218" s="16" t="n">
        <f aca="false">AF2218+AG2218+AH2218</f>
        <v>23</v>
      </c>
      <c r="BI2218" s="18" t="n">
        <f aca="false">IF(H2218=0,"",BH2218/H2218)</f>
        <v>0.100877192982456</v>
      </c>
      <c r="BJ2218" s="16" t="n">
        <f aca="false">IF(AP2218="","",AP2218+AN2218)</f>
        <v>39</v>
      </c>
    </row>
    <row r="2219" customFormat="false" ht="15" hidden="false" customHeight="true" outlineLevel="0" collapsed="false">
      <c r="A2219" s="9" t="s">
        <v>366</v>
      </c>
      <c r="B2219" s="10" t="s">
        <v>364</v>
      </c>
      <c r="C2219" s="10" t="s">
        <v>367</v>
      </c>
      <c r="D2219" s="9" t="n">
        <v>2025</v>
      </c>
      <c r="E2219" s="11" t="n">
        <v>5954</v>
      </c>
      <c r="F2219" s="11" t="n">
        <v>962</v>
      </c>
      <c r="G2219" s="11" t="n">
        <v>971</v>
      </c>
      <c r="H2219" s="11" t="n">
        <v>108</v>
      </c>
      <c r="I2219" s="11" t="n">
        <v>5987</v>
      </c>
      <c r="J2219" s="11" t="n">
        <v>3803</v>
      </c>
      <c r="K2219" s="11" t="n">
        <v>5</v>
      </c>
      <c r="L2219" s="12" t="n">
        <v>18.1390661740007</v>
      </c>
      <c r="M2219" s="12" t="n">
        <v>0.839771582129661</v>
      </c>
      <c r="N2219" s="13" t="n">
        <v>0.635209620845165</v>
      </c>
      <c r="O2219" s="13" t="n">
        <v>1.00554249244206</v>
      </c>
      <c r="P2219" s="13" t="n">
        <v>0.16308364124958</v>
      </c>
      <c r="Q2219" s="13" t="n">
        <v>-0.18101788170564</v>
      </c>
      <c r="R2219" s="13" t="n">
        <v>-0.0101936799184506</v>
      </c>
      <c r="S2219" s="11" t="n">
        <v>1</v>
      </c>
      <c r="T2219" s="13" t="n">
        <v>-0.00917431192660545</v>
      </c>
      <c r="U2219" s="13" t="n">
        <v>0.01423005251567</v>
      </c>
      <c r="V2219" s="11" t="n">
        <v>0</v>
      </c>
      <c r="W2219" s="13"/>
      <c r="X2219" s="11"/>
      <c r="Y2219" s="11"/>
      <c r="Z2219" s="11"/>
      <c r="AA2219" s="11"/>
      <c r="AB2219" s="10" t="s">
        <v>516</v>
      </c>
      <c r="AC2219" s="11" t="n">
        <v>18</v>
      </c>
      <c r="AD2219" s="11" t="n">
        <v>41</v>
      </c>
      <c r="AE2219" s="11" t="n">
        <v>35</v>
      </c>
      <c r="AF2219" s="11" t="n">
        <v>5</v>
      </c>
      <c r="AG2219" s="11" t="n">
        <v>9</v>
      </c>
      <c r="AH2219" s="11" t="n">
        <v>0</v>
      </c>
      <c r="AI2219" s="13" t="n">
        <v>0.166666666666667</v>
      </c>
      <c r="AJ2219" s="13" t="n">
        <v>0.37962962962963</v>
      </c>
      <c r="AK2219" s="13" t="n">
        <v>0.324074074074074</v>
      </c>
      <c r="AL2219" s="13" t="n">
        <v>0.0462962962962963</v>
      </c>
      <c r="AM2219" s="13" t="n">
        <v>0.0833333333333333</v>
      </c>
      <c r="AN2219" s="11" t="n">
        <v>0</v>
      </c>
      <c r="AO2219" s="13" t="n">
        <v>0</v>
      </c>
      <c r="AP2219" s="11" t="n">
        <v>8</v>
      </c>
      <c r="AQ2219" s="11" t="n">
        <v>6</v>
      </c>
      <c r="AR2219" s="13" t="n">
        <v>0.0727272727272727</v>
      </c>
      <c r="AS2219" s="13" t="n">
        <v>0.0545454545454545</v>
      </c>
      <c r="AT2219" s="14" t="n">
        <f aca="false">SUMIFS(시도_소아과개폐업!$C$5:$C$293,시도_소아과개폐업!$A$5:$A$293,$D2219,시도_소아과개폐업!$B$5:$B$293,$B2219)</f>
        <v>14</v>
      </c>
      <c r="AU2219" s="14" t="n">
        <f aca="false">SUMIFS(시도_소아과개폐업!$D$5:$D$293,시도_소아과개폐업!$A$5:$A$293,$D2219,시도_소아과개폐업!$B$5:$B$293,$B2219)</f>
        <v>10</v>
      </c>
      <c r="AV2219" s="14" t="n">
        <f aca="false">SUMIFS(시도_소아과개폐업!$F$5:$F$293,시도_소아과개폐업!$A$5:$A$293,$D2219,시도_소아과개폐업!$B$5:$B$293,$B2219)</f>
        <v>4</v>
      </c>
      <c r="AW2219" s="15" t="n">
        <f aca="false">SUMIFS(시도_소아과개폐업!$G$5:$G$293,시도_소아과개폐업!$A$5:$A$293,$D2219,시도_소아과개폐업!$B$5:$B$293,$B2219)</f>
        <v>0.138888888888889</v>
      </c>
      <c r="AX2219" s="14" t="n">
        <f aca="false">SUMIFS(시도_소아과개폐업!$H$5:$H$293,시도_소아과개폐업!$A$5:$A$293,$D2219,시도_소아과개폐업!$B$5:$B$293,$B2219)</f>
        <v>30</v>
      </c>
      <c r="AY2219" s="14" t="n">
        <f aca="false">SUMIFS(시군구_병원급!$E$5:$E$3668,시군구_병원급!$A$5:$A$3668,$A2219,시군구_병원급!$D$5:$D$3668,$D2219)</f>
        <v>4</v>
      </c>
      <c r="AZ2219" s="14" t="n">
        <f aca="false">SUMIFS(시군구_병원급!$F$5:$F$3668,시군구_병원급!$A$5:$A$3668,$A2219,시군구_병원급!$D$5:$D$3668,$D2219)</f>
        <v>1</v>
      </c>
      <c r="BA2219" s="14" t="n">
        <f aca="false">SUMIFS(시군구_병원급!$G$5:$G$3668,시군구_병원급!$A$5:$A$3668,$A2219,시군구_병원급!$D$5:$D$3668,$D2219)</f>
        <v>11</v>
      </c>
      <c r="BB2219" s="14" t="n">
        <f aca="false">SUMIFS(시군구_병원급!$H$5:$H$3668,시군구_병원급!$A$5:$A$3668,$A2219,시군구_병원급!$D$5:$D$3668,$D2219)</f>
        <v>24</v>
      </c>
      <c r="BC2219" s="16" t="n">
        <f aca="false">K2219+AY2219</f>
        <v>9</v>
      </c>
      <c r="BD2219" s="17" t="n">
        <f aca="false">IF(E2219=0,"",(K2219+AY2219)/E2219*1000)</f>
        <v>1.51158884783339</v>
      </c>
      <c r="BE2219" s="16" t="n">
        <f aca="false">AY2219-SUMIFS(시군구_병원급!$E$5:$E$3668,시군구_병원급!$A$5:$A$3668,$A2219,시군구_병원급!$D$5:$D$3668,$D2219-3)</f>
        <v>0</v>
      </c>
      <c r="BF2219" s="16" t="n">
        <f aca="false">IF(AY2219=0,1,0)</f>
        <v>0</v>
      </c>
      <c r="BG2219" s="16" t="n">
        <f aca="false">IF(K2219+AY2219=0,1,0)</f>
        <v>0</v>
      </c>
      <c r="BH2219" s="16" t="n">
        <f aca="false">AF2219+AG2219+AH2219</f>
        <v>14</v>
      </c>
      <c r="BI2219" s="18" t="n">
        <f aca="false">IF(H2219=0,"",BH2219/H2219)</f>
        <v>0.12962962962963</v>
      </c>
      <c r="BJ2219" s="16" t="n">
        <f aca="false">IF(AP2219="","",AP2219+AN2219)</f>
        <v>8</v>
      </c>
    </row>
    <row r="2220" customFormat="false" ht="15" hidden="false" customHeight="true" outlineLevel="0" collapsed="false">
      <c r="A2220" s="9" t="s">
        <v>368</v>
      </c>
      <c r="B2220" s="10" t="s">
        <v>364</v>
      </c>
      <c r="C2220" s="10" t="s">
        <v>369</v>
      </c>
      <c r="D2220" s="9" t="n">
        <v>2025</v>
      </c>
      <c r="E2220" s="11" t="n">
        <v>3770</v>
      </c>
      <c r="F2220" s="11" t="n">
        <v>638</v>
      </c>
      <c r="G2220" s="11" t="n">
        <v>658</v>
      </c>
      <c r="H2220" s="11" t="n">
        <v>63</v>
      </c>
      <c r="I2220" s="11" t="n">
        <v>2982</v>
      </c>
      <c r="J2220" s="11" t="n">
        <v>1939</v>
      </c>
      <c r="K2220" s="11" t="n">
        <v>4</v>
      </c>
      <c r="L2220" s="12" t="n">
        <v>16.710875331565</v>
      </c>
      <c r="M2220" s="12" t="n">
        <v>1.06100795755968</v>
      </c>
      <c r="N2220" s="13" t="n">
        <v>0.650234741784038</v>
      </c>
      <c r="O2220" s="13" t="n">
        <v>0.790981432360743</v>
      </c>
      <c r="P2220" s="13" t="n">
        <v>0.174535809018568</v>
      </c>
      <c r="Q2220" s="13" t="n">
        <v>-0.237459546925566</v>
      </c>
      <c r="R2220" s="13" t="n">
        <v>-0.127320954907162</v>
      </c>
      <c r="S2220" s="11" t="n">
        <v>0</v>
      </c>
      <c r="T2220" s="13" t="n">
        <v>-0.0307692307692308</v>
      </c>
      <c r="U2220" s="13" t="n">
        <v>-0.0442307692307692</v>
      </c>
      <c r="V2220" s="11" t="n">
        <v>0</v>
      </c>
      <c r="W2220" s="13"/>
      <c r="X2220" s="11"/>
      <c r="Y2220" s="11"/>
      <c r="Z2220" s="11"/>
      <c r="AA2220" s="11"/>
      <c r="AB2220" s="10" t="s">
        <v>516</v>
      </c>
      <c r="AC2220" s="11" t="n">
        <v>8</v>
      </c>
      <c r="AD2220" s="11" t="n">
        <v>21</v>
      </c>
      <c r="AE2220" s="11" t="n">
        <v>21</v>
      </c>
      <c r="AF2220" s="11" t="n">
        <v>6</v>
      </c>
      <c r="AG2220" s="11" t="n">
        <v>7</v>
      </c>
      <c r="AH2220" s="11" t="n">
        <v>0</v>
      </c>
      <c r="AI2220" s="13" t="n">
        <v>0.126984126984127</v>
      </c>
      <c r="AJ2220" s="13" t="n">
        <v>0.333333333333333</v>
      </c>
      <c r="AK2220" s="13" t="n">
        <v>0.333333333333333</v>
      </c>
      <c r="AL2220" s="13" t="n">
        <v>0.0952380952380952</v>
      </c>
      <c r="AM2220" s="13" t="n">
        <v>0.111111111111111</v>
      </c>
      <c r="AN2220" s="11" t="n">
        <v>3</v>
      </c>
      <c r="AO2220" s="13" t="n">
        <v>0.0454545454545455</v>
      </c>
      <c r="AP2220" s="11" t="n">
        <v>3</v>
      </c>
      <c r="AQ2220" s="11" t="n">
        <v>2</v>
      </c>
      <c r="AR2220" s="13" t="n">
        <v>0.0447761194029851</v>
      </c>
      <c r="AS2220" s="13" t="n">
        <v>0.0298507462686567</v>
      </c>
      <c r="AT2220" s="14" t="n">
        <f aca="false">SUMIFS(시도_소아과개폐업!$C$5:$C$293,시도_소아과개폐업!$A$5:$A$293,$D2220,시도_소아과개폐업!$B$5:$B$293,$B2220)</f>
        <v>14</v>
      </c>
      <c r="AU2220" s="14" t="n">
        <f aca="false">SUMIFS(시도_소아과개폐업!$D$5:$D$293,시도_소아과개폐업!$A$5:$A$293,$D2220,시도_소아과개폐업!$B$5:$B$293,$B2220)</f>
        <v>10</v>
      </c>
      <c r="AV2220" s="14" t="n">
        <f aca="false">SUMIFS(시도_소아과개폐업!$F$5:$F$293,시도_소아과개폐업!$A$5:$A$293,$D2220,시도_소아과개폐업!$B$5:$B$293,$B2220)</f>
        <v>4</v>
      </c>
      <c r="AW2220" s="15" t="n">
        <f aca="false">SUMIFS(시도_소아과개폐업!$G$5:$G$293,시도_소아과개폐업!$A$5:$A$293,$D2220,시도_소아과개폐업!$B$5:$B$293,$B2220)</f>
        <v>0.138888888888889</v>
      </c>
      <c r="AX2220" s="14" t="n">
        <f aca="false">SUMIFS(시도_소아과개폐업!$H$5:$H$293,시도_소아과개폐업!$A$5:$A$293,$D2220,시도_소아과개폐업!$B$5:$B$293,$B2220)</f>
        <v>30</v>
      </c>
      <c r="AY2220" s="14" t="n">
        <f aca="false">SUMIFS(시군구_병원급!$E$5:$E$3668,시군구_병원급!$A$5:$A$3668,$A2220,시군구_병원급!$D$5:$D$3668,$D2220)</f>
        <v>2</v>
      </c>
      <c r="AZ2220" s="14" t="n">
        <f aca="false">SUMIFS(시군구_병원급!$F$5:$F$3668,시군구_병원급!$A$5:$A$3668,$A2220,시군구_병원급!$D$5:$D$3668,$D2220)</f>
        <v>2</v>
      </c>
      <c r="BA2220" s="14" t="n">
        <f aca="false">SUMIFS(시군구_병원급!$G$5:$G$3668,시군구_병원급!$A$5:$A$3668,$A2220,시군구_병원급!$D$5:$D$3668,$D2220)</f>
        <v>2</v>
      </c>
      <c r="BB2220" s="14" t="n">
        <f aca="false">SUMIFS(시군구_병원급!$H$5:$H$3668,시군구_병원급!$A$5:$A$3668,$A2220,시군구_병원급!$D$5:$D$3668,$D2220)</f>
        <v>7</v>
      </c>
      <c r="BC2220" s="16" t="n">
        <f aca="false">K2220+AY2220</f>
        <v>6</v>
      </c>
      <c r="BD2220" s="17" t="n">
        <f aca="false">IF(E2220=0,"",(K2220+AY2220)/E2220*1000)</f>
        <v>1.59151193633952</v>
      </c>
      <c r="BE2220" s="16" t="n">
        <f aca="false">AY2220-SUMIFS(시군구_병원급!$E$5:$E$3668,시군구_병원급!$A$5:$A$3668,$A2220,시군구_병원급!$D$5:$D$3668,$D2220-3)</f>
        <v>0</v>
      </c>
      <c r="BF2220" s="16" t="n">
        <f aca="false">IF(AY2220=0,1,0)</f>
        <v>0</v>
      </c>
      <c r="BG2220" s="16" t="n">
        <f aca="false">IF(K2220+AY2220=0,1,0)</f>
        <v>0</v>
      </c>
      <c r="BH2220" s="16" t="n">
        <f aca="false">AF2220+AG2220+AH2220</f>
        <v>13</v>
      </c>
      <c r="BI2220" s="18" t="n">
        <f aca="false">IF(H2220=0,"",BH2220/H2220)</f>
        <v>0.206349206349206</v>
      </c>
      <c r="BJ2220" s="16" t="n">
        <f aca="false">IF(AP2220="","",AP2220+AN2220)</f>
        <v>6</v>
      </c>
    </row>
    <row r="2221" customFormat="false" ht="15" hidden="false" customHeight="true" outlineLevel="0" collapsed="false">
      <c r="A2221" s="9" t="s">
        <v>370</v>
      </c>
      <c r="B2221" s="10" t="s">
        <v>364</v>
      </c>
      <c r="C2221" s="10" t="s">
        <v>371</v>
      </c>
      <c r="D2221" s="9" t="n">
        <v>2025</v>
      </c>
      <c r="E2221" s="11" t="n">
        <v>3701</v>
      </c>
      <c r="F2221" s="11" t="n">
        <v>581</v>
      </c>
      <c r="G2221" s="11" t="n">
        <v>587</v>
      </c>
      <c r="H2221" s="11" t="n">
        <v>73</v>
      </c>
      <c r="I2221" s="11" t="n">
        <v>3350</v>
      </c>
      <c r="J2221" s="11" t="n">
        <v>2263</v>
      </c>
      <c r="K2221" s="11" t="n">
        <v>3</v>
      </c>
      <c r="L2221" s="12" t="n">
        <v>19.7243988111321</v>
      </c>
      <c r="M2221" s="12" t="n">
        <v>0.810591731964334</v>
      </c>
      <c r="N2221" s="13" t="n">
        <v>0.675522388059701</v>
      </c>
      <c r="O2221" s="13" t="n">
        <v>0.905160767360173</v>
      </c>
      <c r="P2221" s="13" t="n">
        <v>0.158605782221021</v>
      </c>
      <c r="Q2221" s="13" t="n">
        <v>-0.199783783783784</v>
      </c>
      <c r="R2221" s="13" t="n">
        <v>-0.111951588502269</v>
      </c>
      <c r="S2221" s="11" t="n">
        <v>1</v>
      </c>
      <c r="T2221" s="13" t="n">
        <v>-0.0641025641025641</v>
      </c>
      <c r="U2221" s="13" t="n">
        <v>-0.0814367973676995</v>
      </c>
      <c r="V2221" s="11" t="n">
        <v>0</v>
      </c>
      <c r="W2221" s="13"/>
      <c r="X2221" s="11"/>
      <c r="Y2221" s="11"/>
      <c r="Z2221" s="11"/>
      <c r="AA2221" s="11"/>
      <c r="AB2221" s="10" t="s">
        <v>516</v>
      </c>
      <c r="AC2221" s="11" t="n">
        <v>17</v>
      </c>
      <c r="AD2221" s="11" t="n">
        <v>30</v>
      </c>
      <c r="AE2221" s="11" t="n">
        <v>14</v>
      </c>
      <c r="AF2221" s="11" t="n">
        <v>7</v>
      </c>
      <c r="AG2221" s="11" t="n">
        <v>5</v>
      </c>
      <c r="AH2221" s="11" t="n">
        <v>0</v>
      </c>
      <c r="AI2221" s="13" t="n">
        <v>0.232876712328767</v>
      </c>
      <c r="AJ2221" s="13" t="n">
        <v>0.410958904109589</v>
      </c>
      <c r="AK2221" s="13" t="n">
        <v>0.191780821917808</v>
      </c>
      <c r="AL2221" s="13" t="n">
        <v>0.0958904109589041</v>
      </c>
      <c r="AM2221" s="13" t="n">
        <v>0.0684931506849315</v>
      </c>
      <c r="AN2221" s="11" t="n">
        <v>2</v>
      </c>
      <c r="AO2221" s="13" t="n">
        <v>0.0266666666666667</v>
      </c>
      <c r="AP2221" s="11" t="n">
        <v>5</v>
      </c>
      <c r="AQ2221" s="11" t="n">
        <v>1</v>
      </c>
      <c r="AR2221" s="13" t="n">
        <v>0.0632911392405063</v>
      </c>
      <c r="AS2221" s="13" t="n">
        <v>0.0126582278481013</v>
      </c>
      <c r="AT2221" s="14" t="n">
        <f aca="false">SUMIFS(시도_소아과개폐업!$C$5:$C$293,시도_소아과개폐업!$A$5:$A$293,$D2221,시도_소아과개폐업!$B$5:$B$293,$B2221)</f>
        <v>14</v>
      </c>
      <c r="AU2221" s="14" t="n">
        <f aca="false">SUMIFS(시도_소아과개폐업!$D$5:$D$293,시도_소아과개폐업!$A$5:$A$293,$D2221,시도_소아과개폐업!$B$5:$B$293,$B2221)</f>
        <v>10</v>
      </c>
      <c r="AV2221" s="14" t="n">
        <f aca="false">SUMIFS(시도_소아과개폐업!$F$5:$F$293,시도_소아과개폐업!$A$5:$A$293,$D2221,시도_소아과개폐업!$B$5:$B$293,$B2221)</f>
        <v>4</v>
      </c>
      <c r="AW2221" s="15" t="n">
        <f aca="false">SUMIFS(시도_소아과개폐업!$G$5:$G$293,시도_소아과개폐업!$A$5:$A$293,$D2221,시도_소아과개폐업!$B$5:$B$293,$B2221)</f>
        <v>0.138888888888889</v>
      </c>
      <c r="AX2221" s="14" t="n">
        <f aca="false">SUMIFS(시도_소아과개폐업!$H$5:$H$293,시도_소아과개폐업!$A$5:$A$293,$D2221,시도_소아과개폐업!$B$5:$B$293,$B2221)</f>
        <v>30</v>
      </c>
      <c r="AY2221" s="14" t="n">
        <f aca="false">SUMIFS(시군구_병원급!$E$5:$E$3668,시군구_병원급!$A$5:$A$3668,$A2221,시군구_병원급!$D$5:$D$3668,$D2221)</f>
        <v>4</v>
      </c>
      <c r="AZ2221" s="14" t="n">
        <f aca="false">SUMIFS(시군구_병원급!$F$5:$F$3668,시군구_병원급!$A$5:$A$3668,$A2221,시군구_병원급!$D$5:$D$3668,$D2221)</f>
        <v>3</v>
      </c>
      <c r="BA2221" s="14" t="n">
        <f aca="false">SUMIFS(시군구_병원급!$G$5:$G$3668,시군구_병원급!$A$5:$A$3668,$A2221,시군구_병원급!$D$5:$D$3668,$D2221)</f>
        <v>6</v>
      </c>
      <c r="BB2221" s="14" t="n">
        <f aca="false">SUMIFS(시군구_병원급!$H$5:$H$3668,시군구_병원급!$A$5:$A$3668,$A2221,시군구_병원급!$D$5:$D$3668,$D2221)</f>
        <v>18</v>
      </c>
      <c r="BC2221" s="16" t="n">
        <f aca="false">K2221+AY2221</f>
        <v>7</v>
      </c>
      <c r="BD2221" s="17" t="n">
        <f aca="false">IF(E2221=0,"",(K2221+AY2221)/E2221*1000)</f>
        <v>1.89138070791678</v>
      </c>
      <c r="BE2221" s="16" t="n">
        <f aca="false">AY2221-SUMIFS(시군구_병원급!$E$5:$E$3668,시군구_병원급!$A$5:$A$3668,$A2221,시군구_병원급!$D$5:$D$3668,$D2221-3)</f>
        <v>0</v>
      </c>
      <c r="BF2221" s="16" t="n">
        <f aca="false">IF(AY2221=0,1,0)</f>
        <v>0</v>
      </c>
      <c r="BG2221" s="16" t="n">
        <f aca="false">IF(K2221+AY2221=0,1,0)</f>
        <v>0</v>
      </c>
      <c r="BH2221" s="16" t="n">
        <f aca="false">AF2221+AG2221+AH2221</f>
        <v>12</v>
      </c>
      <c r="BI2221" s="18" t="n">
        <f aca="false">IF(H2221=0,"",BH2221/H2221)</f>
        <v>0.164383561643836</v>
      </c>
      <c r="BJ2221" s="16" t="n">
        <f aca="false">IF(AP2221="","",AP2221+AN2221)</f>
        <v>7</v>
      </c>
    </row>
    <row r="2222" customFormat="false" ht="15" hidden="false" customHeight="true" outlineLevel="0" collapsed="false">
      <c r="A2222" s="9" t="s">
        <v>372</v>
      </c>
      <c r="B2222" s="10" t="s">
        <v>364</v>
      </c>
      <c r="C2222" s="10" t="s">
        <v>373</v>
      </c>
      <c r="D2222" s="9" t="n">
        <v>2025</v>
      </c>
      <c r="E2222" s="11" t="n">
        <v>13391</v>
      </c>
      <c r="F2222" s="11" t="n">
        <v>2012</v>
      </c>
      <c r="G2222" s="11" t="n">
        <v>2035</v>
      </c>
      <c r="H2222" s="11" t="n">
        <v>260</v>
      </c>
      <c r="I2222" s="11" t="n">
        <v>11395</v>
      </c>
      <c r="J2222" s="11" t="n">
        <v>6799</v>
      </c>
      <c r="K2222" s="11" t="n">
        <v>19</v>
      </c>
      <c r="L2222" s="12" t="n">
        <v>19.4160256888955</v>
      </c>
      <c r="M2222" s="12" t="n">
        <v>1.41886341572698</v>
      </c>
      <c r="N2222" s="13" t="n">
        <v>0.596665204036858</v>
      </c>
      <c r="O2222" s="13" t="n">
        <v>0.850944664326787</v>
      </c>
      <c r="P2222" s="13" t="n">
        <v>0.151967739526548</v>
      </c>
      <c r="Q2222" s="13" t="n">
        <v>-0.227382875605816</v>
      </c>
      <c r="R2222" s="13" t="n">
        <v>-0.0754202635165834</v>
      </c>
      <c r="S2222" s="11" t="n">
        <v>4</v>
      </c>
      <c r="T2222" s="13" t="n">
        <v>-0.0780141843971631</v>
      </c>
      <c r="U2222" s="13" t="n">
        <v>-0.0680461274229165</v>
      </c>
      <c r="V2222" s="11" t="n">
        <v>0</v>
      </c>
      <c r="W2222" s="13"/>
      <c r="X2222" s="11"/>
      <c r="Y2222" s="11"/>
      <c r="Z2222" s="11"/>
      <c r="AA2222" s="11"/>
      <c r="AB2222" s="10" t="s">
        <v>516</v>
      </c>
      <c r="AC2222" s="11" t="n">
        <v>28</v>
      </c>
      <c r="AD2222" s="11" t="n">
        <v>93</v>
      </c>
      <c r="AE2222" s="11" t="n">
        <v>113</v>
      </c>
      <c r="AF2222" s="11" t="n">
        <v>10</v>
      </c>
      <c r="AG2222" s="11" t="n">
        <v>15</v>
      </c>
      <c r="AH2222" s="11" t="n">
        <v>1</v>
      </c>
      <c r="AI2222" s="13" t="n">
        <v>0.107692307692308</v>
      </c>
      <c r="AJ2222" s="13" t="n">
        <v>0.357692307692308</v>
      </c>
      <c r="AK2222" s="13" t="n">
        <v>0.434615384615385</v>
      </c>
      <c r="AL2222" s="13" t="n">
        <v>0.0384615384615385</v>
      </c>
      <c r="AM2222" s="13" t="n">
        <v>0.0576923076923077</v>
      </c>
      <c r="AN2222" s="11" t="n">
        <v>8</v>
      </c>
      <c r="AO2222" s="13" t="n">
        <v>0.0298507462686567</v>
      </c>
      <c r="AP2222" s="11" t="n">
        <v>28</v>
      </c>
      <c r="AQ2222" s="11" t="n">
        <v>5</v>
      </c>
      <c r="AR2222" s="13" t="n">
        <v>0.0962199312714777</v>
      </c>
      <c r="AS2222" s="13" t="n">
        <v>0.0171821305841924</v>
      </c>
      <c r="AT2222" s="14" t="n">
        <f aca="false">SUMIFS(시도_소아과개폐업!$C$5:$C$293,시도_소아과개폐업!$A$5:$A$293,$D2222,시도_소아과개폐업!$B$5:$B$293,$B2222)</f>
        <v>14</v>
      </c>
      <c r="AU2222" s="14" t="n">
        <f aca="false">SUMIFS(시도_소아과개폐업!$D$5:$D$293,시도_소아과개폐업!$A$5:$A$293,$D2222,시도_소아과개폐업!$B$5:$B$293,$B2222)</f>
        <v>10</v>
      </c>
      <c r="AV2222" s="14" t="n">
        <f aca="false">SUMIFS(시도_소아과개폐업!$F$5:$F$293,시도_소아과개폐업!$A$5:$A$293,$D2222,시도_소아과개폐업!$B$5:$B$293,$B2222)</f>
        <v>4</v>
      </c>
      <c r="AW2222" s="15" t="n">
        <f aca="false">SUMIFS(시도_소아과개폐업!$G$5:$G$293,시도_소아과개폐업!$A$5:$A$293,$D2222,시도_소아과개폐업!$B$5:$B$293,$B2222)</f>
        <v>0.138888888888889</v>
      </c>
      <c r="AX2222" s="14" t="n">
        <f aca="false">SUMIFS(시도_소아과개폐업!$H$5:$H$293,시도_소아과개폐업!$A$5:$A$293,$D2222,시도_소아과개폐업!$B$5:$B$293,$B2222)</f>
        <v>30</v>
      </c>
      <c r="AY2222" s="14" t="n">
        <f aca="false">SUMIFS(시군구_병원급!$E$5:$E$3668,시군구_병원급!$A$5:$A$3668,$A2222,시군구_병원급!$D$5:$D$3668,$D2222)</f>
        <v>2</v>
      </c>
      <c r="AZ2222" s="14" t="n">
        <f aca="false">SUMIFS(시군구_병원급!$F$5:$F$3668,시군구_병원급!$A$5:$A$3668,$A2222,시군구_병원급!$D$5:$D$3668,$D2222)</f>
        <v>3</v>
      </c>
      <c r="BA2222" s="14" t="n">
        <f aca="false">SUMIFS(시군구_병원급!$G$5:$G$3668,시군구_병원급!$A$5:$A$3668,$A2222,시군구_병원급!$D$5:$D$3668,$D2222)</f>
        <v>8</v>
      </c>
      <c r="BB2222" s="14" t="n">
        <f aca="false">SUMIFS(시군구_병원급!$H$5:$H$3668,시군구_병원급!$A$5:$A$3668,$A2222,시군구_병원급!$D$5:$D$3668,$D2222)</f>
        <v>29</v>
      </c>
      <c r="BC2222" s="16" t="n">
        <f aca="false">K2222+AY2222</f>
        <v>21</v>
      </c>
      <c r="BD2222" s="17" t="n">
        <f aca="false">IF(E2222=0,"",(K2222+AY2222)/E2222*1000)</f>
        <v>1.56821745948772</v>
      </c>
      <c r="BE2222" s="16" t="n">
        <f aca="false">AY2222-SUMIFS(시군구_병원급!$E$5:$E$3668,시군구_병원급!$A$5:$A$3668,$A2222,시군구_병원급!$D$5:$D$3668,$D2222-3)</f>
        <v>0</v>
      </c>
      <c r="BF2222" s="16" t="n">
        <f aca="false">IF(AY2222=0,1,0)</f>
        <v>0</v>
      </c>
      <c r="BG2222" s="16" t="n">
        <f aca="false">IF(K2222+AY2222=0,1,0)</f>
        <v>0</v>
      </c>
      <c r="BH2222" s="16" t="n">
        <f aca="false">AF2222+AG2222+AH2222</f>
        <v>26</v>
      </c>
      <c r="BI2222" s="18" t="n">
        <f aca="false">IF(H2222=0,"",BH2222/H2222)</f>
        <v>0.1</v>
      </c>
      <c r="BJ2222" s="16" t="n">
        <f aca="false">IF(AP2222="","",AP2222+AN2222)</f>
        <v>36</v>
      </c>
    </row>
    <row r="2223" customFormat="false" ht="15" hidden="false" customHeight="true" outlineLevel="0" collapsed="false">
      <c r="A2223" s="9" t="s">
        <v>374</v>
      </c>
      <c r="B2223" s="10" t="s">
        <v>364</v>
      </c>
      <c r="C2223" s="10" t="s">
        <v>375</v>
      </c>
      <c r="D2223" s="9" t="n">
        <v>2025</v>
      </c>
      <c r="E2223" s="11" t="n">
        <v>2002</v>
      </c>
      <c r="F2223" s="11" t="n">
        <v>325</v>
      </c>
      <c r="G2223" s="11" t="n">
        <v>323</v>
      </c>
      <c r="H2223" s="11" t="n">
        <v>35</v>
      </c>
      <c r="I2223" s="11" t="n">
        <v>1980</v>
      </c>
      <c r="J2223" s="11" t="n">
        <v>1479</v>
      </c>
      <c r="K2223" s="11" t="n">
        <v>1</v>
      </c>
      <c r="L2223" s="12" t="n">
        <v>17.4825174825175</v>
      </c>
      <c r="M2223" s="12" t="n">
        <v>0.4995004995005</v>
      </c>
      <c r="N2223" s="13" t="n">
        <v>0.746969696969697</v>
      </c>
      <c r="O2223" s="13" t="n">
        <v>0.989010989010989</v>
      </c>
      <c r="P2223" s="13" t="n">
        <v>0.161338661338661</v>
      </c>
      <c r="Q2223" s="13" t="n">
        <v>-0.220404984423676</v>
      </c>
      <c r="R2223" s="13" t="n">
        <v>-0.0415430267062315</v>
      </c>
      <c r="S2223" s="11" t="n">
        <v>-1</v>
      </c>
      <c r="T2223" s="13" t="n">
        <v>-0.102564102564103</v>
      </c>
      <c r="U2223" s="13" t="n">
        <v>-0.108910891089109</v>
      </c>
      <c r="V2223" s="11" t="n">
        <v>0</v>
      </c>
      <c r="W2223" s="13"/>
      <c r="X2223" s="11"/>
      <c r="Y2223" s="11"/>
      <c r="Z2223" s="11"/>
      <c r="AA2223" s="11"/>
      <c r="AB2223" s="10" t="s">
        <v>516</v>
      </c>
      <c r="AC2223" s="11" t="n">
        <v>11</v>
      </c>
      <c r="AD2223" s="11" t="n">
        <v>13</v>
      </c>
      <c r="AE2223" s="11" t="n">
        <v>5</v>
      </c>
      <c r="AF2223" s="11" t="n">
        <v>1</v>
      </c>
      <c r="AG2223" s="11" t="n">
        <v>5</v>
      </c>
      <c r="AH2223" s="11" t="n">
        <v>0</v>
      </c>
      <c r="AI2223" s="13" t="n">
        <v>0.314285714285714</v>
      </c>
      <c r="AJ2223" s="13" t="n">
        <v>0.371428571428571</v>
      </c>
      <c r="AK2223" s="13" t="n">
        <v>0.142857142857143</v>
      </c>
      <c r="AL2223" s="13" t="n">
        <v>0.0285714285714286</v>
      </c>
      <c r="AM2223" s="13" t="n">
        <v>0.142857142857143</v>
      </c>
      <c r="AN2223" s="11" t="n">
        <v>0</v>
      </c>
      <c r="AO2223" s="13" t="n">
        <v>0</v>
      </c>
      <c r="AP2223" s="11" t="n">
        <v>4</v>
      </c>
      <c r="AQ2223" s="11" t="n">
        <v>0</v>
      </c>
      <c r="AR2223" s="13" t="n">
        <v>0.102564102564103</v>
      </c>
      <c r="AS2223" s="13" t="n">
        <v>0</v>
      </c>
      <c r="AT2223" s="14" t="n">
        <f aca="false">SUMIFS(시도_소아과개폐업!$C$5:$C$293,시도_소아과개폐업!$A$5:$A$293,$D2223,시도_소아과개폐업!$B$5:$B$293,$B2223)</f>
        <v>14</v>
      </c>
      <c r="AU2223" s="14" t="n">
        <f aca="false">SUMIFS(시도_소아과개폐업!$D$5:$D$293,시도_소아과개폐업!$A$5:$A$293,$D2223,시도_소아과개폐업!$B$5:$B$293,$B2223)</f>
        <v>10</v>
      </c>
      <c r="AV2223" s="14" t="n">
        <f aca="false">SUMIFS(시도_소아과개폐업!$F$5:$F$293,시도_소아과개폐업!$A$5:$A$293,$D2223,시도_소아과개폐업!$B$5:$B$293,$B2223)</f>
        <v>4</v>
      </c>
      <c r="AW2223" s="15" t="n">
        <f aca="false">SUMIFS(시도_소아과개폐업!$G$5:$G$293,시도_소아과개폐업!$A$5:$A$293,$D2223,시도_소아과개폐업!$B$5:$B$293,$B2223)</f>
        <v>0.138888888888889</v>
      </c>
      <c r="AX2223" s="14" t="n">
        <f aca="false">SUMIFS(시도_소아과개폐업!$H$5:$H$293,시도_소아과개폐업!$A$5:$A$293,$D2223,시도_소아과개폐업!$B$5:$B$293,$B2223)</f>
        <v>30</v>
      </c>
      <c r="AY2223" s="14" t="n">
        <f aca="false">SUMIFS(시군구_병원급!$E$5:$E$3668,시군구_병원급!$A$5:$A$3668,$A2223,시군구_병원급!$D$5:$D$3668,$D2223)</f>
        <v>1</v>
      </c>
      <c r="AZ2223" s="14" t="n">
        <f aca="false">SUMIFS(시군구_병원급!$F$5:$F$3668,시군구_병원급!$A$5:$A$3668,$A2223,시군구_병원급!$D$5:$D$3668,$D2223)</f>
        <v>1</v>
      </c>
      <c r="BA2223" s="14" t="n">
        <f aca="false">SUMIFS(시군구_병원급!$G$5:$G$3668,시군구_병원급!$A$5:$A$3668,$A2223,시군구_병원급!$D$5:$D$3668,$D2223)</f>
        <v>5</v>
      </c>
      <c r="BB2223" s="14" t="n">
        <f aca="false">SUMIFS(시군구_병원급!$H$5:$H$3668,시군구_병원급!$A$5:$A$3668,$A2223,시군구_병원급!$D$5:$D$3668,$D2223)</f>
        <v>12</v>
      </c>
      <c r="BC2223" s="16" t="n">
        <f aca="false">K2223+AY2223</f>
        <v>2</v>
      </c>
      <c r="BD2223" s="17" t="n">
        <f aca="false">IF(E2223=0,"",(K2223+AY2223)/E2223*1000)</f>
        <v>0.999000999000999</v>
      </c>
      <c r="BE2223" s="16" t="n">
        <f aca="false">AY2223-SUMIFS(시군구_병원급!$E$5:$E$3668,시군구_병원급!$A$5:$A$3668,$A2223,시군구_병원급!$D$5:$D$3668,$D2223-3)</f>
        <v>0</v>
      </c>
      <c r="BF2223" s="16" t="n">
        <f aca="false">IF(AY2223=0,1,0)</f>
        <v>0</v>
      </c>
      <c r="BG2223" s="16" t="n">
        <f aca="false">IF(K2223+AY2223=0,1,0)</f>
        <v>0</v>
      </c>
      <c r="BH2223" s="16" t="n">
        <f aca="false">AF2223+AG2223+AH2223</f>
        <v>6</v>
      </c>
      <c r="BI2223" s="18" t="n">
        <f aca="false">IF(H2223=0,"",BH2223/H2223)</f>
        <v>0.171428571428571</v>
      </c>
      <c r="BJ2223" s="16" t="n">
        <f aca="false">IF(AP2223="","",AP2223+AN2223)</f>
        <v>4</v>
      </c>
    </row>
    <row r="2224" customFormat="false" ht="15" hidden="false" customHeight="true" outlineLevel="0" collapsed="false">
      <c r="A2224" s="9" t="s">
        <v>376</v>
      </c>
      <c r="B2224" s="10" t="s">
        <v>364</v>
      </c>
      <c r="C2224" s="10" t="s">
        <v>377</v>
      </c>
      <c r="D2224" s="9" t="n">
        <v>2025</v>
      </c>
      <c r="E2224" s="11" t="n">
        <v>2380</v>
      </c>
      <c r="F2224" s="11" t="n">
        <v>366</v>
      </c>
      <c r="G2224" s="11" t="n">
        <v>385</v>
      </c>
      <c r="H2224" s="11" t="n">
        <v>41</v>
      </c>
      <c r="I2224" s="11" t="n">
        <v>1797</v>
      </c>
      <c r="J2224" s="11" t="n">
        <v>1149</v>
      </c>
      <c r="K2224" s="11" t="n">
        <v>2</v>
      </c>
      <c r="L2224" s="12" t="n">
        <v>17.2268907563025</v>
      </c>
      <c r="M2224" s="12" t="n">
        <v>0.840336134453782</v>
      </c>
      <c r="N2224" s="13" t="n">
        <v>0.639398998330551</v>
      </c>
      <c r="O2224" s="13" t="n">
        <v>0.755042016806723</v>
      </c>
      <c r="P2224" s="13" t="n">
        <v>0.161764705882353</v>
      </c>
      <c r="Q2224" s="13" t="n">
        <v>-0.229274611398964</v>
      </c>
      <c r="R2224" s="13" t="n">
        <v>-0.276315789473684</v>
      </c>
      <c r="S2224" s="11" t="n">
        <v>0</v>
      </c>
      <c r="T2224" s="13" t="n">
        <v>-0.0465116279069767</v>
      </c>
      <c r="U2224" s="13" t="n">
        <v>-0.0765673175745119</v>
      </c>
      <c r="V2224" s="11" t="n">
        <v>0</v>
      </c>
      <c r="W2224" s="13"/>
      <c r="X2224" s="11"/>
      <c r="Y2224" s="11"/>
      <c r="Z2224" s="11"/>
      <c r="AA2224" s="11"/>
      <c r="AB2224" s="10" t="s">
        <v>516</v>
      </c>
      <c r="AC2224" s="11" t="n">
        <v>16</v>
      </c>
      <c r="AD2224" s="11" t="n">
        <v>12</v>
      </c>
      <c r="AE2224" s="11" t="n">
        <v>9</v>
      </c>
      <c r="AF2224" s="11" t="n">
        <v>3</v>
      </c>
      <c r="AG2224" s="11" t="n">
        <v>1</v>
      </c>
      <c r="AH2224" s="11" t="n">
        <v>0</v>
      </c>
      <c r="AI2224" s="13" t="n">
        <v>0.390243902439024</v>
      </c>
      <c r="AJ2224" s="13" t="n">
        <v>0.292682926829268</v>
      </c>
      <c r="AK2224" s="13" t="n">
        <v>0.219512195121951</v>
      </c>
      <c r="AL2224" s="13" t="n">
        <v>0.0731707317073171</v>
      </c>
      <c r="AM2224" s="13" t="n">
        <v>0.024390243902439</v>
      </c>
      <c r="AN2224" s="11" t="n">
        <v>2</v>
      </c>
      <c r="AO2224" s="13" t="n">
        <v>0.0465116279069767</v>
      </c>
      <c r="AP2224" s="11" t="n">
        <v>2</v>
      </c>
      <c r="AQ2224" s="11" t="n">
        <v>1</v>
      </c>
      <c r="AR2224" s="13" t="n">
        <v>0.0454545454545455</v>
      </c>
      <c r="AS2224" s="13" t="n">
        <v>0.0227272727272727</v>
      </c>
      <c r="AT2224" s="14" t="n">
        <f aca="false">SUMIFS(시도_소아과개폐업!$C$5:$C$293,시도_소아과개폐업!$A$5:$A$293,$D2224,시도_소아과개폐업!$B$5:$B$293,$B2224)</f>
        <v>14</v>
      </c>
      <c r="AU2224" s="14" t="n">
        <f aca="false">SUMIFS(시도_소아과개폐업!$D$5:$D$293,시도_소아과개폐업!$A$5:$A$293,$D2224,시도_소아과개폐업!$B$5:$B$293,$B2224)</f>
        <v>10</v>
      </c>
      <c r="AV2224" s="14" t="n">
        <f aca="false">SUMIFS(시도_소아과개폐업!$F$5:$F$293,시도_소아과개폐업!$A$5:$A$293,$D2224,시도_소아과개폐업!$B$5:$B$293,$B2224)</f>
        <v>4</v>
      </c>
      <c r="AW2224" s="15" t="n">
        <f aca="false">SUMIFS(시도_소아과개폐업!$G$5:$G$293,시도_소아과개폐업!$A$5:$A$293,$D2224,시도_소아과개폐업!$B$5:$B$293,$B2224)</f>
        <v>0.138888888888889</v>
      </c>
      <c r="AX2224" s="14" t="n">
        <f aca="false">SUMIFS(시도_소아과개폐업!$H$5:$H$293,시도_소아과개폐업!$A$5:$A$293,$D2224,시도_소아과개폐업!$B$5:$B$293,$B2224)</f>
        <v>30</v>
      </c>
      <c r="AY2224" s="14" t="n">
        <f aca="false">SUMIFS(시군구_병원급!$E$5:$E$3668,시군구_병원급!$A$5:$A$3668,$A2224,시군구_병원급!$D$5:$D$3668,$D2224)</f>
        <v>1</v>
      </c>
      <c r="AZ2224" s="14" t="n">
        <f aca="false">SUMIFS(시군구_병원급!$F$5:$F$3668,시군구_병원급!$A$5:$A$3668,$A2224,시군구_병원급!$D$5:$D$3668,$D2224)</f>
        <v>1</v>
      </c>
      <c r="BA2224" s="14" t="n">
        <f aca="false">SUMIFS(시군구_병원급!$G$5:$G$3668,시군구_병원급!$A$5:$A$3668,$A2224,시군구_병원급!$D$5:$D$3668,$D2224)</f>
        <v>2</v>
      </c>
      <c r="BB2224" s="14" t="n">
        <f aca="false">SUMIFS(시군구_병원급!$H$5:$H$3668,시군구_병원급!$A$5:$A$3668,$A2224,시군구_병원급!$D$5:$D$3668,$D2224)</f>
        <v>9</v>
      </c>
      <c r="BC2224" s="16" t="n">
        <f aca="false">K2224+AY2224</f>
        <v>3</v>
      </c>
      <c r="BD2224" s="17" t="n">
        <f aca="false">IF(E2224=0,"",(K2224+AY2224)/E2224*1000)</f>
        <v>1.26050420168067</v>
      </c>
      <c r="BE2224" s="16" t="n">
        <f aca="false">AY2224-SUMIFS(시군구_병원급!$E$5:$E$3668,시군구_병원급!$A$5:$A$3668,$A2224,시군구_병원급!$D$5:$D$3668,$D2224-3)</f>
        <v>0</v>
      </c>
      <c r="BF2224" s="16" t="n">
        <f aca="false">IF(AY2224=0,1,0)</f>
        <v>0</v>
      </c>
      <c r="BG2224" s="16" t="n">
        <f aca="false">IF(K2224+AY2224=0,1,0)</f>
        <v>0</v>
      </c>
      <c r="BH2224" s="16" t="n">
        <f aca="false">AF2224+AG2224+AH2224</f>
        <v>4</v>
      </c>
      <c r="BI2224" s="18" t="n">
        <f aca="false">IF(H2224=0,"",BH2224/H2224)</f>
        <v>0.0975609756097561</v>
      </c>
      <c r="BJ2224" s="16" t="n">
        <f aca="false">IF(AP2224="","",AP2224+AN2224)</f>
        <v>4</v>
      </c>
    </row>
    <row r="2225" customFormat="false" ht="15" hidden="false" customHeight="true" outlineLevel="0" collapsed="false">
      <c r="A2225" s="9" t="s">
        <v>378</v>
      </c>
      <c r="B2225" s="10" t="s">
        <v>364</v>
      </c>
      <c r="C2225" s="10" t="s">
        <v>379</v>
      </c>
      <c r="D2225" s="9" t="n">
        <v>2025</v>
      </c>
      <c r="E2225" s="11" t="n">
        <v>1752</v>
      </c>
      <c r="F2225" s="11" t="n">
        <v>239</v>
      </c>
      <c r="G2225" s="11" t="n">
        <v>238</v>
      </c>
      <c r="H2225" s="11" t="n">
        <v>23</v>
      </c>
      <c r="I2225" s="11" t="n">
        <v>1003</v>
      </c>
      <c r="J2225" s="11" t="n">
        <v>711</v>
      </c>
      <c r="K2225" s="11" t="n">
        <v>3</v>
      </c>
      <c r="L2225" s="12" t="n">
        <v>13.1278538812785</v>
      </c>
      <c r="M2225" s="12" t="n">
        <v>1.71232876712329</v>
      </c>
      <c r="N2225" s="13" t="n">
        <v>0.708873379860419</v>
      </c>
      <c r="O2225" s="13" t="n">
        <v>0.572488584474886</v>
      </c>
      <c r="P2225" s="13" t="n">
        <v>0.135844748858448</v>
      </c>
      <c r="Q2225" s="13" t="n">
        <v>-0.240572171651496</v>
      </c>
      <c r="R2225" s="13" t="n">
        <v>-0.263157894736842</v>
      </c>
      <c r="S2225" s="11" t="n">
        <v>0</v>
      </c>
      <c r="T2225" s="13" t="n">
        <v>-0.0416666666666666</v>
      </c>
      <c r="U2225" s="13" t="n">
        <v>-0.0185909980430529</v>
      </c>
      <c r="V2225" s="11" t="n">
        <v>0</v>
      </c>
      <c r="W2225" s="13"/>
      <c r="X2225" s="11"/>
      <c r="Y2225" s="11"/>
      <c r="Z2225" s="11"/>
      <c r="AA2225" s="11"/>
      <c r="AB2225" s="10" t="s">
        <v>516</v>
      </c>
      <c r="AC2225" s="11" t="n">
        <v>10</v>
      </c>
      <c r="AD2225" s="11" t="n">
        <v>8</v>
      </c>
      <c r="AE2225" s="11" t="n">
        <v>2</v>
      </c>
      <c r="AF2225" s="11" t="n">
        <v>1</v>
      </c>
      <c r="AG2225" s="11" t="n">
        <v>2</v>
      </c>
      <c r="AH2225" s="11" t="n">
        <v>0</v>
      </c>
      <c r="AI2225" s="13" t="n">
        <v>0.434782608695652</v>
      </c>
      <c r="AJ2225" s="13" t="n">
        <v>0.347826086956522</v>
      </c>
      <c r="AK2225" s="13" t="n">
        <v>0.0869565217391304</v>
      </c>
      <c r="AL2225" s="13" t="n">
        <v>0.0434782608695652</v>
      </c>
      <c r="AM2225" s="13" t="n">
        <v>0.0869565217391304</v>
      </c>
      <c r="AN2225" s="11" t="n">
        <v>1</v>
      </c>
      <c r="AO2225" s="13" t="n">
        <v>0.0416666666666667</v>
      </c>
      <c r="AP2225" s="11" t="n">
        <v>3</v>
      </c>
      <c r="AQ2225" s="11" t="n">
        <v>0</v>
      </c>
      <c r="AR2225" s="13" t="n">
        <v>0.111111111111111</v>
      </c>
      <c r="AS2225" s="13" t="n">
        <v>0</v>
      </c>
      <c r="AT2225" s="14" t="n">
        <f aca="false">SUMIFS(시도_소아과개폐업!$C$5:$C$293,시도_소아과개폐업!$A$5:$A$293,$D2225,시도_소아과개폐업!$B$5:$B$293,$B2225)</f>
        <v>14</v>
      </c>
      <c r="AU2225" s="14" t="n">
        <f aca="false">SUMIFS(시도_소아과개폐업!$D$5:$D$293,시도_소아과개폐업!$A$5:$A$293,$D2225,시도_소아과개폐업!$B$5:$B$293,$B2225)</f>
        <v>10</v>
      </c>
      <c r="AV2225" s="14" t="n">
        <f aca="false">SUMIFS(시도_소아과개폐업!$F$5:$F$293,시도_소아과개폐업!$A$5:$A$293,$D2225,시도_소아과개폐업!$B$5:$B$293,$B2225)</f>
        <v>4</v>
      </c>
      <c r="AW2225" s="15" t="n">
        <f aca="false">SUMIFS(시도_소아과개폐업!$G$5:$G$293,시도_소아과개폐업!$A$5:$A$293,$D2225,시도_소아과개폐업!$B$5:$B$293,$B2225)</f>
        <v>0.138888888888889</v>
      </c>
      <c r="AX2225" s="14" t="n">
        <f aca="false">SUMIFS(시도_소아과개폐업!$H$5:$H$293,시도_소아과개폐업!$A$5:$A$293,$D2225,시도_소아과개폐업!$B$5:$B$293,$B2225)</f>
        <v>30</v>
      </c>
      <c r="AY2225" s="14" t="n">
        <f aca="false">SUMIFS(시군구_병원급!$E$5:$E$3668,시군구_병원급!$A$5:$A$3668,$A2225,시군구_병원급!$D$5:$D$3668,$D2225)</f>
        <v>2</v>
      </c>
      <c r="AZ2225" s="14" t="n">
        <f aca="false">SUMIFS(시군구_병원급!$F$5:$F$3668,시군구_병원급!$A$5:$A$3668,$A2225,시군구_병원급!$D$5:$D$3668,$D2225)</f>
        <v>2</v>
      </c>
      <c r="BA2225" s="14" t="n">
        <f aca="false">SUMIFS(시군구_병원급!$G$5:$G$3668,시군구_병원급!$A$5:$A$3668,$A2225,시군구_병원급!$D$5:$D$3668,$D2225)</f>
        <v>3</v>
      </c>
      <c r="BB2225" s="14" t="n">
        <f aca="false">SUMIFS(시군구_병원급!$H$5:$H$3668,시군구_병원급!$A$5:$A$3668,$A2225,시군구_병원급!$D$5:$D$3668,$D2225)</f>
        <v>7</v>
      </c>
      <c r="BC2225" s="16" t="n">
        <f aca="false">K2225+AY2225</f>
        <v>5</v>
      </c>
      <c r="BD2225" s="17" t="n">
        <f aca="false">IF(E2225=0,"",(K2225+AY2225)/E2225*1000)</f>
        <v>2.85388127853881</v>
      </c>
      <c r="BE2225" s="16" t="n">
        <f aca="false">AY2225-SUMIFS(시군구_병원급!$E$5:$E$3668,시군구_병원급!$A$5:$A$3668,$A2225,시군구_병원급!$D$5:$D$3668,$D2225-3)</f>
        <v>0</v>
      </c>
      <c r="BF2225" s="16" t="n">
        <f aca="false">IF(AY2225=0,1,0)</f>
        <v>0</v>
      </c>
      <c r="BG2225" s="16" t="n">
        <f aca="false">IF(K2225+AY2225=0,1,0)</f>
        <v>0</v>
      </c>
      <c r="BH2225" s="16" t="n">
        <f aca="false">AF2225+AG2225+AH2225</f>
        <v>3</v>
      </c>
      <c r="BI2225" s="18" t="n">
        <f aca="false">IF(H2225=0,"",BH2225/H2225)</f>
        <v>0.130434782608696</v>
      </c>
      <c r="BJ2225" s="16" t="n">
        <f aca="false">IF(AP2225="","",AP2225+AN2225)</f>
        <v>4</v>
      </c>
    </row>
    <row r="2226" customFormat="false" ht="15" hidden="false" customHeight="true" outlineLevel="0" collapsed="false">
      <c r="A2226" s="9" t="s">
        <v>380</v>
      </c>
      <c r="B2226" s="10" t="s">
        <v>364</v>
      </c>
      <c r="C2226" s="10" t="s">
        <v>381</v>
      </c>
      <c r="D2226" s="9" t="n">
        <v>2025</v>
      </c>
      <c r="E2226" s="11" t="n">
        <v>1246</v>
      </c>
      <c r="F2226" s="11" t="n">
        <v>178</v>
      </c>
      <c r="G2226" s="11" t="n">
        <v>178</v>
      </c>
      <c r="H2226" s="11" t="n">
        <v>30</v>
      </c>
      <c r="I2226" s="11" t="n">
        <v>1127</v>
      </c>
      <c r="J2226" s="11" t="n">
        <v>719</v>
      </c>
      <c r="K2226" s="11" t="n">
        <v>1</v>
      </c>
      <c r="L2226" s="12" t="n">
        <v>24.0770465489567</v>
      </c>
      <c r="M2226" s="12" t="n">
        <v>0.802568218298555</v>
      </c>
      <c r="N2226" s="13" t="n">
        <v>0.637976929902396</v>
      </c>
      <c r="O2226" s="13" t="n">
        <v>0.904494382022472</v>
      </c>
      <c r="P2226" s="13" t="n">
        <v>0.142857142857143</v>
      </c>
      <c r="Q2226" s="13" t="n">
        <v>-0.342827004219409</v>
      </c>
      <c r="R2226" s="13" t="n">
        <v>-0.330827067669173</v>
      </c>
      <c r="S2226" s="11" t="n">
        <v>0</v>
      </c>
      <c r="T2226" s="13" t="n">
        <v>0</v>
      </c>
      <c r="U2226" s="13" t="n">
        <v>-0.0131348511383538</v>
      </c>
      <c r="V2226" s="11" t="n">
        <v>0</v>
      </c>
      <c r="W2226" s="13"/>
      <c r="X2226" s="11"/>
      <c r="Y2226" s="11"/>
      <c r="Z2226" s="11"/>
      <c r="AA2226" s="11"/>
      <c r="AB2226" s="10" t="s">
        <v>516</v>
      </c>
      <c r="AC2226" s="11" t="n">
        <v>5</v>
      </c>
      <c r="AD2226" s="11" t="n">
        <v>11</v>
      </c>
      <c r="AE2226" s="11" t="n">
        <v>9</v>
      </c>
      <c r="AF2226" s="11" t="n">
        <v>0</v>
      </c>
      <c r="AG2226" s="11" t="n">
        <v>5</v>
      </c>
      <c r="AH2226" s="11" t="n">
        <v>0</v>
      </c>
      <c r="AI2226" s="13" t="n">
        <v>0.166666666666667</v>
      </c>
      <c r="AJ2226" s="13" t="n">
        <v>0.366666666666667</v>
      </c>
      <c r="AK2226" s="13" t="n">
        <v>0.3</v>
      </c>
      <c r="AL2226" s="13" t="n">
        <v>0</v>
      </c>
      <c r="AM2226" s="13" t="n">
        <v>0.166666666666667</v>
      </c>
      <c r="AN2226" s="11" t="n">
        <v>0</v>
      </c>
      <c r="AO2226" s="13" t="n">
        <v>0</v>
      </c>
      <c r="AP2226" s="11" t="n">
        <v>0</v>
      </c>
      <c r="AQ2226" s="11" t="n">
        <v>0</v>
      </c>
      <c r="AR2226" s="13" t="n">
        <v>0</v>
      </c>
      <c r="AS2226" s="13" t="n">
        <v>0</v>
      </c>
      <c r="AT2226" s="14" t="n">
        <f aca="false">SUMIFS(시도_소아과개폐업!$C$5:$C$293,시도_소아과개폐업!$A$5:$A$293,$D2226,시도_소아과개폐업!$B$5:$B$293,$B2226)</f>
        <v>14</v>
      </c>
      <c r="AU2226" s="14" t="n">
        <f aca="false">SUMIFS(시도_소아과개폐업!$D$5:$D$293,시도_소아과개폐업!$A$5:$A$293,$D2226,시도_소아과개폐업!$B$5:$B$293,$B2226)</f>
        <v>10</v>
      </c>
      <c r="AV2226" s="14" t="n">
        <f aca="false">SUMIFS(시도_소아과개폐업!$F$5:$F$293,시도_소아과개폐업!$A$5:$A$293,$D2226,시도_소아과개폐업!$B$5:$B$293,$B2226)</f>
        <v>4</v>
      </c>
      <c r="AW2226" s="15" t="n">
        <f aca="false">SUMIFS(시도_소아과개폐업!$G$5:$G$293,시도_소아과개폐업!$A$5:$A$293,$D2226,시도_소아과개폐업!$B$5:$B$293,$B2226)</f>
        <v>0.138888888888889</v>
      </c>
      <c r="AX2226" s="14" t="n">
        <f aca="false">SUMIFS(시도_소아과개폐업!$H$5:$H$293,시도_소아과개폐업!$A$5:$A$293,$D2226,시도_소아과개폐업!$B$5:$B$293,$B2226)</f>
        <v>30</v>
      </c>
      <c r="AY2226" s="14" t="n">
        <f aca="false">SUMIFS(시군구_병원급!$E$5:$E$3668,시군구_병원급!$A$5:$A$3668,$A2226,시군구_병원급!$D$5:$D$3668,$D2226)</f>
        <v>1</v>
      </c>
      <c r="AZ2226" s="14" t="n">
        <f aca="false">SUMIFS(시군구_병원급!$F$5:$F$3668,시군구_병원급!$A$5:$A$3668,$A2226,시군구_병원급!$D$5:$D$3668,$D2226)</f>
        <v>1</v>
      </c>
      <c r="BA2226" s="14" t="n">
        <f aca="false">SUMIFS(시군구_병원급!$G$5:$G$3668,시군구_병원급!$A$5:$A$3668,$A2226,시군구_병원급!$D$5:$D$3668,$D2226)</f>
        <v>2</v>
      </c>
      <c r="BB2226" s="14" t="n">
        <f aca="false">SUMIFS(시군구_병원급!$H$5:$H$3668,시군구_병원급!$A$5:$A$3668,$A2226,시군구_병원급!$D$5:$D$3668,$D2226)</f>
        <v>4</v>
      </c>
      <c r="BC2226" s="16" t="n">
        <f aca="false">K2226+AY2226</f>
        <v>2</v>
      </c>
      <c r="BD2226" s="17" t="n">
        <f aca="false">IF(E2226=0,"",(K2226+AY2226)/E2226*1000)</f>
        <v>1.60513643659711</v>
      </c>
      <c r="BE2226" s="16" t="n">
        <f aca="false">AY2226-SUMIFS(시군구_병원급!$E$5:$E$3668,시군구_병원급!$A$5:$A$3668,$A2226,시군구_병원급!$D$5:$D$3668,$D2226-3)</f>
        <v>0</v>
      </c>
      <c r="BF2226" s="16" t="n">
        <f aca="false">IF(AY2226=0,1,0)</f>
        <v>0</v>
      </c>
      <c r="BG2226" s="16" t="n">
        <f aca="false">IF(K2226+AY2226=0,1,0)</f>
        <v>0</v>
      </c>
      <c r="BH2226" s="16" t="n">
        <f aca="false">AF2226+AG2226+AH2226</f>
        <v>5</v>
      </c>
      <c r="BI2226" s="18" t="n">
        <f aca="false">IF(H2226=0,"",BH2226/H2226)</f>
        <v>0.166666666666667</v>
      </c>
      <c r="BJ2226" s="16" t="n">
        <f aca="false">IF(AP2226="","",AP2226+AN2226)</f>
        <v>0</v>
      </c>
    </row>
    <row r="2227" customFormat="false" ht="15" hidden="false" customHeight="true" outlineLevel="0" collapsed="false">
      <c r="A2227" s="9" t="s">
        <v>382</v>
      </c>
      <c r="B2227" s="10" t="s">
        <v>364</v>
      </c>
      <c r="C2227" s="10" t="s">
        <v>383</v>
      </c>
      <c r="D2227" s="9" t="n">
        <v>2025</v>
      </c>
      <c r="E2227" s="11" t="n">
        <v>7390</v>
      </c>
      <c r="F2227" s="11" t="n">
        <v>1311</v>
      </c>
      <c r="G2227" s="11" t="n">
        <v>1338</v>
      </c>
      <c r="H2227" s="11" t="n">
        <v>125</v>
      </c>
      <c r="I2227" s="11" t="n">
        <v>6548</v>
      </c>
      <c r="J2227" s="11" t="n">
        <v>4309</v>
      </c>
      <c r="K2227" s="11" t="n">
        <v>11</v>
      </c>
      <c r="L2227" s="12" t="n">
        <v>16.914749661705</v>
      </c>
      <c r="M2227" s="12" t="n">
        <v>1.48849797023004</v>
      </c>
      <c r="N2227" s="13" t="n">
        <v>0.658063530849114</v>
      </c>
      <c r="O2227" s="13" t="n">
        <v>0.886062246278755</v>
      </c>
      <c r="P2227" s="13" t="n">
        <v>0.18105548037889</v>
      </c>
      <c r="Q2227" s="13" t="n">
        <v>-0.201512695840087</v>
      </c>
      <c r="R2227" s="13" t="n">
        <v>0.0292307692307692</v>
      </c>
      <c r="S2227" s="11" t="n">
        <v>-1</v>
      </c>
      <c r="T2227" s="13" t="n">
        <v>-0.0234375</v>
      </c>
      <c r="U2227" s="13" t="n">
        <v>-0.0438084112149533</v>
      </c>
      <c r="V2227" s="11" t="n">
        <v>0</v>
      </c>
      <c r="W2227" s="13"/>
      <c r="X2227" s="11"/>
      <c r="Y2227" s="11"/>
      <c r="Z2227" s="11"/>
      <c r="AA2227" s="11"/>
      <c r="AB2227" s="10" t="s">
        <v>516</v>
      </c>
      <c r="AC2227" s="11" t="n">
        <v>25</v>
      </c>
      <c r="AD2227" s="11" t="n">
        <v>62</v>
      </c>
      <c r="AE2227" s="11" t="n">
        <v>24</v>
      </c>
      <c r="AF2227" s="11" t="n">
        <v>3</v>
      </c>
      <c r="AG2227" s="11" t="n">
        <v>11</v>
      </c>
      <c r="AH2227" s="11" t="n">
        <v>0</v>
      </c>
      <c r="AI2227" s="13" t="n">
        <v>0.2</v>
      </c>
      <c r="AJ2227" s="13" t="n">
        <v>0.496</v>
      </c>
      <c r="AK2227" s="13" t="n">
        <v>0.192</v>
      </c>
      <c r="AL2227" s="13" t="n">
        <v>0.024</v>
      </c>
      <c r="AM2227" s="13" t="n">
        <v>0.088</v>
      </c>
      <c r="AN2227" s="11" t="n">
        <v>0</v>
      </c>
      <c r="AO2227" s="13" t="n">
        <v>0</v>
      </c>
      <c r="AP2227" s="11" t="n">
        <v>7</v>
      </c>
      <c r="AQ2227" s="11" t="n">
        <v>4</v>
      </c>
      <c r="AR2227" s="13" t="n">
        <v>0.0546875</v>
      </c>
      <c r="AS2227" s="13" t="n">
        <v>0.03125</v>
      </c>
      <c r="AT2227" s="14" t="n">
        <f aca="false">SUMIFS(시도_소아과개폐업!$C$5:$C$293,시도_소아과개폐업!$A$5:$A$293,$D2227,시도_소아과개폐업!$B$5:$B$293,$B2227)</f>
        <v>14</v>
      </c>
      <c r="AU2227" s="14" t="n">
        <f aca="false">SUMIFS(시도_소아과개폐업!$D$5:$D$293,시도_소아과개폐업!$A$5:$A$293,$D2227,시도_소아과개폐업!$B$5:$B$293,$B2227)</f>
        <v>10</v>
      </c>
      <c r="AV2227" s="14" t="n">
        <f aca="false">SUMIFS(시도_소아과개폐업!$F$5:$F$293,시도_소아과개폐업!$A$5:$A$293,$D2227,시도_소아과개폐업!$B$5:$B$293,$B2227)</f>
        <v>4</v>
      </c>
      <c r="AW2227" s="15" t="n">
        <f aca="false">SUMIFS(시도_소아과개폐업!$G$5:$G$293,시도_소아과개폐업!$A$5:$A$293,$D2227,시도_소아과개폐업!$B$5:$B$293,$B2227)</f>
        <v>0.138888888888889</v>
      </c>
      <c r="AX2227" s="14" t="n">
        <f aca="false">SUMIFS(시도_소아과개폐업!$H$5:$H$293,시도_소아과개폐업!$A$5:$A$293,$D2227,시도_소아과개폐업!$B$5:$B$293,$B2227)</f>
        <v>30</v>
      </c>
      <c r="AY2227" s="14" t="n">
        <f aca="false">SUMIFS(시군구_병원급!$E$5:$E$3668,시군구_병원급!$A$5:$A$3668,$A2227,시군구_병원급!$D$5:$D$3668,$D2227)</f>
        <v>3</v>
      </c>
      <c r="AZ2227" s="14" t="n">
        <f aca="false">SUMIFS(시군구_병원급!$F$5:$F$3668,시군구_병원급!$A$5:$A$3668,$A2227,시군구_병원급!$D$5:$D$3668,$D2227)</f>
        <v>2</v>
      </c>
      <c r="BA2227" s="14" t="n">
        <f aca="false">SUMIFS(시군구_병원급!$G$5:$G$3668,시군구_병원급!$A$5:$A$3668,$A2227,시군구_병원급!$D$5:$D$3668,$D2227)</f>
        <v>6</v>
      </c>
      <c r="BB2227" s="14" t="n">
        <f aca="false">SUMIFS(시군구_병원급!$H$5:$H$3668,시군구_병원급!$A$5:$A$3668,$A2227,시군구_병원급!$D$5:$D$3668,$D2227)</f>
        <v>18</v>
      </c>
      <c r="BC2227" s="16" t="n">
        <f aca="false">K2227+AY2227</f>
        <v>14</v>
      </c>
      <c r="BD2227" s="17" t="n">
        <f aca="false">IF(E2227=0,"",(K2227+AY2227)/E2227*1000)</f>
        <v>1.89445196211096</v>
      </c>
      <c r="BE2227" s="16" t="n">
        <f aca="false">AY2227-SUMIFS(시군구_병원급!$E$5:$E$3668,시군구_병원급!$A$5:$A$3668,$A2227,시군구_병원급!$D$5:$D$3668,$D2227-3)</f>
        <v>0</v>
      </c>
      <c r="BF2227" s="16" t="n">
        <f aca="false">IF(AY2227=0,1,0)</f>
        <v>0</v>
      </c>
      <c r="BG2227" s="16" t="n">
        <f aca="false">IF(K2227+AY2227=0,1,0)</f>
        <v>0</v>
      </c>
      <c r="BH2227" s="16" t="n">
        <f aca="false">AF2227+AG2227+AH2227</f>
        <v>14</v>
      </c>
      <c r="BI2227" s="18" t="n">
        <f aca="false">IF(H2227=0,"",BH2227/H2227)</f>
        <v>0.112</v>
      </c>
      <c r="BJ2227" s="16" t="n">
        <f aca="false">IF(AP2227="","",AP2227+AN2227)</f>
        <v>7</v>
      </c>
    </row>
    <row r="2228" customFormat="false" ht="15" hidden="false" customHeight="true" outlineLevel="0" collapsed="false">
      <c r="A2228" s="9" t="s">
        <v>384</v>
      </c>
      <c r="B2228" s="10" t="s">
        <v>364</v>
      </c>
      <c r="C2228" s="10" t="s">
        <v>385</v>
      </c>
      <c r="D2228" s="9" t="n">
        <v>2025</v>
      </c>
      <c r="E2228" s="11" t="n">
        <v>747</v>
      </c>
      <c r="F2228" s="11" t="n">
        <v>122</v>
      </c>
      <c r="G2228" s="11" t="n">
        <v>125</v>
      </c>
      <c r="H2228" s="11" t="n">
        <v>12</v>
      </c>
      <c r="I2228" s="11" t="n">
        <v>825</v>
      </c>
      <c r="J2228" s="11" t="n">
        <v>316</v>
      </c>
      <c r="K2228" s="11" t="n">
        <v>0</v>
      </c>
      <c r="L2228" s="12" t="n">
        <v>16.0642570281125</v>
      </c>
      <c r="M2228" s="12" t="n">
        <v>0</v>
      </c>
      <c r="N2228" s="13" t="n">
        <v>0.383030303030303</v>
      </c>
      <c r="O2228" s="13" t="n">
        <v>1.10441767068273</v>
      </c>
      <c r="P2228" s="13" t="n">
        <v>0.167336010709505</v>
      </c>
      <c r="Q2228" s="13" t="n">
        <v>-0.28789323164919</v>
      </c>
      <c r="R2228" s="13" t="n">
        <v>-0.324324324324324</v>
      </c>
      <c r="S2228" s="11" t="n">
        <v>0</v>
      </c>
      <c r="T2228" s="13" t="n">
        <v>-0.0769230769230769</v>
      </c>
      <c r="U2228" s="13" t="n">
        <v>-0.0328253223915592</v>
      </c>
      <c r="V2228" s="11" t="n">
        <v>1</v>
      </c>
      <c r="W2228" s="13"/>
      <c r="X2228" s="11"/>
      <c r="Y2228" s="11"/>
      <c r="Z2228" s="11"/>
      <c r="AA2228" s="11"/>
      <c r="AB2228" s="10" t="s">
        <v>516</v>
      </c>
      <c r="AC2228" s="11" t="n">
        <v>6</v>
      </c>
      <c r="AD2228" s="11" t="n">
        <v>0</v>
      </c>
      <c r="AE2228" s="11" t="n">
        <v>0</v>
      </c>
      <c r="AF2228" s="11" t="n">
        <v>0</v>
      </c>
      <c r="AG2228" s="11" t="n">
        <v>6</v>
      </c>
      <c r="AH2228" s="11" t="n">
        <v>0</v>
      </c>
      <c r="AI2228" s="13" t="n">
        <v>0.5</v>
      </c>
      <c r="AJ2228" s="13" t="n">
        <v>0</v>
      </c>
      <c r="AK2228" s="13" t="n">
        <v>0</v>
      </c>
      <c r="AL2228" s="13" t="n">
        <v>0</v>
      </c>
      <c r="AM2228" s="13" t="n">
        <v>0.5</v>
      </c>
      <c r="AN2228" s="11" t="n">
        <v>0</v>
      </c>
      <c r="AO2228" s="13" t="n">
        <v>0</v>
      </c>
      <c r="AP2228" s="11" t="n">
        <v>1</v>
      </c>
      <c r="AQ2228" s="11" t="n">
        <v>0</v>
      </c>
      <c r="AR2228" s="13" t="n">
        <v>0.0769230769230769</v>
      </c>
      <c r="AS2228" s="13" t="n">
        <v>0</v>
      </c>
      <c r="AT2228" s="14" t="n">
        <f aca="false">SUMIFS(시도_소아과개폐업!$C$5:$C$293,시도_소아과개폐업!$A$5:$A$293,$D2228,시도_소아과개폐업!$B$5:$B$293,$B2228)</f>
        <v>14</v>
      </c>
      <c r="AU2228" s="14" t="n">
        <f aca="false">SUMIFS(시도_소아과개폐업!$D$5:$D$293,시도_소아과개폐업!$A$5:$A$293,$D2228,시도_소아과개폐업!$B$5:$B$293,$B2228)</f>
        <v>10</v>
      </c>
      <c r="AV2228" s="14" t="n">
        <f aca="false">SUMIFS(시도_소아과개폐업!$F$5:$F$293,시도_소아과개폐업!$A$5:$A$293,$D2228,시도_소아과개폐업!$B$5:$B$293,$B2228)</f>
        <v>4</v>
      </c>
      <c r="AW2228" s="15" t="n">
        <f aca="false">SUMIFS(시도_소아과개폐업!$G$5:$G$293,시도_소아과개폐업!$A$5:$A$293,$D2228,시도_소아과개폐업!$B$5:$B$293,$B2228)</f>
        <v>0.138888888888889</v>
      </c>
      <c r="AX2228" s="14" t="n">
        <f aca="false">SUMIFS(시도_소아과개폐업!$H$5:$H$293,시도_소아과개폐업!$A$5:$A$293,$D2228,시도_소아과개폐업!$B$5:$B$293,$B2228)</f>
        <v>30</v>
      </c>
      <c r="AY2228" s="14" t="n">
        <f aca="false">SUMIFS(시군구_병원급!$E$5:$E$3668,시군구_병원급!$A$5:$A$3668,$A2228,시군구_병원급!$D$5:$D$3668,$D2228)</f>
        <v>2</v>
      </c>
      <c r="AZ2228" s="14" t="n">
        <f aca="false">SUMIFS(시군구_병원급!$F$5:$F$3668,시군구_병원급!$A$5:$A$3668,$A2228,시군구_병원급!$D$5:$D$3668,$D2228)</f>
        <v>0</v>
      </c>
      <c r="BA2228" s="14" t="n">
        <f aca="false">SUMIFS(시군구_병원급!$G$5:$G$3668,시군구_병원급!$A$5:$A$3668,$A2228,시군구_병원급!$D$5:$D$3668,$D2228)</f>
        <v>2</v>
      </c>
      <c r="BB2228" s="14" t="n">
        <f aca="false">SUMIFS(시군구_병원급!$H$5:$H$3668,시군구_병원급!$A$5:$A$3668,$A2228,시군구_병원급!$D$5:$D$3668,$D2228)</f>
        <v>8</v>
      </c>
      <c r="BC2228" s="16" t="n">
        <f aca="false">K2228+AY2228</f>
        <v>2</v>
      </c>
      <c r="BD2228" s="17" t="n">
        <f aca="false">IF(E2228=0,"",(K2228+AY2228)/E2228*1000)</f>
        <v>2.67737617135208</v>
      </c>
      <c r="BE2228" s="16" t="n">
        <f aca="false">AY2228-SUMIFS(시군구_병원급!$E$5:$E$3668,시군구_병원급!$A$5:$A$3668,$A2228,시군구_병원급!$D$5:$D$3668,$D2228-3)</f>
        <v>0</v>
      </c>
      <c r="BF2228" s="16" t="n">
        <f aca="false">IF(AY2228=0,1,0)</f>
        <v>0</v>
      </c>
      <c r="BG2228" s="16" t="n">
        <f aca="false">IF(K2228+AY2228=0,1,0)</f>
        <v>0</v>
      </c>
      <c r="BH2228" s="16" t="n">
        <f aca="false">AF2228+AG2228+AH2228</f>
        <v>6</v>
      </c>
      <c r="BI2228" s="18" t="n">
        <f aca="false">IF(H2228=0,"",BH2228/H2228)</f>
        <v>0.5</v>
      </c>
      <c r="BJ2228" s="16" t="n">
        <f aca="false">IF(AP2228="","",AP2228+AN2228)</f>
        <v>1</v>
      </c>
    </row>
    <row r="2229" customFormat="false" ht="15" hidden="false" customHeight="true" outlineLevel="0" collapsed="false">
      <c r="A2229" s="9" t="s">
        <v>386</v>
      </c>
      <c r="B2229" s="10" t="s">
        <v>364</v>
      </c>
      <c r="C2229" s="10" t="s">
        <v>387</v>
      </c>
      <c r="D2229" s="9" t="n">
        <v>2025</v>
      </c>
      <c r="E2229" s="11" t="n">
        <v>383</v>
      </c>
      <c r="F2229" s="11" t="n">
        <v>45</v>
      </c>
      <c r="G2229" s="11" t="n">
        <v>52</v>
      </c>
      <c r="H2229" s="11" t="n">
        <v>8</v>
      </c>
      <c r="I2229" s="11" t="n">
        <v>332</v>
      </c>
      <c r="J2229" s="11" t="n">
        <v>163</v>
      </c>
      <c r="K2229" s="11" t="n">
        <v>0</v>
      </c>
      <c r="L2229" s="12" t="n">
        <v>20.88772845953</v>
      </c>
      <c r="M2229" s="12" t="n">
        <v>0</v>
      </c>
      <c r="N2229" s="13" t="n">
        <v>0.490963855421687</v>
      </c>
      <c r="O2229" s="13" t="n">
        <v>0.866840731070496</v>
      </c>
      <c r="P2229" s="13" t="n">
        <v>0.135770234986945</v>
      </c>
      <c r="Q2229" s="13" t="n">
        <v>-0.186836518046709</v>
      </c>
      <c r="R2229" s="13" t="n">
        <v>-0.297297297297297</v>
      </c>
      <c r="S2229" s="11" t="n">
        <v>0</v>
      </c>
      <c r="T2229" s="13" t="n">
        <v>0</v>
      </c>
      <c r="U2229" s="13" t="n">
        <v>-0.0235294117647059</v>
      </c>
      <c r="V2229" s="11" t="n">
        <v>1</v>
      </c>
      <c r="W2229" s="13"/>
      <c r="X2229" s="11"/>
      <c r="Y2229" s="11"/>
      <c r="Z2229" s="11"/>
      <c r="AA2229" s="11"/>
      <c r="AB2229" s="10" t="s">
        <v>516</v>
      </c>
      <c r="AC2229" s="11" t="n">
        <v>4</v>
      </c>
      <c r="AD2229" s="11" t="n">
        <v>0</v>
      </c>
      <c r="AE2229" s="11" t="n">
        <v>0</v>
      </c>
      <c r="AF2229" s="11" t="n">
        <v>1</v>
      </c>
      <c r="AG2229" s="11" t="n">
        <v>3</v>
      </c>
      <c r="AH2229" s="11" t="n">
        <v>0</v>
      </c>
      <c r="AI2229" s="13" t="n">
        <v>0.5</v>
      </c>
      <c r="AJ2229" s="13" t="n">
        <v>0</v>
      </c>
      <c r="AK2229" s="13" t="n">
        <v>0</v>
      </c>
      <c r="AL2229" s="13" t="n">
        <v>0.125</v>
      </c>
      <c r="AM2229" s="13" t="n">
        <v>0.375</v>
      </c>
      <c r="AN2229" s="11" t="n">
        <v>0</v>
      </c>
      <c r="AO2229" s="13" t="n">
        <v>0</v>
      </c>
      <c r="AP2229" s="11" t="n">
        <v>0</v>
      </c>
      <c r="AQ2229" s="11" t="n">
        <v>0</v>
      </c>
      <c r="AR2229" s="13" t="n">
        <v>0</v>
      </c>
      <c r="AS2229" s="13" t="n">
        <v>0</v>
      </c>
      <c r="AT2229" s="14" t="n">
        <f aca="false">SUMIFS(시도_소아과개폐업!$C$5:$C$293,시도_소아과개폐업!$A$5:$A$293,$D2229,시도_소아과개폐업!$B$5:$B$293,$B2229)</f>
        <v>14</v>
      </c>
      <c r="AU2229" s="14" t="n">
        <f aca="false">SUMIFS(시도_소아과개폐업!$D$5:$D$293,시도_소아과개폐업!$A$5:$A$293,$D2229,시도_소아과개폐업!$B$5:$B$293,$B2229)</f>
        <v>10</v>
      </c>
      <c r="AV2229" s="14" t="n">
        <f aca="false">SUMIFS(시도_소아과개폐업!$F$5:$F$293,시도_소아과개폐업!$A$5:$A$293,$D2229,시도_소아과개폐업!$B$5:$B$293,$B2229)</f>
        <v>4</v>
      </c>
      <c r="AW2229" s="15" t="n">
        <f aca="false">SUMIFS(시도_소아과개폐업!$G$5:$G$293,시도_소아과개폐업!$A$5:$A$293,$D2229,시도_소아과개폐업!$B$5:$B$293,$B2229)</f>
        <v>0.138888888888889</v>
      </c>
      <c r="AX2229" s="14" t="n">
        <f aca="false">SUMIFS(시도_소아과개폐업!$H$5:$H$293,시도_소아과개폐업!$A$5:$A$293,$D2229,시도_소아과개폐업!$B$5:$B$293,$B2229)</f>
        <v>30</v>
      </c>
      <c r="AY2229" s="14" t="n">
        <f aca="false">SUMIFS(시군구_병원급!$E$5:$E$3668,시군구_병원급!$A$5:$A$3668,$A2229,시군구_병원급!$D$5:$D$3668,$D2229)</f>
        <v>0</v>
      </c>
      <c r="AZ2229" s="14" t="n">
        <f aca="false">SUMIFS(시군구_병원급!$F$5:$F$3668,시군구_병원급!$A$5:$A$3668,$A2229,시군구_병원급!$D$5:$D$3668,$D2229)</f>
        <v>0</v>
      </c>
      <c r="BA2229" s="14" t="n">
        <f aca="false">SUMIFS(시군구_병원급!$G$5:$G$3668,시군구_병원급!$A$5:$A$3668,$A2229,시군구_병원급!$D$5:$D$3668,$D2229)</f>
        <v>0</v>
      </c>
      <c r="BB2229" s="14" t="n">
        <f aca="false">SUMIFS(시군구_병원급!$H$5:$H$3668,시군구_병원급!$A$5:$A$3668,$A2229,시군구_병원급!$D$5:$D$3668,$D2229)</f>
        <v>1</v>
      </c>
      <c r="BC2229" s="16" t="n">
        <f aca="false">K2229+AY2229</f>
        <v>0</v>
      </c>
      <c r="BD2229" s="17" t="n">
        <f aca="false">IF(E2229=0,"",(K2229+AY2229)/E2229*1000)</f>
        <v>0</v>
      </c>
      <c r="BE2229" s="16" t="n">
        <f aca="false">AY2229-SUMIFS(시군구_병원급!$E$5:$E$3668,시군구_병원급!$A$5:$A$3668,$A2229,시군구_병원급!$D$5:$D$3668,$D2229-3)</f>
        <v>0</v>
      </c>
      <c r="BF2229" s="16" t="n">
        <f aca="false">IF(AY2229=0,1,0)</f>
        <v>1</v>
      </c>
      <c r="BG2229" s="16" t="n">
        <f aca="false">IF(K2229+AY2229=0,1,0)</f>
        <v>1</v>
      </c>
      <c r="BH2229" s="16" t="n">
        <f aca="false">AF2229+AG2229+AH2229</f>
        <v>4</v>
      </c>
      <c r="BI2229" s="18" t="n">
        <f aca="false">IF(H2229=0,"",BH2229/H2229)</f>
        <v>0.5</v>
      </c>
      <c r="BJ2229" s="16" t="n">
        <f aca="false">IF(AP2229="","",AP2229+AN2229)</f>
        <v>0</v>
      </c>
    </row>
    <row r="2230" customFormat="false" ht="15" hidden="false" customHeight="true" outlineLevel="0" collapsed="false">
      <c r="A2230" s="9" t="s">
        <v>388</v>
      </c>
      <c r="B2230" s="10" t="s">
        <v>364</v>
      </c>
      <c r="C2230" s="10" t="s">
        <v>389</v>
      </c>
      <c r="D2230" s="9" t="n">
        <v>2025</v>
      </c>
      <c r="E2230" s="11" t="n">
        <v>202</v>
      </c>
      <c r="F2230" s="11" t="n">
        <v>27</v>
      </c>
      <c r="G2230" s="11" t="n">
        <v>24</v>
      </c>
      <c r="H2230" s="11" t="n">
        <v>5</v>
      </c>
      <c r="I2230" s="11" t="n">
        <v>220</v>
      </c>
      <c r="J2230" s="11" t="n">
        <v>123</v>
      </c>
      <c r="K2230" s="11" t="n">
        <v>0</v>
      </c>
      <c r="L2230" s="12" t="n">
        <v>24.7524752475248</v>
      </c>
      <c r="M2230" s="12" t="n">
        <v>0</v>
      </c>
      <c r="N2230" s="13" t="n">
        <v>0.559090909090909</v>
      </c>
      <c r="O2230" s="13" t="n">
        <v>1.08910891089109</v>
      </c>
      <c r="P2230" s="13" t="n">
        <v>0.118811881188119</v>
      </c>
      <c r="Q2230" s="13" t="n">
        <v>-0.337704918032787</v>
      </c>
      <c r="R2230" s="13" t="n">
        <v>-0.225806451612903</v>
      </c>
      <c r="S2230" s="11" t="n">
        <v>0</v>
      </c>
      <c r="T2230" s="13" t="n">
        <v>0</v>
      </c>
      <c r="U2230" s="13" t="n">
        <v>0</v>
      </c>
      <c r="V2230" s="11" t="n">
        <v>1</v>
      </c>
      <c r="W2230" s="13"/>
      <c r="X2230" s="11"/>
      <c r="Y2230" s="11"/>
      <c r="Z2230" s="11"/>
      <c r="AA2230" s="11"/>
      <c r="AB2230" s="10" t="s">
        <v>516</v>
      </c>
      <c r="AC2230" s="11" t="n">
        <v>4</v>
      </c>
      <c r="AD2230" s="11" t="n">
        <v>0</v>
      </c>
      <c r="AE2230" s="11" t="n">
        <v>0</v>
      </c>
      <c r="AF2230" s="11" t="n">
        <v>0</v>
      </c>
      <c r="AG2230" s="11" t="n">
        <v>1</v>
      </c>
      <c r="AH2230" s="11" t="n">
        <v>0</v>
      </c>
      <c r="AI2230" s="13" t="n">
        <v>0.8</v>
      </c>
      <c r="AJ2230" s="13" t="n">
        <v>0</v>
      </c>
      <c r="AK2230" s="13" t="n">
        <v>0</v>
      </c>
      <c r="AL2230" s="13" t="n">
        <v>0</v>
      </c>
      <c r="AM2230" s="13" t="n">
        <v>0.2</v>
      </c>
      <c r="AN2230" s="11" t="n">
        <v>0</v>
      </c>
      <c r="AO2230" s="13" t="n">
        <v>0</v>
      </c>
      <c r="AP2230" s="11" t="n">
        <v>0</v>
      </c>
      <c r="AQ2230" s="11" t="n">
        <v>0</v>
      </c>
      <c r="AR2230" s="13" t="n">
        <v>0</v>
      </c>
      <c r="AS2230" s="13" t="n">
        <v>0</v>
      </c>
      <c r="AT2230" s="14" t="n">
        <f aca="false">SUMIFS(시도_소아과개폐업!$C$5:$C$293,시도_소아과개폐업!$A$5:$A$293,$D2230,시도_소아과개폐업!$B$5:$B$293,$B2230)</f>
        <v>14</v>
      </c>
      <c r="AU2230" s="14" t="n">
        <f aca="false">SUMIFS(시도_소아과개폐업!$D$5:$D$293,시도_소아과개폐업!$A$5:$A$293,$D2230,시도_소아과개폐업!$B$5:$B$293,$B2230)</f>
        <v>10</v>
      </c>
      <c r="AV2230" s="14" t="n">
        <f aca="false">SUMIFS(시도_소아과개폐업!$F$5:$F$293,시도_소아과개폐업!$A$5:$A$293,$D2230,시도_소아과개폐업!$B$5:$B$293,$B2230)</f>
        <v>4</v>
      </c>
      <c r="AW2230" s="15" t="n">
        <f aca="false">SUMIFS(시도_소아과개폐업!$G$5:$G$293,시도_소아과개폐업!$A$5:$A$293,$D2230,시도_소아과개폐업!$B$5:$B$293,$B2230)</f>
        <v>0.138888888888889</v>
      </c>
      <c r="AX2230" s="14" t="n">
        <f aca="false">SUMIFS(시도_소아과개폐업!$H$5:$H$293,시도_소아과개폐업!$A$5:$A$293,$D2230,시도_소아과개폐업!$B$5:$B$293,$B2230)</f>
        <v>30</v>
      </c>
      <c r="AY2230" s="14" t="n">
        <f aca="false">SUMIFS(시군구_병원급!$E$5:$E$3668,시군구_병원급!$A$5:$A$3668,$A2230,시군구_병원급!$D$5:$D$3668,$D2230)</f>
        <v>0</v>
      </c>
      <c r="AZ2230" s="14" t="n">
        <f aca="false">SUMIFS(시군구_병원급!$F$5:$F$3668,시군구_병원급!$A$5:$A$3668,$A2230,시군구_병원급!$D$5:$D$3668,$D2230)</f>
        <v>0</v>
      </c>
      <c r="BA2230" s="14" t="n">
        <f aca="false">SUMIFS(시군구_병원급!$G$5:$G$3668,시군구_병원급!$A$5:$A$3668,$A2230,시군구_병원급!$D$5:$D$3668,$D2230)</f>
        <v>1</v>
      </c>
      <c r="BB2230" s="14" t="n">
        <f aca="false">SUMIFS(시군구_병원급!$H$5:$H$3668,시군구_병원급!$A$5:$A$3668,$A2230,시군구_병원급!$D$5:$D$3668,$D2230)</f>
        <v>1</v>
      </c>
      <c r="BC2230" s="16" t="n">
        <f aca="false">K2230+AY2230</f>
        <v>0</v>
      </c>
      <c r="BD2230" s="17" t="n">
        <f aca="false">IF(E2230=0,"",(K2230+AY2230)/E2230*1000)</f>
        <v>0</v>
      </c>
      <c r="BE2230" s="16" t="n">
        <f aca="false">AY2230-SUMIFS(시군구_병원급!$E$5:$E$3668,시군구_병원급!$A$5:$A$3668,$A2230,시군구_병원급!$D$5:$D$3668,$D2230-3)</f>
        <v>0</v>
      </c>
      <c r="BF2230" s="16" t="n">
        <f aca="false">IF(AY2230=0,1,0)</f>
        <v>1</v>
      </c>
      <c r="BG2230" s="16" t="n">
        <f aca="false">IF(K2230+AY2230=0,1,0)</f>
        <v>1</v>
      </c>
      <c r="BH2230" s="16" t="n">
        <f aca="false">AF2230+AG2230+AH2230</f>
        <v>1</v>
      </c>
      <c r="BI2230" s="18" t="n">
        <f aca="false">IF(H2230=0,"",BH2230/H2230)</f>
        <v>0.2</v>
      </c>
      <c r="BJ2230" s="16" t="n">
        <f aca="false">IF(AP2230="","",AP2230+AN2230)</f>
        <v>0</v>
      </c>
    </row>
    <row r="2231" customFormat="false" ht="15" hidden="false" customHeight="true" outlineLevel="0" collapsed="false">
      <c r="A2231" s="9" t="s">
        <v>390</v>
      </c>
      <c r="B2231" s="10" t="s">
        <v>364</v>
      </c>
      <c r="C2231" s="10" t="s">
        <v>391</v>
      </c>
      <c r="D2231" s="9" t="n">
        <v>2025</v>
      </c>
      <c r="E2231" s="11" t="n">
        <v>491</v>
      </c>
      <c r="F2231" s="11" t="n">
        <v>94</v>
      </c>
      <c r="G2231" s="11" t="n">
        <v>96</v>
      </c>
      <c r="H2231" s="11" t="n">
        <v>8</v>
      </c>
      <c r="I2231" s="11" t="n">
        <v>569</v>
      </c>
      <c r="J2231" s="11" t="n">
        <v>318</v>
      </c>
      <c r="K2231" s="11" t="n">
        <v>0</v>
      </c>
      <c r="L2231" s="12" t="n">
        <v>16.2932790224033</v>
      </c>
      <c r="M2231" s="12" t="n">
        <v>0</v>
      </c>
      <c r="N2231" s="13" t="n">
        <v>0.558875219683656</v>
      </c>
      <c r="O2231" s="13" t="n">
        <v>1.15885947046843</v>
      </c>
      <c r="P2231" s="13" t="n">
        <v>0.195519348268839</v>
      </c>
      <c r="Q2231" s="13" t="n">
        <v>-0.325549450549451</v>
      </c>
      <c r="R2231" s="13" t="n">
        <v>-0.111111111111111</v>
      </c>
      <c r="S2231" s="11" t="n">
        <v>0</v>
      </c>
      <c r="T2231" s="13" t="n">
        <v>0</v>
      </c>
      <c r="U2231" s="13" t="n">
        <v>-0.132621951219512</v>
      </c>
      <c r="V2231" s="11" t="n">
        <v>1</v>
      </c>
      <c r="W2231" s="13"/>
      <c r="X2231" s="11"/>
      <c r="Y2231" s="11"/>
      <c r="Z2231" s="11"/>
      <c r="AA2231" s="11"/>
      <c r="AB2231" s="10" t="s">
        <v>516</v>
      </c>
      <c r="AC2231" s="11" t="n">
        <v>4</v>
      </c>
      <c r="AD2231" s="11" t="n">
        <v>4</v>
      </c>
      <c r="AE2231" s="11" t="n">
        <v>0</v>
      </c>
      <c r="AF2231" s="11" t="n">
        <v>0</v>
      </c>
      <c r="AG2231" s="11" t="n">
        <v>0</v>
      </c>
      <c r="AH2231" s="11" t="n">
        <v>0</v>
      </c>
      <c r="AI2231" s="13" t="n">
        <v>0.5</v>
      </c>
      <c r="AJ2231" s="13" t="n">
        <v>0.5</v>
      </c>
      <c r="AK2231" s="13" t="n">
        <v>0</v>
      </c>
      <c r="AL2231" s="13" t="n">
        <v>0</v>
      </c>
      <c r="AM2231" s="13" t="n">
        <v>0</v>
      </c>
      <c r="AN2231" s="11" t="n">
        <v>0</v>
      </c>
      <c r="AO2231" s="13" t="n">
        <v>0</v>
      </c>
      <c r="AP2231" s="11" t="n">
        <v>1</v>
      </c>
      <c r="AQ2231" s="11" t="n">
        <v>0</v>
      </c>
      <c r="AR2231" s="13" t="n">
        <v>0.111111111111111</v>
      </c>
      <c r="AS2231" s="13" t="n">
        <v>0</v>
      </c>
      <c r="AT2231" s="14" t="n">
        <f aca="false">SUMIFS(시도_소아과개폐업!$C$5:$C$293,시도_소아과개폐업!$A$5:$A$293,$D2231,시도_소아과개폐업!$B$5:$B$293,$B2231)</f>
        <v>14</v>
      </c>
      <c r="AU2231" s="14" t="n">
        <f aca="false">SUMIFS(시도_소아과개폐업!$D$5:$D$293,시도_소아과개폐업!$A$5:$A$293,$D2231,시도_소아과개폐업!$B$5:$B$293,$B2231)</f>
        <v>10</v>
      </c>
      <c r="AV2231" s="14" t="n">
        <f aca="false">SUMIFS(시도_소아과개폐업!$F$5:$F$293,시도_소아과개폐업!$A$5:$A$293,$D2231,시도_소아과개폐업!$B$5:$B$293,$B2231)</f>
        <v>4</v>
      </c>
      <c r="AW2231" s="15" t="n">
        <f aca="false">SUMIFS(시도_소아과개폐업!$G$5:$G$293,시도_소아과개폐업!$A$5:$A$293,$D2231,시도_소아과개폐업!$B$5:$B$293,$B2231)</f>
        <v>0.138888888888889</v>
      </c>
      <c r="AX2231" s="14" t="n">
        <f aca="false">SUMIFS(시도_소아과개폐업!$H$5:$H$293,시도_소아과개폐업!$A$5:$A$293,$D2231,시도_소아과개폐업!$B$5:$B$293,$B2231)</f>
        <v>30</v>
      </c>
      <c r="AY2231" s="14" t="n">
        <f aca="false">SUMIFS(시군구_병원급!$E$5:$E$3668,시군구_병원급!$A$5:$A$3668,$A2231,시군구_병원급!$D$5:$D$3668,$D2231)</f>
        <v>0</v>
      </c>
      <c r="AZ2231" s="14" t="n">
        <f aca="false">SUMIFS(시군구_병원급!$F$5:$F$3668,시군구_병원급!$A$5:$A$3668,$A2231,시군구_병원급!$D$5:$D$3668,$D2231)</f>
        <v>0</v>
      </c>
      <c r="BA2231" s="14" t="n">
        <f aca="false">SUMIFS(시군구_병원급!$G$5:$G$3668,시군구_병원급!$A$5:$A$3668,$A2231,시군구_병원급!$D$5:$D$3668,$D2231)</f>
        <v>1</v>
      </c>
      <c r="BB2231" s="14" t="n">
        <f aca="false">SUMIFS(시군구_병원급!$H$5:$H$3668,시군구_병원급!$A$5:$A$3668,$A2231,시군구_병원급!$D$5:$D$3668,$D2231)</f>
        <v>3</v>
      </c>
      <c r="BC2231" s="16" t="n">
        <f aca="false">K2231+AY2231</f>
        <v>0</v>
      </c>
      <c r="BD2231" s="17" t="n">
        <f aca="false">IF(E2231=0,"",(K2231+AY2231)/E2231*1000)</f>
        <v>0</v>
      </c>
      <c r="BE2231" s="16" t="n">
        <f aca="false">AY2231-SUMIFS(시군구_병원급!$E$5:$E$3668,시군구_병원급!$A$5:$A$3668,$A2231,시군구_병원급!$D$5:$D$3668,$D2231-3)</f>
        <v>0</v>
      </c>
      <c r="BF2231" s="16" t="n">
        <f aca="false">IF(AY2231=0,1,0)</f>
        <v>1</v>
      </c>
      <c r="BG2231" s="16" t="n">
        <f aca="false">IF(K2231+AY2231=0,1,0)</f>
        <v>1</v>
      </c>
      <c r="BH2231" s="16" t="n">
        <f aca="false">AF2231+AG2231+AH2231</f>
        <v>0</v>
      </c>
      <c r="BI2231" s="18" t="n">
        <f aca="false">IF(H2231=0,"",BH2231/H2231)</f>
        <v>0</v>
      </c>
      <c r="BJ2231" s="16" t="n">
        <f aca="false">IF(AP2231="","",AP2231+AN2231)</f>
        <v>1</v>
      </c>
    </row>
    <row r="2232" customFormat="false" ht="15" hidden="false" customHeight="true" outlineLevel="0" collapsed="false">
      <c r="A2232" s="9" t="s">
        <v>392</v>
      </c>
      <c r="B2232" s="10" t="s">
        <v>364</v>
      </c>
      <c r="C2232" s="10" t="s">
        <v>393</v>
      </c>
      <c r="D2232" s="9" t="n">
        <v>2025</v>
      </c>
      <c r="E2232" s="11" t="n">
        <v>563</v>
      </c>
      <c r="F2232" s="11" t="n">
        <v>100</v>
      </c>
      <c r="G2232" s="11" t="n">
        <v>103</v>
      </c>
      <c r="H2232" s="11" t="n">
        <v>9</v>
      </c>
      <c r="I2232" s="11" t="n">
        <v>364</v>
      </c>
      <c r="J2232" s="11" t="n">
        <v>200</v>
      </c>
      <c r="K2232" s="11" t="n">
        <v>0</v>
      </c>
      <c r="L2232" s="12" t="n">
        <v>15.9857904085258</v>
      </c>
      <c r="M2232" s="12" t="n">
        <v>0</v>
      </c>
      <c r="N2232" s="13" t="n">
        <v>0.54945054945055</v>
      </c>
      <c r="O2232" s="13" t="n">
        <v>0.646536412078153</v>
      </c>
      <c r="P2232" s="13" t="n">
        <v>0.182948490230906</v>
      </c>
      <c r="Q2232" s="13" t="n">
        <v>-0.174486803519062</v>
      </c>
      <c r="R2232" s="13" t="n">
        <v>-0.055045871559633</v>
      </c>
      <c r="S2232" s="11" t="n">
        <v>0</v>
      </c>
      <c r="T2232" s="13" t="n">
        <v>0</v>
      </c>
      <c r="U2232" s="13" t="n">
        <v>0</v>
      </c>
      <c r="V2232" s="11" t="n">
        <v>1</v>
      </c>
      <c r="W2232" s="13"/>
      <c r="X2232" s="11"/>
      <c r="Y2232" s="11"/>
      <c r="Z2232" s="11"/>
      <c r="AA2232" s="11"/>
      <c r="AB2232" s="10" t="s">
        <v>516</v>
      </c>
      <c r="AC2232" s="11" t="n">
        <v>5</v>
      </c>
      <c r="AD2232" s="11" t="n">
        <v>2</v>
      </c>
      <c r="AE2232" s="11" t="n">
        <v>1</v>
      </c>
      <c r="AF2232" s="11" t="n">
        <v>0</v>
      </c>
      <c r="AG2232" s="11" t="n">
        <v>1</v>
      </c>
      <c r="AH2232" s="11" t="n">
        <v>0</v>
      </c>
      <c r="AI2232" s="13" t="n">
        <v>0.555555555555556</v>
      </c>
      <c r="AJ2232" s="13" t="n">
        <v>0.222222222222222</v>
      </c>
      <c r="AK2232" s="13" t="n">
        <v>0.111111111111111</v>
      </c>
      <c r="AL2232" s="13" t="n">
        <v>0</v>
      </c>
      <c r="AM2232" s="13" t="n">
        <v>0.111111111111111</v>
      </c>
      <c r="AN2232" s="11" t="n">
        <v>1</v>
      </c>
      <c r="AO2232" s="13" t="n">
        <v>0.1</v>
      </c>
      <c r="AP2232" s="11" t="n">
        <v>0</v>
      </c>
      <c r="AQ2232" s="11" t="n">
        <v>0</v>
      </c>
      <c r="AR2232" s="13" t="n">
        <v>0</v>
      </c>
      <c r="AS2232" s="13" t="n">
        <v>0</v>
      </c>
      <c r="AT2232" s="14" t="n">
        <f aca="false">SUMIFS(시도_소아과개폐업!$C$5:$C$293,시도_소아과개폐업!$A$5:$A$293,$D2232,시도_소아과개폐업!$B$5:$B$293,$B2232)</f>
        <v>14</v>
      </c>
      <c r="AU2232" s="14" t="n">
        <f aca="false">SUMIFS(시도_소아과개폐업!$D$5:$D$293,시도_소아과개폐업!$A$5:$A$293,$D2232,시도_소아과개폐업!$B$5:$B$293,$B2232)</f>
        <v>10</v>
      </c>
      <c r="AV2232" s="14" t="n">
        <f aca="false">SUMIFS(시도_소아과개폐업!$F$5:$F$293,시도_소아과개폐업!$A$5:$A$293,$D2232,시도_소아과개폐업!$B$5:$B$293,$B2232)</f>
        <v>4</v>
      </c>
      <c r="AW2232" s="15" t="n">
        <f aca="false">SUMIFS(시도_소아과개폐업!$G$5:$G$293,시도_소아과개폐업!$A$5:$A$293,$D2232,시도_소아과개폐업!$B$5:$B$293,$B2232)</f>
        <v>0.138888888888889</v>
      </c>
      <c r="AX2232" s="14" t="n">
        <f aca="false">SUMIFS(시도_소아과개폐업!$H$5:$H$293,시도_소아과개폐업!$A$5:$A$293,$D2232,시도_소아과개폐업!$B$5:$B$293,$B2232)</f>
        <v>30</v>
      </c>
      <c r="AY2232" s="14" t="n">
        <f aca="false">SUMIFS(시군구_병원급!$E$5:$E$3668,시군구_병원급!$A$5:$A$3668,$A2232,시군구_병원급!$D$5:$D$3668,$D2232)</f>
        <v>0</v>
      </c>
      <c r="AZ2232" s="14" t="n">
        <f aca="false">SUMIFS(시군구_병원급!$F$5:$F$3668,시군구_병원급!$A$5:$A$3668,$A2232,시군구_병원급!$D$5:$D$3668,$D2232)</f>
        <v>0</v>
      </c>
      <c r="BA2232" s="14" t="n">
        <f aca="false">SUMIFS(시군구_병원급!$G$5:$G$3668,시군구_병원급!$A$5:$A$3668,$A2232,시군구_병원급!$D$5:$D$3668,$D2232)</f>
        <v>2</v>
      </c>
      <c r="BB2232" s="14" t="n">
        <f aca="false">SUMIFS(시군구_병원급!$H$5:$H$3668,시군구_병원급!$A$5:$A$3668,$A2232,시군구_병원급!$D$5:$D$3668,$D2232)</f>
        <v>9</v>
      </c>
      <c r="BC2232" s="16" t="n">
        <f aca="false">K2232+AY2232</f>
        <v>0</v>
      </c>
      <c r="BD2232" s="17" t="n">
        <f aca="false">IF(E2232=0,"",(K2232+AY2232)/E2232*1000)</f>
        <v>0</v>
      </c>
      <c r="BE2232" s="16" t="n">
        <f aca="false">AY2232-SUMIFS(시군구_병원급!$E$5:$E$3668,시군구_병원급!$A$5:$A$3668,$A2232,시군구_병원급!$D$5:$D$3668,$D2232-3)</f>
        <v>0</v>
      </c>
      <c r="BF2232" s="16" t="n">
        <f aca="false">IF(AY2232=0,1,0)</f>
        <v>1</v>
      </c>
      <c r="BG2232" s="16" t="n">
        <f aca="false">IF(K2232+AY2232=0,1,0)</f>
        <v>1</v>
      </c>
      <c r="BH2232" s="16" t="n">
        <f aca="false">AF2232+AG2232+AH2232</f>
        <v>1</v>
      </c>
      <c r="BI2232" s="18" t="n">
        <f aca="false">IF(H2232=0,"",BH2232/H2232)</f>
        <v>0.111111111111111</v>
      </c>
      <c r="BJ2232" s="16" t="n">
        <f aca="false">IF(AP2232="","",AP2232+AN2232)</f>
        <v>1</v>
      </c>
    </row>
    <row r="2233" customFormat="false" ht="15" hidden="false" customHeight="true" outlineLevel="0" collapsed="false">
      <c r="A2233" s="9" t="s">
        <v>394</v>
      </c>
      <c r="B2233" s="10" t="s">
        <v>364</v>
      </c>
      <c r="C2233" s="10" t="s">
        <v>395</v>
      </c>
      <c r="D2233" s="9" t="n">
        <v>2025</v>
      </c>
      <c r="E2233" s="11" t="n">
        <v>472</v>
      </c>
      <c r="F2233" s="11" t="n">
        <v>85</v>
      </c>
      <c r="G2233" s="11" t="n">
        <v>89</v>
      </c>
      <c r="H2233" s="11" t="n">
        <v>8</v>
      </c>
      <c r="I2233" s="11" t="n">
        <v>461</v>
      </c>
      <c r="J2233" s="11" t="n">
        <v>286</v>
      </c>
      <c r="K2233" s="11" t="n">
        <v>0</v>
      </c>
      <c r="L2233" s="12" t="n">
        <v>16.9491525423729</v>
      </c>
      <c r="M2233" s="12" t="n">
        <v>0</v>
      </c>
      <c r="N2233" s="13" t="n">
        <v>0.620390455531453</v>
      </c>
      <c r="O2233" s="13" t="n">
        <v>0.976694915254237</v>
      </c>
      <c r="P2233" s="13" t="n">
        <v>0.188559322033898</v>
      </c>
      <c r="Q2233" s="13" t="n">
        <v>-0.227495908346972</v>
      </c>
      <c r="R2233" s="13" t="n">
        <v>0.0113636363636365</v>
      </c>
      <c r="S2233" s="11" t="n">
        <v>0</v>
      </c>
      <c r="T2233" s="13" t="n">
        <v>-0.111111111111111</v>
      </c>
      <c r="U2233" s="13" t="n">
        <v>-0.120229007633588</v>
      </c>
      <c r="V2233" s="11" t="n">
        <v>1</v>
      </c>
      <c r="W2233" s="13"/>
      <c r="X2233" s="11"/>
      <c r="Y2233" s="11"/>
      <c r="Z2233" s="11"/>
      <c r="AA2233" s="11"/>
      <c r="AB2233" s="10" t="s">
        <v>516</v>
      </c>
      <c r="AC2233" s="11" t="n">
        <v>4</v>
      </c>
      <c r="AD2233" s="11" t="n">
        <v>3</v>
      </c>
      <c r="AE2233" s="11" t="n">
        <v>0</v>
      </c>
      <c r="AF2233" s="11" t="n">
        <v>0</v>
      </c>
      <c r="AG2233" s="11" t="n">
        <v>1</v>
      </c>
      <c r="AH2233" s="11" t="n">
        <v>0</v>
      </c>
      <c r="AI2233" s="13" t="n">
        <v>0.5</v>
      </c>
      <c r="AJ2233" s="13" t="n">
        <v>0.375</v>
      </c>
      <c r="AK2233" s="13" t="n">
        <v>0</v>
      </c>
      <c r="AL2233" s="13" t="n">
        <v>0</v>
      </c>
      <c r="AM2233" s="13" t="n">
        <v>0.125</v>
      </c>
      <c r="AN2233" s="11" t="n">
        <v>1</v>
      </c>
      <c r="AO2233" s="13" t="n">
        <v>0.111111111111111</v>
      </c>
      <c r="AP2233" s="11" t="n">
        <v>2</v>
      </c>
      <c r="AQ2233" s="11" t="n">
        <v>1</v>
      </c>
      <c r="AR2233" s="13" t="n">
        <v>0.2</v>
      </c>
      <c r="AS2233" s="13" t="n">
        <v>0.1</v>
      </c>
      <c r="AT2233" s="14" t="n">
        <f aca="false">SUMIFS(시도_소아과개폐업!$C$5:$C$293,시도_소아과개폐업!$A$5:$A$293,$D2233,시도_소아과개폐업!$B$5:$B$293,$B2233)</f>
        <v>14</v>
      </c>
      <c r="AU2233" s="14" t="n">
        <f aca="false">SUMIFS(시도_소아과개폐업!$D$5:$D$293,시도_소아과개폐업!$A$5:$A$293,$D2233,시도_소아과개폐업!$B$5:$B$293,$B2233)</f>
        <v>10</v>
      </c>
      <c r="AV2233" s="14" t="n">
        <f aca="false">SUMIFS(시도_소아과개폐업!$F$5:$F$293,시도_소아과개폐업!$A$5:$A$293,$D2233,시도_소아과개폐업!$B$5:$B$293,$B2233)</f>
        <v>4</v>
      </c>
      <c r="AW2233" s="15" t="n">
        <f aca="false">SUMIFS(시도_소아과개폐업!$G$5:$G$293,시도_소아과개폐업!$A$5:$A$293,$D2233,시도_소아과개폐업!$B$5:$B$293,$B2233)</f>
        <v>0.138888888888889</v>
      </c>
      <c r="AX2233" s="14" t="n">
        <f aca="false">SUMIFS(시도_소아과개폐업!$H$5:$H$293,시도_소아과개폐업!$A$5:$A$293,$D2233,시도_소아과개폐업!$B$5:$B$293,$B2233)</f>
        <v>30</v>
      </c>
      <c r="AY2233" s="14" t="n">
        <f aca="false">SUMIFS(시군구_병원급!$E$5:$E$3668,시군구_병원급!$A$5:$A$3668,$A2233,시군구_병원급!$D$5:$D$3668,$D2233)</f>
        <v>1</v>
      </c>
      <c r="AZ2233" s="14" t="n">
        <f aca="false">SUMIFS(시군구_병원급!$F$5:$F$3668,시군구_병원급!$A$5:$A$3668,$A2233,시군구_병원급!$D$5:$D$3668,$D2233)</f>
        <v>0</v>
      </c>
      <c r="BA2233" s="14" t="n">
        <f aca="false">SUMIFS(시군구_병원급!$G$5:$G$3668,시군구_병원급!$A$5:$A$3668,$A2233,시군구_병원급!$D$5:$D$3668,$D2233)</f>
        <v>1</v>
      </c>
      <c r="BB2233" s="14" t="n">
        <f aca="false">SUMIFS(시군구_병원급!$H$5:$H$3668,시군구_병원급!$A$5:$A$3668,$A2233,시군구_병원급!$D$5:$D$3668,$D2233)</f>
        <v>2</v>
      </c>
      <c r="BC2233" s="16" t="n">
        <f aca="false">K2233+AY2233</f>
        <v>1</v>
      </c>
      <c r="BD2233" s="17" t="n">
        <f aca="false">IF(E2233=0,"",(K2233+AY2233)/E2233*1000)</f>
        <v>2.11864406779661</v>
      </c>
      <c r="BE2233" s="16" t="n">
        <f aca="false">AY2233-SUMIFS(시군구_병원급!$E$5:$E$3668,시군구_병원급!$A$5:$A$3668,$A2233,시군구_병원급!$D$5:$D$3668,$D2233-3)</f>
        <v>0</v>
      </c>
      <c r="BF2233" s="16" t="n">
        <f aca="false">IF(AY2233=0,1,0)</f>
        <v>0</v>
      </c>
      <c r="BG2233" s="16" t="n">
        <f aca="false">IF(K2233+AY2233=0,1,0)</f>
        <v>0</v>
      </c>
      <c r="BH2233" s="16" t="n">
        <f aca="false">AF2233+AG2233+AH2233</f>
        <v>1</v>
      </c>
      <c r="BI2233" s="18" t="n">
        <f aca="false">IF(H2233=0,"",BH2233/H2233)</f>
        <v>0.125</v>
      </c>
      <c r="BJ2233" s="16" t="n">
        <f aca="false">IF(AP2233="","",AP2233+AN2233)</f>
        <v>3</v>
      </c>
    </row>
    <row r="2234" customFormat="false" ht="15" hidden="false" customHeight="true" outlineLevel="0" collapsed="false">
      <c r="A2234" s="9" t="s">
        <v>396</v>
      </c>
      <c r="B2234" s="10" t="s">
        <v>364</v>
      </c>
      <c r="C2234" s="10" t="s">
        <v>397</v>
      </c>
      <c r="D2234" s="9" t="n">
        <v>2025</v>
      </c>
      <c r="E2234" s="11" t="n">
        <v>779</v>
      </c>
      <c r="F2234" s="11" t="n">
        <v>125</v>
      </c>
      <c r="G2234" s="11" t="n">
        <v>135</v>
      </c>
      <c r="H2234" s="11" t="n">
        <v>11</v>
      </c>
      <c r="I2234" s="11" t="n">
        <v>520</v>
      </c>
      <c r="J2234" s="11" t="n">
        <v>385</v>
      </c>
      <c r="K2234" s="11" t="n">
        <v>0</v>
      </c>
      <c r="L2234" s="12" t="n">
        <v>14.1206675224647</v>
      </c>
      <c r="M2234" s="12" t="n">
        <v>0</v>
      </c>
      <c r="N2234" s="13" t="n">
        <v>0.740384615384615</v>
      </c>
      <c r="O2234" s="13" t="n">
        <v>0.667522464698331</v>
      </c>
      <c r="P2234" s="13" t="n">
        <v>0.173299101412067</v>
      </c>
      <c r="Q2234" s="13" t="n">
        <v>-0.251681075888569</v>
      </c>
      <c r="R2234" s="13" t="n">
        <v>-0.134615384615385</v>
      </c>
      <c r="S2234" s="11" t="n">
        <v>0</v>
      </c>
      <c r="T2234" s="13" t="n">
        <v>0</v>
      </c>
      <c r="U2234" s="13" t="n">
        <v>0</v>
      </c>
      <c r="V2234" s="11" t="n">
        <v>1</v>
      </c>
      <c r="W2234" s="13"/>
      <c r="X2234" s="11"/>
      <c r="Y2234" s="11"/>
      <c r="Z2234" s="11"/>
      <c r="AA2234" s="11"/>
      <c r="AB2234" s="10" t="s">
        <v>516</v>
      </c>
      <c r="AC2234" s="11" t="n">
        <v>5</v>
      </c>
      <c r="AD2234" s="11" t="n">
        <v>3</v>
      </c>
      <c r="AE2234" s="11" t="n">
        <v>3</v>
      </c>
      <c r="AF2234" s="11" t="n">
        <v>0</v>
      </c>
      <c r="AG2234" s="11" t="n">
        <v>0</v>
      </c>
      <c r="AH2234" s="11" t="n">
        <v>0</v>
      </c>
      <c r="AI2234" s="13" t="n">
        <v>0.454545454545455</v>
      </c>
      <c r="AJ2234" s="13" t="n">
        <v>0.272727272727273</v>
      </c>
      <c r="AK2234" s="13" t="n">
        <v>0.272727272727273</v>
      </c>
      <c r="AL2234" s="13" t="n">
        <v>0</v>
      </c>
      <c r="AM2234" s="13" t="n">
        <v>0</v>
      </c>
      <c r="AN2234" s="11" t="n">
        <v>0</v>
      </c>
      <c r="AO2234" s="13" t="n">
        <v>0</v>
      </c>
      <c r="AP2234" s="11" t="n">
        <v>0</v>
      </c>
      <c r="AQ2234" s="11" t="n">
        <v>0</v>
      </c>
      <c r="AR2234" s="13" t="n">
        <v>0</v>
      </c>
      <c r="AS2234" s="13" t="n">
        <v>0</v>
      </c>
      <c r="AT2234" s="14" t="n">
        <f aca="false">SUMIFS(시도_소아과개폐업!$C$5:$C$293,시도_소아과개폐업!$A$5:$A$293,$D2234,시도_소아과개폐업!$B$5:$B$293,$B2234)</f>
        <v>14</v>
      </c>
      <c r="AU2234" s="14" t="n">
        <f aca="false">SUMIFS(시도_소아과개폐업!$D$5:$D$293,시도_소아과개폐업!$A$5:$A$293,$D2234,시도_소아과개폐업!$B$5:$B$293,$B2234)</f>
        <v>10</v>
      </c>
      <c r="AV2234" s="14" t="n">
        <f aca="false">SUMIFS(시도_소아과개폐업!$F$5:$F$293,시도_소아과개폐업!$A$5:$A$293,$D2234,시도_소아과개폐업!$B$5:$B$293,$B2234)</f>
        <v>4</v>
      </c>
      <c r="AW2234" s="15" t="n">
        <f aca="false">SUMIFS(시도_소아과개폐업!$G$5:$G$293,시도_소아과개폐업!$A$5:$A$293,$D2234,시도_소아과개폐업!$B$5:$B$293,$B2234)</f>
        <v>0.138888888888889</v>
      </c>
      <c r="AX2234" s="14" t="n">
        <f aca="false">SUMIFS(시도_소아과개폐업!$H$5:$H$293,시도_소아과개폐업!$A$5:$A$293,$D2234,시도_소아과개폐업!$B$5:$B$293,$B2234)</f>
        <v>30</v>
      </c>
      <c r="AY2234" s="14" t="n">
        <f aca="false">SUMIFS(시군구_병원급!$E$5:$E$3668,시군구_병원급!$A$5:$A$3668,$A2234,시군구_병원급!$D$5:$D$3668,$D2234)</f>
        <v>2</v>
      </c>
      <c r="AZ2234" s="14" t="n">
        <f aca="false">SUMIFS(시군구_병원급!$F$5:$F$3668,시군구_병원급!$A$5:$A$3668,$A2234,시군구_병원급!$D$5:$D$3668,$D2234)</f>
        <v>0</v>
      </c>
      <c r="BA2234" s="14" t="n">
        <f aca="false">SUMIFS(시군구_병원급!$G$5:$G$3668,시군구_병원급!$A$5:$A$3668,$A2234,시군구_병원급!$D$5:$D$3668,$D2234)</f>
        <v>1</v>
      </c>
      <c r="BB2234" s="14" t="n">
        <f aca="false">SUMIFS(시군구_병원급!$H$5:$H$3668,시군구_병원급!$A$5:$A$3668,$A2234,시군구_병원급!$D$5:$D$3668,$D2234)</f>
        <v>6</v>
      </c>
      <c r="BC2234" s="16" t="n">
        <f aca="false">K2234+AY2234</f>
        <v>2</v>
      </c>
      <c r="BD2234" s="17" t="n">
        <f aca="false">IF(E2234=0,"",(K2234+AY2234)/E2234*1000)</f>
        <v>2.56739409499358</v>
      </c>
      <c r="BE2234" s="16" t="n">
        <f aca="false">AY2234-SUMIFS(시군구_병원급!$E$5:$E$3668,시군구_병원급!$A$5:$A$3668,$A2234,시군구_병원급!$D$5:$D$3668,$D2234-3)</f>
        <v>0</v>
      </c>
      <c r="BF2234" s="16" t="n">
        <f aca="false">IF(AY2234=0,1,0)</f>
        <v>0</v>
      </c>
      <c r="BG2234" s="16" t="n">
        <f aca="false">IF(K2234+AY2234=0,1,0)</f>
        <v>0</v>
      </c>
      <c r="BH2234" s="16" t="n">
        <f aca="false">AF2234+AG2234+AH2234</f>
        <v>0</v>
      </c>
      <c r="BI2234" s="18" t="n">
        <f aca="false">IF(H2234=0,"",BH2234/H2234)</f>
        <v>0</v>
      </c>
      <c r="BJ2234" s="16" t="n">
        <f aca="false">IF(AP2234="","",AP2234+AN2234)</f>
        <v>0</v>
      </c>
    </row>
    <row r="2235" customFormat="false" ht="15" hidden="false" customHeight="true" outlineLevel="0" collapsed="false">
      <c r="A2235" s="9" t="s">
        <v>398</v>
      </c>
      <c r="B2235" s="10" t="s">
        <v>364</v>
      </c>
      <c r="C2235" s="10" t="s">
        <v>399</v>
      </c>
      <c r="D2235" s="9" t="n">
        <v>2025</v>
      </c>
      <c r="E2235" s="11" t="n">
        <v>2047</v>
      </c>
      <c r="F2235" s="11" t="n">
        <v>242</v>
      </c>
      <c r="G2235" s="11" t="n">
        <v>251</v>
      </c>
      <c r="H2235" s="11" t="n">
        <v>54</v>
      </c>
      <c r="I2235" s="11" t="n">
        <v>2849</v>
      </c>
      <c r="J2235" s="11" t="n">
        <v>1531</v>
      </c>
      <c r="K2235" s="11" t="n">
        <v>6</v>
      </c>
      <c r="L2235" s="12" t="n">
        <v>26.3800683927699</v>
      </c>
      <c r="M2235" s="12" t="n">
        <v>2.93111871030777</v>
      </c>
      <c r="N2235" s="13" t="n">
        <v>0.537381537381537</v>
      </c>
      <c r="O2235" s="13" t="n">
        <v>1.39179286761114</v>
      </c>
      <c r="P2235" s="13" t="n">
        <v>0.122618466047875</v>
      </c>
      <c r="Q2235" s="13" t="n">
        <v>-0.419948994049306</v>
      </c>
      <c r="R2235" s="13" t="n">
        <v>-0.383292383292383</v>
      </c>
      <c r="S2235" s="11" t="n">
        <v>0</v>
      </c>
      <c r="T2235" s="13" t="n">
        <v>-0.15625</v>
      </c>
      <c r="U2235" s="13" t="n">
        <v>-0.178252091145082</v>
      </c>
      <c r="V2235" s="11" t="n">
        <v>0</v>
      </c>
      <c r="W2235" s="13"/>
      <c r="X2235" s="11"/>
      <c r="Y2235" s="11"/>
      <c r="Z2235" s="11"/>
      <c r="AA2235" s="11"/>
      <c r="AB2235" s="10" t="s">
        <v>516</v>
      </c>
      <c r="AC2235" s="11" t="n">
        <v>9</v>
      </c>
      <c r="AD2235" s="11" t="n">
        <v>26</v>
      </c>
      <c r="AE2235" s="11" t="n">
        <v>13</v>
      </c>
      <c r="AF2235" s="11" t="n">
        <v>1</v>
      </c>
      <c r="AG2235" s="11" t="n">
        <v>5</v>
      </c>
      <c r="AH2235" s="11" t="n">
        <v>0</v>
      </c>
      <c r="AI2235" s="13" t="n">
        <v>0.166666666666667</v>
      </c>
      <c r="AJ2235" s="13" t="n">
        <v>0.481481481481482</v>
      </c>
      <c r="AK2235" s="13" t="n">
        <v>0.240740740740741</v>
      </c>
      <c r="AL2235" s="13" t="n">
        <v>0.0185185185185185</v>
      </c>
      <c r="AM2235" s="13" t="n">
        <v>0.0925925925925926</v>
      </c>
      <c r="AN2235" s="11" t="n">
        <v>3</v>
      </c>
      <c r="AO2235" s="13" t="n">
        <v>0.0526315789473684</v>
      </c>
      <c r="AP2235" s="11" t="n">
        <v>12</v>
      </c>
      <c r="AQ2235" s="11" t="n">
        <v>0</v>
      </c>
      <c r="AR2235" s="13" t="n">
        <v>0.173913043478261</v>
      </c>
      <c r="AS2235" s="13" t="n">
        <v>0</v>
      </c>
      <c r="AT2235" s="14" t="n">
        <f aca="false">SUMIFS(시도_소아과개폐업!$C$5:$C$293,시도_소아과개폐업!$A$5:$A$293,$D2235,시도_소아과개폐업!$B$5:$B$293,$B2235)</f>
        <v>14</v>
      </c>
      <c r="AU2235" s="14" t="n">
        <f aca="false">SUMIFS(시도_소아과개폐업!$D$5:$D$293,시도_소아과개폐업!$A$5:$A$293,$D2235,시도_소아과개폐업!$B$5:$B$293,$B2235)</f>
        <v>10</v>
      </c>
      <c r="AV2235" s="14" t="n">
        <f aca="false">SUMIFS(시도_소아과개폐업!$F$5:$F$293,시도_소아과개폐업!$A$5:$A$293,$D2235,시도_소아과개폐업!$B$5:$B$293,$B2235)</f>
        <v>4</v>
      </c>
      <c r="AW2235" s="15" t="n">
        <f aca="false">SUMIFS(시도_소아과개폐업!$G$5:$G$293,시도_소아과개폐업!$A$5:$A$293,$D2235,시도_소아과개폐업!$B$5:$B$293,$B2235)</f>
        <v>0.138888888888889</v>
      </c>
      <c r="AX2235" s="14" t="n">
        <f aca="false">SUMIFS(시도_소아과개폐업!$H$5:$H$293,시도_소아과개폐업!$A$5:$A$293,$D2235,시도_소아과개폐업!$B$5:$B$293,$B2235)</f>
        <v>30</v>
      </c>
      <c r="AY2235" s="14" t="n">
        <f aca="false">SUMIFS(시군구_병원급!$E$5:$E$3668,시군구_병원급!$A$5:$A$3668,$A2235,시군구_병원급!$D$5:$D$3668,$D2235)</f>
        <v>0</v>
      </c>
      <c r="AZ2235" s="14" t="n">
        <f aca="false">SUMIFS(시군구_병원급!$F$5:$F$3668,시군구_병원급!$A$5:$A$3668,$A2235,시군구_병원급!$D$5:$D$3668,$D2235)</f>
        <v>0</v>
      </c>
      <c r="BA2235" s="14" t="n">
        <f aca="false">SUMIFS(시군구_병원급!$G$5:$G$3668,시군구_병원급!$A$5:$A$3668,$A2235,시군구_병원급!$D$5:$D$3668,$D2235)</f>
        <v>1</v>
      </c>
      <c r="BB2235" s="14" t="n">
        <f aca="false">SUMIFS(시군구_병원급!$H$5:$H$3668,시군구_병원급!$A$5:$A$3668,$A2235,시군구_병원급!$D$5:$D$3668,$D2235)</f>
        <v>8</v>
      </c>
      <c r="BC2235" s="16" t="n">
        <f aca="false">K2235+AY2235</f>
        <v>6</v>
      </c>
      <c r="BD2235" s="17" t="n">
        <f aca="false">IF(E2235=0,"",(K2235+AY2235)/E2235*1000)</f>
        <v>2.93111871030777</v>
      </c>
      <c r="BE2235" s="16" t="n">
        <f aca="false">AY2235-SUMIFS(시군구_병원급!$E$5:$E$3668,시군구_병원급!$A$5:$A$3668,$A2235,시군구_병원급!$D$5:$D$3668,$D2235-3)</f>
        <v>0</v>
      </c>
      <c r="BF2235" s="16" t="n">
        <f aca="false">IF(AY2235=0,1,0)</f>
        <v>1</v>
      </c>
      <c r="BG2235" s="16" t="n">
        <f aca="false">IF(K2235+AY2235=0,1,0)</f>
        <v>0</v>
      </c>
      <c r="BH2235" s="16" t="n">
        <f aca="false">AF2235+AG2235+AH2235</f>
        <v>6</v>
      </c>
      <c r="BI2235" s="18" t="n">
        <f aca="false">IF(H2235=0,"",BH2235/H2235)</f>
        <v>0.111111111111111</v>
      </c>
      <c r="BJ2235" s="16" t="n">
        <f aca="false">IF(AP2235="","",AP2235+AN2235)</f>
        <v>15</v>
      </c>
    </row>
    <row r="2236" customFormat="false" ht="15" hidden="false" customHeight="true" outlineLevel="0" collapsed="false">
      <c r="A2236" s="9" t="s">
        <v>400</v>
      </c>
      <c r="B2236" s="10" t="s">
        <v>364</v>
      </c>
      <c r="C2236" s="10" t="s">
        <v>401</v>
      </c>
      <c r="D2236" s="9" t="n">
        <v>2025</v>
      </c>
      <c r="E2236" s="11" t="n">
        <v>1867</v>
      </c>
      <c r="F2236" s="11" t="n">
        <v>277</v>
      </c>
      <c r="G2236" s="11" t="n">
        <v>277</v>
      </c>
      <c r="H2236" s="11" t="n">
        <v>33</v>
      </c>
      <c r="I2236" s="11" t="n">
        <v>1453</v>
      </c>
      <c r="J2236" s="11" t="n">
        <v>895</v>
      </c>
      <c r="K2236" s="11" t="n">
        <v>1</v>
      </c>
      <c r="L2236" s="12" t="n">
        <v>17.6754151044456</v>
      </c>
      <c r="M2236" s="12" t="n">
        <v>0.535618639528656</v>
      </c>
      <c r="N2236" s="13" t="n">
        <v>0.615966964900206</v>
      </c>
      <c r="O2236" s="13" t="n">
        <v>0.778253883235137</v>
      </c>
      <c r="P2236" s="13" t="n">
        <v>0.148366363149438</v>
      </c>
      <c r="Q2236" s="13" t="n">
        <v>-0.138042474607572</v>
      </c>
      <c r="R2236" s="13" t="n">
        <v>0.0572519083969465</v>
      </c>
      <c r="S2236" s="11" t="n">
        <v>0</v>
      </c>
      <c r="T2236" s="13" t="n">
        <v>-0.0294117647058824</v>
      </c>
      <c r="U2236" s="13" t="n">
        <v>-0.0287433155080213</v>
      </c>
      <c r="V2236" s="11" t="n">
        <v>0</v>
      </c>
      <c r="W2236" s="13"/>
      <c r="X2236" s="11"/>
      <c r="Y2236" s="11"/>
      <c r="Z2236" s="11"/>
      <c r="AA2236" s="11"/>
      <c r="AB2236" s="10" t="s">
        <v>516</v>
      </c>
      <c r="AC2236" s="11" t="n">
        <v>10</v>
      </c>
      <c r="AD2236" s="11" t="n">
        <v>7</v>
      </c>
      <c r="AE2236" s="11" t="n">
        <v>12</v>
      </c>
      <c r="AF2236" s="11" t="n">
        <v>2</v>
      </c>
      <c r="AG2236" s="11" t="n">
        <v>2</v>
      </c>
      <c r="AH2236" s="11" t="n">
        <v>0</v>
      </c>
      <c r="AI2236" s="13" t="n">
        <v>0.303030303030303</v>
      </c>
      <c r="AJ2236" s="13" t="n">
        <v>0.212121212121212</v>
      </c>
      <c r="AK2236" s="13" t="n">
        <v>0.363636363636364</v>
      </c>
      <c r="AL2236" s="13" t="n">
        <v>0.0606060606060606</v>
      </c>
      <c r="AM2236" s="13" t="n">
        <v>0.0606060606060606</v>
      </c>
      <c r="AN2236" s="11" t="n">
        <v>0</v>
      </c>
      <c r="AO2236" s="13" t="n">
        <v>0</v>
      </c>
      <c r="AP2236" s="11" t="n">
        <v>1</v>
      </c>
      <c r="AQ2236" s="11" t="n">
        <v>0</v>
      </c>
      <c r="AR2236" s="13" t="n">
        <v>0.0294117647058824</v>
      </c>
      <c r="AS2236" s="13" t="n">
        <v>0</v>
      </c>
      <c r="AT2236" s="14" t="n">
        <f aca="false">SUMIFS(시도_소아과개폐업!$C$5:$C$293,시도_소아과개폐업!$A$5:$A$293,$D2236,시도_소아과개폐업!$B$5:$B$293,$B2236)</f>
        <v>14</v>
      </c>
      <c r="AU2236" s="14" t="n">
        <f aca="false">SUMIFS(시도_소아과개폐업!$D$5:$D$293,시도_소아과개폐업!$A$5:$A$293,$D2236,시도_소아과개폐업!$B$5:$B$293,$B2236)</f>
        <v>10</v>
      </c>
      <c r="AV2236" s="14" t="n">
        <f aca="false">SUMIFS(시도_소아과개폐업!$F$5:$F$293,시도_소아과개폐업!$A$5:$A$293,$D2236,시도_소아과개폐업!$B$5:$B$293,$B2236)</f>
        <v>4</v>
      </c>
      <c r="AW2236" s="15" t="n">
        <f aca="false">SUMIFS(시도_소아과개폐업!$G$5:$G$293,시도_소아과개폐업!$A$5:$A$293,$D2236,시도_소아과개폐업!$B$5:$B$293,$B2236)</f>
        <v>0.138888888888889</v>
      </c>
      <c r="AX2236" s="14" t="n">
        <f aca="false">SUMIFS(시도_소아과개폐업!$H$5:$H$293,시도_소아과개폐업!$A$5:$A$293,$D2236,시도_소아과개폐업!$B$5:$B$293,$B2236)</f>
        <v>30</v>
      </c>
      <c r="AY2236" s="14" t="n">
        <f aca="false">SUMIFS(시군구_병원급!$E$5:$E$3668,시군구_병원급!$A$5:$A$3668,$A2236,시군구_병원급!$D$5:$D$3668,$D2236)</f>
        <v>2</v>
      </c>
      <c r="AZ2236" s="14" t="n">
        <f aca="false">SUMIFS(시군구_병원급!$F$5:$F$3668,시군구_병원급!$A$5:$A$3668,$A2236,시군구_병원급!$D$5:$D$3668,$D2236)</f>
        <v>0</v>
      </c>
      <c r="BA2236" s="14" t="n">
        <f aca="false">SUMIFS(시군구_병원급!$G$5:$G$3668,시군구_병원급!$A$5:$A$3668,$A2236,시군구_병원급!$D$5:$D$3668,$D2236)</f>
        <v>1</v>
      </c>
      <c r="BB2236" s="14" t="n">
        <f aca="false">SUMIFS(시군구_병원급!$H$5:$H$3668,시군구_병원급!$A$5:$A$3668,$A2236,시군구_병원급!$D$5:$D$3668,$D2236)</f>
        <v>3</v>
      </c>
      <c r="BC2236" s="16" t="n">
        <f aca="false">K2236+AY2236</f>
        <v>3</v>
      </c>
      <c r="BD2236" s="17" t="n">
        <f aca="false">IF(E2236=0,"",(K2236+AY2236)/E2236*1000)</f>
        <v>1.60685591858597</v>
      </c>
      <c r="BE2236" s="16" t="n">
        <f aca="false">AY2236-SUMIFS(시군구_병원급!$E$5:$E$3668,시군구_병원급!$A$5:$A$3668,$A2236,시군구_병원급!$D$5:$D$3668,$D2236-3)</f>
        <v>0</v>
      </c>
      <c r="BF2236" s="16" t="n">
        <f aca="false">IF(AY2236=0,1,0)</f>
        <v>0</v>
      </c>
      <c r="BG2236" s="16" t="n">
        <f aca="false">IF(K2236+AY2236=0,1,0)</f>
        <v>0</v>
      </c>
      <c r="BH2236" s="16" t="n">
        <f aca="false">AF2236+AG2236+AH2236</f>
        <v>4</v>
      </c>
      <c r="BI2236" s="18" t="n">
        <f aca="false">IF(H2236=0,"",BH2236/H2236)</f>
        <v>0.121212121212121</v>
      </c>
      <c r="BJ2236" s="16" t="n">
        <f aca="false">IF(AP2236="","",AP2236+AN2236)</f>
        <v>1</v>
      </c>
    </row>
    <row r="2237" customFormat="false" ht="15" hidden="false" customHeight="true" outlineLevel="0" collapsed="false">
      <c r="A2237" s="9" t="s">
        <v>402</v>
      </c>
      <c r="B2237" s="10" t="s">
        <v>364</v>
      </c>
      <c r="C2237" s="10" t="s">
        <v>403</v>
      </c>
      <c r="D2237" s="9" t="n">
        <v>2025</v>
      </c>
      <c r="E2237" s="11" t="n">
        <v>361</v>
      </c>
      <c r="F2237" s="11" t="n">
        <v>45</v>
      </c>
      <c r="G2237" s="11" t="n">
        <v>49</v>
      </c>
      <c r="H2237" s="11" t="n">
        <v>9</v>
      </c>
      <c r="I2237" s="11" t="n">
        <v>384</v>
      </c>
      <c r="J2237" s="11" t="n">
        <v>163</v>
      </c>
      <c r="K2237" s="11" t="n">
        <v>0</v>
      </c>
      <c r="L2237" s="12" t="n">
        <v>24.9307479224377</v>
      </c>
      <c r="M2237" s="12" t="n">
        <v>0</v>
      </c>
      <c r="N2237" s="13" t="n">
        <v>0.424479166666667</v>
      </c>
      <c r="O2237" s="13" t="n">
        <v>1.06371191135734</v>
      </c>
      <c r="P2237" s="13" t="n">
        <v>0.135734072022161</v>
      </c>
      <c r="Q2237" s="13" t="n">
        <v>-0.35650623885918</v>
      </c>
      <c r="R2237" s="13" t="n">
        <v>-0.3</v>
      </c>
      <c r="S2237" s="11" t="n">
        <v>0</v>
      </c>
      <c r="T2237" s="13" t="n">
        <v>-0.1</v>
      </c>
      <c r="U2237" s="13" t="n">
        <v>-0.0921985815602837</v>
      </c>
      <c r="V2237" s="11" t="n">
        <v>1</v>
      </c>
      <c r="W2237" s="13"/>
      <c r="X2237" s="11"/>
      <c r="Y2237" s="11"/>
      <c r="Z2237" s="11"/>
      <c r="AA2237" s="11"/>
      <c r="AB2237" s="10" t="s">
        <v>516</v>
      </c>
      <c r="AC2237" s="11" t="n">
        <v>5</v>
      </c>
      <c r="AD2237" s="11" t="n">
        <v>1</v>
      </c>
      <c r="AE2237" s="11" t="n">
        <v>1</v>
      </c>
      <c r="AF2237" s="11" t="n">
        <v>0</v>
      </c>
      <c r="AG2237" s="11" t="n">
        <v>2</v>
      </c>
      <c r="AH2237" s="11" t="n">
        <v>0</v>
      </c>
      <c r="AI2237" s="13" t="n">
        <v>0.555555555555556</v>
      </c>
      <c r="AJ2237" s="13" t="n">
        <v>0.111111111111111</v>
      </c>
      <c r="AK2237" s="13" t="n">
        <v>0.111111111111111</v>
      </c>
      <c r="AL2237" s="13" t="n">
        <v>0</v>
      </c>
      <c r="AM2237" s="13" t="n">
        <v>0.222222222222222</v>
      </c>
      <c r="AN2237" s="11" t="n">
        <v>0</v>
      </c>
      <c r="AO2237" s="13" t="n">
        <v>0</v>
      </c>
      <c r="AP2237" s="11" t="n">
        <v>1</v>
      </c>
      <c r="AQ2237" s="11" t="n">
        <v>0</v>
      </c>
      <c r="AR2237" s="13" t="n">
        <v>0.1</v>
      </c>
      <c r="AS2237" s="13" t="n">
        <v>0</v>
      </c>
      <c r="AT2237" s="14" t="n">
        <f aca="false">SUMIFS(시도_소아과개폐업!$C$5:$C$293,시도_소아과개폐업!$A$5:$A$293,$D2237,시도_소아과개폐업!$B$5:$B$293,$B2237)</f>
        <v>14</v>
      </c>
      <c r="AU2237" s="14" t="n">
        <f aca="false">SUMIFS(시도_소아과개폐업!$D$5:$D$293,시도_소아과개폐업!$A$5:$A$293,$D2237,시도_소아과개폐업!$B$5:$B$293,$B2237)</f>
        <v>10</v>
      </c>
      <c r="AV2237" s="14" t="n">
        <f aca="false">SUMIFS(시도_소아과개폐업!$F$5:$F$293,시도_소아과개폐업!$A$5:$A$293,$D2237,시도_소아과개폐업!$B$5:$B$293,$B2237)</f>
        <v>4</v>
      </c>
      <c r="AW2237" s="15" t="n">
        <f aca="false">SUMIFS(시도_소아과개폐업!$G$5:$G$293,시도_소아과개폐업!$A$5:$A$293,$D2237,시도_소아과개폐업!$B$5:$B$293,$B2237)</f>
        <v>0.138888888888889</v>
      </c>
      <c r="AX2237" s="14" t="n">
        <f aca="false">SUMIFS(시도_소아과개폐업!$H$5:$H$293,시도_소아과개폐업!$A$5:$A$293,$D2237,시도_소아과개폐업!$B$5:$B$293,$B2237)</f>
        <v>30</v>
      </c>
      <c r="AY2237" s="14" t="n">
        <f aca="false">SUMIFS(시군구_병원급!$E$5:$E$3668,시군구_병원급!$A$5:$A$3668,$A2237,시군구_병원급!$D$5:$D$3668,$D2237)</f>
        <v>0</v>
      </c>
      <c r="AZ2237" s="14" t="n">
        <f aca="false">SUMIFS(시군구_병원급!$F$5:$F$3668,시군구_병원급!$A$5:$A$3668,$A2237,시군구_병원급!$D$5:$D$3668,$D2237)</f>
        <v>0</v>
      </c>
      <c r="BA2237" s="14" t="n">
        <f aca="false">SUMIFS(시군구_병원급!$G$5:$G$3668,시군구_병원급!$A$5:$A$3668,$A2237,시군구_병원급!$D$5:$D$3668,$D2237)</f>
        <v>1</v>
      </c>
      <c r="BB2237" s="14" t="n">
        <f aca="false">SUMIFS(시군구_병원급!$H$5:$H$3668,시군구_병원급!$A$5:$A$3668,$A2237,시군구_병원급!$D$5:$D$3668,$D2237)</f>
        <v>2</v>
      </c>
      <c r="BC2237" s="16" t="n">
        <f aca="false">K2237+AY2237</f>
        <v>0</v>
      </c>
      <c r="BD2237" s="17" t="n">
        <f aca="false">IF(E2237=0,"",(K2237+AY2237)/E2237*1000)</f>
        <v>0</v>
      </c>
      <c r="BE2237" s="16" t="n">
        <f aca="false">AY2237-SUMIFS(시군구_병원급!$E$5:$E$3668,시군구_병원급!$A$5:$A$3668,$A2237,시군구_병원급!$D$5:$D$3668,$D2237-3)</f>
        <v>0</v>
      </c>
      <c r="BF2237" s="16" t="n">
        <f aca="false">IF(AY2237=0,1,0)</f>
        <v>1</v>
      </c>
      <c r="BG2237" s="16" t="n">
        <f aca="false">IF(K2237+AY2237=0,1,0)</f>
        <v>1</v>
      </c>
      <c r="BH2237" s="16" t="n">
        <f aca="false">AF2237+AG2237+AH2237</f>
        <v>2</v>
      </c>
      <c r="BI2237" s="18" t="n">
        <f aca="false">IF(H2237=0,"",BH2237/H2237)</f>
        <v>0.222222222222222</v>
      </c>
      <c r="BJ2237" s="16" t="n">
        <f aca="false">IF(AP2237="","",AP2237+AN2237)</f>
        <v>1</v>
      </c>
    </row>
    <row r="2238" customFormat="false" ht="15" hidden="false" customHeight="true" outlineLevel="0" collapsed="false">
      <c r="A2238" s="9" t="s">
        <v>404</v>
      </c>
      <c r="B2238" s="10" t="s">
        <v>364</v>
      </c>
      <c r="C2238" s="10" t="s">
        <v>405</v>
      </c>
      <c r="D2238" s="9" t="n">
        <v>2025</v>
      </c>
      <c r="E2238" s="11" t="n">
        <v>1142</v>
      </c>
      <c r="F2238" s="11" t="n">
        <v>186</v>
      </c>
      <c r="G2238" s="11" t="n">
        <v>186</v>
      </c>
      <c r="H2238" s="11" t="n">
        <v>18</v>
      </c>
      <c r="I2238" s="11" t="n">
        <v>1346</v>
      </c>
      <c r="J2238" s="11" t="n">
        <v>815</v>
      </c>
      <c r="K2238" s="11" t="n">
        <v>0</v>
      </c>
      <c r="L2238" s="12" t="n">
        <v>15.7618213660245</v>
      </c>
      <c r="M2238" s="12" t="n">
        <v>0</v>
      </c>
      <c r="N2238" s="13" t="n">
        <v>0.605497771173848</v>
      </c>
      <c r="O2238" s="13" t="n">
        <v>1.17863397548161</v>
      </c>
      <c r="P2238" s="13" t="n">
        <v>0.162872154115587</v>
      </c>
      <c r="Q2238" s="13" t="n">
        <v>-0.147761194029851</v>
      </c>
      <c r="R2238" s="13" t="n">
        <v>0.0108695652173914</v>
      </c>
      <c r="S2238" s="11" t="n">
        <v>0</v>
      </c>
      <c r="T2238" s="13" t="n">
        <v>0</v>
      </c>
      <c r="U2238" s="13" t="n">
        <v>-0.0146412884333821</v>
      </c>
      <c r="V2238" s="11" t="n">
        <v>1</v>
      </c>
      <c r="W2238" s="13"/>
      <c r="X2238" s="11"/>
      <c r="Y2238" s="11"/>
      <c r="Z2238" s="11"/>
      <c r="AA2238" s="11"/>
      <c r="AB2238" s="10" t="s">
        <v>516</v>
      </c>
      <c r="AC2238" s="11" t="n">
        <v>9</v>
      </c>
      <c r="AD2238" s="11" t="n">
        <v>5</v>
      </c>
      <c r="AE2238" s="11" t="n">
        <v>1</v>
      </c>
      <c r="AF2238" s="11" t="n">
        <v>2</v>
      </c>
      <c r="AG2238" s="11" t="n">
        <v>1</v>
      </c>
      <c r="AH2238" s="11" t="n">
        <v>0</v>
      </c>
      <c r="AI2238" s="13" t="n">
        <v>0.5</v>
      </c>
      <c r="AJ2238" s="13" t="n">
        <v>0.277777777777778</v>
      </c>
      <c r="AK2238" s="13" t="n">
        <v>0.0555555555555556</v>
      </c>
      <c r="AL2238" s="13" t="n">
        <v>0.111111111111111</v>
      </c>
      <c r="AM2238" s="13" t="n">
        <v>0.0555555555555556</v>
      </c>
      <c r="AN2238" s="11" t="n">
        <v>0</v>
      </c>
      <c r="AO2238" s="13" t="n">
        <v>0</v>
      </c>
      <c r="AP2238" s="11" t="n">
        <v>1</v>
      </c>
      <c r="AQ2238" s="11" t="n">
        <v>1</v>
      </c>
      <c r="AR2238" s="13" t="n">
        <v>0.0555555555555556</v>
      </c>
      <c r="AS2238" s="13" t="n">
        <v>0.0555555555555556</v>
      </c>
      <c r="AT2238" s="14" t="n">
        <f aca="false">SUMIFS(시도_소아과개폐업!$C$5:$C$293,시도_소아과개폐업!$A$5:$A$293,$D2238,시도_소아과개폐업!$B$5:$B$293,$B2238)</f>
        <v>14</v>
      </c>
      <c r="AU2238" s="14" t="n">
        <f aca="false">SUMIFS(시도_소아과개폐업!$D$5:$D$293,시도_소아과개폐업!$A$5:$A$293,$D2238,시도_소아과개폐업!$B$5:$B$293,$B2238)</f>
        <v>10</v>
      </c>
      <c r="AV2238" s="14" t="n">
        <f aca="false">SUMIFS(시도_소아과개폐업!$F$5:$F$293,시도_소아과개폐업!$A$5:$A$293,$D2238,시도_소아과개폐업!$B$5:$B$293,$B2238)</f>
        <v>4</v>
      </c>
      <c r="AW2238" s="15" t="n">
        <f aca="false">SUMIFS(시도_소아과개폐업!$G$5:$G$293,시도_소아과개폐업!$A$5:$A$293,$D2238,시도_소아과개폐업!$B$5:$B$293,$B2238)</f>
        <v>0.138888888888889</v>
      </c>
      <c r="AX2238" s="14" t="n">
        <f aca="false">SUMIFS(시도_소아과개폐업!$H$5:$H$293,시도_소아과개폐업!$A$5:$A$293,$D2238,시도_소아과개폐업!$B$5:$B$293,$B2238)</f>
        <v>30</v>
      </c>
      <c r="AY2238" s="14" t="n">
        <f aca="false">SUMIFS(시군구_병원급!$E$5:$E$3668,시군구_병원급!$A$5:$A$3668,$A2238,시군구_병원급!$D$5:$D$3668,$D2238)</f>
        <v>1</v>
      </c>
      <c r="AZ2238" s="14" t="n">
        <f aca="false">SUMIFS(시군구_병원급!$F$5:$F$3668,시군구_병원급!$A$5:$A$3668,$A2238,시군구_병원급!$D$5:$D$3668,$D2238)</f>
        <v>0</v>
      </c>
      <c r="BA2238" s="14" t="n">
        <f aca="false">SUMIFS(시군구_병원급!$G$5:$G$3668,시군구_병원급!$A$5:$A$3668,$A2238,시군구_병원급!$D$5:$D$3668,$D2238)</f>
        <v>1</v>
      </c>
      <c r="BB2238" s="14" t="n">
        <f aca="false">SUMIFS(시군구_병원급!$H$5:$H$3668,시군구_병원급!$A$5:$A$3668,$A2238,시군구_병원급!$D$5:$D$3668,$D2238)</f>
        <v>3</v>
      </c>
      <c r="BC2238" s="16" t="n">
        <f aca="false">K2238+AY2238</f>
        <v>1</v>
      </c>
      <c r="BD2238" s="17" t="n">
        <f aca="false">IF(E2238=0,"",(K2238+AY2238)/E2238*1000)</f>
        <v>0.875656742556918</v>
      </c>
      <c r="BE2238" s="16" t="n">
        <f aca="false">AY2238-SUMIFS(시군구_병원급!$E$5:$E$3668,시군구_병원급!$A$5:$A$3668,$A2238,시군구_병원급!$D$5:$D$3668,$D2238-3)</f>
        <v>0</v>
      </c>
      <c r="BF2238" s="16" t="n">
        <f aca="false">IF(AY2238=0,1,0)</f>
        <v>0</v>
      </c>
      <c r="BG2238" s="16" t="n">
        <f aca="false">IF(K2238+AY2238=0,1,0)</f>
        <v>0</v>
      </c>
      <c r="BH2238" s="16" t="n">
        <f aca="false">AF2238+AG2238+AH2238</f>
        <v>3</v>
      </c>
      <c r="BI2238" s="18" t="n">
        <f aca="false">IF(H2238=0,"",BH2238/H2238)</f>
        <v>0.166666666666667</v>
      </c>
      <c r="BJ2238" s="16" t="n">
        <f aca="false">IF(AP2238="","",AP2238+AN2238)</f>
        <v>1</v>
      </c>
    </row>
    <row r="2239" customFormat="false" ht="15" hidden="false" customHeight="true" outlineLevel="0" collapsed="false">
      <c r="A2239" s="9" t="s">
        <v>406</v>
      </c>
      <c r="B2239" s="10" t="s">
        <v>364</v>
      </c>
      <c r="C2239" s="10" t="s">
        <v>407</v>
      </c>
      <c r="D2239" s="9" t="n">
        <v>2025</v>
      </c>
      <c r="E2239" s="11" t="n">
        <v>129</v>
      </c>
      <c r="F2239" s="11" t="n">
        <v>16</v>
      </c>
      <c r="G2239" s="11" t="n">
        <v>17</v>
      </c>
      <c r="H2239" s="11" t="n">
        <v>1</v>
      </c>
      <c r="I2239" s="11" t="n">
        <v>60</v>
      </c>
      <c r="J2239" s="11" t="n">
        <v>44</v>
      </c>
      <c r="K2239" s="11" t="n">
        <v>0</v>
      </c>
      <c r="L2239" s="12" t="n">
        <v>7.75193798449612</v>
      </c>
      <c r="M2239" s="12" t="n">
        <v>0</v>
      </c>
      <c r="N2239" s="13" t="n">
        <v>0.733333333333333</v>
      </c>
      <c r="O2239" s="13" t="n">
        <v>0.465116279069767</v>
      </c>
      <c r="P2239" s="13" t="n">
        <v>0.131782945736434</v>
      </c>
      <c r="Q2239" s="13" t="n">
        <v>-0.245614035087719</v>
      </c>
      <c r="R2239" s="13" t="n">
        <v>-0.15</v>
      </c>
      <c r="S2239" s="11" t="n">
        <v>0</v>
      </c>
      <c r="T2239" s="13" t="n">
        <v>0</v>
      </c>
      <c r="U2239" s="13" t="n">
        <v>0</v>
      </c>
      <c r="V2239" s="11" t="n">
        <v>1</v>
      </c>
      <c r="W2239" s="13"/>
      <c r="X2239" s="11"/>
      <c r="Y2239" s="11"/>
      <c r="Z2239" s="11"/>
      <c r="AA2239" s="11"/>
      <c r="AB2239" s="10" t="s">
        <v>516</v>
      </c>
      <c r="AC2239" s="11" t="n">
        <v>1</v>
      </c>
      <c r="AD2239" s="11" t="n">
        <v>0</v>
      </c>
      <c r="AE2239" s="11" t="n">
        <v>0</v>
      </c>
      <c r="AF2239" s="11" t="n">
        <v>0</v>
      </c>
      <c r="AG2239" s="11" t="n">
        <v>0</v>
      </c>
      <c r="AH2239" s="11" t="n">
        <v>0</v>
      </c>
      <c r="AI2239" s="13" t="n">
        <v>1</v>
      </c>
      <c r="AJ2239" s="13" t="n">
        <v>0</v>
      </c>
      <c r="AK2239" s="13" t="n">
        <v>0</v>
      </c>
      <c r="AL2239" s="13" t="n">
        <v>0</v>
      </c>
      <c r="AM2239" s="13" t="n">
        <v>0</v>
      </c>
      <c r="AN2239" s="11" t="n">
        <v>0</v>
      </c>
      <c r="AO2239" s="13" t="n">
        <v>0</v>
      </c>
      <c r="AP2239" s="11" t="n">
        <v>0</v>
      </c>
      <c r="AQ2239" s="11" t="n">
        <v>0</v>
      </c>
      <c r="AR2239" s="13" t="n">
        <v>0</v>
      </c>
      <c r="AS2239" s="13" t="n">
        <v>0</v>
      </c>
      <c r="AT2239" s="14" t="n">
        <f aca="false">SUMIFS(시도_소아과개폐업!$C$5:$C$293,시도_소아과개폐업!$A$5:$A$293,$D2239,시도_소아과개폐업!$B$5:$B$293,$B2239)</f>
        <v>14</v>
      </c>
      <c r="AU2239" s="14" t="n">
        <f aca="false">SUMIFS(시도_소아과개폐업!$D$5:$D$293,시도_소아과개폐업!$A$5:$A$293,$D2239,시도_소아과개폐업!$B$5:$B$293,$B2239)</f>
        <v>10</v>
      </c>
      <c r="AV2239" s="14" t="n">
        <f aca="false">SUMIFS(시도_소아과개폐업!$F$5:$F$293,시도_소아과개폐업!$A$5:$A$293,$D2239,시도_소아과개폐업!$B$5:$B$293,$B2239)</f>
        <v>4</v>
      </c>
      <c r="AW2239" s="15" t="n">
        <f aca="false">SUMIFS(시도_소아과개폐업!$G$5:$G$293,시도_소아과개폐업!$A$5:$A$293,$D2239,시도_소아과개폐업!$B$5:$B$293,$B2239)</f>
        <v>0.138888888888889</v>
      </c>
      <c r="AX2239" s="14" t="n">
        <f aca="false">SUMIFS(시도_소아과개폐업!$H$5:$H$293,시도_소아과개폐업!$A$5:$A$293,$D2239,시도_소아과개폐업!$B$5:$B$293,$B2239)</f>
        <v>30</v>
      </c>
      <c r="AY2239" s="14" t="n">
        <f aca="false">SUMIFS(시군구_병원급!$E$5:$E$3668,시군구_병원급!$A$5:$A$3668,$A2239,시군구_병원급!$D$5:$D$3668,$D2239)</f>
        <v>0</v>
      </c>
      <c r="AZ2239" s="14" t="n">
        <f aca="false">SUMIFS(시군구_병원급!$F$5:$F$3668,시군구_병원급!$A$5:$A$3668,$A2239,시군구_병원급!$D$5:$D$3668,$D2239)</f>
        <v>0</v>
      </c>
      <c r="BA2239" s="14" t="n">
        <f aca="false">SUMIFS(시군구_병원급!$G$5:$G$3668,시군구_병원급!$A$5:$A$3668,$A2239,시군구_병원급!$D$5:$D$3668,$D2239)</f>
        <v>0</v>
      </c>
      <c r="BB2239" s="14" t="n">
        <f aca="false">SUMIFS(시군구_병원급!$H$5:$H$3668,시군구_병원급!$A$5:$A$3668,$A2239,시군구_병원급!$D$5:$D$3668,$D2239)</f>
        <v>0</v>
      </c>
      <c r="BC2239" s="16" t="n">
        <f aca="false">K2239+AY2239</f>
        <v>0</v>
      </c>
      <c r="BD2239" s="17" t="n">
        <f aca="false">IF(E2239=0,"",(K2239+AY2239)/E2239*1000)</f>
        <v>0</v>
      </c>
      <c r="BE2239" s="16" t="n">
        <f aca="false">AY2239-SUMIFS(시군구_병원급!$E$5:$E$3668,시군구_병원급!$A$5:$A$3668,$A2239,시군구_병원급!$D$5:$D$3668,$D2239-3)</f>
        <v>0</v>
      </c>
      <c r="BF2239" s="16" t="n">
        <f aca="false">IF(AY2239=0,1,0)</f>
        <v>1</v>
      </c>
      <c r="BG2239" s="16" t="n">
        <f aca="false">IF(K2239+AY2239=0,1,0)</f>
        <v>1</v>
      </c>
      <c r="BH2239" s="16" t="n">
        <f aca="false">AF2239+AG2239+AH2239</f>
        <v>0</v>
      </c>
      <c r="BI2239" s="18" t="n">
        <f aca="false">IF(H2239=0,"",BH2239/H2239)</f>
        <v>0</v>
      </c>
      <c r="BJ2239" s="16" t="n">
        <f aca="false">IF(AP2239="","",AP2239+AN2239)</f>
        <v>0</v>
      </c>
    </row>
    <row r="2240" customFormat="false" ht="15" hidden="false" customHeight="true" outlineLevel="0" collapsed="false">
      <c r="A2240" s="9" t="s">
        <v>408</v>
      </c>
      <c r="B2240" s="10" t="s">
        <v>409</v>
      </c>
      <c r="C2240" s="10" t="s">
        <v>410</v>
      </c>
      <c r="D2240" s="9" t="n">
        <v>2025</v>
      </c>
      <c r="E2240" s="11" t="n">
        <v>28551</v>
      </c>
      <c r="F2240" s="11" t="n">
        <v>4582</v>
      </c>
      <c r="G2240" s="11" t="n">
        <v>4642</v>
      </c>
      <c r="H2240" s="11" t="n">
        <v>525</v>
      </c>
      <c r="I2240" s="11" t="n">
        <v>24343</v>
      </c>
      <c r="J2240" s="11" t="n">
        <v>15049</v>
      </c>
      <c r="K2240" s="11" t="n">
        <v>24</v>
      </c>
      <c r="L2240" s="12" t="n">
        <v>18.3881475254807</v>
      </c>
      <c r="M2240" s="12" t="n">
        <v>0.840601029736262</v>
      </c>
      <c r="N2240" s="13" t="n">
        <v>0.618206465924496</v>
      </c>
      <c r="O2240" s="13" t="n">
        <v>0.852614619452909</v>
      </c>
      <c r="P2240" s="13" t="n">
        <v>0.162586249168155</v>
      </c>
      <c r="Q2240" s="13" t="n">
        <v>-0.202552858698992</v>
      </c>
      <c r="R2240" s="13" t="n">
        <v>-0.0221192331999157</v>
      </c>
      <c r="S2240" s="11" t="n">
        <v>-1</v>
      </c>
      <c r="T2240" s="13" t="n">
        <v>-0.0625</v>
      </c>
      <c r="U2240" s="13" t="n">
        <v>-0.0466063525633494</v>
      </c>
      <c r="V2240" s="11" t="n">
        <v>0</v>
      </c>
      <c r="W2240" s="13"/>
      <c r="X2240" s="11"/>
      <c r="Y2240" s="11"/>
      <c r="Z2240" s="11"/>
      <c r="AA2240" s="11"/>
      <c r="AB2240" s="10" t="s">
        <v>516</v>
      </c>
      <c r="AC2240" s="11" t="n">
        <v>92</v>
      </c>
      <c r="AD2240" s="11" t="n">
        <v>180</v>
      </c>
      <c r="AE2240" s="11" t="n">
        <v>192</v>
      </c>
      <c r="AF2240" s="11" t="n">
        <v>31</v>
      </c>
      <c r="AG2240" s="11" t="n">
        <v>30</v>
      </c>
      <c r="AH2240" s="11" t="n">
        <v>0</v>
      </c>
      <c r="AI2240" s="13" t="n">
        <v>0.175238095238095</v>
      </c>
      <c r="AJ2240" s="13" t="n">
        <v>0.342857142857143</v>
      </c>
      <c r="AK2240" s="13" t="n">
        <v>0.365714285714286</v>
      </c>
      <c r="AL2240" s="13" t="n">
        <v>0.0590476190476191</v>
      </c>
      <c r="AM2240" s="13" t="n">
        <v>0.0571428571428571</v>
      </c>
      <c r="AN2240" s="11" t="n">
        <v>12</v>
      </c>
      <c r="AO2240" s="13" t="n">
        <v>0.0223463687150838</v>
      </c>
      <c r="AP2240" s="11" t="n">
        <v>51</v>
      </c>
      <c r="AQ2240" s="11" t="n">
        <v>13</v>
      </c>
      <c r="AR2240" s="13" t="n">
        <v>0.088695652173913</v>
      </c>
      <c r="AS2240" s="13" t="n">
        <v>0.0226086956521739</v>
      </c>
      <c r="AT2240" s="14" t="n">
        <f aca="false">SUMIFS(시도_소아과개폐업!$C$5:$C$293,시도_소아과개폐업!$A$5:$A$293,$D2240,시도_소아과개폐업!$B$5:$B$293,$B2240)</f>
        <v>19</v>
      </c>
      <c r="AU2240" s="14" t="n">
        <f aca="false">SUMIFS(시도_소아과개폐업!$D$5:$D$293,시도_소아과개폐업!$A$5:$A$293,$D2240,시도_소아과개폐업!$B$5:$B$293,$B2240)</f>
        <v>17</v>
      </c>
      <c r="AV2240" s="14" t="n">
        <f aca="false">SUMIFS(시도_소아과개폐업!$F$5:$F$293,시도_소아과개폐업!$A$5:$A$293,$D2240,시도_소아과개폐업!$B$5:$B$293,$B2240)</f>
        <v>2</v>
      </c>
      <c r="AW2240" s="15" t="n">
        <f aca="false">SUMIFS(시도_소아과개폐업!$G$5:$G$293,시도_소아과개폐업!$A$5:$A$293,$D2240,시도_소아과개폐업!$B$5:$B$293,$B2240)</f>
        <v>0.178947368421053</v>
      </c>
      <c r="AX2240" s="14" t="n">
        <f aca="false">SUMIFS(시도_소아과개폐업!$H$5:$H$293,시도_소아과개폐업!$A$5:$A$293,$D2240,시도_소아과개폐업!$B$5:$B$293,$B2240)</f>
        <v>61</v>
      </c>
      <c r="AY2240" s="14" t="n">
        <f aca="false">SUMIFS(시군구_병원급!$E$5:$E$3668,시군구_병원급!$A$5:$A$3668,$A2240,시군구_병원급!$D$5:$D$3668,$D2240)</f>
        <v>43</v>
      </c>
      <c r="AZ2240" s="14" t="n">
        <f aca="false">SUMIFS(시군구_병원급!$F$5:$F$3668,시군구_병원급!$A$5:$A$3668,$A2240,시군구_병원급!$D$5:$D$3668,$D2240)</f>
        <v>10</v>
      </c>
      <c r="BA2240" s="14" t="n">
        <f aca="false">SUMIFS(시군구_병원급!$G$5:$G$3668,시군구_병원급!$A$5:$A$3668,$A2240,시군구_병원급!$D$5:$D$3668,$D2240)</f>
        <v>56</v>
      </c>
      <c r="BB2240" s="14" t="n">
        <f aca="false">SUMIFS(시군구_병원급!$H$5:$H$3668,시군구_병원급!$A$5:$A$3668,$A2240,시군구_병원급!$D$5:$D$3668,$D2240)</f>
        <v>114</v>
      </c>
      <c r="BC2240" s="16" t="n">
        <f aca="false">K2240+AY2240</f>
        <v>67</v>
      </c>
      <c r="BD2240" s="17" t="n">
        <f aca="false">IF(E2240=0,"",(K2240+AY2240)/E2240*1000)</f>
        <v>2.3466778746804</v>
      </c>
      <c r="BE2240" s="16" t="n">
        <f aca="false">AY2240-SUMIFS(시군구_병원급!$E$5:$E$3668,시군구_병원급!$A$5:$A$3668,$A2240,시군구_병원급!$D$5:$D$3668,$D2240-3)</f>
        <v>1</v>
      </c>
      <c r="BF2240" s="16" t="n">
        <f aca="false">IF(AY2240=0,1,0)</f>
        <v>0</v>
      </c>
      <c r="BG2240" s="16" t="n">
        <f aca="false">IF(K2240+AY2240=0,1,0)</f>
        <v>0</v>
      </c>
      <c r="BH2240" s="16" t="n">
        <f aca="false">AF2240+AG2240+AH2240</f>
        <v>61</v>
      </c>
      <c r="BI2240" s="18" t="n">
        <f aca="false">IF(H2240=0,"",BH2240/H2240)</f>
        <v>0.116190476190476</v>
      </c>
      <c r="BJ2240" s="16" t="n">
        <f aca="false">IF(AP2240="","",AP2240+AN2240)</f>
        <v>63</v>
      </c>
    </row>
    <row r="2241" customFormat="false" ht="15" hidden="false" customHeight="true" outlineLevel="0" collapsed="false">
      <c r="A2241" s="9" t="s">
        <v>411</v>
      </c>
      <c r="B2241" s="10" t="s">
        <v>409</v>
      </c>
      <c r="C2241" s="10" t="s">
        <v>412</v>
      </c>
      <c r="D2241" s="9" t="n">
        <v>2025</v>
      </c>
      <c r="E2241" s="11" t="n">
        <v>10568</v>
      </c>
      <c r="F2241" s="11" t="n">
        <v>1808</v>
      </c>
      <c r="G2241" s="11" t="n">
        <v>1855</v>
      </c>
      <c r="H2241" s="11" t="n">
        <v>168</v>
      </c>
      <c r="I2241" s="11" t="n">
        <v>9359</v>
      </c>
      <c r="J2241" s="11" t="n">
        <v>6663</v>
      </c>
      <c r="K2241" s="11" t="n">
        <v>17</v>
      </c>
      <c r="L2241" s="12" t="n">
        <v>15.8970476911431</v>
      </c>
      <c r="M2241" s="12" t="n">
        <v>1.60862982588948</v>
      </c>
      <c r="N2241" s="13" t="n">
        <v>0.711935035794423</v>
      </c>
      <c r="O2241" s="13" t="n">
        <v>0.885598031794095</v>
      </c>
      <c r="P2241" s="13" t="n">
        <v>0.175529901589705</v>
      </c>
      <c r="Q2241" s="13" t="n">
        <v>-0.142555780933063</v>
      </c>
      <c r="R2241" s="13" t="n">
        <v>0.0363128491620113</v>
      </c>
      <c r="S2241" s="11" t="n">
        <v>0</v>
      </c>
      <c r="T2241" s="13" t="n">
        <v>-0.0232558139534884</v>
      </c>
      <c r="U2241" s="13" t="n">
        <v>-0.0407912268115199</v>
      </c>
      <c r="V2241" s="11" t="n">
        <v>0</v>
      </c>
      <c r="W2241" s="13"/>
      <c r="X2241" s="11"/>
      <c r="Y2241" s="11"/>
      <c r="Z2241" s="11"/>
      <c r="AA2241" s="11"/>
      <c r="AB2241" s="10" t="s">
        <v>516</v>
      </c>
      <c r="AC2241" s="11" t="n">
        <v>34</v>
      </c>
      <c r="AD2241" s="11" t="n">
        <v>75</v>
      </c>
      <c r="AE2241" s="11" t="n">
        <v>47</v>
      </c>
      <c r="AF2241" s="11" t="n">
        <v>7</v>
      </c>
      <c r="AG2241" s="11" t="n">
        <v>5</v>
      </c>
      <c r="AH2241" s="11" t="n">
        <v>0</v>
      </c>
      <c r="AI2241" s="13" t="n">
        <v>0.202380952380952</v>
      </c>
      <c r="AJ2241" s="13" t="n">
        <v>0.446428571428572</v>
      </c>
      <c r="AK2241" s="13" t="n">
        <v>0.279761904761905</v>
      </c>
      <c r="AL2241" s="13" t="n">
        <v>0.0416666666666667</v>
      </c>
      <c r="AM2241" s="13" t="n">
        <v>0.0297619047619048</v>
      </c>
      <c r="AN2241" s="11" t="n">
        <v>3</v>
      </c>
      <c r="AO2241" s="13" t="n">
        <v>0.0175438596491228</v>
      </c>
      <c r="AP2241" s="11" t="n">
        <v>13</v>
      </c>
      <c r="AQ2241" s="11" t="n">
        <v>4</v>
      </c>
      <c r="AR2241" s="13" t="n">
        <v>0.0722222222222222</v>
      </c>
      <c r="AS2241" s="13" t="n">
        <v>0.0222222222222222</v>
      </c>
      <c r="AT2241" s="14" t="n">
        <f aca="false">SUMIFS(시도_소아과개폐업!$C$5:$C$293,시도_소아과개폐업!$A$5:$A$293,$D2241,시도_소아과개폐업!$B$5:$B$293,$B2241)</f>
        <v>19</v>
      </c>
      <c r="AU2241" s="14" t="n">
        <f aca="false">SUMIFS(시도_소아과개폐업!$D$5:$D$293,시도_소아과개폐업!$A$5:$A$293,$D2241,시도_소아과개폐업!$B$5:$B$293,$B2241)</f>
        <v>17</v>
      </c>
      <c r="AV2241" s="14" t="n">
        <f aca="false">SUMIFS(시도_소아과개폐업!$F$5:$F$293,시도_소아과개폐업!$A$5:$A$293,$D2241,시도_소아과개폐업!$B$5:$B$293,$B2241)</f>
        <v>2</v>
      </c>
      <c r="AW2241" s="15" t="n">
        <f aca="false">SUMIFS(시도_소아과개폐업!$G$5:$G$293,시도_소아과개폐업!$A$5:$A$293,$D2241,시도_소아과개폐업!$B$5:$B$293,$B2241)</f>
        <v>0.178947368421053</v>
      </c>
      <c r="AX2241" s="14" t="n">
        <f aca="false">SUMIFS(시도_소아과개폐업!$H$5:$H$293,시도_소아과개폐업!$A$5:$A$293,$D2241,시도_소아과개폐업!$B$5:$B$293,$B2241)</f>
        <v>61</v>
      </c>
      <c r="AY2241" s="14" t="n">
        <f aca="false">SUMIFS(시군구_병원급!$E$5:$E$3668,시군구_병원급!$A$5:$A$3668,$A2241,시군구_병원급!$D$5:$D$3668,$D2241)</f>
        <v>11</v>
      </c>
      <c r="AZ2241" s="14" t="n">
        <f aca="false">SUMIFS(시군구_병원급!$F$5:$F$3668,시군구_병원급!$A$5:$A$3668,$A2241,시군구_병원급!$D$5:$D$3668,$D2241)</f>
        <v>4</v>
      </c>
      <c r="BA2241" s="14" t="n">
        <f aca="false">SUMIFS(시군구_병원급!$G$5:$G$3668,시군구_병원급!$A$5:$A$3668,$A2241,시군구_병원급!$D$5:$D$3668,$D2241)</f>
        <v>20</v>
      </c>
      <c r="BB2241" s="14" t="n">
        <f aca="false">SUMIFS(시군구_병원급!$H$5:$H$3668,시군구_병원급!$A$5:$A$3668,$A2241,시군구_병원급!$D$5:$D$3668,$D2241)</f>
        <v>33</v>
      </c>
      <c r="BC2241" s="16" t="n">
        <f aca="false">K2241+AY2241</f>
        <v>28</v>
      </c>
      <c r="BD2241" s="17" t="n">
        <f aca="false">IF(E2241=0,"",(K2241+AY2241)/E2241*1000)</f>
        <v>2.64950794852385</v>
      </c>
      <c r="BE2241" s="16" t="n">
        <f aca="false">AY2241-SUMIFS(시군구_병원급!$E$5:$E$3668,시군구_병원급!$A$5:$A$3668,$A2241,시군구_병원급!$D$5:$D$3668,$D2241-3)</f>
        <v>0</v>
      </c>
      <c r="BF2241" s="16" t="n">
        <f aca="false">IF(AY2241=0,1,0)</f>
        <v>0</v>
      </c>
      <c r="BG2241" s="16" t="n">
        <f aca="false">IF(K2241+AY2241=0,1,0)</f>
        <v>0</v>
      </c>
      <c r="BH2241" s="16" t="n">
        <f aca="false">AF2241+AG2241+AH2241</f>
        <v>12</v>
      </c>
      <c r="BI2241" s="18" t="n">
        <f aca="false">IF(H2241=0,"",BH2241/H2241)</f>
        <v>0.0714285714285714</v>
      </c>
      <c r="BJ2241" s="16" t="n">
        <f aca="false">IF(AP2241="","",AP2241+AN2241)</f>
        <v>16</v>
      </c>
    </row>
    <row r="2242" customFormat="false" ht="15" hidden="false" customHeight="true" outlineLevel="0" collapsed="false">
      <c r="A2242" s="9" t="s">
        <v>413</v>
      </c>
      <c r="B2242" s="10" t="s">
        <v>409</v>
      </c>
      <c r="C2242" s="10" t="s">
        <v>414</v>
      </c>
      <c r="D2242" s="9" t="n">
        <v>2025</v>
      </c>
      <c r="E2242" s="11" t="n">
        <v>2158</v>
      </c>
      <c r="F2242" s="11" t="n">
        <v>289</v>
      </c>
      <c r="G2242" s="11" t="n">
        <v>291</v>
      </c>
      <c r="H2242" s="11" t="n">
        <v>45</v>
      </c>
      <c r="I2242" s="11" t="n">
        <v>2378</v>
      </c>
      <c r="J2242" s="11" t="n">
        <v>1435</v>
      </c>
      <c r="K2242" s="11" t="n">
        <v>5</v>
      </c>
      <c r="L2242" s="12" t="n">
        <v>20.852641334569</v>
      </c>
      <c r="M2242" s="12" t="n">
        <v>2.31696014828545</v>
      </c>
      <c r="N2242" s="13" t="n">
        <v>0.603448275862069</v>
      </c>
      <c r="O2242" s="13" t="n">
        <v>1.10194624652456</v>
      </c>
      <c r="P2242" s="13" t="n">
        <v>0.134847080630213</v>
      </c>
      <c r="Q2242" s="13" t="n">
        <v>-0.329397141081417</v>
      </c>
      <c r="R2242" s="13" t="n">
        <v>-0.25765306122449</v>
      </c>
      <c r="S2242" s="11" t="n">
        <v>0</v>
      </c>
      <c r="T2242" s="13" t="n">
        <v>-0.0816326530612245</v>
      </c>
      <c r="U2242" s="13" t="n">
        <v>-0.100264850548619</v>
      </c>
      <c r="V2242" s="11" t="n">
        <v>0</v>
      </c>
      <c r="W2242" s="13"/>
      <c r="X2242" s="11"/>
      <c r="Y2242" s="11"/>
      <c r="Z2242" s="11"/>
      <c r="AA2242" s="11"/>
      <c r="AB2242" s="10" t="s">
        <v>516</v>
      </c>
      <c r="AC2242" s="11" t="n">
        <v>14</v>
      </c>
      <c r="AD2242" s="11" t="n">
        <v>19</v>
      </c>
      <c r="AE2242" s="11" t="n">
        <v>7</v>
      </c>
      <c r="AF2242" s="11" t="n">
        <v>3</v>
      </c>
      <c r="AG2242" s="11" t="n">
        <v>2</v>
      </c>
      <c r="AH2242" s="11" t="n">
        <v>0</v>
      </c>
      <c r="AI2242" s="13" t="n">
        <v>0.311111111111111</v>
      </c>
      <c r="AJ2242" s="13" t="n">
        <v>0.422222222222222</v>
      </c>
      <c r="AK2242" s="13" t="n">
        <v>0.155555555555556</v>
      </c>
      <c r="AL2242" s="13" t="n">
        <v>0.0666666666666667</v>
      </c>
      <c r="AM2242" s="13" t="n">
        <v>0.0444444444444445</v>
      </c>
      <c r="AN2242" s="11" t="n">
        <v>1</v>
      </c>
      <c r="AO2242" s="13" t="n">
        <v>0.0217391304347826</v>
      </c>
      <c r="AP2242" s="11" t="n">
        <v>3</v>
      </c>
      <c r="AQ2242" s="11" t="n">
        <v>0</v>
      </c>
      <c r="AR2242" s="13" t="n">
        <v>0.0612244897959184</v>
      </c>
      <c r="AS2242" s="13" t="n">
        <v>0</v>
      </c>
      <c r="AT2242" s="14" t="n">
        <f aca="false">SUMIFS(시도_소아과개폐업!$C$5:$C$293,시도_소아과개폐업!$A$5:$A$293,$D2242,시도_소아과개폐업!$B$5:$B$293,$B2242)</f>
        <v>19</v>
      </c>
      <c r="AU2242" s="14" t="n">
        <f aca="false">SUMIFS(시도_소아과개폐업!$D$5:$D$293,시도_소아과개폐업!$A$5:$A$293,$D2242,시도_소아과개폐업!$B$5:$B$293,$B2242)</f>
        <v>17</v>
      </c>
      <c r="AV2242" s="14" t="n">
        <f aca="false">SUMIFS(시도_소아과개폐업!$F$5:$F$293,시도_소아과개폐업!$A$5:$A$293,$D2242,시도_소아과개폐업!$B$5:$B$293,$B2242)</f>
        <v>2</v>
      </c>
      <c r="AW2242" s="15" t="n">
        <f aca="false">SUMIFS(시도_소아과개폐업!$G$5:$G$293,시도_소아과개폐업!$A$5:$A$293,$D2242,시도_소아과개폐업!$B$5:$B$293,$B2242)</f>
        <v>0.178947368421053</v>
      </c>
      <c r="AX2242" s="14" t="n">
        <f aca="false">SUMIFS(시도_소아과개폐업!$H$5:$H$293,시도_소아과개폐업!$A$5:$A$293,$D2242,시도_소아과개폐업!$B$5:$B$293,$B2242)</f>
        <v>61</v>
      </c>
      <c r="AY2242" s="14" t="n">
        <f aca="false">SUMIFS(시군구_병원급!$E$5:$E$3668,시군구_병원급!$A$5:$A$3668,$A2242,시군구_병원급!$D$5:$D$3668,$D2242)</f>
        <v>1</v>
      </c>
      <c r="AZ2242" s="14" t="n">
        <f aca="false">SUMIFS(시군구_병원급!$F$5:$F$3668,시군구_병원급!$A$5:$A$3668,$A2242,시군구_병원급!$D$5:$D$3668,$D2242)</f>
        <v>1</v>
      </c>
      <c r="BA2242" s="14" t="n">
        <f aca="false">SUMIFS(시군구_병원급!$G$5:$G$3668,시군구_병원급!$A$5:$A$3668,$A2242,시군구_병원급!$D$5:$D$3668,$D2242)</f>
        <v>6</v>
      </c>
      <c r="BB2242" s="14" t="n">
        <f aca="false">SUMIFS(시군구_병원급!$H$5:$H$3668,시군구_병원급!$A$5:$A$3668,$A2242,시군구_병원급!$D$5:$D$3668,$D2242)</f>
        <v>11</v>
      </c>
      <c r="BC2242" s="16" t="n">
        <f aca="false">K2242+AY2242</f>
        <v>6</v>
      </c>
      <c r="BD2242" s="17" t="n">
        <f aca="false">IF(E2242=0,"",(K2242+AY2242)/E2242*1000)</f>
        <v>2.78035217794254</v>
      </c>
      <c r="BE2242" s="16" t="n">
        <f aca="false">AY2242-SUMIFS(시군구_병원급!$E$5:$E$3668,시군구_병원급!$A$5:$A$3668,$A2242,시군구_병원급!$D$5:$D$3668,$D2242-3)</f>
        <v>0</v>
      </c>
      <c r="BF2242" s="16" t="n">
        <f aca="false">IF(AY2242=0,1,0)</f>
        <v>0</v>
      </c>
      <c r="BG2242" s="16" t="n">
        <f aca="false">IF(K2242+AY2242=0,1,0)</f>
        <v>0</v>
      </c>
      <c r="BH2242" s="16" t="n">
        <f aca="false">AF2242+AG2242+AH2242</f>
        <v>5</v>
      </c>
      <c r="BI2242" s="18" t="n">
        <f aca="false">IF(H2242=0,"",BH2242/H2242)</f>
        <v>0.111111111111111</v>
      </c>
      <c r="BJ2242" s="16" t="n">
        <f aca="false">IF(AP2242="","",AP2242+AN2242)</f>
        <v>4</v>
      </c>
    </row>
    <row r="2243" customFormat="false" ht="15" hidden="false" customHeight="true" outlineLevel="0" collapsed="false">
      <c r="A2243" s="9" t="s">
        <v>415</v>
      </c>
      <c r="B2243" s="10" t="s">
        <v>409</v>
      </c>
      <c r="C2243" s="10" t="s">
        <v>416</v>
      </c>
      <c r="D2243" s="9" t="n">
        <v>2025</v>
      </c>
      <c r="E2243" s="11" t="n">
        <v>2650</v>
      </c>
      <c r="F2243" s="11" t="n">
        <v>450</v>
      </c>
      <c r="G2243" s="11" t="n">
        <v>453</v>
      </c>
      <c r="H2243" s="11" t="n">
        <v>60</v>
      </c>
      <c r="I2243" s="11" t="n">
        <v>3476</v>
      </c>
      <c r="J2243" s="11" t="n">
        <v>2107</v>
      </c>
      <c r="K2243" s="11" t="n">
        <v>2</v>
      </c>
      <c r="L2243" s="12" t="n">
        <v>22.6415094339623</v>
      </c>
      <c r="M2243" s="12" t="n">
        <v>0.754716981132075</v>
      </c>
      <c r="N2243" s="13" t="n">
        <v>0.606156501726122</v>
      </c>
      <c r="O2243" s="13" t="n">
        <v>1.31169811320755</v>
      </c>
      <c r="P2243" s="13" t="n">
        <v>0.170943396226415</v>
      </c>
      <c r="Q2243" s="13" t="n">
        <v>-0.205397301349325</v>
      </c>
      <c r="R2243" s="13" t="n">
        <v>-0.0109170305676856</v>
      </c>
      <c r="S2243" s="11" t="n">
        <v>-1</v>
      </c>
      <c r="T2243" s="13" t="n">
        <v>-0.0163934426229508</v>
      </c>
      <c r="U2243" s="13" t="n">
        <v>-0.021671826625387</v>
      </c>
      <c r="V2243" s="11" t="n">
        <v>0</v>
      </c>
      <c r="W2243" s="13"/>
      <c r="X2243" s="11"/>
      <c r="Y2243" s="11"/>
      <c r="Z2243" s="11"/>
      <c r="AA2243" s="11"/>
      <c r="AB2243" s="10" t="s">
        <v>516</v>
      </c>
      <c r="AC2243" s="11" t="n">
        <v>20</v>
      </c>
      <c r="AD2243" s="11" t="n">
        <v>18</v>
      </c>
      <c r="AE2243" s="11" t="n">
        <v>9</v>
      </c>
      <c r="AF2243" s="11" t="n">
        <v>5</v>
      </c>
      <c r="AG2243" s="11" t="n">
        <v>8</v>
      </c>
      <c r="AH2243" s="11" t="n">
        <v>0</v>
      </c>
      <c r="AI2243" s="13" t="n">
        <v>0.333333333333333</v>
      </c>
      <c r="AJ2243" s="13" t="n">
        <v>0.3</v>
      </c>
      <c r="AK2243" s="13" t="n">
        <v>0.15</v>
      </c>
      <c r="AL2243" s="13" t="n">
        <v>0.0833333333333333</v>
      </c>
      <c r="AM2243" s="13" t="n">
        <v>0.133333333333333</v>
      </c>
      <c r="AN2243" s="11" t="n">
        <v>1</v>
      </c>
      <c r="AO2243" s="13" t="n">
        <v>0.0163934426229508</v>
      </c>
      <c r="AP2243" s="11" t="n">
        <v>3</v>
      </c>
      <c r="AQ2243" s="11" t="n">
        <v>3</v>
      </c>
      <c r="AR2243" s="13" t="n">
        <v>0.0491803278688525</v>
      </c>
      <c r="AS2243" s="13" t="n">
        <v>0.0491803278688525</v>
      </c>
      <c r="AT2243" s="14" t="n">
        <f aca="false">SUMIFS(시도_소아과개폐업!$C$5:$C$293,시도_소아과개폐업!$A$5:$A$293,$D2243,시도_소아과개폐업!$B$5:$B$293,$B2243)</f>
        <v>19</v>
      </c>
      <c r="AU2243" s="14" t="n">
        <f aca="false">SUMIFS(시도_소아과개폐업!$D$5:$D$293,시도_소아과개폐업!$A$5:$A$293,$D2243,시도_소아과개폐업!$B$5:$B$293,$B2243)</f>
        <v>17</v>
      </c>
      <c r="AV2243" s="14" t="n">
        <f aca="false">SUMIFS(시도_소아과개폐업!$F$5:$F$293,시도_소아과개폐업!$A$5:$A$293,$D2243,시도_소아과개폐업!$B$5:$B$293,$B2243)</f>
        <v>2</v>
      </c>
      <c r="AW2243" s="15" t="n">
        <f aca="false">SUMIFS(시도_소아과개폐업!$G$5:$G$293,시도_소아과개폐업!$A$5:$A$293,$D2243,시도_소아과개폐업!$B$5:$B$293,$B2243)</f>
        <v>0.178947368421053</v>
      </c>
      <c r="AX2243" s="14" t="n">
        <f aca="false">SUMIFS(시도_소아과개폐업!$H$5:$H$293,시도_소아과개폐업!$A$5:$A$293,$D2243,시도_소아과개폐업!$B$5:$B$293,$B2243)</f>
        <v>61</v>
      </c>
      <c r="AY2243" s="14" t="n">
        <f aca="false">SUMIFS(시군구_병원급!$E$5:$E$3668,시군구_병원급!$A$5:$A$3668,$A2243,시군구_병원급!$D$5:$D$3668,$D2243)</f>
        <v>3</v>
      </c>
      <c r="AZ2243" s="14" t="n">
        <f aca="false">SUMIFS(시군구_병원급!$F$5:$F$3668,시군구_병원급!$A$5:$A$3668,$A2243,시군구_병원급!$D$5:$D$3668,$D2243)</f>
        <v>0</v>
      </c>
      <c r="BA2243" s="14" t="n">
        <f aca="false">SUMIFS(시군구_병원급!$G$5:$G$3668,시군구_병원급!$A$5:$A$3668,$A2243,시군구_병원급!$D$5:$D$3668,$D2243)</f>
        <v>4</v>
      </c>
      <c r="BB2243" s="14" t="n">
        <f aca="false">SUMIFS(시군구_병원급!$H$5:$H$3668,시군구_병원급!$A$5:$A$3668,$A2243,시군구_병원급!$D$5:$D$3668,$D2243)</f>
        <v>13</v>
      </c>
      <c r="BC2243" s="16" t="n">
        <f aca="false">K2243+AY2243</f>
        <v>5</v>
      </c>
      <c r="BD2243" s="17" t="n">
        <f aca="false">IF(E2243=0,"",(K2243+AY2243)/E2243*1000)</f>
        <v>1.88679245283019</v>
      </c>
      <c r="BE2243" s="16" t="n">
        <f aca="false">AY2243-SUMIFS(시군구_병원급!$E$5:$E$3668,시군구_병원급!$A$5:$A$3668,$A2243,시군구_병원급!$D$5:$D$3668,$D2243-3)</f>
        <v>0</v>
      </c>
      <c r="BF2243" s="16" t="n">
        <f aca="false">IF(AY2243=0,1,0)</f>
        <v>0</v>
      </c>
      <c r="BG2243" s="16" t="n">
        <f aca="false">IF(K2243+AY2243=0,1,0)</f>
        <v>0</v>
      </c>
      <c r="BH2243" s="16" t="n">
        <f aca="false">AF2243+AG2243+AH2243</f>
        <v>13</v>
      </c>
      <c r="BI2243" s="18" t="n">
        <f aca="false">IF(H2243=0,"",BH2243/H2243)</f>
        <v>0.216666666666667</v>
      </c>
      <c r="BJ2243" s="16" t="n">
        <f aca="false">IF(AP2243="","",AP2243+AN2243)</f>
        <v>4</v>
      </c>
    </row>
    <row r="2244" customFormat="false" ht="15" hidden="false" customHeight="true" outlineLevel="0" collapsed="false">
      <c r="A2244" s="9" t="s">
        <v>417</v>
      </c>
      <c r="B2244" s="10" t="s">
        <v>409</v>
      </c>
      <c r="C2244" s="10" t="s">
        <v>418</v>
      </c>
      <c r="D2244" s="9" t="n">
        <v>2025</v>
      </c>
      <c r="E2244" s="11" t="n">
        <v>16795</v>
      </c>
      <c r="F2244" s="11" t="n">
        <v>2629</v>
      </c>
      <c r="G2244" s="11" t="n">
        <v>2614</v>
      </c>
      <c r="H2244" s="11" t="n">
        <v>310</v>
      </c>
      <c r="I2244" s="11" t="n">
        <v>14159</v>
      </c>
      <c r="J2244" s="11" t="n">
        <v>9322</v>
      </c>
      <c r="K2244" s="11" t="n">
        <v>23</v>
      </c>
      <c r="L2244" s="12" t="n">
        <v>18.4578743673712</v>
      </c>
      <c r="M2244" s="12" t="n">
        <v>1.36945519499851</v>
      </c>
      <c r="N2244" s="13" t="n">
        <v>0.658379829083975</v>
      </c>
      <c r="O2244" s="13" t="n">
        <v>0.843048526347127</v>
      </c>
      <c r="P2244" s="13" t="n">
        <v>0.155641559988092</v>
      </c>
      <c r="Q2244" s="13" t="n">
        <v>-0.178929357125397</v>
      </c>
      <c r="R2244" s="13" t="n">
        <v>0.0303508080409933</v>
      </c>
      <c r="S2244" s="11" t="n">
        <v>6</v>
      </c>
      <c r="T2244" s="13" t="n">
        <v>-0.0718562874251497</v>
      </c>
      <c r="U2244" s="13" t="n">
        <v>-0.0564440890310543</v>
      </c>
      <c r="V2244" s="11" t="n">
        <v>0</v>
      </c>
      <c r="W2244" s="13"/>
      <c r="X2244" s="11"/>
      <c r="Y2244" s="11"/>
      <c r="Z2244" s="11"/>
      <c r="AA2244" s="11"/>
      <c r="AB2244" s="10" t="s">
        <v>516</v>
      </c>
      <c r="AC2244" s="11" t="n">
        <v>65</v>
      </c>
      <c r="AD2244" s="11" t="n">
        <v>108</v>
      </c>
      <c r="AE2244" s="11" t="n">
        <v>126</v>
      </c>
      <c r="AF2244" s="11" t="n">
        <v>2</v>
      </c>
      <c r="AG2244" s="11" t="n">
        <v>9</v>
      </c>
      <c r="AH2244" s="11" t="n">
        <v>0</v>
      </c>
      <c r="AI2244" s="13" t="n">
        <v>0.209677419354839</v>
      </c>
      <c r="AJ2244" s="13" t="n">
        <v>0.348387096774194</v>
      </c>
      <c r="AK2244" s="13" t="n">
        <v>0.406451612903226</v>
      </c>
      <c r="AL2244" s="13" t="n">
        <v>0.00645161290322581</v>
      </c>
      <c r="AM2244" s="13" t="n">
        <v>0.0290322580645161</v>
      </c>
      <c r="AN2244" s="11" t="n">
        <v>3</v>
      </c>
      <c r="AO2244" s="13" t="n">
        <v>0.00958466453674121</v>
      </c>
      <c r="AP2244" s="11" t="n">
        <v>33</v>
      </c>
      <c r="AQ2244" s="11" t="n">
        <v>8</v>
      </c>
      <c r="AR2244" s="13" t="n">
        <v>0.0976331360946746</v>
      </c>
      <c r="AS2244" s="13" t="n">
        <v>0.0236686390532544</v>
      </c>
      <c r="AT2244" s="14" t="n">
        <f aca="false">SUMIFS(시도_소아과개폐업!$C$5:$C$293,시도_소아과개폐업!$A$5:$A$293,$D2244,시도_소아과개폐업!$B$5:$B$293,$B2244)</f>
        <v>19</v>
      </c>
      <c r="AU2244" s="14" t="n">
        <f aca="false">SUMIFS(시도_소아과개폐업!$D$5:$D$293,시도_소아과개폐업!$A$5:$A$293,$D2244,시도_소아과개폐업!$B$5:$B$293,$B2244)</f>
        <v>17</v>
      </c>
      <c r="AV2244" s="14" t="n">
        <f aca="false">SUMIFS(시도_소아과개폐업!$F$5:$F$293,시도_소아과개폐업!$A$5:$A$293,$D2244,시도_소아과개폐업!$B$5:$B$293,$B2244)</f>
        <v>2</v>
      </c>
      <c r="AW2244" s="15" t="n">
        <f aca="false">SUMIFS(시도_소아과개폐업!$G$5:$G$293,시도_소아과개폐업!$A$5:$A$293,$D2244,시도_소아과개폐업!$B$5:$B$293,$B2244)</f>
        <v>0.178947368421053</v>
      </c>
      <c r="AX2244" s="14" t="n">
        <f aca="false">SUMIFS(시도_소아과개폐업!$H$5:$H$293,시도_소아과개폐업!$A$5:$A$293,$D2244,시도_소아과개폐업!$B$5:$B$293,$B2244)</f>
        <v>61</v>
      </c>
      <c r="AY2244" s="14" t="n">
        <f aca="false">SUMIFS(시군구_병원급!$E$5:$E$3668,시군구_병원급!$A$5:$A$3668,$A2244,시군구_병원급!$D$5:$D$3668,$D2244)</f>
        <v>26</v>
      </c>
      <c r="AZ2244" s="14" t="n">
        <f aca="false">SUMIFS(시군구_병원급!$F$5:$F$3668,시군구_병원급!$A$5:$A$3668,$A2244,시군구_병원급!$D$5:$D$3668,$D2244)</f>
        <v>4</v>
      </c>
      <c r="BA2244" s="14" t="n">
        <f aca="false">SUMIFS(시군구_병원급!$G$5:$G$3668,시군구_병원급!$A$5:$A$3668,$A2244,시군구_병원급!$D$5:$D$3668,$D2244)</f>
        <v>24</v>
      </c>
      <c r="BB2244" s="14" t="n">
        <f aca="false">SUMIFS(시군구_병원급!$H$5:$H$3668,시군구_병원급!$A$5:$A$3668,$A2244,시군구_병원급!$D$5:$D$3668,$D2244)</f>
        <v>66</v>
      </c>
      <c r="BC2244" s="16" t="n">
        <f aca="false">K2244+AY2244</f>
        <v>49</v>
      </c>
      <c r="BD2244" s="17" t="n">
        <f aca="false">IF(E2244=0,"",(K2244+AY2244)/E2244*1000)</f>
        <v>2.917534980649</v>
      </c>
      <c r="BE2244" s="16" t="n">
        <f aca="false">AY2244-SUMIFS(시군구_병원급!$E$5:$E$3668,시군구_병원급!$A$5:$A$3668,$A2244,시군구_병원급!$D$5:$D$3668,$D2244-3)</f>
        <v>-4</v>
      </c>
      <c r="BF2244" s="16" t="n">
        <f aca="false">IF(AY2244=0,1,0)</f>
        <v>0</v>
      </c>
      <c r="BG2244" s="16" t="n">
        <f aca="false">IF(K2244+AY2244=0,1,0)</f>
        <v>0</v>
      </c>
      <c r="BH2244" s="16" t="n">
        <f aca="false">AF2244+AG2244+AH2244</f>
        <v>11</v>
      </c>
      <c r="BI2244" s="18" t="n">
        <f aca="false">IF(H2244=0,"",BH2244/H2244)</f>
        <v>0.0354838709677419</v>
      </c>
      <c r="BJ2244" s="16" t="n">
        <f aca="false">IF(AP2244="","",AP2244+AN2244)</f>
        <v>36</v>
      </c>
    </row>
    <row r="2245" customFormat="false" ht="15" hidden="false" customHeight="true" outlineLevel="0" collapsed="false">
      <c r="A2245" s="9" t="s">
        <v>419</v>
      </c>
      <c r="B2245" s="10" t="s">
        <v>409</v>
      </c>
      <c r="C2245" s="10" t="s">
        <v>420</v>
      </c>
      <c r="D2245" s="9" t="n">
        <v>2025</v>
      </c>
      <c r="E2245" s="11" t="n">
        <v>1717</v>
      </c>
      <c r="F2245" s="11" t="n">
        <v>242</v>
      </c>
      <c r="G2245" s="11" t="n">
        <v>249</v>
      </c>
      <c r="H2245" s="11" t="n">
        <v>39</v>
      </c>
      <c r="I2245" s="11" t="n">
        <v>2027</v>
      </c>
      <c r="J2245" s="11" t="n">
        <v>1103</v>
      </c>
      <c r="K2245" s="11" t="n">
        <v>1</v>
      </c>
      <c r="L2245" s="12" t="n">
        <v>22.7140361094933</v>
      </c>
      <c r="M2245" s="12" t="n">
        <v>0.5824111822947</v>
      </c>
      <c r="N2245" s="13" t="n">
        <v>0.544153922052294</v>
      </c>
      <c r="O2245" s="13" t="n">
        <v>1.18054746651136</v>
      </c>
      <c r="P2245" s="13" t="n">
        <v>0.14502038439138</v>
      </c>
      <c r="Q2245" s="13" t="n">
        <v>-0.283687943262411</v>
      </c>
      <c r="R2245" s="13" t="n">
        <v>-0.221875</v>
      </c>
      <c r="S2245" s="11" t="n">
        <v>-1</v>
      </c>
      <c r="T2245" s="13" t="n">
        <v>-0.0487804878048781</v>
      </c>
      <c r="U2245" s="13" t="n">
        <v>-0.0550116550116551</v>
      </c>
      <c r="V2245" s="11" t="n">
        <v>0</v>
      </c>
      <c r="W2245" s="13"/>
      <c r="X2245" s="11"/>
      <c r="Y2245" s="11"/>
      <c r="Z2245" s="11"/>
      <c r="AA2245" s="11"/>
      <c r="AB2245" s="10" t="s">
        <v>516</v>
      </c>
      <c r="AC2245" s="11" t="n">
        <v>13</v>
      </c>
      <c r="AD2245" s="11" t="n">
        <v>5</v>
      </c>
      <c r="AE2245" s="11" t="n">
        <v>12</v>
      </c>
      <c r="AF2245" s="11" t="n">
        <v>1</v>
      </c>
      <c r="AG2245" s="11" t="n">
        <v>8</v>
      </c>
      <c r="AH2245" s="11" t="n">
        <v>0</v>
      </c>
      <c r="AI2245" s="13" t="n">
        <v>0.333333333333333</v>
      </c>
      <c r="AJ2245" s="13" t="n">
        <v>0.128205128205128</v>
      </c>
      <c r="AK2245" s="13" t="n">
        <v>0.307692307692308</v>
      </c>
      <c r="AL2245" s="13" t="n">
        <v>0.0256410256410256</v>
      </c>
      <c r="AM2245" s="13" t="n">
        <v>0.205128205128205</v>
      </c>
      <c r="AN2245" s="11" t="n">
        <v>3</v>
      </c>
      <c r="AO2245" s="13" t="n">
        <v>0.0714285714285714</v>
      </c>
      <c r="AP2245" s="11" t="n">
        <v>3</v>
      </c>
      <c r="AQ2245" s="11" t="n">
        <v>2</v>
      </c>
      <c r="AR2245" s="13" t="n">
        <v>0.0697674418604651</v>
      </c>
      <c r="AS2245" s="13" t="n">
        <v>0.0465116279069767</v>
      </c>
      <c r="AT2245" s="14" t="n">
        <f aca="false">SUMIFS(시도_소아과개폐업!$C$5:$C$293,시도_소아과개폐업!$A$5:$A$293,$D2245,시도_소아과개폐업!$B$5:$B$293,$B2245)</f>
        <v>19</v>
      </c>
      <c r="AU2245" s="14" t="n">
        <f aca="false">SUMIFS(시도_소아과개폐업!$D$5:$D$293,시도_소아과개폐업!$A$5:$A$293,$D2245,시도_소아과개폐업!$B$5:$B$293,$B2245)</f>
        <v>17</v>
      </c>
      <c r="AV2245" s="14" t="n">
        <f aca="false">SUMIFS(시도_소아과개폐업!$F$5:$F$293,시도_소아과개폐업!$A$5:$A$293,$D2245,시도_소아과개폐업!$B$5:$B$293,$B2245)</f>
        <v>2</v>
      </c>
      <c r="AW2245" s="15" t="n">
        <f aca="false">SUMIFS(시도_소아과개폐업!$G$5:$G$293,시도_소아과개폐업!$A$5:$A$293,$D2245,시도_소아과개폐업!$B$5:$B$293,$B2245)</f>
        <v>0.178947368421053</v>
      </c>
      <c r="AX2245" s="14" t="n">
        <f aca="false">SUMIFS(시도_소아과개폐업!$H$5:$H$293,시도_소아과개폐업!$A$5:$A$293,$D2245,시도_소아과개폐업!$B$5:$B$293,$B2245)</f>
        <v>61</v>
      </c>
      <c r="AY2245" s="14" t="n">
        <f aca="false">SUMIFS(시군구_병원급!$E$5:$E$3668,시군구_병원급!$A$5:$A$3668,$A2245,시군구_병원급!$D$5:$D$3668,$D2245)</f>
        <v>5</v>
      </c>
      <c r="AZ2245" s="14" t="n">
        <f aca="false">SUMIFS(시군구_병원급!$F$5:$F$3668,시군구_병원급!$A$5:$A$3668,$A2245,시군구_병원급!$D$5:$D$3668,$D2245)</f>
        <v>0</v>
      </c>
      <c r="BA2245" s="14" t="n">
        <f aca="false">SUMIFS(시군구_병원급!$G$5:$G$3668,시군구_병원급!$A$5:$A$3668,$A2245,시군구_병원급!$D$5:$D$3668,$D2245)</f>
        <v>7</v>
      </c>
      <c r="BB2245" s="14" t="n">
        <f aca="false">SUMIFS(시군구_병원급!$H$5:$H$3668,시군구_병원급!$A$5:$A$3668,$A2245,시군구_병원급!$D$5:$D$3668,$D2245)</f>
        <v>14</v>
      </c>
      <c r="BC2245" s="16" t="n">
        <f aca="false">K2245+AY2245</f>
        <v>6</v>
      </c>
      <c r="BD2245" s="17" t="n">
        <f aca="false">IF(E2245=0,"",(K2245+AY2245)/E2245*1000)</f>
        <v>3.4944670937682</v>
      </c>
      <c r="BE2245" s="16" t="n">
        <f aca="false">AY2245-SUMIFS(시군구_병원급!$E$5:$E$3668,시군구_병원급!$A$5:$A$3668,$A2245,시군구_병원급!$D$5:$D$3668,$D2245-3)</f>
        <v>0</v>
      </c>
      <c r="BF2245" s="16" t="n">
        <f aca="false">IF(AY2245=0,1,0)</f>
        <v>0</v>
      </c>
      <c r="BG2245" s="16" t="n">
        <f aca="false">IF(K2245+AY2245=0,1,0)</f>
        <v>0</v>
      </c>
      <c r="BH2245" s="16" t="n">
        <f aca="false">AF2245+AG2245+AH2245</f>
        <v>9</v>
      </c>
      <c r="BI2245" s="18" t="n">
        <f aca="false">IF(H2245=0,"",BH2245/H2245)</f>
        <v>0.230769230769231</v>
      </c>
      <c r="BJ2245" s="16" t="n">
        <f aca="false">IF(AP2245="","",AP2245+AN2245)</f>
        <v>6</v>
      </c>
    </row>
    <row r="2246" customFormat="false" ht="15" hidden="false" customHeight="true" outlineLevel="0" collapsed="false">
      <c r="A2246" s="9" t="s">
        <v>421</v>
      </c>
      <c r="B2246" s="10" t="s">
        <v>409</v>
      </c>
      <c r="C2246" s="10" t="s">
        <v>422</v>
      </c>
      <c r="D2246" s="9" t="n">
        <v>2025</v>
      </c>
      <c r="E2246" s="11" t="n">
        <v>6147</v>
      </c>
      <c r="F2246" s="11" t="n">
        <v>842</v>
      </c>
      <c r="G2246" s="11" t="n">
        <v>838</v>
      </c>
      <c r="H2246" s="11" t="n">
        <v>115</v>
      </c>
      <c r="I2246" s="11" t="n">
        <v>5387</v>
      </c>
      <c r="J2246" s="11" t="n">
        <v>3205</v>
      </c>
      <c r="K2246" s="11" t="n">
        <v>6</v>
      </c>
      <c r="L2246" s="12" t="n">
        <v>18.7083129982105</v>
      </c>
      <c r="M2246" s="12" t="n">
        <v>0.976085895558809</v>
      </c>
      <c r="N2246" s="13" t="n">
        <v>0.594950807499536</v>
      </c>
      <c r="O2246" s="13" t="n">
        <v>0.876362453229218</v>
      </c>
      <c r="P2246" s="13" t="n">
        <v>0.136326663413047</v>
      </c>
      <c r="Q2246" s="13" t="n">
        <v>-0.347798408488064</v>
      </c>
      <c r="R2246" s="13" t="n">
        <v>-0.126173096976017</v>
      </c>
      <c r="S2246" s="11" t="n">
        <v>2</v>
      </c>
      <c r="T2246" s="13" t="n">
        <v>-0.122137404580153</v>
      </c>
      <c r="U2246" s="13" t="n">
        <v>-0.103660565723794</v>
      </c>
      <c r="V2246" s="11" t="n">
        <v>0</v>
      </c>
      <c r="W2246" s="13"/>
      <c r="X2246" s="11"/>
      <c r="Y2246" s="11"/>
      <c r="Z2246" s="11"/>
      <c r="AA2246" s="11"/>
      <c r="AB2246" s="10" t="s">
        <v>516</v>
      </c>
      <c r="AC2246" s="11" t="n">
        <v>27</v>
      </c>
      <c r="AD2246" s="11" t="n">
        <v>43</v>
      </c>
      <c r="AE2246" s="11" t="n">
        <v>36</v>
      </c>
      <c r="AF2246" s="11" t="n">
        <v>4</v>
      </c>
      <c r="AG2246" s="11" t="n">
        <v>4</v>
      </c>
      <c r="AH2246" s="11" t="n">
        <v>1</v>
      </c>
      <c r="AI2246" s="13" t="n">
        <v>0.234782608695652</v>
      </c>
      <c r="AJ2246" s="13" t="n">
        <v>0.373913043478261</v>
      </c>
      <c r="AK2246" s="13" t="n">
        <v>0.31304347826087</v>
      </c>
      <c r="AL2246" s="13" t="n">
        <v>0.0347826086956522</v>
      </c>
      <c r="AM2246" s="13" t="n">
        <v>0.0347826086956522</v>
      </c>
      <c r="AN2246" s="11" t="n">
        <v>0</v>
      </c>
      <c r="AO2246" s="13" t="n">
        <v>0</v>
      </c>
      <c r="AP2246" s="11" t="n">
        <v>20</v>
      </c>
      <c r="AQ2246" s="11" t="n">
        <v>3</v>
      </c>
      <c r="AR2246" s="13" t="n">
        <v>0.151515151515152</v>
      </c>
      <c r="AS2246" s="13" t="n">
        <v>0.0227272727272727</v>
      </c>
      <c r="AT2246" s="14" t="n">
        <f aca="false">SUMIFS(시도_소아과개폐업!$C$5:$C$293,시도_소아과개폐업!$A$5:$A$293,$D2246,시도_소아과개폐업!$B$5:$B$293,$B2246)</f>
        <v>19</v>
      </c>
      <c r="AU2246" s="14" t="n">
        <f aca="false">SUMIFS(시도_소아과개폐업!$D$5:$D$293,시도_소아과개폐업!$A$5:$A$293,$D2246,시도_소아과개폐업!$B$5:$B$293,$B2246)</f>
        <v>17</v>
      </c>
      <c r="AV2246" s="14" t="n">
        <f aca="false">SUMIFS(시도_소아과개폐업!$F$5:$F$293,시도_소아과개폐업!$A$5:$A$293,$D2246,시도_소아과개폐업!$B$5:$B$293,$B2246)</f>
        <v>2</v>
      </c>
      <c r="AW2246" s="15" t="n">
        <f aca="false">SUMIFS(시도_소아과개폐업!$G$5:$G$293,시도_소아과개폐업!$A$5:$A$293,$D2246,시도_소아과개폐업!$B$5:$B$293,$B2246)</f>
        <v>0.178947368421053</v>
      </c>
      <c r="AX2246" s="14" t="n">
        <f aca="false">SUMIFS(시도_소아과개폐업!$H$5:$H$293,시도_소아과개폐업!$A$5:$A$293,$D2246,시도_소아과개폐업!$B$5:$B$293,$B2246)</f>
        <v>61</v>
      </c>
      <c r="AY2246" s="14" t="n">
        <f aca="false">SUMIFS(시군구_병원급!$E$5:$E$3668,시군구_병원급!$A$5:$A$3668,$A2246,시군구_병원급!$D$5:$D$3668,$D2246)</f>
        <v>7</v>
      </c>
      <c r="AZ2246" s="14" t="n">
        <f aca="false">SUMIFS(시군구_병원급!$F$5:$F$3668,시군구_병원급!$A$5:$A$3668,$A2246,시군구_병원급!$D$5:$D$3668,$D2246)</f>
        <v>3</v>
      </c>
      <c r="BA2246" s="14" t="n">
        <f aca="false">SUMIFS(시군구_병원급!$G$5:$G$3668,시군구_병원급!$A$5:$A$3668,$A2246,시군구_병원급!$D$5:$D$3668,$D2246)</f>
        <v>9</v>
      </c>
      <c r="BB2246" s="14" t="n">
        <f aca="false">SUMIFS(시군구_병원급!$H$5:$H$3668,시군구_병원급!$A$5:$A$3668,$A2246,시군구_병원급!$D$5:$D$3668,$D2246)</f>
        <v>16</v>
      </c>
      <c r="BC2246" s="16" t="n">
        <f aca="false">K2246+AY2246</f>
        <v>13</v>
      </c>
      <c r="BD2246" s="17" t="n">
        <f aca="false">IF(E2246=0,"",(K2246+AY2246)/E2246*1000)</f>
        <v>2.11485277371075</v>
      </c>
      <c r="BE2246" s="16" t="n">
        <f aca="false">AY2246-SUMIFS(시군구_병원급!$E$5:$E$3668,시군구_병원급!$A$5:$A$3668,$A2246,시군구_병원급!$D$5:$D$3668,$D2246-3)</f>
        <v>0</v>
      </c>
      <c r="BF2246" s="16" t="n">
        <f aca="false">IF(AY2246=0,1,0)</f>
        <v>0</v>
      </c>
      <c r="BG2246" s="16" t="n">
        <f aca="false">IF(K2246+AY2246=0,1,0)</f>
        <v>0</v>
      </c>
      <c r="BH2246" s="16" t="n">
        <f aca="false">AF2246+AG2246+AH2246</f>
        <v>9</v>
      </c>
      <c r="BI2246" s="18" t="n">
        <f aca="false">IF(H2246=0,"",BH2246/H2246)</f>
        <v>0.0782608695652174</v>
      </c>
      <c r="BJ2246" s="16" t="n">
        <f aca="false">IF(AP2246="","",AP2246+AN2246)</f>
        <v>20</v>
      </c>
    </row>
    <row r="2247" customFormat="false" ht="15" hidden="false" customHeight="true" outlineLevel="0" collapsed="false">
      <c r="A2247" s="9" t="s">
        <v>423</v>
      </c>
      <c r="B2247" s="10" t="s">
        <v>409</v>
      </c>
      <c r="C2247" s="10" t="s">
        <v>424</v>
      </c>
      <c r="D2247" s="9" t="n">
        <v>2025</v>
      </c>
      <c r="E2247" s="11" t="n">
        <v>12270</v>
      </c>
      <c r="F2247" s="11" t="n">
        <v>1912</v>
      </c>
      <c r="G2247" s="11" t="n">
        <v>1910</v>
      </c>
      <c r="H2247" s="11" t="n">
        <v>221</v>
      </c>
      <c r="I2247" s="11" t="n">
        <v>9519</v>
      </c>
      <c r="J2247" s="11" t="n">
        <v>5773</v>
      </c>
      <c r="K2247" s="11" t="n">
        <v>16</v>
      </c>
      <c r="L2247" s="12" t="n">
        <v>18.0114099429503</v>
      </c>
      <c r="M2247" s="12" t="n">
        <v>1.3039934800326</v>
      </c>
      <c r="N2247" s="13" t="n">
        <v>0.606471267990335</v>
      </c>
      <c r="O2247" s="13" t="n">
        <v>0.775794621026895</v>
      </c>
      <c r="P2247" s="13" t="n">
        <v>0.155664221678892</v>
      </c>
      <c r="Q2247" s="13" t="n">
        <v>-0.191060126582278</v>
      </c>
      <c r="R2247" s="13" t="n">
        <v>0.0964408725602755</v>
      </c>
      <c r="S2247" s="11" t="n">
        <v>1</v>
      </c>
      <c r="T2247" s="13" t="n">
        <v>-0.0753138075313807</v>
      </c>
      <c r="U2247" s="13" t="n">
        <v>-0.0465745192307693</v>
      </c>
      <c r="V2247" s="11" t="n">
        <v>0</v>
      </c>
      <c r="W2247" s="13"/>
      <c r="X2247" s="11"/>
      <c r="Y2247" s="11"/>
      <c r="Z2247" s="11"/>
      <c r="AA2247" s="11"/>
      <c r="AB2247" s="10" t="s">
        <v>516</v>
      </c>
      <c r="AC2247" s="11" t="n">
        <v>43</v>
      </c>
      <c r="AD2247" s="11" t="n">
        <v>80</v>
      </c>
      <c r="AE2247" s="11" t="n">
        <v>81</v>
      </c>
      <c r="AF2247" s="11" t="n">
        <v>5</v>
      </c>
      <c r="AG2247" s="11" t="n">
        <v>11</v>
      </c>
      <c r="AH2247" s="11" t="n">
        <v>1</v>
      </c>
      <c r="AI2247" s="13" t="n">
        <v>0.194570135746606</v>
      </c>
      <c r="AJ2247" s="13" t="n">
        <v>0.361990950226244</v>
      </c>
      <c r="AK2247" s="13" t="n">
        <v>0.366515837104072</v>
      </c>
      <c r="AL2247" s="13" t="n">
        <v>0.0226244343891403</v>
      </c>
      <c r="AM2247" s="13" t="n">
        <v>0.0497737556561086</v>
      </c>
      <c r="AN2247" s="11" t="n">
        <v>8</v>
      </c>
      <c r="AO2247" s="13" t="n">
        <v>0.0349344978165939</v>
      </c>
      <c r="AP2247" s="11" t="n">
        <v>28</v>
      </c>
      <c r="AQ2247" s="11" t="n">
        <v>9</v>
      </c>
      <c r="AR2247" s="13" t="n">
        <v>0.112903225806452</v>
      </c>
      <c r="AS2247" s="13" t="n">
        <v>0.0362903225806452</v>
      </c>
      <c r="AT2247" s="14" t="n">
        <f aca="false">SUMIFS(시도_소아과개폐업!$C$5:$C$293,시도_소아과개폐업!$A$5:$A$293,$D2247,시도_소아과개폐업!$B$5:$B$293,$B2247)</f>
        <v>19</v>
      </c>
      <c r="AU2247" s="14" t="n">
        <f aca="false">SUMIFS(시도_소아과개폐업!$D$5:$D$293,시도_소아과개폐업!$A$5:$A$293,$D2247,시도_소아과개폐업!$B$5:$B$293,$B2247)</f>
        <v>17</v>
      </c>
      <c r="AV2247" s="14" t="n">
        <f aca="false">SUMIFS(시도_소아과개폐업!$F$5:$F$293,시도_소아과개폐업!$A$5:$A$293,$D2247,시도_소아과개폐업!$B$5:$B$293,$B2247)</f>
        <v>2</v>
      </c>
      <c r="AW2247" s="15" t="n">
        <f aca="false">SUMIFS(시도_소아과개폐업!$G$5:$G$293,시도_소아과개폐업!$A$5:$A$293,$D2247,시도_소아과개폐업!$B$5:$B$293,$B2247)</f>
        <v>0.178947368421053</v>
      </c>
      <c r="AX2247" s="14" t="n">
        <f aca="false">SUMIFS(시도_소아과개폐업!$H$5:$H$293,시도_소아과개폐업!$A$5:$A$293,$D2247,시도_소아과개폐업!$B$5:$B$293,$B2247)</f>
        <v>61</v>
      </c>
      <c r="AY2247" s="14" t="n">
        <f aca="false">SUMIFS(시군구_병원급!$E$5:$E$3668,시군구_병원급!$A$5:$A$3668,$A2247,시군구_병원급!$D$5:$D$3668,$D2247)</f>
        <v>12</v>
      </c>
      <c r="AZ2247" s="14" t="n">
        <f aca="false">SUMIFS(시군구_병원급!$F$5:$F$3668,시군구_병원급!$A$5:$A$3668,$A2247,시군구_병원급!$D$5:$D$3668,$D2247)</f>
        <v>2</v>
      </c>
      <c r="BA2247" s="14" t="n">
        <f aca="false">SUMIFS(시군구_병원급!$G$5:$G$3668,시군구_병원급!$A$5:$A$3668,$A2247,시군구_병원급!$D$5:$D$3668,$D2247)</f>
        <v>14</v>
      </c>
      <c r="BB2247" s="14" t="n">
        <f aca="false">SUMIFS(시군구_병원급!$H$5:$H$3668,시군구_병원급!$A$5:$A$3668,$A2247,시군구_병원급!$D$5:$D$3668,$D2247)</f>
        <v>38</v>
      </c>
      <c r="BC2247" s="16" t="n">
        <f aca="false">K2247+AY2247</f>
        <v>28</v>
      </c>
      <c r="BD2247" s="17" t="n">
        <f aca="false">IF(E2247=0,"",(K2247+AY2247)/E2247*1000)</f>
        <v>2.28198859005705</v>
      </c>
      <c r="BE2247" s="16" t="n">
        <f aca="false">AY2247-SUMIFS(시군구_병원급!$E$5:$E$3668,시군구_병원급!$A$5:$A$3668,$A2247,시군구_병원급!$D$5:$D$3668,$D2247-3)</f>
        <v>-1</v>
      </c>
      <c r="BF2247" s="16" t="n">
        <f aca="false">IF(AY2247=0,1,0)</f>
        <v>0</v>
      </c>
      <c r="BG2247" s="16" t="n">
        <f aca="false">IF(K2247+AY2247=0,1,0)</f>
        <v>0</v>
      </c>
      <c r="BH2247" s="16" t="n">
        <f aca="false">AF2247+AG2247+AH2247</f>
        <v>17</v>
      </c>
      <c r="BI2247" s="18" t="n">
        <f aca="false">IF(H2247=0,"",BH2247/H2247)</f>
        <v>0.0769230769230769</v>
      </c>
      <c r="BJ2247" s="16" t="n">
        <f aca="false">IF(AP2247="","",AP2247+AN2247)</f>
        <v>36</v>
      </c>
    </row>
    <row r="2248" customFormat="false" ht="15" hidden="false" customHeight="true" outlineLevel="0" collapsed="false">
      <c r="A2248" s="9" t="s">
        <v>425</v>
      </c>
      <c r="B2248" s="10" t="s">
        <v>409</v>
      </c>
      <c r="C2248" s="10" t="s">
        <v>426</v>
      </c>
      <c r="D2248" s="9" t="n">
        <v>2025</v>
      </c>
      <c r="E2248" s="11" t="n">
        <v>355</v>
      </c>
      <c r="F2248" s="11" t="n">
        <v>55</v>
      </c>
      <c r="G2248" s="11" t="n">
        <v>58</v>
      </c>
      <c r="H2248" s="11" t="n">
        <v>6</v>
      </c>
      <c r="I2248" s="11" t="n">
        <v>254</v>
      </c>
      <c r="J2248" s="11" t="n">
        <v>123</v>
      </c>
      <c r="K2248" s="11" t="n">
        <v>0</v>
      </c>
      <c r="L2248" s="12" t="n">
        <v>16.9014084507042</v>
      </c>
      <c r="M2248" s="12" t="n">
        <v>0</v>
      </c>
      <c r="N2248" s="13" t="n">
        <v>0.484251968503937</v>
      </c>
      <c r="O2248" s="13" t="n">
        <v>0.715492957746479</v>
      </c>
      <c r="P2248" s="13" t="n">
        <v>0.163380281690141</v>
      </c>
      <c r="Q2248" s="13" t="n">
        <v>-0.297029702970297</v>
      </c>
      <c r="R2248" s="13" t="n">
        <v>-0.216216216216216</v>
      </c>
      <c r="S2248" s="11" t="n">
        <v>0</v>
      </c>
      <c r="T2248" s="13" t="n">
        <v>0</v>
      </c>
      <c r="U2248" s="13" t="n">
        <v>0</v>
      </c>
      <c r="V2248" s="11" t="n">
        <v>1</v>
      </c>
      <c r="W2248" s="13"/>
      <c r="X2248" s="11"/>
      <c r="Y2248" s="11"/>
      <c r="Z2248" s="11"/>
      <c r="AA2248" s="11"/>
      <c r="AB2248" s="10" t="s">
        <v>516</v>
      </c>
      <c r="AC2248" s="11" t="n">
        <v>3</v>
      </c>
      <c r="AD2248" s="11" t="n">
        <v>2</v>
      </c>
      <c r="AE2248" s="11" t="n">
        <v>0</v>
      </c>
      <c r="AF2248" s="11" t="n">
        <v>0</v>
      </c>
      <c r="AG2248" s="11" t="n">
        <v>1</v>
      </c>
      <c r="AH2248" s="11" t="n">
        <v>0</v>
      </c>
      <c r="AI2248" s="13" t="n">
        <v>0.5</v>
      </c>
      <c r="AJ2248" s="13" t="n">
        <v>0.333333333333333</v>
      </c>
      <c r="AK2248" s="13" t="n">
        <v>0</v>
      </c>
      <c r="AL2248" s="13" t="n">
        <v>0</v>
      </c>
      <c r="AM2248" s="13" t="n">
        <v>0.166666666666667</v>
      </c>
      <c r="AN2248" s="11" t="n">
        <v>0</v>
      </c>
      <c r="AO2248" s="13" t="n">
        <v>0</v>
      </c>
      <c r="AP2248" s="11" t="n">
        <v>0</v>
      </c>
      <c r="AQ2248" s="11" t="n">
        <v>0</v>
      </c>
      <c r="AR2248" s="13" t="n">
        <v>0</v>
      </c>
      <c r="AS2248" s="13" t="n">
        <v>0</v>
      </c>
      <c r="AT2248" s="14" t="n">
        <f aca="false">SUMIFS(시도_소아과개폐업!$C$5:$C$293,시도_소아과개폐업!$A$5:$A$293,$D2248,시도_소아과개폐업!$B$5:$B$293,$B2248)</f>
        <v>19</v>
      </c>
      <c r="AU2248" s="14" t="n">
        <f aca="false">SUMIFS(시도_소아과개폐업!$D$5:$D$293,시도_소아과개폐업!$A$5:$A$293,$D2248,시도_소아과개폐업!$B$5:$B$293,$B2248)</f>
        <v>17</v>
      </c>
      <c r="AV2248" s="14" t="n">
        <f aca="false">SUMIFS(시도_소아과개폐업!$F$5:$F$293,시도_소아과개폐업!$A$5:$A$293,$D2248,시도_소아과개폐업!$B$5:$B$293,$B2248)</f>
        <v>2</v>
      </c>
      <c r="AW2248" s="15" t="n">
        <f aca="false">SUMIFS(시도_소아과개폐업!$G$5:$G$293,시도_소아과개폐업!$A$5:$A$293,$D2248,시도_소아과개폐업!$B$5:$B$293,$B2248)</f>
        <v>0.178947368421053</v>
      </c>
      <c r="AX2248" s="14" t="n">
        <f aca="false">SUMIFS(시도_소아과개폐업!$H$5:$H$293,시도_소아과개폐업!$A$5:$A$293,$D2248,시도_소아과개폐업!$B$5:$B$293,$B2248)</f>
        <v>61</v>
      </c>
      <c r="AY2248" s="14" t="n">
        <f aca="false">SUMIFS(시군구_병원급!$E$5:$E$3668,시군구_병원급!$A$5:$A$3668,$A2248,시군구_병원급!$D$5:$D$3668,$D2248)</f>
        <v>1</v>
      </c>
      <c r="AZ2248" s="14" t="n">
        <f aca="false">SUMIFS(시군구_병원급!$F$5:$F$3668,시군구_병원급!$A$5:$A$3668,$A2248,시군구_병원급!$D$5:$D$3668,$D2248)</f>
        <v>0</v>
      </c>
      <c r="BA2248" s="14" t="n">
        <f aca="false">SUMIFS(시군구_병원급!$G$5:$G$3668,시군구_병원급!$A$5:$A$3668,$A2248,시군구_병원급!$D$5:$D$3668,$D2248)</f>
        <v>1</v>
      </c>
      <c r="BB2248" s="14" t="n">
        <f aca="false">SUMIFS(시군구_병원급!$H$5:$H$3668,시군구_병원급!$A$5:$A$3668,$A2248,시군구_병원급!$D$5:$D$3668,$D2248)</f>
        <v>3</v>
      </c>
      <c r="BC2248" s="16" t="n">
        <f aca="false">K2248+AY2248</f>
        <v>1</v>
      </c>
      <c r="BD2248" s="17" t="n">
        <f aca="false">IF(E2248=0,"",(K2248+AY2248)/E2248*1000)</f>
        <v>2.8169014084507</v>
      </c>
      <c r="BE2248" s="16" t="n">
        <f aca="false">AY2248-SUMIFS(시군구_병원급!$E$5:$E$3668,시군구_병원급!$A$5:$A$3668,$A2248,시군구_병원급!$D$5:$D$3668,$D2248-3)</f>
        <v>0</v>
      </c>
      <c r="BF2248" s="16" t="n">
        <f aca="false">IF(AY2248=0,1,0)</f>
        <v>0</v>
      </c>
      <c r="BG2248" s="16" t="n">
        <f aca="false">IF(K2248+AY2248=0,1,0)</f>
        <v>0</v>
      </c>
      <c r="BH2248" s="16" t="n">
        <f aca="false">AF2248+AG2248+AH2248</f>
        <v>1</v>
      </c>
      <c r="BI2248" s="18" t="n">
        <f aca="false">IF(H2248=0,"",BH2248/H2248)</f>
        <v>0.166666666666667</v>
      </c>
      <c r="BJ2248" s="16" t="n">
        <f aca="false">IF(AP2248="","",AP2248+AN2248)</f>
        <v>0</v>
      </c>
    </row>
    <row r="2249" customFormat="false" ht="15" hidden="false" customHeight="true" outlineLevel="0" collapsed="false">
      <c r="A2249" s="9" t="s">
        <v>427</v>
      </c>
      <c r="B2249" s="10" t="s">
        <v>409</v>
      </c>
      <c r="C2249" s="10" t="s">
        <v>428</v>
      </c>
      <c r="D2249" s="9" t="n">
        <v>2025</v>
      </c>
      <c r="E2249" s="11" t="n">
        <v>889</v>
      </c>
      <c r="F2249" s="11" t="n">
        <v>129</v>
      </c>
      <c r="G2249" s="11" t="n">
        <v>130</v>
      </c>
      <c r="H2249" s="11" t="n">
        <v>27</v>
      </c>
      <c r="I2249" s="11" t="n">
        <v>1067</v>
      </c>
      <c r="J2249" s="11" t="n">
        <v>609</v>
      </c>
      <c r="K2249" s="11" t="n">
        <v>0</v>
      </c>
      <c r="L2249" s="12" t="n">
        <v>30.3712035995501</v>
      </c>
      <c r="M2249" s="12" t="n">
        <v>0</v>
      </c>
      <c r="N2249" s="13" t="n">
        <v>0.570759137769447</v>
      </c>
      <c r="O2249" s="13" t="n">
        <v>1.20022497187852</v>
      </c>
      <c r="P2249" s="13" t="n">
        <v>0.146231721034871</v>
      </c>
      <c r="Q2249" s="13" t="n">
        <v>-0.367259786476868</v>
      </c>
      <c r="R2249" s="13" t="n">
        <v>-0.155844155844156</v>
      </c>
      <c r="S2249" s="11" t="n">
        <v>0</v>
      </c>
      <c r="T2249" s="13" t="n">
        <v>-0.129032258064516</v>
      </c>
      <c r="U2249" s="13" t="n">
        <v>-0.0980557903634827</v>
      </c>
      <c r="V2249" s="11" t="n">
        <v>1</v>
      </c>
      <c r="W2249" s="13"/>
      <c r="X2249" s="11"/>
      <c r="Y2249" s="11"/>
      <c r="Z2249" s="11"/>
      <c r="AA2249" s="11"/>
      <c r="AB2249" s="10" t="s">
        <v>516</v>
      </c>
      <c r="AC2249" s="11" t="n">
        <v>9</v>
      </c>
      <c r="AD2249" s="11" t="n">
        <v>9</v>
      </c>
      <c r="AE2249" s="11" t="n">
        <v>4</v>
      </c>
      <c r="AF2249" s="11" t="n">
        <v>1</v>
      </c>
      <c r="AG2249" s="11" t="n">
        <v>4</v>
      </c>
      <c r="AH2249" s="11" t="n">
        <v>0</v>
      </c>
      <c r="AI2249" s="13" t="n">
        <v>0.333333333333333</v>
      </c>
      <c r="AJ2249" s="13" t="n">
        <v>0.333333333333333</v>
      </c>
      <c r="AK2249" s="13" t="n">
        <v>0.148148148148148</v>
      </c>
      <c r="AL2249" s="13" t="n">
        <v>0.037037037037037</v>
      </c>
      <c r="AM2249" s="13" t="n">
        <v>0.148148148148148</v>
      </c>
      <c r="AN2249" s="11" t="n">
        <v>3</v>
      </c>
      <c r="AO2249" s="13" t="n">
        <v>0.1</v>
      </c>
      <c r="AP2249" s="11" t="n">
        <v>2</v>
      </c>
      <c r="AQ2249" s="11" t="n">
        <v>0</v>
      </c>
      <c r="AR2249" s="13" t="n">
        <v>0.0606060606060606</v>
      </c>
      <c r="AS2249" s="13" t="n">
        <v>0</v>
      </c>
      <c r="AT2249" s="14" t="n">
        <f aca="false">SUMIFS(시도_소아과개폐업!$C$5:$C$293,시도_소아과개폐업!$A$5:$A$293,$D2249,시도_소아과개폐업!$B$5:$B$293,$B2249)</f>
        <v>19</v>
      </c>
      <c r="AU2249" s="14" t="n">
        <f aca="false">SUMIFS(시도_소아과개폐업!$D$5:$D$293,시도_소아과개폐업!$A$5:$A$293,$D2249,시도_소아과개폐업!$B$5:$B$293,$B2249)</f>
        <v>17</v>
      </c>
      <c r="AV2249" s="14" t="n">
        <f aca="false">SUMIFS(시도_소아과개폐업!$F$5:$F$293,시도_소아과개폐업!$A$5:$A$293,$D2249,시도_소아과개폐업!$B$5:$B$293,$B2249)</f>
        <v>2</v>
      </c>
      <c r="AW2249" s="15" t="n">
        <f aca="false">SUMIFS(시도_소아과개폐업!$G$5:$G$293,시도_소아과개폐업!$A$5:$A$293,$D2249,시도_소아과개폐업!$B$5:$B$293,$B2249)</f>
        <v>0.178947368421053</v>
      </c>
      <c r="AX2249" s="14" t="n">
        <f aca="false">SUMIFS(시도_소아과개폐업!$H$5:$H$293,시도_소아과개폐업!$A$5:$A$293,$D2249,시도_소아과개폐업!$B$5:$B$293,$B2249)</f>
        <v>61</v>
      </c>
      <c r="AY2249" s="14" t="n">
        <f aca="false">SUMIFS(시군구_병원급!$E$5:$E$3668,시군구_병원급!$A$5:$A$3668,$A2249,시군구_병원급!$D$5:$D$3668,$D2249)</f>
        <v>3</v>
      </c>
      <c r="AZ2249" s="14" t="n">
        <f aca="false">SUMIFS(시군구_병원급!$F$5:$F$3668,시군구_병원급!$A$5:$A$3668,$A2249,시군구_병원급!$D$5:$D$3668,$D2249)</f>
        <v>0</v>
      </c>
      <c r="BA2249" s="14" t="n">
        <f aca="false">SUMIFS(시군구_병원급!$G$5:$G$3668,시군구_병원급!$A$5:$A$3668,$A2249,시군구_병원급!$D$5:$D$3668,$D2249)</f>
        <v>2</v>
      </c>
      <c r="BB2249" s="14" t="n">
        <f aca="false">SUMIFS(시군구_병원급!$H$5:$H$3668,시군구_병원급!$A$5:$A$3668,$A2249,시군구_병원급!$D$5:$D$3668,$D2249)</f>
        <v>5</v>
      </c>
      <c r="BC2249" s="16" t="n">
        <f aca="false">K2249+AY2249</f>
        <v>3</v>
      </c>
      <c r="BD2249" s="17" t="n">
        <f aca="false">IF(E2249=0,"",(K2249+AY2249)/E2249*1000)</f>
        <v>3.37457817772778</v>
      </c>
      <c r="BE2249" s="16" t="n">
        <f aca="false">AY2249-SUMIFS(시군구_병원급!$E$5:$E$3668,시군구_병원급!$A$5:$A$3668,$A2249,시군구_병원급!$D$5:$D$3668,$D2249-3)</f>
        <v>-1</v>
      </c>
      <c r="BF2249" s="16" t="n">
        <f aca="false">IF(AY2249=0,1,0)</f>
        <v>0</v>
      </c>
      <c r="BG2249" s="16" t="n">
        <f aca="false">IF(K2249+AY2249=0,1,0)</f>
        <v>0</v>
      </c>
      <c r="BH2249" s="16" t="n">
        <f aca="false">AF2249+AG2249+AH2249</f>
        <v>5</v>
      </c>
      <c r="BI2249" s="18" t="n">
        <f aca="false">IF(H2249=0,"",BH2249/H2249)</f>
        <v>0.185185185185185</v>
      </c>
      <c r="BJ2249" s="16" t="n">
        <f aca="false">IF(AP2249="","",AP2249+AN2249)</f>
        <v>5</v>
      </c>
    </row>
    <row r="2250" customFormat="false" ht="15" hidden="false" customHeight="true" outlineLevel="0" collapsed="false">
      <c r="A2250" s="9" t="s">
        <v>429</v>
      </c>
      <c r="B2250" s="10" t="s">
        <v>409</v>
      </c>
      <c r="C2250" s="10" t="s">
        <v>430</v>
      </c>
      <c r="D2250" s="9" t="n">
        <v>2025</v>
      </c>
      <c r="E2250" s="11" t="n">
        <v>817</v>
      </c>
      <c r="F2250" s="11" t="n">
        <v>152</v>
      </c>
      <c r="G2250" s="11" t="n">
        <v>152</v>
      </c>
      <c r="H2250" s="11" t="n">
        <v>19</v>
      </c>
      <c r="I2250" s="11" t="n">
        <v>1075</v>
      </c>
      <c r="J2250" s="11" t="n">
        <v>554</v>
      </c>
      <c r="K2250" s="11" t="n">
        <v>0</v>
      </c>
      <c r="L2250" s="12" t="n">
        <v>23.2558139534884</v>
      </c>
      <c r="M2250" s="12" t="n">
        <v>0</v>
      </c>
      <c r="N2250" s="13" t="n">
        <v>0.515348837209302</v>
      </c>
      <c r="O2250" s="13" t="n">
        <v>1.31578947368421</v>
      </c>
      <c r="P2250" s="13" t="n">
        <v>0.186046511627907</v>
      </c>
      <c r="Q2250" s="13" t="n">
        <v>-0.356692913385827</v>
      </c>
      <c r="R2250" s="13" t="n">
        <v>0.0133333333333334</v>
      </c>
      <c r="S2250" s="11" t="n">
        <v>-1</v>
      </c>
      <c r="T2250" s="13" t="n">
        <v>0</v>
      </c>
      <c r="U2250" s="13" t="n">
        <v>0</v>
      </c>
      <c r="V2250" s="11" t="n">
        <v>1</v>
      </c>
      <c r="W2250" s="13"/>
      <c r="X2250" s="11"/>
      <c r="Y2250" s="11"/>
      <c r="Z2250" s="11"/>
      <c r="AA2250" s="11"/>
      <c r="AB2250" s="10" t="s">
        <v>516</v>
      </c>
      <c r="AC2250" s="11" t="n">
        <v>7</v>
      </c>
      <c r="AD2250" s="11" t="n">
        <v>6</v>
      </c>
      <c r="AE2250" s="11" t="n">
        <v>0</v>
      </c>
      <c r="AF2250" s="11" t="n">
        <v>1</v>
      </c>
      <c r="AG2250" s="11" t="n">
        <v>5</v>
      </c>
      <c r="AH2250" s="11" t="n">
        <v>0</v>
      </c>
      <c r="AI2250" s="13" t="n">
        <v>0.368421052631579</v>
      </c>
      <c r="AJ2250" s="13" t="n">
        <v>0.315789473684211</v>
      </c>
      <c r="AK2250" s="13" t="n">
        <v>0</v>
      </c>
      <c r="AL2250" s="13" t="n">
        <v>0.0526315789473684</v>
      </c>
      <c r="AM2250" s="13" t="n">
        <v>0.263157894736842</v>
      </c>
      <c r="AN2250" s="11" t="n">
        <v>0</v>
      </c>
      <c r="AO2250" s="13" t="n">
        <v>0</v>
      </c>
      <c r="AP2250" s="11" t="n">
        <v>0</v>
      </c>
      <c r="AQ2250" s="11" t="n">
        <v>0</v>
      </c>
      <c r="AR2250" s="13" t="n">
        <v>0</v>
      </c>
      <c r="AS2250" s="13" t="n">
        <v>0</v>
      </c>
      <c r="AT2250" s="14" t="n">
        <f aca="false">SUMIFS(시도_소아과개폐업!$C$5:$C$293,시도_소아과개폐업!$A$5:$A$293,$D2250,시도_소아과개폐업!$B$5:$B$293,$B2250)</f>
        <v>19</v>
      </c>
      <c r="AU2250" s="14" t="n">
        <f aca="false">SUMIFS(시도_소아과개폐업!$D$5:$D$293,시도_소아과개폐업!$A$5:$A$293,$D2250,시도_소아과개폐업!$B$5:$B$293,$B2250)</f>
        <v>17</v>
      </c>
      <c r="AV2250" s="14" t="n">
        <f aca="false">SUMIFS(시도_소아과개폐업!$F$5:$F$293,시도_소아과개폐업!$A$5:$A$293,$D2250,시도_소아과개폐업!$B$5:$B$293,$B2250)</f>
        <v>2</v>
      </c>
      <c r="AW2250" s="15" t="n">
        <f aca="false">SUMIFS(시도_소아과개폐업!$G$5:$G$293,시도_소아과개폐업!$A$5:$A$293,$D2250,시도_소아과개폐업!$B$5:$B$293,$B2250)</f>
        <v>0.178947368421053</v>
      </c>
      <c r="AX2250" s="14" t="n">
        <f aca="false">SUMIFS(시도_소아과개폐업!$H$5:$H$293,시도_소아과개폐업!$A$5:$A$293,$D2250,시도_소아과개폐업!$B$5:$B$293,$B2250)</f>
        <v>61</v>
      </c>
      <c r="AY2250" s="14" t="n">
        <f aca="false">SUMIFS(시군구_병원급!$E$5:$E$3668,시군구_병원급!$A$5:$A$3668,$A2250,시군구_병원급!$D$5:$D$3668,$D2250)</f>
        <v>1</v>
      </c>
      <c r="AZ2250" s="14" t="n">
        <f aca="false">SUMIFS(시군구_병원급!$F$5:$F$3668,시군구_병원급!$A$5:$A$3668,$A2250,시군구_병원급!$D$5:$D$3668,$D2250)</f>
        <v>0</v>
      </c>
      <c r="BA2250" s="14" t="n">
        <f aca="false">SUMIFS(시군구_병원급!$G$5:$G$3668,시군구_병원급!$A$5:$A$3668,$A2250,시군구_병원급!$D$5:$D$3668,$D2250)</f>
        <v>2</v>
      </c>
      <c r="BB2250" s="14" t="n">
        <f aca="false">SUMIFS(시군구_병원급!$H$5:$H$3668,시군구_병원급!$A$5:$A$3668,$A2250,시군구_병원급!$D$5:$D$3668,$D2250)</f>
        <v>11</v>
      </c>
      <c r="BC2250" s="16" t="n">
        <f aca="false">K2250+AY2250</f>
        <v>1</v>
      </c>
      <c r="BD2250" s="17" t="n">
        <f aca="false">IF(E2250=0,"",(K2250+AY2250)/E2250*1000)</f>
        <v>1.22399020807834</v>
      </c>
      <c r="BE2250" s="16" t="n">
        <f aca="false">AY2250-SUMIFS(시군구_병원급!$E$5:$E$3668,시군구_병원급!$A$5:$A$3668,$A2250,시군구_병원급!$D$5:$D$3668,$D2250-3)</f>
        <v>0</v>
      </c>
      <c r="BF2250" s="16" t="n">
        <f aca="false">IF(AY2250=0,1,0)</f>
        <v>0</v>
      </c>
      <c r="BG2250" s="16" t="n">
        <f aca="false">IF(K2250+AY2250=0,1,0)</f>
        <v>0</v>
      </c>
      <c r="BH2250" s="16" t="n">
        <f aca="false">AF2250+AG2250+AH2250</f>
        <v>6</v>
      </c>
      <c r="BI2250" s="18" t="n">
        <f aca="false">IF(H2250=0,"",BH2250/H2250)</f>
        <v>0.315789473684211</v>
      </c>
      <c r="BJ2250" s="16" t="n">
        <f aca="false">IF(AP2250="","",AP2250+AN2250)</f>
        <v>0</v>
      </c>
    </row>
    <row r="2251" customFormat="false" ht="15" hidden="false" customHeight="true" outlineLevel="0" collapsed="false">
      <c r="A2251" s="9" t="s">
        <v>431</v>
      </c>
      <c r="B2251" s="10" t="s">
        <v>409</v>
      </c>
      <c r="C2251" s="10" t="s">
        <v>432</v>
      </c>
      <c r="D2251" s="9" t="n">
        <v>2025</v>
      </c>
      <c r="E2251" s="11" t="n">
        <v>529</v>
      </c>
      <c r="F2251" s="11" t="n">
        <v>75</v>
      </c>
      <c r="G2251" s="11" t="n">
        <v>78</v>
      </c>
      <c r="H2251" s="11" t="n">
        <v>11</v>
      </c>
      <c r="I2251" s="11" t="n">
        <v>593</v>
      </c>
      <c r="J2251" s="11" t="n">
        <v>372</v>
      </c>
      <c r="K2251" s="11" t="n">
        <v>0</v>
      </c>
      <c r="L2251" s="12" t="n">
        <v>20.7939508506616</v>
      </c>
      <c r="M2251" s="12" t="n">
        <v>0</v>
      </c>
      <c r="N2251" s="13" t="n">
        <v>0.627318718381113</v>
      </c>
      <c r="O2251" s="13" t="n">
        <v>1.12098298676749</v>
      </c>
      <c r="P2251" s="13" t="n">
        <v>0.147448015122873</v>
      </c>
      <c r="Q2251" s="13" t="n">
        <v>-0.375442739079103</v>
      </c>
      <c r="R2251" s="13" t="n">
        <v>-0.152173913043478</v>
      </c>
      <c r="S2251" s="11" t="n">
        <v>0</v>
      </c>
      <c r="T2251" s="13" t="n">
        <v>-0.0833333333333334</v>
      </c>
      <c r="U2251" s="13" t="n">
        <v>-0.149210903873745</v>
      </c>
      <c r="V2251" s="11" t="n">
        <v>1</v>
      </c>
      <c r="W2251" s="13"/>
      <c r="X2251" s="11"/>
      <c r="Y2251" s="11"/>
      <c r="Z2251" s="11"/>
      <c r="AA2251" s="11"/>
      <c r="AB2251" s="10" t="s">
        <v>516</v>
      </c>
      <c r="AC2251" s="11" t="n">
        <v>5</v>
      </c>
      <c r="AD2251" s="11" t="n">
        <v>4</v>
      </c>
      <c r="AE2251" s="11" t="n">
        <v>1</v>
      </c>
      <c r="AF2251" s="11" t="n">
        <v>0</v>
      </c>
      <c r="AG2251" s="11" t="n">
        <v>1</v>
      </c>
      <c r="AH2251" s="11" t="n">
        <v>0</v>
      </c>
      <c r="AI2251" s="13" t="n">
        <v>0.454545454545455</v>
      </c>
      <c r="AJ2251" s="13" t="n">
        <v>0.363636363636364</v>
      </c>
      <c r="AK2251" s="13" t="n">
        <v>0.0909090909090909</v>
      </c>
      <c r="AL2251" s="13" t="n">
        <v>0</v>
      </c>
      <c r="AM2251" s="13" t="n">
        <v>0.0909090909090909</v>
      </c>
      <c r="AN2251" s="11" t="n">
        <v>0</v>
      </c>
      <c r="AO2251" s="13" t="n">
        <v>0</v>
      </c>
      <c r="AP2251" s="11" t="n">
        <v>1</v>
      </c>
      <c r="AQ2251" s="11" t="n">
        <v>0</v>
      </c>
      <c r="AR2251" s="13" t="n">
        <v>0.0833333333333333</v>
      </c>
      <c r="AS2251" s="13" t="n">
        <v>0</v>
      </c>
      <c r="AT2251" s="14" t="n">
        <f aca="false">SUMIFS(시도_소아과개폐업!$C$5:$C$293,시도_소아과개폐업!$A$5:$A$293,$D2251,시도_소아과개폐업!$B$5:$B$293,$B2251)</f>
        <v>19</v>
      </c>
      <c r="AU2251" s="14" t="n">
        <f aca="false">SUMIFS(시도_소아과개폐업!$D$5:$D$293,시도_소아과개폐업!$A$5:$A$293,$D2251,시도_소아과개폐업!$B$5:$B$293,$B2251)</f>
        <v>17</v>
      </c>
      <c r="AV2251" s="14" t="n">
        <f aca="false">SUMIFS(시도_소아과개폐업!$F$5:$F$293,시도_소아과개폐업!$A$5:$A$293,$D2251,시도_소아과개폐업!$B$5:$B$293,$B2251)</f>
        <v>2</v>
      </c>
      <c r="AW2251" s="15" t="n">
        <f aca="false">SUMIFS(시도_소아과개폐업!$G$5:$G$293,시도_소아과개폐업!$A$5:$A$293,$D2251,시도_소아과개폐업!$B$5:$B$293,$B2251)</f>
        <v>0.178947368421053</v>
      </c>
      <c r="AX2251" s="14" t="n">
        <f aca="false">SUMIFS(시도_소아과개폐업!$H$5:$H$293,시도_소아과개폐업!$A$5:$A$293,$D2251,시도_소아과개폐업!$B$5:$B$293,$B2251)</f>
        <v>61</v>
      </c>
      <c r="AY2251" s="14" t="n">
        <f aca="false">SUMIFS(시군구_병원급!$E$5:$E$3668,시군구_병원급!$A$5:$A$3668,$A2251,시군구_병원급!$D$5:$D$3668,$D2251)</f>
        <v>1</v>
      </c>
      <c r="AZ2251" s="14" t="n">
        <f aca="false">SUMIFS(시군구_병원급!$F$5:$F$3668,시군구_병원급!$A$5:$A$3668,$A2251,시군구_병원급!$D$5:$D$3668,$D2251)</f>
        <v>0</v>
      </c>
      <c r="BA2251" s="14" t="n">
        <f aca="false">SUMIFS(시군구_병원급!$G$5:$G$3668,시군구_병원급!$A$5:$A$3668,$A2251,시군구_병원급!$D$5:$D$3668,$D2251)</f>
        <v>2</v>
      </c>
      <c r="BB2251" s="14" t="n">
        <f aca="false">SUMIFS(시군구_병원급!$H$5:$H$3668,시군구_병원급!$A$5:$A$3668,$A2251,시군구_병원급!$D$5:$D$3668,$D2251)</f>
        <v>5</v>
      </c>
      <c r="BC2251" s="16" t="n">
        <f aca="false">K2251+AY2251</f>
        <v>1</v>
      </c>
      <c r="BD2251" s="17" t="n">
        <f aca="false">IF(E2251=0,"",(K2251+AY2251)/E2251*1000)</f>
        <v>1.89035916824197</v>
      </c>
      <c r="BE2251" s="16" t="n">
        <f aca="false">AY2251-SUMIFS(시군구_병원급!$E$5:$E$3668,시군구_병원급!$A$5:$A$3668,$A2251,시군구_병원급!$D$5:$D$3668,$D2251-3)</f>
        <v>0</v>
      </c>
      <c r="BF2251" s="16" t="n">
        <f aca="false">IF(AY2251=0,1,0)</f>
        <v>0</v>
      </c>
      <c r="BG2251" s="16" t="n">
        <f aca="false">IF(K2251+AY2251=0,1,0)</f>
        <v>0</v>
      </c>
      <c r="BH2251" s="16" t="n">
        <f aca="false">AF2251+AG2251+AH2251</f>
        <v>1</v>
      </c>
      <c r="BI2251" s="18" t="n">
        <f aca="false">IF(H2251=0,"",BH2251/H2251)</f>
        <v>0.0909090909090909</v>
      </c>
      <c r="BJ2251" s="16" t="n">
        <f aca="false">IF(AP2251="","",AP2251+AN2251)</f>
        <v>1</v>
      </c>
    </row>
    <row r="2252" customFormat="false" ht="15" hidden="false" customHeight="true" outlineLevel="0" collapsed="false">
      <c r="A2252" s="9" t="s">
        <v>433</v>
      </c>
      <c r="B2252" s="10" t="s">
        <v>409</v>
      </c>
      <c r="C2252" s="10" t="s">
        <v>434</v>
      </c>
      <c r="D2252" s="9" t="n">
        <v>2025</v>
      </c>
      <c r="E2252" s="11" t="n">
        <v>491</v>
      </c>
      <c r="F2252" s="11" t="n">
        <v>58</v>
      </c>
      <c r="G2252" s="11" t="n">
        <v>60</v>
      </c>
      <c r="H2252" s="11" t="n">
        <v>9</v>
      </c>
      <c r="I2252" s="11" t="n">
        <v>471</v>
      </c>
      <c r="J2252" s="11" t="n">
        <v>291</v>
      </c>
      <c r="K2252" s="11" t="n">
        <v>0</v>
      </c>
      <c r="L2252" s="12" t="n">
        <v>18.3299389002037</v>
      </c>
      <c r="M2252" s="12" t="n">
        <v>0</v>
      </c>
      <c r="N2252" s="13" t="n">
        <v>0.617834394904459</v>
      </c>
      <c r="O2252" s="13" t="n">
        <v>0.959266802443992</v>
      </c>
      <c r="P2252" s="13" t="n">
        <v>0.122199592668024</v>
      </c>
      <c r="Q2252" s="13" t="n">
        <v>-0.279001468428781</v>
      </c>
      <c r="R2252" s="13" t="n">
        <v>-0.411764705882353</v>
      </c>
      <c r="S2252" s="11" t="n">
        <v>0</v>
      </c>
      <c r="T2252" s="13" t="n">
        <v>0</v>
      </c>
      <c r="U2252" s="13" t="n">
        <v>0</v>
      </c>
      <c r="V2252" s="11" t="n">
        <v>1</v>
      </c>
      <c r="W2252" s="13"/>
      <c r="X2252" s="11"/>
      <c r="Y2252" s="11"/>
      <c r="Z2252" s="11"/>
      <c r="AA2252" s="11"/>
      <c r="AB2252" s="10" t="s">
        <v>516</v>
      </c>
      <c r="AC2252" s="11" t="n">
        <v>4</v>
      </c>
      <c r="AD2252" s="11" t="n">
        <v>2</v>
      </c>
      <c r="AE2252" s="11" t="n">
        <v>0</v>
      </c>
      <c r="AF2252" s="11" t="n">
        <v>0</v>
      </c>
      <c r="AG2252" s="11" t="n">
        <v>3</v>
      </c>
      <c r="AH2252" s="11" t="n">
        <v>0</v>
      </c>
      <c r="AI2252" s="13" t="n">
        <v>0.444444444444444</v>
      </c>
      <c r="AJ2252" s="13" t="n">
        <v>0.222222222222222</v>
      </c>
      <c r="AK2252" s="13" t="n">
        <v>0</v>
      </c>
      <c r="AL2252" s="13" t="n">
        <v>0</v>
      </c>
      <c r="AM2252" s="13" t="n">
        <v>0.333333333333333</v>
      </c>
      <c r="AN2252" s="11" t="n">
        <v>0</v>
      </c>
      <c r="AO2252" s="13" t="n">
        <v>0</v>
      </c>
      <c r="AP2252" s="11" t="n">
        <v>0</v>
      </c>
      <c r="AQ2252" s="11" t="n">
        <v>0</v>
      </c>
      <c r="AR2252" s="13" t="n">
        <v>0</v>
      </c>
      <c r="AS2252" s="13" t="n">
        <v>0</v>
      </c>
      <c r="AT2252" s="14" t="n">
        <f aca="false">SUMIFS(시도_소아과개폐업!$C$5:$C$293,시도_소아과개폐업!$A$5:$A$293,$D2252,시도_소아과개폐업!$B$5:$B$293,$B2252)</f>
        <v>19</v>
      </c>
      <c r="AU2252" s="14" t="n">
        <f aca="false">SUMIFS(시도_소아과개폐업!$D$5:$D$293,시도_소아과개폐업!$A$5:$A$293,$D2252,시도_소아과개폐업!$B$5:$B$293,$B2252)</f>
        <v>17</v>
      </c>
      <c r="AV2252" s="14" t="n">
        <f aca="false">SUMIFS(시도_소아과개폐업!$F$5:$F$293,시도_소아과개폐업!$A$5:$A$293,$D2252,시도_소아과개폐업!$B$5:$B$293,$B2252)</f>
        <v>2</v>
      </c>
      <c r="AW2252" s="15" t="n">
        <f aca="false">SUMIFS(시도_소아과개폐업!$G$5:$G$293,시도_소아과개폐업!$A$5:$A$293,$D2252,시도_소아과개폐업!$B$5:$B$293,$B2252)</f>
        <v>0.178947368421053</v>
      </c>
      <c r="AX2252" s="14" t="n">
        <f aca="false">SUMIFS(시도_소아과개폐업!$H$5:$H$293,시도_소아과개폐업!$A$5:$A$293,$D2252,시도_소아과개폐업!$B$5:$B$293,$B2252)</f>
        <v>61</v>
      </c>
      <c r="AY2252" s="14" t="n">
        <f aca="false">SUMIFS(시군구_병원급!$E$5:$E$3668,시군구_병원급!$A$5:$A$3668,$A2252,시군구_병원급!$D$5:$D$3668,$D2252)</f>
        <v>1</v>
      </c>
      <c r="AZ2252" s="14" t="n">
        <f aca="false">SUMIFS(시군구_병원급!$F$5:$F$3668,시군구_병원급!$A$5:$A$3668,$A2252,시군구_병원급!$D$5:$D$3668,$D2252)</f>
        <v>0</v>
      </c>
      <c r="BA2252" s="14" t="n">
        <f aca="false">SUMIFS(시군구_병원급!$G$5:$G$3668,시군구_병원급!$A$5:$A$3668,$A2252,시군구_병원급!$D$5:$D$3668,$D2252)</f>
        <v>1</v>
      </c>
      <c r="BB2252" s="14" t="n">
        <f aca="false">SUMIFS(시군구_병원급!$H$5:$H$3668,시군구_병원급!$A$5:$A$3668,$A2252,시군구_병원급!$D$5:$D$3668,$D2252)</f>
        <v>2</v>
      </c>
      <c r="BC2252" s="16" t="n">
        <f aca="false">K2252+AY2252</f>
        <v>1</v>
      </c>
      <c r="BD2252" s="17" t="n">
        <f aca="false">IF(E2252=0,"",(K2252+AY2252)/E2252*1000)</f>
        <v>2.03665987780041</v>
      </c>
      <c r="BE2252" s="16" t="n">
        <f aca="false">AY2252-SUMIFS(시군구_병원급!$E$5:$E$3668,시군구_병원급!$A$5:$A$3668,$A2252,시군구_병원급!$D$5:$D$3668,$D2252-3)</f>
        <v>0</v>
      </c>
      <c r="BF2252" s="16" t="n">
        <f aca="false">IF(AY2252=0,1,0)</f>
        <v>0</v>
      </c>
      <c r="BG2252" s="16" t="n">
        <f aca="false">IF(K2252+AY2252=0,1,0)</f>
        <v>0</v>
      </c>
      <c r="BH2252" s="16" t="n">
        <f aca="false">AF2252+AG2252+AH2252</f>
        <v>3</v>
      </c>
      <c r="BI2252" s="18" t="n">
        <f aca="false">IF(H2252=0,"",BH2252/H2252)</f>
        <v>0.333333333333333</v>
      </c>
      <c r="BJ2252" s="16" t="n">
        <f aca="false">IF(AP2252="","",AP2252+AN2252)</f>
        <v>0</v>
      </c>
    </row>
    <row r="2253" customFormat="false" ht="15" hidden="false" customHeight="true" outlineLevel="0" collapsed="false">
      <c r="A2253" s="9" t="s">
        <v>435</v>
      </c>
      <c r="B2253" s="10" t="s">
        <v>409</v>
      </c>
      <c r="C2253" s="10" t="s">
        <v>436</v>
      </c>
      <c r="D2253" s="9" t="n">
        <v>2025</v>
      </c>
      <c r="E2253" s="11" t="n">
        <v>520</v>
      </c>
      <c r="F2253" s="11" t="n">
        <v>72</v>
      </c>
      <c r="G2253" s="11" t="n">
        <v>76</v>
      </c>
      <c r="H2253" s="11" t="n">
        <v>12</v>
      </c>
      <c r="I2253" s="11" t="n">
        <v>572</v>
      </c>
      <c r="J2253" s="11" t="n">
        <v>279</v>
      </c>
      <c r="K2253" s="11" t="n">
        <v>0</v>
      </c>
      <c r="L2253" s="12" t="n">
        <v>23.0769230769231</v>
      </c>
      <c r="M2253" s="12" t="n">
        <v>0</v>
      </c>
      <c r="N2253" s="13" t="n">
        <v>0.487762237762238</v>
      </c>
      <c r="O2253" s="13" t="n">
        <v>1.1</v>
      </c>
      <c r="P2253" s="13" t="n">
        <v>0.146153846153846</v>
      </c>
      <c r="Q2253" s="13" t="n">
        <v>-0.307589880159787</v>
      </c>
      <c r="R2253" s="13" t="n">
        <v>-0.182795698924731</v>
      </c>
      <c r="S2253" s="11" t="n">
        <v>0</v>
      </c>
      <c r="T2253" s="13" t="n">
        <v>0.0909090909090908</v>
      </c>
      <c r="U2253" s="13" t="n">
        <v>0.010600706713781</v>
      </c>
      <c r="V2253" s="11" t="n">
        <v>1</v>
      </c>
      <c r="W2253" s="13"/>
      <c r="X2253" s="11"/>
      <c r="Y2253" s="11"/>
      <c r="Z2253" s="11"/>
      <c r="AA2253" s="11"/>
      <c r="AB2253" s="10" t="s">
        <v>516</v>
      </c>
      <c r="AC2253" s="11" t="n">
        <v>7</v>
      </c>
      <c r="AD2253" s="11" t="n">
        <v>3</v>
      </c>
      <c r="AE2253" s="11" t="n">
        <v>0</v>
      </c>
      <c r="AF2253" s="11" t="n">
        <v>1</v>
      </c>
      <c r="AG2253" s="11" t="n">
        <v>1</v>
      </c>
      <c r="AH2253" s="11" t="n">
        <v>0</v>
      </c>
      <c r="AI2253" s="13" t="n">
        <v>0.583333333333333</v>
      </c>
      <c r="AJ2253" s="13" t="n">
        <v>0.25</v>
      </c>
      <c r="AK2253" s="13" t="n">
        <v>0</v>
      </c>
      <c r="AL2253" s="13" t="n">
        <v>0.0833333333333333</v>
      </c>
      <c r="AM2253" s="13" t="n">
        <v>0.0833333333333333</v>
      </c>
      <c r="AN2253" s="11" t="n">
        <v>0</v>
      </c>
      <c r="AO2253" s="13" t="n">
        <v>0</v>
      </c>
      <c r="AP2253" s="11" t="n">
        <v>0</v>
      </c>
      <c r="AQ2253" s="11" t="n">
        <v>1</v>
      </c>
      <c r="AR2253" s="13" t="n">
        <v>0</v>
      </c>
      <c r="AS2253" s="13" t="n">
        <v>0.0909090909090909</v>
      </c>
      <c r="AT2253" s="14" t="n">
        <f aca="false">SUMIFS(시도_소아과개폐업!$C$5:$C$293,시도_소아과개폐업!$A$5:$A$293,$D2253,시도_소아과개폐업!$B$5:$B$293,$B2253)</f>
        <v>19</v>
      </c>
      <c r="AU2253" s="14" t="n">
        <f aca="false">SUMIFS(시도_소아과개폐업!$D$5:$D$293,시도_소아과개폐업!$A$5:$A$293,$D2253,시도_소아과개폐업!$B$5:$B$293,$B2253)</f>
        <v>17</v>
      </c>
      <c r="AV2253" s="14" t="n">
        <f aca="false">SUMIFS(시도_소아과개폐업!$F$5:$F$293,시도_소아과개폐업!$A$5:$A$293,$D2253,시도_소아과개폐업!$B$5:$B$293,$B2253)</f>
        <v>2</v>
      </c>
      <c r="AW2253" s="15" t="n">
        <f aca="false">SUMIFS(시도_소아과개폐업!$G$5:$G$293,시도_소아과개폐업!$A$5:$A$293,$D2253,시도_소아과개폐업!$B$5:$B$293,$B2253)</f>
        <v>0.178947368421053</v>
      </c>
      <c r="AX2253" s="14" t="n">
        <f aca="false">SUMIFS(시도_소아과개폐업!$H$5:$H$293,시도_소아과개폐업!$A$5:$A$293,$D2253,시도_소아과개폐업!$B$5:$B$293,$B2253)</f>
        <v>61</v>
      </c>
      <c r="AY2253" s="14" t="n">
        <f aca="false">SUMIFS(시군구_병원급!$E$5:$E$3668,시군구_병원급!$A$5:$A$3668,$A2253,시군구_병원급!$D$5:$D$3668,$D2253)</f>
        <v>0</v>
      </c>
      <c r="AZ2253" s="14" t="n">
        <f aca="false">SUMIFS(시군구_병원급!$F$5:$F$3668,시군구_병원급!$A$5:$A$3668,$A2253,시군구_병원급!$D$5:$D$3668,$D2253)</f>
        <v>0</v>
      </c>
      <c r="BA2253" s="14" t="n">
        <f aca="false">SUMIFS(시군구_병원급!$G$5:$G$3668,시군구_병원급!$A$5:$A$3668,$A2253,시군구_병원급!$D$5:$D$3668,$D2253)</f>
        <v>0</v>
      </c>
      <c r="BB2253" s="14" t="n">
        <f aca="false">SUMIFS(시군구_병원급!$H$5:$H$3668,시군구_병원급!$A$5:$A$3668,$A2253,시군구_병원급!$D$5:$D$3668,$D2253)</f>
        <v>3</v>
      </c>
      <c r="BC2253" s="16" t="n">
        <f aca="false">K2253+AY2253</f>
        <v>0</v>
      </c>
      <c r="BD2253" s="17" t="n">
        <f aca="false">IF(E2253=0,"",(K2253+AY2253)/E2253*1000)</f>
        <v>0</v>
      </c>
      <c r="BE2253" s="16" t="n">
        <f aca="false">AY2253-SUMIFS(시군구_병원급!$E$5:$E$3668,시군구_병원급!$A$5:$A$3668,$A2253,시군구_병원급!$D$5:$D$3668,$D2253-3)</f>
        <v>0</v>
      </c>
      <c r="BF2253" s="16" t="n">
        <f aca="false">IF(AY2253=0,1,0)</f>
        <v>1</v>
      </c>
      <c r="BG2253" s="16" t="n">
        <f aca="false">IF(K2253+AY2253=0,1,0)</f>
        <v>1</v>
      </c>
      <c r="BH2253" s="16" t="n">
        <f aca="false">AF2253+AG2253+AH2253</f>
        <v>2</v>
      </c>
      <c r="BI2253" s="18" t="n">
        <f aca="false">IF(H2253=0,"",BH2253/H2253)</f>
        <v>0.166666666666667</v>
      </c>
      <c r="BJ2253" s="16" t="n">
        <f aca="false">IF(AP2253="","",AP2253+AN2253)</f>
        <v>0</v>
      </c>
    </row>
    <row r="2254" customFormat="false" ht="15" hidden="false" customHeight="true" outlineLevel="0" collapsed="false">
      <c r="A2254" s="9" t="s">
        <v>437</v>
      </c>
      <c r="B2254" s="10" t="s">
        <v>409</v>
      </c>
      <c r="C2254" s="10" t="s">
        <v>438</v>
      </c>
      <c r="D2254" s="9" t="n">
        <v>2025</v>
      </c>
      <c r="E2254" s="11" t="n">
        <v>399</v>
      </c>
      <c r="F2254" s="11" t="n">
        <v>59</v>
      </c>
      <c r="G2254" s="11" t="n">
        <v>59</v>
      </c>
      <c r="H2254" s="11" t="n">
        <v>6</v>
      </c>
      <c r="I2254" s="11" t="n">
        <v>283</v>
      </c>
      <c r="J2254" s="11" t="n">
        <v>186</v>
      </c>
      <c r="K2254" s="11" t="n">
        <v>0</v>
      </c>
      <c r="L2254" s="12" t="n">
        <v>15.0375939849624</v>
      </c>
      <c r="M2254" s="12" t="n">
        <v>0</v>
      </c>
      <c r="N2254" s="13" t="n">
        <v>0.657243816254417</v>
      </c>
      <c r="O2254" s="13" t="n">
        <v>0.709273182957394</v>
      </c>
      <c r="P2254" s="13" t="n">
        <v>0.147869674185464</v>
      </c>
      <c r="Q2254" s="13" t="n">
        <v>-0.293805309734513</v>
      </c>
      <c r="R2254" s="13" t="n">
        <v>0</v>
      </c>
      <c r="S2254" s="11" t="n">
        <v>0</v>
      </c>
      <c r="T2254" s="13" t="n">
        <v>-0.142857142857143</v>
      </c>
      <c r="U2254" s="13" t="n">
        <v>-0.101587301587302</v>
      </c>
      <c r="V2254" s="11" t="n">
        <v>1</v>
      </c>
      <c r="W2254" s="13"/>
      <c r="X2254" s="11"/>
      <c r="Y2254" s="11"/>
      <c r="Z2254" s="11"/>
      <c r="AA2254" s="11"/>
      <c r="AB2254" s="10" t="s">
        <v>516</v>
      </c>
      <c r="AC2254" s="11" t="n">
        <v>5</v>
      </c>
      <c r="AD2254" s="11" t="n">
        <v>0</v>
      </c>
      <c r="AE2254" s="11" t="n">
        <v>0</v>
      </c>
      <c r="AF2254" s="11" t="n">
        <v>0</v>
      </c>
      <c r="AG2254" s="11" t="n">
        <v>1</v>
      </c>
      <c r="AH2254" s="11" t="n">
        <v>0</v>
      </c>
      <c r="AI2254" s="13" t="n">
        <v>0.833333333333333</v>
      </c>
      <c r="AJ2254" s="13" t="n">
        <v>0</v>
      </c>
      <c r="AK2254" s="13" t="n">
        <v>0</v>
      </c>
      <c r="AL2254" s="13" t="n">
        <v>0</v>
      </c>
      <c r="AM2254" s="13" t="n">
        <v>0.166666666666667</v>
      </c>
      <c r="AN2254" s="11" t="n">
        <v>0</v>
      </c>
      <c r="AO2254" s="13" t="n">
        <v>0</v>
      </c>
      <c r="AP2254" s="11" t="n">
        <v>2</v>
      </c>
      <c r="AQ2254" s="11" t="n">
        <v>0</v>
      </c>
      <c r="AR2254" s="13" t="n">
        <v>0.25</v>
      </c>
      <c r="AS2254" s="13" t="n">
        <v>0</v>
      </c>
      <c r="AT2254" s="14" t="n">
        <f aca="false">SUMIFS(시도_소아과개폐업!$C$5:$C$293,시도_소아과개폐업!$A$5:$A$293,$D2254,시도_소아과개폐업!$B$5:$B$293,$B2254)</f>
        <v>19</v>
      </c>
      <c r="AU2254" s="14" t="n">
        <f aca="false">SUMIFS(시도_소아과개폐업!$D$5:$D$293,시도_소아과개폐업!$A$5:$A$293,$D2254,시도_소아과개폐업!$B$5:$B$293,$B2254)</f>
        <v>17</v>
      </c>
      <c r="AV2254" s="14" t="n">
        <f aca="false">SUMIFS(시도_소아과개폐업!$F$5:$F$293,시도_소아과개폐업!$A$5:$A$293,$D2254,시도_소아과개폐업!$B$5:$B$293,$B2254)</f>
        <v>2</v>
      </c>
      <c r="AW2254" s="15" t="n">
        <f aca="false">SUMIFS(시도_소아과개폐업!$G$5:$G$293,시도_소아과개폐업!$A$5:$A$293,$D2254,시도_소아과개폐업!$B$5:$B$293,$B2254)</f>
        <v>0.178947368421053</v>
      </c>
      <c r="AX2254" s="14" t="n">
        <f aca="false">SUMIFS(시도_소아과개폐업!$H$5:$H$293,시도_소아과개폐업!$A$5:$A$293,$D2254,시도_소아과개폐업!$B$5:$B$293,$B2254)</f>
        <v>61</v>
      </c>
      <c r="AY2254" s="14" t="n">
        <f aca="false">SUMIFS(시군구_병원급!$E$5:$E$3668,시군구_병원급!$A$5:$A$3668,$A2254,시군구_병원급!$D$5:$D$3668,$D2254)</f>
        <v>0</v>
      </c>
      <c r="AZ2254" s="14" t="n">
        <f aca="false">SUMIFS(시군구_병원급!$F$5:$F$3668,시군구_병원급!$A$5:$A$3668,$A2254,시군구_병원급!$D$5:$D$3668,$D2254)</f>
        <v>0</v>
      </c>
      <c r="BA2254" s="14" t="n">
        <f aca="false">SUMIFS(시군구_병원급!$G$5:$G$3668,시군구_병원급!$A$5:$A$3668,$A2254,시군구_병원급!$D$5:$D$3668,$D2254)</f>
        <v>0</v>
      </c>
      <c r="BB2254" s="14" t="n">
        <f aca="false">SUMIFS(시군구_병원급!$H$5:$H$3668,시군구_병원급!$A$5:$A$3668,$A2254,시군구_병원급!$D$5:$D$3668,$D2254)</f>
        <v>1</v>
      </c>
      <c r="BC2254" s="16" t="n">
        <f aca="false">K2254+AY2254</f>
        <v>0</v>
      </c>
      <c r="BD2254" s="17" t="n">
        <f aca="false">IF(E2254=0,"",(K2254+AY2254)/E2254*1000)</f>
        <v>0</v>
      </c>
      <c r="BE2254" s="16" t="n">
        <f aca="false">AY2254-SUMIFS(시군구_병원급!$E$5:$E$3668,시군구_병원급!$A$5:$A$3668,$A2254,시군구_병원급!$D$5:$D$3668,$D2254-3)</f>
        <v>0</v>
      </c>
      <c r="BF2254" s="16" t="n">
        <f aca="false">IF(AY2254=0,1,0)</f>
        <v>1</v>
      </c>
      <c r="BG2254" s="16" t="n">
        <f aca="false">IF(K2254+AY2254=0,1,0)</f>
        <v>1</v>
      </c>
      <c r="BH2254" s="16" t="n">
        <f aca="false">AF2254+AG2254+AH2254</f>
        <v>1</v>
      </c>
      <c r="BI2254" s="18" t="n">
        <f aca="false">IF(H2254=0,"",BH2254/H2254)</f>
        <v>0.166666666666667</v>
      </c>
      <c r="BJ2254" s="16" t="n">
        <f aca="false">IF(AP2254="","",AP2254+AN2254)</f>
        <v>2</v>
      </c>
    </row>
    <row r="2255" customFormat="false" ht="15" hidden="false" customHeight="true" outlineLevel="0" collapsed="false">
      <c r="A2255" s="9" t="s">
        <v>439</v>
      </c>
      <c r="B2255" s="10" t="s">
        <v>409</v>
      </c>
      <c r="C2255" s="10" t="s">
        <v>440</v>
      </c>
      <c r="D2255" s="9" t="n">
        <v>2025</v>
      </c>
      <c r="E2255" s="11" t="n">
        <v>499</v>
      </c>
      <c r="F2255" s="11" t="n">
        <v>64</v>
      </c>
      <c r="G2255" s="11" t="n">
        <v>61</v>
      </c>
      <c r="H2255" s="11" t="n">
        <v>8</v>
      </c>
      <c r="I2255" s="11" t="n">
        <v>527</v>
      </c>
      <c r="J2255" s="11" t="n">
        <v>267</v>
      </c>
      <c r="K2255" s="11" t="n">
        <v>1</v>
      </c>
      <c r="L2255" s="12" t="n">
        <v>16.0320641282565</v>
      </c>
      <c r="M2255" s="12" t="n">
        <v>2.00400801603206</v>
      </c>
      <c r="N2255" s="13" t="n">
        <v>0.506641366223909</v>
      </c>
      <c r="O2255" s="13" t="n">
        <v>1.0561122244489</v>
      </c>
      <c r="P2255" s="13" t="n">
        <v>0.122244488977956</v>
      </c>
      <c r="Q2255" s="13" t="n">
        <v>-0.303072625698324</v>
      </c>
      <c r="R2255" s="13" t="n">
        <v>-0.197368421052632</v>
      </c>
      <c r="S2255" s="11" t="n">
        <v>0</v>
      </c>
      <c r="T2255" s="13" t="n">
        <v>-0.111111111111111</v>
      </c>
      <c r="U2255" s="13" t="n">
        <v>-0.0365630712979891</v>
      </c>
      <c r="V2255" s="11" t="n">
        <v>0</v>
      </c>
      <c r="W2255" s="13"/>
      <c r="X2255" s="11"/>
      <c r="Y2255" s="11"/>
      <c r="Z2255" s="11"/>
      <c r="AA2255" s="11"/>
      <c r="AB2255" s="10" t="s">
        <v>516</v>
      </c>
      <c r="AC2255" s="11" t="n">
        <v>6</v>
      </c>
      <c r="AD2255" s="11" t="n">
        <v>0</v>
      </c>
      <c r="AE2255" s="11" t="n">
        <v>0</v>
      </c>
      <c r="AF2255" s="11" t="n">
        <v>0</v>
      </c>
      <c r="AG2255" s="11" t="n">
        <v>2</v>
      </c>
      <c r="AH2255" s="11" t="n">
        <v>0</v>
      </c>
      <c r="AI2255" s="13" t="n">
        <v>0.75</v>
      </c>
      <c r="AJ2255" s="13" t="n">
        <v>0</v>
      </c>
      <c r="AK2255" s="13" t="n">
        <v>0</v>
      </c>
      <c r="AL2255" s="13" t="n">
        <v>0</v>
      </c>
      <c r="AM2255" s="13" t="n">
        <v>0.25</v>
      </c>
      <c r="AN2255" s="11" t="n">
        <v>2</v>
      </c>
      <c r="AO2255" s="13" t="n">
        <v>0.2</v>
      </c>
      <c r="AP2255" s="11" t="n">
        <v>0</v>
      </c>
      <c r="AQ2255" s="11" t="n">
        <v>0</v>
      </c>
      <c r="AR2255" s="13" t="n">
        <v>0</v>
      </c>
      <c r="AS2255" s="13" t="n">
        <v>0</v>
      </c>
      <c r="AT2255" s="14" t="n">
        <f aca="false">SUMIFS(시도_소아과개폐업!$C$5:$C$293,시도_소아과개폐업!$A$5:$A$293,$D2255,시도_소아과개폐업!$B$5:$B$293,$B2255)</f>
        <v>19</v>
      </c>
      <c r="AU2255" s="14" t="n">
        <f aca="false">SUMIFS(시도_소아과개폐업!$D$5:$D$293,시도_소아과개폐업!$A$5:$A$293,$D2255,시도_소아과개폐업!$B$5:$B$293,$B2255)</f>
        <v>17</v>
      </c>
      <c r="AV2255" s="14" t="n">
        <f aca="false">SUMIFS(시도_소아과개폐업!$F$5:$F$293,시도_소아과개폐업!$A$5:$A$293,$D2255,시도_소아과개폐업!$B$5:$B$293,$B2255)</f>
        <v>2</v>
      </c>
      <c r="AW2255" s="15" t="n">
        <f aca="false">SUMIFS(시도_소아과개폐업!$G$5:$G$293,시도_소아과개폐업!$A$5:$A$293,$D2255,시도_소아과개폐업!$B$5:$B$293,$B2255)</f>
        <v>0.178947368421053</v>
      </c>
      <c r="AX2255" s="14" t="n">
        <f aca="false">SUMIFS(시도_소아과개폐업!$H$5:$H$293,시도_소아과개폐업!$A$5:$A$293,$D2255,시도_소아과개폐업!$B$5:$B$293,$B2255)</f>
        <v>61</v>
      </c>
      <c r="AY2255" s="14" t="n">
        <f aca="false">SUMIFS(시군구_병원급!$E$5:$E$3668,시군구_병원급!$A$5:$A$3668,$A2255,시군구_병원급!$D$5:$D$3668,$D2255)</f>
        <v>1</v>
      </c>
      <c r="AZ2255" s="14" t="n">
        <f aca="false">SUMIFS(시군구_병원급!$F$5:$F$3668,시군구_병원급!$A$5:$A$3668,$A2255,시군구_병원급!$D$5:$D$3668,$D2255)</f>
        <v>0</v>
      </c>
      <c r="BA2255" s="14" t="n">
        <f aca="false">SUMIFS(시군구_병원급!$G$5:$G$3668,시군구_병원급!$A$5:$A$3668,$A2255,시군구_병원급!$D$5:$D$3668,$D2255)</f>
        <v>1</v>
      </c>
      <c r="BB2255" s="14" t="n">
        <f aca="false">SUMIFS(시군구_병원급!$H$5:$H$3668,시군구_병원급!$A$5:$A$3668,$A2255,시군구_병원급!$D$5:$D$3668,$D2255)</f>
        <v>1</v>
      </c>
      <c r="BC2255" s="16" t="n">
        <f aca="false">K2255+AY2255</f>
        <v>2</v>
      </c>
      <c r="BD2255" s="17" t="n">
        <f aca="false">IF(E2255=0,"",(K2255+AY2255)/E2255*1000)</f>
        <v>4.00801603206413</v>
      </c>
      <c r="BE2255" s="16" t="n">
        <f aca="false">AY2255-SUMIFS(시군구_병원급!$E$5:$E$3668,시군구_병원급!$A$5:$A$3668,$A2255,시군구_병원급!$D$5:$D$3668,$D2255-3)</f>
        <v>0</v>
      </c>
      <c r="BF2255" s="16" t="n">
        <f aca="false">IF(AY2255=0,1,0)</f>
        <v>0</v>
      </c>
      <c r="BG2255" s="16" t="n">
        <f aca="false">IF(K2255+AY2255=0,1,0)</f>
        <v>0</v>
      </c>
      <c r="BH2255" s="16" t="n">
        <f aca="false">AF2255+AG2255+AH2255</f>
        <v>2</v>
      </c>
      <c r="BI2255" s="18" t="n">
        <f aca="false">IF(H2255=0,"",BH2255/H2255)</f>
        <v>0.25</v>
      </c>
      <c r="BJ2255" s="16" t="n">
        <f aca="false">IF(AP2255="","",AP2255+AN2255)</f>
        <v>2</v>
      </c>
    </row>
    <row r="2256" customFormat="false" ht="15" hidden="false" customHeight="true" outlineLevel="0" collapsed="false">
      <c r="A2256" s="9" t="s">
        <v>441</v>
      </c>
      <c r="B2256" s="10" t="s">
        <v>409</v>
      </c>
      <c r="C2256" s="10" t="s">
        <v>442</v>
      </c>
      <c r="D2256" s="9" t="n">
        <v>2025</v>
      </c>
      <c r="E2256" s="11" t="n">
        <v>1316</v>
      </c>
      <c r="F2256" s="11" t="n">
        <v>215</v>
      </c>
      <c r="G2256" s="11" t="n">
        <v>216</v>
      </c>
      <c r="H2256" s="11" t="n">
        <v>23</v>
      </c>
      <c r="I2256" s="11" t="n">
        <v>984</v>
      </c>
      <c r="J2256" s="11" t="n">
        <v>774</v>
      </c>
      <c r="K2256" s="11" t="n">
        <v>2</v>
      </c>
      <c r="L2256" s="12" t="n">
        <v>17.4772036474164</v>
      </c>
      <c r="M2256" s="12" t="n">
        <v>1.51975683890578</v>
      </c>
      <c r="N2256" s="13" t="n">
        <v>0.786585365853659</v>
      </c>
      <c r="O2256" s="13" t="n">
        <v>0.747720364741641</v>
      </c>
      <c r="P2256" s="13" t="n">
        <v>0.164133738601824</v>
      </c>
      <c r="Q2256" s="13" t="n">
        <v>-0.125581395348837</v>
      </c>
      <c r="R2256" s="13" t="n">
        <v>0.234285714285714</v>
      </c>
      <c r="S2256" s="11" t="n">
        <v>0</v>
      </c>
      <c r="T2256" s="13" t="n">
        <v>0</v>
      </c>
      <c r="U2256" s="13" t="n">
        <v>-0.0786516853932584</v>
      </c>
      <c r="V2256" s="11" t="n">
        <v>0</v>
      </c>
      <c r="W2256" s="13"/>
      <c r="X2256" s="11"/>
      <c r="Y2256" s="11"/>
      <c r="Z2256" s="11"/>
      <c r="AA2256" s="11"/>
      <c r="AB2256" s="10" t="s">
        <v>516</v>
      </c>
      <c r="AC2256" s="11" t="n">
        <v>7</v>
      </c>
      <c r="AD2256" s="11" t="n">
        <v>9</v>
      </c>
      <c r="AE2256" s="11" t="n">
        <v>6</v>
      </c>
      <c r="AF2256" s="11" t="n">
        <v>0</v>
      </c>
      <c r="AG2256" s="11" t="n">
        <v>1</v>
      </c>
      <c r="AH2256" s="11" t="n">
        <v>0</v>
      </c>
      <c r="AI2256" s="13" t="n">
        <v>0.304347826086957</v>
      </c>
      <c r="AJ2256" s="13" t="n">
        <v>0.391304347826087</v>
      </c>
      <c r="AK2256" s="13" t="n">
        <v>0.260869565217391</v>
      </c>
      <c r="AL2256" s="13" t="n">
        <v>0</v>
      </c>
      <c r="AM2256" s="13" t="n">
        <v>0.0434782608695652</v>
      </c>
      <c r="AN2256" s="11" t="n">
        <v>1</v>
      </c>
      <c r="AO2256" s="13" t="n">
        <v>0.0416666666666667</v>
      </c>
      <c r="AP2256" s="11" t="n">
        <v>1</v>
      </c>
      <c r="AQ2256" s="11" t="n">
        <v>1</v>
      </c>
      <c r="AR2256" s="13" t="n">
        <v>0.0416666666666667</v>
      </c>
      <c r="AS2256" s="13" t="n">
        <v>0.0416666666666667</v>
      </c>
      <c r="AT2256" s="14" t="n">
        <f aca="false">SUMIFS(시도_소아과개폐업!$C$5:$C$293,시도_소아과개폐업!$A$5:$A$293,$D2256,시도_소아과개폐업!$B$5:$B$293,$B2256)</f>
        <v>19</v>
      </c>
      <c r="AU2256" s="14" t="n">
        <f aca="false">SUMIFS(시도_소아과개폐업!$D$5:$D$293,시도_소아과개폐업!$A$5:$A$293,$D2256,시도_소아과개폐업!$B$5:$B$293,$B2256)</f>
        <v>17</v>
      </c>
      <c r="AV2256" s="14" t="n">
        <f aca="false">SUMIFS(시도_소아과개폐업!$F$5:$F$293,시도_소아과개폐업!$A$5:$A$293,$D2256,시도_소아과개폐업!$B$5:$B$293,$B2256)</f>
        <v>2</v>
      </c>
      <c r="AW2256" s="15" t="n">
        <f aca="false">SUMIFS(시도_소아과개폐업!$G$5:$G$293,시도_소아과개폐업!$A$5:$A$293,$D2256,시도_소아과개폐업!$B$5:$B$293,$B2256)</f>
        <v>0.178947368421053</v>
      </c>
      <c r="AX2256" s="14" t="n">
        <f aca="false">SUMIFS(시도_소아과개폐업!$H$5:$H$293,시도_소아과개폐업!$A$5:$A$293,$D2256,시도_소아과개폐업!$B$5:$B$293,$B2256)</f>
        <v>61</v>
      </c>
      <c r="AY2256" s="14" t="n">
        <f aca="false">SUMIFS(시군구_병원급!$E$5:$E$3668,시군구_병원급!$A$5:$A$3668,$A2256,시군구_병원급!$D$5:$D$3668,$D2256)</f>
        <v>3</v>
      </c>
      <c r="AZ2256" s="14" t="n">
        <f aca="false">SUMIFS(시군구_병원급!$F$5:$F$3668,시군구_병원급!$A$5:$A$3668,$A2256,시군구_병원급!$D$5:$D$3668,$D2256)</f>
        <v>0</v>
      </c>
      <c r="BA2256" s="14" t="n">
        <f aca="false">SUMIFS(시군구_병원급!$G$5:$G$3668,시군구_병원급!$A$5:$A$3668,$A2256,시군구_병원급!$D$5:$D$3668,$D2256)</f>
        <v>3</v>
      </c>
      <c r="BB2256" s="14" t="n">
        <f aca="false">SUMIFS(시군구_병원급!$H$5:$H$3668,시군구_병원급!$A$5:$A$3668,$A2256,시군구_병원급!$D$5:$D$3668,$D2256)</f>
        <v>6</v>
      </c>
      <c r="BC2256" s="16" t="n">
        <f aca="false">K2256+AY2256</f>
        <v>5</v>
      </c>
      <c r="BD2256" s="17" t="n">
        <f aca="false">IF(E2256=0,"",(K2256+AY2256)/E2256*1000)</f>
        <v>3.79939209726444</v>
      </c>
      <c r="BE2256" s="16" t="n">
        <f aca="false">AY2256-SUMIFS(시군구_병원급!$E$5:$E$3668,시군구_병원급!$A$5:$A$3668,$A2256,시군구_병원급!$D$5:$D$3668,$D2256-3)</f>
        <v>0</v>
      </c>
      <c r="BF2256" s="16" t="n">
        <f aca="false">IF(AY2256=0,1,0)</f>
        <v>0</v>
      </c>
      <c r="BG2256" s="16" t="n">
        <f aca="false">IF(K2256+AY2256=0,1,0)</f>
        <v>0</v>
      </c>
      <c r="BH2256" s="16" t="n">
        <f aca="false">AF2256+AG2256+AH2256</f>
        <v>1</v>
      </c>
      <c r="BI2256" s="18" t="n">
        <f aca="false">IF(H2256=0,"",BH2256/H2256)</f>
        <v>0.0434782608695652</v>
      </c>
      <c r="BJ2256" s="16" t="n">
        <f aca="false">IF(AP2256="","",AP2256+AN2256)</f>
        <v>2</v>
      </c>
    </row>
    <row r="2257" customFormat="false" ht="15" hidden="false" customHeight="true" outlineLevel="0" collapsed="false">
      <c r="A2257" s="9" t="s">
        <v>443</v>
      </c>
      <c r="B2257" s="10" t="s">
        <v>409</v>
      </c>
      <c r="C2257" s="10" t="s">
        <v>444</v>
      </c>
      <c r="D2257" s="9" t="n">
        <v>2025</v>
      </c>
      <c r="E2257" s="11" t="n">
        <v>471</v>
      </c>
      <c r="F2257" s="11" t="n">
        <v>58</v>
      </c>
      <c r="G2257" s="11" t="n">
        <v>60</v>
      </c>
      <c r="H2257" s="11" t="n">
        <v>9</v>
      </c>
      <c r="I2257" s="11" t="n">
        <v>370</v>
      </c>
      <c r="J2257" s="11" t="n">
        <v>237</v>
      </c>
      <c r="K2257" s="11" t="n">
        <v>0</v>
      </c>
      <c r="L2257" s="12" t="n">
        <v>19.1082802547771</v>
      </c>
      <c r="M2257" s="12" t="n">
        <v>0</v>
      </c>
      <c r="N2257" s="13" t="n">
        <v>0.640540540540541</v>
      </c>
      <c r="O2257" s="13" t="n">
        <v>0.785562632696391</v>
      </c>
      <c r="P2257" s="13" t="n">
        <v>0.127388535031847</v>
      </c>
      <c r="Q2257" s="13" t="n">
        <v>-0.29066265060241</v>
      </c>
      <c r="R2257" s="13" t="n">
        <v>-0.381443298969072</v>
      </c>
      <c r="S2257" s="11" t="n">
        <v>0</v>
      </c>
      <c r="T2257" s="13" t="n">
        <v>0</v>
      </c>
      <c r="U2257" s="13" t="n">
        <v>0</v>
      </c>
      <c r="V2257" s="11" t="n">
        <v>1</v>
      </c>
      <c r="W2257" s="13"/>
      <c r="X2257" s="11"/>
      <c r="Y2257" s="11"/>
      <c r="Z2257" s="11"/>
      <c r="AA2257" s="11"/>
      <c r="AB2257" s="10" t="s">
        <v>516</v>
      </c>
      <c r="AC2257" s="11" t="n">
        <v>4</v>
      </c>
      <c r="AD2257" s="11" t="n">
        <v>0</v>
      </c>
      <c r="AE2257" s="11" t="n">
        <v>2</v>
      </c>
      <c r="AF2257" s="11" t="n">
        <v>0</v>
      </c>
      <c r="AG2257" s="11" t="n">
        <v>3</v>
      </c>
      <c r="AH2257" s="11" t="n">
        <v>0</v>
      </c>
      <c r="AI2257" s="13" t="n">
        <v>0.444444444444444</v>
      </c>
      <c r="AJ2257" s="13" t="n">
        <v>0</v>
      </c>
      <c r="AK2257" s="13" t="n">
        <v>0.222222222222222</v>
      </c>
      <c r="AL2257" s="13" t="n">
        <v>0</v>
      </c>
      <c r="AM2257" s="13" t="n">
        <v>0.333333333333333</v>
      </c>
      <c r="AN2257" s="11" t="n">
        <v>0</v>
      </c>
      <c r="AO2257" s="13" t="n">
        <v>0</v>
      </c>
      <c r="AP2257" s="11" t="n">
        <v>0</v>
      </c>
      <c r="AQ2257" s="11" t="n">
        <v>0</v>
      </c>
      <c r="AR2257" s="13" t="n">
        <v>0</v>
      </c>
      <c r="AS2257" s="13" t="n">
        <v>0</v>
      </c>
      <c r="AT2257" s="14" t="n">
        <f aca="false">SUMIFS(시도_소아과개폐업!$C$5:$C$293,시도_소아과개폐업!$A$5:$A$293,$D2257,시도_소아과개폐업!$B$5:$B$293,$B2257)</f>
        <v>19</v>
      </c>
      <c r="AU2257" s="14" t="n">
        <f aca="false">SUMIFS(시도_소아과개폐업!$D$5:$D$293,시도_소아과개폐업!$A$5:$A$293,$D2257,시도_소아과개폐업!$B$5:$B$293,$B2257)</f>
        <v>17</v>
      </c>
      <c r="AV2257" s="14" t="n">
        <f aca="false">SUMIFS(시도_소아과개폐업!$F$5:$F$293,시도_소아과개폐업!$A$5:$A$293,$D2257,시도_소아과개폐업!$B$5:$B$293,$B2257)</f>
        <v>2</v>
      </c>
      <c r="AW2257" s="15" t="n">
        <f aca="false">SUMIFS(시도_소아과개폐업!$G$5:$G$293,시도_소아과개폐업!$A$5:$A$293,$D2257,시도_소아과개폐업!$B$5:$B$293,$B2257)</f>
        <v>0.178947368421053</v>
      </c>
      <c r="AX2257" s="14" t="n">
        <f aca="false">SUMIFS(시도_소아과개폐업!$H$5:$H$293,시도_소아과개폐업!$A$5:$A$293,$D2257,시도_소아과개폐업!$B$5:$B$293,$B2257)</f>
        <v>61</v>
      </c>
      <c r="AY2257" s="14" t="n">
        <f aca="false">SUMIFS(시군구_병원급!$E$5:$E$3668,시군구_병원급!$A$5:$A$3668,$A2257,시군구_병원급!$D$5:$D$3668,$D2257)</f>
        <v>3</v>
      </c>
      <c r="AZ2257" s="14" t="n">
        <f aca="false">SUMIFS(시군구_병원급!$F$5:$F$3668,시군구_병원급!$A$5:$A$3668,$A2257,시군구_병원급!$D$5:$D$3668,$D2257)</f>
        <v>0</v>
      </c>
      <c r="BA2257" s="14" t="n">
        <f aca="false">SUMIFS(시군구_병원급!$G$5:$G$3668,시군구_병원급!$A$5:$A$3668,$A2257,시군구_병원급!$D$5:$D$3668,$D2257)</f>
        <v>1</v>
      </c>
      <c r="BB2257" s="14" t="n">
        <f aca="false">SUMIFS(시군구_병원급!$H$5:$H$3668,시군구_병원급!$A$5:$A$3668,$A2257,시군구_병원급!$D$5:$D$3668,$D2257)</f>
        <v>4</v>
      </c>
      <c r="BC2257" s="16" t="n">
        <f aca="false">K2257+AY2257</f>
        <v>3</v>
      </c>
      <c r="BD2257" s="17" t="n">
        <f aca="false">IF(E2257=0,"",(K2257+AY2257)/E2257*1000)</f>
        <v>6.36942675159236</v>
      </c>
      <c r="BE2257" s="16" t="n">
        <f aca="false">AY2257-SUMIFS(시군구_병원급!$E$5:$E$3668,시군구_병원급!$A$5:$A$3668,$A2257,시군구_병원급!$D$5:$D$3668,$D2257-3)</f>
        <v>0</v>
      </c>
      <c r="BF2257" s="16" t="n">
        <f aca="false">IF(AY2257=0,1,0)</f>
        <v>0</v>
      </c>
      <c r="BG2257" s="16" t="n">
        <f aca="false">IF(K2257+AY2257=0,1,0)</f>
        <v>0</v>
      </c>
      <c r="BH2257" s="16" t="n">
        <f aca="false">AF2257+AG2257+AH2257</f>
        <v>3</v>
      </c>
      <c r="BI2257" s="18" t="n">
        <f aca="false">IF(H2257=0,"",BH2257/H2257)</f>
        <v>0.333333333333333</v>
      </c>
      <c r="BJ2257" s="16" t="n">
        <f aca="false">IF(AP2257="","",AP2257+AN2257)</f>
        <v>0</v>
      </c>
    </row>
    <row r="2258" customFormat="false" ht="15" hidden="false" customHeight="true" outlineLevel="0" collapsed="false">
      <c r="A2258" s="9" t="s">
        <v>445</v>
      </c>
      <c r="B2258" s="10" t="s">
        <v>446</v>
      </c>
      <c r="C2258" s="10" t="s">
        <v>447</v>
      </c>
      <c r="D2258" s="9" t="n">
        <v>2025</v>
      </c>
      <c r="E2258" s="11" t="n">
        <v>16626</v>
      </c>
      <c r="F2258" s="11" t="n">
        <v>2565</v>
      </c>
      <c r="G2258" s="11" t="n">
        <v>2573</v>
      </c>
      <c r="H2258" s="11" t="n">
        <v>278</v>
      </c>
      <c r="I2258" s="11" t="n">
        <v>17098</v>
      </c>
      <c r="J2258" s="11" t="n">
        <v>12146</v>
      </c>
      <c r="K2258" s="11" t="n">
        <v>27</v>
      </c>
      <c r="L2258" s="12" t="n">
        <v>16.7207987489474</v>
      </c>
      <c r="M2258" s="12" t="n">
        <v>1.62396246842295</v>
      </c>
      <c r="N2258" s="13" t="n">
        <v>0.710375482512575</v>
      </c>
      <c r="O2258" s="13" t="n">
        <v>1.02838926981836</v>
      </c>
      <c r="P2258" s="13" t="n">
        <v>0.154757608564898</v>
      </c>
      <c r="Q2258" s="13" t="n">
        <v>-0.193225931677019</v>
      </c>
      <c r="R2258" s="13" t="n">
        <v>-0.0697758496023138</v>
      </c>
      <c r="S2258" s="11" t="n">
        <v>-3</v>
      </c>
      <c r="T2258" s="13" t="n">
        <v>-0.047945205479452</v>
      </c>
      <c r="U2258" s="13" t="n">
        <v>-0.0368951726468766</v>
      </c>
      <c r="V2258" s="11" t="n">
        <v>0</v>
      </c>
      <c r="W2258" s="13"/>
      <c r="X2258" s="11"/>
      <c r="Y2258" s="11"/>
      <c r="Z2258" s="11"/>
      <c r="AA2258" s="11"/>
      <c r="AB2258" s="10" t="s">
        <v>516</v>
      </c>
      <c r="AC2258" s="11" t="n">
        <v>25</v>
      </c>
      <c r="AD2258" s="11" t="n">
        <v>120</v>
      </c>
      <c r="AE2258" s="11" t="n">
        <v>52</v>
      </c>
      <c r="AF2258" s="11" t="n">
        <v>19</v>
      </c>
      <c r="AG2258" s="11" t="n">
        <v>62</v>
      </c>
      <c r="AH2258" s="11" t="n">
        <v>0</v>
      </c>
      <c r="AI2258" s="13" t="n">
        <v>0.0899280575539568</v>
      </c>
      <c r="AJ2258" s="13" t="n">
        <v>0.431654676258993</v>
      </c>
      <c r="AK2258" s="13" t="n">
        <v>0.18705035971223</v>
      </c>
      <c r="AL2258" s="13" t="n">
        <v>0.0683453237410072</v>
      </c>
      <c r="AM2258" s="13" t="n">
        <v>0.223021582733813</v>
      </c>
      <c r="AN2258" s="11" t="n">
        <v>2</v>
      </c>
      <c r="AO2258" s="13" t="n">
        <v>0.00714285714285714</v>
      </c>
      <c r="AP2258" s="11" t="n">
        <v>23</v>
      </c>
      <c r="AQ2258" s="11" t="n">
        <v>4</v>
      </c>
      <c r="AR2258" s="13" t="n">
        <v>0.0769230769230769</v>
      </c>
      <c r="AS2258" s="13" t="n">
        <v>0.0133779264214047</v>
      </c>
      <c r="AT2258" s="14" t="n">
        <f aca="false">SUMIFS(시도_소아과개폐업!$C$5:$C$293,시도_소아과개폐업!$A$5:$A$293,$D2258,시도_소아과개폐업!$B$5:$B$293,$B2258)</f>
        <v>6</v>
      </c>
      <c r="AU2258" s="14" t="n">
        <f aca="false">SUMIFS(시도_소아과개폐업!$D$5:$D$293,시도_소아과개폐업!$A$5:$A$293,$D2258,시도_소아과개폐업!$B$5:$B$293,$B2258)</f>
        <v>1</v>
      </c>
      <c r="AV2258" s="14" t="n">
        <f aca="false">SUMIFS(시도_소아과개폐업!$F$5:$F$293,시도_소아과개폐업!$A$5:$A$293,$D2258,시도_소아과개폐업!$B$5:$B$293,$B2258)</f>
        <v>5</v>
      </c>
      <c r="AW2258" s="15" t="n">
        <f aca="false">SUMIFS(시도_소아과개폐업!$G$5:$G$293,시도_소아과개폐업!$A$5:$A$293,$D2258,시도_소아과개폐업!$B$5:$B$293,$B2258)</f>
        <v>0.0285714285714286</v>
      </c>
      <c r="AX2258" s="14" t="n">
        <f aca="false">SUMIFS(시도_소아과개폐업!$H$5:$H$293,시도_소아과개폐업!$A$5:$A$293,$D2258,시도_소아과개폐업!$B$5:$B$293,$B2258)</f>
        <v>14</v>
      </c>
      <c r="AY2258" s="14" t="n">
        <f aca="false">SUMIFS(시군구_병원급!$E$5:$E$3668,시군구_병원급!$A$5:$A$3668,$A2258,시군구_병원급!$D$5:$D$3668,$D2258)</f>
        <v>3</v>
      </c>
      <c r="AZ2258" s="14" t="n">
        <f aca="false">SUMIFS(시군구_병원급!$F$5:$F$3668,시군구_병원급!$A$5:$A$3668,$A2258,시군구_병원급!$D$5:$D$3668,$D2258)</f>
        <v>5</v>
      </c>
      <c r="BA2258" s="14" t="n">
        <f aca="false">SUMIFS(시군구_병원급!$G$5:$G$3668,시군구_병원급!$A$5:$A$3668,$A2258,시군구_병원급!$D$5:$D$3668,$D2258)</f>
        <v>11</v>
      </c>
      <c r="BB2258" s="14" t="n">
        <f aca="false">SUMIFS(시군구_병원급!$H$5:$H$3668,시군구_병원급!$A$5:$A$3668,$A2258,시군구_병원급!$D$5:$D$3668,$D2258)</f>
        <v>31</v>
      </c>
      <c r="BC2258" s="16" t="n">
        <f aca="false">K2258+AY2258</f>
        <v>30</v>
      </c>
      <c r="BD2258" s="17" t="n">
        <f aca="false">IF(E2258=0,"",(K2258+AY2258)/E2258*1000)</f>
        <v>1.80440274269217</v>
      </c>
      <c r="BE2258" s="16" t="n">
        <f aca="false">AY2258-SUMIFS(시군구_병원급!$E$5:$E$3668,시군구_병원급!$A$5:$A$3668,$A2258,시군구_병원급!$D$5:$D$3668,$D2258-3)</f>
        <v>0</v>
      </c>
      <c r="BF2258" s="16" t="n">
        <f aca="false">IF(AY2258=0,1,0)</f>
        <v>0</v>
      </c>
      <c r="BG2258" s="16" t="n">
        <f aca="false">IF(K2258+AY2258=0,1,0)</f>
        <v>0</v>
      </c>
      <c r="BH2258" s="16" t="n">
        <f aca="false">AF2258+AG2258+AH2258</f>
        <v>81</v>
      </c>
      <c r="BI2258" s="18" t="n">
        <f aca="false">IF(H2258=0,"",BH2258/H2258)</f>
        <v>0.29136690647482</v>
      </c>
      <c r="BJ2258" s="16" t="n">
        <f aca="false">IF(AP2258="","",AP2258+AN2258)</f>
        <v>25</v>
      </c>
    </row>
    <row r="2259" customFormat="false" ht="15" hidden="false" customHeight="true" outlineLevel="0" collapsed="false">
      <c r="A2259" s="9" t="s">
        <v>448</v>
      </c>
      <c r="B2259" s="10" t="s">
        <v>446</v>
      </c>
      <c r="C2259" s="10" t="s">
        <v>449</v>
      </c>
      <c r="D2259" s="9" t="n">
        <v>2025</v>
      </c>
      <c r="E2259" s="11" t="n">
        <v>4998</v>
      </c>
      <c r="F2259" s="11" t="n">
        <v>704</v>
      </c>
      <c r="G2259" s="11" t="n">
        <v>706</v>
      </c>
      <c r="H2259" s="11" t="n">
        <v>100</v>
      </c>
      <c r="I2259" s="11" t="n">
        <v>6192</v>
      </c>
      <c r="J2259" s="11" t="n">
        <v>3887</v>
      </c>
      <c r="K2259" s="11" t="n">
        <v>7</v>
      </c>
      <c r="L2259" s="12" t="n">
        <v>20.0080032012805</v>
      </c>
      <c r="M2259" s="12" t="n">
        <v>1.40056022408964</v>
      </c>
      <c r="N2259" s="13" t="n">
        <v>0.627745478036176</v>
      </c>
      <c r="O2259" s="13" t="n">
        <v>1.23889555822329</v>
      </c>
      <c r="P2259" s="13" t="n">
        <v>0.14125650260104</v>
      </c>
      <c r="Q2259" s="13" t="n">
        <v>-0.241347905282332</v>
      </c>
      <c r="R2259" s="13" t="n">
        <v>-0.152460984393758</v>
      </c>
      <c r="S2259" s="11" t="n">
        <v>1</v>
      </c>
      <c r="T2259" s="13" t="n">
        <v>-0.0654205607476636</v>
      </c>
      <c r="U2259" s="13" t="n">
        <v>-0.0662041924294978</v>
      </c>
      <c r="V2259" s="11" t="n">
        <v>0</v>
      </c>
      <c r="W2259" s="13"/>
      <c r="X2259" s="11"/>
      <c r="Y2259" s="11"/>
      <c r="Z2259" s="11"/>
      <c r="AA2259" s="11"/>
      <c r="AB2259" s="10" t="s">
        <v>516</v>
      </c>
      <c r="AC2259" s="11" t="n">
        <v>20</v>
      </c>
      <c r="AD2259" s="11" t="n">
        <v>23</v>
      </c>
      <c r="AE2259" s="11" t="n">
        <v>10</v>
      </c>
      <c r="AF2259" s="11" t="n">
        <v>6</v>
      </c>
      <c r="AG2259" s="11" t="n">
        <v>41</v>
      </c>
      <c r="AH2259" s="11" t="n">
        <v>0</v>
      </c>
      <c r="AI2259" s="13" t="n">
        <v>0.2</v>
      </c>
      <c r="AJ2259" s="13" t="n">
        <v>0.23</v>
      </c>
      <c r="AK2259" s="13" t="n">
        <v>0.1</v>
      </c>
      <c r="AL2259" s="13" t="n">
        <v>0.06</v>
      </c>
      <c r="AM2259" s="13" t="n">
        <v>0.41</v>
      </c>
      <c r="AN2259" s="11" t="n">
        <v>1</v>
      </c>
      <c r="AO2259" s="13" t="n">
        <v>0.0099009900990099</v>
      </c>
      <c r="AP2259" s="11" t="n">
        <v>8</v>
      </c>
      <c r="AQ2259" s="11" t="n">
        <v>0</v>
      </c>
      <c r="AR2259" s="13" t="n">
        <v>0.073394495412844</v>
      </c>
      <c r="AS2259" s="13" t="n">
        <v>0</v>
      </c>
      <c r="AT2259" s="14" t="n">
        <f aca="false">SUMIFS(시도_소아과개폐업!$C$5:$C$293,시도_소아과개폐업!$A$5:$A$293,$D2259,시도_소아과개폐업!$B$5:$B$293,$B2259)</f>
        <v>6</v>
      </c>
      <c r="AU2259" s="14" t="n">
        <f aca="false">SUMIFS(시도_소아과개폐업!$D$5:$D$293,시도_소아과개폐업!$A$5:$A$293,$D2259,시도_소아과개폐업!$B$5:$B$293,$B2259)</f>
        <v>1</v>
      </c>
      <c r="AV2259" s="14" t="n">
        <f aca="false">SUMIFS(시도_소아과개폐업!$F$5:$F$293,시도_소아과개폐업!$A$5:$A$293,$D2259,시도_소아과개폐업!$B$5:$B$293,$B2259)</f>
        <v>5</v>
      </c>
      <c r="AW2259" s="15" t="n">
        <f aca="false">SUMIFS(시도_소아과개폐업!$G$5:$G$293,시도_소아과개폐업!$A$5:$A$293,$D2259,시도_소아과개폐업!$B$5:$B$293,$B2259)</f>
        <v>0.0285714285714286</v>
      </c>
      <c r="AX2259" s="14" t="n">
        <f aca="false">SUMIFS(시도_소아과개폐업!$H$5:$H$293,시도_소아과개폐업!$A$5:$A$293,$D2259,시도_소아과개폐업!$B$5:$B$293,$B2259)</f>
        <v>14</v>
      </c>
      <c r="AY2259" s="14" t="n">
        <f aca="false">SUMIFS(시군구_병원급!$E$5:$E$3668,시군구_병원급!$A$5:$A$3668,$A2259,시군구_병원급!$D$5:$D$3668,$D2259)</f>
        <v>1</v>
      </c>
      <c r="AZ2259" s="14" t="n">
        <f aca="false">SUMIFS(시군구_병원급!$F$5:$F$3668,시군구_병원급!$A$5:$A$3668,$A2259,시군구_병원급!$D$5:$D$3668,$D2259)</f>
        <v>1</v>
      </c>
      <c r="BA2259" s="14" t="n">
        <f aca="false">SUMIFS(시군구_병원급!$G$5:$G$3668,시군구_병원급!$A$5:$A$3668,$A2259,시군구_병원급!$D$5:$D$3668,$D2259)</f>
        <v>4</v>
      </c>
      <c r="BB2259" s="14" t="n">
        <f aca="false">SUMIFS(시군구_병원급!$H$5:$H$3668,시군구_병원급!$A$5:$A$3668,$A2259,시군구_병원급!$D$5:$D$3668,$D2259)</f>
        <v>5</v>
      </c>
      <c r="BC2259" s="16" t="n">
        <f aca="false">K2259+AY2259</f>
        <v>8</v>
      </c>
      <c r="BD2259" s="17" t="n">
        <f aca="false">IF(E2259=0,"",(K2259+AY2259)/E2259*1000)</f>
        <v>1.60064025610244</v>
      </c>
      <c r="BE2259" s="16" t="n">
        <f aca="false">AY2259-SUMIFS(시군구_병원급!$E$5:$E$3668,시군구_병원급!$A$5:$A$3668,$A2259,시군구_병원급!$D$5:$D$3668,$D2259-3)</f>
        <v>0</v>
      </c>
      <c r="BF2259" s="16" t="n">
        <f aca="false">IF(AY2259=0,1,0)</f>
        <v>0</v>
      </c>
      <c r="BG2259" s="16" t="n">
        <f aca="false">IF(K2259+AY2259=0,1,0)</f>
        <v>0</v>
      </c>
      <c r="BH2259" s="16" t="n">
        <f aca="false">AF2259+AG2259+AH2259</f>
        <v>47</v>
      </c>
      <c r="BI2259" s="18" t="n">
        <f aca="false">IF(H2259=0,"",BH2259/H2259)</f>
        <v>0.47</v>
      </c>
      <c r="BJ2259" s="16" t="n">
        <f aca="false">IF(AP2259="","",AP2259+AN2259)</f>
        <v>9</v>
      </c>
    </row>
    <row r="2260" customFormat="false" ht="15" hidden="false" customHeight="true" outlineLevel="0" collapsed="false">
      <c r="A2260" s="9" t="s">
        <v>450</v>
      </c>
      <c r="B2260" s="10" t="s">
        <v>451</v>
      </c>
      <c r="C2260" s="10" t="s">
        <v>452</v>
      </c>
      <c r="D2260" s="9" t="n">
        <v>2025</v>
      </c>
      <c r="E2260" s="11" t="n">
        <v>9300</v>
      </c>
      <c r="F2260" s="11" t="n">
        <v>1478</v>
      </c>
      <c r="G2260" s="11" t="n">
        <v>1461</v>
      </c>
      <c r="H2260" s="11" t="n">
        <v>163</v>
      </c>
      <c r="I2260" s="11" t="n">
        <v>7781</v>
      </c>
      <c r="J2260" s="11" t="n">
        <v>5410</v>
      </c>
      <c r="K2260" s="11" t="n">
        <v>11</v>
      </c>
      <c r="L2260" s="12" t="n">
        <v>17.5268817204301</v>
      </c>
      <c r="M2260" s="12" t="n">
        <v>1.18279569892473</v>
      </c>
      <c r="N2260" s="13" t="n">
        <v>0.695283382598638</v>
      </c>
      <c r="O2260" s="13" t="n">
        <v>0.836666666666667</v>
      </c>
      <c r="P2260" s="13" t="n">
        <v>0.157096774193548</v>
      </c>
      <c r="Q2260" s="13" t="n">
        <v>-0.105769230769231</v>
      </c>
      <c r="R2260" s="13" t="n">
        <v>-0.0318091451292246</v>
      </c>
      <c r="S2260" s="11" t="n">
        <v>0</v>
      </c>
      <c r="T2260" s="13" t="n">
        <v>-0.0411764705882353</v>
      </c>
      <c r="U2260" s="13" t="n">
        <v>-0.0203953166309958</v>
      </c>
      <c r="V2260" s="11" t="n">
        <v>0</v>
      </c>
      <c r="W2260" s="13"/>
      <c r="X2260" s="11"/>
      <c r="Y2260" s="11"/>
      <c r="Z2260" s="11"/>
      <c r="AA2260" s="11"/>
      <c r="AB2260" s="10" t="s">
        <v>516</v>
      </c>
      <c r="AC2260" s="11" t="n">
        <v>26</v>
      </c>
      <c r="AD2260" s="11" t="n">
        <v>51</v>
      </c>
      <c r="AE2260" s="11" t="n">
        <v>63</v>
      </c>
      <c r="AF2260" s="11" t="n">
        <v>9</v>
      </c>
      <c r="AG2260" s="11" t="n">
        <v>14</v>
      </c>
      <c r="AH2260" s="11" t="n">
        <v>0</v>
      </c>
      <c r="AI2260" s="13" t="n">
        <v>0.159509202453988</v>
      </c>
      <c r="AJ2260" s="13" t="n">
        <v>0.312883435582822</v>
      </c>
      <c r="AK2260" s="13" t="n">
        <v>0.386503067484663</v>
      </c>
      <c r="AL2260" s="13" t="n">
        <v>0.0552147239263804</v>
      </c>
      <c r="AM2260" s="13" t="n">
        <v>0.0858895705521472</v>
      </c>
      <c r="AN2260" s="11" t="n">
        <v>8</v>
      </c>
      <c r="AO2260" s="13" t="n">
        <v>0.0467836257309942</v>
      </c>
      <c r="AP2260" s="11" t="n">
        <v>14</v>
      </c>
      <c r="AQ2260" s="11" t="n">
        <v>2</v>
      </c>
      <c r="AR2260" s="13" t="n">
        <v>0.0765027322404372</v>
      </c>
      <c r="AS2260" s="13" t="n">
        <v>0.0109289617486339</v>
      </c>
      <c r="AT2260" s="14" t="n">
        <f aca="false">SUMIFS(시도_소아과개폐업!$C$5:$C$293,시도_소아과개폐업!$A$5:$A$293,$D2260,시도_소아과개폐업!$B$5:$B$293,$B2260)</f>
        <v>3</v>
      </c>
      <c r="AU2260" s="14" t="n">
        <f aca="false">SUMIFS(시도_소아과개폐업!$D$5:$D$293,시도_소아과개폐업!$A$5:$A$293,$D2260,시도_소아과개폐업!$B$5:$B$293,$B2260)</f>
        <v>3</v>
      </c>
      <c r="AV2260" s="14" t="n">
        <f aca="false">SUMIFS(시도_소아과개폐업!$F$5:$F$293,시도_소아과개폐업!$A$5:$A$293,$D2260,시도_소아과개폐업!$B$5:$B$293,$B2260)</f>
        <v>0</v>
      </c>
      <c r="AW2260" s="15" t="n">
        <f aca="false">SUMIFS(시도_소아과개폐업!$G$5:$G$293,시도_소아과개폐업!$A$5:$A$293,$D2260,시도_소아과개폐업!$B$5:$B$293,$B2260)</f>
        <v>0.0535714285714286</v>
      </c>
      <c r="AX2260" s="14" t="n">
        <f aca="false">SUMIFS(시도_소아과개폐업!$H$5:$H$293,시도_소아과개폐업!$A$5:$A$293,$D2260,시도_소아과개폐업!$B$5:$B$293,$B2260)</f>
        <v>15</v>
      </c>
      <c r="AY2260" s="14" t="n">
        <f aca="false">SUMIFS(시군구_병원급!$E$5:$E$3668,시군구_병원급!$A$5:$A$3668,$A2260,시군구_병원급!$D$5:$D$3668,$D2260)</f>
        <v>1</v>
      </c>
      <c r="AZ2260" s="14" t="n">
        <f aca="false">SUMIFS(시군구_병원급!$F$5:$F$3668,시군구_병원급!$A$5:$A$3668,$A2260,시군구_병원급!$D$5:$D$3668,$D2260)</f>
        <v>2</v>
      </c>
      <c r="BA2260" s="14" t="n">
        <f aca="false">SUMIFS(시군구_병원급!$G$5:$G$3668,시군구_병원급!$A$5:$A$3668,$A2260,시군구_병원급!$D$5:$D$3668,$D2260)</f>
        <v>6</v>
      </c>
      <c r="BB2260" s="14" t="n">
        <f aca="false">SUMIFS(시군구_병원급!$H$5:$H$3668,시군구_병원급!$A$5:$A$3668,$A2260,시군구_병원급!$D$5:$D$3668,$D2260)</f>
        <v>20</v>
      </c>
      <c r="BC2260" s="16" t="n">
        <f aca="false">K2260+AY2260</f>
        <v>12</v>
      </c>
      <c r="BD2260" s="17" t="n">
        <f aca="false">IF(E2260=0,"",(K2260+AY2260)/E2260*1000)</f>
        <v>1.29032258064516</v>
      </c>
      <c r="BE2260" s="16" t="n">
        <f aca="false">AY2260-SUMIFS(시군구_병원급!$E$5:$E$3668,시군구_병원급!$A$5:$A$3668,$A2260,시군구_병원급!$D$5:$D$3668,$D2260-3)</f>
        <v>0</v>
      </c>
      <c r="BF2260" s="16" t="n">
        <f aca="false">IF(AY2260=0,1,0)</f>
        <v>0</v>
      </c>
      <c r="BG2260" s="16" t="n">
        <f aca="false">IF(K2260+AY2260=0,1,0)</f>
        <v>0</v>
      </c>
      <c r="BH2260" s="16" t="n">
        <f aca="false">AF2260+AG2260+AH2260</f>
        <v>23</v>
      </c>
      <c r="BI2260" s="18" t="n">
        <f aca="false">IF(H2260=0,"",BH2260/H2260)</f>
        <v>0.141104294478528</v>
      </c>
      <c r="BJ2260" s="16" t="n">
        <f aca="false">IF(AP2260="","",AP2260+AN2260)</f>
        <v>22</v>
      </c>
    </row>
    <row r="2261" customFormat="false" ht="15" hidden="false" customHeight="true" outlineLevel="0" collapsed="false">
      <c r="A2261" s="9" t="s">
        <v>453</v>
      </c>
      <c r="B2261" s="10" t="s">
        <v>451</v>
      </c>
      <c r="C2261" s="10" t="s">
        <v>454</v>
      </c>
      <c r="D2261" s="9" t="n">
        <v>2025</v>
      </c>
      <c r="E2261" s="11" t="n">
        <v>12637</v>
      </c>
      <c r="F2261" s="11" t="n">
        <v>1989</v>
      </c>
      <c r="G2261" s="11" t="n">
        <v>1975</v>
      </c>
      <c r="H2261" s="11" t="n">
        <v>209</v>
      </c>
      <c r="I2261" s="11" t="n">
        <v>10078</v>
      </c>
      <c r="J2261" s="11" t="n">
        <v>7105</v>
      </c>
      <c r="K2261" s="11" t="n">
        <v>20</v>
      </c>
      <c r="L2261" s="12" t="n">
        <v>16.5387354593654</v>
      </c>
      <c r="M2261" s="12" t="n">
        <v>1.58265411094405</v>
      </c>
      <c r="N2261" s="13" t="n">
        <v>0.705000992260369</v>
      </c>
      <c r="O2261" s="13" t="n">
        <v>0.797499406504708</v>
      </c>
      <c r="P2261" s="13" t="n">
        <v>0.156287093455725</v>
      </c>
      <c r="Q2261" s="13" t="n">
        <v>-0.0998646627252653</v>
      </c>
      <c r="R2261" s="13" t="n">
        <v>-0.0463544181554805</v>
      </c>
      <c r="S2261" s="11" t="n">
        <v>0</v>
      </c>
      <c r="T2261" s="13" t="n">
        <v>-0.0412844036697248</v>
      </c>
      <c r="U2261" s="13" t="n">
        <v>-0.0561902978085784</v>
      </c>
      <c r="V2261" s="11" t="n">
        <v>0</v>
      </c>
      <c r="W2261" s="13"/>
      <c r="X2261" s="11"/>
      <c r="Y2261" s="11"/>
      <c r="Z2261" s="11"/>
      <c r="AA2261" s="11"/>
      <c r="AB2261" s="10" t="s">
        <v>516</v>
      </c>
      <c r="AC2261" s="11" t="n">
        <v>33</v>
      </c>
      <c r="AD2261" s="11" t="n">
        <v>70</v>
      </c>
      <c r="AE2261" s="11" t="n">
        <v>80</v>
      </c>
      <c r="AF2261" s="11" t="n">
        <v>11</v>
      </c>
      <c r="AG2261" s="11" t="n">
        <v>14</v>
      </c>
      <c r="AH2261" s="11" t="n">
        <v>1</v>
      </c>
      <c r="AI2261" s="13" t="n">
        <v>0.157894736842105</v>
      </c>
      <c r="AJ2261" s="13" t="n">
        <v>0.334928229665072</v>
      </c>
      <c r="AK2261" s="13" t="n">
        <v>0.382775119617225</v>
      </c>
      <c r="AL2261" s="13" t="n">
        <v>0.0526315789473684</v>
      </c>
      <c r="AM2261" s="13" t="n">
        <v>0.0669856459330144</v>
      </c>
      <c r="AN2261" s="11" t="n">
        <v>6</v>
      </c>
      <c r="AO2261" s="13" t="n">
        <v>0.0279069767441861</v>
      </c>
      <c r="AP2261" s="11" t="n">
        <v>16</v>
      </c>
      <c r="AQ2261" s="11" t="n">
        <v>6</v>
      </c>
      <c r="AR2261" s="13" t="n">
        <v>0.0711111111111111</v>
      </c>
      <c r="AS2261" s="13" t="n">
        <v>0.0266666666666667</v>
      </c>
      <c r="AT2261" s="14" t="n">
        <f aca="false">SUMIFS(시도_소아과개폐업!$C$5:$C$293,시도_소아과개폐업!$A$5:$A$293,$D2261,시도_소아과개폐업!$B$5:$B$293,$B2261)</f>
        <v>3</v>
      </c>
      <c r="AU2261" s="14" t="n">
        <f aca="false">SUMIFS(시도_소아과개폐업!$D$5:$D$293,시도_소아과개폐업!$A$5:$A$293,$D2261,시도_소아과개폐업!$B$5:$B$293,$B2261)</f>
        <v>3</v>
      </c>
      <c r="AV2261" s="14" t="n">
        <f aca="false">SUMIFS(시도_소아과개폐업!$F$5:$F$293,시도_소아과개폐업!$A$5:$A$293,$D2261,시도_소아과개폐업!$B$5:$B$293,$B2261)</f>
        <v>0</v>
      </c>
      <c r="AW2261" s="15" t="n">
        <f aca="false">SUMIFS(시도_소아과개폐업!$G$5:$G$293,시도_소아과개폐업!$A$5:$A$293,$D2261,시도_소아과개폐업!$B$5:$B$293,$B2261)</f>
        <v>0.0535714285714286</v>
      </c>
      <c r="AX2261" s="14" t="n">
        <f aca="false">SUMIFS(시도_소아과개폐업!$H$5:$H$293,시도_소아과개폐업!$A$5:$A$293,$D2261,시도_소아과개폐업!$B$5:$B$293,$B2261)</f>
        <v>15</v>
      </c>
      <c r="AY2261" s="14" t="n">
        <f aca="false">SUMIFS(시군구_병원급!$E$5:$E$3668,시군구_병원급!$A$5:$A$3668,$A2261,시군구_병원급!$D$5:$D$3668,$D2261)</f>
        <v>0</v>
      </c>
      <c r="AZ2261" s="14" t="n">
        <f aca="false">SUMIFS(시군구_병원급!$F$5:$F$3668,시군구_병원급!$A$5:$A$3668,$A2261,시군구_병원급!$D$5:$D$3668,$D2261)</f>
        <v>2</v>
      </c>
      <c r="BA2261" s="14" t="n">
        <f aca="false">SUMIFS(시군구_병원급!$G$5:$G$3668,시군구_병원급!$A$5:$A$3668,$A2261,시군구_병원급!$D$5:$D$3668,$D2261)</f>
        <v>19</v>
      </c>
      <c r="BB2261" s="14" t="n">
        <f aca="false">SUMIFS(시군구_병원급!$H$5:$H$3668,시군구_병원급!$A$5:$A$3668,$A2261,시군구_병원급!$D$5:$D$3668,$D2261)</f>
        <v>33</v>
      </c>
      <c r="BC2261" s="16" t="n">
        <f aca="false">K2261+AY2261</f>
        <v>20</v>
      </c>
      <c r="BD2261" s="17" t="n">
        <f aca="false">IF(E2261=0,"",(K2261+AY2261)/E2261*1000)</f>
        <v>1.58265411094405</v>
      </c>
      <c r="BE2261" s="16" t="n">
        <f aca="false">AY2261-SUMIFS(시군구_병원급!$E$5:$E$3668,시군구_병원급!$A$5:$A$3668,$A2261,시군구_병원급!$D$5:$D$3668,$D2261-3)</f>
        <v>0</v>
      </c>
      <c r="BF2261" s="16" t="n">
        <f aca="false">IF(AY2261=0,1,0)</f>
        <v>1</v>
      </c>
      <c r="BG2261" s="16" t="n">
        <f aca="false">IF(K2261+AY2261=0,1,0)</f>
        <v>0</v>
      </c>
      <c r="BH2261" s="16" t="n">
        <f aca="false">AF2261+AG2261+AH2261</f>
        <v>26</v>
      </c>
      <c r="BI2261" s="18" t="n">
        <f aca="false">IF(H2261=0,"",BH2261/H2261)</f>
        <v>0.124401913875598</v>
      </c>
      <c r="BJ2261" s="16" t="n">
        <f aca="false">IF(AP2261="","",AP2261+AN2261)</f>
        <v>22</v>
      </c>
    </row>
    <row r="2262" customFormat="false" ht="15" hidden="false" customHeight="true" outlineLevel="0" collapsed="false">
      <c r="A2262" s="9" t="s">
        <v>455</v>
      </c>
      <c r="B2262" s="10" t="s">
        <v>451</v>
      </c>
      <c r="C2262" s="10" t="s">
        <v>456</v>
      </c>
      <c r="D2262" s="9" t="n">
        <v>2025</v>
      </c>
      <c r="E2262" s="11" t="n">
        <v>5336</v>
      </c>
      <c r="F2262" s="11" t="n">
        <v>797</v>
      </c>
      <c r="G2262" s="11" t="n">
        <v>799</v>
      </c>
      <c r="H2262" s="11" t="n">
        <v>96</v>
      </c>
      <c r="I2262" s="11" t="n">
        <v>5170</v>
      </c>
      <c r="J2262" s="11" t="n">
        <v>3514</v>
      </c>
      <c r="K2262" s="11" t="n">
        <v>10</v>
      </c>
      <c r="L2262" s="12" t="n">
        <v>17.9910044977511</v>
      </c>
      <c r="M2262" s="12" t="n">
        <v>1.87406296851574</v>
      </c>
      <c r="N2262" s="13" t="n">
        <v>0.679690522243714</v>
      </c>
      <c r="O2262" s="13" t="n">
        <v>0.968890554722639</v>
      </c>
      <c r="P2262" s="13" t="n">
        <v>0.149737631184408</v>
      </c>
      <c r="Q2262" s="13" t="n">
        <v>-0.144734733130309</v>
      </c>
      <c r="R2262" s="13" t="n">
        <v>-0.105263157894737</v>
      </c>
      <c r="S2262" s="11" t="n">
        <v>0</v>
      </c>
      <c r="T2262" s="13" t="n">
        <v>-0.0204081632653062</v>
      </c>
      <c r="U2262" s="13" t="n">
        <v>-0.0127935841130418</v>
      </c>
      <c r="V2262" s="11" t="n">
        <v>0</v>
      </c>
      <c r="W2262" s="13"/>
      <c r="X2262" s="11"/>
      <c r="Y2262" s="11"/>
      <c r="Z2262" s="11"/>
      <c r="AA2262" s="11"/>
      <c r="AB2262" s="10" t="s">
        <v>516</v>
      </c>
      <c r="AC2262" s="11" t="n">
        <v>22</v>
      </c>
      <c r="AD2262" s="11" t="n">
        <v>35</v>
      </c>
      <c r="AE2262" s="11" t="n">
        <v>16</v>
      </c>
      <c r="AF2262" s="11" t="n">
        <v>6</v>
      </c>
      <c r="AG2262" s="11" t="n">
        <v>16</v>
      </c>
      <c r="AH2262" s="11" t="n">
        <v>1</v>
      </c>
      <c r="AI2262" s="13" t="n">
        <v>0.229166666666667</v>
      </c>
      <c r="AJ2262" s="13" t="n">
        <v>0.364583333333333</v>
      </c>
      <c r="AK2262" s="13" t="n">
        <v>0.166666666666667</v>
      </c>
      <c r="AL2262" s="13" t="n">
        <v>0.0625</v>
      </c>
      <c r="AM2262" s="13" t="n">
        <v>0.166666666666667</v>
      </c>
      <c r="AN2262" s="11" t="n">
        <v>2</v>
      </c>
      <c r="AO2262" s="13" t="n">
        <v>0.0204081632653061</v>
      </c>
      <c r="AP2262" s="11" t="n">
        <v>4</v>
      </c>
      <c r="AQ2262" s="11" t="n">
        <v>2</v>
      </c>
      <c r="AR2262" s="13" t="n">
        <v>0.04</v>
      </c>
      <c r="AS2262" s="13" t="n">
        <v>0.02</v>
      </c>
      <c r="AT2262" s="14" t="n">
        <f aca="false">SUMIFS(시도_소아과개폐업!$C$5:$C$293,시도_소아과개폐업!$A$5:$A$293,$D2262,시도_소아과개폐업!$B$5:$B$293,$B2262)</f>
        <v>3</v>
      </c>
      <c r="AU2262" s="14" t="n">
        <f aca="false">SUMIFS(시도_소아과개폐업!$D$5:$D$293,시도_소아과개폐업!$A$5:$A$293,$D2262,시도_소아과개폐업!$B$5:$B$293,$B2262)</f>
        <v>3</v>
      </c>
      <c r="AV2262" s="14" t="n">
        <f aca="false">SUMIFS(시도_소아과개폐업!$F$5:$F$293,시도_소아과개폐업!$A$5:$A$293,$D2262,시도_소아과개폐업!$B$5:$B$293,$B2262)</f>
        <v>0</v>
      </c>
      <c r="AW2262" s="15" t="n">
        <f aca="false">SUMIFS(시도_소아과개폐업!$G$5:$G$293,시도_소아과개폐업!$A$5:$A$293,$D2262,시도_소아과개폐업!$B$5:$B$293,$B2262)</f>
        <v>0.0535714285714286</v>
      </c>
      <c r="AX2262" s="14" t="n">
        <f aca="false">SUMIFS(시도_소아과개폐업!$H$5:$H$293,시도_소아과개폐업!$A$5:$A$293,$D2262,시도_소아과개폐업!$B$5:$B$293,$B2262)</f>
        <v>15</v>
      </c>
      <c r="AY2262" s="14" t="n">
        <f aca="false">SUMIFS(시군구_병원급!$E$5:$E$3668,시군구_병원급!$A$5:$A$3668,$A2262,시군구_병원급!$D$5:$D$3668,$D2262)</f>
        <v>1</v>
      </c>
      <c r="AZ2262" s="14" t="n">
        <f aca="false">SUMIFS(시군구_병원급!$F$5:$F$3668,시군구_병원급!$A$5:$A$3668,$A2262,시군구_병원급!$D$5:$D$3668,$D2262)</f>
        <v>4</v>
      </c>
      <c r="BA2262" s="14" t="n">
        <f aca="false">SUMIFS(시군구_병원급!$G$5:$G$3668,시군구_병원급!$A$5:$A$3668,$A2262,시군구_병원급!$D$5:$D$3668,$D2262)</f>
        <v>5</v>
      </c>
      <c r="BB2262" s="14" t="n">
        <f aca="false">SUMIFS(시군구_병원급!$H$5:$H$3668,시군구_병원급!$A$5:$A$3668,$A2262,시군구_병원급!$D$5:$D$3668,$D2262)</f>
        <v>11</v>
      </c>
      <c r="BC2262" s="16" t="n">
        <f aca="false">K2262+AY2262</f>
        <v>11</v>
      </c>
      <c r="BD2262" s="17" t="n">
        <f aca="false">IF(E2262=0,"",(K2262+AY2262)/E2262*1000)</f>
        <v>2.06146926536732</v>
      </c>
      <c r="BE2262" s="16" t="n">
        <f aca="false">AY2262-SUMIFS(시군구_병원급!$E$5:$E$3668,시군구_병원급!$A$5:$A$3668,$A2262,시군구_병원급!$D$5:$D$3668,$D2262-3)</f>
        <v>0</v>
      </c>
      <c r="BF2262" s="16" t="n">
        <f aca="false">IF(AY2262=0,1,0)</f>
        <v>0</v>
      </c>
      <c r="BG2262" s="16" t="n">
        <f aca="false">IF(K2262+AY2262=0,1,0)</f>
        <v>0</v>
      </c>
      <c r="BH2262" s="16" t="n">
        <f aca="false">AF2262+AG2262+AH2262</f>
        <v>23</v>
      </c>
      <c r="BI2262" s="18" t="n">
        <f aca="false">IF(H2262=0,"",BH2262/H2262)</f>
        <v>0.239583333333333</v>
      </c>
      <c r="BJ2262" s="16" t="n">
        <f aca="false">IF(AP2262="","",AP2262+AN2262)</f>
        <v>6</v>
      </c>
    </row>
    <row r="2263" customFormat="false" ht="15" hidden="false" customHeight="true" outlineLevel="0" collapsed="false">
      <c r="A2263" s="9" t="s">
        <v>457</v>
      </c>
      <c r="B2263" s="10" t="s">
        <v>451</v>
      </c>
      <c r="C2263" s="10" t="s">
        <v>458</v>
      </c>
      <c r="D2263" s="9" t="n">
        <v>2025</v>
      </c>
      <c r="E2263" s="11" t="n">
        <v>2392</v>
      </c>
      <c r="F2263" s="11" t="n">
        <v>357</v>
      </c>
      <c r="G2263" s="11" t="n">
        <v>360</v>
      </c>
      <c r="H2263" s="11" t="n">
        <v>49</v>
      </c>
      <c r="I2263" s="11" t="n">
        <v>2437</v>
      </c>
      <c r="J2263" s="11" t="n">
        <v>1554</v>
      </c>
      <c r="K2263" s="11" t="n">
        <v>3</v>
      </c>
      <c r="L2263" s="12" t="n">
        <v>20.4849498327759</v>
      </c>
      <c r="M2263" s="12" t="n">
        <v>1.25418060200669</v>
      </c>
      <c r="N2263" s="13" t="n">
        <v>0.637669265490357</v>
      </c>
      <c r="O2263" s="13" t="n">
        <v>1.0188127090301</v>
      </c>
      <c r="P2263" s="13" t="n">
        <v>0.150501672240803</v>
      </c>
      <c r="Q2263" s="13" t="n">
        <v>-0.159226713532513</v>
      </c>
      <c r="R2263" s="13" t="n">
        <v>-0.0374331550802139</v>
      </c>
      <c r="S2263" s="11" t="n">
        <v>0</v>
      </c>
      <c r="T2263" s="13" t="n">
        <v>-0.0754716981132075</v>
      </c>
      <c r="U2263" s="13" t="n">
        <v>-0.0865817091454273</v>
      </c>
      <c r="V2263" s="11" t="n">
        <v>0</v>
      </c>
      <c r="W2263" s="13"/>
      <c r="X2263" s="11"/>
      <c r="Y2263" s="11"/>
      <c r="Z2263" s="11"/>
      <c r="AA2263" s="11"/>
      <c r="AB2263" s="10" t="s">
        <v>516</v>
      </c>
      <c r="AC2263" s="11" t="n">
        <v>6</v>
      </c>
      <c r="AD2263" s="11" t="n">
        <v>11</v>
      </c>
      <c r="AE2263" s="11" t="n">
        <v>22</v>
      </c>
      <c r="AF2263" s="11" t="n">
        <v>3</v>
      </c>
      <c r="AG2263" s="11" t="n">
        <v>7</v>
      </c>
      <c r="AH2263" s="11" t="n">
        <v>0</v>
      </c>
      <c r="AI2263" s="13" t="n">
        <v>0.122448979591837</v>
      </c>
      <c r="AJ2263" s="13" t="n">
        <v>0.224489795918367</v>
      </c>
      <c r="AK2263" s="13" t="n">
        <v>0.448979591836735</v>
      </c>
      <c r="AL2263" s="13" t="n">
        <v>0.0612244897959184</v>
      </c>
      <c r="AM2263" s="13" t="n">
        <v>0.142857142857143</v>
      </c>
      <c r="AN2263" s="11" t="n">
        <v>4</v>
      </c>
      <c r="AO2263" s="13" t="n">
        <v>0.0754716981132075</v>
      </c>
      <c r="AP2263" s="11" t="n">
        <v>0</v>
      </c>
      <c r="AQ2263" s="11" t="n">
        <v>0</v>
      </c>
      <c r="AR2263" s="13" t="n">
        <v>0</v>
      </c>
      <c r="AS2263" s="13" t="n">
        <v>0</v>
      </c>
      <c r="AT2263" s="14" t="n">
        <f aca="false">SUMIFS(시도_소아과개폐업!$C$5:$C$293,시도_소아과개폐업!$A$5:$A$293,$D2263,시도_소아과개폐업!$B$5:$B$293,$B2263)</f>
        <v>3</v>
      </c>
      <c r="AU2263" s="14" t="n">
        <f aca="false">SUMIFS(시도_소아과개폐업!$D$5:$D$293,시도_소아과개폐업!$A$5:$A$293,$D2263,시도_소아과개폐업!$B$5:$B$293,$B2263)</f>
        <v>3</v>
      </c>
      <c r="AV2263" s="14" t="n">
        <f aca="false">SUMIFS(시도_소아과개폐업!$F$5:$F$293,시도_소아과개폐업!$A$5:$A$293,$D2263,시도_소아과개폐업!$B$5:$B$293,$B2263)</f>
        <v>0</v>
      </c>
      <c r="AW2263" s="15" t="n">
        <f aca="false">SUMIFS(시도_소아과개폐업!$G$5:$G$293,시도_소아과개폐업!$A$5:$A$293,$D2263,시도_소아과개폐업!$B$5:$B$293,$B2263)</f>
        <v>0.0535714285714286</v>
      </c>
      <c r="AX2263" s="14" t="n">
        <f aca="false">SUMIFS(시도_소아과개폐업!$H$5:$H$293,시도_소아과개폐업!$A$5:$A$293,$D2263,시도_소아과개폐업!$B$5:$B$293,$B2263)</f>
        <v>15</v>
      </c>
      <c r="AY2263" s="14" t="n">
        <f aca="false">SUMIFS(시군구_병원급!$E$5:$E$3668,시군구_병원급!$A$5:$A$3668,$A2263,시군구_병원급!$D$5:$D$3668,$D2263)</f>
        <v>0</v>
      </c>
      <c r="AZ2263" s="14" t="n">
        <f aca="false">SUMIFS(시군구_병원급!$F$5:$F$3668,시군구_병원급!$A$5:$A$3668,$A2263,시군구_병원급!$D$5:$D$3668,$D2263)</f>
        <v>2</v>
      </c>
      <c r="BA2263" s="14" t="n">
        <f aca="false">SUMIFS(시군구_병원급!$G$5:$G$3668,시군구_병원급!$A$5:$A$3668,$A2263,시군구_병원급!$D$5:$D$3668,$D2263)</f>
        <v>3</v>
      </c>
      <c r="BB2263" s="14" t="n">
        <f aca="false">SUMIFS(시군구_병원급!$H$5:$H$3668,시군구_병원급!$A$5:$A$3668,$A2263,시군구_병원급!$D$5:$D$3668,$D2263)</f>
        <v>6</v>
      </c>
      <c r="BC2263" s="16" t="n">
        <f aca="false">K2263+AY2263</f>
        <v>3</v>
      </c>
      <c r="BD2263" s="17" t="n">
        <f aca="false">IF(E2263=0,"",(K2263+AY2263)/E2263*1000)</f>
        <v>1.25418060200669</v>
      </c>
      <c r="BE2263" s="16" t="n">
        <f aca="false">AY2263-SUMIFS(시군구_병원급!$E$5:$E$3668,시군구_병원급!$A$5:$A$3668,$A2263,시군구_병원급!$D$5:$D$3668,$D2263-3)</f>
        <v>0</v>
      </c>
      <c r="BF2263" s="16" t="n">
        <f aca="false">IF(AY2263=0,1,0)</f>
        <v>1</v>
      </c>
      <c r="BG2263" s="16" t="n">
        <f aca="false">IF(K2263+AY2263=0,1,0)</f>
        <v>0</v>
      </c>
      <c r="BH2263" s="16" t="n">
        <f aca="false">AF2263+AG2263+AH2263</f>
        <v>10</v>
      </c>
      <c r="BI2263" s="18" t="n">
        <f aca="false">IF(H2263=0,"",BH2263/H2263)</f>
        <v>0.204081632653061</v>
      </c>
      <c r="BJ2263" s="16" t="n">
        <f aca="false">IF(AP2263="","",AP2263+AN2263)</f>
        <v>4</v>
      </c>
    </row>
    <row r="2264" customFormat="false" ht="15" hidden="false" customHeight="true" outlineLevel="0" collapsed="false">
      <c r="A2264" s="9" t="s">
        <v>459</v>
      </c>
      <c r="B2264" s="10" t="s">
        <v>451</v>
      </c>
      <c r="C2264" s="10" t="s">
        <v>460</v>
      </c>
      <c r="D2264" s="9" t="n">
        <v>2025</v>
      </c>
      <c r="E2264" s="11" t="n">
        <v>697</v>
      </c>
      <c r="F2264" s="11" t="n">
        <v>88</v>
      </c>
      <c r="G2264" s="11" t="n">
        <v>91</v>
      </c>
      <c r="H2264" s="11" t="n">
        <v>18</v>
      </c>
      <c r="I2264" s="11" t="n">
        <v>1039</v>
      </c>
      <c r="J2264" s="11" t="n">
        <v>563</v>
      </c>
      <c r="K2264" s="11" t="n">
        <v>2</v>
      </c>
      <c r="L2264" s="12" t="n">
        <v>25.8249641319943</v>
      </c>
      <c r="M2264" s="12" t="n">
        <v>2.86944045911047</v>
      </c>
      <c r="N2264" s="13" t="n">
        <v>0.541867179980751</v>
      </c>
      <c r="O2264" s="13" t="n">
        <v>1.49067431850789</v>
      </c>
      <c r="P2264" s="13" t="n">
        <v>0.130559540889527</v>
      </c>
      <c r="Q2264" s="13" t="n">
        <v>-0.273958333333333</v>
      </c>
      <c r="R2264" s="13" t="n">
        <v>-0.294573643410853</v>
      </c>
      <c r="S2264" s="11" t="n">
        <v>-1</v>
      </c>
      <c r="T2264" s="13" t="n">
        <v>0</v>
      </c>
      <c r="U2264" s="13" t="n">
        <v>0</v>
      </c>
      <c r="V2264" s="11" t="n">
        <v>0</v>
      </c>
      <c r="W2264" s="13"/>
      <c r="X2264" s="11"/>
      <c r="Y2264" s="11"/>
      <c r="Z2264" s="11"/>
      <c r="AA2264" s="11"/>
      <c r="AB2264" s="10" t="s">
        <v>516</v>
      </c>
      <c r="AC2264" s="11" t="n">
        <v>10</v>
      </c>
      <c r="AD2264" s="11" t="n">
        <v>2</v>
      </c>
      <c r="AE2264" s="11" t="n">
        <v>3</v>
      </c>
      <c r="AF2264" s="11" t="n">
        <v>1</v>
      </c>
      <c r="AG2264" s="11" t="n">
        <v>2</v>
      </c>
      <c r="AH2264" s="11" t="n">
        <v>0</v>
      </c>
      <c r="AI2264" s="13" t="n">
        <v>0.555555555555556</v>
      </c>
      <c r="AJ2264" s="13" t="n">
        <v>0.111111111111111</v>
      </c>
      <c r="AK2264" s="13" t="n">
        <v>0.166666666666667</v>
      </c>
      <c r="AL2264" s="13" t="n">
        <v>0.0555555555555556</v>
      </c>
      <c r="AM2264" s="13" t="n">
        <v>0.111111111111111</v>
      </c>
      <c r="AN2264" s="11" t="n">
        <v>0</v>
      </c>
      <c r="AO2264" s="13" t="n">
        <v>0</v>
      </c>
      <c r="AP2264" s="11" t="n">
        <v>0</v>
      </c>
      <c r="AQ2264" s="11" t="n">
        <v>0</v>
      </c>
      <c r="AR2264" s="13" t="n">
        <v>0</v>
      </c>
      <c r="AS2264" s="13" t="n">
        <v>0</v>
      </c>
      <c r="AT2264" s="14" t="n">
        <f aca="false">SUMIFS(시도_소아과개폐업!$C$5:$C$293,시도_소아과개폐업!$A$5:$A$293,$D2264,시도_소아과개폐업!$B$5:$B$293,$B2264)</f>
        <v>3</v>
      </c>
      <c r="AU2264" s="14" t="n">
        <f aca="false">SUMIFS(시도_소아과개폐업!$D$5:$D$293,시도_소아과개폐업!$A$5:$A$293,$D2264,시도_소아과개폐업!$B$5:$B$293,$B2264)</f>
        <v>3</v>
      </c>
      <c r="AV2264" s="14" t="n">
        <f aca="false">SUMIFS(시도_소아과개폐업!$F$5:$F$293,시도_소아과개폐업!$A$5:$A$293,$D2264,시도_소아과개폐업!$B$5:$B$293,$B2264)</f>
        <v>0</v>
      </c>
      <c r="AW2264" s="15" t="n">
        <f aca="false">SUMIFS(시도_소아과개폐업!$G$5:$G$293,시도_소아과개폐업!$A$5:$A$293,$D2264,시도_소아과개폐업!$B$5:$B$293,$B2264)</f>
        <v>0.0535714285714286</v>
      </c>
      <c r="AX2264" s="14" t="n">
        <f aca="false">SUMIFS(시도_소아과개폐업!$H$5:$H$293,시도_소아과개폐업!$A$5:$A$293,$D2264,시도_소아과개폐업!$B$5:$B$293,$B2264)</f>
        <v>15</v>
      </c>
      <c r="AY2264" s="14" t="n">
        <f aca="false">SUMIFS(시군구_병원급!$E$5:$E$3668,시군구_병원급!$A$5:$A$3668,$A2264,시군구_병원급!$D$5:$D$3668,$D2264)</f>
        <v>1</v>
      </c>
      <c r="AZ2264" s="14" t="n">
        <f aca="false">SUMIFS(시군구_병원급!$F$5:$F$3668,시군구_병원급!$A$5:$A$3668,$A2264,시군구_병원급!$D$5:$D$3668,$D2264)</f>
        <v>1</v>
      </c>
      <c r="BA2264" s="14" t="n">
        <f aca="false">SUMIFS(시군구_병원급!$G$5:$G$3668,시군구_병원급!$A$5:$A$3668,$A2264,시군구_병원급!$D$5:$D$3668,$D2264)</f>
        <v>2</v>
      </c>
      <c r="BB2264" s="14" t="n">
        <f aca="false">SUMIFS(시군구_병원급!$H$5:$H$3668,시군구_병원급!$A$5:$A$3668,$A2264,시군구_병원급!$D$5:$D$3668,$D2264)</f>
        <v>3</v>
      </c>
      <c r="BC2264" s="16" t="n">
        <f aca="false">K2264+AY2264</f>
        <v>3</v>
      </c>
      <c r="BD2264" s="17" t="n">
        <f aca="false">IF(E2264=0,"",(K2264+AY2264)/E2264*1000)</f>
        <v>4.30416068866571</v>
      </c>
      <c r="BE2264" s="16" t="n">
        <f aca="false">AY2264-SUMIFS(시군구_병원급!$E$5:$E$3668,시군구_병원급!$A$5:$A$3668,$A2264,시군구_병원급!$D$5:$D$3668,$D2264-3)</f>
        <v>0</v>
      </c>
      <c r="BF2264" s="16" t="n">
        <f aca="false">IF(AY2264=0,1,0)</f>
        <v>0</v>
      </c>
      <c r="BG2264" s="16" t="n">
        <f aca="false">IF(K2264+AY2264=0,1,0)</f>
        <v>0</v>
      </c>
      <c r="BH2264" s="16" t="n">
        <f aca="false">AF2264+AG2264+AH2264</f>
        <v>3</v>
      </c>
      <c r="BI2264" s="18" t="n">
        <f aca="false">IF(H2264=0,"",BH2264/H2264)</f>
        <v>0.166666666666667</v>
      </c>
      <c r="BJ2264" s="16" t="n">
        <f aca="false">IF(AP2264="","",AP2264+AN2264)</f>
        <v>0</v>
      </c>
    </row>
    <row r="2265" customFormat="false" ht="15" hidden="false" customHeight="true" outlineLevel="0" collapsed="false">
      <c r="A2265" s="9" t="s">
        <v>461</v>
      </c>
      <c r="B2265" s="10" t="s">
        <v>451</v>
      </c>
      <c r="C2265" s="10" t="s">
        <v>462</v>
      </c>
      <c r="D2265" s="9" t="n">
        <v>2025</v>
      </c>
      <c r="E2265" s="11" t="n">
        <v>2191</v>
      </c>
      <c r="F2265" s="11" t="n">
        <v>363</v>
      </c>
      <c r="G2265" s="11" t="n">
        <v>360</v>
      </c>
      <c r="H2265" s="11" t="n">
        <v>39</v>
      </c>
      <c r="I2265" s="11" t="n">
        <v>2169</v>
      </c>
      <c r="J2265" s="11" t="n">
        <v>1637</v>
      </c>
      <c r="K2265" s="11" t="n">
        <v>5</v>
      </c>
      <c r="L2265" s="12" t="n">
        <v>17.8000912825194</v>
      </c>
      <c r="M2265" s="12" t="n">
        <v>2.28206298493838</v>
      </c>
      <c r="N2265" s="13" t="n">
        <v>0.754725680036883</v>
      </c>
      <c r="O2265" s="13" t="n">
        <v>0.989958922866271</v>
      </c>
      <c r="P2265" s="13" t="n">
        <v>0.164308534915564</v>
      </c>
      <c r="Q2265" s="13" t="n">
        <v>-0.19890310786106</v>
      </c>
      <c r="R2265" s="13" t="n">
        <v>-0.0243902439024391</v>
      </c>
      <c r="S2265" s="11" t="n">
        <v>0</v>
      </c>
      <c r="T2265" s="13" t="n">
        <v>-0.113636363636364</v>
      </c>
      <c r="U2265" s="13" t="n">
        <v>-0.065489013356312</v>
      </c>
      <c r="V2265" s="11" t="n">
        <v>0</v>
      </c>
      <c r="W2265" s="13"/>
      <c r="X2265" s="11"/>
      <c r="Y2265" s="11"/>
      <c r="Z2265" s="11"/>
      <c r="AA2265" s="11"/>
      <c r="AB2265" s="10" t="s">
        <v>516</v>
      </c>
      <c r="AC2265" s="11" t="n">
        <v>15</v>
      </c>
      <c r="AD2265" s="11" t="n">
        <v>10</v>
      </c>
      <c r="AE2265" s="11" t="n">
        <v>9</v>
      </c>
      <c r="AF2265" s="11" t="n">
        <v>1</v>
      </c>
      <c r="AG2265" s="11" t="n">
        <v>4</v>
      </c>
      <c r="AH2265" s="11" t="n">
        <v>0</v>
      </c>
      <c r="AI2265" s="13" t="n">
        <v>0.384615384615385</v>
      </c>
      <c r="AJ2265" s="13" t="n">
        <v>0.256410256410256</v>
      </c>
      <c r="AK2265" s="13" t="n">
        <v>0.230769230769231</v>
      </c>
      <c r="AL2265" s="13" t="n">
        <v>0.0256410256410256</v>
      </c>
      <c r="AM2265" s="13" t="n">
        <v>0.102564102564103</v>
      </c>
      <c r="AN2265" s="11" t="n">
        <v>0</v>
      </c>
      <c r="AO2265" s="13" t="n">
        <v>0</v>
      </c>
      <c r="AP2265" s="11" t="n">
        <v>8</v>
      </c>
      <c r="AQ2265" s="11" t="n">
        <v>2</v>
      </c>
      <c r="AR2265" s="13" t="n">
        <v>0.177777777777778</v>
      </c>
      <c r="AS2265" s="13" t="n">
        <v>0.0444444444444445</v>
      </c>
      <c r="AT2265" s="14" t="n">
        <f aca="false">SUMIFS(시도_소아과개폐업!$C$5:$C$293,시도_소아과개폐업!$A$5:$A$293,$D2265,시도_소아과개폐업!$B$5:$B$293,$B2265)</f>
        <v>3</v>
      </c>
      <c r="AU2265" s="14" t="n">
        <f aca="false">SUMIFS(시도_소아과개폐업!$D$5:$D$293,시도_소아과개폐업!$A$5:$A$293,$D2265,시도_소아과개폐업!$B$5:$B$293,$B2265)</f>
        <v>3</v>
      </c>
      <c r="AV2265" s="14" t="n">
        <f aca="false">SUMIFS(시도_소아과개폐업!$F$5:$F$293,시도_소아과개폐업!$A$5:$A$293,$D2265,시도_소아과개폐업!$B$5:$B$293,$B2265)</f>
        <v>0</v>
      </c>
      <c r="AW2265" s="15" t="n">
        <f aca="false">SUMIFS(시도_소아과개폐업!$G$5:$G$293,시도_소아과개폐업!$A$5:$A$293,$D2265,시도_소아과개폐업!$B$5:$B$293,$B2265)</f>
        <v>0.0535714285714286</v>
      </c>
      <c r="AX2265" s="14" t="n">
        <f aca="false">SUMIFS(시도_소아과개폐업!$H$5:$H$293,시도_소아과개폐업!$A$5:$A$293,$D2265,시도_소아과개폐업!$B$5:$B$293,$B2265)</f>
        <v>15</v>
      </c>
      <c r="AY2265" s="14" t="n">
        <f aca="false">SUMIFS(시군구_병원급!$E$5:$E$3668,시군구_병원급!$A$5:$A$3668,$A2265,시군구_병원급!$D$5:$D$3668,$D2265)</f>
        <v>1</v>
      </c>
      <c r="AZ2265" s="14" t="n">
        <f aca="false">SUMIFS(시군구_병원급!$F$5:$F$3668,시군구_병원급!$A$5:$A$3668,$A2265,시군구_병원급!$D$5:$D$3668,$D2265)</f>
        <v>2</v>
      </c>
      <c r="BA2265" s="14" t="n">
        <f aca="false">SUMIFS(시군구_병원급!$G$5:$G$3668,시군구_병원급!$A$5:$A$3668,$A2265,시군구_병원급!$D$5:$D$3668,$D2265)</f>
        <v>2</v>
      </c>
      <c r="BB2265" s="14" t="n">
        <f aca="false">SUMIFS(시군구_병원급!$H$5:$H$3668,시군구_병원급!$A$5:$A$3668,$A2265,시군구_병원급!$D$5:$D$3668,$D2265)</f>
        <v>5</v>
      </c>
      <c r="BC2265" s="16" t="n">
        <f aca="false">K2265+AY2265</f>
        <v>6</v>
      </c>
      <c r="BD2265" s="17" t="n">
        <f aca="false">IF(E2265=0,"",(K2265+AY2265)/E2265*1000)</f>
        <v>2.73847558192606</v>
      </c>
      <c r="BE2265" s="16" t="n">
        <f aca="false">AY2265-SUMIFS(시군구_병원급!$E$5:$E$3668,시군구_병원급!$A$5:$A$3668,$A2265,시군구_병원급!$D$5:$D$3668,$D2265-3)</f>
        <v>0</v>
      </c>
      <c r="BF2265" s="16" t="n">
        <f aca="false">IF(AY2265=0,1,0)</f>
        <v>0</v>
      </c>
      <c r="BG2265" s="16" t="n">
        <f aca="false">IF(K2265+AY2265=0,1,0)</f>
        <v>0</v>
      </c>
      <c r="BH2265" s="16" t="n">
        <f aca="false">AF2265+AG2265+AH2265</f>
        <v>5</v>
      </c>
      <c r="BI2265" s="18" t="n">
        <f aca="false">IF(H2265=0,"",BH2265/H2265)</f>
        <v>0.128205128205128</v>
      </c>
      <c r="BJ2265" s="16" t="n">
        <f aca="false">IF(AP2265="","",AP2265+AN2265)</f>
        <v>8</v>
      </c>
    </row>
    <row r="2266" customFormat="false" ht="15" hidden="false" customHeight="true" outlineLevel="0" collapsed="false">
      <c r="A2266" s="9" t="s">
        <v>463</v>
      </c>
      <c r="B2266" s="10" t="s">
        <v>451</v>
      </c>
      <c r="C2266" s="10" t="s">
        <v>464</v>
      </c>
      <c r="D2266" s="9" t="n">
        <v>2025</v>
      </c>
      <c r="E2266" s="11" t="n">
        <v>1498</v>
      </c>
      <c r="F2266" s="11" t="n">
        <v>229</v>
      </c>
      <c r="G2266" s="11" t="n">
        <v>240</v>
      </c>
      <c r="H2266" s="11" t="n">
        <v>33</v>
      </c>
      <c r="I2266" s="11" t="n">
        <v>1230</v>
      </c>
      <c r="J2266" s="11" t="n">
        <v>737</v>
      </c>
      <c r="K2266" s="11" t="n">
        <v>2</v>
      </c>
      <c r="L2266" s="12" t="n">
        <v>22.0293724966622</v>
      </c>
      <c r="M2266" s="12" t="n">
        <v>1.3351134846462</v>
      </c>
      <c r="N2266" s="13" t="n">
        <v>0.599186991869919</v>
      </c>
      <c r="O2266" s="13" t="n">
        <v>0.82109479305741</v>
      </c>
      <c r="P2266" s="13" t="n">
        <v>0.160213618157543</v>
      </c>
      <c r="Q2266" s="13" t="n">
        <v>-0.198501872659176</v>
      </c>
      <c r="R2266" s="13" t="n">
        <v>-0.186440677966102</v>
      </c>
      <c r="S2266" s="11" t="n">
        <v>-1</v>
      </c>
      <c r="T2266" s="13" t="n">
        <v>-0.0833333333333334</v>
      </c>
      <c r="U2266" s="13" t="n">
        <v>-0.0841399851079673</v>
      </c>
      <c r="V2266" s="11" t="n">
        <v>0</v>
      </c>
      <c r="W2266" s="13"/>
      <c r="X2266" s="11"/>
      <c r="Y2266" s="11"/>
      <c r="Z2266" s="11"/>
      <c r="AA2266" s="11"/>
      <c r="AB2266" s="10" t="s">
        <v>516</v>
      </c>
      <c r="AC2266" s="11" t="n">
        <v>11</v>
      </c>
      <c r="AD2266" s="11" t="n">
        <v>7</v>
      </c>
      <c r="AE2266" s="11" t="n">
        <v>10</v>
      </c>
      <c r="AF2266" s="11" t="n">
        <v>3</v>
      </c>
      <c r="AG2266" s="11" t="n">
        <v>2</v>
      </c>
      <c r="AH2266" s="11" t="n">
        <v>0</v>
      </c>
      <c r="AI2266" s="13" t="n">
        <v>0.333333333333333</v>
      </c>
      <c r="AJ2266" s="13" t="n">
        <v>0.212121212121212</v>
      </c>
      <c r="AK2266" s="13" t="n">
        <v>0.303030303030303</v>
      </c>
      <c r="AL2266" s="13" t="n">
        <v>0.0909090909090909</v>
      </c>
      <c r="AM2266" s="13" t="n">
        <v>0.0606060606060606</v>
      </c>
      <c r="AN2266" s="11" t="n">
        <v>1</v>
      </c>
      <c r="AO2266" s="13" t="n">
        <v>0.0294117647058824</v>
      </c>
      <c r="AP2266" s="11" t="n">
        <v>3</v>
      </c>
      <c r="AQ2266" s="11" t="n">
        <v>0</v>
      </c>
      <c r="AR2266" s="13" t="n">
        <v>0.0810810810810811</v>
      </c>
      <c r="AS2266" s="13" t="n">
        <v>0</v>
      </c>
      <c r="AT2266" s="14" t="n">
        <f aca="false">SUMIFS(시도_소아과개폐업!$C$5:$C$293,시도_소아과개폐업!$A$5:$A$293,$D2266,시도_소아과개폐업!$B$5:$B$293,$B2266)</f>
        <v>3</v>
      </c>
      <c r="AU2266" s="14" t="n">
        <f aca="false">SUMIFS(시도_소아과개폐업!$D$5:$D$293,시도_소아과개폐업!$A$5:$A$293,$D2266,시도_소아과개폐업!$B$5:$B$293,$B2266)</f>
        <v>3</v>
      </c>
      <c r="AV2266" s="14" t="n">
        <f aca="false">SUMIFS(시도_소아과개폐업!$F$5:$F$293,시도_소아과개폐업!$A$5:$A$293,$D2266,시도_소아과개폐업!$B$5:$B$293,$B2266)</f>
        <v>0</v>
      </c>
      <c r="AW2266" s="15" t="n">
        <f aca="false">SUMIFS(시도_소아과개폐업!$G$5:$G$293,시도_소아과개폐업!$A$5:$A$293,$D2266,시도_소아과개폐업!$B$5:$B$293,$B2266)</f>
        <v>0.0535714285714286</v>
      </c>
      <c r="AX2266" s="14" t="n">
        <f aca="false">SUMIFS(시도_소아과개폐업!$H$5:$H$293,시도_소아과개폐업!$A$5:$A$293,$D2266,시도_소아과개폐업!$B$5:$B$293,$B2266)</f>
        <v>15</v>
      </c>
      <c r="AY2266" s="14" t="n">
        <f aca="false">SUMIFS(시군구_병원급!$E$5:$E$3668,시군구_병원급!$A$5:$A$3668,$A2266,시군구_병원급!$D$5:$D$3668,$D2266)</f>
        <v>1</v>
      </c>
      <c r="AZ2266" s="14" t="n">
        <f aca="false">SUMIFS(시군구_병원급!$F$5:$F$3668,시군구_병원급!$A$5:$A$3668,$A2266,시군구_병원급!$D$5:$D$3668,$D2266)</f>
        <v>1</v>
      </c>
      <c r="BA2266" s="14" t="n">
        <f aca="false">SUMIFS(시군구_병원급!$G$5:$G$3668,시군구_병원급!$A$5:$A$3668,$A2266,시군구_병원급!$D$5:$D$3668,$D2266)</f>
        <v>2</v>
      </c>
      <c r="BB2266" s="14" t="n">
        <f aca="false">SUMIFS(시군구_병원급!$H$5:$H$3668,시군구_병원급!$A$5:$A$3668,$A2266,시군구_병원급!$D$5:$D$3668,$D2266)</f>
        <v>3</v>
      </c>
      <c r="BC2266" s="16" t="n">
        <f aca="false">K2266+AY2266</f>
        <v>3</v>
      </c>
      <c r="BD2266" s="17" t="n">
        <f aca="false">IF(E2266=0,"",(K2266+AY2266)/E2266*1000)</f>
        <v>2.00267022696929</v>
      </c>
      <c r="BE2266" s="16" t="n">
        <f aca="false">AY2266-SUMIFS(시군구_병원급!$E$5:$E$3668,시군구_병원급!$A$5:$A$3668,$A2266,시군구_병원급!$D$5:$D$3668,$D2266-3)</f>
        <v>0</v>
      </c>
      <c r="BF2266" s="16" t="n">
        <f aca="false">IF(AY2266=0,1,0)</f>
        <v>0</v>
      </c>
      <c r="BG2266" s="16" t="n">
        <f aca="false">IF(K2266+AY2266=0,1,0)</f>
        <v>0</v>
      </c>
      <c r="BH2266" s="16" t="n">
        <f aca="false">AF2266+AG2266+AH2266</f>
        <v>5</v>
      </c>
      <c r="BI2266" s="18" t="n">
        <f aca="false">IF(H2266=0,"",BH2266/H2266)</f>
        <v>0.151515151515152</v>
      </c>
      <c r="BJ2266" s="16" t="n">
        <f aca="false">IF(AP2266="","",AP2266+AN2266)</f>
        <v>4</v>
      </c>
    </row>
    <row r="2267" customFormat="false" ht="15" hidden="false" customHeight="true" outlineLevel="0" collapsed="false">
      <c r="A2267" s="9" t="s">
        <v>465</v>
      </c>
      <c r="B2267" s="10" t="s">
        <v>451</v>
      </c>
      <c r="C2267" s="10" t="s">
        <v>466</v>
      </c>
      <c r="D2267" s="9" t="n">
        <v>2025</v>
      </c>
      <c r="E2267" s="11" t="n">
        <v>1445</v>
      </c>
      <c r="F2267" s="11" t="n">
        <v>257</v>
      </c>
      <c r="G2267" s="11" t="n">
        <v>261</v>
      </c>
      <c r="H2267" s="11" t="n">
        <v>34</v>
      </c>
      <c r="I2267" s="11" t="n">
        <v>1557</v>
      </c>
      <c r="J2267" s="11" t="n">
        <v>918</v>
      </c>
      <c r="K2267" s="11" t="n">
        <v>1</v>
      </c>
      <c r="L2267" s="12" t="n">
        <v>23.5294117647059</v>
      </c>
      <c r="M2267" s="12" t="n">
        <v>0.692041522491349</v>
      </c>
      <c r="N2267" s="13" t="n">
        <v>0.589595375722543</v>
      </c>
      <c r="O2267" s="13" t="n">
        <v>1.07750865051903</v>
      </c>
      <c r="P2267" s="13" t="n">
        <v>0.180622837370242</v>
      </c>
      <c r="Q2267" s="13" t="n">
        <v>-0.192737430167598</v>
      </c>
      <c r="R2267" s="13" t="n">
        <v>0.0155642023346303</v>
      </c>
      <c r="S2267" s="11" t="n">
        <v>0</v>
      </c>
      <c r="T2267" s="13" t="n">
        <v>-0.081081081081081</v>
      </c>
      <c r="U2267" s="13" t="n">
        <v>-0.0819575471698113</v>
      </c>
      <c r="V2267" s="11" t="n">
        <v>0</v>
      </c>
      <c r="W2267" s="13"/>
      <c r="X2267" s="11"/>
      <c r="Y2267" s="11"/>
      <c r="Z2267" s="11"/>
      <c r="AA2267" s="11"/>
      <c r="AB2267" s="10" t="s">
        <v>516</v>
      </c>
      <c r="AC2267" s="11" t="n">
        <v>5</v>
      </c>
      <c r="AD2267" s="11" t="n">
        <v>13</v>
      </c>
      <c r="AE2267" s="11" t="n">
        <v>6</v>
      </c>
      <c r="AF2267" s="11" t="n">
        <v>4</v>
      </c>
      <c r="AG2267" s="11" t="n">
        <v>6</v>
      </c>
      <c r="AH2267" s="11" t="n">
        <v>0</v>
      </c>
      <c r="AI2267" s="13" t="n">
        <v>0.147058823529412</v>
      </c>
      <c r="AJ2267" s="13" t="n">
        <v>0.382352941176471</v>
      </c>
      <c r="AK2267" s="13" t="n">
        <v>0.176470588235294</v>
      </c>
      <c r="AL2267" s="13" t="n">
        <v>0.117647058823529</v>
      </c>
      <c r="AM2267" s="13" t="n">
        <v>0.176470588235294</v>
      </c>
      <c r="AN2267" s="11" t="n">
        <v>2</v>
      </c>
      <c r="AO2267" s="13" t="n">
        <v>0.0555555555555556</v>
      </c>
      <c r="AP2267" s="11" t="n">
        <v>2</v>
      </c>
      <c r="AQ2267" s="11" t="n">
        <v>0</v>
      </c>
      <c r="AR2267" s="13" t="n">
        <v>0.0526315789473684</v>
      </c>
      <c r="AS2267" s="13" t="n">
        <v>0</v>
      </c>
      <c r="AT2267" s="14" t="n">
        <f aca="false">SUMIFS(시도_소아과개폐업!$C$5:$C$293,시도_소아과개폐업!$A$5:$A$293,$D2267,시도_소아과개폐업!$B$5:$B$293,$B2267)</f>
        <v>3</v>
      </c>
      <c r="AU2267" s="14" t="n">
        <f aca="false">SUMIFS(시도_소아과개폐업!$D$5:$D$293,시도_소아과개폐업!$A$5:$A$293,$D2267,시도_소아과개폐업!$B$5:$B$293,$B2267)</f>
        <v>3</v>
      </c>
      <c r="AV2267" s="14" t="n">
        <f aca="false">SUMIFS(시도_소아과개폐업!$F$5:$F$293,시도_소아과개폐업!$A$5:$A$293,$D2267,시도_소아과개폐업!$B$5:$B$293,$B2267)</f>
        <v>0</v>
      </c>
      <c r="AW2267" s="15" t="n">
        <f aca="false">SUMIFS(시도_소아과개폐업!$G$5:$G$293,시도_소아과개폐업!$A$5:$A$293,$D2267,시도_소아과개폐업!$B$5:$B$293,$B2267)</f>
        <v>0.0535714285714286</v>
      </c>
      <c r="AX2267" s="14" t="n">
        <f aca="false">SUMIFS(시도_소아과개폐업!$H$5:$H$293,시도_소아과개폐업!$A$5:$A$293,$D2267,시도_소아과개폐업!$B$5:$B$293,$B2267)</f>
        <v>15</v>
      </c>
      <c r="AY2267" s="14" t="n">
        <f aca="false">SUMIFS(시군구_병원급!$E$5:$E$3668,시군구_병원급!$A$5:$A$3668,$A2267,시군구_병원급!$D$5:$D$3668,$D2267)</f>
        <v>0</v>
      </c>
      <c r="AZ2267" s="14" t="n">
        <f aca="false">SUMIFS(시군구_병원급!$F$5:$F$3668,시군구_병원급!$A$5:$A$3668,$A2267,시군구_병원급!$D$5:$D$3668,$D2267)</f>
        <v>1</v>
      </c>
      <c r="BA2267" s="14" t="n">
        <f aca="false">SUMIFS(시군구_병원급!$G$5:$G$3668,시군구_병원급!$A$5:$A$3668,$A2267,시군구_병원급!$D$5:$D$3668,$D2267)</f>
        <v>2</v>
      </c>
      <c r="BB2267" s="14" t="n">
        <f aca="false">SUMIFS(시군구_병원급!$H$5:$H$3668,시군구_병원급!$A$5:$A$3668,$A2267,시군구_병원급!$D$5:$D$3668,$D2267)</f>
        <v>4</v>
      </c>
      <c r="BC2267" s="16" t="n">
        <f aca="false">K2267+AY2267</f>
        <v>1</v>
      </c>
      <c r="BD2267" s="17" t="n">
        <f aca="false">IF(E2267=0,"",(K2267+AY2267)/E2267*1000)</f>
        <v>0.692041522491349</v>
      </c>
      <c r="BE2267" s="16" t="n">
        <f aca="false">AY2267-SUMIFS(시군구_병원급!$E$5:$E$3668,시군구_병원급!$A$5:$A$3668,$A2267,시군구_병원급!$D$5:$D$3668,$D2267-3)</f>
        <v>0</v>
      </c>
      <c r="BF2267" s="16" t="n">
        <f aca="false">IF(AY2267=0,1,0)</f>
        <v>1</v>
      </c>
      <c r="BG2267" s="16" t="n">
        <f aca="false">IF(K2267+AY2267=0,1,0)</f>
        <v>0</v>
      </c>
      <c r="BH2267" s="16" t="n">
        <f aca="false">AF2267+AG2267+AH2267</f>
        <v>10</v>
      </c>
      <c r="BI2267" s="18" t="n">
        <f aca="false">IF(H2267=0,"",BH2267/H2267)</f>
        <v>0.294117647058824</v>
      </c>
      <c r="BJ2267" s="16" t="n">
        <f aca="false">IF(AP2267="","",AP2267+AN2267)</f>
        <v>4</v>
      </c>
    </row>
    <row r="2268" customFormat="false" ht="15" hidden="false" customHeight="true" outlineLevel="0" collapsed="false">
      <c r="A2268" s="9" t="s">
        <v>467</v>
      </c>
      <c r="B2268" s="10" t="s">
        <v>451</v>
      </c>
      <c r="C2268" s="10" t="s">
        <v>468</v>
      </c>
      <c r="D2268" s="9" t="n">
        <v>2025</v>
      </c>
      <c r="E2268" s="11" t="n">
        <v>758</v>
      </c>
      <c r="F2268" s="11" t="n">
        <v>88</v>
      </c>
      <c r="G2268" s="11" t="n">
        <v>89</v>
      </c>
      <c r="H2268" s="11" t="n">
        <v>18</v>
      </c>
      <c r="I2268" s="11" t="n">
        <v>937</v>
      </c>
      <c r="J2268" s="11" t="n">
        <v>514</v>
      </c>
      <c r="K2268" s="11" t="n">
        <v>1</v>
      </c>
      <c r="L2268" s="12" t="n">
        <v>23.7467018469657</v>
      </c>
      <c r="M2268" s="12" t="n">
        <v>1.31926121372032</v>
      </c>
      <c r="N2268" s="13" t="n">
        <v>0.548559231590181</v>
      </c>
      <c r="O2268" s="13" t="n">
        <v>1.23614775725594</v>
      </c>
      <c r="P2268" s="13" t="n">
        <v>0.117414248021108</v>
      </c>
      <c r="Q2268" s="13" t="n">
        <v>-0.283553875236295</v>
      </c>
      <c r="R2268" s="13" t="n">
        <v>-0.288</v>
      </c>
      <c r="S2268" s="11" t="n">
        <v>0</v>
      </c>
      <c r="T2268" s="13" t="n">
        <v>-0.142857142857143</v>
      </c>
      <c r="U2268" s="13" t="n">
        <v>-0.200511945392492</v>
      </c>
      <c r="V2268" s="11" t="n">
        <v>0</v>
      </c>
      <c r="W2268" s="13"/>
      <c r="X2268" s="11"/>
      <c r="Y2268" s="11"/>
      <c r="Z2268" s="11"/>
      <c r="AA2268" s="11"/>
      <c r="AB2268" s="10" t="s">
        <v>516</v>
      </c>
      <c r="AC2268" s="11" t="n">
        <v>1</v>
      </c>
      <c r="AD2268" s="11" t="n">
        <v>6</v>
      </c>
      <c r="AE2268" s="11" t="n">
        <v>1</v>
      </c>
      <c r="AF2268" s="11" t="n">
        <v>0</v>
      </c>
      <c r="AG2268" s="11" t="n">
        <v>10</v>
      </c>
      <c r="AH2268" s="11" t="n">
        <v>0</v>
      </c>
      <c r="AI2268" s="13" t="n">
        <v>0.0555555555555556</v>
      </c>
      <c r="AJ2268" s="13" t="n">
        <v>0.333333333333333</v>
      </c>
      <c r="AK2268" s="13" t="n">
        <v>0.0555555555555556</v>
      </c>
      <c r="AL2268" s="13" t="n">
        <v>0</v>
      </c>
      <c r="AM2268" s="13" t="n">
        <v>0.555555555555556</v>
      </c>
      <c r="AN2268" s="11" t="n">
        <v>1</v>
      </c>
      <c r="AO2268" s="13" t="n">
        <v>0.0526315789473684</v>
      </c>
      <c r="AP2268" s="11" t="n">
        <v>2</v>
      </c>
      <c r="AQ2268" s="11" t="n">
        <v>0</v>
      </c>
      <c r="AR2268" s="13" t="n">
        <v>0.0952380952380952</v>
      </c>
      <c r="AS2268" s="13" t="n">
        <v>0</v>
      </c>
      <c r="AT2268" s="14" t="n">
        <f aca="false">SUMIFS(시도_소아과개폐업!$C$5:$C$293,시도_소아과개폐업!$A$5:$A$293,$D2268,시도_소아과개폐업!$B$5:$B$293,$B2268)</f>
        <v>3</v>
      </c>
      <c r="AU2268" s="14" t="n">
        <f aca="false">SUMIFS(시도_소아과개폐업!$D$5:$D$293,시도_소아과개폐업!$A$5:$A$293,$D2268,시도_소아과개폐업!$B$5:$B$293,$B2268)</f>
        <v>3</v>
      </c>
      <c r="AV2268" s="14" t="n">
        <f aca="false">SUMIFS(시도_소아과개폐업!$F$5:$F$293,시도_소아과개폐업!$A$5:$A$293,$D2268,시도_소아과개폐업!$B$5:$B$293,$B2268)</f>
        <v>0</v>
      </c>
      <c r="AW2268" s="15" t="n">
        <f aca="false">SUMIFS(시도_소아과개폐업!$G$5:$G$293,시도_소아과개폐업!$A$5:$A$293,$D2268,시도_소아과개폐업!$B$5:$B$293,$B2268)</f>
        <v>0.0535714285714286</v>
      </c>
      <c r="AX2268" s="14" t="n">
        <f aca="false">SUMIFS(시도_소아과개폐업!$H$5:$H$293,시도_소아과개폐업!$A$5:$A$293,$D2268,시도_소아과개폐업!$B$5:$B$293,$B2268)</f>
        <v>15</v>
      </c>
      <c r="AY2268" s="14" t="n">
        <f aca="false">SUMIFS(시군구_병원급!$E$5:$E$3668,시군구_병원급!$A$5:$A$3668,$A2268,시군구_병원급!$D$5:$D$3668,$D2268)</f>
        <v>0</v>
      </c>
      <c r="AZ2268" s="14" t="n">
        <f aca="false">SUMIFS(시군구_병원급!$F$5:$F$3668,시군구_병원급!$A$5:$A$3668,$A2268,시군구_병원급!$D$5:$D$3668,$D2268)</f>
        <v>0</v>
      </c>
      <c r="BA2268" s="14" t="n">
        <f aca="false">SUMIFS(시군구_병원급!$G$5:$G$3668,시군구_병원급!$A$5:$A$3668,$A2268,시군구_병원급!$D$5:$D$3668,$D2268)</f>
        <v>1</v>
      </c>
      <c r="BB2268" s="14" t="n">
        <f aca="false">SUMIFS(시군구_병원급!$H$5:$H$3668,시군구_병원급!$A$5:$A$3668,$A2268,시군구_병원급!$D$5:$D$3668,$D2268)</f>
        <v>2</v>
      </c>
      <c r="BC2268" s="16" t="n">
        <f aca="false">K2268+AY2268</f>
        <v>1</v>
      </c>
      <c r="BD2268" s="17" t="n">
        <f aca="false">IF(E2268=0,"",(K2268+AY2268)/E2268*1000)</f>
        <v>1.31926121372032</v>
      </c>
      <c r="BE2268" s="16" t="n">
        <f aca="false">AY2268-SUMIFS(시군구_병원급!$E$5:$E$3668,시군구_병원급!$A$5:$A$3668,$A2268,시군구_병원급!$D$5:$D$3668,$D2268-3)</f>
        <v>0</v>
      </c>
      <c r="BF2268" s="16" t="n">
        <f aca="false">IF(AY2268=0,1,0)</f>
        <v>1</v>
      </c>
      <c r="BG2268" s="16" t="n">
        <f aca="false">IF(K2268+AY2268=0,1,0)</f>
        <v>0</v>
      </c>
      <c r="BH2268" s="16" t="n">
        <f aca="false">AF2268+AG2268+AH2268</f>
        <v>10</v>
      </c>
      <c r="BI2268" s="18" t="n">
        <f aca="false">IF(H2268=0,"",BH2268/H2268)</f>
        <v>0.555555555555556</v>
      </c>
      <c r="BJ2268" s="16" t="n">
        <f aca="false">IF(AP2268="","",AP2268+AN2268)</f>
        <v>3</v>
      </c>
    </row>
    <row r="2269" customFormat="false" ht="15" hidden="false" customHeight="true" outlineLevel="0" collapsed="false">
      <c r="A2269" s="9" t="s">
        <v>469</v>
      </c>
      <c r="B2269" s="10" t="s">
        <v>451</v>
      </c>
      <c r="C2269" s="10" t="s">
        <v>470</v>
      </c>
      <c r="D2269" s="9" t="n">
        <v>2025</v>
      </c>
      <c r="E2269" s="11" t="n">
        <v>552</v>
      </c>
      <c r="F2269" s="11" t="n">
        <v>77</v>
      </c>
      <c r="G2269" s="11" t="n">
        <v>81</v>
      </c>
      <c r="H2269" s="11" t="n">
        <v>13</v>
      </c>
      <c r="I2269" s="11" t="n">
        <v>555</v>
      </c>
      <c r="J2269" s="11" t="n">
        <v>305</v>
      </c>
      <c r="K2269" s="11" t="n">
        <v>0</v>
      </c>
      <c r="L2269" s="12" t="n">
        <v>23.5507246376812</v>
      </c>
      <c r="M2269" s="12" t="n">
        <v>0</v>
      </c>
      <c r="N2269" s="13" t="n">
        <v>0.54954954954955</v>
      </c>
      <c r="O2269" s="13" t="n">
        <v>1.0054347826087</v>
      </c>
      <c r="P2269" s="13" t="n">
        <v>0.146739130434783</v>
      </c>
      <c r="Q2269" s="13" t="n">
        <v>-0.261044176706827</v>
      </c>
      <c r="R2269" s="13" t="n">
        <v>-0.147368421052632</v>
      </c>
      <c r="S2269" s="11" t="n">
        <v>0</v>
      </c>
      <c r="T2269" s="13" t="n">
        <v>0</v>
      </c>
      <c r="U2269" s="13" t="n">
        <v>-0.0960912052117264</v>
      </c>
      <c r="V2269" s="11" t="n">
        <v>1</v>
      </c>
      <c r="W2269" s="13"/>
      <c r="X2269" s="11"/>
      <c r="Y2269" s="11"/>
      <c r="Z2269" s="11"/>
      <c r="AA2269" s="11"/>
      <c r="AB2269" s="10" t="s">
        <v>516</v>
      </c>
      <c r="AC2269" s="11" t="n">
        <v>1</v>
      </c>
      <c r="AD2269" s="11" t="n">
        <v>3</v>
      </c>
      <c r="AE2269" s="11" t="n">
        <v>2</v>
      </c>
      <c r="AF2269" s="11" t="n">
        <v>0</v>
      </c>
      <c r="AG2269" s="11" t="n">
        <v>7</v>
      </c>
      <c r="AH2269" s="11" t="n">
        <v>0</v>
      </c>
      <c r="AI2269" s="13" t="n">
        <v>0.0769230769230769</v>
      </c>
      <c r="AJ2269" s="13" t="n">
        <v>0.230769230769231</v>
      </c>
      <c r="AK2269" s="13" t="n">
        <v>0.153846153846154</v>
      </c>
      <c r="AL2269" s="13" t="n">
        <v>0</v>
      </c>
      <c r="AM2269" s="13" t="n">
        <v>0.538461538461538</v>
      </c>
      <c r="AN2269" s="11" t="n">
        <v>0</v>
      </c>
      <c r="AO2269" s="13" t="n">
        <v>0</v>
      </c>
      <c r="AP2269" s="11" t="n">
        <v>0</v>
      </c>
      <c r="AQ2269" s="11" t="n">
        <v>0</v>
      </c>
      <c r="AR2269" s="13" t="n">
        <v>0</v>
      </c>
      <c r="AS2269" s="13" t="n">
        <v>0</v>
      </c>
      <c r="AT2269" s="14" t="n">
        <f aca="false">SUMIFS(시도_소아과개폐업!$C$5:$C$293,시도_소아과개폐업!$A$5:$A$293,$D2269,시도_소아과개폐업!$B$5:$B$293,$B2269)</f>
        <v>3</v>
      </c>
      <c r="AU2269" s="14" t="n">
        <f aca="false">SUMIFS(시도_소아과개폐업!$D$5:$D$293,시도_소아과개폐업!$A$5:$A$293,$D2269,시도_소아과개폐업!$B$5:$B$293,$B2269)</f>
        <v>3</v>
      </c>
      <c r="AV2269" s="14" t="n">
        <f aca="false">SUMIFS(시도_소아과개폐업!$F$5:$F$293,시도_소아과개폐업!$A$5:$A$293,$D2269,시도_소아과개폐업!$B$5:$B$293,$B2269)</f>
        <v>0</v>
      </c>
      <c r="AW2269" s="15" t="n">
        <f aca="false">SUMIFS(시도_소아과개폐업!$G$5:$G$293,시도_소아과개폐업!$A$5:$A$293,$D2269,시도_소아과개폐업!$B$5:$B$293,$B2269)</f>
        <v>0.0535714285714286</v>
      </c>
      <c r="AX2269" s="14" t="n">
        <f aca="false">SUMIFS(시도_소아과개폐업!$H$5:$H$293,시도_소아과개폐업!$A$5:$A$293,$D2269,시도_소아과개폐업!$B$5:$B$293,$B2269)</f>
        <v>15</v>
      </c>
      <c r="AY2269" s="14" t="n">
        <f aca="false">SUMIFS(시군구_병원급!$E$5:$E$3668,시군구_병원급!$A$5:$A$3668,$A2269,시군구_병원급!$D$5:$D$3668,$D2269)</f>
        <v>0</v>
      </c>
      <c r="AZ2269" s="14" t="n">
        <f aca="false">SUMIFS(시군구_병원급!$F$5:$F$3668,시군구_병원급!$A$5:$A$3668,$A2269,시군구_병원급!$D$5:$D$3668,$D2269)</f>
        <v>1</v>
      </c>
      <c r="BA2269" s="14" t="n">
        <f aca="false">SUMIFS(시군구_병원급!$G$5:$G$3668,시군구_병원급!$A$5:$A$3668,$A2269,시군구_병원급!$D$5:$D$3668,$D2269)</f>
        <v>2</v>
      </c>
      <c r="BB2269" s="14" t="n">
        <f aca="false">SUMIFS(시군구_병원급!$H$5:$H$3668,시군구_병원급!$A$5:$A$3668,$A2269,시군구_병원급!$D$5:$D$3668,$D2269)</f>
        <v>3</v>
      </c>
      <c r="BC2269" s="16" t="n">
        <f aca="false">K2269+AY2269</f>
        <v>0</v>
      </c>
      <c r="BD2269" s="17" t="n">
        <f aca="false">IF(E2269=0,"",(K2269+AY2269)/E2269*1000)</f>
        <v>0</v>
      </c>
      <c r="BE2269" s="16" t="n">
        <f aca="false">AY2269-SUMIFS(시군구_병원급!$E$5:$E$3668,시군구_병원급!$A$5:$A$3668,$A2269,시군구_병원급!$D$5:$D$3668,$D2269-3)</f>
        <v>0</v>
      </c>
      <c r="BF2269" s="16" t="n">
        <f aca="false">IF(AY2269=0,1,0)</f>
        <v>1</v>
      </c>
      <c r="BG2269" s="16" t="n">
        <f aca="false">IF(K2269+AY2269=0,1,0)</f>
        <v>1</v>
      </c>
      <c r="BH2269" s="16" t="n">
        <f aca="false">AF2269+AG2269+AH2269</f>
        <v>7</v>
      </c>
      <c r="BI2269" s="18" t="n">
        <f aca="false">IF(H2269=0,"",BH2269/H2269)</f>
        <v>0.538461538461538</v>
      </c>
      <c r="BJ2269" s="16" t="n">
        <f aca="false">IF(AP2269="","",AP2269+AN2269)</f>
        <v>0</v>
      </c>
    </row>
    <row r="2270" customFormat="false" ht="15" hidden="false" customHeight="true" outlineLevel="0" collapsed="false">
      <c r="A2270" s="9" t="s">
        <v>471</v>
      </c>
      <c r="B2270" s="10" t="s">
        <v>451</v>
      </c>
      <c r="C2270" s="10" t="s">
        <v>472</v>
      </c>
      <c r="D2270" s="9" t="n">
        <v>2025</v>
      </c>
      <c r="E2270" s="11" t="n">
        <v>586</v>
      </c>
      <c r="F2270" s="11" t="n">
        <v>91</v>
      </c>
      <c r="G2270" s="11" t="n">
        <v>94</v>
      </c>
      <c r="H2270" s="11" t="n">
        <v>11</v>
      </c>
      <c r="I2270" s="11" t="n">
        <v>653</v>
      </c>
      <c r="J2270" s="11" t="n">
        <v>389</v>
      </c>
      <c r="K2270" s="11" t="n">
        <v>0</v>
      </c>
      <c r="L2270" s="12" t="n">
        <v>18.7713310580205</v>
      </c>
      <c r="M2270" s="12" t="n">
        <v>0</v>
      </c>
      <c r="N2270" s="13" t="n">
        <v>0.595712098009188</v>
      </c>
      <c r="O2270" s="13" t="n">
        <v>1.11433447098976</v>
      </c>
      <c r="P2270" s="13" t="n">
        <v>0.160409556313993</v>
      </c>
      <c r="Q2270" s="13" t="n">
        <v>-0.251596424010217</v>
      </c>
      <c r="R2270" s="13" t="n">
        <v>-0.0208333333333334</v>
      </c>
      <c r="S2270" s="11" t="n">
        <v>0</v>
      </c>
      <c r="T2270" s="13" t="n">
        <v>0</v>
      </c>
      <c r="U2270" s="13" t="n">
        <v>0</v>
      </c>
      <c r="V2270" s="11" t="n">
        <v>1</v>
      </c>
      <c r="W2270" s="13"/>
      <c r="X2270" s="11"/>
      <c r="Y2270" s="11"/>
      <c r="Z2270" s="11"/>
      <c r="AA2270" s="11"/>
      <c r="AB2270" s="10" t="s">
        <v>516</v>
      </c>
      <c r="AC2270" s="11" t="n">
        <v>7</v>
      </c>
      <c r="AD2270" s="11" t="n">
        <v>1</v>
      </c>
      <c r="AE2270" s="11" t="n">
        <v>0</v>
      </c>
      <c r="AF2270" s="11" t="n">
        <v>0</v>
      </c>
      <c r="AG2270" s="11" t="n">
        <v>3</v>
      </c>
      <c r="AH2270" s="11" t="n">
        <v>0</v>
      </c>
      <c r="AI2270" s="13" t="n">
        <v>0.636363636363636</v>
      </c>
      <c r="AJ2270" s="13" t="n">
        <v>0.0909090909090909</v>
      </c>
      <c r="AK2270" s="13" t="n">
        <v>0</v>
      </c>
      <c r="AL2270" s="13" t="n">
        <v>0</v>
      </c>
      <c r="AM2270" s="13" t="n">
        <v>0.272727272727273</v>
      </c>
      <c r="AN2270" s="11" t="n">
        <v>0</v>
      </c>
      <c r="AO2270" s="13" t="n">
        <v>0</v>
      </c>
      <c r="AP2270" s="11" t="n">
        <v>0</v>
      </c>
      <c r="AQ2270" s="11" t="n">
        <v>0</v>
      </c>
      <c r="AR2270" s="13" t="n">
        <v>0</v>
      </c>
      <c r="AS2270" s="13" t="n">
        <v>0</v>
      </c>
      <c r="AT2270" s="14" t="n">
        <f aca="false">SUMIFS(시도_소아과개폐업!$C$5:$C$293,시도_소아과개폐업!$A$5:$A$293,$D2270,시도_소아과개폐업!$B$5:$B$293,$B2270)</f>
        <v>3</v>
      </c>
      <c r="AU2270" s="14" t="n">
        <f aca="false">SUMIFS(시도_소아과개폐업!$D$5:$D$293,시도_소아과개폐업!$A$5:$A$293,$D2270,시도_소아과개폐업!$B$5:$B$293,$B2270)</f>
        <v>3</v>
      </c>
      <c r="AV2270" s="14" t="n">
        <f aca="false">SUMIFS(시도_소아과개폐업!$F$5:$F$293,시도_소아과개폐업!$A$5:$A$293,$D2270,시도_소아과개폐업!$B$5:$B$293,$B2270)</f>
        <v>0</v>
      </c>
      <c r="AW2270" s="15" t="n">
        <f aca="false">SUMIFS(시도_소아과개폐업!$G$5:$G$293,시도_소아과개폐업!$A$5:$A$293,$D2270,시도_소아과개폐업!$B$5:$B$293,$B2270)</f>
        <v>0.0535714285714286</v>
      </c>
      <c r="AX2270" s="14" t="n">
        <f aca="false">SUMIFS(시도_소아과개폐업!$H$5:$H$293,시도_소아과개폐업!$A$5:$A$293,$D2270,시도_소아과개폐업!$B$5:$B$293,$B2270)</f>
        <v>15</v>
      </c>
      <c r="AY2270" s="14" t="n">
        <f aca="false">SUMIFS(시군구_병원급!$E$5:$E$3668,시군구_병원급!$A$5:$A$3668,$A2270,시군구_병원급!$D$5:$D$3668,$D2270)</f>
        <v>0</v>
      </c>
      <c r="AZ2270" s="14" t="n">
        <f aca="false">SUMIFS(시군구_병원급!$F$5:$F$3668,시군구_병원급!$A$5:$A$3668,$A2270,시군구_병원급!$D$5:$D$3668,$D2270)</f>
        <v>0</v>
      </c>
      <c r="BA2270" s="14" t="n">
        <f aca="false">SUMIFS(시군구_병원급!$G$5:$G$3668,시군구_병원급!$A$5:$A$3668,$A2270,시군구_병원급!$D$5:$D$3668,$D2270)</f>
        <v>0</v>
      </c>
      <c r="BB2270" s="14" t="n">
        <f aca="false">SUMIFS(시군구_병원급!$H$5:$H$3668,시군구_병원급!$A$5:$A$3668,$A2270,시군구_병원급!$D$5:$D$3668,$D2270)</f>
        <v>2</v>
      </c>
      <c r="BC2270" s="16" t="n">
        <f aca="false">K2270+AY2270</f>
        <v>0</v>
      </c>
      <c r="BD2270" s="17" t="n">
        <f aca="false">IF(E2270=0,"",(K2270+AY2270)/E2270*1000)</f>
        <v>0</v>
      </c>
      <c r="BE2270" s="16" t="n">
        <f aca="false">AY2270-SUMIFS(시군구_병원급!$E$5:$E$3668,시군구_병원급!$A$5:$A$3668,$A2270,시군구_병원급!$D$5:$D$3668,$D2270-3)</f>
        <v>0</v>
      </c>
      <c r="BF2270" s="16" t="n">
        <f aca="false">IF(AY2270=0,1,0)</f>
        <v>1</v>
      </c>
      <c r="BG2270" s="16" t="n">
        <f aca="false">IF(K2270+AY2270=0,1,0)</f>
        <v>1</v>
      </c>
      <c r="BH2270" s="16" t="n">
        <f aca="false">AF2270+AG2270+AH2270</f>
        <v>3</v>
      </c>
      <c r="BI2270" s="18" t="n">
        <f aca="false">IF(H2270=0,"",BH2270/H2270)</f>
        <v>0.272727272727273</v>
      </c>
      <c r="BJ2270" s="16" t="n">
        <f aca="false">IF(AP2270="","",AP2270+AN2270)</f>
        <v>0</v>
      </c>
    </row>
    <row r="2271" customFormat="false" ht="15" hidden="false" customHeight="true" outlineLevel="0" collapsed="false">
      <c r="A2271" s="9" t="s">
        <v>473</v>
      </c>
      <c r="B2271" s="10" t="s">
        <v>451</v>
      </c>
      <c r="C2271" s="10" t="s">
        <v>474</v>
      </c>
      <c r="D2271" s="9" t="n">
        <v>2025</v>
      </c>
      <c r="E2271" s="11" t="n">
        <v>558</v>
      </c>
      <c r="F2271" s="11" t="n">
        <v>65</v>
      </c>
      <c r="G2271" s="11" t="n">
        <v>66</v>
      </c>
      <c r="H2271" s="11" t="n">
        <v>13</v>
      </c>
      <c r="I2271" s="11" t="n">
        <v>1002</v>
      </c>
      <c r="J2271" s="11" t="n">
        <v>362</v>
      </c>
      <c r="K2271" s="11" t="n">
        <v>0</v>
      </c>
      <c r="L2271" s="12" t="n">
        <v>23.2974910394265</v>
      </c>
      <c r="M2271" s="12" t="n">
        <v>0</v>
      </c>
      <c r="N2271" s="13" t="n">
        <v>0.36127744510978</v>
      </c>
      <c r="O2271" s="13" t="n">
        <v>1.79569892473118</v>
      </c>
      <c r="P2271" s="13" t="n">
        <v>0.118279569892473</v>
      </c>
      <c r="Q2271" s="13" t="n">
        <v>-0.253012048192771</v>
      </c>
      <c r="R2271" s="13" t="n">
        <v>-0.266666666666667</v>
      </c>
      <c r="S2271" s="11" t="n">
        <v>0</v>
      </c>
      <c r="T2271" s="13" t="n">
        <v>0</v>
      </c>
      <c r="U2271" s="13" t="n">
        <v>-0.0262390670553936</v>
      </c>
      <c r="V2271" s="11" t="n">
        <v>1</v>
      </c>
      <c r="W2271" s="13"/>
      <c r="X2271" s="11"/>
      <c r="Y2271" s="11"/>
      <c r="Z2271" s="11"/>
      <c r="AA2271" s="11"/>
      <c r="AB2271" s="10" t="s">
        <v>516</v>
      </c>
      <c r="AC2271" s="11" t="n">
        <v>4</v>
      </c>
      <c r="AD2271" s="11" t="n">
        <v>0</v>
      </c>
      <c r="AE2271" s="11" t="n">
        <v>0</v>
      </c>
      <c r="AF2271" s="11" t="n">
        <v>1</v>
      </c>
      <c r="AG2271" s="11" t="n">
        <v>8</v>
      </c>
      <c r="AH2271" s="11" t="n">
        <v>0</v>
      </c>
      <c r="AI2271" s="13" t="n">
        <v>0.307692307692308</v>
      </c>
      <c r="AJ2271" s="13" t="n">
        <v>0</v>
      </c>
      <c r="AK2271" s="13" t="n">
        <v>0</v>
      </c>
      <c r="AL2271" s="13" t="n">
        <v>0.0769230769230769</v>
      </c>
      <c r="AM2271" s="13" t="n">
        <v>0.615384615384615</v>
      </c>
      <c r="AN2271" s="11" t="n">
        <v>0</v>
      </c>
      <c r="AO2271" s="13" t="n">
        <v>0</v>
      </c>
      <c r="AP2271" s="11" t="n">
        <v>0</v>
      </c>
      <c r="AQ2271" s="11" t="n">
        <v>0</v>
      </c>
      <c r="AR2271" s="13" t="n">
        <v>0</v>
      </c>
      <c r="AS2271" s="13" t="n">
        <v>0</v>
      </c>
      <c r="AT2271" s="14" t="n">
        <f aca="false">SUMIFS(시도_소아과개폐업!$C$5:$C$293,시도_소아과개폐업!$A$5:$A$293,$D2271,시도_소아과개폐업!$B$5:$B$293,$B2271)</f>
        <v>3</v>
      </c>
      <c r="AU2271" s="14" t="n">
        <f aca="false">SUMIFS(시도_소아과개폐업!$D$5:$D$293,시도_소아과개폐업!$A$5:$A$293,$D2271,시도_소아과개폐업!$B$5:$B$293,$B2271)</f>
        <v>3</v>
      </c>
      <c r="AV2271" s="14" t="n">
        <f aca="false">SUMIFS(시도_소아과개폐업!$F$5:$F$293,시도_소아과개폐업!$A$5:$A$293,$D2271,시도_소아과개폐업!$B$5:$B$293,$B2271)</f>
        <v>0</v>
      </c>
      <c r="AW2271" s="15" t="n">
        <f aca="false">SUMIFS(시도_소아과개폐업!$G$5:$G$293,시도_소아과개폐업!$A$5:$A$293,$D2271,시도_소아과개폐업!$B$5:$B$293,$B2271)</f>
        <v>0.0535714285714286</v>
      </c>
      <c r="AX2271" s="14" t="n">
        <f aca="false">SUMIFS(시도_소아과개폐업!$H$5:$H$293,시도_소아과개폐업!$A$5:$A$293,$D2271,시도_소아과개폐업!$B$5:$B$293,$B2271)</f>
        <v>15</v>
      </c>
      <c r="AY2271" s="14" t="n">
        <f aca="false">SUMIFS(시군구_병원급!$E$5:$E$3668,시군구_병원급!$A$5:$A$3668,$A2271,시군구_병원급!$D$5:$D$3668,$D2271)</f>
        <v>0</v>
      </c>
      <c r="AZ2271" s="14" t="n">
        <f aca="false">SUMIFS(시군구_병원급!$F$5:$F$3668,시군구_병원급!$A$5:$A$3668,$A2271,시군구_병원급!$D$5:$D$3668,$D2271)</f>
        <v>0</v>
      </c>
      <c r="BA2271" s="14" t="n">
        <f aca="false">SUMIFS(시군구_병원급!$G$5:$G$3668,시군구_병원급!$A$5:$A$3668,$A2271,시군구_병원급!$D$5:$D$3668,$D2271)</f>
        <v>2</v>
      </c>
      <c r="BB2271" s="14" t="n">
        <f aca="false">SUMIFS(시군구_병원급!$H$5:$H$3668,시군구_병원급!$A$5:$A$3668,$A2271,시군구_병원급!$D$5:$D$3668,$D2271)</f>
        <v>2</v>
      </c>
      <c r="BC2271" s="16" t="n">
        <f aca="false">K2271+AY2271</f>
        <v>0</v>
      </c>
      <c r="BD2271" s="17" t="n">
        <f aca="false">IF(E2271=0,"",(K2271+AY2271)/E2271*1000)</f>
        <v>0</v>
      </c>
      <c r="BE2271" s="16" t="n">
        <f aca="false">AY2271-SUMIFS(시군구_병원급!$E$5:$E$3668,시군구_병원급!$A$5:$A$3668,$A2271,시군구_병원급!$D$5:$D$3668,$D2271-3)</f>
        <v>0</v>
      </c>
      <c r="BF2271" s="16" t="n">
        <f aca="false">IF(AY2271=0,1,0)</f>
        <v>1</v>
      </c>
      <c r="BG2271" s="16" t="n">
        <f aca="false">IF(K2271+AY2271=0,1,0)</f>
        <v>1</v>
      </c>
      <c r="BH2271" s="16" t="n">
        <f aca="false">AF2271+AG2271+AH2271</f>
        <v>9</v>
      </c>
      <c r="BI2271" s="18" t="n">
        <f aca="false">IF(H2271=0,"",BH2271/H2271)</f>
        <v>0.692307692307692</v>
      </c>
      <c r="BJ2271" s="16" t="n">
        <f aca="false">IF(AP2271="","",AP2271+AN2271)</f>
        <v>0</v>
      </c>
    </row>
    <row r="2272" customFormat="false" ht="15" hidden="false" customHeight="true" outlineLevel="0" collapsed="false">
      <c r="A2272" s="9" t="s">
        <v>475</v>
      </c>
      <c r="B2272" s="10" t="s">
        <v>451</v>
      </c>
      <c r="C2272" s="10" t="s">
        <v>476</v>
      </c>
      <c r="D2272" s="9" t="n">
        <v>2025</v>
      </c>
      <c r="E2272" s="11" t="n">
        <v>1258</v>
      </c>
      <c r="F2272" s="11" t="n">
        <v>174</v>
      </c>
      <c r="G2272" s="11" t="n">
        <v>180</v>
      </c>
      <c r="H2272" s="11" t="n">
        <v>22</v>
      </c>
      <c r="I2272" s="11" t="n">
        <v>1333</v>
      </c>
      <c r="J2272" s="11" t="n">
        <v>829</v>
      </c>
      <c r="K2272" s="11" t="n">
        <v>0</v>
      </c>
      <c r="L2272" s="12" t="n">
        <v>17.4880763116057</v>
      </c>
      <c r="M2272" s="12" t="n">
        <v>0</v>
      </c>
      <c r="N2272" s="13" t="n">
        <v>0.621905476369092</v>
      </c>
      <c r="O2272" s="13" t="n">
        <v>1.05961844197138</v>
      </c>
      <c r="P2272" s="13" t="n">
        <v>0.14308426073132</v>
      </c>
      <c r="Q2272" s="13" t="n">
        <v>-0.270724637681159</v>
      </c>
      <c r="R2272" s="13" t="n">
        <v>-0.328358208955224</v>
      </c>
      <c r="S2272" s="11" t="n">
        <v>0</v>
      </c>
      <c r="T2272" s="13" t="n">
        <v>0</v>
      </c>
      <c r="U2272" s="13" t="n">
        <v>-0.0552799433026222</v>
      </c>
      <c r="V2272" s="11" t="n">
        <v>1</v>
      </c>
      <c r="W2272" s="13"/>
      <c r="X2272" s="11"/>
      <c r="Y2272" s="11"/>
      <c r="Z2272" s="11"/>
      <c r="AA2272" s="11"/>
      <c r="AB2272" s="10" t="s">
        <v>516</v>
      </c>
      <c r="AC2272" s="11" t="n">
        <v>2</v>
      </c>
      <c r="AD2272" s="11" t="n">
        <v>10</v>
      </c>
      <c r="AE2272" s="11" t="n">
        <v>2</v>
      </c>
      <c r="AF2272" s="11" t="n">
        <v>4</v>
      </c>
      <c r="AG2272" s="11" t="n">
        <v>4</v>
      </c>
      <c r="AH2272" s="11" t="n">
        <v>0</v>
      </c>
      <c r="AI2272" s="13" t="n">
        <v>0.0909090909090909</v>
      </c>
      <c r="AJ2272" s="13" t="n">
        <v>0.454545454545455</v>
      </c>
      <c r="AK2272" s="13" t="n">
        <v>0.0909090909090909</v>
      </c>
      <c r="AL2272" s="13" t="n">
        <v>0.181818181818182</v>
      </c>
      <c r="AM2272" s="13" t="n">
        <v>0.181818181818182</v>
      </c>
      <c r="AN2272" s="11" t="n">
        <v>0</v>
      </c>
      <c r="AO2272" s="13" t="n">
        <v>0</v>
      </c>
      <c r="AP2272" s="11" t="n">
        <v>1</v>
      </c>
      <c r="AQ2272" s="11" t="n">
        <v>0</v>
      </c>
      <c r="AR2272" s="13" t="n">
        <v>0.0434782608695652</v>
      </c>
      <c r="AS2272" s="13" t="n">
        <v>0</v>
      </c>
      <c r="AT2272" s="14" t="n">
        <f aca="false">SUMIFS(시도_소아과개폐업!$C$5:$C$293,시도_소아과개폐업!$A$5:$A$293,$D2272,시도_소아과개폐업!$B$5:$B$293,$B2272)</f>
        <v>3</v>
      </c>
      <c r="AU2272" s="14" t="n">
        <f aca="false">SUMIFS(시도_소아과개폐업!$D$5:$D$293,시도_소아과개폐업!$A$5:$A$293,$D2272,시도_소아과개폐업!$B$5:$B$293,$B2272)</f>
        <v>3</v>
      </c>
      <c r="AV2272" s="14" t="n">
        <f aca="false">SUMIFS(시도_소아과개폐업!$F$5:$F$293,시도_소아과개폐업!$A$5:$A$293,$D2272,시도_소아과개폐업!$B$5:$B$293,$B2272)</f>
        <v>0</v>
      </c>
      <c r="AW2272" s="15" t="n">
        <f aca="false">SUMIFS(시도_소아과개폐업!$G$5:$G$293,시도_소아과개폐업!$A$5:$A$293,$D2272,시도_소아과개폐업!$B$5:$B$293,$B2272)</f>
        <v>0.0535714285714286</v>
      </c>
      <c r="AX2272" s="14" t="n">
        <f aca="false">SUMIFS(시도_소아과개폐업!$H$5:$H$293,시도_소아과개폐업!$A$5:$A$293,$D2272,시도_소아과개폐업!$B$5:$B$293,$B2272)</f>
        <v>15</v>
      </c>
      <c r="AY2272" s="14" t="n">
        <f aca="false">SUMIFS(시군구_병원급!$E$5:$E$3668,시군구_병원급!$A$5:$A$3668,$A2272,시군구_병원급!$D$5:$D$3668,$D2272)</f>
        <v>0</v>
      </c>
      <c r="AZ2272" s="14" t="n">
        <f aca="false">SUMIFS(시군구_병원급!$F$5:$F$3668,시군구_병원급!$A$5:$A$3668,$A2272,시군구_병원급!$D$5:$D$3668,$D2272)</f>
        <v>0</v>
      </c>
      <c r="BA2272" s="14" t="n">
        <f aca="false">SUMIFS(시군구_병원급!$G$5:$G$3668,시군구_병원급!$A$5:$A$3668,$A2272,시군구_병원급!$D$5:$D$3668,$D2272)</f>
        <v>1</v>
      </c>
      <c r="BB2272" s="14" t="n">
        <f aca="false">SUMIFS(시군구_병원급!$H$5:$H$3668,시군구_병원급!$A$5:$A$3668,$A2272,시군구_병원급!$D$5:$D$3668,$D2272)</f>
        <v>2</v>
      </c>
      <c r="BC2272" s="16" t="n">
        <f aca="false">K2272+AY2272</f>
        <v>0</v>
      </c>
      <c r="BD2272" s="17" t="n">
        <f aca="false">IF(E2272=0,"",(K2272+AY2272)/E2272*1000)</f>
        <v>0</v>
      </c>
      <c r="BE2272" s="16" t="n">
        <f aca="false">AY2272-SUMIFS(시군구_병원급!$E$5:$E$3668,시군구_병원급!$A$5:$A$3668,$A2272,시군구_병원급!$D$5:$D$3668,$D2272-3)</f>
        <v>0</v>
      </c>
      <c r="BF2272" s="16" t="n">
        <f aca="false">IF(AY2272=0,1,0)</f>
        <v>1</v>
      </c>
      <c r="BG2272" s="16" t="n">
        <f aca="false">IF(K2272+AY2272=0,1,0)</f>
        <v>1</v>
      </c>
      <c r="BH2272" s="16" t="n">
        <f aca="false">AF2272+AG2272+AH2272</f>
        <v>8</v>
      </c>
      <c r="BI2272" s="18" t="n">
        <f aca="false">IF(H2272=0,"",BH2272/H2272)</f>
        <v>0.363636363636364</v>
      </c>
      <c r="BJ2272" s="16" t="n">
        <f aca="false">IF(AP2272="","",AP2272+AN2272)</f>
        <v>1</v>
      </c>
    </row>
    <row r="2273" customFormat="false" ht="15" hidden="false" customHeight="true" outlineLevel="0" collapsed="false">
      <c r="A2273" s="9" t="s">
        <v>477</v>
      </c>
      <c r="B2273" s="10" t="s">
        <v>451</v>
      </c>
      <c r="C2273" s="10" t="s">
        <v>478</v>
      </c>
      <c r="D2273" s="9" t="n">
        <v>2025</v>
      </c>
      <c r="E2273" s="11" t="n">
        <v>663</v>
      </c>
      <c r="F2273" s="11" t="n">
        <v>109</v>
      </c>
      <c r="G2273" s="11" t="n">
        <v>121</v>
      </c>
      <c r="H2273" s="11" t="n">
        <v>14</v>
      </c>
      <c r="I2273" s="11" t="n">
        <v>619</v>
      </c>
      <c r="J2273" s="11" t="n">
        <v>395</v>
      </c>
      <c r="K2273" s="11" t="n">
        <v>0</v>
      </c>
      <c r="L2273" s="12" t="n">
        <v>21.1161387631976</v>
      </c>
      <c r="M2273" s="12" t="n">
        <v>0</v>
      </c>
      <c r="N2273" s="13" t="n">
        <v>0.638126009693053</v>
      </c>
      <c r="O2273" s="13" t="n">
        <v>0.933634992458522</v>
      </c>
      <c r="P2273" s="13" t="n">
        <v>0.182503770739065</v>
      </c>
      <c r="Q2273" s="13" t="n">
        <v>-0.228172293364377</v>
      </c>
      <c r="R2273" s="13" t="n">
        <v>-0.219354838709677</v>
      </c>
      <c r="S2273" s="11" t="n">
        <v>0</v>
      </c>
      <c r="T2273" s="13" t="n">
        <v>-0.125</v>
      </c>
      <c r="U2273" s="13" t="n">
        <v>-0.123229461756374</v>
      </c>
      <c r="V2273" s="11" t="n">
        <v>1</v>
      </c>
      <c r="W2273" s="13"/>
      <c r="X2273" s="11"/>
      <c r="Y2273" s="11"/>
      <c r="Z2273" s="11"/>
      <c r="AA2273" s="11"/>
      <c r="AB2273" s="10" t="s">
        <v>516</v>
      </c>
      <c r="AC2273" s="11" t="n">
        <v>6</v>
      </c>
      <c r="AD2273" s="11" t="n">
        <v>1</v>
      </c>
      <c r="AE2273" s="11" t="n">
        <v>1</v>
      </c>
      <c r="AF2273" s="11" t="n">
        <v>4</v>
      </c>
      <c r="AG2273" s="11" t="n">
        <v>2</v>
      </c>
      <c r="AH2273" s="11" t="n">
        <v>0</v>
      </c>
      <c r="AI2273" s="13" t="n">
        <v>0.428571428571429</v>
      </c>
      <c r="AJ2273" s="13" t="n">
        <v>0.0714285714285714</v>
      </c>
      <c r="AK2273" s="13" t="n">
        <v>0.0714285714285714</v>
      </c>
      <c r="AL2273" s="13" t="n">
        <v>0.285714285714286</v>
      </c>
      <c r="AM2273" s="13" t="n">
        <v>0.142857142857143</v>
      </c>
      <c r="AN2273" s="11" t="n">
        <v>1</v>
      </c>
      <c r="AO2273" s="13" t="n">
        <v>0.0666666666666667</v>
      </c>
      <c r="AP2273" s="11" t="n">
        <v>2</v>
      </c>
      <c r="AQ2273" s="11" t="n">
        <v>1</v>
      </c>
      <c r="AR2273" s="13" t="n">
        <v>0.125</v>
      </c>
      <c r="AS2273" s="13" t="n">
        <v>0.0625</v>
      </c>
      <c r="AT2273" s="14" t="n">
        <f aca="false">SUMIFS(시도_소아과개폐업!$C$5:$C$293,시도_소아과개폐업!$A$5:$A$293,$D2273,시도_소아과개폐업!$B$5:$B$293,$B2273)</f>
        <v>3</v>
      </c>
      <c r="AU2273" s="14" t="n">
        <f aca="false">SUMIFS(시도_소아과개폐업!$D$5:$D$293,시도_소아과개폐업!$A$5:$A$293,$D2273,시도_소아과개폐업!$B$5:$B$293,$B2273)</f>
        <v>3</v>
      </c>
      <c r="AV2273" s="14" t="n">
        <f aca="false">SUMIFS(시도_소아과개폐업!$F$5:$F$293,시도_소아과개폐업!$A$5:$A$293,$D2273,시도_소아과개폐업!$B$5:$B$293,$B2273)</f>
        <v>0</v>
      </c>
      <c r="AW2273" s="15" t="n">
        <f aca="false">SUMIFS(시도_소아과개폐업!$G$5:$G$293,시도_소아과개폐업!$A$5:$A$293,$D2273,시도_소아과개폐업!$B$5:$B$293,$B2273)</f>
        <v>0.0535714285714286</v>
      </c>
      <c r="AX2273" s="14" t="n">
        <f aca="false">SUMIFS(시도_소아과개폐업!$H$5:$H$293,시도_소아과개폐업!$A$5:$A$293,$D2273,시도_소아과개폐업!$B$5:$B$293,$B2273)</f>
        <v>15</v>
      </c>
      <c r="AY2273" s="14" t="n">
        <f aca="false">SUMIFS(시군구_병원급!$E$5:$E$3668,시군구_병원급!$A$5:$A$3668,$A2273,시군구_병원급!$D$5:$D$3668,$D2273)</f>
        <v>0</v>
      </c>
      <c r="AZ2273" s="14" t="n">
        <f aca="false">SUMIFS(시군구_병원급!$F$5:$F$3668,시군구_병원급!$A$5:$A$3668,$A2273,시군구_병원급!$D$5:$D$3668,$D2273)</f>
        <v>0</v>
      </c>
      <c r="BA2273" s="14" t="n">
        <f aca="false">SUMIFS(시군구_병원급!$G$5:$G$3668,시군구_병원급!$A$5:$A$3668,$A2273,시군구_병원급!$D$5:$D$3668,$D2273)</f>
        <v>0</v>
      </c>
      <c r="BB2273" s="14" t="n">
        <f aca="false">SUMIFS(시군구_병원급!$H$5:$H$3668,시군구_병원급!$A$5:$A$3668,$A2273,시군구_병원급!$D$5:$D$3668,$D2273)</f>
        <v>0</v>
      </c>
      <c r="BC2273" s="16" t="n">
        <f aca="false">K2273+AY2273</f>
        <v>0</v>
      </c>
      <c r="BD2273" s="17" t="n">
        <f aca="false">IF(E2273=0,"",(K2273+AY2273)/E2273*1000)</f>
        <v>0</v>
      </c>
      <c r="BE2273" s="16" t="n">
        <f aca="false">AY2273-SUMIFS(시군구_병원급!$E$5:$E$3668,시군구_병원급!$A$5:$A$3668,$A2273,시군구_병원급!$D$5:$D$3668,$D2273-3)</f>
        <v>0</v>
      </c>
      <c r="BF2273" s="16" t="n">
        <f aca="false">IF(AY2273=0,1,0)</f>
        <v>1</v>
      </c>
      <c r="BG2273" s="16" t="n">
        <f aca="false">IF(K2273+AY2273=0,1,0)</f>
        <v>1</v>
      </c>
      <c r="BH2273" s="16" t="n">
        <f aca="false">AF2273+AG2273+AH2273</f>
        <v>6</v>
      </c>
      <c r="BI2273" s="18" t="n">
        <f aca="false">IF(H2273=0,"",BH2273/H2273)</f>
        <v>0.428571428571429</v>
      </c>
      <c r="BJ2273" s="16" t="n">
        <f aca="false">IF(AP2273="","",AP2273+AN2273)</f>
        <v>3</v>
      </c>
    </row>
    <row r="2274" customFormat="false" ht="15" hidden="false" customHeight="true" outlineLevel="0" collapsed="false">
      <c r="A2274" s="9" t="s">
        <v>479</v>
      </c>
      <c r="B2274" s="10" t="s">
        <v>451</v>
      </c>
      <c r="C2274" s="10" t="s">
        <v>480</v>
      </c>
      <c r="D2274" s="9" t="n">
        <v>2025</v>
      </c>
      <c r="E2274" s="11" t="n">
        <v>665</v>
      </c>
      <c r="F2274" s="11" t="n">
        <v>110</v>
      </c>
      <c r="G2274" s="11" t="n">
        <v>111</v>
      </c>
      <c r="H2274" s="11" t="n">
        <v>11</v>
      </c>
      <c r="I2274" s="11" t="n">
        <v>638</v>
      </c>
      <c r="J2274" s="11" t="n">
        <v>467</v>
      </c>
      <c r="K2274" s="11" t="n">
        <v>1</v>
      </c>
      <c r="L2274" s="12" t="n">
        <v>16.5413533834587</v>
      </c>
      <c r="M2274" s="12" t="n">
        <v>1.50375939849624</v>
      </c>
      <c r="N2274" s="13" t="n">
        <v>0.731974921630094</v>
      </c>
      <c r="O2274" s="13" t="n">
        <v>0.959398496240602</v>
      </c>
      <c r="P2274" s="13" t="n">
        <v>0.166917293233083</v>
      </c>
      <c r="Q2274" s="13" t="n">
        <v>-0.261111111111111</v>
      </c>
      <c r="R2274" s="13" t="n">
        <v>-0.25</v>
      </c>
      <c r="S2274" s="11" t="n">
        <v>1</v>
      </c>
      <c r="T2274" s="13" t="n">
        <v>0</v>
      </c>
      <c r="U2274" s="13" t="n">
        <v>-0.0139103554868625</v>
      </c>
      <c r="V2274" s="11" t="n">
        <v>0</v>
      </c>
      <c r="W2274" s="13"/>
      <c r="X2274" s="11"/>
      <c r="Y2274" s="11"/>
      <c r="Z2274" s="11"/>
      <c r="AA2274" s="11"/>
      <c r="AB2274" s="10" t="s">
        <v>516</v>
      </c>
      <c r="AC2274" s="11" t="n">
        <v>3</v>
      </c>
      <c r="AD2274" s="11" t="n">
        <v>0</v>
      </c>
      <c r="AE2274" s="11" t="n">
        <v>0</v>
      </c>
      <c r="AF2274" s="11" t="n">
        <v>2</v>
      </c>
      <c r="AG2274" s="11" t="n">
        <v>6</v>
      </c>
      <c r="AH2274" s="11" t="n">
        <v>0</v>
      </c>
      <c r="AI2274" s="13" t="n">
        <v>0.272727272727273</v>
      </c>
      <c r="AJ2274" s="13" t="n">
        <v>0</v>
      </c>
      <c r="AK2274" s="13" t="n">
        <v>0</v>
      </c>
      <c r="AL2274" s="13" t="n">
        <v>0.181818181818182</v>
      </c>
      <c r="AM2274" s="13" t="n">
        <v>0.545454545454545</v>
      </c>
      <c r="AN2274" s="11" t="n">
        <v>1</v>
      </c>
      <c r="AO2274" s="13" t="n">
        <v>0.0833333333333333</v>
      </c>
      <c r="AP2274" s="11" t="n">
        <v>1</v>
      </c>
      <c r="AQ2274" s="11" t="n">
        <v>0</v>
      </c>
      <c r="AR2274" s="13" t="n">
        <v>0.0769230769230769</v>
      </c>
      <c r="AS2274" s="13" t="n">
        <v>0</v>
      </c>
      <c r="AT2274" s="14" t="n">
        <f aca="false">SUMIFS(시도_소아과개폐업!$C$5:$C$293,시도_소아과개폐업!$A$5:$A$293,$D2274,시도_소아과개폐업!$B$5:$B$293,$B2274)</f>
        <v>3</v>
      </c>
      <c r="AU2274" s="14" t="n">
        <f aca="false">SUMIFS(시도_소아과개폐업!$D$5:$D$293,시도_소아과개폐업!$A$5:$A$293,$D2274,시도_소아과개폐업!$B$5:$B$293,$B2274)</f>
        <v>3</v>
      </c>
      <c r="AV2274" s="14" t="n">
        <f aca="false">SUMIFS(시도_소아과개폐업!$F$5:$F$293,시도_소아과개폐업!$A$5:$A$293,$D2274,시도_소아과개폐업!$B$5:$B$293,$B2274)</f>
        <v>0</v>
      </c>
      <c r="AW2274" s="15" t="n">
        <f aca="false">SUMIFS(시도_소아과개폐업!$G$5:$G$293,시도_소아과개폐업!$A$5:$A$293,$D2274,시도_소아과개폐업!$B$5:$B$293,$B2274)</f>
        <v>0.0535714285714286</v>
      </c>
      <c r="AX2274" s="14" t="n">
        <f aca="false">SUMIFS(시도_소아과개폐업!$H$5:$H$293,시도_소아과개폐업!$A$5:$A$293,$D2274,시도_소아과개폐업!$B$5:$B$293,$B2274)</f>
        <v>15</v>
      </c>
      <c r="AY2274" s="14" t="n">
        <f aca="false">SUMIFS(시군구_병원급!$E$5:$E$3668,시군구_병원급!$A$5:$A$3668,$A2274,시군구_병원급!$D$5:$D$3668,$D2274)</f>
        <v>0</v>
      </c>
      <c r="AZ2274" s="14" t="n">
        <f aca="false">SUMIFS(시군구_병원급!$F$5:$F$3668,시군구_병원급!$A$5:$A$3668,$A2274,시군구_병원급!$D$5:$D$3668,$D2274)</f>
        <v>0</v>
      </c>
      <c r="BA2274" s="14" t="n">
        <f aca="false">SUMIFS(시군구_병원급!$G$5:$G$3668,시군구_병원급!$A$5:$A$3668,$A2274,시군구_병원급!$D$5:$D$3668,$D2274)</f>
        <v>3</v>
      </c>
      <c r="BB2274" s="14" t="n">
        <f aca="false">SUMIFS(시군구_병원급!$H$5:$H$3668,시군구_병원급!$A$5:$A$3668,$A2274,시군구_병원급!$D$5:$D$3668,$D2274)</f>
        <v>3</v>
      </c>
      <c r="BC2274" s="16" t="n">
        <f aca="false">K2274+AY2274</f>
        <v>1</v>
      </c>
      <c r="BD2274" s="17" t="n">
        <f aca="false">IF(E2274=0,"",(K2274+AY2274)/E2274*1000)</f>
        <v>1.50375939849624</v>
      </c>
      <c r="BE2274" s="16" t="n">
        <f aca="false">AY2274-SUMIFS(시군구_병원급!$E$5:$E$3668,시군구_병원급!$A$5:$A$3668,$A2274,시군구_병원급!$D$5:$D$3668,$D2274-3)</f>
        <v>0</v>
      </c>
      <c r="BF2274" s="16" t="n">
        <f aca="false">IF(AY2274=0,1,0)</f>
        <v>1</v>
      </c>
      <c r="BG2274" s="16" t="n">
        <f aca="false">IF(K2274+AY2274=0,1,0)</f>
        <v>0</v>
      </c>
      <c r="BH2274" s="16" t="n">
        <f aca="false">AF2274+AG2274+AH2274</f>
        <v>8</v>
      </c>
      <c r="BI2274" s="18" t="n">
        <f aca="false">IF(H2274=0,"",BH2274/H2274)</f>
        <v>0.727272727272727</v>
      </c>
      <c r="BJ2274" s="16" t="n">
        <f aca="false">IF(AP2274="","",AP2274+AN2274)</f>
        <v>2</v>
      </c>
    </row>
    <row r="2275" customFormat="false" ht="15" hidden="false" customHeight="true" outlineLevel="0" collapsed="false">
      <c r="A2275" s="9" t="s">
        <v>481</v>
      </c>
      <c r="B2275" s="10" t="s">
        <v>451</v>
      </c>
      <c r="C2275" s="10" t="s">
        <v>482</v>
      </c>
      <c r="D2275" s="9" t="n">
        <v>2025</v>
      </c>
      <c r="E2275" s="11" t="n">
        <v>1085</v>
      </c>
      <c r="F2275" s="11" t="n">
        <v>174</v>
      </c>
      <c r="G2275" s="11" t="n">
        <v>178</v>
      </c>
      <c r="H2275" s="11" t="n">
        <v>22</v>
      </c>
      <c r="I2275" s="11" t="n">
        <v>1116</v>
      </c>
      <c r="J2275" s="11" t="n">
        <v>734</v>
      </c>
      <c r="K2275" s="11" t="n">
        <v>0</v>
      </c>
      <c r="L2275" s="12" t="n">
        <v>20.2764976958525</v>
      </c>
      <c r="M2275" s="12" t="n">
        <v>0</v>
      </c>
      <c r="N2275" s="13" t="n">
        <v>0.657706093189964</v>
      </c>
      <c r="O2275" s="13" t="n">
        <v>1.02857142857143</v>
      </c>
      <c r="P2275" s="13" t="n">
        <v>0.164055299539171</v>
      </c>
      <c r="Q2275" s="13" t="n">
        <v>-0.235915492957747</v>
      </c>
      <c r="R2275" s="13" t="n">
        <v>-0.156398104265403</v>
      </c>
      <c r="S2275" s="11" t="n">
        <v>0</v>
      </c>
      <c r="T2275" s="13" t="n">
        <v>0</v>
      </c>
      <c r="U2275" s="13" t="n">
        <v>0</v>
      </c>
      <c r="V2275" s="11" t="n">
        <v>1</v>
      </c>
      <c r="W2275" s="13"/>
      <c r="X2275" s="11"/>
      <c r="Y2275" s="11"/>
      <c r="Z2275" s="11"/>
      <c r="AA2275" s="11"/>
      <c r="AB2275" s="10" t="s">
        <v>516</v>
      </c>
      <c r="AC2275" s="11" t="n">
        <v>5</v>
      </c>
      <c r="AD2275" s="11" t="n">
        <v>4</v>
      </c>
      <c r="AE2275" s="11" t="n">
        <v>2</v>
      </c>
      <c r="AF2275" s="11" t="n">
        <v>6</v>
      </c>
      <c r="AG2275" s="11" t="n">
        <v>5</v>
      </c>
      <c r="AH2275" s="11" t="n">
        <v>0</v>
      </c>
      <c r="AI2275" s="13" t="n">
        <v>0.227272727272727</v>
      </c>
      <c r="AJ2275" s="13" t="n">
        <v>0.181818181818182</v>
      </c>
      <c r="AK2275" s="13" t="n">
        <v>0.0909090909090909</v>
      </c>
      <c r="AL2275" s="13" t="n">
        <v>0.272727272727273</v>
      </c>
      <c r="AM2275" s="13" t="n">
        <v>0.227272727272727</v>
      </c>
      <c r="AN2275" s="11" t="n">
        <v>0</v>
      </c>
      <c r="AO2275" s="13" t="n">
        <v>0</v>
      </c>
      <c r="AP2275" s="11" t="n">
        <v>0</v>
      </c>
      <c r="AQ2275" s="11" t="n">
        <v>0</v>
      </c>
      <c r="AR2275" s="13" t="n">
        <v>0</v>
      </c>
      <c r="AS2275" s="13" t="n">
        <v>0</v>
      </c>
      <c r="AT2275" s="14" t="n">
        <f aca="false">SUMIFS(시도_소아과개폐업!$C$5:$C$293,시도_소아과개폐업!$A$5:$A$293,$D2275,시도_소아과개폐업!$B$5:$B$293,$B2275)</f>
        <v>3</v>
      </c>
      <c r="AU2275" s="14" t="n">
        <f aca="false">SUMIFS(시도_소아과개폐업!$D$5:$D$293,시도_소아과개폐업!$A$5:$A$293,$D2275,시도_소아과개폐업!$B$5:$B$293,$B2275)</f>
        <v>3</v>
      </c>
      <c r="AV2275" s="14" t="n">
        <f aca="false">SUMIFS(시도_소아과개폐업!$F$5:$F$293,시도_소아과개폐업!$A$5:$A$293,$D2275,시도_소아과개폐업!$B$5:$B$293,$B2275)</f>
        <v>0</v>
      </c>
      <c r="AW2275" s="15" t="n">
        <f aca="false">SUMIFS(시도_소아과개폐업!$G$5:$G$293,시도_소아과개폐업!$A$5:$A$293,$D2275,시도_소아과개폐업!$B$5:$B$293,$B2275)</f>
        <v>0.0535714285714286</v>
      </c>
      <c r="AX2275" s="14" t="n">
        <f aca="false">SUMIFS(시도_소아과개폐업!$H$5:$H$293,시도_소아과개폐업!$A$5:$A$293,$D2275,시도_소아과개폐업!$B$5:$B$293,$B2275)</f>
        <v>15</v>
      </c>
      <c r="AY2275" s="14" t="n">
        <f aca="false">SUMIFS(시군구_병원급!$E$5:$E$3668,시군구_병원급!$A$5:$A$3668,$A2275,시군구_병원급!$D$5:$D$3668,$D2275)</f>
        <v>0</v>
      </c>
      <c r="AZ2275" s="14" t="n">
        <f aca="false">SUMIFS(시군구_병원급!$F$5:$F$3668,시군구_병원급!$A$5:$A$3668,$A2275,시군구_병원급!$D$5:$D$3668,$D2275)</f>
        <v>0</v>
      </c>
      <c r="BA2275" s="14" t="n">
        <f aca="false">SUMIFS(시군구_병원급!$G$5:$G$3668,시군구_병원급!$A$5:$A$3668,$A2275,시군구_병원급!$D$5:$D$3668,$D2275)</f>
        <v>1</v>
      </c>
      <c r="BB2275" s="14" t="n">
        <f aca="false">SUMIFS(시군구_병원급!$H$5:$H$3668,시군구_병원급!$A$5:$A$3668,$A2275,시군구_병원급!$D$5:$D$3668,$D2275)</f>
        <v>2</v>
      </c>
      <c r="BC2275" s="16" t="n">
        <f aca="false">K2275+AY2275</f>
        <v>0</v>
      </c>
      <c r="BD2275" s="17" t="n">
        <f aca="false">IF(E2275=0,"",(K2275+AY2275)/E2275*1000)</f>
        <v>0</v>
      </c>
      <c r="BE2275" s="16" t="n">
        <f aca="false">AY2275-SUMIFS(시군구_병원급!$E$5:$E$3668,시군구_병원급!$A$5:$A$3668,$A2275,시군구_병원급!$D$5:$D$3668,$D2275-3)</f>
        <v>0</v>
      </c>
      <c r="BF2275" s="16" t="n">
        <f aca="false">IF(AY2275=0,1,0)</f>
        <v>1</v>
      </c>
      <c r="BG2275" s="16" t="n">
        <f aca="false">IF(K2275+AY2275=0,1,0)</f>
        <v>1</v>
      </c>
      <c r="BH2275" s="16" t="n">
        <f aca="false">AF2275+AG2275+AH2275</f>
        <v>11</v>
      </c>
      <c r="BI2275" s="18" t="n">
        <f aca="false">IF(H2275=0,"",BH2275/H2275)</f>
        <v>0.5</v>
      </c>
      <c r="BJ2275" s="16" t="n">
        <f aca="false">IF(AP2275="","",AP2275+AN2275)</f>
        <v>0</v>
      </c>
    </row>
    <row r="2276" customFormat="false" ht="15" hidden="false" customHeight="true" outlineLevel="0" collapsed="false">
      <c r="A2276" s="9" t="s">
        <v>483</v>
      </c>
      <c r="B2276" s="10" t="s">
        <v>451</v>
      </c>
      <c r="C2276" s="10" t="s">
        <v>432</v>
      </c>
      <c r="D2276" s="9" t="n">
        <v>2025</v>
      </c>
      <c r="E2276" s="11" t="n">
        <v>658</v>
      </c>
      <c r="F2276" s="11" t="n">
        <v>126</v>
      </c>
      <c r="G2276" s="11" t="n">
        <v>122</v>
      </c>
      <c r="H2276" s="11" t="n">
        <v>9</v>
      </c>
      <c r="I2276" s="11" t="n">
        <v>575</v>
      </c>
      <c r="J2276" s="11" t="n">
        <v>430</v>
      </c>
      <c r="K2276" s="11" t="n">
        <v>0</v>
      </c>
      <c r="L2276" s="12" t="n">
        <v>13.677811550152</v>
      </c>
      <c r="M2276" s="12" t="n">
        <v>0</v>
      </c>
      <c r="N2276" s="13" t="n">
        <v>0.747826086956522</v>
      </c>
      <c r="O2276" s="13" t="n">
        <v>0.873860182370821</v>
      </c>
      <c r="P2276" s="13" t="n">
        <v>0.185410334346505</v>
      </c>
      <c r="Q2276" s="13" t="n">
        <v>-0.0266272189349113</v>
      </c>
      <c r="R2276" s="13" t="n">
        <v>0.119266055045872</v>
      </c>
      <c r="S2276" s="11" t="n">
        <v>0</v>
      </c>
      <c r="T2276" s="13" t="n">
        <v>0.125</v>
      </c>
      <c r="U2276" s="13" t="n">
        <v>0.154618473895582</v>
      </c>
      <c r="V2276" s="11" t="n">
        <v>1</v>
      </c>
      <c r="W2276" s="13"/>
      <c r="X2276" s="11"/>
      <c r="Y2276" s="11"/>
      <c r="Z2276" s="11"/>
      <c r="AA2276" s="11"/>
      <c r="AB2276" s="10" t="s">
        <v>516</v>
      </c>
      <c r="AC2276" s="11" t="n">
        <v>6</v>
      </c>
      <c r="AD2276" s="11" t="n">
        <v>2</v>
      </c>
      <c r="AE2276" s="11" t="n">
        <v>0</v>
      </c>
      <c r="AF2276" s="11" t="n">
        <v>1</v>
      </c>
      <c r="AG2276" s="11" t="n">
        <v>0</v>
      </c>
      <c r="AH2276" s="11" t="n">
        <v>0</v>
      </c>
      <c r="AI2276" s="13" t="n">
        <v>0.666666666666667</v>
      </c>
      <c r="AJ2276" s="13" t="n">
        <v>0.222222222222222</v>
      </c>
      <c r="AK2276" s="13" t="n">
        <v>0</v>
      </c>
      <c r="AL2276" s="13" t="n">
        <v>0.111111111111111</v>
      </c>
      <c r="AM2276" s="13" t="n">
        <v>0</v>
      </c>
      <c r="AN2276" s="11" t="n">
        <v>0</v>
      </c>
      <c r="AO2276" s="13" t="n">
        <v>0</v>
      </c>
      <c r="AP2276" s="11" t="n">
        <v>0</v>
      </c>
      <c r="AQ2276" s="11" t="n">
        <v>1</v>
      </c>
      <c r="AR2276" s="13" t="n">
        <v>0</v>
      </c>
      <c r="AS2276" s="13" t="n">
        <v>0.125</v>
      </c>
      <c r="AT2276" s="14" t="n">
        <f aca="false">SUMIFS(시도_소아과개폐업!$C$5:$C$293,시도_소아과개폐업!$A$5:$A$293,$D2276,시도_소아과개폐업!$B$5:$B$293,$B2276)</f>
        <v>3</v>
      </c>
      <c r="AU2276" s="14" t="n">
        <f aca="false">SUMIFS(시도_소아과개폐업!$D$5:$D$293,시도_소아과개폐업!$A$5:$A$293,$D2276,시도_소아과개폐업!$B$5:$B$293,$B2276)</f>
        <v>3</v>
      </c>
      <c r="AV2276" s="14" t="n">
        <f aca="false">SUMIFS(시도_소아과개폐업!$F$5:$F$293,시도_소아과개폐업!$A$5:$A$293,$D2276,시도_소아과개폐업!$B$5:$B$293,$B2276)</f>
        <v>0</v>
      </c>
      <c r="AW2276" s="15" t="n">
        <f aca="false">SUMIFS(시도_소아과개폐업!$G$5:$G$293,시도_소아과개폐업!$A$5:$A$293,$D2276,시도_소아과개폐업!$B$5:$B$293,$B2276)</f>
        <v>0.0535714285714286</v>
      </c>
      <c r="AX2276" s="14" t="n">
        <f aca="false">SUMIFS(시도_소아과개폐업!$H$5:$H$293,시도_소아과개폐업!$A$5:$A$293,$D2276,시도_소아과개폐업!$B$5:$B$293,$B2276)</f>
        <v>15</v>
      </c>
      <c r="AY2276" s="14" t="n">
        <f aca="false">SUMIFS(시군구_병원급!$E$5:$E$3668,시군구_병원급!$A$5:$A$3668,$A2276,시군구_병원급!$D$5:$D$3668,$D2276)</f>
        <v>0</v>
      </c>
      <c r="AZ2276" s="14" t="n">
        <f aca="false">SUMIFS(시군구_병원급!$F$5:$F$3668,시군구_병원급!$A$5:$A$3668,$A2276,시군구_병원급!$D$5:$D$3668,$D2276)</f>
        <v>0</v>
      </c>
      <c r="BA2276" s="14" t="n">
        <f aca="false">SUMIFS(시군구_병원급!$G$5:$G$3668,시군구_병원급!$A$5:$A$3668,$A2276,시군구_병원급!$D$5:$D$3668,$D2276)</f>
        <v>0</v>
      </c>
      <c r="BB2276" s="14" t="n">
        <f aca="false">SUMIFS(시군구_병원급!$H$5:$H$3668,시군구_병원급!$A$5:$A$3668,$A2276,시군구_병원급!$D$5:$D$3668,$D2276)</f>
        <v>0</v>
      </c>
      <c r="BC2276" s="16" t="n">
        <f aca="false">K2276+AY2276</f>
        <v>0</v>
      </c>
      <c r="BD2276" s="17" t="n">
        <f aca="false">IF(E2276=0,"",(K2276+AY2276)/E2276*1000)</f>
        <v>0</v>
      </c>
      <c r="BE2276" s="16" t="n">
        <f aca="false">AY2276-SUMIFS(시군구_병원급!$E$5:$E$3668,시군구_병원급!$A$5:$A$3668,$A2276,시군구_병원급!$D$5:$D$3668,$D2276-3)</f>
        <v>0</v>
      </c>
      <c r="BF2276" s="16" t="n">
        <f aca="false">IF(AY2276=0,1,0)</f>
        <v>1</v>
      </c>
      <c r="BG2276" s="16" t="n">
        <f aca="false">IF(K2276+AY2276=0,1,0)</f>
        <v>1</v>
      </c>
      <c r="BH2276" s="16" t="n">
        <f aca="false">AF2276+AG2276+AH2276</f>
        <v>1</v>
      </c>
      <c r="BI2276" s="18" t="n">
        <f aca="false">IF(H2276=0,"",BH2276/H2276)</f>
        <v>0.111111111111111</v>
      </c>
      <c r="BJ2276" s="16" t="n">
        <f aca="false">IF(AP2276="","",AP2276+AN2276)</f>
        <v>0</v>
      </c>
    </row>
    <row r="2277" customFormat="false" ht="15" hidden="false" customHeight="true" outlineLevel="0" collapsed="false">
      <c r="A2277" s="9" t="s">
        <v>484</v>
      </c>
      <c r="B2277" s="10" t="s">
        <v>451</v>
      </c>
      <c r="C2277" s="10" t="s">
        <v>485</v>
      </c>
      <c r="D2277" s="9" t="n">
        <v>2025</v>
      </c>
      <c r="E2277" s="11" t="n">
        <v>544</v>
      </c>
      <c r="F2277" s="11" t="n">
        <v>82</v>
      </c>
      <c r="G2277" s="11" t="n">
        <v>88</v>
      </c>
      <c r="H2277" s="11" t="n">
        <v>5</v>
      </c>
      <c r="I2277" s="11" t="n">
        <v>442</v>
      </c>
      <c r="J2277" s="11" t="n">
        <v>313</v>
      </c>
      <c r="K2277" s="11" t="n">
        <v>0</v>
      </c>
      <c r="L2277" s="12" t="n">
        <v>9.19117647058824</v>
      </c>
      <c r="M2277" s="12" t="n">
        <v>0</v>
      </c>
      <c r="N2277" s="13" t="n">
        <v>0.708144796380091</v>
      </c>
      <c r="O2277" s="13" t="n">
        <v>0.8125</v>
      </c>
      <c r="P2277" s="13" t="n">
        <v>0.161764705882353</v>
      </c>
      <c r="Q2277" s="13" t="n">
        <v>-0.0604490500863558</v>
      </c>
      <c r="R2277" s="13" t="n">
        <v>0.0476190476190477</v>
      </c>
      <c r="S2277" s="11" t="n">
        <v>0</v>
      </c>
      <c r="T2277" s="13" t="n">
        <v>0</v>
      </c>
      <c r="U2277" s="13" t="n">
        <v>0</v>
      </c>
      <c r="V2277" s="11" t="n">
        <v>1</v>
      </c>
      <c r="W2277" s="13"/>
      <c r="X2277" s="11"/>
      <c r="Y2277" s="11"/>
      <c r="Z2277" s="11"/>
      <c r="AA2277" s="11"/>
      <c r="AB2277" s="10" t="s">
        <v>516</v>
      </c>
      <c r="AC2277" s="11" t="n">
        <v>2</v>
      </c>
      <c r="AD2277" s="11" t="n">
        <v>0</v>
      </c>
      <c r="AE2277" s="11" t="n">
        <v>0</v>
      </c>
      <c r="AF2277" s="11" t="n">
        <v>0</v>
      </c>
      <c r="AG2277" s="11" t="n">
        <v>3</v>
      </c>
      <c r="AH2277" s="11" t="n">
        <v>0</v>
      </c>
      <c r="AI2277" s="13" t="n">
        <v>0.4</v>
      </c>
      <c r="AJ2277" s="13" t="n">
        <v>0</v>
      </c>
      <c r="AK2277" s="13" t="n">
        <v>0</v>
      </c>
      <c r="AL2277" s="13" t="n">
        <v>0</v>
      </c>
      <c r="AM2277" s="13" t="n">
        <v>0.6</v>
      </c>
      <c r="AN2277" s="11" t="n">
        <v>0</v>
      </c>
      <c r="AO2277" s="13" t="n">
        <v>0</v>
      </c>
      <c r="AP2277" s="11" t="n">
        <v>0</v>
      </c>
      <c r="AQ2277" s="11" t="n">
        <v>0</v>
      </c>
      <c r="AR2277" s="13" t="n">
        <v>0</v>
      </c>
      <c r="AS2277" s="13" t="n">
        <v>0</v>
      </c>
      <c r="AT2277" s="14" t="n">
        <f aca="false">SUMIFS(시도_소아과개폐업!$C$5:$C$293,시도_소아과개폐업!$A$5:$A$293,$D2277,시도_소아과개폐업!$B$5:$B$293,$B2277)</f>
        <v>3</v>
      </c>
      <c r="AU2277" s="14" t="n">
        <f aca="false">SUMIFS(시도_소아과개폐업!$D$5:$D$293,시도_소아과개폐업!$A$5:$A$293,$D2277,시도_소아과개폐업!$B$5:$B$293,$B2277)</f>
        <v>3</v>
      </c>
      <c r="AV2277" s="14" t="n">
        <f aca="false">SUMIFS(시도_소아과개폐업!$F$5:$F$293,시도_소아과개폐업!$A$5:$A$293,$D2277,시도_소아과개폐업!$B$5:$B$293,$B2277)</f>
        <v>0</v>
      </c>
      <c r="AW2277" s="15" t="n">
        <f aca="false">SUMIFS(시도_소아과개폐업!$G$5:$G$293,시도_소아과개폐업!$A$5:$A$293,$D2277,시도_소아과개폐업!$B$5:$B$293,$B2277)</f>
        <v>0.0535714285714286</v>
      </c>
      <c r="AX2277" s="14" t="n">
        <f aca="false">SUMIFS(시도_소아과개폐업!$H$5:$H$293,시도_소아과개폐업!$A$5:$A$293,$D2277,시도_소아과개폐업!$B$5:$B$293,$B2277)</f>
        <v>15</v>
      </c>
      <c r="AY2277" s="14" t="n">
        <f aca="false">SUMIFS(시군구_병원급!$E$5:$E$3668,시군구_병원급!$A$5:$A$3668,$A2277,시군구_병원급!$D$5:$D$3668,$D2277)</f>
        <v>0</v>
      </c>
      <c r="AZ2277" s="14" t="n">
        <f aca="false">SUMIFS(시군구_병원급!$F$5:$F$3668,시군구_병원급!$A$5:$A$3668,$A2277,시군구_병원급!$D$5:$D$3668,$D2277)</f>
        <v>0</v>
      </c>
      <c r="BA2277" s="14" t="n">
        <f aca="false">SUMIFS(시군구_병원급!$G$5:$G$3668,시군구_병원급!$A$5:$A$3668,$A2277,시군구_병원급!$D$5:$D$3668,$D2277)</f>
        <v>0</v>
      </c>
      <c r="BB2277" s="14" t="n">
        <f aca="false">SUMIFS(시군구_병원급!$H$5:$H$3668,시군구_병원급!$A$5:$A$3668,$A2277,시군구_병원급!$D$5:$D$3668,$D2277)</f>
        <v>0</v>
      </c>
      <c r="BC2277" s="16" t="n">
        <f aca="false">K2277+AY2277</f>
        <v>0</v>
      </c>
      <c r="BD2277" s="17" t="n">
        <f aca="false">IF(E2277=0,"",(K2277+AY2277)/E2277*1000)</f>
        <v>0</v>
      </c>
      <c r="BE2277" s="16" t="n">
        <f aca="false">AY2277-SUMIFS(시군구_병원급!$E$5:$E$3668,시군구_병원급!$A$5:$A$3668,$A2277,시군구_병원급!$D$5:$D$3668,$D2277-3)</f>
        <v>0</v>
      </c>
      <c r="BF2277" s="16" t="n">
        <f aca="false">IF(AY2277=0,1,0)</f>
        <v>1</v>
      </c>
      <c r="BG2277" s="16" t="n">
        <f aca="false">IF(K2277+AY2277=0,1,0)</f>
        <v>1</v>
      </c>
      <c r="BH2277" s="16" t="n">
        <f aca="false">AF2277+AG2277+AH2277</f>
        <v>3</v>
      </c>
      <c r="BI2277" s="18" t="n">
        <f aca="false">IF(H2277=0,"",BH2277/H2277)</f>
        <v>0.6</v>
      </c>
      <c r="BJ2277" s="16" t="n">
        <f aca="false">IF(AP2277="","",AP2277+AN2277)</f>
        <v>0</v>
      </c>
    </row>
    <row r="2278" customFormat="false" ht="15" hidden="false" customHeight="true" outlineLevel="0" collapsed="false">
      <c r="A2278" s="9" t="s">
        <v>486</v>
      </c>
      <c r="B2278" s="10" t="s">
        <v>487</v>
      </c>
      <c r="C2278" s="10" t="s">
        <v>488</v>
      </c>
      <c r="D2278" s="9" t="n">
        <v>2025</v>
      </c>
      <c r="E2278" s="11" t="n">
        <v>17969</v>
      </c>
      <c r="F2278" s="11" t="n">
        <v>2615</v>
      </c>
      <c r="G2278" s="11" t="n">
        <v>2622</v>
      </c>
      <c r="H2278" s="11" t="n">
        <v>343</v>
      </c>
      <c r="I2278" s="11" t="n">
        <v>17784</v>
      </c>
      <c r="J2278" s="11" t="n">
        <v>11660</v>
      </c>
      <c r="K2278" s="11" t="n">
        <v>30</v>
      </c>
      <c r="L2278" s="12" t="n">
        <v>19.0884300740164</v>
      </c>
      <c r="M2278" s="12" t="n">
        <v>1.66954198898102</v>
      </c>
      <c r="N2278" s="13" t="n">
        <v>0.655645524066577</v>
      </c>
      <c r="O2278" s="13" t="n">
        <v>0.98970449106795</v>
      </c>
      <c r="P2278" s="13" t="n">
        <v>0.145917969836941</v>
      </c>
      <c r="Q2278" s="13" t="n">
        <v>-0.222020175780404</v>
      </c>
      <c r="R2278" s="13" t="n">
        <v>-0.088950660180681</v>
      </c>
      <c r="S2278" s="11" t="n">
        <v>-2</v>
      </c>
      <c r="T2278" s="13" t="n">
        <v>-0.0524861878453039</v>
      </c>
      <c r="U2278" s="13" t="n">
        <v>-0.0393777345649004</v>
      </c>
      <c r="V2278" s="11" t="n">
        <v>0</v>
      </c>
      <c r="W2278" s="13"/>
      <c r="X2278" s="11"/>
      <c r="Y2278" s="11"/>
      <c r="Z2278" s="11"/>
      <c r="AA2278" s="11"/>
      <c r="AB2278" s="10" t="s">
        <v>516</v>
      </c>
      <c r="AC2278" s="11" t="n">
        <v>45</v>
      </c>
      <c r="AD2278" s="11" t="n">
        <v>132</v>
      </c>
      <c r="AE2278" s="11" t="n">
        <v>111</v>
      </c>
      <c r="AF2278" s="11" t="n">
        <v>13</v>
      </c>
      <c r="AG2278" s="11" t="n">
        <v>42</v>
      </c>
      <c r="AH2278" s="11" t="n">
        <v>0</v>
      </c>
      <c r="AI2278" s="13" t="n">
        <v>0.131195335276968</v>
      </c>
      <c r="AJ2278" s="13" t="n">
        <v>0.384839650145773</v>
      </c>
      <c r="AK2278" s="13" t="n">
        <v>0.323615160349854</v>
      </c>
      <c r="AL2278" s="13" t="n">
        <v>0.0379008746355685</v>
      </c>
      <c r="AM2278" s="13" t="n">
        <v>0.122448979591837</v>
      </c>
      <c r="AN2278" s="11" t="n">
        <v>4</v>
      </c>
      <c r="AO2278" s="13" t="n">
        <v>0.0115273775216138</v>
      </c>
      <c r="AP2278" s="11" t="n">
        <v>25</v>
      </c>
      <c r="AQ2278" s="11" t="n">
        <v>4</v>
      </c>
      <c r="AR2278" s="13" t="n">
        <v>0.0677506775067751</v>
      </c>
      <c r="AS2278" s="13" t="n">
        <v>0.010840108401084</v>
      </c>
      <c r="AT2278" s="14" t="n">
        <f aca="false">SUMIFS(시도_소아과개폐업!$C$5:$C$293,시도_소아과개폐업!$A$5:$A$293,$D2278,시도_소아과개폐업!$B$5:$B$293,$B2278)</f>
        <v>7</v>
      </c>
      <c r="AU2278" s="14" t="n">
        <f aca="false">SUMIFS(시도_소아과개폐업!$D$5:$D$293,시도_소아과개폐업!$A$5:$A$293,$D2278,시도_소아과개폐업!$B$5:$B$293,$B2278)</f>
        <v>11</v>
      </c>
      <c r="AV2278" s="14" t="n">
        <f aca="false">SUMIFS(시도_소아과개폐업!$F$5:$F$293,시도_소아과개폐업!$A$5:$A$293,$D2278,시도_소아과개폐업!$B$5:$B$293,$B2278)</f>
        <v>-4</v>
      </c>
      <c r="AW2278" s="15" t="n">
        <f aca="false">SUMIFS(시도_소아과개폐업!$G$5:$G$293,시도_소아과개폐업!$A$5:$A$293,$D2278,시도_소아과개폐업!$B$5:$B$293,$B2278)</f>
        <v>0.166666666666667</v>
      </c>
      <c r="AX2278" s="14" t="n">
        <f aca="false">SUMIFS(시도_소아과개폐업!$H$5:$H$293,시도_소아과개폐업!$A$5:$A$293,$D2278,시도_소아과개폐업!$B$5:$B$293,$B2278)</f>
        <v>32</v>
      </c>
      <c r="AY2278" s="14" t="n">
        <f aca="false">SUMIFS(시군구_병원급!$E$5:$E$3668,시군구_병원급!$A$5:$A$3668,$A2278,시군구_병원급!$D$5:$D$3668,$D2278)</f>
        <v>9</v>
      </c>
      <c r="AZ2278" s="14" t="n">
        <f aca="false">SUMIFS(시군구_병원급!$F$5:$F$3668,시군구_병원급!$A$5:$A$3668,$A2278,시군구_병원급!$D$5:$D$3668,$D2278)</f>
        <v>5</v>
      </c>
      <c r="BA2278" s="14" t="n">
        <f aca="false">SUMIFS(시군구_병원급!$G$5:$G$3668,시군구_병원급!$A$5:$A$3668,$A2278,시군구_병원급!$D$5:$D$3668,$D2278)</f>
        <v>30</v>
      </c>
      <c r="BB2278" s="14" t="n">
        <f aca="false">SUMIFS(시군구_병원급!$H$5:$H$3668,시군구_병원급!$A$5:$A$3668,$A2278,시군구_병원급!$D$5:$D$3668,$D2278)</f>
        <v>89</v>
      </c>
      <c r="BC2278" s="16" t="n">
        <f aca="false">K2278+AY2278</f>
        <v>39</v>
      </c>
      <c r="BD2278" s="17" t="n">
        <f aca="false">IF(E2278=0,"",(K2278+AY2278)/E2278*1000)</f>
        <v>2.17040458567533</v>
      </c>
      <c r="BE2278" s="16" t="n">
        <f aca="false">AY2278-SUMIFS(시군구_병원급!$E$5:$E$3668,시군구_병원급!$A$5:$A$3668,$A2278,시군구_병원급!$D$5:$D$3668,$D2278-3)</f>
        <v>-1</v>
      </c>
      <c r="BF2278" s="16" t="n">
        <f aca="false">IF(AY2278=0,1,0)</f>
        <v>0</v>
      </c>
      <c r="BG2278" s="16" t="n">
        <f aca="false">IF(K2278+AY2278=0,1,0)</f>
        <v>0</v>
      </c>
      <c r="BH2278" s="16" t="n">
        <f aca="false">AF2278+AG2278+AH2278</f>
        <v>55</v>
      </c>
      <c r="BI2278" s="18" t="n">
        <f aca="false">IF(H2278=0,"",BH2278/H2278)</f>
        <v>0.160349854227405</v>
      </c>
      <c r="BJ2278" s="16" t="n">
        <f aca="false">IF(AP2278="","",AP2278+AN2278)</f>
        <v>29</v>
      </c>
    </row>
    <row r="2279" customFormat="false" ht="15" hidden="false" customHeight="true" outlineLevel="0" collapsed="false">
      <c r="A2279" s="9" t="s">
        <v>489</v>
      </c>
      <c r="B2279" s="10" t="s">
        <v>487</v>
      </c>
      <c r="C2279" s="10" t="s">
        <v>490</v>
      </c>
      <c r="D2279" s="9" t="n">
        <v>2025</v>
      </c>
      <c r="E2279" s="11" t="n">
        <v>6859</v>
      </c>
      <c r="F2279" s="11" t="n">
        <v>1067</v>
      </c>
      <c r="G2279" s="11" t="n">
        <v>1065</v>
      </c>
      <c r="H2279" s="11" t="n">
        <v>129</v>
      </c>
      <c r="I2279" s="11" t="n">
        <v>6502</v>
      </c>
      <c r="J2279" s="11" t="n">
        <v>3941</v>
      </c>
      <c r="K2279" s="11" t="n">
        <v>12</v>
      </c>
      <c r="L2279" s="12" t="n">
        <v>18.807406327453</v>
      </c>
      <c r="M2279" s="12" t="n">
        <v>1.74952616999563</v>
      </c>
      <c r="N2279" s="13" t="n">
        <v>0.60612119347893</v>
      </c>
      <c r="O2279" s="13" t="n">
        <v>0.94795159644263</v>
      </c>
      <c r="P2279" s="13" t="n">
        <v>0.155270447587112</v>
      </c>
      <c r="Q2279" s="13" t="n">
        <v>-0.188284023668639</v>
      </c>
      <c r="R2279" s="13" t="n">
        <v>-0.0491071428571429</v>
      </c>
      <c r="S2279" s="11" t="n">
        <v>-1</v>
      </c>
      <c r="T2279" s="13" t="n">
        <v>-0.0444444444444444</v>
      </c>
      <c r="U2279" s="13" t="n">
        <v>-0.0449471210340776</v>
      </c>
      <c r="V2279" s="11" t="n">
        <v>0</v>
      </c>
      <c r="W2279" s="13"/>
      <c r="X2279" s="11"/>
      <c r="Y2279" s="11"/>
      <c r="Z2279" s="11"/>
      <c r="AA2279" s="11"/>
      <c r="AB2279" s="10" t="s">
        <v>516</v>
      </c>
      <c r="AC2279" s="11" t="n">
        <v>29</v>
      </c>
      <c r="AD2279" s="11" t="n">
        <v>38</v>
      </c>
      <c r="AE2279" s="11" t="n">
        <v>31</v>
      </c>
      <c r="AF2279" s="11" t="n">
        <v>6</v>
      </c>
      <c r="AG2279" s="11" t="n">
        <v>25</v>
      </c>
      <c r="AH2279" s="11" t="n">
        <v>0</v>
      </c>
      <c r="AI2279" s="13" t="n">
        <v>0.224806201550388</v>
      </c>
      <c r="AJ2279" s="13" t="n">
        <v>0.294573643410853</v>
      </c>
      <c r="AK2279" s="13" t="n">
        <v>0.24031007751938</v>
      </c>
      <c r="AL2279" s="13" t="n">
        <v>0.0465116279069767</v>
      </c>
      <c r="AM2279" s="13" t="n">
        <v>0.193798449612403</v>
      </c>
      <c r="AN2279" s="11" t="n">
        <v>3</v>
      </c>
      <c r="AO2279" s="13" t="n">
        <v>0.0227272727272727</v>
      </c>
      <c r="AP2279" s="11" t="n">
        <v>10</v>
      </c>
      <c r="AQ2279" s="11" t="n">
        <v>2</v>
      </c>
      <c r="AR2279" s="13" t="n">
        <v>0.0714285714285714</v>
      </c>
      <c r="AS2279" s="13" t="n">
        <v>0.0142857142857143</v>
      </c>
      <c r="AT2279" s="14" t="n">
        <f aca="false">SUMIFS(시도_소아과개폐업!$C$5:$C$293,시도_소아과개폐업!$A$5:$A$293,$D2279,시도_소아과개폐업!$B$5:$B$293,$B2279)</f>
        <v>7</v>
      </c>
      <c r="AU2279" s="14" t="n">
        <f aca="false">SUMIFS(시도_소아과개폐업!$D$5:$D$293,시도_소아과개폐업!$A$5:$A$293,$D2279,시도_소아과개폐업!$B$5:$B$293,$B2279)</f>
        <v>11</v>
      </c>
      <c r="AV2279" s="14" t="n">
        <f aca="false">SUMIFS(시도_소아과개폐업!$F$5:$F$293,시도_소아과개폐업!$A$5:$A$293,$D2279,시도_소아과개폐업!$B$5:$B$293,$B2279)</f>
        <v>-4</v>
      </c>
      <c r="AW2279" s="15" t="n">
        <f aca="false">SUMIFS(시도_소아과개폐업!$G$5:$G$293,시도_소아과개폐업!$A$5:$A$293,$D2279,시도_소아과개폐업!$B$5:$B$293,$B2279)</f>
        <v>0.166666666666667</v>
      </c>
      <c r="AX2279" s="14" t="n">
        <f aca="false">SUMIFS(시도_소아과개폐업!$H$5:$H$293,시도_소아과개폐업!$A$5:$A$293,$D2279,시도_소아과개폐업!$B$5:$B$293,$B2279)</f>
        <v>32</v>
      </c>
      <c r="AY2279" s="14" t="n">
        <f aca="false">SUMIFS(시군구_병원급!$E$5:$E$3668,시군구_병원급!$A$5:$A$3668,$A2279,시군구_병원급!$D$5:$D$3668,$D2279)</f>
        <v>0</v>
      </c>
      <c r="AZ2279" s="14" t="n">
        <f aca="false">SUMIFS(시군구_병원급!$F$5:$F$3668,시군구_병원급!$A$5:$A$3668,$A2279,시군구_병원급!$D$5:$D$3668,$D2279)</f>
        <v>2</v>
      </c>
      <c r="BA2279" s="14" t="n">
        <f aca="false">SUMIFS(시군구_병원급!$G$5:$G$3668,시군구_병원급!$A$5:$A$3668,$A2279,시군구_병원급!$D$5:$D$3668,$D2279)</f>
        <v>9</v>
      </c>
      <c r="BB2279" s="14" t="n">
        <f aca="false">SUMIFS(시군구_병원급!$H$5:$H$3668,시군구_병원급!$A$5:$A$3668,$A2279,시군구_병원급!$D$5:$D$3668,$D2279)</f>
        <v>21</v>
      </c>
      <c r="BC2279" s="16" t="n">
        <f aca="false">K2279+AY2279</f>
        <v>12</v>
      </c>
      <c r="BD2279" s="17" t="n">
        <f aca="false">IF(E2279=0,"",(K2279+AY2279)/E2279*1000)</f>
        <v>1.74952616999563</v>
      </c>
      <c r="BE2279" s="16" t="n">
        <f aca="false">AY2279-SUMIFS(시군구_병원급!$E$5:$E$3668,시군구_병원급!$A$5:$A$3668,$A2279,시군구_병원급!$D$5:$D$3668,$D2279-3)</f>
        <v>0</v>
      </c>
      <c r="BF2279" s="16" t="n">
        <f aca="false">IF(AY2279=0,1,0)</f>
        <v>1</v>
      </c>
      <c r="BG2279" s="16" t="n">
        <f aca="false">IF(K2279+AY2279=0,1,0)</f>
        <v>0</v>
      </c>
      <c r="BH2279" s="16" t="n">
        <f aca="false">AF2279+AG2279+AH2279</f>
        <v>31</v>
      </c>
      <c r="BI2279" s="18" t="n">
        <f aca="false">IF(H2279=0,"",BH2279/H2279)</f>
        <v>0.24031007751938</v>
      </c>
      <c r="BJ2279" s="16" t="n">
        <f aca="false">IF(AP2279="","",AP2279+AN2279)</f>
        <v>13</v>
      </c>
    </row>
    <row r="2280" customFormat="false" ht="15" hidden="false" customHeight="true" outlineLevel="0" collapsed="false">
      <c r="A2280" s="9" t="s">
        <v>491</v>
      </c>
      <c r="B2280" s="10" t="s">
        <v>487</v>
      </c>
      <c r="C2280" s="10" t="s">
        <v>492</v>
      </c>
      <c r="D2280" s="9" t="n">
        <v>2025</v>
      </c>
      <c r="E2280" s="11" t="n">
        <v>6420</v>
      </c>
      <c r="F2280" s="11" t="n">
        <v>1095</v>
      </c>
      <c r="G2280" s="11" t="n">
        <v>1108</v>
      </c>
      <c r="H2280" s="11" t="n">
        <v>133</v>
      </c>
      <c r="I2280" s="11" t="n">
        <v>6555</v>
      </c>
      <c r="J2280" s="11" t="n">
        <v>3851</v>
      </c>
      <c r="K2280" s="11" t="n">
        <v>9</v>
      </c>
      <c r="L2280" s="12" t="n">
        <v>20.7165109034268</v>
      </c>
      <c r="M2280" s="12" t="n">
        <v>1.40186915887851</v>
      </c>
      <c r="N2280" s="13" t="n">
        <v>0.587490465293669</v>
      </c>
      <c r="O2280" s="13" t="n">
        <v>1.02102803738318</v>
      </c>
      <c r="P2280" s="13" t="n">
        <v>0.172585669781932</v>
      </c>
      <c r="Q2280" s="13" t="n">
        <v>-0.161989296436497</v>
      </c>
      <c r="R2280" s="13" t="n">
        <v>0.0970297029702971</v>
      </c>
      <c r="S2280" s="11" t="n">
        <v>0</v>
      </c>
      <c r="T2280" s="13" t="n">
        <v>-0.089041095890411</v>
      </c>
      <c r="U2280" s="13" t="n">
        <v>-0.0498622988838963</v>
      </c>
      <c r="V2280" s="11" t="n">
        <v>0</v>
      </c>
      <c r="W2280" s="13"/>
      <c r="X2280" s="11"/>
      <c r="Y2280" s="11"/>
      <c r="Z2280" s="11"/>
      <c r="AA2280" s="11"/>
      <c r="AB2280" s="10" t="s">
        <v>516</v>
      </c>
      <c r="AC2280" s="11" t="n">
        <v>24</v>
      </c>
      <c r="AD2280" s="11" t="n">
        <v>36</v>
      </c>
      <c r="AE2280" s="11" t="n">
        <v>42</v>
      </c>
      <c r="AF2280" s="11" t="n">
        <v>5</v>
      </c>
      <c r="AG2280" s="11" t="n">
        <v>26</v>
      </c>
      <c r="AH2280" s="11" t="n">
        <v>0</v>
      </c>
      <c r="AI2280" s="13" t="n">
        <v>0.180451127819549</v>
      </c>
      <c r="AJ2280" s="13" t="n">
        <v>0.270676691729323</v>
      </c>
      <c r="AK2280" s="13" t="n">
        <v>0.315789473684211</v>
      </c>
      <c r="AL2280" s="13" t="n">
        <v>0.037593984962406</v>
      </c>
      <c r="AM2280" s="13" t="n">
        <v>0.195488721804511</v>
      </c>
      <c r="AN2280" s="11" t="n">
        <v>7</v>
      </c>
      <c r="AO2280" s="13" t="n">
        <v>0.05</v>
      </c>
      <c r="AP2280" s="11" t="n">
        <v>14</v>
      </c>
      <c r="AQ2280" s="11" t="n">
        <v>6</v>
      </c>
      <c r="AR2280" s="13" t="n">
        <v>0.0945945945945946</v>
      </c>
      <c r="AS2280" s="13" t="n">
        <v>0.0405405405405405</v>
      </c>
      <c r="AT2280" s="14" t="n">
        <f aca="false">SUMIFS(시도_소아과개폐업!$C$5:$C$293,시도_소아과개폐업!$A$5:$A$293,$D2280,시도_소아과개폐업!$B$5:$B$293,$B2280)</f>
        <v>7</v>
      </c>
      <c r="AU2280" s="14" t="n">
        <f aca="false">SUMIFS(시도_소아과개폐업!$D$5:$D$293,시도_소아과개폐업!$A$5:$A$293,$D2280,시도_소아과개폐업!$B$5:$B$293,$B2280)</f>
        <v>11</v>
      </c>
      <c r="AV2280" s="14" t="n">
        <f aca="false">SUMIFS(시도_소아과개폐업!$F$5:$F$293,시도_소아과개폐업!$A$5:$A$293,$D2280,시도_소아과개폐업!$B$5:$B$293,$B2280)</f>
        <v>-4</v>
      </c>
      <c r="AW2280" s="15" t="n">
        <f aca="false">SUMIFS(시도_소아과개폐업!$G$5:$G$293,시도_소아과개폐업!$A$5:$A$293,$D2280,시도_소아과개폐업!$B$5:$B$293,$B2280)</f>
        <v>0.166666666666667</v>
      </c>
      <c r="AX2280" s="14" t="n">
        <f aca="false">SUMIFS(시도_소아과개폐업!$H$5:$H$293,시도_소아과개폐업!$A$5:$A$293,$D2280,시도_소아과개폐업!$B$5:$B$293,$B2280)</f>
        <v>32</v>
      </c>
      <c r="AY2280" s="14" t="n">
        <f aca="false">SUMIFS(시군구_병원급!$E$5:$E$3668,시군구_병원급!$A$5:$A$3668,$A2280,시군구_병원급!$D$5:$D$3668,$D2280)</f>
        <v>1</v>
      </c>
      <c r="AZ2280" s="14" t="n">
        <f aca="false">SUMIFS(시군구_병원급!$F$5:$F$3668,시군구_병원급!$A$5:$A$3668,$A2280,시군구_병원급!$D$5:$D$3668,$D2280)</f>
        <v>2</v>
      </c>
      <c r="BA2280" s="14" t="n">
        <f aca="false">SUMIFS(시군구_병원급!$G$5:$G$3668,시군구_병원급!$A$5:$A$3668,$A2280,시군구_병원급!$D$5:$D$3668,$D2280)</f>
        <v>8</v>
      </c>
      <c r="BB2280" s="14" t="n">
        <f aca="false">SUMIFS(시군구_병원급!$H$5:$H$3668,시군구_병원급!$A$5:$A$3668,$A2280,시군구_병원급!$D$5:$D$3668,$D2280)</f>
        <v>24</v>
      </c>
      <c r="BC2280" s="16" t="n">
        <f aca="false">K2280+AY2280</f>
        <v>10</v>
      </c>
      <c r="BD2280" s="17" t="n">
        <f aca="false">IF(E2280=0,"",(K2280+AY2280)/E2280*1000)</f>
        <v>1.55763239875389</v>
      </c>
      <c r="BE2280" s="16" t="n">
        <f aca="false">AY2280-SUMIFS(시군구_병원급!$E$5:$E$3668,시군구_병원급!$A$5:$A$3668,$A2280,시군구_병원급!$D$5:$D$3668,$D2280-3)</f>
        <v>-3</v>
      </c>
      <c r="BF2280" s="16" t="n">
        <f aca="false">IF(AY2280=0,1,0)</f>
        <v>0</v>
      </c>
      <c r="BG2280" s="16" t="n">
        <f aca="false">IF(K2280+AY2280=0,1,0)</f>
        <v>0</v>
      </c>
      <c r="BH2280" s="16" t="n">
        <f aca="false">AF2280+AG2280+AH2280</f>
        <v>31</v>
      </c>
      <c r="BI2280" s="18" t="n">
        <f aca="false">IF(H2280=0,"",BH2280/H2280)</f>
        <v>0.233082706766917</v>
      </c>
      <c r="BJ2280" s="16" t="n">
        <f aca="false">IF(AP2280="","",AP2280+AN2280)</f>
        <v>21</v>
      </c>
    </row>
    <row r="2281" customFormat="false" ht="15" hidden="false" customHeight="true" outlineLevel="0" collapsed="false">
      <c r="A2281" s="9" t="s">
        <v>493</v>
      </c>
      <c r="B2281" s="10" t="s">
        <v>487</v>
      </c>
      <c r="C2281" s="10" t="s">
        <v>494</v>
      </c>
      <c r="D2281" s="9" t="n">
        <v>2025</v>
      </c>
      <c r="E2281" s="11" t="n">
        <v>2104</v>
      </c>
      <c r="F2281" s="11" t="n">
        <v>309</v>
      </c>
      <c r="G2281" s="11" t="n">
        <v>313</v>
      </c>
      <c r="H2281" s="11" t="n">
        <v>45</v>
      </c>
      <c r="I2281" s="11" t="n">
        <v>2235</v>
      </c>
      <c r="J2281" s="11" t="n">
        <v>1357</v>
      </c>
      <c r="K2281" s="11" t="n">
        <v>2</v>
      </c>
      <c r="L2281" s="12" t="n">
        <v>21.3878326996198</v>
      </c>
      <c r="M2281" s="12" t="n">
        <v>0.950570342205323</v>
      </c>
      <c r="N2281" s="13" t="n">
        <v>0.607158836689038</v>
      </c>
      <c r="O2281" s="13" t="n">
        <v>1.06226235741445</v>
      </c>
      <c r="P2281" s="13" t="n">
        <v>0.148764258555133</v>
      </c>
      <c r="Q2281" s="13" t="n">
        <v>-0.185758513931889</v>
      </c>
      <c r="R2281" s="13" t="n">
        <v>-0.115819209039548</v>
      </c>
      <c r="S2281" s="11" t="n">
        <v>0</v>
      </c>
      <c r="T2281" s="13" t="n">
        <v>-0.0425531914893617</v>
      </c>
      <c r="U2281" s="13" t="n">
        <v>-0.0525646460364562</v>
      </c>
      <c r="V2281" s="11" t="n">
        <v>0</v>
      </c>
      <c r="W2281" s="13"/>
      <c r="X2281" s="11"/>
      <c r="Y2281" s="11"/>
      <c r="Z2281" s="11"/>
      <c r="AA2281" s="11"/>
      <c r="AB2281" s="10" t="s">
        <v>516</v>
      </c>
      <c r="AC2281" s="11" t="n">
        <v>7</v>
      </c>
      <c r="AD2281" s="11" t="n">
        <v>12</v>
      </c>
      <c r="AE2281" s="11" t="n">
        <v>12</v>
      </c>
      <c r="AF2281" s="11" t="n">
        <v>1</v>
      </c>
      <c r="AG2281" s="11" t="n">
        <v>13</v>
      </c>
      <c r="AH2281" s="11" t="n">
        <v>0</v>
      </c>
      <c r="AI2281" s="13" t="n">
        <v>0.155555555555556</v>
      </c>
      <c r="AJ2281" s="13" t="n">
        <v>0.266666666666667</v>
      </c>
      <c r="AK2281" s="13" t="n">
        <v>0.266666666666667</v>
      </c>
      <c r="AL2281" s="13" t="n">
        <v>0.0222222222222222</v>
      </c>
      <c r="AM2281" s="13" t="n">
        <v>0.288888888888889</v>
      </c>
      <c r="AN2281" s="11" t="n">
        <v>1</v>
      </c>
      <c r="AO2281" s="13" t="n">
        <v>0.0217391304347826</v>
      </c>
      <c r="AP2281" s="11" t="n">
        <v>1</v>
      </c>
      <c r="AQ2281" s="11" t="n">
        <v>0</v>
      </c>
      <c r="AR2281" s="13" t="n">
        <v>0.0212765957446809</v>
      </c>
      <c r="AS2281" s="13" t="n">
        <v>0</v>
      </c>
      <c r="AT2281" s="14" t="n">
        <f aca="false">SUMIFS(시도_소아과개폐업!$C$5:$C$293,시도_소아과개폐업!$A$5:$A$293,$D2281,시도_소아과개폐업!$B$5:$B$293,$B2281)</f>
        <v>7</v>
      </c>
      <c r="AU2281" s="14" t="n">
        <f aca="false">SUMIFS(시도_소아과개폐업!$D$5:$D$293,시도_소아과개폐업!$A$5:$A$293,$D2281,시도_소아과개폐업!$B$5:$B$293,$B2281)</f>
        <v>11</v>
      </c>
      <c r="AV2281" s="14" t="n">
        <f aca="false">SUMIFS(시도_소아과개폐업!$F$5:$F$293,시도_소아과개폐업!$A$5:$A$293,$D2281,시도_소아과개폐업!$B$5:$B$293,$B2281)</f>
        <v>-4</v>
      </c>
      <c r="AW2281" s="15" t="n">
        <f aca="false">SUMIFS(시도_소아과개폐업!$G$5:$G$293,시도_소아과개폐업!$A$5:$A$293,$D2281,시도_소아과개폐업!$B$5:$B$293,$B2281)</f>
        <v>0.166666666666667</v>
      </c>
      <c r="AX2281" s="14" t="n">
        <f aca="false">SUMIFS(시도_소아과개폐업!$H$5:$H$293,시도_소아과개폐업!$A$5:$A$293,$D2281,시도_소아과개폐업!$B$5:$B$293,$B2281)</f>
        <v>32</v>
      </c>
      <c r="AY2281" s="14" t="n">
        <f aca="false">SUMIFS(시군구_병원급!$E$5:$E$3668,시군구_병원급!$A$5:$A$3668,$A2281,시군구_병원급!$D$5:$D$3668,$D2281)</f>
        <v>3</v>
      </c>
      <c r="AZ2281" s="14" t="n">
        <f aca="false">SUMIFS(시군구_병원급!$F$5:$F$3668,시군구_병원급!$A$5:$A$3668,$A2281,시군구_병원급!$D$5:$D$3668,$D2281)</f>
        <v>2</v>
      </c>
      <c r="BA2281" s="14" t="n">
        <f aca="false">SUMIFS(시군구_병원급!$G$5:$G$3668,시군구_병원급!$A$5:$A$3668,$A2281,시군구_병원급!$D$5:$D$3668,$D2281)</f>
        <v>5</v>
      </c>
      <c r="BB2281" s="14" t="n">
        <f aca="false">SUMIFS(시군구_병원급!$H$5:$H$3668,시군구_병원급!$A$5:$A$3668,$A2281,시군구_병원급!$D$5:$D$3668,$D2281)</f>
        <v>11</v>
      </c>
      <c r="BC2281" s="16" t="n">
        <f aca="false">K2281+AY2281</f>
        <v>5</v>
      </c>
      <c r="BD2281" s="17" t="n">
        <f aca="false">IF(E2281=0,"",(K2281+AY2281)/E2281*1000)</f>
        <v>2.37642585551331</v>
      </c>
      <c r="BE2281" s="16" t="n">
        <f aca="false">AY2281-SUMIFS(시군구_병원급!$E$5:$E$3668,시군구_병원급!$A$5:$A$3668,$A2281,시군구_병원급!$D$5:$D$3668,$D2281-3)</f>
        <v>0</v>
      </c>
      <c r="BF2281" s="16" t="n">
        <f aca="false">IF(AY2281=0,1,0)</f>
        <v>0</v>
      </c>
      <c r="BG2281" s="16" t="n">
        <f aca="false">IF(K2281+AY2281=0,1,0)</f>
        <v>0</v>
      </c>
      <c r="BH2281" s="16" t="n">
        <f aca="false">AF2281+AG2281+AH2281</f>
        <v>14</v>
      </c>
      <c r="BI2281" s="18" t="n">
        <f aca="false">IF(H2281=0,"",BH2281/H2281)</f>
        <v>0.311111111111111</v>
      </c>
      <c r="BJ2281" s="16" t="n">
        <f aca="false">IF(AP2281="","",AP2281+AN2281)</f>
        <v>2</v>
      </c>
    </row>
    <row r="2282" customFormat="false" ht="15" hidden="false" customHeight="true" outlineLevel="0" collapsed="false">
      <c r="A2282" s="9" t="s">
        <v>495</v>
      </c>
      <c r="B2282" s="10" t="s">
        <v>487</v>
      </c>
      <c r="C2282" s="10" t="s">
        <v>496</v>
      </c>
      <c r="D2282" s="9" t="n">
        <v>2025</v>
      </c>
      <c r="E2282" s="11" t="n">
        <v>1609</v>
      </c>
      <c r="F2282" s="11" t="n">
        <v>219</v>
      </c>
      <c r="G2282" s="11" t="n">
        <v>228</v>
      </c>
      <c r="H2282" s="11" t="n">
        <v>45</v>
      </c>
      <c r="I2282" s="11" t="n">
        <v>2331</v>
      </c>
      <c r="J2282" s="11" t="n">
        <v>1339</v>
      </c>
      <c r="K2282" s="11" t="n">
        <v>2</v>
      </c>
      <c r="L2282" s="12" t="n">
        <v>27.9676817899316</v>
      </c>
      <c r="M2282" s="12" t="n">
        <v>1.24300807955252</v>
      </c>
      <c r="N2282" s="13" t="n">
        <v>0.574431574431574</v>
      </c>
      <c r="O2282" s="13" t="n">
        <v>1.44872591671846</v>
      </c>
      <c r="P2282" s="13" t="n">
        <v>0.141702921068987</v>
      </c>
      <c r="Q2282" s="13" t="n">
        <v>-0.242110221384833</v>
      </c>
      <c r="R2282" s="13" t="n">
        <v>-0.170909090909091</v>
      </c>
      <c r="S2282" s="11" t="n">
        <v>0</v>
      </c>
      <c r="T2282" s="13" t="n">
        <v>-0.0425531914893617</v>
      </c>
      <c r="U2282" s="13" t="n">
        <v>-0.0570388349514563</v>
      </c>
      <c r="V2282" s="11" t="n">
        <v>0</v>
      </c>
      <c r="W2282" s="13"/>
      <c r="X2282" s="11"/>
      <c r="Y2282" s="11"/>
      <c r="Z2282" s="11"/>
      <c r="AA2282" s="11"/>
      <c r="AB2282" s="10" t="s">
        <v>516</v>
      </c>
      <c r="AC2282" s="11" t="n">
        <v>7</v>
      </c>
      <c r="AD2282" s="11" t="n">
        <v>13</v>
      </c>
      <c r="AE2282" s="11" t="n">
        <v>13</v>
      </c>
      <c r="AF2282" s="11" t="n">
        <v>0</v>
      </c>
      <c r="AG2282" s="11" t="n">
        <v>12</v>
      </c>
      <c r="AH2282" s="11" t="n">
        <v>0</v>
      </c>
      <c r="AI2282" s="13" t="n">
        <v>0.155555555555556</v>
      </c>
      <c r="AJ2282" s="13" t="n">
        <v>0.288888888888889</v>
      </c>
      <c r="AK2282" s="13" t="n">
        <v>0.288888888888889</v>
      </c>
      <c r="AL2282" s="13" t="n">
        <v>0</v>
      </c>
      <c r="AM2282" s="13" t="n">
        <v>0.266666666666667</v>
      </c>
      <c r="AN2282" s="11" t="n">
        <v>3</v>
      </c>
      <c r="AO2282" s="13" t="n">
        <v>0.0625</v>
      </c>
      <c r="AP2282" s="11" t="n">
        <v>3</v>
      </c>
      <c r="AQ2282" s="11" t="n">
        <v>0</v>
      </c>
      <c r="AR2282" s="13" t="n">
        <v>0.0588235294117647</v>
      </c>
      <c r="AS2282" s="13" t="n">
        <v>0</v>
      </c>
      <c r="AT2282" s="14" t="n">
        <f aca="false">SUMIFS(시도_소아과개폐업!$C$5:$C$293,시도_소아과개폐업!$A$5:$A$293,$D2282,시도_소아과개폐업!$B$5:$B$293,$B2282)</f>
        <v>7</v>
      </c>
      <c r="AU2282" s="14" t="n">
        <f aca="false">SUMIFS(시도_소아과개폐업!$D$5:$D$293,시도_소아과개폐업!$A$5:$A$293,$D2282,시도_소아과개폐업!$B$5:$B$293,$B2282)</f>
        <v>11</v>
      </c>
      <c r="AV2282" s="14" t="n">
        <f aca="false">SUMIFS(시도_소아과개폐업!$F$5:$F$293,시도_소아과개폐업!$A$5:$A$293,$D2282,시도_소아과개폐업!$B$5:$B$293,$B2282)</f>
        <v>-4</v>
      </c>
      <c r="AW2282" s="15" t="n">
        <f aca="false">SUMIFS(시도_소아과개폐업!$G$5:$G$293,시도_소아과개폐업!$A$5:$A$293,$D2282,시도_소아과개폐업!$B$5:$B$293,$B2282)</f>
        <v>0.166666666666667</v>
      </c>
      <c r="AX2282" s="14" t="n">
        <f aca="false">SUMIFS(시도_소아과개폐업!$H$5:$H$293,시도_소아과개폐업!$A$5:$A$293,$D2282,시도_소아과개폐업!$B$5:$B$293,$B2282)</f>
        <v>32</v>
      </c>
      <c r="AY2282" s="14" t="n">
        <f aca="false">SUMIFS(시군구_병원급!$E$5:$E$3668,시군구_병원급!$A$5:$A$3668,$A2282,시군구_병원급!$D$5:$D$3668,$D2282)</f>
        <v>1</v>
      </c>
      <c r="AZ2282" s="14" t="n">
        <f aca="false">SUMIFS(시군구_병원급!$F$5:$F$3668,시군구_병원급!$A$5:$A$3668,$A2282,시군구_병원급!$D$5:$D$3668,$D2282)</f>
        <v>1</v>
      </c>
      <c r="BA2282" s="14" t="n">
        <f aca="false">SUMIFS(시군구_병원급!$G$5:$G$3668,시군구_병원급!$A$5:$A$3668,$A2282,시군구_병원급!$D$5:$D$3668,$D2282)</f>
        <v>2</v>
      </c>
      <c r="BB2282" s="14" t="n">
        <f aca="false">SUMIFS(시군구_병원급!$H$5:$H$3668,시군구_병원급!$A$5:$A$3668,$A2282,시군구_병원급!$D$5:$D$3668,$D2282)</f>
        <v>7</v>
      </c>
      <c r="BC2282" s="16" t="n">
        <f aca="false">K2282+AY2282</f>
        <v>3</v>
      </c>
      <c r="BD2282" s="17" t="n">
        <f aca="false">IF(E2282=0,"",(K2282+AY2282)/E2282*1000)</f>
        <v>1.86451211932878</v>
      </c>
      <c r="BE2282" s="16" t="n">
        <f aca="false">AY2282-SUMIFS(시군구_병원급!$E$5:$E$3668,시군구_병원급!$A$5:$A$3668,$A2282,시군구_병원급!$D$5:$D$3668,$D2282-3)</f>
        <v>0</v>
      </c>
      <c r="BF2282" s="16" t="n">
        <f aca="false">IF(AY2282=0,1,0)</f>
        <v>0</v>
      </c>
      <c r="BG2282" s="16" t="n">
        <f aca="false">IF(K2282+AY2282=0,1,0)</f>
        <v>0</v>
      </c>
      <c r="BH2282" s="16" t="n">
        <f aca="false">AF2282+AG2282+AH2282</f>
        <v>12</v>
      </c>
      <c r="BI2282" s="18" t="n">
        <f aca="false">IF(H2282=0,"",BH2282/H2282)</f>
        <v>0.266666666666667</v>
      </c>
      <c r="BJ2282" s="16" t="n">
        <f aca="false">IF(AP2282="","",AP2282+AN2282)</f>
        <v>6</v>
      </c>
    </row>
    <row r="2283" customFormat="false" ht="15" hidden="false" customHeight="true" outlineLevel="0" collapsed="false">
      <c r="A2283" s="9" t="s">
        <v>497</v>
      </c>
      <c r="B2283" s="10" t="s">
        <v>487</v>
      </c>
      <c r="C2283" s="10" t="s">
        <v>498</v>
      </c>
      <c r="D2283" s="9" t="n">
        <v>2025</v>
      </c>
      <c r="E2283" s="11" t="n">
        <v>2033</v>
      </c>
      <c r="F2283" s="11" t="n">
        <v>373</v>
      </c>
      <c r="G2283" s="11" t="n">
        <v>376</v>
      </c>
      <c r="H2283" s="11" t="n">
        <v>31</v>
      </c>
      <c r="I2283" s="11" t="n">
        <v>1275</v>
      </c>
      <c r="J2283" s="11" t="n">
        <v>892</v>
      </c>
      <c r="K2283" s="11" t="n">
        <v>3</v>
      </c>
      <c r="L2283" s="12" t="n">
        <v>15.248401377275</v>
      </c>
      <c r="M2283" s="12" t="n">
        <v>1.4756517461879</v>
      </c>
      <c r="N2283" s="13" t="n">
        <v>0.699607843137255</v>
      </c>
      <c r="O2283" s="13" t="n">
        <v>0.627151992129857</v>
      </c>
      <c r="P2283" s="13" t="n">
        <v>0.184948352188883</v>
      </c>
      <c r="Q2283" s="13" t="n">
        <v>0.0918367346938775</v>
      </c>
      <c r="R2283" s="13" t="n">
        <v>0.0742857142857143</v>
      </c>
      <c r="S2283" s="11" t="n">
        <v>0</v>
      </c>
      <c r="T2283" s="13" t="n">
        <v>-0.03125</v>
      </c>
      <c r="U2283" s="13" t="n">
        <v>-0.0720524017467249</v>
      </c>
      <c r="V2283" s="11" t="n">
        <v>0</v>
      </c>
      <c r="W2283" s="13"/>
      <c r="X2283" s="11"/>
      <c r="Y2283" s="11"/>
      <c r="Z2283" s="11"/>
      <c r="AA2283" s="11"/>
      <c r="AB2283" s="10" t="s">
        <v>516</v>
      </c>
      <c r="AC2283" s="11" t="n">
        <v>11</v>
      </c>
      <c r="AD2283" s="11" t="n">
        <v>3</v>
      </c>
      <c r="AE2283" s="11" t="n">
        <v>7</v>
      </c>
      <c r="AF2283" s="11" t="n">
        <v>0</v>
      </c>
      <c r="AG2283" s="11" t="n">
        <v>10</v>
      </c>
      <c r="AH2283" s="11" t="n">
        <v>0</v>
      </c>
      <c r="AI2283" s="13" t="n">
        <v>0.354838709677419</v>
      </c>
      <c r="AJ2283" s="13" t="n">
        <v>0.0967741935483871</v>
      </c>
      <c r="AK2283" s="13" t="n">
        <v>0.225806451612903</v>
      </c>
      <c r="AL2283" s="13" t="n">
        <v>0</v>
      </c>
      <c r="AM2283" s="13" t="n">
        <v>0.32258064516129</v>
      </c>
      <c r="AN2283" s="11" t="n">
        <v>1</v>
      </c>
      <c r="AO2283" s="13" t="n">
        <v>0.03125</v>
      </c>
      <c r="AP2283" s="11" t="n">
        <v>3</v>
      </c>
      <c r="AQ2283" s="11" t="n">
        <v>0</v>
      </c>
      <c r="AR2283" s="13" t="n">
        <v>0.0857142857142857</v>
      </c>
      <c r="AS2283" s="13" t="n">
        <v>0</v>
      </c>
      <c r="AT2283" s="14" t="n">
        <f aca="false">SUMIFS(시도_소아과개폐업!$C$5:$C$293,시도_소아과개폐업!$A$5:$A$293,$D2283,시도_소아과개폐업!$B$5:$B$293,$B2283)</f>
        <v>7</v>
      </c>
      <c r="AU2283" s="14" t="n">
        <f aca="false">SUMIFS(시도_소아과개폐업!$D$5:$D$293,시도_소아과개폐업!$A$5:$A$293,$D2283,시도_소아과개폐업!$B$5:$B$293,$B2283)</f>
        <v>11</v>
      </c>
      <c r="AV2283" s="14" t="n">
        <f aca="false">SUMIFS(시도_소아과개폐업!$F$5:$F$293,시도_소아과개폐업!$A$5:$A$293,$D2283,시도_소아과개폐업!$B$5:$B$293,$B2283)</f>
        <v>-4</v>
      </c>
      <c r="AW2283" s="15" t="n">
        <f aca="false">SUMIFS(시도_소아과개폐업!$G$5:$G$293,시도_소아과개폐업!$A$5:$A$293,$D2283,시도_소아과개폐업!$B$5:$B$293,$B2283)</f>
        <v>0.166666666666667</v>
      </c>
      <c r="AX2283" s="14" t="n">
        <f aca="false">SUMIFS(시도_소아과개폐업!$H$5:$H$293,시도_소아과개폐업!$A$5:$A$293,$D2283,시도_소아과개폐업!$B$5:$B$293,$B2283)</f>
        <v>32</v>
      </c>
      <c r="AY2283" s="14" t="n">
        <f aca="false">SUMIFS(시군구_병원급!$E$5:$E$3668,시군구_병원급!$A$5:$A$3668,$A2283,시군구_병원급!$D$5:$D$3668,$D2283)</f>
        <v>1</v>
      </c>
      <c r="AZ2283" s="14" t="n">
        <f aca="false">SUMIFS(시군구_병원급!$F$5:$F$3668,시군구_병원급!$A$5:$A$3668,$A2283,시군구_병원급!$D$5:$D$3668,$D2283)</f>
        <v>0</v>
      </c>
      <c r="BA2283" s="14" t="n">
        <f aca="false">SUMIFS(시군구_병원급!$G$5:$G$3668,시군구_병원급!$A$5:$A$3668,$A2283,시군구_병원급!$D$5:$D$3668,$D2283)</f>
        <v>3</v>
      </c>
      <c r="BB2283" s="14" t="n">
        <f aca="false">SUMIFS(시군구_병원급!$H$5:$H$3668,시군구_병원급!$A$5:$A$3668,$A2283,시군구_병원급!$D$5:$D$3668,$D2283)</f>
        <v>13</v>
      </c>
      <c r="BC2283" s="16" t="n">
        <f aca="false">K2283+AY2283</f>
        <v>4</v>
      </c>
      <c r="BD2283" s="17" t="n">
        <f aca="false">IF(E2283=0,"",(K2283+AY2283)/E2283*1000)</f>
        <v>1.96753566158387</v>
      </c>
      <c r="BE2283" s="16" t="n">
        <f aca="false">AY2283-SUMIFS(시군구_병원급!$E$5:$E$3668,시군구_병원급!$A$5:$A$3668,$A2283,시군구_병원급!$D$5:$D$3668,$D2283-3)</f>
        <v>0</v>
      </c>
      <c r="BF2283" s="16" t="n">
        <f aca="false">IF(AY2283=0,1,0)</f>
        <v>0</v>
      </c>
      <c r="BG2283" s="16" t="n">
        <f aca="false">IF(K2283+AY2283=0,1,0)</f>
        <v>0</v>
      </c>
      <c r="BH2283" s="16" t="n">
        <f aca="false">AF2283+AG2283+AH2283</f>
        <v>10</v>
      </c>
      <c r="BI2283" s="18" t="n">
        <f aca="false">IF(H2283=0,"",BH2283/H2283)</f>
        <v>0.32258064516129</v>
      </c>
      <c r="BJ2283" s="16" t="n">
        <f aca="false">IF(AP2283="","",AP2283+AN2283)</f>
        <v>4</v>
      </c>
    </row>
    <row r="2284" customFormat="false" ht="15" hidden="false" customHeight="true" outlineLevel="0" collapsed="false">
      <c r="A2284" s="9" t="s">
        <v>499</v>
      </c>
      <c r="B2284" s="10" t="s">
        <v>487</v>
      </c>
      <c r="C2284" s="10" t="s">
        <v>500</v>
      </c>
      <c r="D2284" s="9" t="n">
        <v>2025</v>
      </c>
      <c r="E2284" s="11" t="n">
        <v>3128</v>
      </c>
      <c r="F2284" s="11" t="n">
        <v>614</v>
      </c>
      <c r="G2284" s="11" t="n">
        <v>627</v>
      </c>
      <c r="H2284" s="11" t="n">
        <v>58</v>
      </c>
      <c r="I2284" s="11" t="n">
        <v>2898</v>
      </c>
      <c r="J2284" s="11" t="n">
        <v>1713</v>
      </c>
      <c r="K2284" s="11" t="n">
        <v>5</v>
      </c>
      <c r="L2284" s="12" t="n">
        <v>18.5421994884911</v>
      </c>
      <c r="M2284" s="12" t="n">
        <v>1.59846547314578</v>
      </c>
      <c r="N2284" s="13" t="n">
        <v>0.591097308488613</v>
      </c>
      <c r="O2284" s="13" t="n">
        <v>0.926470588235294</v>
      </c>
      <c r="P2284" s="13" t="n">
        <v>0.200447570332481</v>
      </c>
      <c r="Q2284" s="13" t="n">
        <v>0.0664848278213432</v>
      </c>
      <c r="R2284" s="13" t="n">
        <v>0.766197183098592</v>
      </c>
      <c r="S2284" s="11" t="n">
        <v>1</v>
      </c>
      <c r="T2284" s="13" t="n">
        <v>-0.0169491525423728</v>
      </c>
      <c r="U2284" s="13" t="n">
        <v>-0.0229265003371544</v>
      </c>
      <c r="V2284" s="11" t="n">
        <v>0</v>
      </c>
      <c r="W2284" s="13"/>
      <c r="X2284" s="11"/>
      <c r="Y2284" s="11"/>
      <c r="Z2284" s="11"/>
      <c r="AA2284" s="11"/>
      <c r="AB2284" s="10" t="s">
        <v>516</v>
      </c>
      <c r="AC2284" s="11" t="n">
        <v>15</v>
      </c>
      <c r="AD2284" s="11" t="n">
        <v>19</v>
      </c>
      <c r="AE2284" s="11" t="n">
        <v>7</v>
      </c>
      <c r="AF2284" s="11" t="n">
        <v>3</v>
      </c>
      <c r="AG2284" s="11" t="n">
        <v>14</v>
      </c>
      <c r="AH2284" s="11" t="n">
        <v>0</v>
      </c>
      <c r="AI2284" s="13" t="n">
        <v>0.258620689655172</v>
      </c>
      <c r="AJ2284" s="13" t="n">
        <v>0.327586206896552</v>
      </c>
      <c r="AK2284" s="13" t="n">
        <v>0.120689655172414</v>
      </c>
      <c r="AL2284" s="13" t="n">
        <v>0.0517241379310345</v>
      </c>
      <c r="AM2284" s="13" t="n">
        <v>0.241379310344828</v>
      </c>
      <c r="AN2284" s="11" t="n">
        <v>5</v>
      </c>
      <c r="AO2284" s="13" t="n">
        <v>0.0793650793650794</v>
      </c>
      <c r="AP2284" s="11" t="n">
        <v>3</v>
      </c>
      <c r="AQ2284" s="11" t="n">
        <v>1</v>
      </c>
      <c r="AR2284" s="13" t="n">
        <v>0.0461538461538462</v>
      </c>
      <c r="AS2284" s="13" t="n">
        <v>0.0153846153846154</v>
      </c>
      <c r="AT2284" s="14" t="n">
        <f aca="false">SUMIFS(시도_소아과개폐업!$C$5:$C$293,시도_소아과개폐업!$A$5:$A$293,$D2284,시도_소아과개폐업!$B$5:$B$293,$B2284)</f>
        <v>7</v>
      </c>
      <c r="AU2284" s="14" t="n">
        <f aca="false">SUMIFS(시도_소아과개폐업!$D$5:$D$293,시도_소아과개폐업!$A$5:$A$293,$D2284,시도_소아과개폐업!$B$5:$B$293,$B2284)</f>
        <v>11</v>
      </c>
      <c r="AV2284" s="14" t="n">
        <f aca="false">SUMIFS(시도_소아과개폐업!$F$5:$F$293,시도_소아과개폐업!$A$5:$A$293,$D2284,시도_소아과개폐업!$B$5:$B$293,$B2284)</f>
        <v>-4</v>
      </c>
      <c r="AW2284" s="15" t="n">
        <f aca="false">SUMIFS(시도_소아과개폐업!$G$5:$G$293,시도_소아과개폐업!$A$5:$A$293,$D2284,시도_소아과개폐업!$B$5:$B$293,$B2284)</f>
        <v>0.166666666666667</v>
      </c>
      <c r="AX2284" s="14" t="n">
        <f aca="false">SUMIFS(시도_소아과개폐업!$H$5:$H$293,시도_소아과개폐업!$A$5:$A$293,$D2284,시도_소아과개폐업!$B$5:$B$293,$B2284)</f>
        <v>32</v>
      </c>
      <c r="AY2284" s="14" t="n">
        <f aca="false">SUMIFS(시군구_병원급!$E$5:$E$3668,시군구_병원급!$A$5:$A$3668,$A2284,시군구_병원급!$D$5:$D$3668,$D2284)</f>
        <v>2</v>
      </c>
      <c r="AZ2284" s="14" t="n">
        <f aca="false">SUMIFS(시군구_병원급!$F$5:$F$3668,시군구_병원급!$A$5:$A$3668,$A2284,시군구_병원급!$D$5:$D$3668,$D2284)</f>
        <v>0</v>
      </c>
      <c r="BA2284" s="14" t="n">
        <f aca="false">SUMIFS(시군구_병원급!$G$5:$G$3668,시군구_병원급!$A$5:$A$3668,$A2284,시군구_병원급!$D$5:$D$3668,$D2284)</f>
        <v>2</v>
      </c>
      <c r="BB2284" s="14" t="n">
        <f aca="false">SUMIFS(시군구_병원급!$H$5:$H$3668,시군구_병원급!$A$5:$A$3668,$A2284,시군구_병원급!$D$5:$D$3668,$D2284)</f>
        <v>8</v>
      </c>
      <c r="BC2284" s="16" t="n">
        <f aca="false">K2284+AY2284</f>
        <v>7</v>
      </c>
      <c r="BD2284" s="17" t="n">
        <f aca="false">IF(E2284=0,"",(K2284+AY2284)/E2284*1000)</f>
        <v>2.23785166240409</v>
      </c>
      <c r="BE2284" s="16" t="n">
        <f aca="false">AY2284-SUMIFS(시군구_병원급!$E$5:$E$3668,시군구_병원급!$A$5:$A$3668,$A2284,시군구_병원급!$D$5:$D$3668,$D2284-3)</f>
        <v>0</v>
      </c>
      <c r="BF2284" s="16" t="n">
        <f aca="false">IF(AY2284=0,1,0)</f>
        <v>0</v>
      </c>
      <c r="BG2284" s="16" t="n">
        <f aca="false">IF(K2284+AY2284=0,1,0)</f>
        <v>0</v>
      </c>
      <c r="BH2284" s="16" t="n">
        <f aca="false">AF2284+AG2284+AH2284</f>
        <v>17</v>
      </c>
      <c r="BI2284" s="18" t="n">
        <f aca="false">IF(H2284=0,"",BH2284/H2284)</f>
        <v>0.293103448275862</v>
      </c>
      <c r="BJ2284" s="16" t="n">
        <f aca="false">IF(AP2284="","",AP2284+AN2284)</f>
        <v>8</v>
      </c>
    </row>
    <row r="2285" customFormat="false" ht="15" hidden="false" customHeight="true" outlineLevel="0" collapsed="false">
      <c r="A2285" s="9" t="s">
        <v>501</v>
      </c>
      <c r="B2285" s="10" t="s">
        <v>487</v>
      </c>
      <c r="C2285" s="10" t="s">
        <v>502</v>
      </c>
      <c r="D2285" s="9" t="n">
        <v>2025</v>
      </c>
      <c r="E2285" s="11" t="n">
        <v>487</v>
      </c>
      <c r="F2285" s="11" t="n">
        <v>81</v>
      </c>
      <c r="G2285" s="11" t="n">
        <v>86</v>
      </c>
      <c r="H2285" s="11" t="n">
        <v>6</v>
      </c>
      <c r="I2285" s="11" t="n">
        <v>332</v>
      </c>
      <c r="J2285" s="11" t="n">
        <v>142</v>
      </c>
      <c r="K2285" s="11" t="n">
        <v>0</v>
      </c>
      <c r="L2285" s="12" t="n">
        <v>12.3203285420945</v>
      </c>
      <c r="M2285" s="12" t="n">
        <v>0</v>
      </c>
      <c r="N2285" s="13" t="n">
        <v>0.427710843373494</v>
      </c>
      <c r="O2285" s="13" t="n">
        <v>0.681724845995893</v>
      </c>
      <c r="P2285" s="13" t="n">
        <v>0.176591375770021</v>
      </c>
      <c r="Q2285" s="13" t="n">
        <v>-0.151567944250871</v>
      </c>
      <c r="R2285" s="13" t="n">
        <v>0.0117647058823529</v>
      </c>
      <c r="S2285" s="11" t="n">
        <v>0</v>
      </c>
      <c r="T2285" s="13" t="n">
        <v>0</v>
      </c>
      <c r="U2285" s="13" t="n">
        <v>-0.161616161616162</v>
      </c>
      <c r="V2285" s="11" t="n">
        <v>1</v>
      </c>
      <c r="W2285" s="13"/>
      <c r="X2285" s="11"/>
      <c r="Y2285" s="11"/>
      <c r="Z2285" s="11"/>
      <c r="AA2285" s="11"/>
      <c r="AB2285" s="10" t="s">
        <v>516</v>
      </c>
      <c r="AC2285" s="11" t="n">
        <v>2</v>
      </c>
      <c r="AD2285" s="11" t="n">
        <v>0</v>
      </c>
      <c r="AE2285" s="11" t="n">
        <v>0</v>
      </c>
      <c r="AF2285" s="11" t="n">
        <v>0</v>
      </c>
      <c r="AG2285" s="11" t="n">
        <v>4</v>
      </c>
      <c r="AH2285" s="11" t="n">
        <v>0</v>
      </c>
      <c r="AI2285" s="13" t="n">
        <v>0.333333333333333</v>
      </c>
      <c r="AJ2285" s="13" t="n">
        <v>0</v>
      </c>
      <c r="AK2285" s="13" t="n">
        <v>0</v>
      </c>
      <c r="AL2285" s="13" t="n">
        <v>0</v>
      </c>
      <c r="AM2285" s="13" t="n">
        <v>0.666666666666667</v>
      </c>
      <c r="AN2285" s="11" t="n">
        <v>0</v>
      </c>
      <c r="AO2285" s="13" t="n">
        <v>0</v>
      </c>
      <c r="AP2285" s="11" t="n">
        <v>0</v>
      </c>
      <c r="AQ2285" s="11" t="n">
        <v>0</v>
      </c>
      <c r="AR2285" s="13" t="n">
        <v>0</v>
      </c>
      <c r="AS2285" s="13" t="n">
        <v>0</v>
      </c>
      <c r="AT2285" s="14" t="n">
        <f aca="false">SUMIFS(시도_소아과개폐업!$C$5:$C$293,시도_소아과개폐업!$A$5:$A$293,$D2285,시도_소아과개폐업!$B$5:$B$293,$B2285)</f>
        <v>7</v>
      </c>
      <c r="AU2285" s="14" t="n">
        <f aca="false">SUMIFS(시도_소아과개폐업!$D$5:$D$293,시도_소아과개폐업!$A$5:$A$293,$D2285,시도_소아과개폐업!$B$5:$B$293,$B2285)</f>
        <v>11</v>
      </c>
      <c r="AV2285" s="14" t="n">
        <f aca="false">SUMIFS(시도_소아과개폐업!$F$5:$F$293,시도_소아과개폐업!$A$5:$A$293,$D2285,시도_소아과개폐업!$B$5:$B$293,$B2285)</f>
        <v>-4</v>
      </c>
      <c r="AW2285" s="15" t="n">
        <f aca="false">SUMIFS(시도_소아과개폐업!$G$5:$G$293,시도_소아과개폐업!$A$5:$A$293,$D2285,시도_소아과개폐업!$B$5:$B$293,$B2285)</f>
        <v>0.166666666666667</v>
      </c>
      <c r="AX2285" s="14" t="n">
        <f aca="false">SUMIFS(시도_소아과개폐업!$H$5:$H$293,시도_소아과개폐업!$A$5:$A$293,$D2285,시도_소아과개폐업!$B$5:$B$293,$B2285)</f>
        <v>32</v>
      </c>
      <c r="AY2285" s="14" t="n">
        <f aca="false">SUMIFS(시군구_병원급!$E$5:$E$3668,시군구_병원급!$A$5:$A$3668,$A2285,시군구_병원급!$D$5:$D$3668,$D2285)</f>
        <v>0</v>
      </c>
      <c r="AZ2285" s="14" t="n">
        <f aca="false">SUMIFS(시군구_병원급!$F$5:$F$3668,시군구_병원급!$A$5:$A$3668,$A2285,시군구_병원급!$D$5:$D$3668,$D2285)</f>
        <v>0</v>
      </c>
      <c r="BA2285" s="14" t="n">
        <f aca="false">SUMIFS(시군구_병원급!$G$5:$G$3668,시군구_병원급!$A$5:$A$3668,$A2285,시군구_병원급!$D$5:$D$3668,$D2285)</f>
        <v>2</v>
      </c>
      <c r="BB2285" s="14" t="n">
        <f aca="false">SUMIFS(시군구_병원급!$H$5:$H$3668,시군구_병원급!$A$5:$A$3668,$A2285,시군구_병원급!$D$5:$D$3668,$D2285)</f>
        <v>2</v>
      </c>
      <c r="BC2285" s="16" t="n">
        <f aca="false">K2285+AY2285</f>
        <v>0</v>
      </c>
      <c r="BD2285" s="17" t="n">
        <f aca="false">IF(E2285=0,"",(K2285+AY2285)/E2285*1000)</f>
        <v>0</v>
      </c>
      <c r="BE2285" s="16" t="n">
        <f aca="false">AY2285-SUMIFS(시군구_병원급!$E$5:$E$3668,시군구_병원급!$A$5:$A$3668,$A2285,시군구_병원급!$D$5:$D$3668,$D2285-3)</f>
        <v>0</v>
      </c>
      <c r="BF2285" s="16" t="n">
        <f aca="false">IF(AY2285=0,1,0)</f>
        <v>1</v>
      </c>
      <c r="BG2285" s="16" t="n">
        <f aca="false">IF(K2285+AY2285=0,1,0)</f>
        <v>1</v>
      </c>
      <c r="BH2285" s="16" t="n">
        <f aca="false">AF2285+AG2285+AH2285</f>
        <v>4</v>
      </c>
      <c r="BI2285" s="18" t="n">
        <f aca="false">IF(H2285=0,"",BH2285/H2285)</f>
        <v>0.666666666666667</v>
      </c>
      <c r="BJ2285" s="16" t="n">
        <f aca="false">IF(AP2285="","",AP2285+AN2285)</f>
        <v>0</v>
      </c>
    </row>
    <row r="2286" customFormat="false" ht="15" hidden="false" customHeight="true" outlineLevel="0" collapsed="false">
      <c r="A2286" s="9" t="s">
        <v>503</v>
      </c>
      <c r="B2286" s="10" t="s">
        <v>487</v>
      </c>
      <c r="C2286" s="10" t="s">
        <v>504</v>
      </c>
      <c r="D2286" s="9" t="n">
        <v>2025</v>
      </c>
      <c r="E2286" s="11" t="n">
        <v>363</v>
      </c>
      <c r="F2286" s="11" t="n">
        <v>57</v>
      </c>
      <c r="G2286" s="11" t="n">
        <v>58</v>
      </c>
      <c r="H2286" s="11" t="n">
        <v>6</v>
      </c>
      <c r="I2286" s="11" t="n">
        <v>415</v>
      </c>
      <c r="J2286" s="11" t="n">
        <v>189</v>
      </c>
      <c r="K2286" s="11" t="n">
        <v>0</v>
      </c>
      <c r="L2286" s="12" t="n">
        <v>16.5289256198347</v>
      </c>
      <c r="M2286" s="12" t="n">
        <v>0</v>
      </c>
      <c r="N2286" s="13" t="n">
        <v>0.455421686746988</v>
      </c>
      <c r="O2286" s="13" t="n">
        <v>1.14325068870523</v>
      </c>
      <c r="P2286" s="13" t="n">
        <v>0.159779614325069</v>
      </c>
      <c r="Q2286" s="13" t="n">
        <v>-0.159722222222222</v>
      </c>
      <c r="R2286" s="13" t="n">
        <v>-0.0169491525423728</v>
      </c>
      <c r="S2286" s="11" t="n">
        <v>0</v>
      </c>
      <c r="T2286" s="13" t="n">
        <v>0</v>
      </c>
      <c r="U2286" s="13" t="n">
        <v>0</v>
      </c>
      <c r="V2286" s="11" t="n">
        <v>1</v>
      </c>
      <c r="W2286" s="13"/>
      <c r="X2286" s="11"/>
      <c r="Y2286" s="11"/>
      <c r="Z2286" s="11"/>
      <c r="AA2286" s="11"/>
      <c r="AB2286" s="10" t="s">
        <v>516</v>
      </c>
      <c r="AC2286" s="11" t="n">
        <v>4</v>
      </c>
      <c r="AD2286" s="11" t="n">
        <v>1</v>
      </c>
      <c r="AE2286" s="11" t="n">
        <v>0</v>
      </c>
      <c r="AF2286" s="11" t="n">
        <v>0</v>
      </c>
      <c r="AG2286" s="11" t="n">
        <v>1</v>
      </c>
      <c r="AH2286" s="11" t="n">
        <v>0</v>
      </c>
      <c r="AI2286" s="13" t="n">
        <v>0.666666666666667</v>
      </c>
      <c r="AJ2286" s="13" t="n">
        <v>0.166666666666667</v>
      </c>
      <c r="AK2286" s="13" t="n">
        <v>0</v>
      </c>
      <c r="AL2286" s="13" t="n">
        <v>0</v>
      </c>
      <c r="AM2286" s="13" t="n">
        <v>0.166666666666667</v>
      </c>
      <c r="AN2286" s="11" t="n">
        <v>0</v>
      </c>
      <c r="AO2286" s="13" t="n">
        <v>0</v>
      </c>
      <c r="AP2286" s="11" t="n">
        <v>0</v>
      </c>
      <c r="AQ2286" s="11" t="n">
        <v>0</v>
      </c>
      <c r="AR2286" s="13" t="n">
        <v>0</v>
      </c>
      <c r="AS2286" s="13" t="n">
        <v>0</v>
      </c>
      <c r="AT2286" s="14" t="n">
        <f aca="false">SUMIFS(시도_소아과개폐업!$C$5:$C$293,시도_소아과개폐업!$A$5:$A$293,$D2286,시도_소아과개폐업!$B$5:$B$293,$B2286)</f>
        <v>7</v>
      </c>
      <c r="AU2286" s="14" t="n">
        <f aca="false">SUMIFS(시도_소아과개폐업!$D$5:$D$293,시도_소아과개폐업!$A$5:$A$293,$D2286,시도_소아과개폐업!$B$5:$B$293,$B2286)</f>
        <v>11</v>
      </c>
      <c r="AV2286" s="14" t="n">
        <f aca="false">SUMIFS(시도_소아과개폐업!$F$5:$F$293,시도_소아과개폐업!$A$5:$A$293,$D2286,시도_소아과개폐업!$B$5:$B$293,$B2286)</f>
        <v>-4</v>
      </c>
      <c r="AW2286" s="15" t="n">
        <f aca="false">SUMIFS(시도_소아과개폐업!$G$5:$G$293,시도_소아과개폐업!$A$5:$A$293,$D2286,시도_소아과개폐업!$B$5:$B$293,$B2286)</f>
        <v>0.166666666666667</v>
      </c>
      <c r="AX2286" s="14" t="n">
        <f aca="false">SUMIFS(시도_소아과개폐업!$H$5:$H$293,시도_소아과개폐업!$A$5:$A$293,$D2286,시도_소아과개폐업!$B$5:$B$293,$B2286)</f>
        <v>32</v>
      </c>
      <c r="AY2286" s="14" t="n">
        <f aca="false">SUMIFS(시군구_병원급!$E$5:$E$3668,시군구_병원급!$A$5:$A$3668,$A2286,시군구_병원급!$D$5:$D$3668,$D2286)</f>
        <v>0</v>
      </c>
      <c r="AZ2286" s="14" t="n">
        <f aca="false">SUMIFS(시군구_병원급!$F$5:$F$3668,시군구_병원급!$A$5:$A$3668,$A2286,시군구_병원급!$D$5:$D$3668,$D2286)</f>
        <v>0</v>
      </c>
      <c r="BA2286" s="14" t="n">
        <f aca="false">SUMIFS(시군구_병원급!$G$5:$G$3668,시군구_병원급!$A$5:$A$3668,$A2286,시군구_병원급!$D$5:$D$3668,$D2286)</f>
        <v>0</v>
      </c>
      <c r="BB2286" s="14" t="n">
        <f aca="false">SUMIFS(시군구_병원급!$H$5:$H$3668,시군구_병원급!$A$5:$A$3668,$A2286,시군구_병원급!$D$5:$D$3668,$D2286)</f>
        <v>1</v>
      </c>
      <c r="BC2286" s="16" t="n">
        <f aca="false">K2286+AY2286</f>
        <v>0</v>
      </c>
      <c r="BD2286" s="17" t="n">
        <f aca="false">IF(E2286=0,"",(K2286+AY2286)/E2286*1000)</f>
        <v>0</v>
      </c>
      <c r="BE2286" s="16" t="n">
        <f aca="false">AY2286-SUMIFS(시군구_병원급!$E$5:$E$3668,시군구_병원급!$A$5:$A$3668,$A2286,시군구_병원급!$D$5:$D$3668,$D2286-3)</f>
        <v>0</v>
      </c>
      <c r="BF2286" s="16" t="n">
        <f aca="false">IF(AY2286=0,1,0)</f>
        <v>1</v>
      </c>
      <c r="BG2286" s="16" t="n">
        <f aca="false">IF(K2286+AY2286=0,1,0)</f>
        <v>1</v>
      </c>
      <c r="BH2286" s="16" t="n">
        <f aca="false">AF2286+AG2286+AH2286</f>
        <v>1</v>
      </c>
      <c r="BI2286" s="18" t="n">
        <f aca="false">IF(H2286=0,"",BH2286/H2286)</f>
        <v>0.166666666666667</v>
      </c>
      <c r="BJ2286" s="16" t="n">
        <f aca="false">IF(AP2286="","",AP2286+AN2286)</f>
        <v>0</v>
      </c>
    </row>
    <row r="2287" customFormat="false" ht="15" hidden="false" customHeight="true" outlineLevel="0" collapsed="false">
      <c r="A2287" s="9" t="s">
        <v>505</v>
      </c>
      <c r="B2287" s="10" t="s">
        <v>487</v>
      </c>
      <c r="C2287" s="10" t="s">
        <v>506</v>
      </c>
      <c r="D2287" s="9" t="n">
        <v>2025</v>
      </c>
      <c r="E2287" s="11" t="n">
        <v>377</v>
      </c>
      <c r="F2287" s="11" t="n">
        <v>67</v>
      </c>
      <c r="G2287" s="11" t="n">
        <v>70</v>
      </c>
      <c r="H2287" s="11" t="n">
        <v>7</v>
      </c>
      <c r="I2287" s="11" t="n">
        <v>345</v>
      </c>
      <c r="J2287" s="11" t="n">
        <v>192</v>
      </c>
      <c r="K2287" s="11" t="n">
        <v>0</v>
      </c>
      <c r="L2287" s="12" t="n">
        <v>18.5676392572944</v>
      </c>
      <c r="M2287" s="12" t="n">
        <v>0</v>
      </c>
      <c r="N2287" s="13" t="n">
        <v>0.556521739130435</v>
      </c>
      <c r="O2287" s="13" t="n">
        <v>0.915119363395226</v>
      </c>
      <c r="P2287" s="13" t="n">
        <v>0.185676392572944</v>
      </c>
      <c r="Q2287" s="13" t="n">
        <v>-0.183982683982684</v>
      </c>
      <c r="R2287" s="13" t="n">
        <v>0.0769230769230769</v>
      </c>
      <c r="S2287" s="11" t="n">
        <v>0</v>
      </c>
      <c r="T2287" s="13" t="n">
        <v>0</v>
      </c>
      <c r="U2287" s="13" t="n">
        <v>-0.0848806366047745</v>
      </c>
      <c r="V2287" s="11" t="n">
        <v>1</v>
      </c>
      <c r="W2287" s="13"/>
      <c r="X2287" s="11"/>
      <c r="Y2287" s="11"/>
      <c r="Z2287" s="11"/>
      <c r="AA2287" s="11"/>
      <c r="AB2287" s="10" t="s">
        <v>516</v>
      </c>
      <c r="AC2287" s="11" t="n">
        <v>2</v>
      </c>
      <c r="AD2287" s="11" t="n">
        <v>0</v>
      </c>
      <c r="AE2287" s="11" t="n">
        <v>1</v>
      </c>
      <c r="AF2287" s="11" t="n">
        <v>0</v>
      </c>
      <c r="AG2287" s="11" t="n">
        <v>4</v>
      </c>
      <c r="AH2287" s="11" t="n">
        <v>0</v>
      </c>
      <c r="AI2287" s="13" t="n">
        <v>0.285714285714286</v>
      </c>
      <c r="AJ2287" s="13" t="n">
        <v>0</v>
      </c>
      <c r="AK2287" s="13" t="n">
        <v>0.142857142857143</v>
      </c>
      <c r="AL2287" s="13" t="n">
        <v>0</v>
      </c>
      <c r="AM2287" s="13" t="n">
        <v>0.571428571428571</v>
      </c>
      <c r="AN2287" s="11" t="n">
        <v>0</v>
      </c>
      <c r="AO2287" s="13" t="n">
        <v>0</v>
      </c>
      <c r="AP2287" s="11" t="n">
        <v>0</v>
      </c>
      <c r="AQ2287" s="11" t="n">
        <v>0</v>
      </c>
      <c r="AR2287" s="13" t="n">
        <v>0</v>
      </c>
      <c r="AS2287" s="13" t="n">
        <v>0</v>
      </c>
      <c r="AT2287" s="14" t="n">
        <f aca="false">SUMIFS(시도_소아과개폐업!$C$5:$C$293,시도_소아과개폐업!$A$5:$A$293,$D2287,시도_소아과개폐업!$B$5:$B$293,$B2287)</f>
        <v>7</v>
      </c>
      <c r="AU2287" s="14" t="n">
        <f aca="false">SUMIFS(시도_소아과개폐업!$D$5:$D$293,시도_소아과개폐업!$A$5:$A$293,$D2287,시도_소아과개폐업!$B$5:$B$293,$B2287)</f>
        <v>11</v>
      </c>
      <c r="AV2287" s="14" t="n">
        <f aca="false">SUMIFS(시도_소아과개폐업!$F$5:$F$293,시도_소아과개폐업!$A$5:$A$293,$D2287,시도_소아과개폐업!$B$5:$B$293,$B2287)</f>
        <v>-4</v>
      </c>
      <c r="AW2287" s="15" t="n">
        <f aca="false">SUMIFS(시도_소아과개폐업!$G$5:$G$293,시도_소아과개폐업!$A$5:$A$293,$D2287,시도_소아과개폐업!$B$5:$B$293,$B2287)</f>
        <v>0.166666666666667</v>
      </c>
      <c r="AX2287" s="14" t="n">
        <f aca="false">SUMIFS(시도_소아과개폐업!$H$5:$H$293,시도_소아과개폐업!$A$5:$A$293,$D2287,시도_소아과개폐업!$B$5:$B$293,$B2287)</f>
        <v>32</v>
      </c>
      <c r="AY2287" s="14" t="n">
        <f aca="false">SUMIFS(시군구_병원급!$E$5:$E$3668,시군구_병원급!$A$5:$A$3668,$A2287,시군구_병원급!$D$5:$D$3668,$D2287)</f>
        <v>0</v>
      </c>
      <c r="AZ2287" s="14" t="n">
        <f aca="false">SUMIFS(시군구_병원급!$F$5:$F$3668,시군구_병원급!$A$5:$A$3668,$A2287,시군구_병원급!$D$5:$D$3668,$D2287)</f>
        <v>0</v>
      </c>
      <c r="BA2287" s="14" t="n">
        <f aca="false">SUMIFS(시군구_병원급!$G$5:$G$3668,시군구_병원급!$A$5:$A$3668,$A2287,시군구_병원급!$D$5:$D$3668,$D2287)</f>
        <v>0</v>
      </c>
      <c r="BB2287" s="14" t="n">
        <f aca="false">SUMIFS(시군구_병원급!$H$5:$H$3668,시군구_병원급!$A$5:$A$3668,$A2287,시군구_병원급!$D$5:$D$3668,$D2287)</f>
        <v>0</v>
      </c>
      <c r="BC2287" s="16" t="n">
        <f aca="false">K2287+AY2287</f>
        <v>0</v>
      </c>
      <c r="BD2287" s="17" t="n">
        <f aca="false">IF(E2287=0,"",(K2287+AY2287)/E2287*1000)</f>
        <v>0</v>
      </c>
      <c r="BE2287" s="16" t="n">
        <f aca="false">AY2287-SUMIFS(시군구_병원급!$E$5:$E$3668,시군구_병원급!$A$5:$A$3668,$A2287,시군구_병원급!$D$5:$D$3668,$D2287-3)</f>
        <v>0</v>
      </c>
      <c r="BF2287" s="16" t="n">
        <f aca="false">IF(AY2287=0,1,0)</f>
        <v>1</v>
      </c>
      <c r="BG2287" s="16" t="n">
        <f aca="false">IF(K2287+AY2287=0,1,0)</f>
        <v>1</v>
      </c>
      <c r="BH2287" s="16" t="n">
        <f aca="false">AF2287+AG2287+AH2287</f>
        <v>4</v>
      </c>
      <c r="BI2287" s="18" t="n">
        <f aca="false">IF(H2287=0,"",BH2287/H2287)</f>
        <v>0.571428571428571</v>
      </c>
      <c r="BJ2287" s="16" t="n">
        <f aca="false">IF(AP2287="","",AP2287+AN2287)</f>
        <v>0</v>
      </c>
    </row>
    <row r="2288" customFormat="false" ht="15" hidden="false" customHeight="true" outlineLevel="0" collapsed="false">
      <c r="A2288" s="9" t="s">
        <v>507</v>
      </c>
      <c r="B2288" s="10" t="s">
        <v>487</v>
      </c>
      <c r="C2288" s="10" t="s">
        <v>508</v>
      </c>
      <c r="D2288" s="9" t="n">
        <v>2025</v>
      </c>
      <c r="E2288" s="11" t="n">
        <v>560</v>
      </c>
      <c r="F2288" s="11" t="n">
        <v>113</v>
      </c>
      <c r="G2288" s="11" t="n">
        <v>116</v>
      </c>
      <c r="H2288" s="11" t="n">
        <v>9</v>
      </c>
      <c r="I2288" s="11" t="n">
        <v>585</v>
      </c>
      <c r="J2288" s="11" t="n">
        <v>279</v>
      </c>
      <c r="K2288" s="11" t="n">
        <v>0</v>
      </c>
      <c r="L2288" s="12" t="n">
        <v>16.0714285714286</v>
      </c>
      <c r="M2288" s="12" t="n">
        <v>0</v>
      </c>
      <c r="N2288" s="13" t="n">
        <v>0.476923076923077</v>
      </c>
      <c r="O2288" s="13" t="n">
        <v>1.04464285714286</v>
      </c>
      <c r="P2288" s="13" t="n">
        <v>0.207142857142857</v>
      </c>
      <c r="Q2288" s="13" t="n">
        <v>-0.233926128590971</v>
      </c>
      <c r="R2288" s="13" t="n">
        <v>-0.072</v>
      </c>
      <c r="S2288" s="11" t="n">
        <v>0</v>
      </c>
      <c r="T2288" s="13" t="n">
        <v>0</v>
      </c>
      <c r="U2288" s="13" t="n">
        <v>0</v>
      </c>
      <c r="V2288" s="11" t="n">
        <v>1</v>
      </c>
      <c r="W2288" s="13"/>
      <c r="X2288" s="11"/>
      <c r="Y2288" s="11"/>
      <c r="Z2288" s="11"/>
      <c r="AA2288" s="11"/>
      <c r="AB2288" s="10" t="s">
        <v>516</v>
      </c>
      <c r="AC2288" s="11" t="n">
        <v>0</v>
      </c>
      <c r="AD2288" s="11" t="n">
        <v>0</v>
      </c>
      <c r="AE2288" s="11" t="n">
        <v>0</v>
      </c>
      <c r="AF2288" s="11" t="n">
        <v>1</v>
      </c>
      <c r="AG2288" s="11" t="n">
        <v>8</v>
      </c>
      <c r="AH2288" s="11" t="n">
        <v>0</v>
      </c>
      <c r="AI2288" s="13" t="n">
        <v>0</v>
      </c>
      <c r="AJ2288" s="13" t="n">
        <v>0</v>
      </c>
      <c r="AK2288" s="13" t="n">
        <v>0</v>
      </c>
      <c r="AL2288" s="13" t="n">
        <v>0.111111111111111</v>
      </c>
      <c r="AM2288" s="13" t="n">
        <v>0.888888888888889</v>
      </c>
      <c r="AN2288" s="11" t="n">
        <v>0</v>
      </c>
      <c r="AO2288" s="13" t="n">
        <v>0</v>
      </c>
      <c r="AP2288" s="11" t="n">
        <v>0</v>
      </c>
      <c r="AQ2288" s="11" t="n">
        <v>0</v>
      </c>
      <c r="AR2288" s="13" t="n">
        <v>0</v>
      </c>
      <c r="AS2288" s="13" t="n">
        <v>0</v>
      </c>
      <c r="AT2288" s="14" t="n">
        <f aca="false">SUMIFS(시도_소아과개폐업!$C$5:$C$293,시도_소아과개폐업!$A$5:$A$293,$D2288,시도_소아과개폐업!$B$5:$B$293,$B2288)</f>
        <v>7</v>
      </c>
      <c r="AU2288" s="14" t="n">
        <f aca="false">SUMIFS(시도_소아과개폐업!$D$5:$D$293,시도_소아과개폐업!$A$5:$A$293,$D2288,시도_소아과개폐업!$B$5:$B$293,$B2288)</f>
        <v>11</v>
      </c>
      <c r="AV2288" s="14" t="n">
        <f aca="false">SUMIFS(시도_소아과개폐업!$F$5:$F$293,시도_소아과개폐업!$A$5:$A$293,$D2288,시도_소아과개폐업!$B$5:$B$293,$B2288)</f>
        <v>-4</v>
      </c>
      <c r="AW2288" s="15" t="n">
        <f aca="false">SUMIFS(시도_소아과개폐업!$G$5:$G$293,시도_소아과개폐업!$A$5:$A$293,$D2288,시도_소아과개폐업!$B$5:$B$293,$B2288)</f>
        <v>0.166666666666667</v>
      </c>
      <c r="AX2288" s="14" t="n">
        <f aca="false">SUMIFS(시도_소아과개폐업!$H$5:$H$293,시도_소아과개폐업!$A$5:$A$293,$D2288,시도_소아과개폐업!$B$5:$B$293,$B2288)</f>
        <v>32</v>
      </c>
      <c r="AY2288" s="14" t="n">
        <f aca="false">SUMIFS(시군구_병원급!$E$5:$E$3668,시군구_병원급!$A$5:$A$3668,$A2288,시군구_병원급!$D$5:$D$3668,$D2288)</f>
        <v>0</v>
      </c>
      <c r="AZ2288" s="14" t="n">
        <f aca="false">SUMIFS(시군구_병원급!$F$5:$F$3668,시군구_병원급!$A$5:$A$3668,$A2288,시군구_병원급!$D$5:$D$3668,$D2288)</f>
        <v>0</v>
      </c>
      <c r="BA2288" s="14" t="n">
        <f aca="false">SUMIFS(시군구_병원급!$G$5:$G$3668,시군구_병원급!$A$5:$A$3668,$A2288,시군구_병원급!$D$5:$D$3668,$D2288)</f>
        <v>0</v>
      </c>
      <c r="BB2288" s="14" t="n">
        <f aca="false">SUMIFS(시군구_병원급!$H$5:$H$3668,시군구_병원급!$A$5:$A$3668,$A2288,시군구_병원급!$D$5:$D$3668,$D2288)</f>
        <v>2</v>
      </c>
      <c r="BC2288" s="16" t="n">
        <f aca="false">K2288+AY2288</f>
        <v>0</v>
      </c>
      <c r="BD2288" s="17" t="n">
        <f aca="false">IF(E2288=0,"",(K2288+AY2288)/E2288*1000)</f>
        <v>0</v>
      </c>
      <c r="BE2288" s="16" t="n">
        <f aca="false">AY2288-SUMIFS(시군구_병원급!$E$5:$E$3668,시군구_병원급!$A$5:$A$3668,$A2288,시군구_병원급!$D$5:$D$3668,$D2288-3)</f>
        <v>0</v>
      </c>
      <c r="BF2288" s="16" t="n">
        <f aca="false">IF(AY2288=0,1,0)</f>
        <v>1</v>
      </c>
      <c r="BG2288" s="16" t="n">
        <f aca="false">IF(K2288+AY2288=0,1,0)</f>
        <v>1</v>
      </c>
      <c r="BH2288" s="16" t="n">
        <f aca="false">AF2288+AG2288+AH2288</f>
        <v>9</v>
      </c>
      <c r="BI2288" s="18" t="n">
        <f aca="false">IF(H2288=0,"",BH2288/H2288)</f>
        <v>1</v>
      </c>
      <c r="BJ2288" s="16" t="n">
        <f aca="false">IF(AP2288="","",AP2288+AN2288)</f>
        <v>0</v>
      </c>
    </row>
    <row r="2289" customFormat="false" ht="15" hidden="false" customHeight="true" outlineLevel="0" collapsed="false">
      <c r="A2289" s="9" t="s">
        <v>509</v>
      </c>
      <c r="B2289" s="10" t="s">
        <v>487</v>
      </c>
      <c r="C2289" s="10" t="s">
        <v>510</v>
      </c>
      <c r="D2289" s="9" t="n">
        <v>2025</v>
      </c>
      <c r="E2289" s="11" t="n">
        <v>543</v>
      </c>
      <c r="F2289" s="11" t="n">
        <v>93</v>
      </c>
      <c r="G2289" s="11" t="n">
        <v>88</v>
      </c>
      <c r="H2289" s="11" t="n">
        <v>9</v>
      </c>
      <c r="I2289" s="11" t="n">
        <v>451</v>
      </c>
      <c r="J2289" s="11" t="n">
        <v>234</v>
      </c>
      <c r="K2289" s="11" t="n">
        <v>0</v>
      </c>
      <c r="L2289" s="12" t="n">
        <v>16.5745856353591</v>
      </c>
      <c r="M2289" s="12" t="n">
        <v>0</v>
      </c>
      <c r="N2289" s="13" t="n">
        <v>0.518847006651885</v>
      </c>
      <c r="O2289" s="13" t="n">
        <v>0.830570902394107</v>
      </c>
      <c r="P2289" s="13" t="n">
        <v>0.162062615101289</v>
      </c>
      <c r="Q2289" s="13" t="n">
        <v>-0.124193548387097</v>
      </c>
      <c r="R2289" s="13" t="n">
        <v>0.313432835820896</v>
      </c>
      <c r="S2289" s="11" t="n">
        <v>0</v>
      </c>
      <c r="T2289" s="13" t="n">
        <v>0</v>
      </c>
      <c r="U2289" s="13" t="n">
        <v>0</v>
      </c>
      <c r="V2289" s="11" t="n">
        <v>1</v>
      </c>
      <c r="W2289" s="13"/>
      <c r="X2289" s="11"/>
      <c r="Y2289" s="11"/>
      <c r="Z2289" s="11"/>
      <c r="AA2289" s="11"/>
      <c r="AB2289" s="10" t="s">
        <v>516</v>
      </c>
      <c r="AC2289" s="11" t="n">
        <v>6</v>
      </c>
      <c r="AD2289" s="11" t="n">
        <v>0</v>
      </c>
      <c r="AE2289" s="11" t="n">
        <v>0</v>
      </c>
      <c r="AF2289" s="11" t="n">
        <v>0</v>
      </c>
      <c r="AG2289" s="11" t="n">
        <v>3</v>
      </c>
      <c r="AH2289" s="11" t="n">
        <v>0</v>
      </c>
      <c r="AI2289" s="13" t="n">
        <v>0.666666666666667</v>
      </c>
      <c r="AJ2289" s="13" t="n">
        <v>0</v>
      </c>
      <c r="AK2289" s="13" t="n">
        <v>0</v>
      </c>
      <c r="AL2289" s="13" t="n">
        <v>0</v>
      </c>
      <c r="AM2289" s="13" t="n">
        <v>0.333333333333333</v>
      </c>
      <c r="AN2289" s="11" t="n">
        <v>0</v>
      </c>
      <c r="AO2289" s="13" t="n">
        <v>0</v>
      </c>
      <c r="AP2289" s="11" t="n">
        <v>0</v>
      </c>
      <c r="AQ2289" s="11" t="n">
        <v>0</v>
      </c>
      <c r="AR2289" s="13" t="n">
        <v>0</v>
      </c>
      <c r="AS2289" s="13" t="n">
        <v>0</v>
      </c>
      <c r="AT2289" s="14" t="n">
        <f aca="false">SUMIFS(시도_소아과개폐업!$C$5:$C$293,시도_소아과개폐업!$A$5:$A$293,$D2289,시도_소아과개폐업!$B$5:$B$293,$B2289)</f>
        <v>7</v>
      </c>
      <c r="AU2289" s="14" t="n">
        <f aca="false">SUMIFS(시도_소아과개폐업!$D$5:$D$293,시도_소아과개폐업!$A$5:$A$293,$D2289,시도_소아과개폐업!$B$5:$B$293,$B2289)</f>
        <v>11</v>
      </c>
      <c r="AV2289" s="14" t="n">
        <f aca="false">SUMIFS(시도_소아과개폐업!$F$5:$F$293,시도_소아과개폐업!$A$5:$A$293,$D2289,시도_소아과개폐업!$B$5:$B$293,$B2289)</f>
        <v>-4</v>
      </c>
      <c r="AW2289" s="15" t="n">
        <f aca="false">SUMIFS(시도_소아과개폐업!$G$5:$G$293,시도_소아과개폐업!$A$5:$A$293,$D2289,시도_소아과개폐업!$B$5:$B$293,$B2289)</f>
        <v>0.166666666666667</v>
      </c>
      <c r="AX2289" s="14" t="n">
        <f aca="false">SUMIFS(시도_소아과개폐업!$H$5:$H$293,시도_소아과개폐업!$A$5:$A$293,$D2289,시도_소아과개폐업!$B$5:$B$293,$B2289)</f>
        <v>32</v>
      </c>
      <c r="AY2289" s="14" t="n">
        <f aca="false">SUMIFS(시군구_병원급!$E$5:$E$3668,시군구_병원급!$A$5:$A$3668,$A2289,시군구_병원급!$D$5:$D$3668,$D2289)</f>
        <v>1</v>
      </c>
      <c r="AZ2289" s="14" t="n">
        <f aca="false">SUMIFS(시군구_병원급!$F$5:$F$3668,시군구_병원급!$A$5:$A$3668,$A2289,시군구_병원급!$D$5:$D$3668,$D2289)</f>
        <v>0</v>
      </c>
      <c r="BA2289" s="14" t="n">
        <f aca="false">SUMIFS(시군구_병원급!$G$5:$G$3668,시군구_병원급!$A$5:$A$3668,$A2289,시군구_병원급!$D$5:$D$3668,$D2289)</f>
        <v>1</v>
      </c>
      <c r="BB2289" s="14" t="n">
        <f aca="false">SUMIFS(시군구_병원급!$H$5:$H$3668,시군구_병원급!$A$5:$A$3668,$A2289,시군구_병원급!$D$5:$D$3668,$D2289)</f>
        <v>4</v>
      </c>
      <c r="BC2289" s="16" t="n">
        <f aca="false">K2289+AY2289</f>
        <v>1</v>
      </c>
      <c r="BD2289" s="17" t="n">
        <f aca="false">IF(E2289=0,"",(K2289+AY2289)/E2289*1000)</f>
        <v>1.84162062615101</v>
      </c>
      <c r="BE2289" s="16" t="n">
        <f aca="false">AY2289-SUMIFS(시군구_병원급!$E$5:$E$3668,시군구_병원급!$A$5:$A$3668,$A2289,시군구_병원급!$D$5:$D$3668,$D2289-3)</f>
        <v>0</v>
      </c>
      <c r="BF2289" s="16" t="n">
        <f aca="false">IF(AY2289=0,1,0)</f>
        <v>0</v>
      </c>
      <c r="BG2289" s="16" t="n">
        <f aca="false">IF(K2289+AY2289=0,1,0)</f>
        <v>0</v>
      </c>
      <c r="BH2289" s="16" t="n">
        <f aca="false">AF2289+AG2289+AH2289</f>
        <v>3</v>
      </c>
      <c r="BI2289" s="18" t="n">
        <f aca="false">IF(H2289=0,"",BH2289/H2289)</f>
        <v>0.333333333333333</v>
      </c>
      <c r="BJ2289" s="16" t="n">
        <f aca="false">IF(AP2289="","",AP2289+AN2289)</f>
        <v>0</v>
      </c>
    </row>
    <row r="2290" customFormat="false" ht="15" hidden="false" customHeight="true" outlineLevel="0" collapsed="false">
      <c r="A2290" s="9" t="s">
        <v>511</v>
      </c>
      <c r="B2290" s="10" t="s">
        <v>487</v>
      </c>
      <c r="C2290" s="10" t="s">
        <v>512</v>
      </c>
      <c r="D2290" s="9" t="n">
        <v>2025</v>
      </c>
      <c r="E2290" s="11" t="n">
        <v>853</v>
      </c>
      <c r="F2290" s="11" t="n">
        <v>151</v>
      </c>
      <c r="G2290" s="11" t="n">
        <v>157</v>
      </c>
      <c r="H2290" s="11" t="n">
        <v>18</v>
      </c>
      <c r="I2290" s="11" t="n">
        <v>947</v>
      </c>
      <c r="J2290" s="11" t="n">
        <v>573</v>
      </c>
      <c r="K2290" s="11" t="n">
        <v>0</v>
      </c>
      <c r="L2290" s="12" t="n">
        <v>21.1019929660024</v>
      </c>
      <c r="M2290" s="12" t="n">
        <v>0</v>
      </c>
      <c r="N2290" s="13" t="n">
        <v>0.60506863780359</v>
      </c>
      <c r="O2290" s="13" t="n">
        <v>1.11019929660024</v>
      </c>
      <c r="P2290" s="13" t="n">
        <v>0.184056271981243</v>
      </c>
      <c r="Q2290" s="13" t="n">
        <v>-0.241103202846975</v>
      </c>
      <c r="R2290" s="13" t="n">
        <v>0.0397350993377483</v>
      </c>
      <c r="S2290" s="11" t="n">
        <v>0</v>
      </c>
      <c r="T2290" s="13" t="n">
        <v>-0.1</v>
      </c>
      <c r="U2290" s="13" t="n">
        <v>-0.0937799043062201</v>
      </c>
      <c r="V2290" s="11" t="n">
        <v>1</v>
      </c>
      <c r="W2290" s="13"/>
      <c r="X2290" s="11"/>
      <c r="Y2290" s="11"/>
      <c r="Z2290" s="11"/>
      <c r="AA2290" s="11"/>
      <c r="AB2290" s="10" t="s">
        <v>516</v>
      </c>
      <c r="AC2290" s="11" t="n">
        <v>4</v>
      </c>
      <c r="AD2290" s="11" t="n">
        <v>0</v>
      </c>
      <c r="AE2290" s="11" t="n">
        <v>3</v>
      </c>
      <c r="AF2290" s="11" t="n">
        <v>1</v>
      </c>
      <c r="AG2290" s="11" t="n">
        <v>10</v>
      </c>
      <c r="AH2290" s="11" t="n">
        <v>0</v>
      </c>
      <c r="AI2290" s="13" t="n">
        <v>0.222222222222222</v>
      </c>
      <c r="AJ2290" s="13" t="n">
        <v>0</v>
      </c>
      <c r="AK2290" s="13" t="n">
        <v>0.166666666666667</v>
      </c>
      <c r="AL2290" s="13" t="n">
        <v>0.0555555555555556</v>
      </c>
      <c r="AM2290" s="13" t="n">
        <v>0.555555555555556</v>
      </c>
      <c r="AN2290" s="11" t="n">
        <v>2</v>
      </c>
      <c r="AO2290" s="13" t="n">
        <v>0.1</v>
      </c>
      <c r="AP2290" s="11" t="n">
        <v>0</v>
      </c>
      <c r="AQ2290" s="11" t="n">
        <v>0</v>
      </c>
      <c r="AR2290" s="13" t="n">
        <v>0</v>
      </c>
      <c r="AS2290" s="13" t="n">
        <v>0</v>
      </c>
      <c r="AT2290" s="14" t="n">
        <f aca="false">SUMIFS(시도_소아과개폐업!$C$5:$C$293,시도_소아과개폐업!$A$5:$A$293,$D2290,시도_소아과개폐업!$B$5:$B$293,$B2290)</f>
        <v>7</v>
      </c>
      <c r="AU2290" s="14" t="n">
        <f aca="false">SUMIFS(시도_소아과개폐업!$D$5:$D$293,시도_소아과개폐업!$A$5:$A$293,$D2290,시도_소아과개폐업!$B$5:$B$293,$B2290)</f>
        <v>11</v>
      </c>
      <c r="AV2290" s="14" t="n">
        <f aca="false">SUMIFS(시도_소아과개폐업!$F$5:$F$293,시도_소아과개폐업!$A$5:$A$293,$D2290,시도_소아과개폐업!$B$5:$B$293,$B2290)</f>
        <v>-4</v>
      </c>
      <c r="AW2290" s="15" t="n">
        <f aca="false">SUMIFS(시도_소아과개폐업!$G$5:$G$293,시도_소아과개폐업!$A$5:$A$293,$D2290,시도_소아과개폐업!$B$5:$B$293,$B2290)</f>
        <v>0.166666666666667</v>
      </c>
      <c r="AX2290" s="14" t="n">
        <f aca="false">SUMIFS(시도_소아과개폐업!$H$5:$H$293,시도_소아과개폐업!$A$5:$A$293,$D2290,시도_소아과개폐업!$B$5:$B$293,$B2290)</f>
        <v>32</v>
      </c>
      <c r="AY2290" s="14" t="n">
        <f aca="false">SUMIFS(시군구_병원급!$E$5:$E$3668,시군구_병원급!$A$5:$A$3668,$A2290,시군구_병원급!$D$5:$D$3668,$D2290)</f>
        <v>1</v>
      </c>
      <c r="AZ2290" s="14" t="n">
        <f aca="false">SUMIFS(시군구_병원급!$F$5:$F$3668,시군구_병원급!$A$5:$A$3668,$A2290,시군구_병원급!$D$5:$D$3668,$D2290)</f>
        <v>1</v>
      </c>
      <c r="BA2290" s="14" t="n">
        <f aca="false">SUMIFS(시군구_병원급!$G$5:$G$3668,시군구_병원급!$A$5:$A$3668,$A2290,시군구_병원급!$D$5:$D$3668,$D2290)</f>
        <v>2</v>
      </c>
      <c r="BB2290" s="14" t="n">
        <f aca="false">SUMIFS(시군구_병원급!$H$5:$H$3668,시군구_병원급!$A$5:$A$3668,$A2290,시군구_병원급!$D$5:$D$3668,$D2290)</f>
        <v>7</v>
      </c>
      <c r="BC2290" s="16" t="n">
        <f aca="false">K2290+AY2290</f>
        <v>1</v>
      </c>
      <c r="BD2290" s="17" t="n">
        <f aca="false">IF(E2290=0,"",(K2290+AY2290)/E2290*1000)</f>
        <v>1.17233294255569</v>
      </c>
      <c r="BE2290" s="16" t="n">
        <f aca="false">AY2290-SUMIFS(시군구_병원급!$E$5:$E$3668,시군구_병원급!$A$5:$A$3668,$A2290,시군구_병원급!$D$5:$D$3668,$D2290-3)</f>
        <v>0</v>
      </c>
      <c r="BF2290" s="16" t="n">
        <f aca="false">IF(AY2290=0,1,0)</f>
        <v>0</v>
      </c>
      <c r="BG2290" s="16" t="n">
        <f aca="false">IF(K2290+AY2290=0,1,0)</f>
        <v>0</v>
      </c>
      <c r="BH2290" s="16" t="n">
        <f aca="false">AF2290+AG2290+AH2290</f>
        <v>11</v>
      </c>
      <c r="BI2290" s="18" t="n">
        <f aca="false">IF(H2290=0,"",BH2290/H2290)</f>
        <v>0.611111111111111</v>
      </c>
      <c r="BJ2290" s="16" t="n">
        <f aca="false">IF(AP2290="","",AP2290+AN2290)</f>
        <v>2</v>
      </c>
    </row>
    <row r="2291" customFormat="false" ht="15" hidden="false" customHeight="true" outlineLevel="0" collapsed="false">
      <c r="A2291" s="9" t="s">
        <v>513</v>
      </c>
      <c r="B2291" s="10" t="s">
        <v>487</v>
      </c>
      <c r="C2291" s="10" t="s">
        <v>514</v>
      </c>
      <c r="D2291" s="9" t="n">
        <v>2025</v>
      </c>
      <c r="E2291" s="11" t="n">
        <v>813</v>
      </c>
      <c r="F2291" s="11" t="n">
        <v>127</v>
      </c>
      <c r="G2291" s="11" t="n">
        <v>131</v>
      </c>
      <c r="H2291" s="11" t="n">
        <v>17</v>
      </c>
      <c r="I2291" s="11" t="n">
        <v>756</v>
      </c>
      <c r="J2291" s="11" t="n">
        <v>518</v>
      </c>
      <c r="K2291" s="11" t="n">
        <v>1</v>
      </c>
      <c r="L2291" s="12" t="n">
        <v>20.910209102091</v>
      </c>
      <c r="M2291" s="12" t="n">
        <v>1.230012300123</v>
      </c>
      <c r="N2291" s="13" t="n">
        <v>0.685185185185185</v>
      </c>
      <c r="O2291" s="13" t="n">
        <v>0.929889298892989</v>
      </c>
      <c r="P2291" s="13" t="n">
        <v>0.161131611316113</v>
      </c>
      <c r="Q2291" s="13" t="n">
        <v>-0.222753346080306</v>
      </c>
      <c r="R2291" s="13" t="n">
        <v>-0.0507246376811594</v>
      </c>
      <c r="S2291" s="11" t="n">
        <v>0</v>
      </c>
      <c r="T2291" s="13" t="n">
        <v>0</v>
      </c>
      <c r="U2291" s="13" t="n">
        <v>-0.107438016528926</v>
      </c>
      <c r="V2291" s="11" t="n">
        <v>0</v>
      </c>
      <c r="W2291" s="13"/>
      <c r="X2291" s="11"/>
      <c r="Y2291" s="11"/>
      <c r="Z2291" s="11"/>
      <c r="AA2291" s="11"/>
      <c r="AB2291" s="10" t="s">
        <v>516</v>
      </c>
      <c r="AC2291" s="11" t="n">
        <v>5</v>
      </c>
      <c r="AD2291" s="11" t="n">
        <v>6</v>
      </c>
      <c r="AE2291" s="11" t="n">
        <v>3</v>
      </c>
      <c r="AF2291" s="11" t="n">
        <v>1</v>
      </c>
      <c r="AG2291" s="11" t="n">
        <v>2</v>
      </c>
      <c r="AH2291" s="11" t="n">
        <v>0</v>
      </c>
      <c r="AI2291" s="13" t="n">
        <v>0.294117647058824</v>
      </c>
      <c r="AJ2291" s="13" t="n">
        <v>0.352941176470588</v>
      </c>
      <c r="AK2291" s="13" t="n">
        <v>0.176470588235294</v>
      </c>
      <c r="AL2291" s="13" t="n">
        <v>0.0588235294117647</v>
      </c>
      <c r="AM2291" s="13" t="n">
        <v>0.117647058823529</v>
      </c>
      <c r="AN2291" s="11" t="n">
        <v>1</v>
      </c>
      <c r="AO2291" s="13" t="n">
        <v>0.0555555555555556</v>
      </c>
      <c r="AP2291" s="11" t="n">
        <v>2</v>
      </c>
      <c r="AQ2291" s="11" t="n">
        <v>1</v>
      </c>
      <c r="AR2291" s="13" t="n">
        <v>0.105263157894737</v>
      </c>
      <c r="AS2291" s="13" t="n">
        <v>0.0526315789473684</v>
      </c>
      <c r="AT2291" s="14" t="n">
        <f aca="false">SUMIFS(시도_소아과개폐업!$C$5:$C$293,시도_소아과개폐업!$A$5:$A$293,$D2291,시도_소아과개폐업!$B$5:$B$293,$B2291)</f>
        <v>7</v>
      </c>
      <c r="AU2291" s="14" t="n">
        <f aca="false">SUMIFS(시도_소아과개폐업!$D$5:$D$293,시도_소아과개폐업!$A$5:$A$293,$D2291,시도_소아과개폐업!$B$5:$B$293,$B2291)</f>
        <v>11</v>
      </c>
      <c r="AV2291" s="14" t="n">
        <f aca="false">SUMIFS(시도_소아과개폐업!$F$5:$F$293,시도_소아과개폐업!$A$5:$A$293,$D2291,시도_소아과개폐업!$B$5:$B$293,$B2291)</f>
        <v>-4</v>
      </c>
      <c r="AW2291" s="15" t="n">
        <f aca="false">SUMIFS(시도_소아과개폐업!$G$5:$G$293,시도_소아과개폐업!$A$5:$A$293,$D2291,시도_소아과개폐업!$B$5:$B$293,$B2291)</f>
        <v>0.166666666666667</v>
      </c>
      <c r="AX2291" s="14" t="n">
        <f aca="false">SUMIFS(시도_소아과개폐업!$H$5:$H$293,시도_소아과개폐업!$A$5:$A$293,$D2291,시도_소아과개폐업!$B$5:$B$293,$B2291)</f>
        <v>32</v>
      </c>
      <c r="AY2291" s="14" t="n">
        <f aca="false">SUMIFS(시군구_병원급!$E$5:$E$3668,시군구_병원급!$A$5:$A$3668,$A2291,시군구_병원급!$D$5:$D$3668,$D2291)</f>
        <v>0</v>
      </c>
      <c r="AZ2291" s="14" t="n">
        <f aca="false">SUMIFS(시군구_병원급!$F$5:$F$3668,시군구_병원급!$A$5:$A$3668,$A2291,시군구_병원급!$D$5:$D$3668,$D2291)</f>
        <v>1</v>
      </c>
      <c r="BA2291" s="14" t="n">
        <f aca="false">SUMIFS(시군구_병원급!$G$5:$G$3668,시군구_병원급!$A$5:$A$3668,$A2291,시군구_병원급!$D$5:$D$3668,$D2291)</f>
        <v>4</v>
      </c>
      <c r="BB2291" s="14" t="n">
        <f aca="false">SUMIFS(시군구_병원급!$H$5:$H$3668,시군구_병원급!$A$5:$A$3668,$A2291,시군구_병원급!$D$5:$D$3668,$D2291)</f>
        <v>7</v>
      </c>
      <c r="BC2291" s="16" t="n">
        <f aca="false">K2291+AY2291</f>
        <v>1</v>
      </c>
      <c r="BD2291" s="17" t="n">
        <f aca="false">IF(E2291=0,"",(K2291+AY2291)/E2291*1000)</f>
        <v>1.230012300123</v>
      </c>
      <c r="BE2291" s="16" t="n">
        <f aca="false">AY2291-SUMIFS(시군구_병원급!$E$5:$E$3668,시군구_병원급!$A$5:$A$3668,$A2291,시군구_병원급!$D$5:$D$3668,$D2291-3)</f>
        <v>0</v>
      </c>
      <c r="BF2291" s="16" t="n">
        <f aca="false">IF(AY2291=0,1,0)</f>
        <v>1</v>
      </c>
      <c r="BG2291" s="16" t="n">
        <f aca="false">IF(K2291+AY2291=0,1,0)</f>
        <v>0</v>
      </c>
      <c r="BH2291" s="16" t="n">
        <f aca="false">AF2291+AG2291+AH2291</f>
        <v>3</v>
      </c>
      <c r="BI2291" s="18" t="n">
        <f aca="false">IF(H2291=0,"",BH2291/H2291)</f>
        <v>0.176470588235294</v>
      </c>
      <c r="BJ2291" s="16" t="n">
        <f aca="false">IF(AP2291="","",AP2291+AN2291)</f>
        <v>3</v>
      </c>
    </row>
  </sheetData>
  <autoFilter ref="A1:AS2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517</v>
      </c>
      <c r="B1" s="2" t="s">
        <v>518</v>
      </c>
    </row>
    <row r="2" customFormat="false" ht="15" hidden="false" customHeight="true" outlineLevel="0" collapsed="false">
      <c r="A2" s="10" t="s">
        <v>519</v>
      </c>
      <c r="B2" s="19" t="s">
        <v>520</v>
      </c>
    </row>
    <row r="3" customFormat="false" ht="29.25" hidden="false" customHeight="true" outlineLevel="0" collapsed="false">
      <c r="A3" s="10" t="s">
        <v>23</v>
      </c>
      <c r="B3" s="19" t="s">
        <v>521</v>
      </c>
    </row>
    <row r="4" customFormat="false" ht="15" hidden="false" customHeight="true" outlineLevel="0" collapsed="false">
      <c r="A4" s="10" t="s">
        <v>24</v>
      </c>
      <c r="B4" s="19" t="s">
        <v>522</v>
      </c>
    </row>
    <row r="5" customFormat="false" ht="15" hidden="false" customHeight="true" outlineLevel="0" collapsed="false">
      <c r="A5" s="10" t="s">
        <v>25</v>
      </c>
      <c r="B5" s="20" t="s">
        <v>523</v>
      </c>
    </row>
    <row r="6" customFormat="false" ht="15" hidden="false" customHeight="true" outlineLevel="0" collapsed="false">
      <c r="A6" s="10" t="s">
        <v>26</v>
      </c>
      <c r="B6" s="20" t="s">
        <v>524</v>
      </c>
    </row>
    <row r="7" customFormat="false" ht="15" hidden="false" customHeight="true" outlineLevel="0" collapsed="false">
      <c r="A7" s="10" t="s">
        <v>21</v>
      </c>
      <c r="B7" s="19" t="s">
        <v>525</v>
      </c>
    </row>
    <row r="8" customFormat="false" ht="15" hidden="false" customHeight="true" outlineLevel="0" collapsed="false">
      <c r="A8" s="10" t="s">
        <v>526</v>
      </c>
      <c r="B8" s="20" t="s">
        <v>527</v>
      </c>
    </row>
    <row r="9" customFormat="false" ht="15" hidden="false" customHeight="true" outlineLevel="0" collapsed="false">
      <c r="A9" s="10" t="s">
        <v>528</v>
      </c>
      <c r="B9" s="20" t="s">
        <v>529</v>
      </c>
    </row>
    <row r="10" customFormat="false" ht="15" hidden="false" customHeight="true" outlineLevel="0" collapsed="false">
      <c r="A10" s="10" t="s">
        <v>530</v>
      </c>
      <c r="B10" s="19" t="s">
        <v>531</v>
      </c>
    </row>
    <row r="12" customFormat="false" ht="16.5" hidden="false" customHeight="true" outlineLevel="0" collapsed="false">
      <c r="A12" s="21" t="s">
        <v>532</v>
      </c>
      <c r="B12" s="22" t="s">
        <v>533</v>
      </c>
    </row>
    <row r="13" customFormat="false" ht="16.5" hidden="false" customHeight="true" outlineLevel="0" collapsed="false">
      <c r="A13" s="23" t="s">
        <v>534</v>
      </c>
      <c r="B13" s="22" t="s">
        <v>535</v>
      </c>
    </row>
    <row r="14" customFormat="false" ht="16.5" hidden="false" customHeight="true" outlineLevel="0" collapsed="false">
      <c r="A14" s="21" t="s">
        <v>536</v>
      </c>
      <c r="B14" s="22" t="s">
        <v>537</v>
      </c>
    </row>
    <row r="15" customFormat="false" ht="16.5" hidden="false" customHeight="true" outlineLevel="0" collapsed="false">
      <c r="A15" s="21" t="s">
        <v>538</v>
      </c>
      <c r="B15" s="22" t="s">
        <v>539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14" min="6" style="1" width="9"/>
    <col collapsed="false" customWidth="true" hidden="false" outlineLevel="0" max="15" min="15" style="1" width="10"/>
    <col collapsed="false" customWidth="true" hidden="false" outlineLevel="0" max="16" min="16" style="1" width="14"/>
  </cols>
  <sheetData>
    <row r="1" customFormat="false" ht="18.75" hidden="false" customHeight="true" outlineLevel="0" collapsed="false">
      <c r="A1" s="24" t="s">
        <v>540</v>
      </c>
    </row>
    <row r="2" customFormat="false" ht="15" hidden="false" customHeight="true" outlineLevel="0" collapsed="false">
      <c r="A2" s="25" t="s">
        <v>541</v>
      </c>
    </row>
    <row r="4" customFormat="false" ht="29.25" hidden="false" customHeight="true" outlineLevel="0" collapsed="false">
      <c r="A4" s="26" t="s">
        <v>542</v>
      </c>
      <c r="B4" s="27" t="s">
        <v>543</v>
      </c>
      <c r="C4" s="26" t="s">
        <v>544</v>
      </c>
      <c r="D4" s="26" t="s">
        <v>545</v>
      </c>
      <c r="E4" s="26" t="s">
        <v>546</v>
      </c>
      <c r="F4" s="26" t="s">
        <v>547</v>
      </c>
      <c r="G4" s="26" t="s">
        <v>548</v>
      </c>
      <c r="H4" s="26" t="s">
        <v>549</v>
      </c>
      <c r="I4" s="26" t="s">
        <v>550</v>
      </c>
      <c r="J4" s="26" t="s">
        <v>551</v>
      </c>
      <c r="K4" s="26" t="s">
        <v>552</v>
      </c>
      <c r="L4" s="26" t="s">
        <v>553</v>
      </c>
      <c r="M4" s="27" t="s">
        <v>554</v>
      </c>
      <c r="N4" s="27" t="s">
        <v>555</v>
      </c>
      <c r="O4" s="26" t="s">
        <v>556</v>
      </c>
      <c r="P4" s="26" t="s">
        <v>557</v>
      </c>
    </row>
    <row r="5" customFormat="false" ht="15" hidden="false" customHeight="true" outlineLevel="0" collapsed="false">
      <c r="A5" s="1" t="n">
        <v>2016</v>
      </c>
      <c r="B5" s="28" t="n">
        <v>41084</v>
      </c>
      <c r="C5" s="29" t="n">
        <f aca="false">SUMIFS(데이터셋!$AC$2:$AC$2291,데이터셋!$D$2:$D$2291,$A5)+SUMIFS(데이터셋!$AD$2:$AD$2291,데이터셋!$D$2:$D$2291,$A5)+SUMIFS(데이터셋!$AE$2:$AE$2291,데이터셋!$D$2:$D$2291,$A5)+SUMIFS(데이터셋!$AF$2:$AF$2291,데이터셋!$D$2:$D$2291,$A5)+SUMIFS(데이터셋!$AG$2:$AG$2291,데이터셋!$D$2:$D$2291,$A5)+SUMIFS(데이터셋!$AH$2:$AH$2291,데이터셋!$D$2:$D$2291,$A5)</f>
        <v>41084</v>
      </c>
      <c r="D5" s="29" t="n">
        <f aca="false">C5-B5</f>
        <v>0</v>
      </c>
      <c r="E5" s="29" t="n">
        <f aca="false">SUMIFS(데이터셋!$H$2:$H$2291,데이터셋!$D$2:$D$2291,$A5)</f>
        <v>41084</v>
      </c>
      <c r="F5" s="29" t="n">
        <f aca="false">SUMIFS(데이터셋!$AC$2:$AC$2291,데이터셋!$D$2:$D$2291,$A5)</f>
        <v>2859</v>
      </c>
      <c r="G5" s="29" t="n">
        <f aca="false">SUMIFS(데이터셋!$AD$2:$AD$2291,데이터셋!$D$2:$D$2291,$A5)</f>
        <v>14316</v>
      </c>
      <c r="H5" s="29" t="n">
        <f aca="false">SUMIFS(데이터셋!$AE$2:$AE$2291,데이터셋!$D$2:$D$2291,$A5)</f>
        <v>20598</v>
      </c>
      <c r="I5" s="29" t="n">
        <f aca="false">SUMIFS(데이터셋!$AF$2:$AF$2291,데이터셋!$D$2:$D$2291,$A5)</f>
        <v>948</v>
      </c>
      <c r="J5" s="29" t="n">
        <f aca="false">SUMIFS(데이터셋!$AG$2:$AG$2291,데이터셋!$D$2:$D$2291,$A5)</f>
        <v>2206</v>
      </c>
      <c r="K5" s="29" t="n">
        <f aca="false">SUMIFS(데이터셋!$AH$2:$AH$2291,데이터셋!$D$2:$D$2291,$A5)</f>
        <v>157</v>
      </c>
      <c r="L5" s="29" t="n">
        <f aca="false">SUMIFS(데이터셋!$AN$2:$AN$2291,데이터셋!$D$2:$D$2291,$A5)</f>
        <v>1052</v>
      </c>
      <c r="M5" s="30" t="s">
        <v>558</v>
      </c>
      <c r="N5" s="30" t="s">
        <v>558</v>
      </c>
      <c r="O5" s="29"/>
      <c r="P5" s="29"/>
    </row>
    <row r="6" customFormat="false" ht="15" hidden="false" customHeight="true" outlineLevel="0" collapsed="false">
      <c r="A6" s="1" t="n">
        <v>2017</v>
      </c>
      <c r="B6" s="28" t="n">
        <v>40238</v>
      </c>
      <c r="C6" s="29" t="n">
        <f aca="false">SUMIFS(데이터셋!$AC$2:$AC$2291,데이터셋!$D$2:$D$2291,$A6)+SUMIFS(데이터셋!$AD$2:$AD$2291,데이터셋!$D$2:$D$2291,$A6)+SUMIFS(데이터셋!$AE$2:$AE$2291,데이터셋!$D$2:$D$2291,$A6)+SUMIFS(데이터셋!$AF$2:$AF$2291,데이터셋!$D$2:$D$2291,$A6)+SUMIFS(데이터셋!$AG$2:$AG$2291,데이터셋!$D$2:$D$2291,$A6)+SUMIFS(데이터셋!$AH$2:$AH$2291,데이터셋!$D$2:$D$2291,$A6)</f>
        <v>40238</v>
      </c>
      <c r="D6" s="29" t="n">
        <f aca="false">C6-B6</f>
        <v>0</v>
      </c>
      <c r="E6" s="29" t="n">
        <f aca="false">SUMIFS(데이터셋!$H$2:$H$2291,데이터셋!$D$2:$D$2291,$A6)</f>
        <v>40238</v>
      </c>
      <c r="F6" s="29" t="n">
        <f aca="false">SUMIFS(데이터셋!$AC$2:$AC$2291,데이터셋!$D$2:$D$2291,$A6)</f>
        <v>3157</v>
      </c>
      <c r="G6" s="29" t="n">
        <f aca="false">SUMIFS(데이터셋!$AD$2:$AD$2291,데이터셋!$D$2:$D$2291,$A6)</f>
        <v>14045</v>
      </c>
      <c r="H6" s="29" t="n">
        <f aca="false">SUMIFS(데이터셋!$AE$2:$AE$2291,데이터셋!$D$2:$D$2291,$A6)</f>
        <v>19656</v>
      </c>
      <c r="I6" s="29" t="n">
        <f aca="false">SUMIFS(데이터셋!$AF$2:$AF$2291,데이터셋!$D$2:$D$2291,$A6)</f>
        <v>1053</v>
      </c>
      <c r="J6" s="29" t="n">
        <f aca="false">SUMIFS(데이터셋!$AG$2:$AG$2291,데이터셋!$D$2:$D$2291,$A6)</f>
        <v>2163</v>
      </c>
      <c r="K6" s="29" t="n">
        <f aca="false">SUMIFS(데이터셋!$AH$2:$AH$2291,데이터셋!$D$2:$D$2291,$A6)</f>
        <v>164</v>
      </c>
      <c r="L6" s="29" t="n">
        <f aca="false">SUMIFS(데이터셋!$AN$2:$AN$2291,데이터셋!$D$2:$D$2291,$A6)</f>
        <v>969</v>
      </c>
      <c r="M6" s="29" t="n">
        <f aca="false">SUMIFS(데이터셋!$AP$2:$AP$2291,데이터셋!$D$2:$D$2291,$A6)</f>
        <v>2460</v>
      </c>
      <c r="N6" s="29" t="n">
        <f aca="false">SUMIFS(데이터셋!$AQ$2:$AQ$2291,데이터셋!$D$2:$D$2291,$A6)</f>
        <v>1537</v>
      </c>
      <c r="O6" s="29" t="n">
        <f aca="false">N6-M6</f>
        <v>-923</v>
      </c>
      <c r="P6" s="29" t="n">
        <f aca="false">E6-E5</f>
        <v>-846</v>
      </c>
    </row>
    <row r="7" customFormat="false" ht="15" hidden="false" customHeight="true" outlineLevel="0" collapsed="false">
      <c r="A7" s="1" t="n">
        <v>2018</v>
      </c>
      <c r="B7" s="28" t="n">
        <v>39171</v>
      </c>
      <c r="C7" s="29" t="n">
        <f aca="false">SUMIFS(데이터셋!$AC$2:$AC$2291,데이터셋!$D$2:$D$2291,$A7)+SUMIFS(데이터셋!$AD$2:$AD$2291,데이터셋!$D$2:$D$2291,$A7)+SUMIFS(데이터셋!$AE$2:$AE$2291,데이터셋!$D$2:$D$2291,$A7)+SUMIFS(데이터셋!$AF$2:$AF$2291,데이터셋!$D$2:$D$2291,$A7)+SUMIFS(데이터셋!$AG$2:$AG$2291,데이터셋!$D$2:$D$2291,$A7)+SUMIFS(데이터셋!$AH$2:$AH$2291,데이터셋!$D$2:$D$2291,$A7)</f>
        <v>39171</v>
      </c>
      <c r="D7" s="29" t="n">
        <f aca="false">C7-B7</f>
        <v>0</v>
      </c>
      <c r="E7" s="29" t="n">
        <f aca="false">SUMIFS(데이터셋!$H$2:$H$2291,데이터셋!$D$2:$D$2291,$A7)</f>
        <v>39171</v>
      </c>
      <c r="F7" s="29" t="n">
        <f aca="false">SUMIFS(데이터셋!$AC$2:$AC$2291,데이터셋!$D$2:$D$2291,$A7)</f>
        <v>3602</v>
      </c>
      <c r="G7" s="29" t="n">
        <f aca="false">SUMIFS(데이터셋!$AD$2:$AD$2291,데이터셋!$D$2:$D$2291,$A7)</f>
        <v>13518</v>
      </c>
      <c r="H7" s="29" t="n">
        <f aca="false">SUMIFS(데이터셋!$AE$2:$AE$2291,데이터셋!$D$2:$D$2291,$A7)</f>
        <v>18651</v>
      </c>
      <c r="I7" s="29" t="n">
        <f aca="false">SUMIFS(데이터셋!$AF$2:$AF$2291,데이터셋!$D$2:$D$2291,$A7)</f>
        <v>1111</v>
      </c>
      <c r="J7" s="29" t="n">
        <f aca="false">SUMIFS(데이터셋!$AG$2:$AG$2291,데이터셋!$D$2:$D$2291,$A7)</f>
        <v>2125</v>
      </c>
      <c r="K7" s="29" t="n">
        <f aca="false">SUMIFS(데이터셋!$AH$2:$AH$2291,데이터셋!$D$2:$D$2291,$A7)</f>
        <v>164</v>
      </c>
      <c r="L7" s="29" t="n">
        <f aca="false">SUMIFS(데이터셋!$AN$2:$AN$2291,데이터셋!$D$2:$D$2291,$A7)</f>
        <v>941</v>
      </c>
      <c r="M7" s="29" t="n">
        <f aca="false">SUMIFS(데이터셋!$AP$2:$AP$2291,데이터셋!$D$2:$D$2291,$A7)</f>
        <v>2740</v>
      </c>
      <c r="N7" s="29" t="n">
        <f aca="false">SUMIFS(데이터셋!$AQ$2:$AQ$2291,데이터셋!$D$2:$D$2291,$A7)</f>
        <v>1655</v>
      </c>
      <c r="O7" s="29" t="n">
        <f aca="false">N7-M7</f>
        <v>-1085</v>
      </c>
      <c r="P7" s="29" t="n">
        <f aca="false">E7-E6</f>
        <v>-1067</v>
      </c>
    </row>
    <row r="8" customFormat="false" ht="15" hidden="false" customHeight="true" outlineLevel="0" collapsed="false">
      <c r="A8" s="1" t="n">
        <v>2019</v>
      </c>
      <c r="B8" s="28" t="n">
        <v>37371</v>
      </c>
      <c r="C8" s="29" t="n">
        <f aca="false">SUMIFS(데이터셋!$AC$2:$AC$2291,데이터셋!$D$2:$D$2291,$A8)+SUMIFS(데이터셋!$AD$2:$AD$2291,데이터셋!$D$2:$D$2291,$A8)+SUMIFS(데이터셋!$AE$2:$AE$2291,데이터셋!$D$2:$D$2291,$A8)+SUMIFS(데이터셋!$AF$2:$AF$2291,데이터셋!$D$2:$D$2291,$A8)+SUMIFS(데이터셋!$AG$2:$AG$2291,데이터셋!$D$2:$D$2291,$A8)+SUMIFS(데이터셋!$AH$2:$AH$2291,데이터셋!$D$2:$D$2291,$A8)</f>
        <v>37371</v>
      </c>
      <c r="D8" s="29" t="n">
        <f aca="false">C8-B8</f>
        <v>0</v>
      </c>
      <c r="E8" s="29" t="n">
        <f aca="false">SUMIFS(데이터셋!$H$2:$H$2291,데이터셋!$D$2:$D$2291,$A8)</f>
        <v>37371</v>
      </c>
      <c r="F8" s="29" t="n">
        <f aca="false">SUMIFS(데이터셋!$AC$2:$AC$2291,데이터셋!$D$2:$D$2291,$A8)</f>
        <v>4324</v>
      </c>
      <c r="G8" s="29" t="n">
        <f aca="false">SUMIFS(데이터셋!$AD$2:$AD$2291,데이터셋!$D$2:$D$2291,$A8)</f>
        <v>12568</v>
      </c>
      <c r="H8" s="29" t="n">
        <f aca="false">SUMIFS(데이터셋!$AE$2:$AE$2291,데이터셋!$D$2:$D$2291,$A8)</f>
        <v>17117</v>
      </c>
      <c r="I8" s="29" t="n">
        <f aca="false">SUMIFS(데이터셋!$AF$2:$AF$2291,데이터셋!$D$2:$D$2291,$A8)</f>
        <v>1153</v>
      </c>
      <c r="J8" s="29" t="n">
        <f aca="false">SUMIFS(데이터셋!$AG$2:$AG$2291,데이터셋!$D$2:$D$2291,$A8)</f>
        <v>2050</v>
      </c>
      <c r="K8" s="29" t="n">
        <f aca="false">SUMIFS(데이터셋!$AH$2:$AH$2291,데이터셋!$D$2:$D$2291,$A8)</f>
        <v>159</v>
      </c>
      <c r="L8" s="29" t="n">
        <f aca="false">SUMIFS(데이터셋!$AN$2:$AN$2291,데이터셋!$D$2:$D$2291,$A8)</f>
        <v>872</v>
      </c>
      <c r="M8" s="29" t="n">
        <f aca="false">SUMIFS(데이터셋!$AP$2:$AP$2291,데이터셋!$D$2:$D$2291,$A8)</f>
        <v>3508</v>
      </c>
      <c r="N8" s="29" t="n">
        <f aca="false">SUMIFS(데이터셋!$AQ$2:$AQ$2291,데이터셋!$D$2:$D$2291,$A8)</f>
        <v>1649</v>
      </c>
      <c r="O8" s="29" t="n">
        <f aca="false">N8-M8</f>
        <v>-1859</v>
      </c>
      <c r="P8" s="29" t="n">
        <f aca="false">E8-E7</f>
        <v>-1800</v>
      </c>
    </row>
    <row r="9" customFormat="false" ht="15" hidden="false" customHeight="true" outlineLevel="0" collapsed="false">
      <c r="A9" s="1" t="n">
        <v>2020</v>
      </c>
      <c r="B9" s="28" t="n">
        <v>35352</v>
      </c>
      <c r="C9" s="29" t="n">
        <f aca="false">SUMIFS(데이터셋!$AC$2:$AC$2291,데이터셋!$D$2:$D$2291,$A9)+SUMIFS(데이터셋!$AD$2:$AD$2291,데이터셋!$D$2:$D$2291,$A9)+SUMIFS(데이터셋!$AE$2:$AE$2291,데이터셋!$D$2:$D$2291,$A9)+SUMIFS(데이터셋!$AF$2:$AF$2291,데이터셋!$D$2:$D$2291,$A9)+SUMIFS(데이터셋!$AG$2:$AG$2291,데이터셋!$D$2:$D$2291,$A9)+SUMIFS(데이터셋!$AH$2:$AH$2291,데이터셋!$D$2:$D$2291,$A9)</f>
        <v>35352</v>
      </c>
      <c r="D9" s="29" t="n">
        <f aca="false">C9-B9</f>
        <v>0</v>
      </c>
      <c r="E9" s="29" t="n">
        <f aca="false">SUMIFS(데이터셋!$H$2:$H$2291,데이터셋!$D$2:$D$2291,$A9)</f>
        <v>35352</v>
      </c>
      <c r="F9" s="29" t="n">
        <f aca="false">SUMIFS(데이터셋!$AC$2:$AC$2291,데이터셋!$D$2:$D$2291,$A9)</f>
        <v>4958</v>
      </c>
      <c r="G9" s="29" t="n">
        <f aca="false">SUMIFS(데이터셋!$AD$2:$AD$2291,데이터셋!$D$2:$D$2291,$A9)</f>
        <v>11510</v>
      </c>
      <c r="H9" s="29" t="n">
        <f aca="false">SUMIFS(데이터셋!$AE$2:$AE$2291,데이터셋!$D$2:$D$2291,$A9)</f>
        <v>15529</v>
      </c>
      <c r="I9" s="29" t="n">
        <f aca="false">SUMIFS(데이터셋!$AF$2:$AF$2291,데이터셋!$D$2:$D$2291,$A9)</f>
        <v>1216</v>
      </c>
      <c r="J9" s="29" t="n">
        <f aca="false">SUMIFS(데이터셋!$AG$2:$AG$2291,데이터셋!$D$2:$D$2291,$A9)</f>
        <v>1987</v>
      </c>
      <c r="K9" s="29" t="n">
        <f aca="false">SUMIFS(데이터셋!$AH$2:$AH$2291,데이터셋!$D$2:$D$2291,$A9)</f>
        <v>152</v>
      </c>
      <c r="L9" s="29" t="n">
        <f aca="false">SUMIFS(데이터셋!$AN$2:$AN$2291,데이터셋!$D$2:$D$2291,$A9)</f>
        <v>708</v>
      </c>
      <c r="M9" s="29" t="n">
        <f aca="false">SUMIFS(데이터셋!$AP$2:$AP$2291,데이터셋!$D$2:$D$2291,$A9)</f>
        <v>3556</v>
      </c>
      <c r="N9" s="29" t="n">
        <f aca="false">SUMIFS(데이터셋!$AQ$2:$AQ$2291,데이터셋!$D$2:$D$2291,$A9)</f>
        <v>1385</v>
      </c>
      <c r="O9" s="29" t="n">
        <f aca="false">N9-M9</f>
        <v>-2171</v>
      </c>
      <c r="P9" s="29" t="n">
        <f aca="false">E9-E8</f>
        <v>-2019</v>
      </c>
    </row>
    <row r="10" customFormat="false" ht="15" hidden="false" customHeight="true" outlineLevel="0" collapsed="false">
      <c r="A10" s="1" t="n">
        <v>2021</v>
      </c>
      <c r="B10" s="28" t="n">
        <v>33246</v>
      </c>
      <c r="C10" s="29" t="n">
        <f aca="false">SUMIFS(데이터셋!$AC$2:$AC$2291,데이터셋!$D$2:$D$2291,$A10)+SUMIFS(데이터셋!$AD$2:$AD$2291,데이터셋!$D$2:$D$2291,$A10)+SUMIFS(데이터셋!$AE$2:$AE$2291,데이터셋!$D$2:$D$2291,$A10)+SUMIFS(데이터셋!$AF$2:$AF$2291,데이터셋!$D$2:$D$2291,$A10)+SUMIFS(데이터셋!$AG$2:$AG$2291,데이터셋!$D$2:$D$2291,$A10)+SUMIFS(데이터셋!$AH$2:$AH$2291,데이터셋!$D$2:$D$2291,$A10)</f>
        <v>33246</v>
      </c>
      <c r="D10" s="29" t="n">
        <f aca="false">C10-B10</f>
        <v>0</v>
      </c>
      <c r="E10" s="29" t="n">
        <f aca="false">SUMIFS(데이터셋!$H$2:$H$2291,데이터셋!$D$2:$D$2291,$A10)</f>
        <v>33246</v>
      </c>
      <c r="F10" s="29" t="n">
        <f aca="false">SUMIFS(데이터셋!$AC$2:$AC$2291,데이터셋!$D$2:$D$2291,$A10)</f>
        <v>5437</v>
      </c>
      <c r="G10" s="29" t="n">
        <f aca="false">SUMIFS(데이터셋!$AD$2:$AD$2291,데이터셋!$D$2:$D$2291,$A10)</f>
        <v>10603</v>
      </c>
      <c r="H10" s="29" t="n">
        <f aca="false">SUMIFS(데이터셋!$AE$2:$AE$2291,데이터셋!$D$2:$D$2291,$A10)</f>
        <v>13891</v>
      </c>
      <c r="I10" s="29" t="n">
        <f aca="false">SUMIFS(데이터셋!$AF$2:$AF$2291,데이터셋!$D$2:$D$2291,$A10)</f>
        <v>1248</v>
      </c>
      <c r="J10" s="29" t="n">
        <f aca="false">SUMIFS(데이터셋!$AG$2:$AG$2291,데이터셋!$D$2:$D$2291,$A10)</f>
        <v>1925</v>
      </c>
      <c r="K10" s="29" t="n">
        <f aca="false">SUMIFS(데이터셋!$AH$2:$AH$2291,데이터셋!$D$2:$D$2291,$A10)</f>
        <v>142</v>
      </c>
      <c r="L10" s="29" t="n">
        <f aca="false">SUMIFS(데이터셋!$AN$2:$AN$2291,데이터셋!$D$2:$D$2291,$A10)</f>
        <v>702</v>
      </c>
      <c r="M10" s="29" t="n">
        <f aca="false">SUMIFS(데이터셋!$AP$2:$AP$2291,데이터셋!$D$2:$D$2291,$A10)</f>
        <v>3045</v>
      </c>
      <c r="N10" s="29" t="n">
        <f aca="false">SUMIFS(데이터셋!$AQ$2:$AQ$2291,데이터셋!$D$2:$D$2291,$A10)</f>
        <v>946</v>
      </c>
      <c r="O10" s="29" t="n">
        <f aca="false">N10-M10</f>
        <v>-2099</v>
      </c>
      <c r="P10" s="29" t="n">
        <f aca="false">E10-E9</f>
        <v>-2106</v>
      </c>
    </row>
    <row r="11" customFormat="false" ht="15" hidden="false" customHeight="true" outlineLevel="0" collapsed="false">
      <c r="A11" s="1" t="n">
        <v>2022</v>
      </c>
      <c r="B11" s="28" t="n">
        <v>30923</v>
      </c>
      <c r="C11" s="29" t="n">
        <f aca="false">SUMIFS(데이터셋!$AC$2:$AC$2291,데이터셋!$D$2:$D$2291,$A11)+SUMIFS(데이터셋!$AD$2:$AD$2291,데이터셋!$D$2:$D$2291,$A11)+SUMIFS(데이터셋!$AE$2:$AE$2291,데이터셋!$D$2:$D$2291,$A11)+SUMIFS(데이터셋!$AF$2:$AF$2291,데이터셋!$D$2:$D$2291,$A11)+SUMIFS(데이터셋!$AG$2:$AG$2291,데이터셋!$D$2:$D$2291,$A11)+SUMIFS(데이터셋!$AH$2:$AH$2291,데이터셋!$D$2:$D$2291,$A11)</f>
        <v>30923</v>
      </c>
      <c r="D11" s="29" t="n">
        <f aca="false">C11-B11</f>
        <v>0</v>
      </c>
      <c r="E11" s="29" t="n">
        <f aca="false">SUMIFS(데이터셋!$H$2:$H$2291,데이터셋!$D$2:$D$2291,$A11)</f>
        <v>30923</v>
      </c>
      <c r="F11" s="29" t="n">
        <f aca="false">SUMIFS(데이터셋!$AC$2:$AC$2291,데이터셋!$D$2:$D$2291,$A11)</f>
        <v>5801</v>
      </c>
      <c r="G11" s="29" t="n">
        <f aca="false">SUMIFS(데이터셋!$AD$2:$AD$2291,데이터셋!$D$2:$D$2291,$A11)</f>
        <v>9726</v>
      </c>
      <c r="H11" s="29" t="n">
        <f aca="false">SUMIFS(데이터셋!$AE$2:$AE$2291,데이터셋!$D$2:$D$2291,$A11)</f>
        <v>12109</v>
      </c>
      <c r="I11" s="29" t="n">
        <f aca="false">SUMIFS(데이터셋!$AF$2:$AF$2291,데이터셋!$D$2:$D$2291,$A11)</f>
        <v>1291</v>
      </c>
      <c r="J11" s="29" t="n">
        <f aca="false">SUMIFS(데이터셋!$AG$2:$AG$2291,데이터셋!$D$2:$D$2291,$A11)</f>
        <v>1864</v>
      </c>
      <c r="K11" s="29" t="n">
        <f aca="false">SUMIFS(데이터셋!$AH$2:$AH$2291,데이터셋!$D$2:$D$2291,$A11)</f>
        <v>132</v>
      </c>
      <c r="L11" s="29" t="n">
        <f aca="false">SUMIFS(데이터셋!$AN$2:$AN$2291,데이터셋!$D$2:$D$2291,$A11)</f>
        <v>676</v>
      </c>
      <c r="M11" s="29" t="n">
        <f aca="false">SUMIFS(데이터셋!$AP$2:$AP$2291,데이터셋!$D$2:$D$2291,$A11)</f>
        <v>3131</v>
      </c>
      <c r="N11" s="29" t="n">
        <f aca="false">SUMIFS(데이터셋!$AQ$2:$AQ$2291,데이터셋!$D$2:$D$2291,$A11)</f>
        <v>789</v>
      </c>
      <c r="O11" s="29" t="n">
        <f aca="false">N11-M11</f>
        <v>-2342</v>
      </c>
      <c r="P11" s="29" t="n">
        <f aca="false">E11-E10</f>
        <v>-2323</v>
      </c>
    </row>
    <row r="12" customFormat="false" ht="15" hidden="false" customHeight="true" outlineLevel="0" collapsed="false">
      <c r="A12" s="1" t="n">
        <v>2023</v>
      </c>
      <c r="B12" s="28" t="n">
        <v>28954</v>
      </c>
      <c r="C12" s="29" t="n">
        <f aca="false">SUMIFS(데이터셋!$AC$2:$AC$2291,데이터셋!$D$2:$D$2291,$A12)+SUMIFS(데이터셋!$AD$2:$AD$2291,데이터셋!$D$2:$D$2291,$A12)+SUMIFS(데이터셋!$AE$2:$AE$2291,데이터셋!$D$2:$D$2291,$A12)+SUMIFS(데이터셋!$AF$2:$AF$2291,데이터셋!$D$2:$D$2291,$A12)+SUMIFS(데이터셋!$AG$2:$AG$2291,데이터셋!$D$2:$D$2291,$A12)+SUMIFS(데이터셋!$AH$2:$AH$2291,데이터셋!$D$2:$D$2291,$A12)</f>
        <v>28954</v>
      </c>
      <c r="D12" s="29" t="n">
        <f aca="false">C12-B12</f>
        <v>0</v>
      </c>
      <c r="E12" s="29" t="n">
        <f aca="false">SUMIFS(데이터셋!$H$2:$H$2291,데이터셋!$D$2:$D$2291,$A12)</f>
        <v>28954</v>
      </c>
      <c r="F12" s="29" t="n">
        <f aca="false">SUMIFS(데이터셋!$AC$2:$AC$2291,데이터셋!$D$2:$D$2291,$A12)</f>
        <v>6187</v>
      </c>
      <c r="G12" s="29" t="n">
        <f aca="false">SUMIFS(데이터셋!$AD$2:$AD$2291,데이터셋!$D$2:$D$2291,$A12)</f>
        <v>8886</v>
      </c>
      <c r="H12" s="29" t="n">
        <f aca="false">SUMIFS(데이터셋!$AE$2:$AE$2291,데이터셋!$D$2:$D$2291,$A12)</f>
        <v>10692</v>
      </c>
      <c r="I12" s="29" t="n">
        <f aca="false">SUMIFS(데이터셋!$AF$2:$AF$2291,데이터셋!$D$2:$D$2291,$A12)</f>
        <v>1308</v>
      </c>
      <c r="J12" s="29" t="n">
        <f aca="false">SUMIFS(데이터셋!$AG$2:$AG$2291,데이터셋!$D$2:$D$2291,$A12)</f>
        <v>1757</v>
      </c>
      <c r="K12" s="29" t="n">
        <f aca="false">SUMIFS(데이터셋!$AH$2:$AH$2291,데이터셋!$D$2:$D$2291,$A12)</f>
        <v>124</v>
      </c>
      <c r="L12" s="29" t="n">
        <f aca="false">SUMIFS(데이터셋!$AN$2:$AN$2291,데이터셋!$D$2:$D$2291,$A12)</f>
        <v>635</v>
      </c>
      <c r="M12" s="29" t="n">
        <f aca="false">SUMIFS(데이터셋!$AP$2:$AP$2291,데이터셋!$D$2:$D$2291,$A12)</f>
        <v>2821</v>
      </c>
      <c r="N12" s="29" t="n">
        <f aca="false">SUMIFS(데이터셋!$AQ$2:$AQ$2291,데이터셋!$D$2:$D$2291,$A12)</f>
        <v>814</v>
      </c>
      <c r="O12" s="29" t="n">
        <f aca="false">N12-M12</f>
        <v>-2007</v>
      </c>
      <c r="P12" s="29" t="n">
        <f aca="false">E12-E11</f>
        <v>-1969</v>
      </c>
    </row>
    <row r="13" customFormat="false" ht="15" hidden="false" customHeight="true" outlineLevel="0" collapsed="false">
      <c r="A13" s="1" t="n">
        <v>2024</v>
      </c>
      <c r="B13" s="28" t="n">
        <v>27387</v>
      </c>
      <c r="C13" s="29" t="n">
        <f aca="false">SUMIFS(데이터셋!$AC$2:$AC$2291,데이터셋!$D$2:$D$2291,$A13)+SUMIFS(데이터셋!$AD$2:$AD$2291,데이터셋!$D$2:$D$2291,$A13)+SUMIFS(데이터셋!$AE$2:$AE$2291,데이터셋!$D$2:$D$2291,$A13)+SUMIFS(데이터셋!$AF$2:$AF$2291,데이터셋!$D$2:$D$2291,$A13)+SUMIFS(데이터셋!$AG$2:$AG$2291,데이터셋!$D$2:$D$2291,$A13)+SUMIFS(데이터셋!$AH$2:$AH$2291,데이터셋!$D$2:$D$2291,$A13)</f>
        <v>27387</v>
      </c>
      <c r="D13" s="29" t="n">
        <f aca="false">C13-B13</f>
        <v>0</v>
      </c>
      <c r="E13" s="29" t="n">
        <f aca="false">SUMIFS(데이터셋!$H$2:$H$2291,데이터셋!$D$2:$D$2291,$A13)</f>
        <v>27387</v>
      </c>
      <c r="F13" s="29" t="n">
        <f aca="false">SUMIFS(데이터셋!$AC$2:$AC$2291,데이터셋!$D$2:$D$2291,$A13)</f>
        <v>6521</v>
      </c>
      <c r="G13" s="29" t="n">
        <f aca="false">SUMIFS(데이터셋!$AD$2:$AD$2291,데이터셋!$D$2:$D$2291,$A13)</f>
        <v>8181</v>
      </c>
      <c r="H13" s="29" t="n">
        <f aca="false">SUMIFS(데이터셋!$AE$2:$AE$2291,데이터셋!$D$2:$D$2291,$A13)</f>
        <v>9586</v>
      </c>
      <c r="I13" s="29" t="n">
        <f aca="false">SUMIFS(데이터셋!$AF$2:$AF$2291,데이터셋!$D$2:$D$2291,$A13)</f>
        <v>1305</v>
      </c>
      <c r="J13" s="29" t="n">
        <f aca="false">SUMIFS(데이터셋!$AG$2:$AG$2291,데이터셋!$D$2:$D$2291,$A13)</f>
        <v>1678</v>
      </c>
      <c r="K13" s="29" t="n">
        <f aca="false">SUMIFS(데이터셋!$AH$2:$AH$2291,데이터셋!$D$2:$D$2291,$A13)</f>
        <v>116</v>
      </c>
      <c r="L13" s="29" t="n">
        <f aca="false">SUMIFS(데이터셋!$AN$2:$AN$2291,데이터셋!$D$2:$D$2291,$A13)</f>
        <v>585</v>
      </c>
      <c r="M13" s="29" t="n">
        <f aca="false">SUMIFS(데이터셋!$AP$2:$AP$2291,데이터셋!$D$2:$D$2291,$A13)</f>
        <v>2329</v>
      </c>
      <c r="N13" s="29" t="n">
        <f aca="false">SUMIFS(데이터셋!$AQ$2:$AQ$2291,데이터셋!$D$2:$D$2291,$A13)</f>
        <v>717</v>
      </c>
      <c r="O13" s="29" t="n">
        <f aca="false">N13-M13</f>
        <v>-1612</v>
      </c>
      <c r="P13" s="29" t="n">
        <f aca="false">E13-E12</f>
        <v>-1567</v>
      </c>
    </row>
    <row r="14" customFormat="false" ht="15" hidden="false" customHeight="true" outlineLevel="0" collapsed="false">
      <c r="A14" s="1" t="n">
        <v>2025</v>
      </c>
      <c r="B14" s="28" t="n">
        <v>26064</v>
      </c>
      <c r="C14" s="29" t="n">
        <f aca="false">SUMIFS(데이터셋!$AC$2:$AC$2291,데이터셋!$D$2:$D$2291,$A14)+SUMIFS(데이터셋!$AD$2:$AD$2291,데이터셋!$D$2:$D$2291,$A14)+SUMIFS(데이터셋!$AE$2:$AE$2291,데이터셋!$D$2:$D$2291,$A14)+SUMIFS(데이터셋!$AF$2:$AF$2291,데이터셋!$D$2:$D$2291,$A14)+SUMIFS(데이터셋!$AG$2:$AG$2291,데이터셋!$D$2:$D$2291,$A14)+SUMIFS(데이터셋!$AH$2:$AH$2291,데이터셋!$D$2:$D$2291,$A14)</f>
        <v>26064</v>
      </c>
      <c r="D14" s="29" t="n">
        <f aca="false">C14-B14</f>
        <v>0</v>
      </c>
      <c r="E14" s="29" t="n">
        <f aca="false">SUMIFS(데이터셋!$H$2:$H$2291,데이터셋!$D$2:$D$2291,$A14)</f>
        <v>26064</v>
      </c>
      <c r="F14" s="29" t="n">
        <f aca="false">SUMIFS(데이터셋!$AC$2:$AC$2291,데이터셋!$D$2:$D$2291,$A14)</f>
        <v>6745</v>
      </c>
      <c r="G14" s="29" t="n">
        <f aca="false">SUMIFS(데이터셋!$AD$2:$AD$2291,데이터셋!$D$2:$D$2291,$A14)</f>
        <v>7653</v>
      </c>
      <c r="H14" s="29" t="n">
        <f aca="false">SUMIFS(데이터셋!$AE$2:$AE$2291,데이터셋!$D$2:$D$2291,$A14)</f>
        <v>8664</v>
      </c>
      <c r="I14" s="29" t="n">
        <f aca="false">SUMIFS(데이터셋!$AF$2:$AF$2291,데이터셋!$D$2:$D$2291,$A14)</f>
        <v>1293</v>
      </c>
      <c r="J14" s="29" t="n">
        <f aca="false">SUMIFS(데이터셋!$AG$2:$AG$2291,데이터셋!$D$2:$D$2291,$A14)</f>
        <v>1596</v>
      </c>
      <c r="K14" s="29" t="n">
        <f aca="false">SUMIFS(데이터셋!$AH$2:$AH$2291,데이터셋!$D$2:$D$2291,$A14)</f>
        <v>113</v>
      </c>
      <c r="L14" s="29" t="n">
        <f aca="false">SUMIFS(데이터셋!$AN$2:$AN$2291,데이터셋!$D$2:$D$2291,$A14)</f>
        <v>493</v>
      </c>
      <c r="M14" s="29" t="n">
        <f aca="false">SUMIFS(데이터셋!$AP$2:$AP$2291,데이터셋!$D$2:$D$2291,$A14)</f>
        <v>2054</v>
      </c>
      <c r="N14" s="29" t="n">
        <f aca="false">SUMIFS(데이터셋!$AQ$2:$AQ$2291,데이터셋!$D$2:$D$2291,$A14)</f>
        <v>643</v>
      </c>
      <c r="O14" s="29" t="n">
        <f aca="false">N14-M14</f>
        <v>-1411</v>
      </c>
      <c r="P14" s="29" t="n">
        <f aca="false">E14-E13</f>
        <v>-1323</v>
      </c>
    </row>
    <row r="16" customFormat="false" ht="15" hidden="false" customHeight="true" outlineLevel="0" collapsed="false">
      <c r="A16" s="31" t="s">
        <v>559</v>
      </c>
    </row>
    <row r="17" customFormat="false" ht="15" hidden="false" customHeight="true" outlineLevel="0" collapsed="false">
      <c r="A17" s="25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517</v>
      </c>
      <c r="B1" s="2" t="s">
        <v>518</v>
      </c>
    </row>
    <row r="2" customFormat="false" ht="15" hidden="false" customHeight="true" outlineLevel="0" collapsed="false">
      <c r="A2" s="10" t="s">
        <v>561</v>
      </c>
      <c r="B2" s="20" t="s">
        <v>562</v>
      </c>
    </row>
    <row r="3" customFormat="false" ht="15" hidden="false" customHeight="true" outlineLevel="0" collapsed="false">
      <c r="A3" s="10" t="s">
        <v>563</v>
      </c>
      <c r="B3" s="19" t="s">
        <v>564</v>
      </c>
    </row>
    <row r="4" customFormat="false" ht="15" hidden="false" customHeight="true" outlineLevel="0" collapsed="false">
      <c r="A4" s="10" t="s">
        <v>565</v>
      </c>
      <c r="B4" s="20" t="s">
        <v>566</v>
      </c>
    </row>
    <row r="5" customFormat="false" ht="15" hidden="false" customHeight="true" outlineLevel="0" collapsed="false">
      <c r="A5" s="10" t="s">
        <v>567</v>
      </c>
      <c r="B5" s="19" t="s">
        <v>568</v>
      </c>
    </row>
    <row r="6" customFormat="false" ht="15" hidden="false" customHeight="true" outlineLevel="0" collapsed="false">
      <c r="A6" s="9" t="s">
        <v>569</v>
      </c>
      <c r="B6" s="20" t="s">
        <v>570</v>
      </c>
    </row>
    <row r="7" customFormat="false" ht="15" hidden="false" customHeight="true" outlineLevel="0" collapsed="false">
      <c r="A7" s="9" t="s">
        <v>571</v>
      </c>
      <c r="B7" s="20" t="s">
        <v>572</v>
      </c>
    </row>
    <row r="8" customFormat="false" ht="15" hidden="false" customHeight="true" outlineLevel="0" collapsed="false">
      <c r="A8" s="9" t="s">
        <v>573</v>
      </c>
      <c r="B8" s="20" t="s">
        <v>574</v>
      </c>
    </row>
    <row r="9" customFormat="false" ht="15" hidden="false" customHeight="true" outlineLevel="0" collapsed="false">
      <c r="A9" s="9" t="s">
        <v>575</v>
      </c>
      <c r="B9" s="19" t="s">
        <v>576</v>
      </c>
    </row>
    <row r="10" customFormat="false" ht="15" hidden="false" customHeight="true" outlineLevel="0" collapsed="false">
      <c r="A10" s="10" t="s">
        <v>577</v>
      </c>
      <c r="B10" s="20" t="s">
        <v>578</v>
      </c>
    </row>
    <row r="11" customFormat="false" ht="15" hidden="false" customHeight="true" outlineLevel="0" collapsed="false">
      <c r="A11" s="9" t="s">
        <v>579</v>
      </c>
      <c r="B11" s="19" t="s">
        <v>580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581</v>
      </c>
      <c r="B1" s="2" t="s">
        <v>582</v>
      </c>
      <c r="C1" s="3" t="s">
        <v>583</v>
      </c>
      <c r="D1" s="3" t="s">
        <v>584</v>
      </c>
      <c r="E1" s="3" t="s">
        <v>585</v>
      </c>
      <c r="F1" s="3" t="s">
        <v>586</v>
      </c>
      <c r="G1" s="2" t="s">
        <v>587</v>
      </c>
      <c r="H1" s="2" t="s">
        <v>588</v>
      </c>
    </row>
    <row r="2" customFormat="false" ht="15" hidden="false" customHeight="true" outlineLevel="0" collapsed="false">
      <c r="A2" s="10" t="s">
        <v>25</v>
      </c>
      <c r="B2" s="9" t="s">
        <v>589</v>
      </c>
      <c r="C2" s="32" t="n">
        <v>0.725220749070939</v>
      </c>
      <c r="D2" s="32" t="n">
        <v>0.716075186729434</v>
      </c>
      <c r="E2" s="32" t="n">
        <v>0.473481088186528</v>
      </c>
      <c r="F2" s="32" t="n">
        <v>0.453191846568173</v>
      </c>
      <c r="G2" s="32" t="n">
        <v>0.434631906158804</v>
      </c>
      <c r="H2" s="32" t="n">
        <v>0.429666662861883</v>
      </c>
    </row>
    <row r="3" customFormat="false" ht="15" hidden="false" customHeight="true" outlineLevel="0" collapsed="false">
      <c r="A3" s="10" t="s">
        <v>25</v>
      </c>
      <c r="B3" s="10" t="s">
        <v>590</v>
      </c>
      <c r="C3" s="32" t="n">
        <v>0.752949479755831</v>
      </c>
      <c r="D3" s="32" t="n">
        <v>0.762433350820057</v>
      </c>
      <c r="E3" s="32" t="n">
        <v>0.502337874029467</v>
      </c>
      <c r="F3" s="32" t="n">
        <v>0.498570046152572</v>
      </c>
      <c r="G3" s="32" t="n">
        <v>0.511374402173293</v>
      </c>
      <c r="H3" s="32" t="n">
        <v>0.45211298686969</v>
      </c>
    </row>
    <row r="4" customFormat="false" ht="15" hidden="false" customHeight="true" outlineLevel="0" collapsed="false">
      <c r="A4" s="10" t="s">
        <v>25</v>
      </c>
      <c r="B4" s="10" t="s">
        <v>591</v>
      </c>
      <c r="C4" s="32" t="n">
        <v>0.721310380499784</v>
      </c>
      <c r="D4" s="32" t="n">
        <v>0.746017217692585</v>
      </c>
      <c r="E4" s="32" t="n">
        <v>0.42004236839385</v>
      </c>
      <c r="F4" s="32" t="n">
        <v>0.458179482140562</v>
      </c>
      <c r="G4" s="32" t="n">
        <v>0.42195246302701</v>
      </c>
      <c r="H4" s="32" t="n">
        <v>0.42705658094488</v>
      </c>
    </row>
    <row r="5" customFormat="false" ht="15" hidden="false" customHeight="true" outlineLevel="0" collapsed="false">
      <c r="A5" s="10" t="s">
        <v>24</v>
      </c>
      <c r="B5" s="9" t="s">
        <v>589</v>
      </c>
      <c r="C5" s="32" t="n">
        <v>0.806566610028146</v>
      </c>
      <c r="D5" s="32" t="n">
        <v>0.79559514430831</v>
      </c>
      <c r="E5" s="32" t="n">
        <v>0.243427683962906</v>
      </c>
      <c r="F5" s="32" t="n">
        <v>0.184298979136351</v>
      </c>
      <c r="G5" s="32" t="n">
        <v>0.239453357100416</v>
      </c>
      <c r="H5" s="32" t="n">
        <v>0.17894632600515</v>
      </c>
    </row>
    <row r="6" customFormat="false" ht="15" hidden="false" customHeight="true" outlineLevel="0" collapsed="false">
      <c r="A6" s="10" t="s">
        <v>24</v>
      </c>
      <c r="B6" s="10" t="s">
        <v>590</v>
      </c>
      <c r="C6" s="32" t="n">
        <v>0.798562973882388</v>
      </c>
      <c r="D6" s="32" t="n">
        <v>0.791413559446265</v>
      </c>
      <c r="E6" s="32" t="n">
        <v>0.224633618578813</v>
      </c>
      <c r="F6" s="32" t="n">
        <v>0.211933306855839</v>
      </c>
      <c r="G6" s="32" t="n">
        <v>0.181719152307388</v>
      </c>
      <c r="H6" s="32" t="n">
        <v>0.131808278867102</v>
      </c>
    </row>
    <row r="7" customFormat="false" ht="15" hidden="false" customHeight="true" outlineLevel="0" collapsed="false">
      <c r="A7" s="10" t="s">
        <v>24</v>
      </c>
      <c r="B7" s="10" t="s">
        <v>591</v>
      </c>
      <c r="C7" s="32" t="n">
        <v>0.800285160295071</v>
      </c>
      <c r="D7" s="32" t="n">
        <v>0.769073292676138</v>
      </c>
      <c r="E7" s="32" t="n">
        <v>0.241763435903145</v>
      </c>
      <c r="F7" s="32" t="n">
        <v>0.175631433466824</v>
      </c>
      <c r="G7" s="32" t="n">
        <v>0.22380669439493</v>
      </c>
      <c r="H7" s="32" t="n">
        <v>0.192414339473163</v>
      </c>
    </row>
    <row r="8" customFormat="false" ht="15" hidden="false" customHeight="true" outlineLevel="0" collapsed="false">
      <c r="A8" s="10" t="s">
        <v>23</v>
      </c>
      <c r="B8" s="9" t="s">
        <v>589</v>
      </c>
      <c r="C8" s="32" t="n">
        <v>0.698047834006494</v>
      </c>
      <c r="D8" s="32" t="n">
        <v>0.722182624534727</v>
      </c>
      <c r="E8" s="32" t="n">
        <v>0.354140395665694</v>
      </c>
      <c r="F8" s="32" t="n">
        <v>0.403877256785549</v>
      </c>
      <c r="G8" s="32" t="n">
        <v>0.340579710144928</v>
      </c>
      <c r="H8" s="32" t="n">
        <v>0.398550724637681</v>
      </c>
    </row>
    <row r="9" customFormat="false" ht="15" hidden="false" customHeight="true" outlineLevel="0" collapsed="false">
      <c r="A9" s="10" t="s">
        <v>23</v>
      </c>
      <c r="B9" s="10" t="s">
        <v>590</v>
      </c>
      <c r="C9" s="32" t="n">
        <v>0.740912330719886</v>
      </c>
      <c r="D9" s="32" t="n">
        <v>0.764156173279481</v>
      </c>
      <c r="E9" s="32" t="n">
        <v>0.431203703080964</v>
      </c>
      <c r="F9" s="32" t="n">
        <v>0.447200837718004</v>
      </c>
      <c r="G9" s="32" t="n">
        <v>0.420289855072464</v>
      </c>
      <c r="H9" s="32" t="n">
        <v>0.427536231884058</v>
      </c>
    </row>
    <row r="10" customFormat="false" ht="15" hidden="false" customHeight="true" outlineLevel="0" collapsed="false">
      <c r="A10" s="10" t="s">
        <v>23</v>
      </c>
      <c r="B10" s="10" t="s">
        <v>591</v>
      </c>
      <c r="C10" s="32" t="n">
        <v>0.73255721865843</v>
      </c>
      <c r="D10" s="32" t="n">
        <v>0.760038013779995</v>
      </c>
      <c r="E10" s="32" t="n">
        <v>0.384017465888583</v>
      </c>
      <c r="F10" s="32" t="n">
        <v>0.411411186992417</v>
      </c>
      <c r="G10" s="32" t="n">
        <v>0.41304347826087</v>
      </c>
      <c r="H10" s="32" t="n">
        <v>0.405797101449275</v>
      </c>
    </row>
    <row r="12" customFormat="false" ht="15" hidden="false" customHeight="true" outlineLevel="0" collapsed="false">
      <c r="A12" s="31" t="s">
        <v>592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581</v>
      </c>
      <c r="B1" s="2" t="s">
        <v>593</v>
      </c>
      <c r="C1" s="2" t="s">
        <v>594</v>
      </c>
      <c r="D1" s="2" t="s">
        <v>582</v>
      </c>
      <c r="E1" s="3" t="s">
        <v>595</v>
      </c>
      <c r="F1" s="3" t="s">
        <v>596</v>
      </c>
      <c r="G1" s="2" t="s">
        <v>597</v>
      </c>
      <c r="H1" s="2" t="s">
        <v>598</v>
      </c>
    </row>
    <row r="2" customFormat="false" ht="15" hidden="false" customHeight="true" outlineLevel="0" collapsed="false">
      <c r="A2" s="10" t="s">
        <v>25</v>
      </c>
      <c r="B2" s="9" t="n">
        <v>2020</v>
      </c>
      <c r="C2" s="9" t="s">
        <v>599</v>
      </c>
      <c r="D2" s="10" t="s">
        <v>591</v>
      </c>
      <c r="E2" s="32" t="n">
        <v>0.730590844928413</v>
      </c>
      <c r="F2" s="32" t="n">
        <v>0.398762551422852</v>
      </c>
      <c r="G2" s="32" t="n">
        <v>0.431034482758621</v>
      </c>
      <c r="H2" s="32" t="n">
        <v>0.253275109170306</v>
      </c>
    </row>
    <row r="3" customFormat="false" ht="15" hidden="false" customHeight="true" outlineLevel="0" collapsed="false">
      <c r="A3" s="10" t="s">
        <v>25</v>
      </c>
      <c r="B3" s="9" t="n">
        <v>2020</v>
      </c>
      <c r="C3" s="9" t="s">
        <v>599</v>
      </c>
      <c r="D3" s="10" t="s">
        <v>590</v>
      </c>
      <c r="E3" s="32" t="n">
        <v>0.766888485581771</v>
      </c>
      <c r="F3" s="32" t="n">
        <v>0.525489190332151</v>
      </c>
      <c r="G3" s="32" t="n">
        <v>0.517241379310345</v>
      </c>
      <c r="H3" s="32" t="n">
        <v>0.253275109170306</v>
      </c>
    </row>
    <row r="4" customFormat="false" ht="15" hidden="false" customHeight="true" outlineLevel="0" collapsed="false">
      <c r="A4" s="10" t="s">
        <v>25</v>
      </c>
      <c r="B4" s="9" t="n">
        <v>2020</v>
      </c>
      <c r="C4" s="9" t="s">
        <v>599</v>
      </c>
      <c r="D4" s="9" t="s">
        <v>589</v>
      </c>
      <c r="E4" s="32" t="n">
        <v>0.734422262552934</v>
      </c>
      <c r="F4" s="32" t="n">
        <v>0.479895515516892</v>
      </c>
      <c r="G4" s="32" t="n">
        <v>0.413793103448276</v>
      </c>
      <c r="H4" s="32" t="n">
        <v>0.253275109170306</v>
      </c>
    </row>
    <row r="5" customFormat="false" ht="15" hidden="false" customHeight="true" outlineLevel="0" collapsed="false">
      <c r="A5" s="10" t="s">
        <v>25</v>
      </c>
      <c r="B5" s="9" t="n">
        <v>2020</v>
      </c>
      <c r="C5" s="9" t="s">
        <v>600</v>
      </c>
      <c r="D5" s="10" t="s">
        <v>591</v>
      </c>
      <c r="E5" s="32" t="n">
        <v>0.780600927606372</v>
      </c>
      <c r="F5" s="32" t="n">
        <v>0.478961243045761</v>
      </c>
      <c r="G5" s="32" t="n">
        <v>0.482758620689655</v>
      </c>
      <c r="H5" s="32" t="n">
        <v>0.253275109170306</v>
      </c>
    </row>
    <row r="6" customFormat="false" ht="15" hidden="false" customHeight="true" outlineLevel="0" collapsed="false">
      <c r="A6" s="10" t="s">
        <v>25</v>
      </c>
      <c r="B6" s="9" t="n">
        <v>2020</v>
      </c>
      <c r="C6" s="9" t="s">
        <v>600</v>
      </c>
      <c r="D6" s="10" t="s">
        <v>590</v>
      </c>
      <c r="E6" s="32" t="n">
        <v>0.789171203871748</v>
      </c>
      <c r="F6" s="32" t="n">
        <v>0.538560684597933</v>
      </c>
      <c r="G6" s="32" t="n">
        <v>0.5</v>
      </c>
      <c r="H6" s="32" t="n">
        <v>0.253275109170306</v>
      </c>
    </row>
    <row r="7" customFormat="false" ht="15" hidden="false" customHeight="true" outlineLevel="0" collapsed="false">
      <c r="A7" s="10" t="s">
        <v>25</v>
      </c>
      <c r="B7" s="9" t="n">
        <v>2020</v>
      </c>
      <c r="C7" s="9" t="s">
        <v>600</v>
      </c>
      <c r="D7" s="9" t="s">
        <v>589</v>
      </c>
      <c r="E7" s="32" t="n">
        <v>0.734422262552934</v>
      </c>
      <c r="F7" s="32" t="n">
        <v>0.525505384745899</v>
      </c>
      <c r="G7" s="32" t="n">
        <v>0.413793103448276</v>
      </c>
      <c r="H7" s="32" t="n">
        <v>0.253275109170306</v>
      </c>
    </row>
    <row r="8" customFormat="false" ht="15" hidden="false" customHeight="true" outlineLevel="0" collapsed="false">
      <c r="A8" s="10" t="s">
        <v>25</v>
      </c>
      <c r="B8" s="9" t="n">
        <v>2021</v>
      </c>
      <c r="C8" s="9" t="s">
        <v>599</v>
      </c>
      <c r="D8" s="10" t="s">
        <v>591</v>
      </c>
      <c r="E8" s="32" t="n">
        <v>0.736277873070326</v>
      </c>
      <c r="F8" s="32" t="n">
        <v>0.402881043824624</v>
      </c>
      <c r="G8" s="32" t="n">
        <v>0.39622641509434</v>
      </c>
      <c r="H8" s="32" t="n">
        <v>0.231441048034935</v>
      </c>
    </row>
    <row r="9" customFormat="false" ht="15" hidden="false" customHeight="true" outlineLevel="0" collapsed="false">
      <c r="A9" s="10" t="s">
        <v>25</v>
      </c>
      <c r="B9" s="9" t="n">
        <v>2021</v>
      </c>
      <c r="C9" s="9" t="s">
        <v>599</v>
      </c>
      <c r="D9" s="10" t="s">
        <v>590</v>
      </c>
      <c r="E9" s="32" t="n">
        <v>0.773477701543739</v>
      </c>
      <c r="F9" s="32" t="n">
        <v>0.482543792332252</v>
      </c>
      <c r="G9" s="32" t="n">
        <v>0.490566037735849</v>
      </c>
      <c r="H9" s="32" t="n">
        <v>0.231441048034935</v>
      </c>
    </row>
    <row r="10" customFormat="false" ht="15" hidden="false" customHeight="true" outlineLevel="0" collapsed="false">
      <c r="A10" s="10" t="s">
        <v>25</v>
      </c>
      <c r="B10" s="9" t="n">
        <v>2021</v>
      </c>
      <c r="C10" s="9" t="s">
        <v>599</v>
      </c>
      <c r="D10" s="9" t="s">
        <v>589</v>
      </c>
      <c r="E10" s="32" t="n">
        <v>0.730917667238422</v>
      </c>
      <c r="F10" s="32" t="n">
        <v>0.417313883952841</v>
      </c>
      <c r="G10" s="32" t="n">
        <v>0.433962264150943</v>
      </c>
      <c r="H10" s="32" t="n">
        <v>0.231441048034935</v>
      </c>
    </row>
    <row r="11" customFormat="false" ht="15" hidden="false" customHeight="true" outlineLevel="0" collapsed="false">
      <c r="A11" s="10" t="s">
        <v>25</v>
      </c>
      <c r="B11" s="9" t="n">
        <v>2021</v>
      </c>
      <c r="C11" s="9" t="s">
        <v>600</v>
      </c>
      <c r="D11" s="10" t="s">
        <v>591</v>
      </c>
      <c r="E11" s="32" t="n">
        <v>0.749678387650086</v>
      </c>
      <c r="F11" s="32" t="n">
        <v>0.405807650434923</v>
      </c>
      <c r="G11" s="32" t="n">
        <v>0.377358490566038</v>
      </c>
      <c r="H11" s="32" t="n">
        <v>0.231441048034935</v>
      </c>
    </row>
    <row r="12" customFormat="false" ht="15" hidden="false" customHeight="true" outlineLevel="0" collapsed="false">
      <c r="A12" s="10" t="s">
        <v>25</v>
      </c>
      <c r="B12" s="9" t="n">
        <v>2021</v>
      </c>
      <c r="C12" s="9" t="s">
        <v>600</v>
      </c>
      <c r="D12" s="10" t="s">
        <v>590</v>
      </c>
      <c r="E12" s="32" t="n">
        <v>0.776586620926244</v>
      </c>
      <c r="F12" s="32" t="n">
        <v>0.449850657866738</v>
      </c>
      <c r="G12" s="32" t="n">
        <v>0.452830188679245</v>
      </c>
      <c r="H12" s="32" t="n">
        <v>0.231441048034935</v>
      </c>
    </row>
    <row r="13" customFormat="false" ht="15" hidden="false" customHeight="true" outlineLevel="0" collapsed="false">
      <c r="A13" s="10" t="s">
        <v>25</v>
      </c>
      <c r="B13" s="9" t="n">
        <v>2021</v>
      </c>
      <c r="C13" s="9" t="s">
        <v>600</v>
      </c>
      <c r="D13" s="9" t="s">
        <v>589</v>
      </c>
      <c r="E13" s="32" t="n">
        <v>0.737242710120069</v>
      </c>
      <c r="F13" s="32" t="n">
        <v>0.40355473591691</v>
      </c>
      <c r="G13" s="32" t="n">
        <v>0.471698113207547</v>
      </c>
      <c r="H13" s="32" t="n">
        <v>0.231441048034935</v>
      </c>
    </row>
    <row r="14" customFormat="false" ht="15" hidden="false" customHeight="true" outlineLevel="0" collapsed="false">
      <c r="A14" s="10" t="s">
        <v>25</v>
      </c>
      <c r="B14" s="9" t="n">
        <v>2022</v>
      </c>
      <c r="C14" s="9" t="s">
        <v>599</v>
      </c>
      <c r="D14" s="10" t="s">
        <v>591</v>
      </c>
      <c r="E14" s="32" t="n">
        <v>0.697062423500612</v>
      </c>
      <c r="F14" s="32" t="n">
        <v>0.458483509934074</v>
      </c>
      <c r="G14" s="32" t="n">
        <v>0.43859649122807</v>
      </c>
      <c r="H14" s="32" t="n">
        <v>0.248908296943231</v>
      </c>
    </row>
    <row r="15" customFormat="false" ht="15" hidden="false" customHeight="true" outlineLevel="0" collapsed="false">
      <c r="A15" s="10" t="s">
        <v>25</v>
      </c>
      <c r="B15" s="9" t="n">
        <v>2022</v>
      </c>
      <c r="C15" s="9" t="s">
        <v>599</v>
      </c>
      <c r="D15" s="10" t="s">
        <v>590</v>
      </c>
      <c r="E15" s="32" t="n">
        <v>0.718482252141983</v>
      </c>
      <c r="F15" s="32" t="n">
        <v>0.498980639423999</v>
      </c>
      <c r="G15" s="32" t="n">
        <v>0.526315789473684</v>
      </c>
      <c r="H15" s="32" t="n">
        <v>0.248908296943231</v>
      </c>
    </row>
    <row r="16" customFormat="false" ht="15" hidden="false" customHeight="true" outlineLevel="0" collapsed="false">
      <c r="A16" s="10" t="s">
        <v>25</v>
      </c>
      <c r="B16" s="9" t="n">
        <v>2022</v>
      </c>
      <c r="C16" s="9" t="s">
        <v>599</v>
      </c>
      <c r="D16" s="9" t="s">
        <v>589</v>
      </c>
      <c r="E16" s="32" t="n">
        <v>0.710322317421461</v>
      </c>
      <c r="F16" s="32" t="n">
        <v>0.52323386508985</v>
      </c>
      <c r="G16" s="32" t="n">
        <v>0.456140350877193</v>
      </c>
      <c r="H16" s="32" t="n">
        <v>0.248908296943231</v>
      </c>
    </row>
    <row r="17" customFormat="false" ht="15" hidden="false" customHeight="true" outlineLevel="0" collapsed="false">
      <c r="A17" s="10" t="s">
        <v>25</v>
      </c>
      <c r="B17" s="9" t="n">
        <v>2022</v>
      </c>
      <c r="C17" s="9" t="s">
        <v>600</v>
      </c>
      <c r="D17" s="10" t="s">
        <v>591</v>
      </c>
      <c r="E17" s="32" t="n">
        <v>0.707772337821297</v>
      </c>
      <c r="F17" s="32" t="n">
        <v>0.489769552941003</v>
      </c>
      <c r="G17" s="32" t="n">
        <v>0.421052631578947</v>
      </c>
      <c r="H17" s="32" t="n">
        <v>0.248908296943231</v>
      </c>
    </row>
    <row r="18" customFormat="false" ht="15" hidden="false" customHeight="true" outlineLevel="0" collapsed="false">
      <c r="A18" s="10" t="s">
        <v>25</v>
      </c>
      <c r="B18" s="9" t="n">
        <v>2022</v>
      </c>
      <c r="C18" s="9" t="s">
        <v>600</v>
      </c>
      <c r="D18" s="10" t="s">
        <v>590</v>
      </c>
      <c r="E18" s="32" t="n">
        <v>0.721542227662179</v>
      </c>
      <c r="F18" s="32" t="n">
        <v>0.507298795993046</v>
      </c>
      <c r="G18" s="32" t="n">
        <v>0.403508771929825</v>
      </c>
      <c r="H18" s="32" t="n">
        <v>0.248908296943231</v>
      </c>
    </row>
    <row r="19" customFormat="false" ht="15" hidden="false" customHeight="true" outlineLevel="0" collapsed="false">
      <c r="A19" s="10" t="s">
        <v>25</v>
      </c>
      <c r="B19" s="9" t="n">
        <v>2022</v>
      </c>
      <c r="C19" s="9" t="s">
        <v>600</v>
      </c>
      <c r="D19" s="9" t="s">
        <v>589</v>
      </c>
      <c r="E19" s="32" t="n">
        <v>0.6765605875153</v>
      </c>
      <c r="F19" s="32" t="n">
        <v>0.430515419041711</v>
      </c>
      <c r="G19" s="32" t="n">
        <v>0.403508771929825</v>
      </c>
      <c r="H19" s="32" t="n">
        <v>0.248908296943231</v>
      </c>
    </row>
    <row r="20" customFormat="false" ht="15" hidden="false" customHeight="true" outlineLevel="0" collapsed="false">
      <c r="A20" s="10" t="s">
        <v>23</v>
      </c>
      <c r="B20" s="9" t="n">
        <v>2020</v>
      </c>
      <c r="C20" s="9" t="s">
        <v>599</v>
      </c>
      <c r="D20" s="10" t="s">
        <v>591</v>
      </c>
      <c r="E20" s="32" t="n">
        <v>0.721311475409836</v>
      </c>
      <c r="F20" s="32" t="n">
        <v>0.337057264966067</v>
      </c>
      <c r="G20" s="32" t="n">
        <v>0.391304347826087</v>
      </c>
      <c r="H20" s="32" t="n">
        <v>0.200873362445415</v>
      </c>
    </row>
    <row r="21" customFormat="false" ht="15" hidden="false" customHeight="true" outlineLevel="0" collapsed="false">
      <c r="A21" s="10" t="s">
        <v>23</v>
      </c>
      <c r="B21" s="9" t="n">
        <v>2020</v>
      </c>
      <c r="C21" s="9" t="s">
        <v>599</v>
      </c>
      <c r="D21" s="10" t="s">
        <v>590</v>
      </c>
      <c r="E21" s="32" t="n">
        <v>0.750178189593728</v>
      </c>
      <c r="F21" s="32" t="n">
        <v>0.459949140130141</v>
      </c>
      <c r="G21" s="32" t="n">
        <v>0.434782608695652</v>
      </c>
      <c r="H21" s="32" t="n">
        <v>0.200873362445415</v>
      </c>
    </row>
    <row r="22" customFormat="false" ht="15" hidden="false" customHeight="true" outlineLevel="0" collapsed="false">
      <c r="A22" s="10" t="s">
        <v>23</v>
      </c>
      <c r="B22" s="9" t="n">
        <v>2020</v>
      </c>
      <c r="C22" s="9" t="s">
        <v>599</v>
      </c>
      <c r="D22" s="9" t="s">
        <v>589</v>
      </c>
      <c r="E22" s="32" t="n">
        <v>0.713292943692088</v>
      </c>
      <c r="F22" s="32" t="n">
        <v>0.40009647825641</v>
      </c>
      <c r="G22" s="32" t="n">
        <v>0.369565217391304</v>
      </c>
      <c r="H22" s="32" t="n">
        <v>0.200873362445415</v>
      </c>
    </row>
    <row r="23" customFormat="false" ht="15" hidden="false" customHeight="true" outlineLevel="0" collapsed="false">
      <c r="A23" s="10" t="s">
        <v>23</v>
      </c>
      <c r="B23" s="9" t="n">
        <v>2020</v>
      </c>
      <c r="C23" s="9" t="s">
        <v>600</v>
      </c>
      <c r="D23" s="10" t="s">
        <v>591</v>
      </c>
      <c r="E23" s="32" t="n">
        <v>0.785459729151818</v>
      </c>
      <c r="F23" s="32" t="n">
        <v>0.407269747256362</v>
      </c>
      <c r="G23" s="32" t="n">
        <v>0.391304347826087</v>
      </c>
      <c r="H23" s="32" t="n">
        <v>0.200873362445415</v>
      </c>
    </row>
    <row r="24" customFormat="false" ht="15" hidden="false" customHeight="true" outlineLevel="0" collapsed="false">
      <c r="A24" s="10" t="s">
        <v>23</v>
      </c>
      <c r="B24" s="9" t="n">
        <v>2020</v>
      </c>
      <c r="C24" s="9" t="s">
        <v>600</v>
      </c>
      <c r="D24" s="10" t="s">
        <v>590</v>
      </c>
      <c r="E24" s="32" t="n">
        <v>0.784984556901877</v>
      </c>
      <c r="F24" s="32" t="n">
        <v>0.487664380285891</v>
      </c>
      <c r="G24" s="32" t="n">
        <v>0.41304347826087</v>
      </c>
      <c r="H24" s="32" t="n">
        <v>0.200873362445415</v>
      </c>
    </row>
    <row r="25" customFormat="false" ht="15" hidden="false" customHeight="true" outlineLevel="0" collapsed="false">
      <c r="A25" s="10" t="s">
        <v>23</v>
      </c>
      <c r="B25" s="9" t="n">
        <v>2020</v>
      </c>
      <c r="C25" s="9" t="s">
        <v>600</v>
      </c>
      <c r="D25" s="9" t="s">
        <v>589</v>
      </c>
      <c r="E25" s="32" t="n">
        <v>0.736635780470421</v>
      </c>
      <c r="F25" s="32" t="n">
        <v>0.431043649366829</v>
      </c>
      <c r="G25" s="32" t="n">
        <v>0.41304347826087</v>
      </c>
      <c r="H25" s="32" t="n">
        <v>0.200873362445415</v>
      </c>
    </row>
    <row r="26" customFormat="false" ht="15" hidden="false" customHeight="true" outlineLevel="0" collapsed="false">
      <c r="A26" s="10" t="s">
        <v>23</v>
      </c>
      <c r="B26" s="9" t="n">
        <v>2021</v>
      </c>
      <c r="C26" s="9" t="s">
        <v>599</v>
      </c>
      <c r="D26" s="10" t="s">
        <v>591</v>
      </c>
      <c r="E26" s="32" t="n">
        <v>0.741506296032312</v>
      </c>
      <c r="F26" s="32" t="n">
        <v>0.382053260428677</v>
      </c>
      <c r="G26" s="32" t="n">
        <v>0.434782608695652</v>
      </c>
      <c r="H26" s="32" t="n">
        <v>0.200873362445415</v>
      </c>
    </row>
    <row r="27" customFormat="false" ht="15" hidden="false" customHeight="true" outlineLevel="0" collapsed="false">
      <c r="A27" s="10" t="s">
        <v>23</v>
      </c>
      <c r="B27" s="9" t="n">
        <v>2021</v>
      </c>
      <c r="C27" s="9" t="s">
        <v>599</v>
      </c>
      <c r="D27" s="10" t="s">
        <v>590</v>
      </c>
      <c r="E27" s="32" t="n">
        <v>0.764433357091946</v>
      </c>
      <c r="F27" s="32" t="n">
        <v>0.453493212887184</v>
      </c>
      <c r="G27" s="32" t="n">
        <v>0.434782608695652</v>
      </c>
      <c r="H27" s="32" t="n">
        <v>0.200873362445415</v>
      </c>
    </row>
    <row r="28" customFormat="false" ht="15" hidden="false" customHeight="true" outlineLevel="0" collapsed="false">
      <c r="A28" s="10" t="s">
        <v>23</v>
      </c>
      <c r="B28" s="9" t="n">
        <v>2021</v>
      </c>
      <c r="C28" s="9" t="s">
        <v>599</v>
      </c>
      <c r="D28" s="9" t="s">
        <v>589</v>
      </c>
      <c r="E28" s="32" t="n">
        <v>0.698859586600143</v>
      </c>
      <c r="F28" s="32" t="n">
        <v>0.344746351857056</v>
      </c>
      <c r="G28" s="32" t="n">
        <v>0.304347826086957</v>
      </c>
      <c r="H28" s="32" t="n">
        <v>0.200873362445415</v>
      </c>
    </row>
    <row r="29" customFormat="false" ht="15" hidden="false" customHeight="true" outlineLevel="0" collapsed="false">
      <c r="A29" s="10" t="s">
        <v>23</v>
      </c>
      <c r="B29" s="9" t="n">
        <v>2021</v>
      </c>
      <c r="C29" s="9" t="s">
        <v>600</v>
      </c>
      <c r="D29" s="10" t="s">
        <v>591</v>
      </c>
      <c r="E29" s="32" t="n">
        <v>0.759444048467569</v>
      </c>
      <c r="F29" s="32" t="n">
        <v>0.379329178837961</v>
      </c>
      <c r="G29" s="32" t="n">
        <v>0.41304347826087</v>
      </c>
      <c r="H29" s="32" t="n">
        <v>0.200873362445415</v>
      </c>
    </row>
    <row r="30" customFormat="false" ht="15" hidden="false" customHeight="true" outlineLevel="0" collapsed="false">
      <c r="A30" s="10" t="s">
        <v>23</v>
      </c>
      <c r="B30" s="9" t="n">
        <v>2021</v>
      </c>
      <c r="C30" s="9" t="s">
        <v>600</v>
      </c>
      <c r="D30" s="10" t="s">
        <v>590</v>
      </c>
      <c r="E30" s="32" t="n">
        <v>0.781301971964837</v>
      </c>
      <c r="F30" s="32" t="n">
        <v>0.419138572408435</v>
      </c>
      <c r="G30" s="32" t="n">
        <v>0.41304347826087</v>
      </c>
      <c r="H30" s="32" t="n">
        <v>0.200873362445415</v>
      </c>
    </row>
    <row r="31" customFormat="false" ht="15" hidden="false" customHeight="true" outlineLevel="0" collapsed="false">
      <c r="A31" s="10" t="s">
        <v>23</v>
      </c>
      <c r="B31" s="9" t="n">
        <v>2021</v>
      </c>
      <c r="C31" s="9" t="s">
        <v>600</v>
      </c>
      <c r="D31" s="9" t="s">
        <v>589</v>
      </c>
      <c r="E31" s="32" t="n">
        <v>0.731290092658589</v>
      </c>
      <c r="F31" s="32" t="n">
        <v>0.366614113302235</v>
      </c>
      <c r="G31" s="32" t="n">
        <v>0.369565217391304</v>
      </c>
      <c r="H31" s="32" t="n">
        <v>0.200873362445415</v>
      </c>
    </row>
    <row r="32" customFormat="false" ht="15" hidden="false" customHeight="true" outlineLevel="0" collapsed="false">
      <c r="A32" s="10" t="s">
        <v>23</v>
      </c>
      <c r="B32" s="9" t="n">
        <v>2022</v>
      </c>
      <c r="C32" s="9" t="s">
        <v>599</v>
      </c>
      <c r="D32" s="10" t="s">
        <v>591</v>
      </c>
      <c r="E32" s="32" t="n">
        <v>0.734853884533143</v>
      </c>
      <c r="F32" s="32" t="n">
        <v>0.432941872271005</v>
      </c>
      <c r="G32" s="32" t="n">
        <v>0.41304347826087</v>
      </c>
      <c r="H32" s="32" t="n">
        <v>0.200873362445415</v>
      </c>
    </row>
    <row r="33" customFormat="false" ht="15" hidden="false" customHeight="true" outlineLevel="0" collapsed="false">
      <c r="A33" s="10" t="s">
        <v>23</v>
      </c>
      <c r="B33" s="9" t="n">
        <v>2022</v>
      </c>
      <c r="C33" s="9" t="s">
        <v>599</v>
      </c>
      <c r="D33" s="10" t="s">
        <v>590</v>
      </c>
      <c r="E33" s="32" t="n">
        <v>0.708125445473984</v>
      </c>
      <c r="F33" s="32" t="n">
        <v>0.380168756225569</v>
      </c>
      <c r="G33" s="32" t="n">
        <v>0.391304347826087</v>
      </c>
      <c r="H33" s="32" t="n">
        <v>0.200873362445415</v>
      </c>
    </row>
    <row r="34" customFormat="false" ht="15" hidden="false" customHeight="true" outlineLevel="0" collapsed="false">
      <c r="A34" s="10" t="s">
        <v>23</v>
      </c>
      <c r="B34" s="9" t="n">
        <v>2022</v>
      </c>
      <c r="C34" s="9" t="s">
        <v>599</v>
      </c>
      <c r="D34" s="9" t="s">
        <v>589</v>
      </c>
      <c r="E34" s="32" t="n">
        <v>0.681990971727251</v>
      </c>
      <c r="F34" s="32" t="n">
        <v>0.317578356883616</v>
      </c>
      <c r="G34" s="32" t="n">
        <v>0.347826086956522</v>
      </c>
      <c r="H34" s="32" t="n">
        <v>0.200873362445415</v>
      </c>
    </row>
    <row r="35" customFormat="false" ht="15" hidden="false" customHeight="true" outlineLevel="0" collapsed="false">
      <c r="A35" s="10" t="s">
        <v>23</v>
      </c>
      <c r="B35" s="9" t="n">
        <v>2022</v>
      </c>
      <c r="C35" s="9" t="s">
        <v>600</v>
      </c>
      <c r="D35" s="10" t="s">
        <v>591</v>
      </c>
      <c r="E35" s="32" t="n">
        <v>0.735210263720599</v>
      </c>
      <c r="F35" s="32" t="n">
        <v>0.447634634882927</v>
      </c>
      <c r="G35" s="32" t="n">
        <v>0.41304347826087</v>
      </c>
      <c r="H35" s="32" t="n">
        <v>0.200873362445415</v>
      </c>
    </row>
    <row r="36" customFormat="false" ht="15" hidden="false" customHeight="true" outlineLevel="0" collapsed="false">
      <c r="A36" s="10" t="s">
        <v>23</v>
      </c>
      <c r="B36" s="9" t="n">
        <v>2022</v>
      </c>
      <c r="C36" s="9" t="s">
        <v>600</v>
      </c>
      <c r="D36" s="10" t="s">
        <v>590</v>
      </c>
      <c r="E36" s="32" t="n">
        <v>0.726181990971727</v>
      </c>
      <c r="F36" s="32" t="n">
        <v>0.434799560459684</v>
      </c>
      <c r="G36" s="32" t="n">
        <v>0.456521739130435</v>
      </c>
      <c r="H36" s="32" t="n">
        <v>0.200873362445415</v>
      </c>
    </row>
    <row r="37" customFormat="false" ht="15" hidden="false" customHeight="true" outlineLevel="0" collapsed="false">
      <c r="A37" s="10" t="s">
        <v>23</v>
      </c>
      <c r="B37" s="9" t="n">
        <v>2022</v>
      </c>
      <c r="C37" s="9" t="s">
        <v>600</v>
      </c>
      <c r="D37" s="9" t="s">
        <v>589</v>
      </c>
      <c r="E37" s="32" t="n">
        <v>0.698622000475172</v>
      </c>
      <c r="F37" s="32" t="n">
        <v>0.413974007687584</v>
      </c>
      <c r="G37" s="32" t="n">
        <v>0.41304347826087</v>
      </c>
      <c r="H37" s="32" t="n">
        <v>0.200873362445415</v>
      </c>
    </row>
    <row r="38" customFormat="false" ht="15" hidden="false" customHeight="true" outlineLevel="0" collapsed="false">
      <c r="A38" s="10" t="s">
        <v>24</v>
      </c>
      <c r="B38" s="9" t="n">
        <v>2020</v>
      </c>
      <c r="C38" s="9" t="s">
        <v>599</v>
      </c>
      <c r="D38" s="10" t="s">
        <v>591</v>
      </c>
      <c r="E38" s="32" t="n">
        <v>0.807003686150606</v>
      </c>
      <c r="F38" s="32" t="n">
        <v>0.256505519536309</v>
      </c>
      <c r="G38" s="32" t="n">
        <v>0.222222222222222</v>
      </c>
      <c r="H38" s="32" t="n">
        <v>0.0786026200873363</v>
      </c>
    </row>
    <row r="39" customFormat="false" ht="15" hidden="false" customHeight="true" outlineLevel="0" collapsed="false">
      <c r="A39" s="10" t="s">
        <v>24</v>
      </c>
      <c r="B39" s="9" t="n">
        <v>2020</v>
      </c>
      <c r="C39" s="9" t="s">
        <v>599</v>
      </c>
      <c r="D39" s="10" t="s">
        <v>590</v>
      </c>
      <c r="E39" s="32" t="n">
        <v>0.796998420221169</v>
      </c>
      <c r="F39" s="32" t="n">
        <v>0.301442454120165</v>
      </c>
      <c r="G39" s="32" t="n">
        <v>0.277777777777778</v>
      </c>
      <c r="H39" s="32" t="n">
        <v>0.0786026200873363</v>
      </c>
    </row>
    <row r="40" customFormat="false" ht="15" hidden="false" customHeight="true" outlineLevel="0" collapsed="false">
      <c r="A40" s="10" t="s">
        <v>24</v>
      </c>
      <c r="B40" s="9" t="n">
        <v>2020</v>
      </c>
      <c r="C40" s="9" t="s">
        <v>599</v>
      </c>
      <c r="D40" s="9" t="s">
        <v>589</v>
      </c>
      <c r="E40" s="32" t="n">
        <v>0.789626119010005</v>
      </c>
      <c r="F40" s="32" t="n">
        <v>0.299393441380841</v>
      </c>
      <c r="G40" s="32" t="n">
        <v>0.333333333333333</v>
      </c>
      <c r="H40" s="32" t="n">
        <v>0.0786026200873363</v>
      </c>
    </row>
    <row r="41" customFormat="false" ht="15" hidden="false" customHeight="true" outlineLevel="0" collapsed="false">
      <c r="A41" s="10" t="s">
        <v>24</v>
      </c>
      <c r="B41" s="9" t="n">
        <v>2020</v>
      </c>
      <c r="C41" s="9" t="s">
        <v>600</v>
      </c>
      <c r="D41" s="10" t="s">
        <v>591</v>
      </c>
      <c r="E41" s="32" t="n">
        <v>0.770142180094787</v>
      </c>
      <c r="F41" s="32" t="n">
        <v>0.195564922468262</v>
      </c>
      <c r="G41" s="32" t="n">
        <v>0.277777777777778</v>
      </c>
      <c r="H41" s="32" t="n">
        <v>0.0786026200873363</v>
      </c>
    </row>
    <row r="42" customFormat="false" ht="15" hidden="false" customHeight="true" outlineLevel="0" collapsed="false">
      <c r="A42" s="10" t="s">
        <v>24</v>
      </c>
      <c r="B42" s="9" t="n">
        <v>2020</v>
      </c>
      <c r="C42" s="9" t="s">
        <v>600</v>
      </c>
      <c r="D42" s="10" t="s">
        <v>590</v>
      </c>
      <c r="E42" s="32" t="n">
        <v>0.805687203791469</v>
      </c>
      <c r="F42" s="32" t="n">
        <v>0.284695268658089</v>
      </c>
      <c r="G42" s="32" t="n">
        <v>0.277777777777778</v>
      </c>
      <c r="H42" s="32" t="n">
        <v>0.0786026200873363</v>
      </c>
    </row>
    <row r="43" customFormat="false" ht="15" hidden="false" customHeight="true" outlineLevel="0" collapsed="false">
      <c r="A43" s="10" t="s">
        <v>24</v>
      </c>
      <c r="B43" s="9" t="n">
        <v>2020</v>
      </c>
      <c r="C43" s="9" t="s">
        <v>600</v>
      </c>
      <c r="D43" s="9" t="s">
        <v>589</v>
      </c>
      <c r="E43" s="32" t="n">
        <v>0.775144813059505</v>
      </c>
      <c r="F43" s="32" t="n">
        <v>0.182720576578946</v>
      </c>
      <c r="G43" s="32" t="n">
        <v>0.0555555555555556</v>
      </c>
      <c r="H43" s="32" t="n">
        <v>0.0786026200873363</v>
      </c>
    </row>
    <row r="44" customFormat="false" ht="15" hidden="false" customHeight="true" outlineLevel="0" collapsed="false">
      <c r="A44" s="10" t="s">
        <v>24</v>
      </c>
      <c r="B44" s="9" t="n">
        <v>2021</v>
      </c>
      <c r="C44" s="9" t="s">
        <v>599</v>
      </c>
      <c r="D44" s="10" t="s">
        <v>591</v>
      </c>
      <c r="E44" s="32" t="n">
        <v>0.820266889074228</v>
      </c>
      <c r="F44" s="32" t="n">
        <v>0.201494363005598</v>
      </c>
      <c r="G44" s="32" t="n">
        <v>0.272727272727273</v>
      </c>
      <c r="H44" s="32" t="n">
        <v>0.0480349344978166</v>
      </c>
    </row>
    <row r="45" customFormat="false" ht="15" hidden="false" customHeight="true" outlineLevel="0" collapsed="false">
      <c r="A45" s="10" t="s">
        <v>24</v>
      </c>
      <c r="B45" s="9" t="n">
        <v>2021</v>
      </c>
      <c r="C45" s="9" t="s">
        <v>599</v>
      </c>
      <c r="D45" s="10" t="s">
        <v>590</v>
      </c>
      <c r="E45" s="32" t="n">
        <v>0.811509591326105</v>
      </c>
      <c r="F45" s="32" t="n">
        <v>0.135688279758004</v>
      </c>
      <c r="G45" s="32" t="n">
        <v>0.0909090909090909</v>
      </c>
      <c r="H45" s="32" t="n">
        <v>0.0480349344978166</v>
      </c>
    </row>
    <row r="46" customFormat="false" ht="15" hidden="false" customHeight="true" outlineLevel="0" collapsed="false">
      <c r="A46" s="10" t="s">
        <v>24</v>
      </c>
      <c r="B46" s="9" t="n">
        <v>2021</v>
      </c>
      <c r="C46" s="9" t="s">
        <v>599</v>
      </c>
      <c r="D46" s="9" t="s">
        <v>589</v>
      </c>
      <c r="E46" s="32" t="n">
        <v>0.82652210175146</v>
      </c>
      <c r="F46" s="32" t="n">
        <v>0.182112949781497</v>
      </c>
      <c r="G46" s="32" t="n">
        <v>0.0909090909090909</v>
      </c>
      <c r="H46" s="32" t="n">
        <v>0.0480349344978166</v>
      </c>
    </row>
    <row r="47" customFormat="false" ht="15" hidden="false" customHeight="true" outlineLevel="0" collapsed="false">
      <c r="A47" s="10" t="s">
        <v>24</v>
      </c>
      <c r="B47" s="9" t="n">
        <v>2021</v>
      </c>
      <c r="C47" s="9" t="s">
        <v>600</v>
      </c>
      <c r="D47" s="10" t="s">
        <v>591</v>
      </c>
      <c r="E47" s="32" t="n">
        <v>0.804003336113428</v>
      </c>
      <c r="F47" s="32" t="n">
        <v>0.191207437566435</v>
      </c>
      <c r="G47" s="32" t="n">
        <v>0.181818181818182</v>
      </c>
      <c r="H47" s="32" t="n">
        <v>0.0480349344978166</v>
      </c>
    </row>
    <row r="48" customFormat="false" ht="15" hidden="false" customHeight="true" outlineLevel="0" collapsed="false">
      <c r="A48" s="10" t="s">
        <v>24</v>
      </c>
      <c r="B48" s="9" t="n">
        <v>2021</v>
      </c>
      <c r="C48" s="9" t="s">
        <v>600</v>
      </c>
      <c r="D48" s="10" t="s">
        <v>590</v>
      </c>
      <c r="E48" s="32" t="n">
        <v>0.795246038365304</v>
      </c>
      <c r="F48" s="32" t="n">
        <v>0.137493699917429</v>
      </c>
      <c r="G48" s="9" t="n">
        <v>0</v>
      </c>
      <c r="H48" s="32" t="n">
        <v>0.0480349344978166</v>
      </c>
    </row>
    <row r="49" customFormat="false" ht="15" hidden="false" customHeight="true" outlineLevel="0" collapsed="false">
      <c r="A49" s="10" t="s">
        <v>24</v>
      </c>
      <c r="B49" s="9" t="n">
        <v>2021</v>
      </c>
      <c r="C49" s="9" t="s">
        <v>600</v>
      </c>
      <c r="D49" s="9" t="s">
        <v>589</v>
      </c>
      <c r="E49" s="32" t="n">
        <v>0.836113427856547</v>
      </c>
      <c r="F49" s="32" t="n">
        <v>0.203997008314186</v>
      </c>
      <c r="G49" s="32" t="n">
        <v>0.363636363636364</v>
      </c>
      <c r="H49" s="32" t="n">
        <v>0.0480349344978166</v>
      </c>
    </row>
    <row r="50" customFormat="false" ht="15" hidden="false" customHeight="true" outlineLevel="0" collapsed="false">
      <c r="A50" s="10" t="s">
        <v>24</v>
      </c>
      <c r="B50" s="9" t="n">
        <v>2022</v>
      </c>
      <c r="C50" s="9" t="s">
        <v>599</v>
      </c>
      <c r="D50" s="10" t="s">
        <v>591</v>
      </c>
      <c r="E50" s="32" t="n">
        <v>0.773584905660377</v>
      </c>
      <c r="F50" s="32" t="n">
        <v>0.267290425167527</v>
      </c>
      <c r="G50" s="32" t="n">
        <v>0.176470588235294</v>
      </c>
      <c r="H50" s="32" t="n">
        <v>0.074235807860262</v>
      </c>
    </row>
    <row r="51" customFormat="false" ht="15" hidden="false" customHeight="true" outlineLevel="0" collapsed="false">
      <c r="A51" s="10" t="s">
        <v>24</v>
      </c>
      <c r="B51" s="9" t="n">
        <v>2022</v>
      </c>
      <c r="C51" s="9" t="s">
        <v>599</v>
      </c>
      <c r="D51" s="10" t="s">
        <v>590</v>
      </c>
      <c r="E51" s="32" t="n">
        <v>0.787180910099889</v>
      </c>
      <c r="F51" s="32" t="n">
        <v>0.236770121858271</v>
      </c>
      <c r="G51" s="32" t="n">
        <v>0.176470588235294</v>
      </c>
      <c r="H51" s="32" t="n">
        <v>0.074235807860262</v>
      </c>
    </row>
    <row r="52" customFormat="false" ht="15" hidden="false" customHeight="true" outlineLevel="0" collapsed="false">
      <c r="A52" s="10" t="s">
        <v>24</v>
      </c>
      <c r="B52" s="9" t="n">
        <v>2022</v>
      </c>
      <c r="C52" s="9" t="s">
        <v>599</v>
      </c>
      <c r="D52" s="9" t="s">
        <v>589</v>
      </c>
      <c r="E52" s="32" t="n">
        <v>0.803551609322975</v>
      </c>
      <c r="F52" s="32" t="n">
        <v>0.248776660726381</v>
      </c>
      <c r="G52" s="32" t="n">
        <v>0.294117647058824</v>
      </c>
      <c r="H52" s="32" t="n">
        <v>0.074235807860262</v>
      </c>
    </row>
    <row r="53" customFormat="false" ht="15" hidden="false" customHeight="true" outlineLevel="0" collapsed="false">
      <c r="A53" s="10" t="s">
        <v>24</v>
      </c>
      <c r="B53" s="9" t="n">
        <v>2022</v>
      </c>
      <c r="C53" s="9" t="s">
        <v>600</v>
      </c>
      <c r="D53" s="10" t="s">
        <v>591</v>
      </c>
      <c r="E53" s="32" t="n">
        <v>0.7330743618202</v>
      </c>
      <c r="F53" s="32" t="n">
        <v>0.140121940365774</v>
      </c>
      <c r="G53" s="32" t="n">
        <v>0.117647058823529</v>
      </c>
      <c r="H53" s="32" t="n">
        <v>0.074235807860262</v>
      </c>
    </row>
    <row r="54" customFormat="false" ht="15" hidden="false" customHeight="true" outlineLevel="0" collapsed="false">
      <c r="A54" s="10" t="s">
        <v>24</v>
      </c>
      <c r="B54" s="9" t="n">
        <v>2022</v>
      </c>
      <c r="C54" s="9" t="s">
        <v>600</v>
      </c>
      <c r="D54" s="10" t="s">
        <v>590</v>
      </c>
      <c r="E54" s="32" t="n">
        <v>0.77330743618202</v>
      </c>
      <c r="F54" s="32" t="n">
        <v>0.213610951991998</v>
      </c>
      <c r="G54" s="32" t="n">
        <v>0.117647058823529</v>
      </c>
      <c r="H54" s="32" t="n">
        <v>0.074235807860262</v>
      </c>
    </row>
    <row r="55" customFormat="false" ht="15" hidden="false" customHeight="true" outlineLevel="0" collapsed="false">
      <c r="A55" s="10" t="s">
        <v>24</v>
      </c>
      <c r="B55" s="9" t="n">
        <v>2022</v>
      </c>
      <c r="C55" s="9" t="s">
        <v>600</v>
      </c>
      <c r="D55" s="9" t="s">
        <v>589</v>
      </c>
      <c r="E55" s="32" t="n">
        <v>0.775527192008879</v>
      </c>
      <c r="F55" s="32" t="n">
        <v>0.166179352515919</v>
      </c>
      <c r="G55" s="32" t="n">
        <v>0.117647058823529</v>
      </c>
      <c r="H55" s="32" t="n">
        <v>0.074235807860262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8" min="7" style="1" width="14"/>
  </cols>
  <sheetData>
    <row r="1" customFormat="false" ht="16.5" hidden="false" customHeight="true" outlineLevel="0" collapsed="false">
      <c r="A1" s="23" t="s">
        <v>601</v>
      </c>
    </row>
    <row r="2" customFormat="false" ht="16.5" hidden="false" customHeight="true" outlineLevel="0" collapsed="false">
      <c r="A2" s="33" t="s">
        <v>602</v>
      </c>
    </row>
    <row r="4" customFormat="false" ht="48" hidden="false" customHeight="true" outlineLevel="0" collapsed="false">
      <c r="A4" s="34" t="s">
        <v>542</v>
      </c>
      <c r="B4" s="34" t="s">
        <v>1</v>
      </c>
      <c r="C4" s="34" t="s">
        <v>603</v>
      </c>
      <c r="D4" s="34" t="s">
        <v>604</v>
      </c>
      <c r="E4" s="34" t="s">
        <v>605</v>
      </c>
      <c r="F4" s="34" t="s">
        <v>606</v>
      </c>
      <c r="G4" s="34" t="s">
        <v>607</v>
      </c>
      <c r="H4" s="35" t="s">
        <v>608</v>
      </c>
    </row>
    <row r="5" customFormat="false" ht="15" hidden="false" customHeight="true" outlineLevel="0" collapsed="false">
      <c r="A5" s="36" t="n">
        <v>2009</v>
      </c>
      <c r="B5" s="37" t="s">
        <v>63</v>
      </c>
      <c r="C5" s="36" t="n">
        <v>184</v>
      </c>
      <c r="D5" s="36" t="n">
        <v>92</v>
      </c>
      <c r="F5" s="22" t="n">
        <f aca="false">C5-D5</f>
        <v>92</v>
      </c>
      <c r="G5" s="18" t="str">
        <f aca="false">IF(OR(E5="",E5=0),"",D5/E5)</f>
        <v/>
      </c>
      <c r="H5" s="22" t="str">
        <f aca="false">IF(A5&lt;2011,"",SUMIFS($D$5:$D$400,$B$5:$B$400,B5,$A$5:$A$400,"&gt;="&amp;(A5-2),$A$5:$A$400,"&lt;="&amp;A5))</f>
        <v/>
      </c>
    </row>
    <row r="6" customFormat="false" ht="15" hidden="false" customHeight="true" outlineLevel="0" collapsed="false">
      <c r="A6" s="36" t="n">
        <v>2009</v>
      </c>
      <c r="B6" s="37" t="s">
        <v>115</v>
      </c>
      <c r="C6" s="36" t="n">
        <v>75</v>
      </c>
      <c r="D6" s="36" t="n">
        <v>51</v>
      </c>
      <c r="F6" s="22" t="n">
        <f aca="false">C6-D6</f>
        <v>24</v>
      </c>
      <c r="G6" s="18" t="str">
        <f aca="false">IF(OR(E6="",E6=0),"",D6/E6)</f>
        <v/>
      </c>
      <c r="H6" s="22" t="str">
        <f aca="false">IF(A6&lt;2011,"",SUMIFS($D$5:$D$400,$B$5:$B$400,B6,$A$5:$A$400,"&gt;="&amp;(A6-2),$A$5:$A$400,"&lt;="&amp;A6))</f>
        <v/>
      </c>
    </row>
    <row r="7" customFormat="false" ht="15" hidden="false" customHeight="true" outlineLevel="0" collapsed="false">
      <c r="A7" s="36" t="n">
        <v>2009</v>
      </c>
      <c r="B7" s="37" t="s">
        <v>146</v>
      </c>
      <c r="C7" s="36" t="n">
        <v>49</v>
      </c>
      <c r="D7" s="36" t="n">
        <v>28</v>
      </c>
      <c r="F7" s="22" t="n">
        <f aca="false">C7-D7</f>
        <v>21</v>
      </c>
      <c r="G7" s="18" t="str">
        <f aca="false">IF(OR(E7="",E7=0),"",D7/E7)</f>
        <v/>
      </c>
      <c r="H7" s="22" t="str">
        <f aca="false">IF(A7&lt;2011,"",SUMIFS($D$5:$D$400,$B$5:$B$400,B7,$A$5:$A$400,"&gt;="&amp;(A7-2),$A$5:$A$400,"&lt;="&amp;A7))</f>
        <v/>
      </c>
    </row>
    <row r="8" customFormat="false" ht="15" hidden="false" customHeight="true" outlineLevel="0" collapsed="false">
      <c r="A8" s="36" t="n">
        <v>2009</v>
      </c>
      <c r="B8" s="37" t="s">
        <v>160</v>
      </c>
      <c r="C8" s="36" t="n">
        <v>61</v>
      </c>
      <c r="D8" s="36" t="n">
        <v>38</v>
      </c>
      <c r="F8" s="22" t="n">
        <f aca="false">C8-D8</f>
        <v>23</v>
      </c>
      <c r="G8" s="18" t="str">
        <f aca="false">IF(OR(E8="",E8=0),"",D8/E8)</f>
        <v/>
      </c>
      <c r="H8" s="22" t="str">
        <f aca="false">IF(A8&lt;2011,"",SUMIFS($D$5:$D$400,$B$5:$B$400,B8,$A$5:$A$400,"&gt;="&amp;(A8-2),$A$5:$A$400,"&lt;="&amp;A8))</f>
        <v/>
      </c>
    </row>
    <row r="9" customFormat="false" ht="15" hidden="false" customHeight="true" outlineLevel="0" collapsed="false">
      <c r="A9" s="36" t="n">
        <v>2009</v>
      </c>
      <c r="B9" s="37" t="s">
        <v>178</v>
      </c>
      <c r="C9" s="36" t="n">
        <v>45</v>
      </c>
      <c r="D9" s="36" t="n">
        <v>26</v>
      </c>
      <c r="F9" s="22" t="n">
        <f aca="false">C9-D9</f>
        <v>19</v>
      </c>
      <c r="G9" s="18" t="str">
        <f aca="false">IF(OR(E9="",E9=0),"",D9/E9)</f>
        <v/>
      </c>
      <c r="H9" s="22" t="str">
        <f aca="false">IF(A9&lt;2011,"",SUMIFS($D$5:$D$400,$B$5:$B$400,B9,$A$5:$A$400,"&gt;="&amp;(A9-2),$A$5:$A$400,"&lt;="&amp;A9))</f>
        <v/>
      </c>
    </row>
    <row r="10" customFormat="false" ht="15" hidden="false" customHeight="true" outlineLevel="0" collapsed="false">
      <c r="A10" s="36" t="n">
        <v>2009</v>
      </c>
      <c r="B10" s="37" t="s">
        <v>185</v>
      </c>
      <c r="C10" s="36" t="n">
        <v>32</v>
      </c>
      <c r="D10" s="36" t="n">
        <v>24</v>
      </c>
      <c r="F10" s="22" t="n">
        <f aca="false">C10-D10</f>
        <v>8</v>
      </c>
      <c r="G10" s="18" t="str">
        <f aca="false">IF(OR(E10="",E10=0),"",D10/E10)</f>
        <v/>
      </c>
      <c r="H10" s="22" t="str">
        <f aca="false">IF(A10&lt;2011,"",SUMIFS($D$5:$D$400,$B$5:$B$400,B10,$A$5:$A$400,"&gt;="&amp;(A10-2),$A$5:$A$400,"&lt;="&amp;A10))</f>
        <v/>
      </c>
    </row>
    <row r="11" customFormat="false" ht="15" hidden="false" customHeight="true" outlineLevel="0" collapsed="false">
      <c r="A11" s="36" t="n">
        <v>2009</v>
      </c>
      <c r="B11" s="37" t="s">
        <v>193</v>
      </c>
      <c r="C11" s="36" t="n">
        <v>17</v>
      </c>
      <c r="D11" s="36" t="n">
        <v>5</v>
      </c>
      <c r="F11" s="22" t="n">
        <f aca="false">C11-D11</f>
        <v>12</v>
      </c>
      <c r="G11" s="18" t="str">
        <f aca="false">IF(OR(E11="",E11=0),"",D11/E11)</f>
        <v/>
      </c>
      <c r="H11" s="22" t="str">
        <f aca="false">IF(A11&lt;2011,"",SUMIFS($D$5:$D$400,$B$5:$B$400,B11,$A$5:$A$400,"&gt;="&amp;(A11-2),$A$5:$A$400,"&lt;="&amp;A11))</f>
        <v/>
      </c>
    </row>
    <row r="12" customFormat="false" ht="15" hidden="false" customHeight="true" outlineLevel="0" collapsed="false">
      <c r="A12" s="36" t="n">
        <v>2009</v>
      </c>
      <c r="B12" s="37" t="s">
        <v>200</v>
      </c>
      <c r="C12" s="36" t="n">
        <v>1</v>
      </c>
      <c r="D12" s="36" t="n">
        <v>1</v>
      </c>
      <c r="F12" s="22" t="n">
        <f aca="false">C12-D12</f>
        <v>0</v>
      </c>
      <c r="G12" s="18" t="str">
        <f aca="false">IF(OR(E12="",E12=0),"",D12/E12)</f>
        <v/>
      </c>
      <c r="H12" s="22" t="str">
        <f aca="false">IF(A12&lt;2011,"",SUMIFS($D$5:$D$400,$B$5:$B$400,B12,$A$5:$A$400,"&gt;="&amp;(A12-2),$A$5:$A$400,"&lt;="&amp;A12))</f>
        <v/>
      </c>
    </row>
    <row r="13" customFormat="false" ht="15" hidden="false" customHeight="true" outlineLevel="0" collapsed="false">
      <c r="A13" s="36" t="n">
        <v>2009</v>
      </c>
      <c r="B13" s="37" t="s">
        <v>202</v>
      </c>
      <c r="C13" s="36" t="n">
        <v>269</v>
      </c>
      <c r="D13" s="36" t="n">
        <v>160</v>
      </c>
      <c r="F13" s="22" t="n">
        <f aca="false">C13-D13</f>
        <v>109</v>
      </c>
      <c r="G13" s="18" t="str">
        <f aca="false">IF(OR(E13="",E13=0),"",D13/E13)</f>
        <v/>
      </c>
      <c r="H13" s="22" t="str">
        <f aca="false">IF(A13&lt;2011,"",SUMIFS($D$5:$D$400,$B$5:$B$400,B13,$A$5:$A$400,"&gt;="&amp;(A13-2),$A$5:$A$400,"&lt;="&amp;A13))</f>
        <v/>
      </c>
    </row>
    <row r="14" customFormat="false" ht="15" hidden="false" customHeight="true" outlineLevel="0" collapsed="false">
      <c r="A14" s="36" t="n">
        <v>2009</v>
      </c>
      <c r="B14" s="37" t="s">
        <v>265</v>
      </c>
      <c r="C14" s="36" t="n">
        <v>20</v>
      </c>
      <c r="D14" s="36" t="n">
        <v>18</v>
      </c>
      <c r="F14" s="22" t="n">
        <f aca="false">C14-D14</f>
        <v>2</v>
      </c>
      <c r="G14" s="18" t="str">
        <f aca="false">IF(OR(E14="",E14=0),"",D14/E14)</f>
        <v/>
      </c>
      <c r="H14" s="22" t="str">
        <f aca="false">IF(A14&lt;2011,"",SUMIFS($D$5:$D$400,$B$5:$B$400,B14,$A$5:$A$400,"&gt;="&amp;(A14-2),$A$5:$A$400,"&lt;="&amp;A14))</f>
        <v/>
      </c>
    </row>
    <row r="15" customFormat="false" ht="15" hidden="false" customHeight="true" outlineLevel="0" collapsed="false">
      <c r="A15" s="36" t="n">
        <v>2009</v>
      </c>
      <c r="B15" s="37" t="s">
        <v>288</v>
      </c>
      <c r="C15" s="36" t="n">
        <v>25</v>
      </c>
      <c r="D15" s="36" t="n">
        <v>29</v>
      </c>
      <c r="F15" s="22" t="n">
        <f aca="false">C15-D15</f>
        <v>-4</v>
      </c>
      <c r="G15" s="18" t="str">
        <f aca="false">IF(OR(E15="",E15=0),"",D15/E15)</f>
        <v/>
      </c>
      <c r="H15" s="22" t="str">
        <f aca="false">IF(A15&lt;2011,"",SUMIFS($D$5:$D$400,$B$5:$B$400,B15,$A$5:$A$400,"&gt;="&amp;(A15-2),$A$5:$A$400,"&lt;="&amp;A15))</f>
        <v/>
      </c>
    </row>
    <row r="16" customFormat="false" ht="15" hidden="false" customHeight="true" outlineLevel="0" collapsed="false">
      <c r="A16" s="36" t="n">
        <v>2009</v>
      </c>
      <c r="B16" s="37" t="s">
        <v>319</v>
      </c>
      <c r="C16" s="36" t="n">
        <v>65</v>
      </c>
      <c r="D16" s="36" t="n">
        <v>45</v>
      </c>
      <c r="F16" s="22" t="n">
        <f aca="false">C16-D16</f>
        <v>20</v>
      </c>
      <c r="G16" s="18" t="str">
        <f aca="false">IF(OR(E16="",E16=0),"",D16/E16)</f>
        <v/>
      </c>
      <c r="H16" s="22" t="str">
        <f aca="false">IF(A16&lt;2011,"",SUMIFS($D$5:$D$400,$B$5:$B$400,B16,$A$5:$A$400,"&gt;="&amp;(A16-2),$A$5:$A$400,"&lt;="&amp;A16))</f>
        <v/>
      </c>
    </row>
    <row r="17" customFormat="false" ht="15" hidden="false" customHeight="true" outlineLevel="0" collapsed="false">
      <c r="A17" s="36" t="n">
        <v>2009</v>
      </c>
      <c r="B17" s="37" t="s">
        <v>364</v>
      </c>
      <c r="C17" s="36" t="n">
        <v>59</v>
      </c>
      <c r="D17" s="36" t="n">
        <v>34</v>
      </c>
      <c r="F17" s="22" t="n">
        <f aca="false">C17-D17</f>
        <v>25</v>
      </c>
      <c r="G17" s="18" t="str">
        <f aca="false">IF(OR(E17="",E17=0),"",D17/E17)</f>
        <v/>
      </c>
      <c r="H17" s="22" t="str">
        <f aca="false">IF(A17&lt;2011,"",SUMIFS($D$5:$D$400,$B$5:$B$400,B17,$A$5:$A$400,"&gt;="&amp;(A17-2),$A$5:$A$400,"&lt;="&amp;A17))</f>
        <v/>
      </c>
    </row>
    <row r="18" customFormat="false" ht="15" hidden="false" customHeight="true" outlineLevel="0" collapsed="false">
      <c r="A18" s="36" t="n">
        <v>2009</v>
      </c>
      <c r="B18" s="37" t="s">
        <v>409</v>
      </c>
      <c r="C18" s="36" t="n">
        <v>68</v>
      </c>
      <c r="D18" s="36" t="n">
        <v>46</v>
      </c>
      <c r="F18" s="22" t="n">
        <f aca="false">C18-D18</f>
        <v>22</v>
      </c>
      <c r="G18" s="18" t="str">
        <f aca="false">IF(OR(E18="",E18=0),"",D18/E18)</f>
        <v/>
      </c>
      <c r="H18" s="22" t="str">
        <f aca="false">IF(A18&lt;2011,"",SUMIFS($D$5:$D$400,$B$5:$B$400,B18,$A$5:$A$400,"&gt;="&amp;(A18-2),$A$5:$A$400,"&lt;="&amp;A18))</f>
        <v/>
      </c>
    </row>
    <row r="19" customFormat="false" ht="15" hidden="false" customHeight="true" outlineLevel="0" collapsed="false">
      <c r="A19" s="36" t="n">
        <v>2009</v>
      </c>
      <c r="B19" s="37" t="s">
        <v>446</v>
      </c>
      <c r="C19" s="36" t="n">
        <v>6</v>
      </c>
      <c r="D19" s="36" t="n">
        <v>5</v>
      </c>
      <c r="F19" s="22" t="n">
        <f aca="false">C19-D19</f>
        <v>1</v>
      </c>
      <c r="G19" s="18" t="str">
        <f aca="false">IF(OR(E19="",E19=0),"",D19/E19)</f>
        <v/>
      </c>
      <c r="H19" s="22" t="str">
        <f aca="false">IF(A19&lt;2011,"",SUMIFS($D$5:$D$400,$B$5:$B$400,B19,$A$5:$A$400,"&gt;="&amp;(A19-2),$A$5:$A$400,"&lt;="&amp;A19))</f>
        <v/>
      </c>
    </row>
    <row r="20" customFormat="false" ht="15" hidden="false" customHeight="true" outlineLevel="0" collapsed="false">
      <c r="A20" s="36" t="n">
        <v>2009</v>
      </c>
      <c r="B20" s="37" t="s">
        <v>451</v>
      </c>
      <c r="C20" s="36" t="n">
        <v>23</v>
      </c>
      <c r="D20" s="36" t="n">
        <v>17</v>
      </c>
      <c r="F20" s="22" t="n">
        <f aca="false">C20-D20</f>
        <v>6</v>
      </c>
      <c r="G20" s="18" t="str">
        <f aca="false">IF(OR(E20="",E20=0),"",D20/E20)</f>
        <v/>
      </c>
      <c r="H20" s="22" t="str">
        <f aca="false">IF(A20&lt;2011,"",SUMIFS($D$5:$D$400,$B$5:$B$400,B20,$A$5:$A$400,"&gt;="&amp;(A20-2),$A$5:$A$400,"&lt;="&amp;A20))</f>
        <v/>
      </c>
    </row>
    <row r="21" customFormat="false" ht="15" hidden="false" customHeight="true" outlineLevel="0" collapsed="false">
      <c r="A21" s="36" t="n">
        <v>2009</v>
      </c>
      <c r="B21" s="37" t="s">
        <v>487</v>
      </c>
      <c r="C21" s="36" t="n">
        <v>36</v>
      </c>
      <c r="D21" s="36" t="n">
        <v>19</v>
      </c>
      <c r="F21" s="22" t="n">
        <f aca="false">C21-D21</f>
        <v>17</v>
      </c>
      <c r="G21" s="18" t="str">
        <f aca="false">IF(OR(E21="",E21=0),"",D21/E21)</f>
        <v/>
      </c>
      <c r="H21" s="22" t="str">
        <f aca="false">IF(A21&lt;2011,"",SUMIFS($D$5:$D$400,$B$5:$B$400,B21,$A$5:$A$400,"&gt;="&amp;(A21-2),$A$5:$A$400,"&lt;="&amp;A21))</f>
        <v/>
      </c>
    </row>
    <row r="22" customFormat="false" ht="15" hidden="false" customHeight="true" outlineLevel="0" collapsed="false">
      <c r="A22" s="36" t="n">
        <v>2010</v>
      </c>
      <c r="B22" s="37" t="s">
        <v>63</v>
      </c>
      <c r="C22" s="36" t="n">
        <v>188</v>
      </c>
      <c r="D22" s="36" t="n">
        <v>134</v>
      </c>
      <c r="F22" s="22" t="n">
        <f aca="false">C22-D22</f>
        <v>54</v>
      </c>
      <c r="G22" s="18" t="str">
        <f aca="false">IF(OR(E22="",E22=0),"",D22/E22)</f>
        <v/>
      </c>
      <c r="H22" s="22" t="str">
        <f aca="false">IF(A22&lt;2011,"",SUMIFS($D$5:$D$400,$B$5:$B$400,B22,$A$5:$A$400,"&gt;="&amp;(A22-2),$A$5:$A$400,"&lt;="&amp;A22))</f>
        <v/>
      </c>
    </row>
    <row r="23" customFormat="false" ht="15" hidden="false" customHeight="true" outlineLevel="0" collapsed="false">
      <c r="A23" s="36" t="n">
        <v>2010</v>
      </c>
      <c r="B23" s="37" t="s">
        <v>115</v>
      </c>
      <c r="C23" s="36" t="n">
        <v>67</v>
      </c>
      <c r="D23" s="36" t="n">
        <v>51</v>
      </c>
      <c r="F23" s="22" t="n">
        <f aca="false">C23-D23</f>
        <v>16</v>
      </c>
      <c r="G23" s="18" t="str">
        <f aca="false">IF(OR(E23="",E23=0),"",D23/E23)</f>
        <v/>
      </c>
      <c r="H23" s="22" t="str">
        <f aca="false">IF(A23&lt;2011,"",SUMIFS($D$5:$D$400,$B$5:$B$400,B23,$A$5:$A$400,"&gt;="&amp;(A23-2),$A$5:$A$400,"&lt;="&amp;A23))</f>
        <v/>
      </c>
    </row>
    <row r="24" customFormat="false" ht="15" hidden="false" customHeight="true" outlineLevel="0" collapsed="false">
      <c r="A24" s="36" t="n">
        <v>2010</v>
      </c>
      <c r="B24" s="37" t="s">
        <v>146</v>
      </c>
      <c r="C24" s="36" t="n">
        <v>37</v>
      </c>
      <c r="D24" s="36" t="n">
        <v>19</v>
      </c>
      <c r="F24" s="22" t="n">
        <f aca="false">C24-D24</f>
        <v>18</v>
      </c>
      <c r="G24" s="18" t="str">
        <f aca="false">IF(OR(E24="",E24=0),"",D24/E24)</f>
        <v/>
      </c>
      <c r="H24" s="22" t="str">
        <f aca="false">IF(A24&lt;2011,"",SUMIFS($D$5:$D$400,$B$5:$B$400,B24,$A$5:$A$400,"&gt;="&amp;(A24-2),$A$5:$A$400,"&lt;="&amp;A24))</f>
        <v/>
      </c>
    </row>
    <row r="25" customFormat="false" ht="15" hidden="false" customHeight="true" outlineLevel="0" collapsed="false">
      <c r="A25" s="36" t="n">
        <v>2010</v>
      </c>
      <c r="B25" s="37" t="s">
        <v>160</v>
      </c>
      <c r="C25" s="36" t="n">
        <v>59</v>
      </c>
      <c r="D25" s="36" t="n">
        <v>50</v>
      </c>
      <c r="F25" s="22" t="n">
        <f aca="false">C25-D25</f>
        <v>9</v>
      </c>
      <c r="G25" s="18" t="str">
        <f aca="false">IF(OR(E25="",E25=0),"",D25/E25)</f>
        <v/>
      </c>
      <c r="H25" s="22" t="str">
        <f aca="false">IF(A25&lt;2011,"",SUMIFS($D$5:$D$400,$B$5:$B$400,B25,$A$5:$A$400,"&gt;="&amp;(A25-2),$A$5:$A$400,"&lt;="&amp;A25))</f>
        <v/>
      </c>
    </row>
    <row r="26" customFormat="false" ht="15" hidden="false" customHeight="true" outlineLevel="0" collapsed="false">
      <c r="A26" s="36" t="n">
        <v>2010</v>
      </c>
      <c r="B26" s="37" t="s">
        <v>178</v>
      </c>
      <c r="C26" s="36" t="n">
        <v>34</v>
      </c>
      <c r="D26" s="36" t="n">
        <v>31</v>
      </c>
      <c r="F26" s="22" t="n">
        <f aca="false">C26-D26</f>
        <v>3</v>
      </c>
      <c r="G26" s="18" t="str">
        <f aca="false">IF(OR(E26="",E26=0),"",D26/E26)</f>
        <v/>
      </c>
      <c r="H26" s="22" t="str">
        <f aca="false">IF(A26&lt;2011,"",SUMIFS($D$5:$D$400,$B$5:$B$400,B26,$A$5:$A$400,"&gt;="&amp;(A26-2),$A$5:$A$400,"&lt;="&amp;A26))</f>
        <v/>
      </c>
    </row>
    <row r="27" customFormat="false" ht="15" hidden="false" customHeight="true" outlineLevel="0" collapsed="false">
      <c r="A27" s="36" t="n">
        <v>2010</v>
      </c>
      <c r="B27" s="37" t="s">
        <v>185</v>
      </c>
      <c r="C27" s="36" t="n">
        <v>26</v>
      </c>
      <c r="D27" s="36" t="n">
        <v>19</v>
      </c>
      <c r="F27" s="22" t="n">
        <f aca="false">C27-D27</f>
        <v>7</v>
      </c>
      <c r="G27" s="18" t="str">
        <f aca="false">IF(OR(E27="",E27=0),"",D27/E27)</f>
        <v/>
      </c>
      <c r="H27" s="22" t="str">
        <f aca="false">IF(A27&lt;2011,"",SUMIFS($D$5:$D$400,$B$5:$B$400,B27,$A$5:$A$400,"&gt;="&amp;(A27-2),$A$5:$A$400,"&lt;="&amp;A27))</f>
        <v/>
      </c>
    </row>
    <row r="28" customFormat="false" ht="15" hidden="false" customHeight="true" outlineLevel="0" collapsed="false">
      <c r="A28" s="36" t="n">
        <v>2010</v>
      </c>
      <c r="B28" s="37" t="s">
        <v>193</v>
      </c>
      <c r="C28" s="36" t="n">
        <v>16</v>
      </c>
      <c r="D28" s="36" t="n">
        <v>9</v>
      </c>
      <c r="F28" s="22" t="n">
        <f aca="false">C28-D28</f>
        <v>7</v>
      </c>
      <c r="G28" s="18" t="str">
        <f aca="false">IF(OR(E28="",E28=0),"",D28/E28)</f>
        <v/>
      </c>
      <c r="H28" s="22" t="str">
        <f aca="false">IF(A28&lt;2011,"",SUMIFS($D$5:$D$400,$B$5:$B$400,B28,$A$5:$A$400,"&gt;="&amp;(A28-2),$A$5:$A$400,"&lt;="&amp;A28))</f>
        <v/>
      </c>
    </row>
    <row r="29" customFormat="false" ht="15" hidden="false" customHeight="true" outlineLevel="0" collapsed="false">
      <c r="A29" s="36" t="n">
        <v>2010</v>
      </c>
      <c r="B29" s="37" t="s">
        <v>200</v>
      </c>
      <c r="C29" s="36" t="n">
        <v>1</v>
      </c>
      <c r="D29" s="36" t="n">
        <v>2</v>
      </c>
      <c r="F29" s="22" t="n">
        <f aca="false">C29-D29</f>
        <v>-1</v>
      </c>
      <c r="G29" s="18" t="str">
        <f aca="false">IF(OR(E29="",E29=0),"",D29/E29)</f>
        <v/>
      </c>
      <c r="H29" s="22" t="str">
        <f aca="false">IF(A29&lt;2011,"",SUMIFS($D$5:$D$400,$B$5:$B$400,B29,$A$5:$A$400,"&gt;="&amp;(A29-2),$A$5:$A$400,"&lt;="&amp;A29))</f>
        <v/>
      </c>
    </row>
    <row r="30" customFormat="false" ht="15" hidden="false" customHeight="true" outlineLevel="0" collapsed="false">
      <c r="A30" s="36" t="n">
        <v>2010</v>
      </c>
      <c r="B30" s="37" t="s">
        <v>202</v>
      </c>
      <c r="C30" s="36" t="n">
        <v>241</v>
      </c>
      <c r="D30" s="36" t="n">
        <v>155</v>
      </c>
      <c r="F30" s="22" t="n">
        <f aca="false">C30-D30</f>
        <v>86</v>
      </c>
      <c r="G30" s="18" t="str">
        <f aca="false">IF(OR(E30="",E30=0),"",D30/E30)</f>
        <v/>
      </c>
      <c r="H30" s="22" t="str">
        <f aca="false">IF(A30&lt;2011,"",SUMIFS($D$5:$D$400,$B$5:$B$400,B30,$A$5:$A$400,"&gt;="&amp;(A30-2),$A$5:$A$400,"&lt;="&amp;A30))</f>
        <v/>
      </c>
    </row>
    <row r="31" customFormat="false" ht="15" hidden="false" customHeight="true" outlineLevel="0" collapsed="false">
      <c r="A31" s="36" t="n">
        <v>2010</v>
      </c>
      <c r="B31" s="37" t="s">
        <v>265</v>
      </c>
      <c r="C31" s="36" t="n">
        <v>27</v>
      </c>
      <c r="D31" s="36" t="n">
        <v>23</v>
      </c>
      <c r="F31" s="22" t="n">
        <f aca="false">C31-D31</f>
        <v>4</v>
      </c>
      <c r="G31" s="18" t="str">
        <f aca="false">IF(OR(E31="",E31=0),"",D31/E31)</f>
        <v/>
      </c>
      <c r="H31" s="22" t="str">
        <f aca="false">IF(A31&lt;2011,"",SUMIFS($D$5:$D$400,$B$5:$B$400,B31,$A$5:$A$400,"&gt;="&amp;(A31-2),$A$5:$A$400,"&lt;="&amp;A31))</f>
        <v/>
      </c>
    </row>
    <row r="32" customFormat="false" ht="15" hidden="false" customHeight="true" outlineLevel="0" collapsed="false">
      <c r="A32" s="36" t="n">
        <v>2010</v>
      </c>
      <c r="B32" s="37" t="s">
        <v>288</v>
      </c>
      <c r="C32" s="36" t="n">
        <v>40</v>
      </c>
      <c r="D32" s="36" t="n">
        <v>21</v>
      </c>
      <c r="F32" s="22" t="n">
        <f aca="false">C32-D32</f>
        <v>19</v>
      </c>
      <c r="G32" s="18" t="str">
        <f aca="false">IF(OR(E32="",E32=0),"",D32/E32)</f>
        <v/>
      </c>
      <c r="H32" s="22" t="str">
        <f aca="false">IF(A32&lt;2011,"",SUMIFS($D$5:$D$400,$B$5:$B$400,B32,$A$5:$A$400,"&gt;="&amp;(A32-2),$A$5:$A$400,"&lt;="&amp;A32))</f>
        <v/>
      </c>
    </row>
    <row r="33" customFormat="false" ht="15" hidden="false" customHeight="true" outlineLevel="0" collapsed="false">
      <c r="A33" s="36" t="n">
        <v>2010</v>
      </c>
      <c r="B33" s="37" t="s">
        <v>319</v>
      </c>
      <c r="C33" s="36" t="n">
        <v>45</v>
      </c>
      <c r="D33" s="36" t="n">
        <v>40</v>
      </c>
      <c r="F33" s="22" t="n">
        <f aca="false">C33-D33</f>
        <v>5</v>
      </c>
      <c r="G33" s="18" t="str">
        <f aca="false">IF(OR(E33="",E33=0),"",D33/E33)</f>
        <v/>
      </c>
      <c r="H33" s="22" t="str">
        <f aca="false">IF(A33&lt;2011,"",SUMIFS($D$5:$D$400,$B$5:$B$400,B33,$A$5:$A$400,"&gt;="&amp;(A33-2),$A$5:$A$400,"&lt;="&amp;A33))</f>
        <v/>
      </c>
    </row>
    <row r="34" customFormat="false" ht="15" hidden="false" customHeight="true" outlineLevel="0" collapsed="false">
      <c r="A34" s="36" t="n">
        <v>2010</v>
      </c>
      <c r="B34" s="37" t="s">
        <v>364</v>
      </c>
      <c r="C34" s="36" t="n">
        <v>25</v>
      </c>
      <c r="D34" s="36" t="n">
        <v>27</v>
      </c>
      <c r="F34" s="22" t="n">
        <f aca="false">C34-D34</f>
        <v>-2</v>
      </c>
      <c r="G34" s="18" t="str">
        <f aca="false">IF(OR(E34="",E34=0),"",D34/E34)</f>
        <v/>
      </c>
      <c r="H34" s="22" t="str">
        <f aca="false">IF(A34&lt;2011,"",SUMIFS($D$5:$D$400,$B$5:$B$400,B34,$A$5:$A$400,"&gt;="&amp;(A34-2),$A$5:$A$400,"&lt;="&amp;A34))</f>
        <v/>
      </c>
    </row>
    <row r="35" customFormat="false" ht="15" hidden="false" customHeight="true" outlineLevel="0" collapsed="false">
      <c r="A35" s="36" t="n">
        <v>2010</v>
      </c>
      <c r="B35" s="37" t="s">
        <v>409</v>
      </c>
      <c r="C35" s="36" t="n">
        <v>73</v>
      </c>
      <c r="D35" s="36" t="n">
        <v>69</v>
      </c>
      <c r="F35" s="22" t="n">
        <f aca="false">C35-D35</f>
        <v>4</v>
      </c>
      <c r="G35" s="18" t="str">
        <f aca="false">IF(OR(E35="",E35=0),"",D35/E35)</f>
        <v/>
      </c>
      <c r="H35" s="22" t="str">
        <f aca="false">IF(A35&lt;2011,"",SUMIFS($D$5:$D$400,$B$5:$B$400,B35,$A$5:$A$400,"&gt;="&amp;(A35-2),$A$5:$A$400,"&lt;="&amp;A35))</f>
        <v/>
      </c>
    </row>
    <row r="36" customFormat="false" ht="15" hidden="false" customHeight="true" outlineLevel="0" collapsed="false">
      <c r="A36" s="36" t="n">
        <v>2010</v>
      </c>
      <c r="B36" s="37" t="s">
        <v>446</v>
      </c>
      <c r="C36" s="36" t="n">
        <v>7</v>
      </c>
      <c r="D36" s="36" t="n">
        <v>1</v>
      </c>
      <c r="F36" s="22" t="n">
        <f aca="false">C36-D36</f>
        <v>6</v>
      </c>
      <c r="G36" s="18" t="str">
        <f aca="false">IF(OR(E36="",E36=0),"",D36/E36)</f>
        <v/>
      </c>
      <c r="H36" s="22" t="str">
        <f aca="false">IF(A36&lt;2011,"",SUMIFS($D$5:$D$400,$B$5:$B$400,B36,$A$5:$A$400,"&gt;="&amp;(A36-2),$A$5:$A$400,"&lt;="&amp;A36))</f>
        <v/>
      </c>
    </row>
    <row r="37" customFormat="false" ht="15" hidden="false" customHeight="true" outlineLevel="0" collapsed="false">
      <c r="A37" s="36" t="n">
        <v>2010</v>
      </c>
      <c r="B37" s="37" t="s">
        <v>451</v>
      </c>
      <c r="C37" s="36" t="n">
        <v>20</v>
      </c>
      <c r="D37" s="36" t="n">
        <v>18</v>
      </c>
      <c r="F37" s="22" t="n">
        <f aca="false">C37-D37</f>
        <v>2</v>
      </c>
      <c r="G37" s="18" t="str">
        <f aca="false">IF(OR(E37="",E37=0),"",D37/E37)</f>
        <v/>
      </c>
      <c r="H37" s="22" t="str">
        <f aca="false">IF(A37&lt;2011,"",SUMIFS($D$5:$D$400,$B$5:$B$400,B37,$A$5:$A$400,"&gt;="&amp;(A37-2),$A$5:$A$400,"&lt;="&amp;A37))</f>
        <v/>
      </c>
    </row>
    <row r="38" customFormat="false" ht="15" hidden="false" customHeight="true" outlineLevel="0" collapsed="false">
      <c r="A38" s="36" t="n">
        <v>2010</v>
      </c>
      <c r="B38" s="37" t="s">
        <v>487</v>
      </c>
      <c r="C38" s="36" t="n">
        <v>37</v>
      </c>
      <c r="D38" s="36" t="n">
        <v>16</v>
      </c>
      <c r="F38" s="22" t="n">
        <f aca="false">C38-D38</f>
        <v>21</v>
      </c>
      <c r="G38" s="18" t="str">
        <f aca="false">IF(OR(E38="",E38=0),"",D38/E38)</f>
        <v/>
      </c>
      <c r="H38" s="22" t="str">
        <f aca="false">IF(A38&lt;2011,"",SUMIFS($D$5:$D$400,$B$5:$B$400,B38,$A$5:$A$400,"&gt;="&amp;(A38-2),$A$5:$A$400,"&lt;="&amp;A38))</f>
        <v/>
      </c>
    </row>
    <row r="39" customFormat="false" ht="15" hidden="false" customHeight="true" outlineLevel="0" collapsed="false">
      <c r="A39" s="36" t="n">
        <v>2011</v>
      </c>
      <c r="B39" s="37" t="s">
        <v>63</v>
      </c>
      <c r="C39" s="36" t="n">
        <v>176</v>
      </c>
      <c r="D39" s="36" t="n">
        <v>143</v>
      </c>
      <c r="E39" s="36" t="n">
        <v>524</v>
      </c>
      <c r="F39" s="22" t="n">
        <f aca="false">C39-D39</f>
        <v>33</v>
      </c>
      <c r="G39" s="18" t="n">
        <f aca="false">IF(OR(E39="",E39=0),"",D39/E39)</f>
        <v>0.272900763358779</v>
      </c>
      <c r="H39" s="22" t="n">
        <f aca="false">IF(A39&lt;2011,"",SUMIFS($D$5:$D$400,$B$5:$B$400,B39,$A$5:$A$400,"&gt;="&amp;(A39-2),$A$5:$A$400,"&lt;="&amp;A39))</f>
        <v>369</v>
      </c>
    </row>
    <row r="40" customFormat="false" ht="15" hidden="false" customHeight="true" outlineLevel="0" collapsed="false">
      <c r="A40" s="36" t="n">
        <v>2011</v>
      </c>
      <c r="B40" s="37" t="s">
        <v>115</v>
      </c>
      <c r="C40" s="36" t="n">
        <v>80</v>
      </c>
      <c r="D40" s="36" t="n">
        <v>57</v>
      </c>
      <c r="E40" s="36" t="n">
        <v>165</v>
      </c>
      <c r="F40" s="22" t="n">
        <f aca="false">C40-D40</f>
        <v>23</v>
      </c>
      <c r="G40" s="18" t="n">
        <f aca="false">IF(OR(E40="",E40=0),"",D40/E40)</f>
        <v>0.345454545454545</v>
      </c>
      <c r="H40" s="22" t="n">
        <f aca="false">IF(A40&lt;2011,"",SUMIFS($D$5:$D$400,$B$5:$B$400,B40,$A$5:$A$400,"&gt;="&amp;(A40-2),$A$5:$A$400,"&lt;="&amp;A40))</f>
        <v>159</v>
      </c>
    </row>
    <row r="41" customFormat="false" ht="15" hidden="false" customHeight="true" outlineLevel="0" collapsed="false">
      <c r="A41" s="36" t="n">
        <v>2011</v>
      </c>
      <c r="B41" s="37" t="s">
        <v>146</v>
      </c>
      <c r="C41" s="36" t="n">
        <v>50</v>
      </c>
      <c r="D41" s="36" t="n">
        <v>26</v>
      </c>
      <c r="E41" s="36" t="n">
        <v>115</v>
      </c>
      <c r="F41" s="22" t="n">
        <f aca="false">C41-D41</f>
        <v>24</v>
      </c>
      <c r="G41" s="18" t="n">
        <f aca="false">IF(OR(E41="",E41=0),"",D41/E41)</f>
        <v>0.226086956521739</v>
      </c>
      <c r="H41" s="22" t="n">
        <f aca="false">IF(A41&lt;2011,"",SUMIFS($D$5:$D$400,$B$5:$B$400,B41,$A$5:$A$400,"&gt;="&amp;(A41-2),$A$5:$A$400,"&lt;="&amp;A41))</f>
        <v>73</v>
      </c>
    </row>
    <row r="42" customFormat="false" ht="15" hidden="false" customHeight="true" outlineLevel="0" collapsed="false">
      <c r="A42" s="36" t="n">
        <v>2011</v>
      </c>
      <c r="B42" s="37" t="s">
        <v>160</v>
      </c>
      <c r="C42" s="36" t="n">
        <v>61</v>
      </c>
      <c r="D42" s="36" t="n">
        <v>39</v>
      </c>
      <c r="E42" s="36" t="n">
        <v>119</v>
      </c>
      <c r="F42" s="22" t="n">
        <f aca="false">C42-D42</f>
        <v>22</v>
      </c>
      <c r="G42" s="18" t="n">
        <f aca="false">IF(OR(E42="",E42=0),"",D42/E42)</f>
        <v>0.327731092436975</v>
      </c>
      <c r="H42" s="22" t="n">
        <f aca="false">IF(A42&lt;2011,"",SUMIFS($D$5:$D$400,$B$5:$B$400,B42,$A$5:$A$400,"&gt;="&amp;(A42-2),$A$5:$A$400,"&lt;="&amp;A42))</f>
        <v>127</v>
      </c>
    </row>
    <row r="43" customFormat="false" ht="15" hidden="false" customHeight="true" outlineLevel="0" collapsed="false">
      <c r="A43" s="36" t="n">
        <v>2011</v>
      </c>
      <c r="B43" s="37" t="s">
        <v>178</v>
      </c>
      <c r="C43" s="36" t="n">
        <v>36</v>
      </c>
      <c r="D43" s="36" t="n">
        <v>35</v>
      </c>
      <c r="E43" s="36" t="n">
        <v>63</v>
      </c>
      <c r="F43" s="22" t="n">
        <f aca="false">C43-D43</f>
        <v>1</v>
      </c>
      <c r="G43" s="18" t="n">
        <f aca="false">IF(OR(E43="",E43=0),"",D43/E43)</f>
        <v>0.555555555555556</v>
      </c>
      <c r="H43" s="22" t="n">
        <f aca="false">IF(A43&lt;2011,"",SUMIFS($D$5:$D$400,$B$5:$B$400,B43,$A$5:$A$400,"&gt;="&amp;(A43-2),$A$5:$A$400,"&lt;="&amp;A43))</f>
        <v>92</v>
      </c>
    </row>
    <row r="44" customFormat="false" ht="15" hidden="false" customHeight="true" outlineLevel="0" collapsed="false">
      <c r="A44" s="36" t="n">
        <v>2011</v>
      </c>
      <c r="B44" s="37" t="s">
        <v>185</v>
      </c>
      <c r="C44" s="36" t="n">
        <v>14</v>
      </c>
      <c r="D44" s="36" t="n">
        <v>22</v>
      </c>
      <c r="E44" s="36" t="n">
        <v>72</v>
      </c>
      <c r="F44" s="22" t="n">
        <f aca="false">C44-D44</f>
        <v>-8</v>
      </c>
      <c r="G44" s="18" t="n">
        <f aca="false">IF(OR(E44="",E44=0),"",D44/E44)</f>
        <v>0.305555555555556</v>
      </c>
      <c r="H44" s="22" t="n">
        <f aca="false">IF(A44&lt;2011,"",SUMIFS($D$5:$D$400,$B$5:$B$400,B44,$A$5:$A$400,"&gt;="&amp;(A44-2),$A$5:$A$400,"&lt;="&amp;A44))</f>
        <v>65</v>
      </c>
    </row>
    <row r="45" customFormat="false" ht="15" hidden="false" customHeight="true" outlineLevel="0" collapsed="false">
      <c r="A45" s="36" t="n">
        <v>2011</v>
      </c>
      <c r="B45" s="37" t="s">
        <v>193</v>
      </c>
      <c r="C45" s="36" t="n">
        <v>13</v>
      </c>
      <c r="D45" s="36" t="n">
        <v>8</v>
      </c>
      <c r="E45" s="36" t="n">
        <v>47</v>
      </c>
      <c r="F45" s="22" t="n">
        <f aca="false">C45-D45</f>
        <v>5</v>
      </c>
      <c r="G45" s="18" t="n">
        <f aca="false">IF(OR(E45="",E45=0),"",D45/E45)</f>
        <v>0.170212765957447</v>
      </c>
      <c r="H45" s="22" t="n">
        <f aca="false">IF(A45&lt;2011,"",SUMIFS($D$5:$D$400,$B$5:$B$400,B45,$A$5:$A$400,"&gt;="&amp;(A45-2),$A$5:$A$400,"&lt;="&amp;A45))</f>
        <v>22</v>
      </c>
    </row>
    <row r="46" customFormat="false" ht="15" hidden="false" customHeight="true" outlineLevel="0" collapsed="false">
      <c r="A46" s="36" t="n">
        <v>2011</v>
      </c>
      <c r="B46" s="37" t="s">
        <v>200</v>
      </c>
      <c r="C46" s="36" t="n">
        <v>1</v>
      </c>
      <c r="D46" s="36" t="n">
        <v>1</v>
      </c>
      <c r="E46" s="36" t="n">
        <v>3</v>
      </c>
      <c r="F46" s="22" t="n">
        <f aca="false">C46-D46</f>
        <v>0</v>
      </c>
      <c r="G46" s="18" t="n">
        <f aca="false">IF(OR(E46="",E46=0),"",D46/E46)</f>
        <v>0.333333333333333</v>
      </c>
      <c r="H46" s="22" t="n">
        <f aca="false">IF(A46&lt;2011,"",SUMIFS($D$5:$D$400,$B$5:$B$400,B46,$A$5:$A$400,"&gt;="&amp;(A46-2),$A$5:$A$400,"&lt;="&amp;A46))</f>
        <v>4</v>
      </c>
    </row>
    <row r="47" customFormat="false" ht="15" hidden="false" customHeight="true" outlineLevel="0" collapsed="false">
      <c r="A47" s="36" t="n">
        <v>2011</v>
      </c>
      <c r="B47" s="37" t="s">
        <v>202</v>
      </c>
      <c r="C47" s="36" t="n">
        <v>229</v>
      </c>
      <c r="D47" s="36" t="n">
        <v>155</v>
      </c>
      <c r="E47" s="36" t="n">
        <v>582</v>
      </c>
      <c r="F47" s="22" t="n">
        <f aca="false">C47-D47</f>
        <v>74</v>
      </c>
      <c r="G47" s="18" t="n">
        <f aca="false">IF(OR(E47="",E47=0),"",D47/E47)</f>
        <v>0.266323024054983</v>
      </c>
      <c r="H47" s="22" t="n">
        <f aca="false">IF(A47&lt;2011,"",SUMIFS($D$5:$D$400,$B$5:$B$400,B47,$A$5:$A$400,"&gt;="&amp;(A47-2),$A$5:$A$400,"&lt;="&amp;A47))</f>
        <v>470</v>
      </c>
    </row>
    <row r="48" customFormat="false" ht="15" hidden="false" customHeight="true" outlineLevel="0" collapsed="false">
      <c r="A48" s="36" t="n">
        <v>2011</v>
      </c>
      <c r="B48" s="37" t="s">
        <v>265</v>
      </c>
      <c r="C48" s="36" t="n">
        <v>42</v>
      </c>
      <c r="D48" s="36" t="n">
        <v>32</v>
      </c>
      <c r="E48" s="36" t="n">
        <v>50</v>
      </c>
      <c r="F48" s="22" t="n">
        <f aca="false">C48-D48</f>
        <v>10</v>
      </c>
      <c r="G48" s="18" t="n">
        <f aca="false">IF(OR(E48="",E48=0),"",D48/E48)</f>
        <v>0.64</v>
      </c>
      <c r="H48" s="22" t="n">
        <f aca="false">IF(A48&lt;2011,"",SUMIFS($D$5:$D$400,$B$5:$B$400,B48,$A$5:$A$400,"&gt;="&amp;(A48-2),$A$5:$A$400,"&lt;="&amp;A48))</f>
        <v>73</v>
      </c>
    </row>
    <row r="49" customFormat="false" ht="15" hidden="false" customHeight="true" outlineLevel="0" collapsed="false">
      <c r="A49" s="36" t="n">
        <v>2011</v>
      </c>
      <c r="B49" s="37" t="s">
        <v>288</v>
      </c>
      <c r="C49" s="36" t="n">
        <v>33</v>
      </c>
      <c r="D49" s="36" t="n">
        <v>24</v>
      </c>
      <c r="E49" s="36" t="n">
        <v>62</v>
      </c>
      <c r="F49" s="22" t="n">
        <f aca="false">C49-D49</f>
        <v>9</v>
      </c>
      <c r="G49" s="18" t="n">
        <f aca="false">IF(OR(E49="",E49=0),"",D49/E49)</f>
        <v>0.387096774193548</v>
      </c>
      <c r="H49" s="22" t="n">
        <f aca="false">IF(A49&lt;2011,"",SUMIFS($D$5:$D$400,$B$5:$B$400,B49,$A$5:$A$400,"&gt;="&amp;(A49-2),$A$5:$A$400,"&lt;="&amp;A49))</f>
        <v>74</v>
      </c>
    </row>
    <row r="50" customFormat="false" ht="15" hidden="false" customHeight="true" outlineLevel="0" collapsed="false">
      <c r="A50" s="36" t="n">
        <v>2011</v>
      </c>
      <c r="B50" s="37" t="s">
        <v>319</v>
      </c>
      <c r="C50" s="36" t="n">
        <v>55</v>
      </c>
      <c r="D50" s="36" t="n">
        <v>55</v>
      </c>
      <c r="E50" s="36" t="n">
        <v>32</v>
      </c>
      <c r="F50" s="22" t="n">
        <f aca="false">C50-D50</f>
        <v>0</v>
      </c>
      <c r="G50" s="18" t="n">
        <f aca="false">IF(OR(E50="",E50=0),"",D50/E50)</f>
        <v>1.71875</v>
      </c>
      <c r="H50" s="22" t="n">
        <f aca="false">IF(A50&lt;2011,"",SUMIFS($D$5:$D$400,$B$5:$B$400,B50,$A$5:$A$400,"&gt;="&amp;(A50-2),$A$5:$A$400,"&lt;="&amp;A50))</f>
        <v>140</v>
      </c>
    </row>
    <row r="51" customFormat="false" ht="15" hidden="false" customHeight="true" outlineLevel="0" collapsed="false">
      <c r="A51" s="36" t="n">
        <v>2011</v>
      </c>
      <c r="B51" s="37" t="s">
        <v>364</v>
      </c>
      <c r="C51" s="36" t="n">
        <v>41</v>
      </c>
      <c r="D51" s="36" t="n">
        <v>27</v>
      </c>
      <c r="E51" s="36" t="n">
        <v>74</v>
      </c>
      <c r="F51" s="22" t="n">
        <f aca="false">C51-D51</f>
        <v>14</v>
      </c>
      <c r="G51" s="18" t="n">
        <f aca="false">IF(OR(E51="",E51=0),"",D51/E51)</f>
        <v>0.364864864864865</v>
      </c>
      <c r="H51" s="22" t="n">
        <f aca="false">IF(A51&lt;2011,"",SUMIFS($D$5:$D$400,$B$5:$B$400,B51,$A$5:$A$400,"&gt;="&amp;(A51-2),$A$5:$A$400,"&lt;="&amp;A51))</f>
        <v>88</v>
      </c>
    </row>
    <row r="52" customFormat="false" ht="15" hidden="false" customHeight="true" outlineLevel="0" collapsed="false">
      <c r="A52" s="36" t="n">
        <v>2011</v>
      </c>
      <c r="B52" s="37" t="s">
        <v>409</v>
      </c>
      <c r="C52" s="36" t="n">
        <v>52</v>
      </c>
      <c r="D52" s="36" t="n">
        <v>50</v>
      </c>
      <c r="E52" s="36" t="n">
        <v>109</v>
      </c>
      <c r="F52" s="22" t="n">
        <f aca="false">C52-D52</f>
        <v>2</v>
      </c>
      <c r="G52" s="18" t="n">
        <f aca="false">IF(OR(E52="",E52=0),"",D52/E52)</f>
        <v>0.458715596330275</v>
      </c>
      <c r="H52" s="22" t="n">
        <f aca="false">IF(A52&lt;2011,"",SUMIFS($D$5:$D$400,$B$5:$B$400,B52,$A$5:$A$400,"&gt;="&amp;(A52-2),$A$5:$A$400,"&lt;="&amp;A52))</f>
        <v>165</v>
      </c>
    </row>
    <row r="53" customFormat="false" ht="15" hidden="false" customHeight="true" outlineLevel="0" collapsed="false">
      <c r="A53" s="36" t="n">
        <v>2011</v>
      </c>
      <c r="B53" s="37" t="s">
        <v>446</v>
      </c>
      <c r="C53" s="36" t="n">
        <v>7</v>
      </c>
      <c r="D53" s="36" t="n">
        <v>6</v>
      </c>
      <c r="E53" s="36" t="n">
        <v>25</v>
      </c>
      <c r="F53" s="22" t="n">
        <f aca="false">C53-D53</f>
        <v>1</v>
      </c>
      <c r="G53" s="18" t="n">
        <f aca="false">IF(OR(E53="",E53=0),"",D53/E53)</f>
        <v>0.24</v>
      </c>
      <c r="H53" s="22" t="n">
        <f aca="false">IF(A53&lt;2011,"",SUMIFS($D$5:$D$400,$B$5:$B$400,B53,$A$5:$A$400,"&gt;="&amp;(A53-2),$A$5:$A$400,"&lt;="&amp;A53))</f>
        <v>12</v>
      </c>
    </row>
    <row r="54" customFormat="false" ht="15" hidden="false" customHeight="true" outlineLevel="0" collapsed="false">
      <c r="A54" s="36" t="n">
        <v>2011</v>
      </c>
      <c r="B54" s="37" t="s">
        <v>451</v>
      </c>
      <c r="C54" s="36" t="n">
        <v>24</v>
      </c>
      <c r="D54" s="36" t="n">
        <v>13</v>
      </c>
      <c r="E54" s="36" t="n">
        <v>45</v>
      </c>
      <c r="F54" s="22" t="n">
        <f aca="false">C54-D54</f>
        <v>11</v>
      </c>
      <c r="G54" s="18" t="n">
        <f aca="false">IF(OR(E54="",E54=0),"",D54/E54)</f>
        <v>0.288888888888889</v>
      </c>
      <c r="H54" s="22" t="n">
        <f aca="false">IF(A54&lt;2011,"",SUMIFS($D$5:$D$400,$B$5:$B$400,B54,$A$5:$A$400,"&gt;="&amp;(A54-2),$A$5:$A$400,"&lt;="&amp;A54))</f>
        <v>48</v>
      </c>
    </row>
    <row r="55" customFormat="false" ht="15" hidden="false" customHeight="true" outlineLevel="0" collapsed="false">
      <c r="A55" s="36" t="n">
        <v>2011</v>
      </c>
      <c r="B55" s="37" t="s">
        <v>487</v>
      </c>
      <c r="C55" s="36" t="n">
        <v>35</v>
      </c>
      <c r="D55" s="36" t="n">
        <v>21</v>
      </c>
      <c r="E55" s="36" t="n">
        <v>70</v>
      </c>
      <c r="F55" s="22" t="n">
        <f aca="false">C55-D55</f>
        <v>14</v>
      </c>
      <c r="G55" s="18" t="n">
        <f aca="false">IF(OR(E55="",E55=0),"",D55/E55)</f>
        <v>0.3</v>
      </c>
      <c r="H55" s="22" t="n">
        <f aca="false">IF(A55&lt;2011,"",SUMIFS($D$5:$D$400,$B$5:$B$400,B55,$A$5:$A$400,"&gt;="&amp;(A55-2),$A$5:$A$400,"&lt;="&amp;A55))</f>
        <v>56</v>
      </c>
    </row>
    <row r="56" customFormat="false" ht="15" hidden="false" customHeight="true" outlineLevel="0" collapsed="false">
      <c r="A56" s="36" t="n">
        <v>2012</v>
      </c>
      <c r="B56" s="37" t="s">
        <v>63</v>
      </c>
      <c r="C56" s="36" t="n">
        <v>142</v>
      </c>
      <c r="D56" s="36" t="n">
        <v>129</v>
      </c>
      <c r="E56" s="36" t="n">
        <v>522</v>
      </c>
      <c r="F56" s="22" t="n">
        <f aca="false">C56-D56</f>
        <v>13</v>
      </c>
      <c r="G56" s="18" t="n">
        <f aca="false">IF(OR(E56="",E56=0),"",D56/E56)</f>
        <v>0.247126436781609</v>
      </c>
      <c r="H56" s="22" t="n">
        <f aca="false">IF(A56&lt;2011,"",SUMIFS($D$5:$D$400,$B$5:$B$400,B56,$A$5:$A$400,"&gt;="&amp;(A56-2),$A$5:$A$400,"&lt;="&amp;A56))</f>
        <v>406</v>
      </c>
    </row>
    <row r="57" customFormat="false" ht="15" hidden="false" customHeight="true" outlineLevel="0" collapsed="false">
      <c r="A57" s="36" t="n">
        <v>2012</v>
      </c>
      <c r="B57" s="37" t="s">
        <v>115</v>
      </c>
      <c r="C57" s="36" t="n">
        <v>56</v>
      </c>
      <c r="D57" s="36" t="n">
        <v>42</v>
      </c>
      <c r="E57" s="36" t="n">
        <v>160</v>
      </c>
      <c r="F57" s="22" t="n">
        <f aca="false">C57-D57</f>
        <v>14</v>
      </c>
      <c r="G57" s="18" t="n">
        <f aca="false">IF(OR(E57="",E57=0),"",D57/E57)</f>
        <v>0.2625</v>
      </c>
      <c r="H57" s="22" t="n">
        <f aca="false">IF(A57&lt;2011,"",SUMIFS($D$5:$D$400,$B$5:$B$400,B57,$A$5:$A$400,"&gt;="&amp;(A57-2),$A$5:$A$400,"&lt;="&amp;A57))</f>
        <v>150</v>
      </c>
    </row>
    <row r="58" customFormat="false" ht="15" hidden="false" customHeight="true" outlineLevel="0" collapsed="false">
      <c r="A58" s="36" t="n">
        <v>2012</v>
      </c>
      <c r="B58" s="37" t="s">
        <v>146</v>
      </c>
      <c r="C58" s="36" t="n">
        <v>24</v>
      </c>
      <c r="D58" s="36" t="n">
        <v>14</v>
      </c>
      <c r="E58" s="36" t="n">
        <v>119</v>
      </c>
      <c r="F58" s="22" t="n">
        <f aca="false">C58-D58</f>
        <v>10</v>
      </c>
      <c r="G58" s="18" t="n">
        <f aca="false">IF(OR(E58="",E58=0),"",D58/E58)</f>
        <v>0.117647058823529</v>
      </c>
      <c r="H58" s="22" t="n">
        <f aca="false">IF(A58&lt;2011,"",SUMIFS($D$5:$D$400,$B$5:$B$400,B58,$A$5:$A$400,"&gt;="&amp;(A58-2),$A$5:$A$400,"&lt;="&amp;A58))</f>
        <v>59</v>
      </c>
    </row>
    <row r="59" customFormat="false" ht="15" hidden="false" customHeight="true" outlineLevel="0" collapsed="false">
      <c r="A59" s="36" t="n">
        <v>2012</v>
      </c>
      <c r="B59" s="37" t="s">
        <v>160</v>
      </c>
      <c r="C59" s="36" t="n">
        <v>57</v>
      </c>
      <c r="D59" s="36" t="n">
        <v>49</v>
      </c>
      <c r="E59" s="36" t="n">
        <v>129</v>
      </c>
      <c r="F59" s="22" t="n">
        <f aca="false">C59-D59</f>
        <v>8</v>
      </c>
      <c r="G59" s="18" t="n">
        <f aca="false">IF(OR(E59="",E59=0),"",D59/E59)</f>
        <v>0.37984496124031</v>
      </c>
      <c r="H59" s="22" t="n">
        <f aca="false">IF(A59&lt;2011,"",SUMIFS($D$5:$D$400,$B$5:$B$400,B59,$A$5:$A$400,"&gt;="&amp;(A59-2),$A$5:$A$400,"&lt;="&amp;A59))</f>
        <v>138</v>
      </c>
    </row>
    <row r="60" customFormat="false" ht="15" hidden="false" customHeight="true" outlineLevel="0" collapsed="false">
      <c r="A60" s="36" t="n">
        <v>2012</v>
      </c>
      <c r="B60" s="37" t="s">
        <v>178</v>
      </c>
      <c r="C60" s="36" t="n">
        <v>32</v>
      </c>
      <c r="D60" s="36" t="n">
        <v>31</v>
      </c>
      <c r="E60" s="36" t="n">
        <v>61</v>
      </c>
      <c r="F60" s="22" t="n">
        <f aca="false">C60-D60</f>
        <v>1</v>
      </c>
      <c r="G60" s="18" t="n">
        <f aca="false">IF(OR(E60="",E60=0),"",D60/E60)</f>
        <v>0.508196721311475</v>
      </c>
      <c r="H60" s="22" t="n">
        <f aca="false">IF(A60&lt;2011,"",SUMIFS($D$5:$D$400,$B$5:$B$400,B60,$A$5:$A$400,"&gt;="&amp;(A60-2),$A$5:$A$400,"&lt;="&amp;A60))</f>
        <v>97</v>
      </c>
    </row>
    <row r="61" customFormat="false" ht="15" hidden="false" customHeight="true" outlineLevel="0" collapsed="false">
      <c r="A61" s="36" t="n">
        <v>2012</v>
      </c>
      <c r="B61" s="37" t="s">
        <v>185</v>
      </c>
      <c r="C61" s="36" t="n">
        <v>33</v>
      </c>
      <c r="D61" s="36" t="n">
        <v>19</v>
      </c>
      <c r="E61" s="36" t="n">
        <v>71</v>
      </c>
      <c r="F61" s="22" t="n">
        <f aca="false">C61-D61</f>
        <v>14</v>
      </c>
      <c r="G61" s="18" t="n">
        <f aca="false">IF(OR(E61="",E61=0),"",D61/E61)</f>
        <v>0.267605633802817</v>
      </c>
      <c r="H61" s="22" t="n">
        <f aca="false">IF(A61&lt;2011,"",SUMIFS($D$5:$D$400,$B$5:$B$400,B61,$A$5:$A$400,"&gt;="&amp;(A61-2),$A$5:$A$400,"&lt;="&amp;A61))</f>
        <v>60</v>
      </c>
    </row>
    <row r="62" customFormat="false" ht="15" hidden="false" customHeight="true" outlineLevel="0" collapsed="false">
      <c r="A62" s="36" t="n">
        <v>2012</v>
      </c>
      <c r="B62" s="37" t="s">
        <v>193</v>
      </c>
      <c r="C62" s="36" t="n">
        <v>12</v>
      </c>
      <c r="D62" s="36" t="n">
        <v>11</v>
      </c>
      <c r="E62" s="36" t="n">
        <v>49</v>
      </c>
      <c r="F62" s="22" t="n">
        <f aca="false">C62-D62</f>
        <v>1</v>
      </c>
      <c r="G62" s="18" t="n">
        <f aca="false">IF(OR(E62="",E62=0),"",D62/E62)</f>
        <v>0.224489795918367</v>
      </c>
      <c r="H62" s="22" t="n">
        <f aca="false">IF(A62&lt;2011,"",SUMIFS($D$5:$D$400,$B$5:$B$400,B62,$A$5:$A$400,"&gt;="&amp;(A62-2),$A$5:$A$400,"&lt;="&amp;A62))</f>
        <v>28</v>
      </c>
    </row>
    <row r="63" customFormat="false" ht="15" hidden="false" customHeight="true" outlineLevel="0" collapsed="false">
      <c r="A63" s="36" t="n">
        <v>2012</v>
      </c>
      <c r="B63" s="37" t="s">
        <v>200</v>
      </c>
      <c r="C63" s="36" t="n">
        <v>3</v>
      </c>
      <c r="D63" s="36" t="n">
        <v>1</v>
      </c>
      <c r="E63" s="36" t="n">
        <v>3</v>
      </c>
      <c r="F63" s="22" t="n">
        <f aca="false">C63-D63</f>
        <v>2</v>
      </c>
      <c r="G63" s="18" t="n">
        <f aca="false">IF(OR(E63="",E63=0),"",D63/E63)</f>
        <v>0.333333333333333</v>
      </c>
      <c r="H63" s="22" t="n">
        <f aca="false">IF(A63&lt;2011,"",SUMIFS($D$5:$D$400,$B$5:$B$400,B63,$A$5:$A$400,"&gt;="&amp;(A63-2),$A$5:$A$400,"&lt;="&amp;A63))</f>
        <v>4</v>
      </c>
    </row>
    <row r="64" customFormat="false" ht="15" hidden="false" customHeight="true" outlineLevel="0" collapsed="false">
      <c r="A64" s="36" t="n">
        <v>2012</v>
      </c>
      <c r="B64" s="37" t="s">
        <v>202</v>
      </c>
      <c r="C64" s="36" t="n">
        <v>198</v>
      </c>
      <c r="D64" s="36" t="n">
        <v>142</v>
      </c>
      <c r="E64" s="36" t="n">
        <v>607</v>
      </c>
      <c r="F64" s="22" t="n">
        <f aca="false">C64-D64</f>
        <v>56</v>
      </c>
      <c r="G64" s="18" t="n">
        <f aca="false">IF(OR(E64="",E64=0),"",D64/E64)</f>
        <v>0.233937397034596</v>
      </c>
      <c r="H64" s="22" t="n">
        <f aca="false">IF(A64&lt;2011,"",SUMIFS($D$5:$D$400,$B$5:$B$400,B64,$A$5:$A$400,"&gt;="&amp;(A64-2),$A$5:$A$400,"&lt;="&amp;A64))</f>
        <v>452</v>
      </c>
    </row>
    <row r="65" customFormat="false" ht="15" hidden="false" customHeight="true" outlineLevel="0" collapsed="false">
      <c r="A65" s="36" t="n">
        <v>2012</v>
      </c>
      <c r="B65" s="37" t="s">
        <v>265</v>
      </c>
      <c r="C65" s="36" t="n">
        <v>28</v>
      </c>
      <c r="D65" s="36" t="n">
        <v>28</v>
      </c>
      <c r="E65" s="36" t="n">
        <v>51</v>
      </c>
      <c r="F65" s="22" t="n">
        <f aca="false">C65-D65</f>
        <v>0</v>
      </c>
      <c r="G65" s="18" t="n">
        <f aca="false">IF(OR(E65="",E65=0),"",D65/E65)</f>
        <v>0.549019607843137</v>
      </c>
      <c r="H65" s="22" t="n">
        <f aca="false">IF(A65&lt;2011,"",SUMIFS($D$5:$D$400,$B$5:$B$400,B65,$A$5:$A$400,"&gt;="&amp;(A65-2),$A$5:$A$400,"&lt;="&amp;A65))</f>
        <v>83</v>
      </c>
    </row>
    <row r="66" customFormat="false" ht="15" hidden="false" customHeight="true" outlineLevel="0" collapsed="false">
      <c r="A66" s="36" t="n">
        <v>2012</v>
      </c>
      <c r="B66" s="37" t="s">
        <v>288</v>
      </c>
      <c r="C66" s="36" t="n">
        <v>29</v>
      </c>
      <c r="D66" s="36" t="n">
        <v>23</v>
      </c>
      <c r="E66" s="36" t="n">
        <v>60</v>
      </c>
      <c r="F66" s="22" t="n">
        <f aca="false">C66-D66</f>
        <v>6</v>
      </c>
      <c r="G66" s="18" t="n">
        <f aca="false">IF(OR(E66="",E66=0),"",D66/E66)</f>
        <v>0.383333333333333</v>
      </c>
      <c r="H66" s="22" t="n">
        <f aca="false">IF(A66&lt;2011,"",SUMIFS($D$5:$D$400,$B$5:$B$400,B66,$A$5:$A$400,"&gt;="&amp;(A66-2),$A$5:$A$400,"&lt;="&amp;A66))</f>
        <v>68</v>
      </c>
    </row>
    <row r="67" customFormat="false" ht="15" hidden="false" customHeight="true" outlineLevel="0" collapsed="false">
      <c r="A67" s="36" t="n">
        <v>2012</v>
      </c>
      <c r="B67" s="37" t="s">
        <v>319</v>
      </c>
      <c r="C67" s="36" t="n">
        <v>36</v>
      </c>
      <c r="D67" s="36" t="n">
        <v>37</v>
      </c>
      <c r="E67" s="36" t="n">
        <v>31</v>
      </c>
      <c r="F67" s="22" t="n">
        <f aca="false">C67-D67</f>
        <v>-1</v>
      </c>
      <c r="G67" s="18" t="n">
        <f aca="false">IF(OR(E67="",E67=0),"",D67/E67)</f>
        <v>1.19354838709677</v>
      </c>
      <c r="H67" s="22" t="n">
        <f aca="false">IF(A67&lt;2011,"",SUMIFS($D$5:$D$400,$B$5:$B$400,B67,$A$5:$A$400,"&gt;="&amp;(A67-2),$A$5:$A$400,"&lt;="&amp;A67))</f>
        <v>132</v>
      </c>
    </row>
    <row r="68" customFormat="false" ht="15" hidden="false" customHeight="true" outlineLevel="0" collapsed="false">
      <c r="A68" s="36" t="n">
        <v>2012</v>
      </c>
      <c r="B68" s="37" t="s">
        <v>364</v>
      </c>
      <c r="C68" s="36" t="n">
        <v>36</v>
      </c>
      <c r="D68" s="36" t="n">
        <v>28</v>
      </c>
      <c r="E68" s="36" t="n">
        <v>73</v>
      </c>
      <c r="F68" s="22" t="n">
        <f aca="false">C68-D68</f>
        <v>8</v>
      </c>
      <c r="G68" s="18" t="n">
        <f aca="false">IF(OR(E68="",E68=0),"",D68/E68)</f>
        <v>0.383561643835616</v>
      </c>
      <c r="H68" s="22" t="n">
        <f aca="false">IF(A68&lt;2011,"",SUMIFS($D$5:$D$400,$B$5:$B$400,B68,$A$5:$A$400,"&gt;="&amp;(A68-2),$A$5:$A$400,"&lt;="&amp;A68))</f>
        <v>82</v>
      </c>
    </row>
    <row r="69" customFormat="false" ht="15" hidden="false" customHeight="true" outlineLevel="0" collapsed="false">
      <c r="A69" s="36" t="n">
        <v>2012</v>
      </c>
      <c r="B69" s="37" t="s">
        <v>409</v>
      </c>
      <c r="C69" s="36" t="n">
        <v>61</v>
      </c>
      <c r="D69" s="36" t="n">
        <v>45</v>
      </c>
      <c r="E69" s="36" t="n">
        <v>109</v>
      </c>
      <c r="F69" s="22" t="n">
        <f aca="false">C69-D69</f>
        <v>16</v>
      </c>
      <c r="G69" s="18" t="n">
        <f aca="false">IF(OR(E69="",E69=0),"",D69/E69)</f>
        <v>0.412844036697248</v>
      </c>
      <c r="H69" s="22" t="n">
        <f aca="false">IF(A69&lt;2011,"",SUMIFS($D$5:$D$400,$B$5:$B$400,B69,$A$5:$A$400,"&gt;="&amp;(A69-2),$A$5:$A$400,"&lt;="&amp;A69))</f>
        <v>164</v>
      </c>
    </row>
    <row r="70" customFormat="false" ht="15" hidden="false" customHeight="true" outlineLevel="0" collapsed="false">
      <c r="A70" s="36" t="n">
        <v>2012</v>
      </c>
      <c r="B70" s="37" t="s">
        <v>446</v>
      </c>
      <c r="C70" s="36" t="n">
        <v>6</v>
      </c>
      <c r="D70" s="36" t="n">
        <v>2</v>
      </c>
      <c r="E70" s="36" t="n">
        <v>24</v>
      </c>
      <c r="F70" s="22" t="n">
        <f aca="false">C70-D70</f>
        <v>4</v>
      </c>
      <c r="G70" s="18" t="n">
        <f aca="false">IF(OR(E70="",E70=0),"",D70/E70)</f>
        <v>0.0833333333333333</v>
      </c>
      <c r="H70" s="22" t="n">
        <f aca="false">IF(A70&lt;2011,"",SUMIFS($D$5:$D$400,$B$5:$B$400,B70,$A$5:$A$400,"&gt;="&amp;(A70-2),$A$5:$A$400,"&lt;="&amp;A70))</f>
        <v>9</v>
      </c>
    </row>
    <row r="71" customFormat="false" ht="15" hidden="false" customHeight="true" outlineLevel="0" collapsed="false">
      <c r="A71" s="36" t="n">
        <v>2012</v>
      </c>
      <c r="B71" s="37" t="s">
        <v>451</v>
      </c>
      <c r="C71" s="36" t="n">
        <v>12</v>
      </c>
      <c r="D71" s="36" t="n">
        <v>18</v>
      </c>
      <c r="E71" s="36" t="n">
        <v>47</v>
      </c>
      <c r="F71" s="22" t="n">
        <f aca="false">C71-D71</f>
        <v>-6</v>
      </c>
      <c r="G71" s="18" t="n">
        <f aca="false">IF(OR(E71="",E71=0),"",D71/E71)</f>
        <v>0.382978723404255</v>
      </c>
      <c r="H71" s="22" t="n">
        <f aca="false">IF(A71&lt;2011,"",SUMIFS($D$5:$D$400,$B$5:$B$400,B71,$A$5:$A$400,"&gt;="&amp;(A71-2),$A$5:$A$400,"&lt;="&amp;A71))</f>
        <v>49</v>
      </c>
    </row>
    <row r="72" customFormat="false" ht="15" hidden="false" customHeight="true" outlineLevel="0" collapsed="false">
      <c r="A72" s="36" t="n">
        <v>2012</v>
      </c>
      <c r="B72" s="37" t="s">
        <v>487</v>
      </c>
      <c r="C72" s="36" t="n">
        <v>27</v>
      </c>
      <c r="D72" s="36" t="n">
        <v>15</v>
      </c>
      <c r="E72" s="36" t="n">
        <v>73</v>
      </c>
      <c r="F72" s="22" t="n">
        <f aca="false">C72-D72</f>
        <v>12</v>
      </c>
      <c r="G72" s="18" t="n">
        <f aca="false">IF(OR(E72="",E72=0),"",D72/E72)</f>
        <v>0.205479452054795</v>
      </c>
      <c r="H72" s="22" t="n">
        <f aca="false">IF(A72&lt;2011,"",SUMIFS($D$5:$D$400,$B$5:$B$400,B72,$A$5:$A$400,"&gt;="&amp;(A72-2),$A$5:$A$400,"&lt;="&amp;A72))</f>
        <v>52</v>
      </c>
    </row>
    <row r="73" customFormat="false" ht="15" hidden="false" customHeight="true" outlineLevel="0" collapsed="false">
      <c r="A73" s="36" t="n">
        <v>2013</v>
      </c>
      <c r="B73" s="37" t="s">
        <v>63</v>
      </c>
      <c r="C73" s="36" t="n">
        <v>165</v>
      </c>
      <c r="D73" s="36" t="n">
        <v>132</v>
      </c>
      <c r="E73" s="36" t="n">
        <v>514</v>
      </c>
      <c r="F73" s="22" t="n">
        <f aca="false">C73-D73</f>
        <v>33</v>
      </c>
      <c r="G73" s="18" t="n">
        <f aca="false">IF(OR(E73="",E73=0),"",D73/E73)</f>
        <v>0.256809338521401</v>
      </c>
      <c r="H73" s="22" t="n">
        <f aca="false">IF(A73&lt;2011,"",SUMIFS($D$5:$D$400,$B$5:$B$400,B73,$A$5:$A$400,"&gt;="&amp;(A73-2),$A$5:$A$400,"&lt;="&amp;A73))</f>
        <v>404</v>
      </c>
    </row>
    <row r="74" customFormat="false" ht="15" hidden="false" customHeight="true" outlineLevel="0" collapsed="false">
      <c r="A74" s="36" t="n">
        <v>2013</v>
      </c>
      <c r="B74" s="37" t="s">
        <v>115</v>
      </c>
      <c r="C74" s="36" t="n">
        <v>59</v>
      </c>
      <c r="D74" s="36" t="n">
        <v>46</v>
      </c>
      <c r="E74" s="36" t="n">
        <v>160</v>
      </c>
      <c r="F74" s="22" t="n">
        <f aca="false">C74-D74</f>
        <v>13</v>
      </c>
      <c r="G74" s="18" t="n">
        <f aca="false">IF(OR(E74="",E74=0),"",D74/E74)</f>
        <v>0.2875</v>
      </c>
      <c r="H74" s="22" t="n">
        <f aca="false">IF(A74&lt;2011,"",SUMIFS($D$5:$D$400,$B$5:$B$400,B74,$A$5:$A$400,"&gt;="&amp;(A74-2),$A$5:$A$400,"&lt;="&amp;A74))</f>
        <v>145</v>
      </c>
    </row>
    <row r="75" customFormat="false" ht="15" hidden="false" customHeight="true" outlineLevel="0" collapsed="false">
      <c r="A75" s="36" t="n">
        <v>2013</v>
      </c>
      <c r="B75" s="37" t="s">
        <v>146</v>
      </c>
      <c r="C75" s="36" t="n">
        <v>34</v>
      </c>
      <c r="D75" s="36" t="n">
        <v>22</v>
      </c>
      <c r="E75" s="36" t="n">
        <v>116</v>
      </c>
      <c r="F75" s="22" t="n">
        <f aca="false">C75-D75</f>
        <v>12</v>
      </c>
      <c r="G75" s="18" t="n">
        <f aca="false">IF(OR(E75="",E75=0),"",D75/E75)</f>
        <v>0.189655172413793</v>
      </c>
      <c r="H75" s="22" t="n">
        <f aca="false">IF(A75&lt;2011,"",SUMIFS($D$5:$D$400,$B$5:$B$400,B75,$A$5:$A$400,"&gt;="&amp;(A75-2),$A$5:$A$400,"&lt;="&amp;A75))</f>
        <v>62</v>
      </c>
    </row>
    <row r="76" customFormat="false" ht="15" hidden="false" customHeight="true" outlineLevel="0" collapsed="false">
      <c r="A76" s="36" t="n">
        <v>2013</v>
      </c>
      <c r="B76" s="37" t="s">
        <v>160</v>
      </c>
      <c r="C76" s="36" t="n">
        <v>49</v>
      </c>
      <c r="D76" s="36" t="n">
        <v>39</v>
      </c>
      <c r="E76" s="36" t="n">
        <v>132</v>
      </c>
      <c r="F76" s="22" t="n">
        <f aca="false">C76-D76</f>
        <v>10</v>
      </c>
      <c r="G76" s="18" t="n">
        <f aca="false">IF(OR(E76="",E76=0),"",D76/E76)</f>
        <v>0.295454545454545</v>
      </c>
      <c r="H76" s="22" t="n">
        <f aca="false">IF(A76&lt;2011,"",SUMIFS($D$5:$D$400,$B$5:$B$400,B76,$A$5:$A$400,"&gt;="&amp;(A76-2),$A$5:$A$400,"&lt;="&amp;A76))</f>
        <v>127</v>
      </c>
    </row>
    <row r="77" customFormat="false" ht="15" hidden="false" customHeight="true" outlineLevel="0" collapsed="false">
      <c r="A77" s="36" t="n">
        <v>2013</v>
      </c>
      <c r="B77" s="37" t="s">
        <v>178</v>
      </c>
      <c r="C77" s="36" t="n">
        <v>38</v>
      </c>
      <c r="D77" s="36" t="n">
        <v>30</v>
      </c>
      <c r="E77" s="36" t="n">
        <v>57</v>
      </c>
      <c r="F77" s="22" t="n">
        <f aca="false">C77-D77</f>
        <v>8</v>
      </c>
      <c r="G77" s="18" t="n">
        <f aca="false">IF(OR(E77="",E77=0),"",D77/E77)</f>
        <v>0.526315789473684</v>
      </c>
      <c r="H77" s="22" t="n">
        <f aca="false">IF(A77&lt;2011,"",SUMIFS($D$5:$D$400,$B$5:$B$400,B77,$A$5:$A$400,"&gt;="&amp;(A77-2),$A$5:$A$400,"&lt;="&amp;A77))</f>
        <v>96</v>
      </c>
    </row>
    <row r="78" customFormat="false" ht="15" hidden="false" customHeight="true" outlineLevel="0" collapsed="false">
      <c r="A78" s="36" t="n">
        <v>2013</v>
      </c>
      <c r="B78" s="37" t="s">
        <v>185</v>
      </c>
      <c r="C78" s="36" t="n">
        <v>25</v>
      </c>
      <c r="D78" s="36" t="n">
        <v>24</v>
      </c>
      <c r="E78" s="36" t="n">
        <v>68</v>
      </c>
      <c r="F78" s="22" t="n">
        <f aca="false">C78-D78</f>
        <v>1</v>
      </c>
      <c r="G78" s="18" t="n">
        <f aca="false">IF(OR(E78="",E78=0),"",D78/E78)</f>
        <v>0.352941176470588</v>
      </c>
      <c r="H78" s="22" t="n">
        <f aca="false">IF(A78&lt;2011,"",SUMIFS($D$5:$D$400,$B$5:$B$400,B78,$A$5:$A$400,"&gt;="&amp;(A78-2),$A$5:$A$400,"&lt;="&amp;A78))</f>
        <v>65</v>
      </c>
    </row>
    <row r="79" customFormat="false" ht="15" hidden="false" customHeight="true" outlineLevel="0" collapsed="false">
      <c r="A79" s="36" t="n">
        <v>2013</v>
      </c>
      <c r="B79" s="37" t="s">
        <v>193</v>
      </c>
      <c r="C79" s="36" t="n">
        <v>21</v>
      </c>
      <c r="D79" s="36" t="n">
        <v>17</v>
      </c>
      <c r="E79" s="36" t="n">
        <v>44</v>
      </c>
      <c r="F79" s="22" t="n">
        <f aca="false">C79-D79</f>
        <v>4</v>
      </c>
      <c r="G79" s="18" t="n">
        <f aca="false">IF(OR(E79="",E79=0),"",D79/E79)</f>
        <v>0.386363636363636</v>
      </c>
      <c r="H79" s="22" t="n">
        <f aca="false">IF(A79&lt;2011,"",SUMIFS($D$5:$D$400,$B$5:$B$400,B79,$A$5:$A$400,"&gt;="&amp;(A79-2),$A$5:$A$400,"&lt;="&amp;A79))</f>
        <v>36</v>
      </c>
    </row>
    <row r="80" customFormat="false" ht="15" hidden="false" customHeight="true" outlineLevel="0" collapsed="false">
      <c r="A80" s="36" t="n">
        <v>2013</v>
      </c>
      <c r="B80" s="37" t="s">
        <v>200</v>
      </c>
      <c r="C80" s="36" t="n">
        <v>2</v>
      </c>
      <c r="D80" s="36" t="n">
        <v>0</v>
      </c>
      <c r="E80" s="36" t="n">
        <v>4</v>
      </c>
      <c r="F80" s="22" t="n">
        <f aca="false">C80-D80</f>
        <v>2</v>
      </c>
      <c r="G80" s="18" t="n">
        <f aca="false">IF(OR(E80="",E80=0),"",D80/E80)</f>
        <v>0</v>
      </c>
      <c r="H80" s="22" t="n">
        <f aca="false">IF(A80&lt;2011,"",SUMIFS($D$5:$D$400,$B$5:$B$400,B80,$A$5:$A$400,"&gt;="&amp;(A80-2),$A$5:$A$400,"&lt;="&amp;A80))</f>
        <v>2</v>
      </c>
    </row>
    <row r="81" customFormat="false" ht="15" hidden="false" customHeight="true" outlineLevel="0" collapsed="false">
      <c r="A81" s="36" t="n">
        <v>2013</v>
      </c>
      <c r="B81" s="37" t="s">
        <v>202</v>
      </c>
      <c r="C81" s="36" t="n">
        <v>192</v>
      </c>
      <c r="D81" s="36" t="n">
        <v>137</v>
      </c>
      <c r="E81" s="36" t="n">
        <v>615</v>
      </c>
      <c r="F81" s="22" t="n">
        <f aca="false">C81-D81</f>
        <v>55</v>
      </c>
      <c r="G81" s="18" t="n">
        <f aca="false">IF(OR(E81="",E81=0),"",D81/E81)</f>
        <v>0.222764227642276</v>
      </c>
      <c r="H81" s="22" t="n">
        <f aca="false">IF(A81&lt;2011,"",SUMIFS($D$5:$D$400,$B$5:$B$400,B81,$A$5:$A$400,"&gt;="&amp;(A81-2),$A$5:$A$400,"&lt;="&amp;A81))</f>
        <v>434</v>
      </c>
    </row>
    <row r="82" customFormat="false" ht="15" hidden="false" customHeight="true" outlineLevel="0" collapsed="false">
      <c r="A82" s="36" t="n">
        <v>2013</v>
      </c>
      <c r="B82" s="37" t="s">
        <v>265</v>
      </c>
      <c r="C82" s="36" t="n">
        <v>20</v>
      </c>
      <c r="D82" s="36" t="n">
        <v>21</v>
      </c>
      <c r="E82" s="36" t="n">
        <v>51</v>
      </c>
      <c r="F82" s="22" t="n">
        <f aca="false">C82-D82</f>
        <v>-1</v>
      </c>
      <c r="G82" s="18" t="n">
        <f aca="false">IF(OR(E82="",E82=0),"",D82/E82)</f>
        <v>0.411764705882353</v>
      </c>
      <c r="H82" s="22" t="n">
        <f aca="false">IF(A82&lt;2011,"",SUMIFS($D$5:$D$400,$B$5:$B$400,B82,$A$5:$A$400,"&gt;="&amp;(A82-2),$A$5:$A$400,"&lt;="&amp;A82))</f>
        <v>81</v>
      </c>
    </row>
    <row r="83" customFormat="false" ht="15" hidden="false" customHeight="true" outlineLevel="0" collapsed="false">
      <c r="A83" s="36" t="n">
        <v>2013</v>
      </c>
      <c r="B83" s="37" t="s">
        <v>288</v>
      </c>
      <c r="C83" s="36" t="n">
        <v>31</v>
      </c>
      <c r="D83" s="36" t="n">
        <v>24</v>
      </c>
      <c r="E83" s="36" t="n">
        <v>61</v>
      </c>
      <c r="F83" s="22" t="n">
        <f aca="false">C83-D83</f>
        <v>7</v>
      </c>
      <c r="G83" s="18" t="n">
        <f aca="false">IF(OR(E83="",E83=0),"",D83/E83)</f>
        <v>0.39344262295082</v>
      </c>
      <c r="H83" s="22" t="n">
        <f aca="false">IF(A83&lt;2011,"",SUMIFS($D$5:$D$400,$B$5:$B$400,B83,$A$5:$A$400,"&gt;="&amp;(A83-2),$A$5:$A$400,"&lt;="&amp;A83))</f>
        <v>71</v>
      </c>
    </row>
    <row r="84" customFormat="false" ht="15" hidden="false" customHeight="true" outlineLevel="0" collapsed="false">
      <c r="A84" s="36" t="n">
        <v>2013</v>
      </c>
      <c r="B84" s="37" t="s">
        <v>319</v>
      </c>
      <c r="C84" s="36" t="n">
        <v>30</v>
      </c>
      <c r="D84" s="36" t="n">
        <v>28</v>
      </c>
      <c r="E84" s="36" t="n">
        <v>30</v>
      </c>
      <c r="F84" s="22" t="n">
        <f aca="false">C84-D84</f>
        <v>2</v>
      </c>
      <c r="G84" s="18" t="n">
        <f aca="false">IF(OR(E84="",E84=0),"",D84/E84)</f>
        <v>0.933333333333333</v>
      </c>
      <c r="H84" s="22" t="n">
        <f aca="false">IF(A84&lt;2011,"",SUMIFS($D$5:$D$400,$B$5:$B$400,B84,$A$5:$A$400,"&gt;="&amp;(A84-2),$A$5:$A$400,"&lt;="&amp;A84))</f>
        <v>120</v>
      </c>
    </row>
    <row r="85" customFormat="false" ht="15" hidden="false" customHeight="true" outlineLevel="0" collapsed="false">
      <c r="A85" s="36" t="n">
        <v>2013</v>
      </c>
      <c r="B85" s="37" t="s">
        <v>364</v>
      </c>
      <c r="C85" s="36" t="n">
        <v>25</v>
      </c>
      <c r="D85" s="36" t="n">
        <v>32</v>
      </c>
      <c r="E85" s="36" t="n">
        <v>74</v>
      </c>
      <c r="F85" s="22" t="n">
        <f aca="false">C85-D85</f>
        <v>-7</v>
      </c>
      <c r="G85" s="18" t="n">
        <f aca="false">IF(OR(E85="",E85=0),"",D85/E85)</f>
        <v>0.432432432432432</v>
      </c>
      <c r="H85" s="22" t="n">
        <f aca="false">IF(A85&lt;2011,"",SUMIFS($D$5:$D$400,$B$5:$B$400,B85,$A$5:$A$400,"&gt;="&amp;(A85-2),$A$5:$A$400,"&lt;="&amp;A85))</f>
        <v>87</v>
      </c>
    </row>
    <row r="86" customFormat="false" ht="15" hidden="false" customHeight="true" outlineLevel="0" collapsed="false">
      <c r="A86" s="36" t="n">
        <v>2013</v>
      </c>
      <c r="B86" s="37" t="s">
        <v>409</v>
      </c>
      <c r="C86" s="36" t="n">
        <v>52</v>
      </c>
      <c r="D86" s="36" t="n">
        <v>44</v>
      </c>
      <c r="E86" s="36" t="n">
        <v>107</v>
      </c>
      <c r="F86" s="22" t="n">
        <f aca="false">C86-D86</f>
        <v>8</v>
      </c>
      <c r="G86" s="18" t="n">
        <f aca="false">IF(OR(E86="",E86=0),"",D86/E86)</f>
        <v>0.411214953271028</v>
      </c>
      <c r="H86" s="22" t="n">
        <f aca="false">IF(A86&lt;2011,"",SUMIFS($D$5:$D$400,$B$5:$B$400,B86,$A$5:$A$400,"&gt;="&amp;(A86-2),$A$5:$A$400,"&lt;="&amp;A86))</f>
        <v>139</v>
      </c>
    </row>
    <row r="87" customFormat="false" ht="15" hidden="false" customHeight="true" outlineLevel="0" collapsed="false">
      <c r="A87" s="36" t="n">
        <v>2013</v>
      </c>
      <c r="B87" s="37" t="s">
        <v>446</v>
      </c>
      <c r="C87" s="36" t="n">
        <v>9</v>
      </c>
      <c r="D87" s="36" t="n">
        <v>3</v>
      </c>
      <c r="E87" s="36" t="n">
        <v>26</v>
      </c>
      <c r="F87" s="22" t="n">
        <f aca="false">C87-D87</f>
        <v>6</v>
      </c>
      <c r="G87" s="18" t="n">
        <f aca="false">IF(OR(E87="",E87=0),"",D87/E87)</f>
        <v>0.115384615384615</v>
      </c>
      <c r="H87" s="22" t="n">
        <f aca="false">IF(A87&lt;2011,"",SUMIFS($D$5:$D$400,$B$5:$B$400,B87,$A$5:$A$400,"&gt;="&amp;(A87-2),$A$5:$A$400,"&lt;="&amp;A87))</f>
        <v>11</v>
      </c>
    </row>
    <row r="88" customFormat="false" ht="15" hidden="false" customHeight="true" outlineLevel="0" collapsed="false">
      <c r="A88" s="36" t="n">
        <v>2013</v>
      </c>
      <c r="B88" s="37" t="s">
        <v>451</v>
      </c>
      <c r="C88" s="36" t="n">
        <v>24</v>
      </c>
      <c r="D88" s="36" t="n">
        <v>10</v>
      </c>
      <c r="E88" s="36" t="n">
        <v>46</v>
      </c>
      <c r="F88" s="22" t="n">
        <f aca="false">C88-D88</f>
        <v>14</v>
      </c>
      <c r="G88" s="18" t="n">
        <f aca="false">IF(OR(E88="",E88=0),"",D88/E88)</f>
        <v>0.217391304347826</v>
      </c>
      <c r="H88" s="22" t="n">
        <f aca="false">IF(A88&lt;2011,"",SUMIFS($D$5:$D$400,$B$5:$B$400,B88,$A$5:$A$400,"&gt;="&amp;(A88-2),$A$5:$A$400,"&lt;="&amp;A88))</f>
        <v>41</v>
      </c>
    </row>
    <row r="89" customFormat="false" ht="15" hidden="false" customHeight="true" outlineLevel="0" collapsed="false">
      <c r="A89" s="36" t="n">
        <v>2013</v>
      </c>
      <c r="B89" s="37" t="s">
        <v>487</v>
      </c>
      <c r="C89" s="36" t="n">
        <v>26</v>
      </c>
      <c r="D89" s="36" t="n">
        <v>29</v>
      </c>
      <c r="E89" s="36" t="n">
        <v>75</v>
      </c>
      <c r="F89" s="22" t="n">
        <f aca="false">C89-D89</f>
        <v>-3</v>
      </c>
      <c r="G89" s="18" t="n">
        <f aca="false">IF(OR(E89="",E89=0),"",D89/E89)</f>
        <v>0.386666666666667</v>
      </c>
      <c r="H89" s="22" t="n">
        <f aca="false">IF(A89&lt;2011,"",SUMIFS($D$5:$D$400,$B$5:$B$400,B89,$A$5:$A$400,"&gt;="&amp;(A89-2),$A$5:$A$400,"&lt;="&amp;A89))</f>
        <v>65</v>
      </c>
    </row>
    <row r="90" customFormat="false" ht="15" hidden="false" customHeight="true" outlineLevel="0" collapsed="false">
      <c r="A90" s="36" t="n">
        <v>2014</v>
      </c>
      <c r="B90" s="37" t="s">
        <v>63</v>
      </c>
      <c r="C90" s="36" t="n">
        <v>137</v>
      </c>
      <c r="D90" s="36" t="n">
        <v>95</v>
      </c>
      <c r="E90" s="36" t="n">
        <v>523</v>
      </c>
      <c r="F90" s="22" t="n">
        <f aca="false">C90-D90</f>
        <v>42</v>
      </c>
      <c r="G90" s="18" t="n">
        <f aca="false">IF(OR(E90="",E90=0),"",D90/E90)</f>
        <v>0.181644359464627</v>
      </c>
      <c r="H90" s="22" t="n">
        <f aca="false">IF(A90&lt;2011,"",SUMIFS($D$5:$D$400,$B$5:$B$400,B90,$A$5:$A$400,"&gt;="&amp;(A90-2),$A$5:$A$400,"&lt;="&amp;A90))</f>
        <v>356</v>
      </c>
    </row>
    <row r="91" customFormat="false" ht="15" hidden="false" customHeight="true" outlineLevel="0" collapsed="false">
      <c r="A91" s="36" t="n">
        <v>2014</v>
      </c>
      <c r="B91" s="37" t="s">
        <v>115</v>
      </c>
      <c r="C91" s="36" t="n">
        <v>67</v>
      </c>
      <c r="D91" s="36" t="n">
        <v>35</v>
      </c>
      <c r="E91" s="36" t="n">
        <v>157</v>
      </c>
      <c r="F91" s="22" t="n">
        <f aca="false">C91-D91</f>
        <v>32</v>
      </c>
      <c r="G91" s="18" t="n">
        <f aca="false">IF(OR(E91="",E91=0),"",D91/E91)</f>
        <v>0.222929936305733</v>
      </c>
      <c r="H91" s="22" t="n">
        <f aca="false">IF(A91&lt;2011,"",SUMIFS($D$5:$D$400,$B$5:$B$400,B91,$A$5:$A$400,"&gt;="&amp;(A91-2),$A$5:$A$400,"&lt;="&amp;A91))</f>
        <v>123</v>
      </c>
    </row>
    <row r="92" customFormat="false" ht="15" hidden="false" customHeight="true" outlineLevel="0" collapsed="false">
      <c r="A92" s="36" t="n">
        <v>2014</v>
      </c>
      <c r="B92" s="37" t="s">
        <v>146</v>
      </c>
      <c r="C92" s="36" t="n">
        <v>32</v>
      </c>
      <c r="D92" s="36" t="n">
        <v>20</v>
      </c>
      <c r="E92" s="36" t="n">
        <v>114</v>
      </c>
      <c r="F92" s="22" t="n">
        <f aca="false">C92-D92</f>
        <v>12</v>
      </c>
      <c r="G92" s="18" t="n">
        <f aca="false">IF(OR(E92="",E92=0),"",D92/E92)</f>
        <v>0.175438596491228</v>
      </c>
      <c r="H92" s="22" t="n">
        <f aca="false">IF(A92&lt;2011,"",SUMIFS($D$5:$D$400,$B$5:$B$400,B92,$A$5:$A$400,"&gt;="&amp;(A92-2),$A$5:$A$400,"&lt;="&amp;A92))</f>
        <v>56</v>
      </c>
    </row>
    <row r="93" customFormat="false" ht="15" hidden="false" customHeight="true" outlineLevel="0" collapsed="false">
      <c r="A93" s="36" t="n">
        <v>2014</v>
      </c>
      <c r="B93" s="37" t="s">
        <v>160</v>
      </c>
      <c r="C93" s="36" t="n">
        <v>51</v>
      </c>
      <c r="D93" s="36" t="n">
        <v>38</v>
      </c>
      <c r="E93" s="36" t="n">
        <v>137</v>
      </c>
      <c r="F93" s="22" t="n">
        <f aca="false">C93-D93</f>
        <v>13</v>
      </c>
      <c r="G93" s="18" t="n">
        <f aca="false">IF(OR(E93="",E93=0),"",D93/E93)</f>
        <v>0.277372262773723</v>
      </c>
      <c r="H93" s="22" t="n">
        <f aca="false">IF(A93&lt;2011,"",SUMIFS($D$5:$D$400,$B$5:$B$400,B93,$A$5:$A$400,"&gt;="&amp;(A93-2),$A$5:$A$400,"&lt;="&amp;A93))</f>
        <v>126</v>
      </c>
    </row>
    <row r="94" customFormat="false" ht="15" hidden="false" customHeight="true" outlineLevel="0" collapsed="false">
      <c r="A94" s="36" t="n">
        <v>2014</v>
      </c>
      <c r="B94" s="37" t="s">
        <v>178</v>
      </c>
      <c r="C94" s="36" t="n">
        <v>41</v>
      </c>
      <c r="D94" s="36" t="n">
        <v>22</v>
      </c>
      <c r="E94" s="36" t="n">
        <v>58</v>
      </c>
      <c r="F94" s="22" t="n">
        <f aca="false">C94-D94</f>
        <v>19</v>
      </c>
      <c r="G94" s="18" t="n">
        <f aca="false">IF(OR(E94="",E94=0),"",D94/E94)</f>
        <v>0.379310344827586</v>
      </c>
      <c r="H94" s="22" t="n">
        <f aca="false">IF(A94&lt;2011,"",SUMIFS($D$5:$D$400,$B$5:$B$400,B94,$A$5:$A$400,"&gt;="&amp;(A94-2),$A$5:$A$400,"&lt;="&amp;A94))</f>
        <v>83</v>
      </c>
    </row>
    <row r="95" customFormat="false" ht="15" hidden="false" customHeight="true" outlineLevel="0" collapsed="false">
      <c r="A95" s="36" t="n">
        <v>2014</v>
      </c>
      <c r="B95" s="37" t="s">
        <v>185</v>
      </c>
      <c r="C95" s="36" t="n">
        <v>21</v>
      </c>
      <c r="D95" s="36" t="n">
        <v>11</v>
      </c>
      <c r="E95" s="36" t="n">
        <v>67</v>
      </c>
      <c r="F95" s="22" t="n">
        <f aca="false">C95-D95</f>
        <v>10</v>
      </c>
      <c r="G95" s="18" t="n">
        <f aca="false">IF(OR(E95="",E95=0),"",D95/E95)</f>
        <v>0.164179104477612</v>
      </c>
      <c r="H95" s="22" t="n">
        <f aca="false">IF(A95&lt;2011,"",SUMIFS($D$5:$D$400,$B$5:$B$400,B95,$A$5:$A$400,"&gt;="&amp;(A95-2),$A$5:$A$400,"&lt;="&amp;A95))</f>
        <v>54</v>
      </c>
    </row>
    <row r="96" customFormat="false" ht="15" hidden="false" customHeight="true" outlineLevel="0" collapsed="false">
      <c r="A96" s="36" t="n">
        <v>2014</v>
      </c>
      <c r="B96" s="37" t="s">
        <v>193</v>
      </c>
      <c r="C96" s="36" t="n">
        <v>15</v>
      </c>
      <c r="D96" s="36" t="n">
        <v>7</v>
      </c>
      <c r="E96" s="36" t="n">
        <v>40</v>
      </c>
      <c r="F96" s="22" t="n">
        <f aca="false">C96-D96</f>
        <v>8</v>
      </c>
      <c r="G96" s="18" t="n">
        <f aca="false">IF(OR(E96="",E96=0),"",D96/E96)</f>
        <v>0.175</v>
      </c>
      <c r="H96" s="22" t="n">
        <f aca="false">IF(A96&lt;2011,"",SUMIFS($D$5:$D$400,$B$5:$B$400,B96,$A$5:$A$400,"&gt;="&amp;(A96-2),$A$5:$A$400,"&lt;="&amp;A96))</f>
        <v>35</v>
      </c>
    </row>
    <row r="97" customFormat="false" ht="15" hidden="false" customHeight="true" outlineLevel="0" collapsed="false">
      <c r="A97" s="36" t="n">
        <v>2014</v>
      </c>
      <c r="B97" s="37" t="s">
        <v>200</v>
      </c>
      <c r="C97" s="36" t="n">
        <v>11</v>
      </c>
      <c r="D97" s="36" t="n">
        <v>1</v>
      </c>
      <c r="E97" s="36" t="n">
        <v>4</v>
      </c>
      <c r="F97" s="22" t="n">
        <f aca="false">C97-D97</f>
        <v>10</v>
      </c>
      <c r="G97" s="18" t="n">
        <f aca="false">IF(OR(E97="",E97=0),"",D97/E97)</f>
        <v>0.25</v>
      </c>
      <c r="H97" s="22" t="n">
        <f aca="false">IF(A97&lt;2011,"",SUMIFS($D$5:$D$400,$B$5:$B$400,B97,$A$5:$A$400,"&gt;="&amp;(A97-2),$A$5:$A$400,"&lt;="&amp;A97))</f>
        <v>2</v>
      </c>
    </row>
    <row r="98" customFormat="false" ht="15" hidden="false" customHeight="true" outlineLevel="0" collapsed="false">
      <c r="A98" s="36" t="n">
        <v>2014</v>
      </c>
      <c r="B98" s="37" t="s">
        <v>202</v>
      </c>
      <c r="C98" s="36" t="n">
        <v>189</v>
      </c>
      <c r="D98" s="36" t="n">
        <v>118</v>
      </c>
      <c r="E98" s="36" t="n">
        <v>632</v>
      </c>
      <c r="F98" s="22" t="n">
        <f aca="false">C98-D98</f>
        <v>71</v>
      </c>
      <c r="G98" s="18" t="n">
        <f aca="false">IF(OR(E98="",E98=0),"",D98/E98)</f>
        <v>0.186708860759494</v>
      </c>
      <c r="H98" s="22" t="n">
        <f aca="false">IF(A98&lt;2011,"",SUMIFS($D$5:$D$400,$B$5:$B$400,B98,$A$5:$A$400,"&gt;="&amp;(A98-2),$A$5:$A$400,"&lt;="&amp;A98))</f>
        <v>397</v>
      </c>
    </row>
    <row r="99" customFormat="false" ht="15" hidden="false" customHeight="true" outlineLevel="0" collapsed="false">
      <c r="A99" s="36" t="n">
        <v>2014</v>
      </c>
      <c r="B99" s="37" t="s">
        <v>265</v>
      </c>
      <c r="C99" s="36" t="n">
        <v>23</v>
      </c>
      <c r="D99" s="36" t="n">
        <v>19</v>
      </c>
      <c r="E99" s="36" t="n">
        <v>52</v>
      </c>
      <c r="F99" s="22" t="n">
        <f aca="false">C99-D99</f>
        <v>4</v>
      </c>
      <c r="G99" s="18" t="n">
        <f aca="false">IF(OR(E99="",E99=0),"",D99/E99)</f>
        <v>0.365384615384615</v>
      </c>
      <c r="H99" s="22" t="n">
        <f aca="false">IF(A99&lt;2011,"",SUMIFS($D$5:$D$400,$B$5:$B$400,B99,$A$5:$A$400,"&gt;="&amp;(A99-2),$A$5:$A$400,"&lt;="&amp;A99))</f>
        <v>68</v>
      </c>
    </row>
    <row r="100" customFormat="false" ht="15" hidden="false" customHeight="true" outlineLevel="0" collapsed="false">
      <c r="A100" s="36" t="n">
        <v>2014</v>
      </c>
      <c r="B100" s="37" t="s">
        <v>288</v>
      </c>
      <c r="C100" s="36" t="n">
        <v>29</v>
      </c>
      <c r="D100" s="36" t="n">
        <v>21</v>
      </c>
      <c r="E100" s="36" t="n">
        <v>63</v>
      </c>
      <c r="F100" s="22" t="n">
        <f aca="false">C100-D100</f>
        <v>8</v>
      </c>
      <c r="G100" s="18" t="n">
        <f aca="false">IF(OR(E100="",E100=0),"",D100/E100)</f>
        <v>0.333333333333333</v>
      </c>
      <c r="H100" s="22" t="n">
        <f aca="false">IF(A100&lt;2011,"",SUMIFS($D$5:$D$400,$B$5:$B$400,B100,$A$5:$A$400,"&gt;="&amp;(A100-2),$A$5:$A$400,"&lt;="&amp;A100))</f>
        <v>68</v>
      </c>
    </row>
    <row r="101" customFormat="false" ht="15" hidden="false" customHeight="true" outlineLevel="0" collapsed="false">
      <c r="A101" s="36" t="n">
        <v>2014</v>
      </c>
      <c r="B101" s="37" t="s">
        <v>319</v>
      </c>
      <c r="C101" s="36" t="n">
        <v>23</v>
      </c>
      <c r="D101" s="36" t="n">
        <v>18</v>
      </c>
      <c r="E101" s="36" t="n">
        <v>31</v>
      </c>
      <c r="F101" s="22" t="n">
        <f aca="false">C101-D101</f>
        <v>5</v>
      </c>
      <c r="G101" s="18" t="n">
        <f aca="false">IF(OR(E101="",E101=0),"",D101/E101)</f>
        <v>0.580645161290323</v>
      </c>
      <c r="H101" s="22" t="n">
        <f aca="false">IF(A101&lt;2011,"",SUMIFS($D$5:$D$400,$B$5:$B$400,B101,$A$5:$A$400,"&gt;="&amp;(A101-2),$A$5:$A$400,"&lt;="&amp;A101))</f>
        <v>83</v>
      </c>
    </row>
    <row r="102" customFormat="false" ht="15" hidden="false" customHeight="true" outlineLevel="0" collapsed="false">
      <c r="A102" s="36" t="n">
        <v>2014</v>
      </c>
      <c r="B102" s="37" t="s">
        <v>364</v>
      </c>
      <c r="C102" s="36" t="n">
        <v>39</v>
      </c>
      <c r="D102" s="36" t="n">
        <v>23</v>
      </c>
      <c r="E102" s="36" t="n">
        <v>72</v>
      </c>
      <c r="F102" s="22" t="n">
        <f aca="false">C102-D102</f>
        <v>16</v>
      </c>
      <c r="G102" s="18" t="n">
        <f aca="false">IF(OR(E102="",E102=0),"",D102/E102)</f>
        <v>0.319444444444444</v>
      </c>
      <c r="H102" s="22" t="n">
        <f aca="false">IF(A102&lt;2011,"",SUMIFS($D$5:$D$400,$B$5:$B$400,B102,$A$5:$A$400,"&gt;="&amp;(A102-2),$A$5:$A$400,"&lt;="&amp;A102))</f>
        <v>83</v>
      </c>
    </row>
    <row r="103" customFormat="false" ht="15" hidden="false" customHeight="true" outlineLevel="0" collapsed="false">
      <c r="A103" s="36" t="n">
        <v>2014</v>
      </c>
      <c r="B103" s="37" t="s">
        <v>409</v>
      </c>
      <c r="C103" s="36" t="n">
        <v>50</v>
      </c>
      <c r="D103" s="36" t="n">
        <v>35</v>
      </c>
      <c r="E103" s="36" t="n">
        <v>102</v>
      </c>
      <c r="F103" s="22" t="n">
        <f aca="false">C103-D103</f>
        <v>15</v>
      </c>
      <c r="G103" s="18" t="n">
        <f aca="false">IF(OR(E103="",E103=0),"",D103/E103)</f>
        <v>0.343137254901961</v>
      </c>
      <c r="H103" s="22" t="n">
        <f aca="false">IF(A103&lt;2011,"",SUMIFS($D$5:$D$400,$B$5:$B$400,B103,$A$5:$A$400,"&gt;="&amp;(A103-2),$A$5:$A$400,"&lt;="&amp;A103))</f>
        <v>124</v>
      </c>
    </row>
    <row r="104" customFormat="false" ht="15" hidden="false" customHeight="true" outlineLevel="0" collapsed="false">
      <c r="A104" s="36" t="n">
        <v>2014</v>
      </c>
      <c r="B104" s="37" t="s">
        <v>446</v>
      </c>
      <c r="C104" s="36" t="n">
        <v>9</v>
      </c>
      <c r="D104" s="36" t="n">
        <v>5</v>
      </c>
      <c r="E104" s="36" t="n">
        <v>26</v>
      </c>
      <c r="F104" s="22" t="n">
        <f aca="false">C104-D104</f>
        <v>4</v>
      </c>
      <c r="G104" s="18" t="n">
        <f aca="false">IF(OR(E104="",E104=0),"",D104/E104)</f>
        <v>0.192307692307692</v>
      </c>
      <c r="H104" s="22" t="n">
        <f aca="false">IF(A104&lt;2011,"",SUMIFS($D$5:$D$400,$B$5:$B$400,B104,$A$5:$A$400,"&gt;="&amp;(A104-2),$A$5:$A$400,"&lt;="&amp;A104))</f>
        <v>10</v>
      </c>
    </row>
    <row r="105" customFormat="false" ht="15" hidden="false" customHeight="true" outlineLevel="0" collapsed="false">
      <c r="A105" s="36" t="n">
        <v>2014</v>
      </c>
      <c r="B105" s="37" t="s">
        <v>451</v>
      </c>
      <c r="C105" s="36" t="n">
        <v>14</v>
      </c>
      <c r="D105" s="36" t="n">
        <v>12</v>
      </c>
      <c r="E105" s="36" t="n">
        <v>48</v>
      </c>
      <c r="F105" s="22" t="n">
        <f aca="false">C105-D105</f>
        <v>2</v>
      </c>
      <c r="G105" s="18" t="n">
        <f aca="false">IF(OR(E105="",E105=0),"",D105/E105)</f>
        <v>0.25</v>
      </c>
      <c r="H105" s="22" t="n">
        <f aca="false">IF(A105&lt;2011,"",SUMIFS($D$5:$D$400,$B$5:$B$400,B105,$A$5:$A$400,"&gt;="&amp;(A105-2),$A$5:$A$400,"&lt;="&amp;A105))</f>
        <v>40</v>
      </c>
    </row>
    <row r="106" customFormat="false" ht="15" hidden="false" customHeight="true" outlineLevel="0" collapsed="false">
      <c r="A106" s="36" t="n">
        <v>2014</v>
      </c>
      <c r="B106" s="37" t="s">
        <v>487</v>
      </c>
      <c r="C106" s="36" t="n">
        <v>18</v>
      </c>
      <c r="D106" s="36" t="n">
        <v>18</v>
      </c>
      <c r="E106" s="36" t="n">
        <v>74</v>
      </c>
      <c r="F106" s="22" t="n">
        <f aca="false">C106-D106</f>
        <v>0</v>
      </c>
      <c r="G106" s="18" t="n">
        <f aca="false">IF(OR(E106="",E106=0),"",D106/E106)</f>
        <v>0.243243243243243</v>
      </c>
      <c r="H106" s="22" t="n">
        <f aca="false">IF(A106&lt;2011,"",SUMIFS($D$5:$D$400,$B$5:$B$400,B106,$A$5:$A$400,"&gt;="&amp;(A106-2),$A$5:$A$400,"&lt;="&amp;A106))</f>
        <v>62</v>
      </c>
    </row>
    <row r="107" customFormat="false" ht="15" hidden="false" customHeight="true" outlineLevel="0" collapsed="false">
      <c r="A107" s="36" t="n">
        <v>2015</v>
      </c>
      <c r="B107" s="37" t="s">
        <v>63</v>
      </c>
      <c r="C107" s="36" t="n">
        <v>139</v>
      </c>
      <c r="D107" s="36" t="n">
        <v>112</v>
      </c>
      <c r="E107" s="36" t="n">
        <v>521</v>
      </c>
      <c r="F107" s="22" t="n">
        <f aca="false">C107-D107</f>
        <v>27</v>
      </c>
      <c r="G107" s="18" t="n">
        <f aca="false">IF(OR(E107="",E107=0),"",D107/E107)</f>
        <v>0.214971209213052</v>
      </c>
      <c r="H107" s="22" t="n">
        <f aca="false">IF(A107&lt;2011,"",SUMIFS($D$5:$D$400,$B$5:$B$400,B107,$A$5:$A$400,"&gt;="&amp;(A107-2),$A$5:$A$400,"&lt;="&amp;A107))</f>
        <v>339</v>
      </c>
    </row>
    <row r="108" customFormat="false" ht="15" hidden="false" customHeight="true" outlineLevel="0" collapsed="false">
      <c r="A108" s="36" t="n">
        <v>2015</v>
      </c>
      <c r="B108" s="37" t="s">
        <v>115</v>
      </c>
      <c r="C108" s="36" t="n">
        <v>46</v>
      </c>
      <c r="D108" s="36" t="n">
        <v>43</v>
      </c>
      <c r="E108" s="36" t="n">
        <v>156</v>
      </c>
      <c r="F108" s="22" t="n">
        <f aca="false">C108-D108</f>
        <v>3</v>
      </c>
      <c r="G108" s="18" t="n">
        <f aca="false">IF(OR(E108="",E108=0),"",D108/E108)</f>
        <v>0.275641025641026</v>
      </c>
      <c r="H108" s="22" t="n">
        <f aca="false">IF(A108&lt;2011,"",SUMIFS($D$5:$D$400,$B$5:$B$400,B108,$A$5:$A$400,"&gt;="&amp;(A108-2),$A$5:$A$400,"&lt;="&amp;A108))</f>
        <v>124</v>
      </c>
    </row>
    <row r="109" customFormat="false" ht="15" hidden="false" customHeight="true" outlineLevel="0" collapsed="false">
      <c r="A109" s="36" t="n">
        <v>2015</v>
      </c>
      <c r="B109" s="37" t="s">
        <v>146</v>
      </c>
      <c r="C109" s="36" t="n">
        <v>30</v>
      </c>
      <c r="D109" s="36" t="n">
        <v>20</v>
      </c>
      <c r="E109" s="36" t="n">
        <v>112</v>
      </c>
      <c r="F109" s="22" t="n">
        <f aca="false">C109-D109</f>
        <v>10</v>
      </c>
      <c r="G109" s="18" t="n">
        <f aca="false">IF(OR(E109="",E109=0),"",D109/E109)</f>
        <v>0.178571428571429</v>
      </c>
      <c r="H109" s="22" t="n">
        <f aca="false">IF(A109&lt;2011,"",SUMIFS($D$5:$D$400,$B$5:$B$400,B109,$A$5:$A$400,"&gt;="&amp;(A109-2),$A$5:$A$400,"&lt;="&amp;A109))</f>
        <v>62</v>
      </c>
    </row>
    <row r="110" customFormat="false" ht="15" hidden="false" customHeight="true" outlineLevel="0" collapsed="false">
      <c r="A110" s="36" t="n">
        <v>2015</v>
      </c>
      <c r="B110" s="37" t="s">
        <v>160</v>
      </c>
      <c r="C110" s="36" t="n">
        <v>56</v>
      </c>
      <c r="D110" s="36" t="n">
        <v>31</v>
      </c>
      <c r="E110" s="36" t="n">
        <v>137</v>
      </c>
      <c r="F110" s="22" t="n">
        <f aca="false">C110-D110</f>
        <v>25</v>
      </c>
      <c r="G110" s="18" t="n">
        <f aca="false">IF(OR(E110="",E110=0),"",D110/E110)</f>
        <v>0.226277372262774</v>
      </c>
      <c r="H110" s="22" t="n">
        <f aca="false">IF(A110&lt;2011,"",SUMIFS($D$5:$D$400,$B$5:$B$400,B110,$A$5:$A$400,"&gt;="&amp;(A110-2),$A$5:$A$400,"&lt;="&amp;A110))</f>
        <v>108</v>
      </c>
    </row>
    <row r="111" customFormat="false" ht="15" hidden="false" customHeight="true" outlineLevel="0" collapsed="false">
      <c r="A111" s="36" t="n">
        <v>2015</v>
      </c>
      <c r="B111" s="37" t="s">
        <v>178</v>
      </c>
      <c r="C111" s="36" t="n">
        <v>36</v>
      </c>
      <c r="D111" s="36" t="n">
        <v>31</v>
      </c>
      <c r="E111" s="36" t="n">
        <v>57</v>
      </c>
      <c r="F111" s="22" t="n">
        <f aca="false">C111-D111</f>
        <v>5</v>
      </c>
      <c r="G111" s="18" t="n">
        <f aca="false">IF(OR(E111="",E111=0),"",D111/E111)</f>
        <v>0.543859649122807</v>
      </c>
      <c r="H111" s="22" t="n">
        <f aca="false">IF(A111&lt;2011,"",SUMIFS($D$5:$D$400,$B$5:$B$400,B111,$A$5:$A$400,"&gt;="&amp;(A111-2),$A$5:$A$400,"&lt;="&amp;A111))</f>
        <v>83</v>
      </c>
    </row>
    <row r="112" customFormat="false" ht="15" hidden="false" customHeight="true" outlineLevel="0" collapsed="false">
      <c r="A112" s="36" t="n">
        <v>2015</v>
      </c>
      <c r="B112" s="37" t="s">
        <v>185</v>
      </c>
      <c r="C112" s="36" t="n">
        <v>19</v>
      </c>
      <c r="D112" s="36" t="n">
        <v>18</v>
      </c>
      <c r="E112" s="36" t="n">
        <v>67</v>
      </c>
      <c r="F112" s="22" t="n">
        <f aca="false">C112-D112</f>
        <v>1</v>
      </c>
      <c r="G112" s="18" t="n">
        <f aca="false">IF(OR(E112="",E112=0),"",D112/E112)</f>
        <v>0.26865671641791</v>
      </c>
      <c r="H112" s="22" t="n">
        <f aca="false">IF(A112&lt;2011,"",SUMIFS($D$5:$D$400,$B$5:$B$400,B112,$A$5:$A$400,"&gt;="&amp;(A112-2),$A$5:$A$400,"&lt;="&amp;A112))</f>
        <v>53</v>
      </c>
    </row>
    <row r="113" customFormat="false" ht="15" hidden="false" customHeight="true" outlineLevel="0" collapsed="false">
      <c r="A113" s="36" t="n">
        <v>2015</v>
      </c>
      <c r="B113" s="37" t="s">
        <v>193</v>
      </c>
      <c r="C113" s="36" t="n">
        <v>20</v>
      </c>
      <c r="D113" s="36" t="n">
        <v>10</v>
      </c>
      <c r="E113" s="36" t="n">
        <v>40</v>
      </c>
      <c r="F113" s="22" t="n">
        <f aca="false">C113-D113</f>
        <v>10</v>
      </c>
      <c r="G113" s="18" t="n">
        <f aca="false">IF(OR(E113="",E113=0),"",D113/E113)</f>
        <v>0.25</v>
      </c>
      <c r="H113" s="22" t="n">
        <f aca="false">IF(A113&lt;2011,"",SUMIFS($D$5:$D$400,$B$5:$B$400,B113,$A$5:$A$400,"&gt;="&amp;(A113-2),$A$5:$A$400,"&lt;="&amp;A113))</f>
        <v>34</v>
      </c>
    </row>
    <row r="114" customFormat="false" ht="15" hidden="false" customHeight="true" outlineLevel="0" collapsed="false">
      <c r="A114" s="36" t="n">
        <v>2015</v>
      </c>
      <c r="B114" s="37" t="s">
        <v>200</v>
      </c>
      <c r="C114" s="36" t="n">
        <v>13</v>
      </c>
      <c r="D114" s="36" t="n">
        <v>1</v>
      </c>
      <c r="E114" s="36" t="n">
        <v>8</v>
      </c>
      <c r="F114" s="22" t="n">
        <f aca="false">C114-D114</f>
        <v>12</v>
      </c>
      <c r="G114" s="18" t="n">
        <f aca="false">IF(OR(E114="",E114=0),"",D114/E114)</f>
        <v>0.125</v>
      </c>
      <c r="H114" s="22" t="n">
        <f aca="false">IF(A114&lt;2011,"",SUMIFS($D$5:$D$400,$B$5:$B$400,B114,$A$5:$A$400,"&gt;="&amp;(A114-2),$A$5:$A$400,"&lt;="&amp;A114))</f>
        <v>2</v>
      </c>
    </row>
    <row r="115" customFormat="false" ht="15" hidden="false" customHeight="true" outlineLevel="0" collapsed="false">
      <c r="A115" s="36" t="n">
        <v>2015</v>
      </c>
      <c r="B115" s="37" t="s">
        <v>202</v>
      </c>
      <c r="C115" s="36" t="n">
        <v>153</v>
      </c>
      <c r="D115" s="36" t="n">
        <v>125</v>
      </c>
      <c r="E115" s="36" t="n">
        <v>646</v>
      </c>
      <c r="F115" s="22" t="n">
        <f aca="false">C115-D115</f>
        <v>28</v>
      </c>
      <c r="G115" s="18" t="n">
        <f aca="false">IF(OR(E115="",E115=0),"",D115/E115)</f>
        <v>0.193498452012384</v>
      </c>
      <c r="H115" s="22" t="n">
        <f aca="false">IF(A115&lt;2011,"",SUMIFS($D$5:$D$400,$B$5:$B$400,B115,$A$5:$A$400,"&gt;="&amp;(A115-2),$A$5:$A$400,"&lt;="&amp;A115))</f>
        <v>380</v>
      </c>
    </row>
    <row r="116" customFormat="false" ht="15" hidden="false" customHeight="true" outlineLevel="0" collapsed="false">
      <c r="A116" s="36" t="n">
        <v>2015</v>
      </c>
      <c r="B116" s="37" t="s">
        <v>265</v>
      </c>
      <c r="C116" s="36" t="n">
        <v>22</v>
      </c>
      <c r="D116" s="36" t="n">
        <v>14</v>
      </c>
      <c r="E116" s="36" t="n">
        <v>51</v>
      </c>
      <c r="F116" s="22" t="n">
        <f aca="false">C116-D116</f>
        <v>8</v>
      </c>
      <c r="G116" s="18" t="n">
        <f aca="false">IF(OR(E116="",E116=0),"",D116/E116)</f>
        <v>0.274509803921569</v>
      </c>
      <c r="H116" s="22" t="n">
        <f aca="false">IF(A116&lt;2011,"",SUMIFS($D$5:$D$400,$B$5:$B$400,B116,$A$5:$A$400,"&gt;="&amp;(A116-2),$A$5:$A$400,"&lt;="&amp;A116))</f>
        <v>54</v>
      </c>
    </row>
    <row r="117" customFormat="false" ht="15" hidden="false" customHeight="true" outlineLevel="0" collapsed="false">
      <c r="A117" s="36" t="n">
        <v>2015</v>
      </c>
      <c r="B117" s="37" t="s">
        <v>288</v>
      </c>
      <c r="C117" s="36" t="n">
        <v>43</v>
      </c>
      <c r="D117" s="36" t="n">
        <v>23</v>
      </c>
      <c r="E117" s="36" t="n">
        <v>62</v>
      </c>
      <c r="F117" s="22" t="n">
        <f aca="false">C117-D117</f>
        <v>20</v>
      </c>
      <c r="G117" s="18" t="n">
        <f aca="false">IF(OR(E117="",E117=0),"",D117/E117)</f>
        <v>0.370967741935484</v>
      </c>
      <c r="H117" s="22" t="n">
        <f aca="false">IF(A117&lt;2011,"",SUMIFS($D$5:$D$400,$B$5:$B$400,B117,$A$5:$A$400,"&gt;="&amp;(A117-2),$A$5:$A$400,"&lt;="&amp;A117))</f>
        <v>68</v>
      </c>
    </row>
    <row r="118" customFormat="false" ht="15" hidden="false" customHeight="true" outlineLevel="0" collapsed="false">
      <c r="A118" s="36" t="n">
        <v>2015</v>
      </c>
      <c r="B118" s="37" t="s">
        <v>319</v>
      </c>
      <c r="C118" s="36" t="n">
        <v>32</v>
      </c>
      <c r="D118" s="36" t="n">
        <v>36</v>
      </c>
      <c r="E118" s="36" t="n">
        <v>30</v>
      </c>
      <c r="F118" s="22" t="n">
        <f aca="false">C118-D118</f>
        <v>-4</v>
      </c>
      <c r="G118" s="18" t="n">
        <f aca="false">IF(OR(E118="",E118=0),"",D118/E118)</f>
        <v>1.2</v>
      </c>
      <c r="H118" s="22" t="n">
        <f aca="false">IF(A118&lt;2011,"",SUMIFS($D$5:$D$400,$B$5:$B$400,B118,$A$5:$A$400,"&gt;="&amp;(A118-2),$A$5:$A$400,"&lt;="&amp;A118))</f>
        <v>82</v>
      </c>
    </row>
    <row r="119" customFormat="false" ht="15" hidden="false" customHeight="true" outlineLevel="0" collapsed="false">
      <c r="A119" s="36" t="n">
        <v>2015</v>
      </c>
      <c r="B119" s="37" t="s">
        <v>364</v>
      </c>
      <c r="C119" s="36" t="n">
        <v>31</v>
      </c>
      <c r="D119" s="36" t="n">
        <v>17</v>
      </c>
      <c r="E119" s="36" t="n">
        <v>74</v>
      </c>
      <c r="F119" s="22" t="n">
        <f aca="false">C119-D119</f>
        <v>14</v>
      </c>
      <c r="G119" s="18" t="n">
        <f aca="false">IF(OR(E119="",E119=0),"",D119/E119)</f>
        <v>0.22972972972973</v>
      </c>
      <c r="H119" s="22" t="n">
        <f aca="false">IF(A119&lt;2011,"",SUMIFS($D$5:$D$400,$B$5:$B$400,B119,$A$5:$A$400,"&gt;="&amp;(A119-2),$A$5:$A$400,"&lt;="&amp;A119))</f>
        <v>72</v>
      </c>
    </row>
    <row r="120" customFormat="false" ht="15" hidden="false" customHeight="true" outlineLevel="0" collapsed="false">
      <c r="A120" s="36" t="n">
        <v>2015</v>
      </c>
      <c r="B120" s="37" t="s">
        <v>409</v>
      </c>
      <c r="C120" s="36" t="n">
        <v>48</v>
      </c>
      <c r="D120" s="36" t="n">
        <v>34</v>
      </c>
      <c r="E120" s="36" t="n">
        <v>104</v>
      </c>
      <c r="F120" s="22" t="n">
        <f aca="false">C120-D120</f>
        <v>14</v>
      </c>
      <c r="G120" s="18" t="n">
        <f aca="false">IF(OR(E120="",E120=0),"",D120/E120)</f>
        <v>0.326923076923077</v>
      </c>
      <c r="H120" s="22" t="n">
        <f aca="false">IF(A120&lt;2011,"",SUMIFS($D$5:$D$400,$B$5:$B$400,B120,$A$5:$A$400,"&gt;="&amp;(A120-2),$A$5:$A$400,"&lt;="&amp;A120))</f>
        <v>113</v>
      </c>
    </row>
    <row r="121" customFormat="false" ht="15" hidden="false" customHeight="true" outlineLevel="0" collapsed="false">
      <c r="A121" s="36" t="n">
        <v>2015</v>
      </c>
      <c r="B121" s="37" t="s">
        <v>446</v>
      </c>
      <c r="C121" s="36" t="n">
        <v>5</v>
      </c>
      <c r="D121" s="36" t="n">
        <v>5</v>
      </c>
      <c r="E121" s="36" t="n">
        <v>28</v>
      </c>
      <c r="F121" s="22" t="n">
        <f aca="false">C121-D121</f>
        <v>0</v>
      </c>
      <c r="G121" s="18" t="n">
        <f aca="false">IF(OR(E121="",E121=0),"",D121/E121)</f>
        <v>0.178571428571429</v>
      </c>
      <c r="H121" s="22" t="n">
        <f aca="false">IF(A121&lt;2011,"",SUMIFS($D$5:$D$400,$B$5:$B$400,B121,$A$5:$A$400,"&gt;="&amp;(A121-2),$A$5:$A$400,"&lt;="&amp;A121))</f>
        <v>13</v>
      </c>
    </row>
    <row r="122" customFormat="false" ht="15" hidden="false" customHeight="true" outlineLevel="0" collapsed="false">
      <c r="A122" s="36" t="n">
        <v>2015</v>
      </c>
      <c r="B122" s="37" t="s">
        <v>451</v>
      </c>
      <c r="C122" s="36" t="n">
        <v>12</v>
      </c>
      <c r="D122" s="36" t="n">
        <v>13</v>
      </c>
      <c r="E122" s="36" t="n">
        <v>48</v>
      </c>
      <c r="F122" s="22" t="n">
        <f aca="false">C122-D122</f>
        <v>-1</v>
      </c>
      <c r="G122" s="18" t="n">
        <f aca="false">IF(OR(E122="",E122=0),"",D122/E122)</f>
        <v>0.270833333333333</v>
      </c>
      <c r="H122" s="22" t="n">
        <f aca="false">IF(A122&lt;2011,"",SUMIFS($D$5:$D$400,$B$5:$B$400,B122,$A$5:$A$400,"&gt;="&amp;(A122-2),$A$5:$A$400,"&lt;="&amp;A122))</f>
        <v>35</v>
      </c>
    </row>
    <row r="123" customFormat="false" ht="15" hidden="false" customHeight="true" outlineLevel="0" collapsed="false">
      <c r="A123" s="36" t="n">
        <v>2015</v>
      </c>
      <c r="B123" s="37" t="s">
        <v>487</v>
      </c>
      <c r="C123" s="36" t="n">
        <v>34</v>
      </c>
      <c r="D123" s="36" t="n">
        <v>18</v>
      </c>
      <c r="E123" s="36" t="n">
        <v>73</v>
      </c>
      <c r="F123" s="22" t="n">
        <f aca="false">C123-D123</f>
        <v>16</v>
      </c>
      <c r="G123" s="18" t="n">
        <f aca="false">IF(OR(E123="",E123=0),"",D123/E123)</f>
        <v>0.246575342465753</v>
      </c>
      <c r="H123" s="22" t="n">
        <f aca="false">IF(A123&lt;2011,"",SUMIFS($D$5:$D$400,$B$5:$B$400,B123,$A$5:$A$400,"&gt;="&amp;(A123-2),$A$5:$A$400,"&lt;="&amp;A123))</f>
        <v>65</v>
      </c>
    </row>
    <row r="124" customFormat="false" ht="15" hidden="false" customHeight="true" outlineLevel="0" collapsed="false">
      <c r="A124" s="36" t="n">
        <v>2016</v>
      </c>
      <c r="B124" s="37" t="s">
        <v>63</v>
      </c>
      <c r="C124" s="36" t="n">
        <v>175</v>
      </c>
      <c r="D124" s="36" t="n">
        <v>91</v>
      </c>
      <c r="E124" s="36" t="n">
        <v>519</v>
      </c>
      <c r="F124" s="22" t="n">
        <f aca="false">C124-D124</f>
        <v>84</v>
      </c>
      <c r="G124" s="18" t="n">
        <f aca="false">IF(OR(E124="",E124=0),"",D124/E124)</f>
        <v>0.175337186897881</v>
      </c>
      <c r="H124" s="22" t="n">
        <f aca="false">IF(A124&lt;2011,"",SUMIFS($D$5:$D$400,$B$5:$B$400,B124,$A$5:$A$400,"&gt;="&amp;(A124-2),$A$5:$A$400,"&lt;="&amp;A124))</f>
        <v>298</v>
      </c>
    </row>
    <row r="125" customFormat="false" ht="15" hidden="false" customHeight="true" outlineLevel="0" collapsed="false">
      <c r="A125" s="36" t="n">
        <v>2016</v>
      </c>
      <c r="B125" s="37" t="s">
        <v>115</v>
      </c>
      <c r="C125" s="36" t="n">
        <v>52</v>
      </c>
      <c r="D125" s="36" t="n">
        <v>40</v>
      </c>
      <c r="E125" s="36" t="n">
        <v>154</v>
      </c>
      <c r="F125" s="22" t="n">
        <f aca="false">C125-D125</f>
        <v>12</v>
      </c>
      <c r="G125" s="18" t="n">
        <f aca="false">IF(OR(E125="",E125=0),"",D125/E125)</f>
        <v>0.25974025974026</v>
      </c>
      <c r="H125" s="22" t="n">
        <f aca="false">IF(A125&lt;2011,"",SUMIFS($D$5:$D$400,$B$5:$B$400,B125,$A$5:$A$400,"&gt;="&amp;(A125-2),$A$5:$A$400,"&lt;="&amp;A125))</f>
        <v>118</v>
      </c>
    </row>
    <row r="126" customFormat="false" ht="15" hidden="false" customHeight="true" outlineLevel="0" collapsed="false">
      <c r="A126" s="36" t="n">
        <v>2016</v>
      </c>
      <c r="B126" s="37" t="s">
        <v>146</v>
      </c>
      <c r="C126" s="36" t="n">
        <v>53</v>
      </c>
      <c r="D126" s="36" t="n">
        <v>23</v>
      </c>
      <c r="E126" s="36" t="n">
        <v>109</v>
      </c>
      <c r="F126" s="22" t="n">
        <f aca="false">C126-D126</f>
        <v>30</v>
      </c>
      <c r="G126" s="18" t="n">
        <f aca="false">IF(OR(E126="",E126=0),"",D126/E126)</f>
        <v>0.211009174311927</v>
      </c>
      <c r="H126" s="22" t="n">
        <f aca="false">IF(A126&lt;2011,"",SUMIFS($D$5:$D$400,$B$5:$B$400,B126,$A$5:$A$400,"&gt;="&amp;(A126-2),$A$5:$A$400,"&lt;="&amp;A126))</f>
        <v>63</v>
      </c>
    </row>
    <row r="127" customFormat="false" ht="15" hidden="false" customHeight="true" outlineLevel="0" collapsed="false">
      <c r="A127" s="36" t="n">
        <v>2016</v>
      </c>
      <c r="B127" s="37" t="s">
        <v>160</v>
      </c>
      <c r="C127" s="36" t="n">
        <v>42</v>
      </c>
      <c r="D127" s="36" t="n">
        <v>33</v>
      </c>
      <c r="E127" s="36" t="n">
        <v>147</v>
      </c>
      <c r="F127" s="22" t="n">
        <f aca="false">C127-D127</f>
        <v>9</v>
      </c>
      <c r="G127" s="18" t="n">
        <f aca="false">IF(OR(E127="",E127=0),"",D127/E127)</f>
        <v>0.224489795918367</v>
      </c>
      <c r="H127" s="22" t="n">
        <f aca="false">IF(A127&lt;2011,"",SUMIFS($D$5:$D$400,$B$5:$B$400,B127,$A$5:$A$400,"&gt;="&amp;(A127-2),$A$5:$A$400,"&lt;="&amp;A127))</f>
        <v>102</v>
      </c>
    </row>
    <row r="128" customFormat="false" ht="15" hidden="false" customHeight="true" outlineLevel="0" collapsed="false">
      <c r="A128" s="36" t="n">
        <v>2016</v>
      </c>
      <c r="B128" s="37" t="s">
        <v>178</v>
      </c>
      <c r="C128" s="36" t="n">
        <v>30</v>
      </c>
      <c r="D128" s="36" t="n">
        <v>26</v>
      </c>
      <c r="E128" s="36" t="n">
        <v>51</v>
      </c>
      <c r="F128" s="22" t="n">
        <f aca="false">C128-D128</f>
        <v>4</v>
      </c>
      <c r="G128" s="18" t="n">
        <f aca="false">IF(OR(E128="",E128=0),"",D128/E128)</f>
        <v>0.509803921568627</v>
      </c>
      <c r="H128" s="22" t="n">
        <f aca="false">IF(A128&lt;2011,"",SUMIFS($D$5:$D$400,$B$5:$B$400,B128,$A$5:$A$400,"&gt;="&amp;(A128-2),$A$5:$A$400,"&lt;="&amp;A128))</f>
        <v>79</v>
      </c>
    </row>
    <row r="129" customFormat="false" ht="15" hidden="false" customHeight="true" outlineLevel="0" collapsed="false">
      <c r="A129" s="36" t="n">
        <v>2016</v>
      </c>
      <c r="B129" s="37" t="s">
        <v>185</v>
      </c>
      <c r="C129" s="36" t="n">
        <v>26</v>
      </c>
      <c r="D129" s="36" t="n">
        <v>13</v>
      </c>
      <c r="E129" s="36" t="n">
        <v>67</v>
      </c>
      <c r="F129" s="22" t="n">
        <f aca="false">C129-D129</f>
        <v>13</v>
      </c>
      <c r="G129" s="18" t="n">
        <f aca="false">IF(OR(E129="",E129=0),"",D129/E129)</f>
        <v>0.194029850746269</v>
      </c>
      <c r="H129" s="22" t="n">
        <f aca="false">IF(A129&lt;2011,"",SUMIFS($D$5:$D$400,$B$5:$B$400,B129,$A$5:$A$400,"&gt;="&amp;(A129-2),$A$5:$A$400,"&lt;="&amp;A129))</f>
        <v>42</v>
      </c>
    </row>
    <row r="130" customFormat="false" ht="15" hidden="false" customHeight="true" outlineLevel="0" collapsed="false">
      <c r="A130" s="36" t="n">
        <v>2016</v>
      </c>
      <c r="B130" s="37" t="s">
        <v>193</v>
      </c>
      <c r="C130" s="36" t="n">
        <v>13</v>
      </c>
      <c r="D130" s="36" t="n">
        <v>11</v>
      </c>
      <c r="E130" s="36" t="n">
        <v>40</v>
      </c>
      <c r="F130" s="22" t="n">
        <f aca="false">C130-D130</f>
        <v>2</v>
      </c>
      <c r="G130" s="18" t="n">
        <f aca="false">IF(OR(E130="",E130=0),"",D130/E130)</f>
        <v>0.275</v>
      </c>
      <c r="H130" s="22" t="n">
        <f aca="false">IF(A130&lt;2011,"",SUMIFS($D$5:$D$400,$B$5:$B$400,B130,$A$5:$A$400,"&gt;="&amp;(A130-2),$A$5:$A$400,"&lt;="&amp;A130))</f>
        <v>28</v>
      </c>
    </row>
    <row r="131" customFormat="false" ht="15" hidden="false" customHeight="true" outlineLevel="0" collapsed="false">
      <c r="A131" s="36" t="n">
        <v>2016</v>
      </c>
      <c r="B131" s="37" t="s">
        <v>200</v>
      </c>
      <c r="C131" s="36" t="n">
        <v>11</v>
      </c>
      <c r="D131" s="36" t="n">
        <v>1</v>
      </c>
      <c r="E131" s="36" t="n">
        <v>11</v>
      </c>
      <c r="F131" s="22" t="n">
        <f aca="false">C131-D131</f>
        <v>10</v>
      </c>
      <c r="G131" s="18" t="n">
        <f aca="false">IF(OR(E131="",E131=0),"",D131/E131)</f>
        <v>0.0909090909090909</v>
      </c>
      <c r="H131" s="22" t="n">
        <f aca="false">IF(A131&lt;2011,"",SUMIFS($D$5:$D$400,$B$5:$B$400,B131,$A$5:$A$400,"&gt;="&amp;(A131-2),$A$5:$A$400,"&lt;="&amp;A131))</f>
        <v>3</v>
      </c>
    </row>
    <row r="132" customFormat="false" ht="15" hidden="false" customHeight="true" outlineLevel="0" collapsed="false">
      <c r="A132" s="36" t="n">
        <v>2016</v>
      </c>
      <c r="B132" s="37" t="s">
        <v>202</v>
      </c>
      <c r="C132" s="36" t="n">
        <v>223</v>
      </c>
      <c r="D132" s="36" t="n">
        <v>107</v>
      </c>
      <c r="E132" s="36" t="n">
        <v>639</v>
      </c>
      <c r="F132" s="22" t="n">
        <f aca="false">C132-D132</f>
        <v>116</v>
      </c>
      <c r="G132" s="18" t="n">
        <f aca="false">IF(OR(E132="",E132=0),"",D132/E132)</f>
        <v>0.167449139280125</v>
      </c>
      <c r="H132" s="22" t="n">
        <f aca="false">IF(A132&lt;2011,"",SUMIFS($D$5:$D$400,$B$5:$B$400,B132,$A$5:$A$400,"&gt;="&amp;(A132-2),$A$5:$A$400,"&lt;="&amp;A132))</f>
        <v>350</v>
      </c>
    </row>
    <row r="133" customFormat="false" ht="15" hidden="false" customHeight="true" outlineLevel="0" collapsed="false">
      <c r="A133" s="36" t="n">
        <v>2016</v>
      </c>
      <c r="B133" s="37" t="s">
        <v>265</v>
      </c>
      <c r="C133" s="36" t="n">
        <v>23</v>
      </c>
      <c r="D133" s="36" t="n">
        <v>15</v>
      </c>
      <c r="E133" s="36" t="n">
        <v>55</v>
      </c>
      <c r="F133" s="22" t="n">
        <f aca="false">C133-D133</f>
        <v>8</v>
      </c>
      <c r="G133" s="18" t="n">
        <f aca="false">IF(OR(E133="",E133=0),"",D133/E133)</f>
        <v>0.272727272727273</v>
      </c>
      <c r="H133" s="22" t="n">
        <f aca="false">IF(A133&lt;2011,"",SUMIFS($D$5:$D$400,$B$5:$B$400,B133,$A$5:$A$400,"&gt;="&amp;(A133-2),$A$5:$A$400,"&lt;="&amp;A133))</f>
        <v>48</v>
      </c>
    </row>
    <row r="134" customFormat="false" ht="15" hidden="false" customHeight="true" outlineLevel="0" collapsed="false">
      <c r="A134" s="36" t="n">
        <v>2016</v>
      </c>
      <c r="B134" s="37" t="s">
        <v>288</v>
      </c>
      <c r="C134" s="36" t="n">
        <v>26</v>
      </c>
      <c r="D134" s="36" t="n">
        <v>22</v>
      </c>
      <c r="E134" s="36" t="n">
        <v>59</v>
      </c>
      <c r="F134" s="22" t="n">
        <f aca="false">C134-D134</f>
        <v>4</v>
      </c>
      <c r="G134" s="18" t="n">
        <f aca="false">IF(OR(E134="",E134=0),"",D134/E134)</f>
        <v>0.372881355932203</v>
      </c>
      <c r="H134" s="22" t="n">
        <f aca="false">IF(A134&lt;2011,"",SUMIFS($D$5:$D$400,$B$5:$B$400,B134,$A$5:$A$400,"&gt;="&amp;(A134-2),$A$5:$A$400,"&lt;="&amp;A134))</f>
        <v>66</v>
      </c>
    </row>
    <row r="135" customFormat="false" ht="15" hidden="false" customHeight="true" outlineLevel="0" collapsed="false">
      <c r="A135" s="36" t="n">
        <v>2016</v>
      </c>
      <c r="B135" s="37" t="s">
        <v>319</v>
      </c>
      <c r="C135" s="36" t="n">
        <v>32</v>
      </c>
      <c r="D135" s="36" t="n">
        <v>22</v>
      </c>
      <c r="E135" s="36" t="n">
        <v>28</v>
      </c>
      <c r="F135" s="22" t="n">
        <f aca="false">C135-D135</f>
        <v>10</v>
      </c>
      <c r="G135" s="18" t="n">
        <f aca="false">IF(OR(E135="",E135=0),"",D135/E135)</f>
        <v>0.785714285714286</v>
      </c>
      <c r="H135" s="22" t="n">
        <f aca="false">IF(A135&lt;2011,"",SUMIFS($D$5:$D$400,$B$5:$B$400,B135,$A$5:$A$400,"&gt;="&amp;(A135-2),$A$5:$A$400,"&lt;="&amp;A135))</f>
        <v>76</v>
      </c>
    </row>
    <row r="136" customFormat="false" ht="15" hidden="false" customHeight="true" outlineLevel="0" collapsed="false">
      <c r="A136" s="36" t="n">
        <v>2016</v>
      </c>
      <c r="B136" s="37" t="s">
        <v>364</v>
      </c>
      <c r="C136" s="36" t="n">
        <v>27</v>
      </c>
      <c r="D136" s="36" t="n">
        <v>18</v>
      </c>
      <c r="E136" s="36" t="n">
        <v>70</v>
      </c>
      <c r="F136" s="22" t="n">
        <f aca="false">C136-D136</f>
        <v>9</v>
      </c>
      <c r="G136" s="18" t="n">
        <f aca="false">IF(OR(E136="",E136=0),"",D136/E136)</f>
        <v>0.257142857142857</v>
      </c>
      <c r="H136" s="22" t="n">
        <f aca="false">IF(A136&lt;2011,"",SUMIFS($D$5:$D$400,$B$5:$B$400,B136,$A$5:$A$400,"&gt;="&amp;(A136-2),$A$5:$A$400,"&lt;="&amp;A136))</f>
        <v>58</v>
      </c>
    </row>
    <row r="137" customFormat="false" ht="15" hidden="false" customHeight="true" outlineLevel="0" collapsed="false">
      <c r="A137" s="36" t="n">
        <v>2016</v>
      </c>
      <c r="B137" s="37" t="s">
        <v>409</v>
      </c>
      <c r="C137" s="36" t="n">
        <v>64</v>
      </c>
      <c r="D137" s="36" t="n">
        <v>39</v>
      </c>
      <c r="E137" s="36" t="n">
        <v>108</v>
      </c>
      <c r="F137" s="22" t="n">
        <f aca="false">C137-D137</f>
        <v>25</v>
      </c>
      <c r="G137" s="18" t="n">
        <f aca="false">IF(OR(E137="",E137=0),"",D137/E137)</f>
        <v>0.361111111111111</v>
      </c>
      <c r="H137" s="22" t="n">
        <f aca="false">IF(A137&lt;2011,"",SUMIFS($D$5:$D$400,$B$5:$B$400,B137,$A$5:$A$400,"&gt;="&amp;(A137-2),$A$5:$A$400,"&lt;="&amp;A137))</f>
        <v>108</v>
      </c>
    </row>
    <row r="138" customFormat="false" ht="15" hidden="false" customHeight="true" outlineLevel="0" collapsed="false">
      <c r="A138" s="36" t="n">
        <v>2016</v>
      </c>
      <c r="B138" s="37" t="s">
        <v>446</v>
      </c>
      <c r="C138" s="36" t="n">
        <v>11</v>
      </c>
      <c r="D138" s="36" t="n">
        <v>7</v>
      </c>
      <c r="E138" s="36" t="n">
        <v>26</v>
      </c>
      <c r="F138" s="22" t="n">
        <f aca="false">C138-D138</f>
        <v>4</v>
      </c>
      <c r="G138" s="18" t="n">
        <f aca="false">IF(OR(E138="",E138=0),"",D138/E138)</f>
        <v>0.269230769230769</v>
      </c>
      <c r="H138" s="22" t="n">
        <f aca="false">IF(A138&lt;2011,"",SUMIFS($D$5:$D$400,$B$5:$B$400,B138,$A$5:$A$400,"&gt;="&amp;(A138-2),$A$5:$A$400,"&lt;="&amp;A138))</f>
        <v>17</v>
      </c>
    </row>
    <row r="139" customFormat="false" ht="15" hidden="false" customHeight="true" outlineLevel="0" collapsed="false">
      <c r="A139" s="36" t="n">
        <v>2016</v>
      </c>
      <c r="B139" s="37" t="s">
        <v>451</v>
      </c>
      <c r="C139" s="36" t="n">
        <v>10</v>
      </c>
      <c r="D139" s="36" t="n">
        <v>8</v>
      </c>
      <c r="E139" s="36" t="n">
        <v>47</v>
      </c>
      <c r="F139" s="22" t="n">
        <f aca="false">C139-D139</f>
        <v>2</v>
      </c>
      <c r="G139" s="18" t="n">
        <f aca="false">IF(OR(E139="",E139=0),"",D139/E139)</f>
        <v>0.170212765957447</v>
      </c>
      <c r="H139" s="22" t="n">
        <f aca="false">IF(A139&lt;2011,"",SUMIFS($D$5:$D$400,$B$5:$B$400,B139,$A$5:$A$400,"&gt;="&amp;(A139-2),$A$5:$A$400,"&lt;="&amp;A139))</f>
        <v>33</v>
      </c>
    </row>
    <row r="140" customFormat="false" ht="15" hidden="false" customHeight="true" outlineLevel="0" collapsed="false">
      <c r="A140" s="36" t="n">
        <v>2016</v>
      </c>
      <c r="B140" s="37" t="s">
        <v>487</v>
      </c>
      <c r="C140" s="36" t="n">
        <v>24</v>
      </c>
      <c r="D140" s="36" t="n">
        <v>17</v>
      </c>
      <c r="E140" s="36" t="n">
        <v>72</v>
      </c>
      <c r="F140" s="22" t="n">
        <f aca="false">C140-D140</f>
        <v>7</v>
      </c>
      <c r="G140" s="18" t="n">
        <f aca="false">IF(OR(E140="",E140=0),"",D140/E140)</f>
        <v>0.236111111111111</v>
      </c>
      <c r="H140" s="22" t="n">
        <f aca="false">IF(A140&lt;2011,"",SUMIFS($D$5:$D$400,$B$5:$B$400,B140,$A$5:$A$400,"&gt;="&amp;(A140-2),$A$5:$A$400,"&lt;="&amp;A140))</f>
        <v>53</v>
      </c>
    </row>
    <row r="141" customFormat="false" ht="15" hidden="false" customHeight="true" outlineLevel="0" collapsed="false">
      <c r="A141" s="36" t="n">
        <v>2017</v>
      </c>
      <c r="B141" s="37" t="s">
        <v>63</v>
      </c>
      <c r="C141" s="36" t="n">
        <v>145</v>
      </c>
      <c r="D141" s="36" t="n">
        <v>107</v>
      </c>
      <c r="E141" s="36" t="n">
        <v>520</v>
      </c>
      <c r="F141" s="22" t="n">
        <f aca="false">C141-D141</f>
        <v>38</v>
      </c>
      <c r="G141" s="18" t="n">
        <f aca="false">IF(OR(E141="",E141=0),"",D141/E141)</f>
        <v>0.205769230769231</v>
      </c>
      <c r="H141" s="22" t="n">
        <f aca="false">IF(A141&lt;2011,"",SUMIFS($D$5:$D$400,$B$5:$B$400,B141,$A$5:$A$400,"&gt;="&amp;(A141-2),$A$5:$A$400,"&lt;="&amp;A141))</f>
        <v>310</v>
      </c>
    </row>
    <row r="142" customFormat="false" ht="15" hidden="false" customHeight="true" outlineLevel="0" collapsed="false">
      <c r="A142" s="36" t="n">
        <v>2017</v>
      </c>
      <c r="B142" s="37" t="s">
        <v>115</v>
      </c>
      <c r="C142" s="36" t="n">
        <v>47</v>
      </c>
      <c r="D142" s="36" t="n">
        <v>37</v>
      </c>
      <c r="E142" s="36" t="n">
        <v>148</v>
      </c>
      <c r="F142" s="22" t="n">
        <f aca="false">C142-D142</f>
        <v>10</v>
      </c>
      <c r="G142" s="18" t="n">
        <f aca="false">IF(OR(E142="",E142=0),"",D142/E142)</f>
        <v>0.25</v>
      </c>
      <c r="H142" s="22" t="n">
        <f aca="false">IF(A142&lt;2011,"",SUMIFS($D$5:$D$400,$B$5:$B$400,B142,$A$5:$A$400,"&gt;="&amp;(A142-2),$A$5:$A$400,"&lt;="&amp;A142))</f>
        <v>120</v>
      </c>
    </row>
    <row r="143" customFormat="false" ht="15" hidden="false" customHeight="true" outlineLevel="0" collapsed="false">
      <c r="A143" s="36" t="n">
        <v>2017</v>
      </c>
      <c r="B143" s="37" t="s">
        <v>146</v>
      </c>
      <c r="C143" s="36" t="n">
        <v>48</v>
      </c>
      <c r="D143" s="36" t="n">
        <v>26</v>
      </c>
      <c r="E143" s="36" t="n">
        <v>115</v>
      </c>
      <c r="F143" s="22" t="n">
        <f aca="false">C143-D143</f>
        <v>22</v>
      </c>
      <c r="G143" s="18" t="n">
        <f aca="false">IF(OR(E143="",E143=0),"",D143/E143)</f>
        <v>0.226086956521739</v>
      </c>
      <c r="H143" s="22" t="n">
        <f aca="false">IF(A143&lt;2011,"",SUMIFS($D$5:$D$400,$B$5:$B$400,B143,$A$5:$A$400,"&gt;="&amp;(A143-2),$A$5:$A$400,"&lt;="&amp;A143))</f>
        <v>69</v>
      </c>
    </row>
    <row r="144" customFormat="false" ht="15" hidden="false" customHeight="true" outlineLevel="0" collapsed="false">
      <c r="A144" s="36" t="n">
        <v>2017</v>
      </c>
      <c r="B144" s="37" t="s">
        <v>160</v>
      </c>
      <c r="C144" s="36" t="n">
        <v>44</v>
      </c>
      <c r="D144" s="36" t="n">
        <v>39</v>
      </c>
      <c r="E144" s="36" t="n">
        <v>148</v>
      </c>
      <c r="F144" s="22" t="n">
        <f aca="false">C144-D144</f>
        <v>5</v>
      </c>
      <c r="G144" s="18" t="n">
        <f aca="false">IF(OR(E144="",E144=0),"",D144/E144)</f>
        <v>0.263513513513514</v>
      </c>
      <c r="H144" s="22" t="n">
        <f aca="false">IF(A144&lt;2011,"",SUMIFS($D$5:$D$400,$B$5:$B$400,B144,$A$5:$A$400,"&gt;="&amp;(A144-2),$A$5:$A$400,"&lt;="&amp;A144))</f>
        <v>103</v>
      </c>
    </row>
    <row r="145" customFormat="false" ht="15" hidden="false" customHeight="true" outlineLevel="0" collapsed="false">
      <c r="A145" s="36" t="n">
        <v>2017</v>
      </c>
      <c r="B145" s="37" t="s">
        <v>178</v>
      </c>
      <c r="C145" s="36" t="n">
        <v>32</v>
      </c>
      <c r="D145" s="36" t="n">
        <v>29</v>
      </c>
      <c r="E145" s="36" t="n">
        <v>46</v>
      </c>
      <c r="F145" s="22" t="n">
        <f aca="false">C145-D145</f>
        <v>3</v>
      </c>
      <c r="G145" s="18" t="n">
        <f aca="false">IF(OR(E145="",E145=0),"",D145/E145)</f>
        <v>0.630434782608696</v>
      </c>
      <c r="H145" s="22" t="n">
        <f aca="false">IF(A145&lt;2011,"",SUMIFS($D$5:$D$400,$B$5:$B$400,B145,$A$5:$A$400,"&gt;="&amp;(A145-2),$A$5:$A$400,"&lt;="&amp;A145))</f>
        <v>86</v>
      </c>
    </row>
    <row r="146" customFormat="false" ht="15" hidden="false" customHeight="true" outlineLevel="0" collapsed="false">
      <c r="A146" s="36" t="n">
        <v>2017</v>
      </c>
      <c r="B146" s="37" t="s">
        <v>185</v>
      </c>
      <c r="C146" s="36" t="n">
        <v>20</v>
      </c>
      <c r="D146" s="36" t="n">
        <v>20</v>
      </c>
      <c r="E146" s="36" t="n">
        <v>64</v>
      </c>
      <c r="F146" s="22" t="n">
        <f aca="false">C146-D146</f>
        <v>0</v>
      </c>
      <c r="G146" s="18" t="n">
        <f aca="false">IF(OR(E146="",E146=0),"",D146/E146)</f>
        <v>0.3125</v>
      </c>
      <c r="H146" s="22" t="n">
        <f aca="false">IF(A146&lt;2011,"",SUMIFS($D$5:$D$400,$B$5:$B$400,B146,$A$5:$A$400,"&gt;="&amp;(A146-2),$A$5:$A$400,"&lt;="&amp;A146))</f>
        <v>51</v>
      </c>
    </row>
    <row r="147" customFormat="false" ht="15" hidden="false" customHeight="true" outlineLevel="0" collapsed="false">
      <c r="A147" s="36" t="n">
        <v>2017</v>
      </c>
      <c r="B147" s="37" t="s">
        <v>193</v>
      </c>
      <c r="C147" s="36" t="n">
        <v>9</v>
      </c>
      <c r="D147" s="36" t="n">
        <v>13</v>
      </c>
      <c r="E147" s="36" t="n">
        <v>38</v>
      </c>
      <c r="F147" s="22" t="n">
        <f aca="false">C147-D147</f>
        <v>-4</v>
      </c>
      <c r="G147" s="18" t="n">
        <f aca="false">IF(OR(E147="",E147=0),"",D147/E147)</f>
        <v>0.342105263157895</v>
      </c>
      <c r="H147" s="22" t="n">
        <f aca="false">IF(A147&lt;2011,"",SUMIFS($D$5:$D$400,$B$5:$B$400,B147,$A$5:$A$400,"&gt;="&amp;(A147-2),$A$5:$A$400,"&lt;="&amp;A147))</f>
        <v>34</v>
      </c>
    </row>
    <row r="148" customFormat="false" ht="15" hidden="false" customHeight="true" outlineLevel="0" collapsed="false">
      <c r="A148" s="36" t="n">
        <v>2017</v>
      </c>
      <c r="B148" s="37" t="s">
        <v>200</v>
      </c>
      <c r="C148" s="36" t="n">
        <v>23</v>
      </c>
      <c r="D148" s="36" t="n">
        <v>2</v>
      </c>
      <c r="E148" s="36" t="n">
        <v>13</v>
      </c>
      <c r="F148" s="22" t="n">
        <f aca="false">C148-D148</f>
        <v>21</v>
      </c>
      <c r="G148" s="18" t="n">
        <f aca="false">IF(OR(E148="",E148=0),"",D148/E148)</f>
        <v>0.153846153846154</v>
      </c>
      <c r="H148" s="22" t="n">
        <f aca="false">IF(A148&lt;2011,"",SUMIFS($D$5:$D$400,$B$5:$B$400,B148,$A$5:$A$400,"&gt;="&amp;(A148-2),$A$5:$A$400,"&lt;="&amp;A148))</f>
        <v>4</v>
      </c>
    </row>
    <row r="149" customFormat="false" ht="15" hidden="false" customHeight="true" outlineLevel="0" collapsed="false">
      <c r="A149" s="36" t="n">
        <v>2017</v>
      </c>
      <c r="B149" s="37" t="s">
        <v>202</v>
      </c>
      <c r="C149" s="36" t="n">
        <v>194</v>
      </c>
      <c r="D149" s="36" t="n">
        <v>140</v>
      </c>
      <c r="E149" s="36" t="n">
        <v>669</v>
      </c>
      <c r="F149" s="22" t="n">
        <f aca="false">C149-D149</f>
        <v>54</v>
      </c>
      <c r="G149" s="18" t="n">
        <f aca="false">IF(OR(E149="",E149=0),"",D149/E149)</f>
        <v>0.209267563527653</v>
      </c>
      <c r="H149" s="22" t="n">
        <f aca="false">IF(A149&lt;2011,"",SUMIFS($D$5:$D$400,$B$5:$B$400,B149,$A$5:$A$400,"&gt;="&amp;(A149-2),$A$5:$A$400,"&lt;="&amp;A149))</f>
        <v>372</v>
      </c>
    </row>
    <row r="150" customFormat="false" ht="15" hidden="false" customHeight="true" outlineLevel="0" collapsed="false">
      <c r="A150" s="36" t="n">
        <v>2017</v>
      </c>
      <c r="B150" s="37" t="s">
        <v>265</v>
      </c>
      <c r="C150" s="36" t="n">
        <v>25</v>
      </c>
      <c r="D150" s="36" t="n">
        <v>14</v>
      </c>
      <c r="E150" s="36" t="n">
        <v>54</v>
      </c>
      <c r="F150" s="22" t="n">
        <f aca="false">C150-D150</f>
        <v>11</v>
      </c>
      <c r="G150" s="18" t="n">
        <f aca="false">IF(OR(E150="",E150=0),"",D150/E150)</f>
        <v>0.259259259259259</v>
      </c>
      <c r="H150" s="22" t="n">
        <f aca="false">IF(A150&lt;2011,"",SUMIFS($D$5:$D$400,$B$5:$B$400,B150,$A$5:$A$400,"&gt;="&amp;(A150-2),$A$5:$A$400,"&lt;="&amp;A150))</f>
        <v>43</v>
      </c>
    </row>
    <row r="151" customFormat="false" ht="15" hidden="false" customHeight="true" outlineLevel="0" collapsed="false">
      <c r="A151" s="36" t="n">
        <v>2017</v>
      </c>
      <c r="B151" s="37" t="s">
        <v>288</v>
      </c>
      <c r="C151" s="36" t="n">
        <v>29</v>
      </c>
      <c r="D151" s="36" t="n">
        <v>19</v>
      </c>
      <c r="E151" s="36" t="n">
        <v>58</v>
      </c>
      <c r="F151" s="22" t="n">
        <f aca="false">C151-D151</f>
        <v>10</v>
      </c>
      <c r="G151" s="18" t="n">
        <f aca="false">IF(OR(E151="",E151=0),"",D151/E151)</f>
        <v>0.327586206896552</v>
      </c>
      <c r="H151" s="22" t="n">
        <f aca="false">IF(A151&lt;2011,"",SUMIFS($D$5:$D$400,$B$5:$B$400,B151,$A$5:$A$400,"&gt;="&amp;(A151-2),$A$5:$A$400,"&lt;="&amp;A151))</f>
        <v>64</v>
      </c>
    </row>
    <row r="152" customFormat="false" ht="15" hidden="false" customHeight="true" outlineLevel="0" collapsed="false">
      <c r="A152" s="36" t="n">
        <v>2017</v>
      </c>
      <c r="B152" s="37" t="s">
        <v>319</v>
      </c>
      <c r="C152" s="36" t="n">
        <v>26</v>
      </c>
      <c r="D152" s="36" t="n">
        <v>32</v>
      </c>
      <c r="E152" s="36" t="n">
        <v>27</v>
      </c>
      <c r="F152" s="22" t="n">
        <f aca="false">C152-D152</f>
        <v>-6</v>
      </c>
      <c r="G152" s="18" t="n">
        <f aca="false">IF(OR(E152="",E152=0),"",D152/E152)</f>
        <v>1.18518518518519</v>
      </c>
      <c r="H152" s="22" t="n">
        <f aca="false">IF(A152&lt;2011,"",SUMIFS($D$5:$D$400,$B$5:$B$400,B152,$A$5:$A$400,"&gt;="&amp;(A152-2),$A$5:$A$400,"&lt;="&amp;A152))</f>
        <v>90</v>
      </c>
    </row>
    <row r="153" customFormat="false" ht="15" hidden="false" customHeight="true" outlineLevel="0" collapsed="false">
      <c r="A153" s="36" t="n">
        <v>2017</v>
      </c>
      <c r="B153" s="37" t="s">
        <v>364</v>
      </c>
      <c r="C153" s="36" t="n">
        <v>30</v>
      </c>
      <c r="D153" s="36" t="n">
        <v>27</v>
      </c>
      <c r="E153" s="36" t="n">
        <v>74</v>
      </c>
      <c r="F153" s="22" t="n">
        <f aca="false">C153-D153</f>
        <v>3</v>
      </c>
      <c r="G153" s="18" t="n">
        <f aca="false">IF(OR(E153="",E153=0),"",D153/E153)</f>
        <v>0.364864864864865</v>
      </c>
      <c r="H153" s="22" t="n">
        <f aca="false">IF(A153&lt;2011,"",SUMIFS($D$5:$D$400,$B$5:$B$400,B153,$A$5:$A$400,"&gt;="&amp;(A153-2),$A$5:$A$400,"&lt;="&amp;A153))</f>
        <v>62</v>
      </c>
    </row>
    <row r="154" customFormat="false" ht="15" hidden="false" customHeight="true" outlineLevel="0" collapsed="false">
      <c r="A154" s="36" t="n">
        <v>2017</v>
      </c>
      <c r="B154" s="37" t="s">
        <v>409</v>
      </c>
      <c r="C154" s="36" t="n">
        <v>39</v>
      </c>
      <c r="D154" s="36" t="n">
        <v>25</v>
      </c>
      <c r="E154" s="36" t="n">
        <v>105</v>
      </c>
      <c r="F154" s="22" t="n">
        <f aca="false">C154-D154</f>
        <v>14</v>
      </c>
      <c r="G154" s="18" t="n">
        <f aca="false">IF(OR(E154="",E154=0),"",D154/E154)</f>
        <v>0.238095238095238</v>
      </c>
      <c r="H154" s="22" t="n">
        <f aca="false">IF(A154&lt;2011,"",SUMIFS($D$5:$D$400,$B$5:$B$400,B154,$A$5:$A$400,"&gt;="&amp;(A154-2),$A$5:$A$400,"&lt;="&amp;A154))</f>
        <v>98</v>
      </c>
    </row>
    <row r="155" customFormat="false" ht="15" hidden="false" customHeight="true" outlineLevel="0" collapsed="false">
      <c r="A155" s="36" t="n">
        <v>2017</v>
      </c>
      <c r="B155" s="37" t="s">
        <v>446</v>
      </c>
      <c r="C155" s="36" t="n">
        <v>21</v>
      </c>
      <c r="D155" s="36" t="n">
        <v>3</v>
      </c>
      <c r="E155" s="36" t="n">
        <v>26</v>
      </c>
      <c r="F155" s="22" t="n">
        <f aca="false">C155-D155</f>
        <v>18</v>
      </c>
      <c r="G155" s="18" t="n">
        <f aca="false">IF(OR(E155="",E155=0),"",D155/E155)</f>
        <v>0.115384615384615</v>
      </c>
      <c r="H155" s="22" t="n">
        <f aca="false">IF(A155&lt;2011,"",SUMIFS($D$5:$D$400,$B$5:$B$400,B155,$A$5:$A$400,"&gt;="&amp;(A155-2),$A$5:$A$400,"&lt;="&amp;A155))</f>
        <v>15</v>
      </c>
    </row>
    <row r="156" customFormat="false" ht="15" hidden="false" customHeight="true" outlineLevel="0" collapsed="false">
      <c r="A156" s="36" t="n">
        <v>2017</v>
      </c>
      <c r="B156" s="37" t="s">
        <v>451</v>
      </c>
      <c r="C156" s="36" t="n">
        <v>16</v>
      </c>
      <c r="D156" s="36" t="n">
        <v>11</v>
      </c>
      <c r="E156" s="36" t="n">
        <v>49</v>
      </c>
      <c r="F156" s="22" t="n">
        <f aca="false">C156-D156</f>
        <v>5</v>
      </c>
      <c r="G156" s="18" t="n">
        <f aca="false">IF(OR(E156="",E156=0),"",D156/E156)</f>
        <v>0.224489795918367</v>
      </c>
      <c r="H156" s="22" t="n">
        <f aca="false">IF(A156&lt;2011,"",SUMIFS($D$5:$D$400,$B$5:$B$400,B156,$A$5:$A$400,"&gt;="&amp;(A156-2),$A$5:$A$400,"&lt;="&amp;A156))</f>
        <v>32</v>
      </c>
    </row>
    <row r="157" customFormat="false" ht="15" hidden="false" customHeight="true" outlineLevel="0" collapsed="false">
      <c r="A157" s="36" t="n">
        <v>2017</v>
      </c>
      <c r="B157" s="37" t="s">
        <v>487</v>
      </c>
      <c r="C157" s="36" t="n">
        <v>31</v>
      </c>
      <c r="D157" s="36" t="n">
        <v>16</v>
      </c>
      <c r="E157" s="36" t="n">
        <v>72</v>
      </c>
      <c r="F157" s="22" t="n">
        <f aca="false">C157-D157</f>
        <v>15</v>
      </c>
      <c r="G157" s="18" t="n">
        <f aca="false">IF(OR(E157="",E157=0),"",D157/E157)</f>
        <v>0.222222222222222</v>
      </c>
      <c r="H157" s="22" t="n">
        <f aca="false">IF(A157&lt;2011,"",SUMIFS($D$5:$D$400,$B$5:$B$400,B157,$A$5:$A$400,"&gt;="&amp;(A157-2),$A$5:$A$400,"&lt;="&amp;A157))</f>
        <v>51</v>
      </c>
    </row>
    <row r="158" customFormat="false" ht="15" hidden="false" customHeight="true" outlineLevel="0" collapsed="false">
      <c r="A158" s="36" t="n">
        <v>2018</v>
      </c>
      <c r="B158" s="37" t="s">
        <v>63</v>
      </c>
      <c r="C158" s="36" t="n">
        <v>141</v>
      </c>
      <c r="D158" s="36" t="n">
        <v>91</v>
      </c>
      <c r="E158" s="36" t="n">
        <v>521</v>
      </c>
      <c r="F158" s="22" t="n">
        <f aca="false">C158-D158</f>
        <v>50</v>
      </c>
      <c r="G158" s="18" t="n">
        <f aca="false">IF(OR(E158="",E158=0),"",D158/E158)</f>
        <v>0.174664107485605</v>
      </c>
      <c r="H158" s="22" t="n">
        <f aca="false">IF(A158&lt;2011,"",SUMIFS($D$5:$D$400,$B$5:$B$400,B158,$A$5:$A$400,"&gt;="&amp;(A158-2),$A$5:$A$400,"&lt;="&amp;A158))</f>
        <v>289</v>
      </c>
    </row>
    <row r="159" customFormat="false" ht="15" hidden="false" customHeight="true" outlineLevel="0" collapsed="false">
      <c r="A159" s="36" t="n">
        <v>2018</v>
      </c>
      <c r="B159" s="37" t="s">
        <v>115</v>
      </c>
      <c r="C159" s="36" t="n">
        <v>60</v>
      </c>
      <c r="D159" s="36" t="n">
        <v>43</v>
      </c>
      <c r="E159" s="36" t="n">
        <v>143</v>
      </c>
      <c r="F159" s="22" t="n">
        <f aca="false">C159-D159</f>
        <v>17</v>
      </c>
      <c r="G159" s="18" t="n">
        <f aca="false">IF(OR(E159="",E159=0),"",D159/E159)</f>
        <v>0.300699300699301</v>
      </c>
      <c r="H159" s="22" t="n">
        <f aca="false">IF(A159&lt;2011,"",SUMIFS($D$5:$D$400,$B$5:$B$400,B159,$A$5:$A$400,"&gt;="&amp;(A159-2),$A$5:$A$400,"&lt;="&amp;A159))</f>
        <v>120</v>
      </c>
    </row>
    <row r="160" customFormat="false" ht="15" hidden="false" customHeight="true" outlineLevel="0" collapsed="false">
      <c r="A160" s="36" t="n">
        <v>2018</v>
      </c>
      <c r="B160" s="37" t="s">
        <v>146</v>
      </c>
      <c r="C160" s="36" t="n">
        <v>26</v>
      </c>
      <c r="D160" s="36" t="n">
        <v>15</v>
      </c>
      <c r="E160" s="36" t="n">
        <v>114</v>
      </c>
      <c r="F160" s="22" t="n">
        <f aca="false">C160-D160</f>
        <v>11</v>
      </c>
      <c r="G160" s="18" t="n">
        <f aca="false">IF(OR(E160="",E160=0),"",D160/E160)</f>
        <v>0.131578947368421</v>
      </c>
      <c r="H160" s="22" t="n">
        <f aca="false">IF(A160&lt;2011,"",SUMIFS($D$5:$D$400,$B$5:$B$400,B160,$A$5:$A$400,"&gt;="&amp;(A160-2),$A$5:$A$400,"&lt;="&amp;A160))</f>
        <v>64</v>
      </c>
    </row>
    <row r="161" customFormat="false" ht="15" hidden="false" customHeight="true" outlineLevel="0" collapsed="false">
      <c r="A161" s="36" t="n">
        <v>2018</v>
      </c>
      <c r="B161" s="37" t="s">
        <v>160</v>
      </c>
      <c r="C161" s="36" t="n">
        <v>36</v>
      </c>
      <c r="D161" s="36" t="n">
        <v>27</v>
      </c>
      <c r="E161" s="36" t="n">
        <v>149</v>
      </c>
      <c r="F161" s="22" t="n">
        <f aca="false">C161-D161</f>
        <v>9</v>
      </c>
      <c r="G161" s="18" t="n">
        <f aca="false">IF(OR(E161="",E161=0),"",D161/E161)</f>
        <v>0.181208053691275</v>
      </c>
      <c r="H161" s="22" t="n">
        <f aca="false">IF(A161&lt;2011,"",SUMIFS($D$5:$D$400,$B$5:$B$400,B161,$A$5:$A$400,"&gt;="&amp;(A161-2),$A$5:$A$400,"&lt;="&amp;A161))</f>
        <v>99</v>
      </c>
    </row>
    <row r="162" customFormat="false" ht="15" hidden="false" customHeight="true" outlineLevel="0" collapsed="false">
      <c r="A162" s="36" t="n">
        <v>2018</v>
      </c>
      <c r="B162" s="37" t="s">
        <v>178</v>
      </c>
      <c r="C162" s="36" t="n">
        <v>15</v>
      </c>
      <c r="D162" s="36" t="n">
        <v>11</v>
      </c>
      <c r="E162" s="36" t="n">
        <v>44</v>
      </c>
      <c r="F162" s="22" t="n">
        <f aca="false">C162-D162</f>
        <v>4</v>
      </c>
      <c r="G162" s="18" t="n">
        <f aca="false">IF(OR(E162="",E162=0),"",D162/E162)</f>
        <v>0.25</v>
      </c>
      <c r="H162" s="22" t="n">
        <f aca="false">IF(A162&lt;2011,"",SUMIFS($D$5:$D$400,$B$5:$B$400,B162,$A$5:$A$400,"&gt;="&amp;(A162-2),$A$5:$A$400,"&lt;="&amp;A162))</f>
        <v>66</v>
      </c>
    </row>
    <row r="163" customFormat="false" ht="15" hidden="false" customHeight="true" outlineLevel="0" collapsed="false">
      <c r="A163" s="36" t="n">
        <v>2018</v>
      </c>
      <c r="B163" s="37" t="s">
        <v>185</v>
      </c>
      <c r="C163" s="36" t="n">
        <v>16</v>
      </c>
      <c r="D163" s="36" t="n">
        <v>11</v>
      </c>
      <c r="E163" s="36" t="n">
        <v>65</v>
      </c>
      <c r="F163" s="22" t="n">
        <f aca="false">C163-D163</f>
        <v>5</v>
      </c>
      <c r="G163" s="18" t="n">
        <f aca="false">IF(OR(E163="",E163=0),"",D163/E163)</f>
        <v>0.169230769230769</v>
      </c>
      <c r="H163" s="22" t="n">
        <f aca="false">IF(A163&lt;2011,"",SUMIFS($D$5:$D$400,$B$5:$B$400,B163,$A$5:$A$400,"&gt;="&amp;(A163-2),$A$5:$A$400,"&lt;="&amp;A163))</f>
        <v>44</v>
      </c>
    </row>
    <row r="164" customFormat="false" ht="15" hidden="false" customHeight="true" outlineLevel="0" collapsed="false">
      <c r="A164" s="36" t="n">
        <v>2018</v>
      </c>
      <c r="B164" s="37" t="s">
        <v>193</v>
      </c>
      <c r="C164" s="36" t="n">
        <v>12</v>
      </c>
      <c r="D164" s="36" t="n">
        <v>7</v>
      </c>
      <c r="E164" s="36" t="n">
        <v>36</v>
      </c>
      <c r="F164" s="22" t="n">
        <f aca="false">C164-D164</f>
        <v>5</v>
      </c>
      <c r="G164" s="18" t="n">
        <f aca="false">IF(OR(E164="",E164=0),"",D164/E164)</f>
        <v>0.194444444444444</v>
      </c>
      <c r="H164" s="22" t="n">
        <f aca="false">IF(A164&lt;2011,"",SUMIFS($D$5:$D$400,$B$5:$B$400,B164,$A$5:$A$400,"&gt;="&amp;(A164-2),$A$5:$A$400,"&lt;="&amp;A164))</f>
        <v>31</v>
      </c>
    </row>
    <row r="165" customFormat="false" ht="15" hidden="false" customHeight="true" outlineLevel="0" collapsed="false">
      <c r="A165" s="36" t="n">
        <v>2018</v>
      </c>
      <c r="B165" s="37" t="s">
        <v>200</v>
      </c>
      <c r="C165" s="36" t="n">
        <v>12</v>
      </c>
      <c r="D165" s="36" t="n">
        <v>0</v>
      </c>
      <c r="E165" s="36" t="n">
        <v>17</v>
      </c>
      <c r="F165" s="22" t="n">
        <f aca="false">C165-D165</f>
        <v>12</v>
      </c>
      <c r="G165" s="18" t="n">
        <f aca="false">IF(OR(E165="",E165=0),"",D165/E165)</f>
        <v>0</v>
      </c>
      <c r="H165" s="22" t="n">
        <f aca="false">IF(A165&lt;2011,"",SUMIFS($D$5:$D$400,$B$5:$B$400,B165,$A$5:$A$400,"&gt;="&amp;(A165-2),$A$5:$A$400,"&lt;="&amp;A165))</f>
        <v>3</v>
      </c>
    </row>
    <row r="166" customFormat="false" ht="15" hidden="false" customHeight="true" outlineLevel="0" collapsed="false">
      <c r="A166" s="36" t="n">
        <v>2018</v>
      </c>
      <c r="B166" s="37" t="s">
        <v>202</v>
      </c>
      <c r="C166" s="36" t="n">
        <v>178</v>
      </c>
      <c r="D166" s="36" t="n">
        <v>109</v>
      </c>
      <c r="E166" s="36" t="n">
        <v>668</v>
      </c>
      <c r="F166" s="22" t="n">
        <f aca="false">C166-D166</f>
        <v>69</v>
      </c>
      <c r="G166" s="18" t="n">
        <f aca="false">IF(OR(E166="",E166=0),"",D166/E166)</f>
        <v>0.163173652694611</v>
      </c>
      <c r="H166" s="22" t="n">
        <f aca="false">IF(A166&lt;2011,"",SUMIFS($D$5:$D$400,$B$5:$B$400,B166,$A$5:$A$400,"&gt;="&amp;(A166-2),$A$5:$A$400,"&lt;="&amp;A166))</f>
        <v>356</v>
      </c>
    </row>
    <row r="167" customFormat="false" ht="15" hidden="false" customHeight="true" outlineLevel="0" collapsed="false">
      <c r="A167" s="36" t="n">
        <v>2018</v>
      </c>
      <c r="B167" s="37" t="s">
        <v>265</v>
      </c>
      <c r="C167" s="36" t="n">
        <v>16</v>
      </c>
      <c r="D167" s="36" t="n">
        <v>19</v>
      </c>
      <c r="E167" s="36" t="n">
        <v>53</v>
      </c>
      <c r="F167" s="22" t="n">
        <f aca="false">C167-D167</f>
        <v>-3</v>
      </c>
      <c r="G167" s="18" t="n">
        <f aca="false">IF(OR(E167="",E167=0),"",D167/E167)</f>
        <v>0.358490566037736</v>
      </c>
      <c r="H167" s="22" t="n">
        <f aca="false">IF(A167&lt;2011,"",SUMIFS($D$5:$D$400,$B$5:$B$400,B167,$A$5:$A$400,"&gt;="&amp;(A167-2),$A$5:$A$400,"&lt;="&amp;A167))</f>
        <v>48</v>
      </c>
    </row>
    <row r="168" customFormat="false" ht="15" hidden="false" customHeight="true" outlineLevel="0" collapsed="false">
      <c r="A168" s="36" t="n">
        <v>2018</v>
      </c>
      <c r="B168" s="37" t="s">
        <v>288</v>
      </c>
      <c r="C168" s="36" t="n">
        <v>24</v>
      </c>
      <c r="D168" s="36" t="n">
        <v>19</v>
      </c>
      <c r="E168" s="36" t="n">
        <v>63</v>
      </c>
      <c r="F168" s="22" t="n">
        <f aca="false">C168-D168</f>
        <v>5</v>
      </c>
      <c r="G168" s="18" t="n">
        <f aca="false">IF(OR(E168="",E168=0),"",D168/E168)</f>
        <v>0.301587301587302</v>
      </c>
      <c r="H168" s="22" t="n">
        <f aca="false">IF(A168&lt;2011,"",SUMIFS($D$5:$D$400,$B$5:$B$400,B168,$A$5:$A$400,"&gt;="&amp;(A168-2),$A$5:$A$400,"&lt;="&amp;A168))</f>
        <v>60</v>
      </c>
    </row>
    <row r="169" customFormat="false" ht="15" hidden="false" customHeight="true" outlineLevel="0" collapsed="false">
      <c r="A169" s="36" t="n">
        <v>2018</v>
      </c>
      <c r="B169" s="37" t="s">
        <v>319</v>
      </c>
      <c r="C169" s="36" t="n">
        <v>19</v>
      </c>
      <c r="D169" s="36" t="n">
        <v>18</v>
      </c>
      <c r="E169" s="36" t="n">
        <v>28</v>
      </c>
      <c r="F169" s="22" t="n">
        <f aca="false">C169-D169</f>
        <v>1</v>
      </c>
      <c r="G169" s="18" t="n">
        <f aca="false">IF(OR(E169="",E169=0),"",D169/E169)</f>
        <v>0.642857142857143</v>
      </c>
      <c r="H169" s="22" t="n">
        <f aca="false">IF(A169&lt;2011,"",SUMIFS($D$5:$D$400,$B$5:$B$400,B169,$A$5:$A$400,"&gt;="&amp;(A169-2),$A$5:$A$400,"&lt;="&amp;A169))</f>
        <v>72</v>
      </c>
    </row>
    <row r="170" customFormat="false" ht="15" hidden="false" customHeight="true" outlineLevel="0" collapsed="false">
      <c r="A170" s="36" t="n">
        <v>2018</v>
      </c>
      <c r="B170" s="37" t="s">
        <v>364</v>
      </c>
      <c r="C170" s="36" t="n">
        <v>34</v>
      </c>
      <c r="D170" s="36" t="n">
        <v>14</v>
      </c>
      <c r="E170" s="36" t="n">
        <v>72</v>
      </c>
      <c r="F170" s="22" t="n">
        <f aca="false">C170-D170</f>
        <v>20</v>
      </c>
      <c r="G170" s="18" t="n">
        <f aca="false">IF(OR(E170="",E170=0),"",D170/E170)</f>
        <v>0.194444444444444</v>
      </c>
      <c r="H170" s="22" t="n">
        <f aca="false">IF(A170&lt;2011,"",SUMIFS($D$5:$D$400,$B$5:$B$400,B170,$A$5:$A$400,"&gt;="&amp;(A170-2),$A$5:$A$400,"&lt;="&amp;A170))</f>
        <v>59</v>
      </c>
    </row>
    <row r="171" customFormat="false" ht="15" hidden="false" customHeight="true" outlineLevel="0" collapsed="false">
      <c r="A171" s="36" t="n">
        <v>2018</v>
      </c>
      <c r="B171" s="37" t="s">
        <v>409</v>
      </c>
      <c r="C171" s="36" t="n">
        <v>39</v>
      </c>
      <c r="D171" s="36" t="n">
        <v>25</v>
      </c>
      <c r="E171" s="36" t="n">
        <v>106</v>
      </c>
      <c r="F171" s="22" t="n">
        <f aca="false">C171-D171</f>
        <v>14</v>
      </c>
      <c r="G171" s="18" t="n">
        <f aca="false">IF(OR(E171="",E171=0),"",D171/E171)</f>
        <v>0.235849056603774</v>
      </c>
      <c r="H171" s="22" t="n">
        <f aca="false">IF(A171&lt;2011,"",SUMIFS($D$5:$D$400,$B$5:$B$400,B171,$A$5:$A$400,"&gt;="&amp;(A171-2),$A$5:$A$400,"&lt;="&amp;A171))</f>
        <v>89</v>
      </c>
    </row>
    <row r="172" customFormat="false" ht="15" hidden="false" customHeight="true" outlineLevel="0" collapsed="false">
      <c r="A172" s="36" t="n">
        <v>2018</v>
      </c>
      <c r="B172" s="37" t="s">
        <v>446</v>
      </c>
      <c r="C172" s="36" t="n">
        <v>9</v>
      </c>
      <c r="D172" s="36" t="n">
        <v>3</v>
      </c>
      <c r="E172" s="36" t="n">
        <v>27</v>
      </c>
      <c r="F172" s="22" t="n">
        <f aca="false">C172-D172</f>
        <v>6</v>
      </c>
      <c r="G172" s="18" t="n">
        <f aca="false">IF(OR(E172="",E172=0),"",D172/E172)</f>
        <v>0.111111111111111</v>
      </c>
      <c r="H172" s="22" t="n">
        <f aca="false">IF(A172&lt;2011,"",SUMIFS($D$5:$D$400,$B$5:$B$400,B172,$A$5:$A$400,"&gt;="&amp;(A172-2),$A$5:$A$400,"&lt;="&amp;A172))</f>
        <v>13</v>
      </c>
    </row>
    <row r="173" customFormat="false" ht="15" hidden="false" customHeight="true" outlineLevel="0" collapsed="false">
      <c r="A173" s="36" t="n">
        <v>2018</v>
      </c>
      <c r="B173" s="37" t="s">
        <v>451</v>
      </c>
      <c r="C173" s="36" t="n">
        <v>19</v>
      </c>
      <c r="D173" s="36" t="n">
        <v>11</v>
      </c>
      <c r="E173" s="36" t="n">
        <v>49</v>
      </c>
      <c r="F173" s="22" t="n">
        <f aca="false">C173-D173</f>
        <v>8</v>
      </c>
      <c r="G173" s="18" t="n">
        <f aca="false">IF(OR(E173="",E173=0),"",D173/E173)</f>
        <v>0.224489795918367</v>
      </c>
      <c r="H173" s="22" t="n">
        <f aca="false">IF(A173&lt;2011,"",SUMIFS($D$5:$D$400,$B$5:$B$400,B173,$A$5:$A$400,"&gt;="&amp;(A173-2),$A$5:$A$400,"&lt;="&amp;A173))</f>
        <v>30</v>
      </c>
    </row>
    <row r="174" customFormat="false" ht="15" hidden="false" customHeight="true" outlineLevel="0" collapsed="false">
      <c r="A174" s="36" t="n">
        <v>2018</v>
      </c>
      <c r="B174" s="37" t="s">
        <v>487</v>
      </c>
      <c r="C174" s="36" t="n">
        <v>18</v>
      </c>
      <c r="D174" s="36" t="n">
        <v>17</v>
      </c>
      <c r="E174" s="36" t="n">
        <v>74</v>
      </c>
      <c r="F174" s="22" t="n">
        <f aca="false">C174-D174</f>
        <v>1</v>
      </c>
      <c r="G174" s="18" t="n">
        <f aca="false">IF(OR(E174="",E174=0),"",D174/E174)</f>
        <v>0.22972972972973</v>
      </c>
      <c r="H174" s="22" t="n">
        <f aca="false">IF(A174&lt;2011,"",SUMIFS($D$5:$D$400,$B$5:$B$400,B174,$A$5:$A$400,"&gt;="&amp;(A174-2),$A$5:$A$400,"&lt;="&amp;A174))</f>
        <v>50</v>
      </c>
    </row>
    <row r="175" customFormat="false" ht="15" hidden="false" customHeight="true" outlineLevel="0" collapsed="false">
      <c r="A175" s="36" t="n">
        <v>2019</v>
      </c>
      <c r="B175" s="37" t="s">
        <v>63</v>
      </c>
      <c r="C175" s="36" t="n">
        <v>108</v>
      </c>
      <c r="D175" s="36" t="n">
        <v>75</v>
      </c>
      <c r="E175" s="36" t="n">
        <v>509</v>
      </c>
      <c r="F175" s="22" t="n">
        <f aca="false">C175-D175</f>
        <v>33</v>
      </c>
      <c r="G175" s="18" t="n">
        <f aca="false">IF(OR(E175="",E175=0),"",D175/E175)</f>
        <v>0.147347740667976</v>
      </c>
      <c r="H175" s="22" t="n">
        <f aca="false">IF(A175&lt;2011,"",SUMIFS($D$5:$D$400,$B$5:$B$400,B175,$A$5:$A$400,"&gt;="&amp;(A175-2),$A$5:$A$400,"&lt;="&amp;A175))</f>
        <v>273</v>
      </c>
    </row>
    <row r="176" customFormat="false" ht="15" hidden="false" customHeight="true" outlineLevel="0" collapsed="false">
      <c r="A176" s="36" t="n">
        <v>2019</v>
      </c>
      <c r="B176" s="37" t="s">
        <v>115</v>
      </c>
      <c r="C176" s="36" t="n">
        <v>43</v>
      </c>
      <c r="D176" s="36" t="n">
        <v>25</v>
      </c>
      <c r="E176" s="36" t="n">
        <v>137</v>
      </c>
      <c r="F176" s="22" t="n">
        <f aca="false">C176-D176</f>
        <v>18</v>
      </c>
      <c r="G176" s="18" t="n">
        <f aca="false">IF(OR(E176="",E176=0),"",D176/E176)</f>
        <v>0.182481751824818</v>
      </c>
      <c r="H176" s="22" t="n">
        <f aca="false">IF(A176&lt;2011,"",SUMIFS($D$5:$D$400,$B$5:$B$400,B176,$A$5:$A$400,"&gt;="&amp;(A176-2),$A$5:$A$400,"&lt;="&amp;A176))</f>
        <v>105</v>
      </c>
    </row>
    <row r="177" customFormat="false" ht="15" hidden="false" customHeight="true" outlineLevel="0" collapsed="false">
      <c r="A177" s="36" t="n">
        <v>2019</v>
      </c>
      <c r="B177" s="37" t="s">
        <v>146</v>
      </c>
      <c r="C177" s="36" t="n">
        <v>29</v>
      </c>
      <c r="D177" s="36" t="n">
        <v>16</v>
      </c>
      <c r="E177" s="36" t="n">
        <v>112</v>
      </c>
      <c r="F177" s="22" t="n">
        <f aca="false">C177-D177</f>
        <v>13</v>
      </c>
      <c r="G177" s="18" t="n">
        <f aca="false">IF(OR(E177="",E177=0),"",D177/E177)</f>
        <v>0.142857142857143</v>
      </c>
      <c r="H177" s="22" t="n">
        <f aca="false">IF(A177&lt;2011,"",SUMIFS($D$5:$D$400,$B$5:$B$400,B177,$A$5:$A$400,"&gt;="&amp;(A177-2),$A$5:$A$400,"&lt;="&amp;A177))</f>
        <v>57</v>
      </c>
    </row>
    <row r="178" customFormat="false" ht="15" hidden="false" customHeight="true" outlineLevel="0" collapsed="false">
      <c r="A178" s="36" t="n">
        <v>2019</v>
      </c>
      <c r="B178" s="37" t="s">
        <v>160</v>
      </c>
      <c r="C178" s="36" t="n">
        <v>41</v>
      </c>
      <c r="D178" s="36" t="n">
        <v>30</v>
      </c>
      <c r="E178" s="36" t="n">
        <v>148</v>
      </c>
      <c r="F178" s="22" t="n">
        <f aca="false">C178-D178</f>
        <v>11</v>
      </c>
      <c r="G178" s="18" t="n">
        <f aca="false">IF(OR(E178="",E178=0),"",D178/E178)</f>
        <v>0.202702702702703</v>
      </c>
      <c r="H178" s="22" t="n">
        <f aca="false">IF(A178&lt;2011,"",SUMIFS($D$5:$D$400,$B$5:$B$400,B178,$A$5:$A$400,"&gt;="&amp;(A178-2),$A$5:$A$400,"&lt;="&amp;A178))</f>
        <v>96</v>
      </c>
    </row>
    <row r="179" customFormat="false" ht="15" hidden="false" customHeight="true" outlineLevel="0" collapsed="false">
      <c r="A179" s="36" t="n">
        <v>2019</v>
      </c>
      <c r="B179" s="37" t="s">
        <v>178</v>
      </c>
      <c r="C179" s="36" t="n">
        <v>18</v>
      </c>
      <c r="D179" s="36" t="n">
        <v>16</v>
      </c>
      <c r="E179" s="36" t="n">
        <v>43</v>
      </c>
      <c r="F179" s="22" t="n">
        <f aca="false">C179-D179</f>
        <v>2</v>
      </c>
      <c r="G179" s="18" t="n">
        <f aca="false">IF(OR(E179="",E179=0),"",D179/E179)</f>
        <v>0.372093023255814</v>
      </c>
      <c r="H179" s="22" t="n">
        <f aca="false">IF(A179&lt;2011,"",SUMIFS($D$5:$D$400,$B$5:$B$400,B179,$A$5:$A$400,"&gt;="&amp;(A179-2),$A$5:$A$400,"&lt;="&amp;A179))</f>
        <v>56</v>
      </c>
    </row>
    <row r="180" customFormat="false" ht="15" hidden="false" customHeight="true" outlineLevel="0" collapsed="false">
      <c r="A180" s="36" t="n">
        <v>2019</v>
      </c>
      <c r="B180" s="37" t="s">
        <v>185</v>
      </c>
      <c r="C180" s="36" t="n">
        <v>20</v>
      </c>
      <c r="D180" s="36" t="n">
        <v>13</v>
      </c>
      <c r="E180" s="36" t="n">
        <v>64</v>
      </c>
      <c r="F180" s="22" t="n">
        <f aca="false">C180-D180</f>
        <v>7</v>
      </c>
      <c r="G180" s="18" t="n">
        <f aca="false">IF(OR(E180="",E180=0),"",D180/E180)</f>
        <v>0.203125</v>
      </c>
      <c r="H180" s="22" t="n">
        <f aca="false">IF(A180&lt;2011,"",SUMIFS($D$5:$D$400,$B$5:$B$400,B180,$A$5:$A$400,"&gt;="&amp;(A180-2),$A$5:$A$400,"&lt;="&amp;A180))</f>
        <v>44</v>
      </c>
    </row>
    <row r="181" customFormat="false" ht="15" hidden="false" customHeight="true" outlineLevel="0" collapsed="false">
      <c r="A181" s="36" t="n">
        <v>2019</v>
      </c>
      <c r="B181" s="37" t="s">
        <v>193</v>
      </c>
      <c r="C181" s="36" t="n">
        <v>10</v>
      </c>
      <c r="D181" s="36" t="n">
        <v>10</v>
      </c>
      <c r="E181" s="36" t="n">
        <v>36</v>
      </c>
      <c r="F181" s="22" t="n">
        <f aca="false">C181-D181</f>
        <v>0</v>
      </c>
      <c r="G181" s="18" t="n">
        <f aca="false">IF(OR(E181="",E181=0),"",D181/E181)</f>
        <v>0.277777777777778</v>
      </c>
      <c r="H181" s="22" t="n">
        <f aca="false">IF(A181&lt;2011,"",SUMIFS($D$5:$D$400,$B$5:$B$400,B181,$A$5:$A$400,"&gt;="&amp;(A181-2),$A$5:$A$400,"&lt;="&amp;A181))</f>
        <v>30</v>
      </c>
    </row>
    <row r="182" customFormat="false" ht="15" hidden="false" customHeight="true" outlineLevel="0" collapsed="false">
      <c r="A182" s="36" t="n">
        <v>2019</v>
      </c>
      <c r="B182" s="37" t="s">
        <v>200</v>
      </c>
      <c r="C182" s="36" t="n">
        <v>5</v>
      </c>
      <c r="D182" s="36" t="n">
        <v>6</v>
      </c>
      <c r="E182" s="36" t="n">
        <v>22</v>
      </c>
      <c r="F182" s="22" t="n">
        <f aca="false">C182-D182</f>
        <v>-1</v>
      </c>
      <c r="G182" s="18" t="n">
        <f aca="false">IF(OR(E182="",E182=0),"",D182/E182)</f>
        <v>0.272727272727273</v>
      </c>
      <c r="H182" s="22" t="n">
        <f aca="false">IF(A182&lt;2011,"",SUMIFS($D$5:$D$400,$B$5:$B$400,B182,$A$5:$A$400,"&gt;="&amp;(A182-2),$A$5:$A$400,"&lt;="&amp;A182))</f>
        <v>8</v>
      </c>
    </row>
    <row r="183" customFormat="false" ht="15" hidden="false" customHeight="true" outlineLevel="0" collapsed="false">
      <c r="A183" s="36" t="n">
        <v>2019</v>
      </c>
      <c r="B183" s="37" t="s">
        <v>202</v>
      </c>
      <c r="C183" s="36" t="n">
        <v>221</v>
      </c>
      <c r="D183" s="36" t="n">
        <v>100</v>
      </c>
      <c r="E183" s="36" t="n">
        <v>675</v>
      </c>
      <c r="F183" s="22" t="n">
        <f aca="false">C183-D183</f>
        <v>121</v>
      </c>
      <c r="G183" s="18" t="n">
        <f aca="false">IF(OR(E183="",E183=0),"",D183/E183)</f>
        <v>0.148148148148148</v>
      </c>
      <c r="H183" s="22" t="n">
        <f aca="false">IF(A183&lt;2011,"",SUMIFS($D$5:$D$400,$B$5:$B$400,B183,$A$5:$A$400,"&gt;="&amp;(A183-2),$A$5:$A$400,"&lt;="&amp;A183))</f>
        <v>349</v>
      </c>
    </row>
    <row r="184" customFormat="false" ht="15" hidden="false" customHeight="true" outlineLevel="0" collapsed="false">
      <c r="A184" s="36" t="n">
        <v>2019</v>
      </c>
      <c r="B184" s="37" t="s">
        <v>265</v>
      </c>
      <c r="C184" s="36" t="n">
        <v>20</v>
      </c>
      <c r="D184" s="36" t="n">
        <v>6</v>
      </c>
      <c r="E184" s="36" t="n">
        <v>50</v>
      </c>
      <c r="F184" s="22" t="n">
        <f aca="false">C184-D184</f>
        <v>14</v>
      </c>
      <c r="G184" s="18" t="n">
        <f aca="false">IF(OR(E184="",E184=0),"",D184/E184)</f>
        <v>0.12</v>
      </c>
      <c r="H184" s="22" t="n">
        <f aca="false">IF(A184&lt;2011,"",SUMIFS($D$5:$D$400,$B$5:$B$400,B184,$A$5:$A$400,"&gt;="&amp;(A184-2),$A$5:$A$400,"&lt;="&amp;A184))</f>
        <v>39</v>
      </c>
    </row>
    <row r="185" customFormat="false" ht="15" hidden="false" customHeight="true" outlineLevel="0" collapsed="false">
      <c r="A185" s="36" t="n">
        <v>2019</v>
      </c>
      <c r="B185" s="37" t="s">
        <v>288</v>
      </c>
      <c r="C185" s="36" t="n">
        <v>21</v>
      </c>
      <c r="D185" s="36" t="n">
        <v>28</v>
      </c>
      <c r="E185" s="36" t="n">
        <v>62</v>
      </c>
      <c r="F185" s="22" t="n">
        <f aca="false">C185-D185</f>
        <v>-7</v>
      </c>
      <c r="G185" s="18" t="n">
        <f aca="false">IF(OR(E185="",E185=0),"",D185/E185)</f>
        <v>0.451612903225806</v>
      </c>
      <c r="H185" s="22" t="n">
        <f aca="false">IF(A185&lt;2011,"",SUMIFS($D$5:$D$400,$B$5:$B$400,B185,$A$5:$A$400,"&gt;="&amp;(A185-2),$A$5:$A$400,"&lt;="&amp;A185))</f>
        <v>66</v>
      </c>
    </row>
    <row r="186" customFormat="false" ht="15" hidden="false" customHeight="true" outlineLevel="0" collapsed="false">
      <c r="A186" s="36" t="n">
        <v>2019</v>
      </c>
      <c r="B186" s="37" t="s">
        <v>319</v>
      </c>
      <c r="C186" s="36" t="n">
        <v>12</v>
      </c>
      <c r="D186" s="36" t="n">
        <v>20</v>
      </c>
      <c r="E186" s="36" t="n">
        <v>27</v>
      </c>
      <c r="F186" s="22" t="n">
        <f aca="false">C186-D186</f>
        <v>-8</v>
      </c>
      <c r="G186" s="18" t="n">
        <f aca="false">IF(OR(E186="",E186=0),"",D186/E186)</f>
        <v>0.740740740740741</v>
      </c>
      <c r="H186" s="22" t="n">
        <f aca="false">IF(A186&lt;2011,"",SUMIFS($D$5:$D$400,$B$5:$B$400,B186,$A$5:$A$400,"&gt;="&amp;(A186-2),$A$5:$A$400,"&lt;="&amp;A186))</f>
        <v>70</v>
      </c>
    </row>
    <row r="187" customFormat="false" ht="15" hidden="false" customHeight="true" outlineLevel="0" collapsed="false">
      <c r="A187" s="36" t="n">
        <v>2019</v>
      </c>
      <c r="B187" s="37" t="s">
        <v>364</v>
      </c>
      <c r="C187" s="36" t="n">
        <v>30</v>
      </c>
      <c r="D187" s="36" t="n">
        <v>21</v>
      </c>
      <c r="E187" s="36" t="n">
        <v>74</v>
      </c>
      <c r="F187" s="22" t="n">
        <f aca="false">C187-D187</f>
        <v>9</v>
      </c>
      <c r="G187" s="18" t="n">
        <f aca="false">IF(OR(E187="",E187=0),"",D187/E187)</f>
        <v>0.283783783783784</v>
      </c>
      <c r="H187" s="22" t="n">
        <f aca="false">IF(A187&lt;2011,"",SUMIFS($D$5:$D$400,$B$5:$B$400,B187,$A$5:$A$400,"&gt;="&amp;(A187-2),$A$5:$A$400,"&lt;="&amp;A187))</f>
        <v>62</v>
      </c>
    </row>
    <row r="188" customFormat="false" ht="15" hidden="false" customHeight="true" outlineLevel="0" collapsed="false">
      <c r="A188" s="36" t="n">
        <v>2019</v>
      </c>
      <c r="B188" s="37" t="s">
        <v>409</v>
      </c>
      <c r="C188" s="36" t="n">
        <v>36</v>
      </c>
      <c r="D188" s="36" t="n">
        <v>20</v>
      </c>
      <c r="E188" s="36" t="n">
        <v>105</v>
      </c>
      <c r="F188" s="22" t="n">
        <f aca="false">C188-D188</f>
        <v>16</v>
      </c>
      <c r="G188" s="18" t="n">
        <f aca="false">IF(OR(E188="",E188=0),"",D188/E188)</f>
        <v>0.19047619047619</v>
      </c>
      <c r="H188" s="22" t="n">
        <f aca="false">IF(A188&lt;2011,"",SUMIFS($D$5:$D$400,$B$5:$B$400,B188,$A$5:$A$400,"&gt;="&amp;(A188-2),$A$5:$A$400,"&lt;="&amp;A188))</f>
        <v>70</v>
      </c>
    </row>
    <row r="189" customFormat="false" ht="15" hidden="false" customHeight="true" outlineLevel="0" collapsed="false">
      <c r="A189" s="36" t="n">
        <v>2019</v>
      </c>
      <c r="B189" s="37" t="s">
        <v>446</v>
      </c>
      <c r="C189" s="36" t="n">
        <v>12</v>
      </c>
      <c r="D189" s="36" t="n">
        <v>5</v>
      </c>
      <c r="E189" s="36" t="n">
        <v>28</v>
      </c>
      <c r="F189" s="22" t="n">
        <f aca="false">C189-D189</f>
        <v>7</v>
      </c>
      <c r="G189" s="18" t="n">
        <f aca="false">IF(OR(E189="",E189=0),"",D189/E189)</f>
        <v>0.178571428571429</v>
      </c>
      <c r="H189" s="22" t="n">
        <f aca="false">IF(A189&lt;2011,"",SUMIFS($D$5:$D$400,$B$5:$B$400,B189,$A$5:$A$400,"&gt;="&amp;(A189-2),$A$5:$A$400,"&lt;="&amp;A189))</f>
        <v>11</v>
      </c>
    </row>
    <row r="190" customFormat="false" ht="15" hidden="false" customHeight="true" outlineLevel="0" collapsed="false">
      <c r="A190" s="36" t="n">
        <v>2019</v>
      </c>
      <c r="B190" s="37" t="s">
        <v>451</v>
      </c>
      <c r="C190" s="36" t="n">
        <v>11</v>
      </c>
      <c r="D190" s="36" t="n">
        <v>7</v>
      </c>
      <c r="E190" s="36" t="n">
        <v>53</v>
      </c>
      <c r="F190" s="22" t="n">
        <f aca="false">C190-D190</f>
        <v>4</v>
      </c>
      <c r="G190" s="18" t="n">
        <f aca="false">IF(OR(E190="",E190=0),"",D190/E190)</f>
        <v>0.132075471698113</v>
      </c>
      <c r="H190" s="22" t="n">
        <f aca="false">IF(A190&lt;2011,"",SUMIFS($D$5:$D$400,$B$5:$B$400,B190,$A$5:$A$400,"&gt;="&amp;(A190-2),$A$5:$A$400,"&lt;="&amp;A190))</f>
        <v>29</v>
      </c>
    </row>
    <row r="191" customFormat="false" ht="15" hidden="false" customHeight="true" outlineLevel="0" collapsed="false">
      <c r="A191" s="36" t="n">
        <v>2019</v>
      </c>
      <c r="B191" s="37" t="s">
        <v>487</v>
      </c>
      <c r="C191" s="36" t="n">
        <v>23</v>
      </c>
      <c r="D191" s="36" t="n">
        <v>16</v>
      </c>
      <c r="E191" s="36" t="n">
        <v>76</v>
      </c>
      <c r="F191" s="22" t="n">
        <f aca="false">C191-D191</f>
        <v>7</v>
      </c>
      <c r="G191" s="18" t="n">
        <f aca="false">IF(OR(E191="",E191=0),"",D191/E191)</f>
        <v>0.210526315789474</v>
      </c>
      <c r="H191" s="22" t="n">
        <f aca="false">IF(A191&lt;2011,"",SUMIFS($D$5:$D$400,$B$5:$B$400,B191,$A$5:$A$400,"&gt;="&amp;(A191-2),$A$5:$A$400,"&lt;="&amp;A191))</f>
        <v>49</v>
      </c>
    </row>
    <row r="192" customFormat="false" ht="15" hidden="false" customHeight="true" outlineLevel="0" collapsed="false">
      <c r="A192" s="36" t="n">
        <v>2020</v>
      </c>
      <c r="B192" s="37" t="s">
        <v>63</v>
      </c>
      <c r="C192" s="36" t="n">
        <v>105</v>
      </c>
      <c r="D192" s="36" t="n">
        <v>96</v>
      </c>
      <c r="E192" s="36" t="n">
        <v>501</v>
      </c>
      <c r="F192" s="22" t="n">
        <f aca="false">C192-D192</f>
        <v>9</v>
      </c>
      <c r="G192" s="18" t="n">
        <f aca="false">IF(OR(E192="",E192=0),"",D192/E192)</f>
        <v>0.191616766467066</v>
      </c>
      <c r="H192" s="22" t="n">
        <f aca="false">IF(A192&lt;2011,"",SUMIFS($D$5:$D$400,$B$5:$B$400,B192,$A$5:$A$400,"&gt;="&amp;(A192-2),$A$5:$A$400,"&lt;="&amp;A192))</f>
        <v>262</v>
      </c>
    </row>
    <row r="193" customFormat="false" ht="15" hidden="false" customHeight="true" outlineLevel="0" collapsed="false">
      <c r="A193" s="36" t="n">
        <v>2020</v>
      </c>
      <c r="B193" s="37" t="s">
        <v>115</v>
      </c>
      <c r="C193" s="36" t="n">
        <v>39</v>
      </c>
      <c r="D193" s="36" t="n">
        <v>37</v>
      </c>
      <c r="E193" s="36" t="n">
        <v>134</v>
      </c>
      <c r="F193" s="22" t="n">
        <f aca="false">C193-D193</f>
        <v>2</v>
      </c>
      <c r="G193" s="18" t="n">
        <f aca="false">IF(OR(E193="",E193=0),"",D193/E193)</f>
        <v>0.276119402985075</v>
      </c>
      <c r="H193" s="22" t="n">
        <f aca="false">IF(A193&lt;2011,"",SUMIFS($D$5:$D$400,$B$5:$B$400,B193,$A$5:$A$400,"&gt;="&amp;(A193-2),$A$5:$A$400,"&lt;="&amp;A193))</f>
        <v>105</v>
      </c>
    </row>
    <row r="194" customFormat="false" ht="15" hidden="false" customHeight="true" outlineLevel="0" collapsed="false">
      <c r="A194" s="36" t="n">
        <v>2020</v>
      </c>
      <c r="B194" s="37" t="s">
        <v>146</v>
      </c>
      <c r="C194" s="36" t="n">
        <v>31</v>
      </c>
      <c r="D194" s="36" t="n">
        <v>13</v>
      </c>
      <c r="E194" s="36" t="n">
        <v>115</v>
      </c>
      <c r="F194" s="22" t="n">
        <f aca="false">C194-D194</f>
        <v>18</v>
      </c>
      <c r="G194" s="18" t="n">
        <f aca="false">IF(OR(E194="",E194=0),"",D194/E194)</f>
        <v>0.11304347826087</v>
      </c>
      <c r="H194" s="22" t="n">
        <f aca="false">IF(A194&lt;2011,"",SUMIFS($D$5:$D$400,$B$5:$B$400,B194,$A$5:$A$400,"&gt;="&amp;(A194-2),$A$5:$A$400,"&lt;="&amp;A194))</f>
        <v>44</v>
      </c>
    </row>
    <row r="195" customFormat="false" ht="15" hidden="false" customHeight="true" outlineLevel="0" collapsed="false">
      <c r="A195" s="36" t="n">
        <v>2020</v>
      </c>
      <c r="B195" s="37" t="s">
        <v>160</v>
      </c>
      <c r="C195" s="36" t="n">
        <v>27</v>
      </c>
      <c r="D195" s="36" t="n">
        <v>27</v>
      </c>
      <c r="E195" s="36" t="n">
        <v>149</v>
      </c>
      <c r="F195" s="22" t="n">
        <f aca="false">C195-D195</f>
        <v>0</v>
      </c>
      <c r="G195" s="18" t="n">
        <f aca="false">IF(OR(E195="",E195=0),"",D195/E195)</f>
        <v>0.181208053691275</v>
      </c>
      <c r="H195" s="22" t="n">
        <f aca="false">IF(A195&lt;2011,"",SUMIFS($D$5:$D$400,$B$5:$B$400,B195,$A$5:$A$400,"&gt;="&amp;(A195-2),$A$5:$A$400,"&lt;="&amp;A195))</f>
        <v>84</v>
      </c>
    </row>
    <row r="196" customFormat="false" ht="15" hidden="false" customHeight="true" outlineLevel="0" collapsed="false">
      <c r="A196" s="36" t="n">
        <v>2020</v>
      </c>
      <c r="B196" s="37" t="s">
        <v>178</v>
      </c>
      <c r="C196" s="36" t="n">
        <v>19</v>
      </c>
      <c r="D196" s="36" t="n">
        <v>19</v>
      </c>
      <c r="E196" s="36" t="n">
        <v>47</v>
      </c>
      <c r="F196" s="22" t="n">
        <f aca="false">C196-D196</f>
        <v>0</v>
      </c>
      <c r="G196" s="18" t="n">
        <f aca="false">IF(OR(E196="",E196=0),"",D196/E196)</f>
        <v>0.404255319148936</v>
      </c>
      <c r="H196" s="22" t="n">
        <f aca="false">IF(A196&lt;2011,"",SUMIFS($D$5:$D$400,$B$5:$B$400,B196,$A$5:$A$400,"&gt;="&amp;(A196-2),$A$5:$A$400,"&lt;="&amp;A196))</f>
        <v>46</v>
      </c>
    </row>
    <row r="197" customFormat="false" ht="15" hidden="false" customHeight="true" outlineLevel="0" collapsed="false">
      <c r="A197" s="36" t="n">
        <v>2020</v>
      </c>
      <c r="B197" s="37" t="s">
        <v>185</v>
      </c>
      <c r="C197" s="36" t="n">
        <v>12</v>
      </c>
      <c r="D197" s="36" t="n">
        <v>15</v>
      </c>
      <c r="E197" s="36" t="n">
        <v>62</v>
      </c>
      <c r="F197" s="22" t="n">
        <f aca="false">C197-D197</f>
        <v>-3</v>
      </c>
      <c r="G197" s="18" t="n">
        <f aca="false">IF(OR(E197="",E197=0),"",D197/E197)</f>
        <v>0.241935483870968</v>
      </c>
      <c r="H197" s="22" t="n">
        <f aca="false">IF(A197&lt;2011,"",SUMIFS($D$5:$D$400,$B$5:$B$400,B197,$A$5:$A$400,"&gt;="&amp;(A197-2),$A$5:$A$400,"&lt;="&amp;A197))</f>
        <v>39</v>
      </c>
    </row>
    <row r="198" customFormat="false" ht="15" hidden="false" customHeight="true" outlineLevel="0" collapsed="false">
      <c r="A198" s="36" t="n">
        <v>2020</v>
      </c>
      <c r="B198" s="37" t="s">
        <v>193</v>
      </c>
      <c r="C198" s="36" t="n">
        <v>6</v>
      </c>
      <c r="D198" s="36" t="n">
        <v>6</v>
      </c>
      <c r="E198" s="36" t="n">
        <v>36</v>
      </c>
      <c r="F198" s="22" t="n">
        <f aca="false">C198-D198</f>
        <v>0</v>
      </c>
      <c r="G198" s="18" t="n">
        <f aca="false">IF(OR(E198="",E198=0),"",D198/E198)</f>
        <v>0.166666666666667</v>
      </c>
      <c r="H198" s="22" t="n">
        <f aca="false">IF(A198&lt;2011,"",SUMIFS($D$5:$D$400,$B$5:$B$400,B198,$A$5:$A$400,"&gt;="&amp;(A198-2),$A$5:$A$400,"&lt;="&amp;A198))</f>
        <v>23</v>
      </c>
    </row>
    <row r="199" customFormat="false" ht="15" hidden="false" customHeight="true" outlineLevel="0" collapsed="false">
      <c r="A199" s="36" t="n">
        <v>2020</v>
      </c>
      <c r="B199" s="37" t="s">
        <v>200</v>
      </c>
      <c r="C199" s="36" t="n">
        <v>11</v>
      </c>
      <c r="D199" s="36" t="n">
        <v>6</v>
      </c>
      <c r="E199" s="36" t="n">
        <v>21</v>
      </c>
      <c r="F199" s="22" t="n">
        <f aca="false">C199-D199</f>
        <v>5</v>
      </c>
      <c r="G199" s="18" t="n">
        <f aca="false">IF(OR(E199="",E199=0),"",D199/E199)</f>
        <v>0.285714285714286</v>
      </c>
      <c r="H199" s="22" t="n">
        <f aca="false">IF(A199&lt;2011,"",SUMIFS($D$5:$D$400,$B$5:$B$400,B199,$A$5:$A$400,"&gt;="&amp;(A199-2),$A$5:$A$400,"&lt;="&amp;A199))</f>
        <v>12</v>
      </c>
    </row>
    <row r="200" customFormat="false" ht="15" hidden="false" customHeight="true" outlineLevel="0" collapsed="false">
      <c r="A200" s="36" t="n">
        <v>2020</v>
      </c>
      <c r="B200" s="37" t="s">
        <v>202</v>
      </c>
      <c r="C200" s="36" t="n">
        <v>156</v>
      </c>
      <c r="D200" s="36" t="n">
        <v>126</v>
      </c>
      <c r="E200" s="36" t="n">
        <v>687</v>
      </c>
      <c r="F200" s="22" t="n">
        <f aca="false">C200-D200</f>
        <v>30</v>
      </c>
      <c r="G200" s="18" t="n">
        <f aca="false">IF(OR(E200="",E200=0),"",D200/E200)</f>
        <v>0.183406113537118</v>
      </c>
      <c r="H200" s="22" t="n">
        <f aca="false">IF(A200&lt;2011,"",SUMIFS($D$5:$D$400,$B$5:$B$400,B200,$A$5:$A$400,"&gt;="&amp;(A200-2),$A$5:$A$400,"&lt;="&amp;A200))</f>
        <v>335</v>
      </c>
    </row>
    <row r="201" customFormat="false" ht="15" hidden="false" customHeight="true" outlineLevel="0" collapsed="false">
      <c r="A201" s="36" t="n">
        <v>2020</v>
      </c>
      <c r="B201" s="37" t="s">
        <v>265</v>
      </c>
      <c r="C201" s="36" t="n">
        <v>12</v>
      </c>
      <c r="D201" s="36" t="n">
        <v>15</v>
      </c>
      <c r="E201" s="36" t="n">
        <v>51</v>
      </c>
      <c r="F201" s="22" t="n">
        <f aca="false">C201-D201</f>
        <v>-3</v>
      </c>
      <c r="G201" s="18" t="n">
        <f aca="false">IF(OR(E201="",E201=0),"",D201/E201)</f>
        <v>0.294117647058824</v>
      </c>
      <c r="H201" s="22" t="n">
        <f aca="false">IF(A201&lt;2011,"",SUMIFS($D$5:$D$400,$B$5:$B$400,B201,$A$5:$A$400,"&gt;="&amp;(A201-2),$A$5:$A$400,"&lt;="&amp;A201))</f>
        <v>40</v>
      </c>
    </row>
    <row r="202" customFormat="false" ht="15" hidden="false" customHeight="true" outlineLevel="0" collapsed="false">
      <c r="A202" s="36" t="n">
        <v>2020</v>
      </c>
      <c r="B202" s="37" t="s">
        <v>288</v>
      </c>
      <c r="C202" s="36" t="n">
        <v>20</v>
      </c>
      <c r="D202" s="36" t="n">
        <v>17</v>
      </c>
      <c r="E202" s="36" t="n">
        <v>62</v>
      </c>
      <c r="F202" s="22" t="n">
        <f aca="false">C202-D202</f>
        <v>3</v>
      </c>
      <c r="G202" s="18" t="n">
        <f aca="false">IF(OR(E202="",E202=0),"",D202/E202)</f>
        <v>0.274193548387097</v>
      </c>
      <c r="H202" s="22" t="n">
        <f aca="false">IF(A202&lt;2011,"",SUMIFS($D$5:$D$400,$B$5:$B$400,B202,$A$5:$A$400,"&gt;="&amp;(A202-2),$A$5:$A$400,"&lt;="&amp;A202))</f>
        <v>64</v>
      </c>
    </row>
    <row r="203" customFormat="false" ht="15" hidden="false" customHeight="true" outlineLevel="0" collapsed="false">
      <c r="A203" s="36" t="n">
        <v>2020</v>
      </c>
      <c r="B203" s="37" t="s">
        <v>319</v>
      </c>
      <c r="C203" s="36" t="n">
        <v>13</v>
      </c>
      <c r="D203" s="36" t="n">
        <v>17</v>
      </c>
      <c r="E203" s="36" t="n">
        <v>27</v>
      </c>
      <c r="F203" s="22" t="n">
        <f aca="false">C203-D203</f>
        <v>-4</v>
      </c>
      <c r="G203" s="18" t="n">
        <f aca="false">IF(OR(E203="",E203=0),"",D203/E203)</f>
        <v>0.62962962962963</v>
      </c>
      <c r="H203" s="22" t="n">
        <f aca="false">IF(A203&lt;2011,"",SUMIFS($D$5:$D$400,$B$5:$B$400,B203,$A$5:$A$400,"&gt;="&amp;(A203-2),$A$5:$A$400,"&lt;="&amp;A203))</f>
        <v>55</v>
      </c>
    </row>
    <row r="204" customFormat="false" ht="15" hidden="false" customHeight="true" outlineLevel="0" collapsed="false">
      <c r="A204" s="36" t="n">
        <v>2020</v>
      </c>
      <c r="B204" s="37" t="s">
        <v>364</v>
      </c>
      <c r="C204" s="36" t="n">
        <v>17</v>
      </c>
      <c r="D204" s="36" t="n">
        <v>22</v>
      </c>
      <c r="E204" s="36" t="n">
        <v>73</v>
      </c>
      <c r="F204" s="22" t="n">
        <f aca="false">C204-D204</f>
        <v>-5</v>
      </c>
      <c r="G204" s="18" t="n">
        <f aca="false">IF(OR(E204="",E204=0),"",D204/E204)</f>
        <v>0.301369863013699</v>
      </c>
      <c r="H204" s="22" t="n">
        <f aca="false">IF(A204&lt;2011,"",SUMIFS($D$5:$D$400,$B$5:$B$400,B204,$A$5:$A$400,"&gt;="&amp;(A204-2),$A$5:$A$400,"&lt;="&amp;A204))</f>
        <v>57</v>
      </c>
    </row>
    <row r="205" customFormat="false" ht="15" hidden="false" customHeight="true" outlineLevel="0" collapsed="false">
      <c r="A205" s="36" t="n">
        <v>2020</v>
      </c>
      <c r="B205" s="37" t="s">
        <v>409</v>
      </c>
      <c r="C205" s="36" t="n">
        <v>32</v>
      </c>
      <c r="D205" s="36" t="n">
        <v>25</v>
      </c>
      <c r="E205" s="36" t="n">
        <v>100</v>
      </c>
      <c r="F205" s="22" t="n">
        <f aca="false">C205-D205</f>
        <v>7</v>
      </c>
      <c r="G205" s="18" t="n">
        <f aca="false">IF(OR(E205="",E205=0),"",D205/E205)</f>
        <v>0.25</v>
      </c>
      <c r="H205" s="22" t="n">
        <f aca="false">IF(A205&lt;2011,"",SUMIFS($D$5:$D$400,$B$5:$B$400,B205,$A$5:$A$400,"&gt;="&amp;(A205-2),$A$5:$A$400,"&lt;="&amp;A205))</f>
        <v>70</v>
      </c>
    </row>
    <row r="206" customFormat="false" ht="15" hidden="false" customHeight="true" outlineLevel="0" collapsed="false">
      <c r="A206" s="36" t="n">
        <v>2020</v>
      </c>
      <c r="B206" s="37" t="s">
        <v>446</v>
      </c>
      <c r="C206" s="36" t="n">
        <v>7</v>
      </c>
      <c r="D206" s="36" t="n">
        <v>1</v>
      </c>
      <c r="E206" s="36" t="n">
        <v>32</v>
      </c>
      <c r="F206" s="22" t="n">
        <f aca="false">C206-D206</f>
        <v>6</v>
      </c>
      <c r="G206" s="18" t="n">
        <f aca="false">IF(OR(E206="",E206=0),"",D206/E206)</f>
        <v>0.03125</v>
      </c>
      <c r="H206" s="22" t="n">
        <f aca="false">IF(A206&lt;2011,"",SUMIFS($D$5:$D$400,$B$5:$B$400,B206,$A$5:$A$400,"&gt;="&amp;(A206-2),$A$5:$A$400,"&lt;="&amp;A206))</f>
        <v>9</v>
      </c>
    </row>
    <row r="207" customFormat="false" ht="15" hidden="false" customHeight="true" outlineLevel="0" collapsed="false">
      <c r="A207" s="36" t="n">
        <v>2020</v>
      </c>
      <c r="B207" s="37" t="s">
        <v>451</v>
      </c>
      <c r="C207" s="36" t="n">
        <v>19</v>
      </c>
      <c r="D207" s="36" t="n">
        <v>10</v>
      </c>
      <c r="E207" s="36" t="n">
        <v>54</v>
      </c>
      <c r="F207" s="22" t="n">
        <f aca="false">C207-D207</f>
        <v>9</v>
      </c>
      <c r="G207" s="18" t="n">
        <f aca="false">IF(OR(E207="",E207=0),"",D207/E207)</f>
        <v>0.185185185185185</v>
      </c>
      <c r="H207" s="22" t="n">
        <f aca="false">IF(A207&lt;2011,"",SUMIFS($D$5:$D$400,$B$5:$B$400,B207,$A$5:$A$400,"&gt;="&amp;(A207-2),$A$5:$A$400,"&lt;="&amp;A207))</f>
        <v>28</v>
      </c>
    </row>
    <row r="208" customFormat="false" ht="15" hidden="false" customHeight="true" outlineLevel="0" collapsed="false">
      <c r="A208" s="36" t="n">
        <v>2020</v>
      </c>
      <c r="B208" s="37" t="s">
        <v>487</v>
      </c>
      <c r="C208" s="36" t="n">
        <v>14</v>
      </c>
      <c r="D208" s="36" t="n">
        <v>20</v>
      </c>
      <c r="E208" s="36" t="n">
        <v>76</v>
      </c>
      <c r="F208" s="22" t="n">
        <f aca="false">C208-D208</f>
        <v>-6</v>
      </c>
      <c r="G208" s="18" t="n">
        <f aca="false">IF(OR(E208="",E208=0),"",D208/E208)</f>
        <v>0.263157894736842</v>
      </c>
      <c r="H208" s="22" t="n">
        <f aca="false">IF(A208&lt;2011,"",SUMIFS($D$5:$D$400,$B$5:$B$400,B208,$A$5:$A$400,"&gt;="&amp;(A208-2),$A$5:$A$400,"&lt;="&amp;A208))</f>
        <v>53</v>
      </c>
    </row>
    <row r="209" customFormat="false" ht="15" hidden="false" customHeight="true" outlineLevel="0" collapsed="false">
      <c r="A209" s="36" t="n">
        <v>2021</v>
      </c>
      <c r="B209" s="37" t="s">
        <v>63</v>
      </c>
      <c r="C209" s="36" t="n">
        <v>125</v>
      </c>
      <c r="D209" s="36" t="n">
        <v>94</v>
      </c>
      <c r="E209" s="36" t="n">
        <v>475</v>
      </c>
      <c r="F209" s="22" t="n">
        <f aca="false">C209-D209</f>
        <v>31</v>
      </c>
      <c r="G209" s="18" t="n">
        <f aca="false">IF(OR(E209="",E209=0),"",D209/E209)</f>
        <v>0.197894736842105</v>
      </c>
      <c r="H209" s="22" t="n">
        <f aca="false">IF(A209&lt;2011,"",SUMIFS($D$5:$D$400,$B$5:$B$400,B209,$A$5:$A$400,"&gt;="&amp;(A209-2),$A$5:$A$400,"&lt;="&amp;A209))</f>
        <v>265</v>
      </c>
    </row>
    <row r="210" customFormat="false" ht="15" hidden="false" customHeight="true" outlineLevel="0" collapsed="false">
      <c r="A210" s="36" t="n">
        <v>2021</v>
      </c>
      <c r="B210" s="37" t="s">
        <v>115</v>
      </c>
      <c r="C210" s="36" t="n">
        <v>35</v>
      </c>
      <c r="D210" s="36" t="n">
        <v>24</v>
      </c>
      <c r="E210" s="36" t="n">
        <v>128</v>
      </c>
      <c r="F210" s="22" t="n">
        <f aca="false">C210-D210</f>
        <v>11</v>
      </c>
      <c r="G210" s="18" t="n">
        <f aca="false">IF(OR(E210="",E210=0),"",D210/E210)</f>
        <v>0.1875</v>
      </c>
      <c r="H210" s="22" t="n">
        <f aca="false">IF(A210&lt;2011,"",SUMIFS($D$5:$D$400,$B$5:$B$400,B210,$A$5:$A$400,"&gt;="&amp;(A210-2),$A$5:$A$400,"&lt;="&amp;A210))</f>
        <v>86</v>
      </c>
    </row>
    <row r="211" customFormat="false" ht="15" hidden="false" customHeight="true" outlineLevel="0" collapsed="false">
      <c r="A211" s="36" t="n">
        <v>2021</v>
      </c>
      <c r="B211" s="37" t="s">
        <v>146</v>
      </c>
      <c r="C211" s="36" t="n">
        <v>35</v>
      </c>
      <c r="D211" s="36" t="n">
        <v>13</v>
      </c>
      <c r="E211" s="36" t="n">
        <v>112</v>
      </c>
      <c r="F211" s="22" t="n">
        <f aca="false">C211-D211</f>
        <v>22</v>
      </c>
      <c r="G211" s="18" t="n">
        <f aca="false">IF(OR(E211="",E211=0),"",D211/E211)</f>
        <v>0.116071428571429</v>
      </c>
      <c r="H211" s="22" t="n">
        <f aca="false">IF(A211&lt;2011,"",SUMIFS($D$5:$D$400,$B$5:$B$400,B211,$A$5:$A$400,"&gt;="&amp;(A211-2),$A$5:$A$400,"&lt;="&amp;A211))</f>
        <v>42</v>
      </c>
    </row>
    <row r="212" customFormat="false" ht="15" hidden="false" customHeight="true" outlineLevel="0" collapsed="false">
      <c r="A212" s="36" t="n">
        <v>2021</v>
      </c>
      <c r="B212" s="37" t="s">
        <v>160</v>
      </c>
      <c r="C212" s="36" t="n">
        <v>25</v>
      </c>
      <c r="D212" s="36" t="n">
        <v>16</v>
      </c>
      <c r="E212" s="36" t="n">
        <v>140</v>
      </c>
      <c r="F212" s="22" t="n">
        <f aca="false">C212-D212</f>
        <v>9</v>
      </c>
      <c r="G212" s="18" t="n">
        <f aca="false">IF(OR(E212="",E212=0),"",D212/E212)</f>
        <v>0.114285714285714</v>
      </c>
      <c r="H212" s="22" t="n">
        <f aca="false">IF(A212&lt;2011,"",SUMIFS($D$5:$D$400,$B$5:$B$400,B212,$A$5:$A$400,"&gt;="&amp;(A212-2),$A$5:$A$400,"&lt;="&amp;A212))</f>
        <v>73</v>
      </c>
    </row>
    <row r="213" customFormat="false" ht="15" hidden="false" customHeight="true" outlineLevel="0" collapsed="false">
      <c r="A213" s="36" t="n">
        <v>2021</v>
      </c>
      <c r="B213" s="37" t="s">
        <v>178</v>
      </c>
      <c r="C213" s="36" t="n">
        <v>14</v>
      </c>
      <c r="D213" s="36" t="n">
        <v>16</v>
      </c>
      <c r="E213" s="36" t="n">
        <v>43</v>
      </c>
      <c r="F213" s="22" t="n">
        <f aca="false">C213-D213</f>
        <v>-2</v>
      </c>
      <c r="G213" s="18" t="n">
        <f aca="false">IF(OR(E213="",E213=0),"",D213/E213)</f>
        <v>0.372093023255814</v>
      </c>
      <c r="H213" s="22" t="n">
        <f aca="false">IF(A213&lt;2011,"",SUMIFS($D$5:$D$400,$B$5:$B$400,B213,$A$5:$A$400,"&gt;="&amp;(A213-2),$A$5:$A$400,"&lt;="&amp;A213))</f>
        <v>51</v>
      </c>
    </row>
    <row r="214" customFormat="false" ht="15" hidden="false" customHeight="true" outlineLevel="0" collapsed="false">
      <c r="A214" s="36" t="n">
        <v>2021</v>
      </c>
      <c r="B214" s="37" t="s">
        <v>185</v>
      </c>
      <c r="C214" s="36" t="n">
        <v>17</v>
      </c>
      <c r="D214" s="36" t="n">
        <v>11</v>
      </c>
      <c r="E214" s="36" t="n">
        <v>59</v>
      </c>
      <c r="F214" s="22" t="n">
        <f aca="false">C214-D214</f>
        <v>6</v>
      </c>
      <c r="G214" s="18" t="n">
        <f aca="false">IF(OR(E214="",E214=0),"",D214/E214)</f>
        <v>0.186440677966102</v>
      </c>
      <c r="H214" s="22" t="n">
        <f aca="false">IF(A214&lt;2011,"",SUMIFS($D$5:$D$400,$B$5:$B$400,B214,$A$5:$A$400,"&gt;="&amp;(A214-2),$A$5:$A$400,"&lt;="&amp;A214))</f>
        <v>39</v>
      </c>
    </row>
    <row r="215" customFormat="false" ht="15" hidden="false" customHeight="true" outlineLevel="0" collapsed="false">
      <c r="A215" s="36" t="n">
        <v>2021</v>
      </c>
      <c r="B215" s="37" t="s">
        <v>193</v>
      </c>
      <c r="C215" s="36" t="n">
        <v>8</v>
      </c>
      <c r="D215" s="36" t="n">
        <v>7</v>
      </c>
      <c r="E215" s="36" t="n">
        <v>35</v>
      </c>
      <c r="F215" s="22" t="n">
        <f aca="false">C215-D215</f>
        <v>1</v>
      </c>
      <c r="G215" s="18" t="n">
        <f aca="false">IF(OR(E215="",E215=0),"",D215/E215)</f>
        <v>0.2</v>
      </c>
      <c r="H215" s="22" t="n">
        <f aca="false">IF(A215&lt;2011,"",SUMIFS($D$5:$D$400,$B$5:$B$400,B215,$A$5:$A$400,"&gt;="&amp;(A215-2),$A$5:$A$400,"&lt;="&amp;A215))</f>
        <v>23</v>
      </c>
    </row>
    <row r="216" customFormat="false" ht="15" hidden="false" customHeight="true" outlineLevel="0" collapsed="false">
      <c r="A216" s="36" t="n">
        <v>2021</v>
      </c>
      <c r="B216" s="37" t="s">
        <v>200</v>
      </c>
      <c r="C216" s="36" t="n">
        <v>3</v>
      </c>
      <c r="D216" s="36" t="n">
        <v>4</v>
      </c>
      <c r="E216" s="36" t="n">
        <v>22</v>
      </c>
      <c r="F216" s="22" t="n">
        <f aca="false">C216-D216</f>
        <v>-1</v>
      </c>
      <c r="G216" s="18" t="n">
        <f aca="false">IF(OR(E216="",E216=0),"",D216/E216)</f>
        <v>0.181818181818182</v>
      </c>
      <c r="H216" s="22" t="n">
        <f aca="false">IF(A216&lt;2011,"",SUMIFS($D$5:$D$400,$B$5:$B$400,B216,$A$5:$A$400,"&gt;="&amp;(A216-2),$A$5:$A$400,"&lt;="&amp;A216))</f>
        <v>16</v>
      </c>
    </row>
    <row r="217" customFormat="false" ht="15" hidden="false" customHeight="true" outlineLevel="0" collapsed="false">
      <c r="A217" s="36" t="n">
        <v>2021</v>
      </c>
      <c r="B217" s="37" t="s">
        <v>202</v>
      </c>
      <c r="C217" s="36" t="n">
        <v>144</v>
      </c>
      <c r="D217" s="36" t="n">
        <v>101</v>
      </c>
      <c r="E217" s="36" t="n">
        <v>672</v>
      </c>
      <c r="F217" s="22" t="n">
        <f aca="false">C217-D217</f>
        <v>43</v>
      </c>
      <c r="G217" s="18" t="n">
        <f aca="false">IF(OR(E217="",E217=0),"",D217/E217)</f>
        <v>0.150297619047619</v>
      </c>
      <c r="H217" s="22" t="n">
        <f aca="false">IF(A217&lt;2011,"",SUMIFS($D$5:$D$400,$B$5:$B$400,B217,$A$5:$A$400,"&gt;="&amp;(A217-2),$A$5:$A$400,"&lt;="&amp;A217))</f>
        <v>327</v>
      </c>
    </row>
    <row r="218" customFormat="false" ht="15" hidden="false" customHeight="true" outlineLevel="0" collapsed="false">
      <c r="A218" s="36" t="n">
        <v>2021</v>
      </c>
      <c r="B218" s="37" t="s">
        <v>265</v>
      </c>
      <c r="C218" s="36" t="n">
        <v>14</v>
      </c>
      <c r="D218" s="36" t="n">
        <v>6</v>
      </c>
      <c r="E218" s="36" t="n">
        <v>51</v>
      </c>
      <c r="F218" s="22" t="n">
        <f aca="false">C218-D218</f>
        <v>8</v>
      </c>
      <c r="G218" s="18" t="n">
        <f aca="false">IF(OR(E218="",E218=0),"",D218/E218)</f>
        <v>0.117647058823529</v>
      </c>
      <c r="H218" s="22" t="n">
        <f aca="false">IF(A218&lt;2011,"",SUMIFS($D$5:$D$400,$B$5:$B$400,B218,$A$5:$A$400,"&gt;="&amp;(A218-2),$A$5:$A$400,"&lt;="&amp;A218))</f>
        <v>27</v>
      </c>
    </row>
    <row r="219" customFormat="false" ht="15" hidden="false" customHeight="true" outlineLevel="0" collapsed="false">
      <c r="A219" s="36" t="n">
        <v>2021</v>
      </c>
      <c r="B219" s="37" t="s">
        <v>288</v>
      </c>
      <c r="C219" s="36" t="n">
        <v>20</v>
      </c>
      <c r="D219" s="36" t="n">
        <v>13</v>
      </c>
      <c r="E219" s="36" t="n">
        <v>67</v>
      </c>
      <c r="F219" s="22" t="n">
        <f aca="false">C219-D219</f>
        <v>7</v>
      </c>
      <c r="G219" s="18" t="n">
        <f aca="false">IF(OR(E219="",E219=0),"",D219/E219)</f>
        <v>0.194029850746269</v>
      </c>
      <c r="H219" s="22" t="n">
        <f aca="false">IF(A219&lt;2011,"",SUMIFS($D$5:$D$400,$B$5:$B$400,B219,$A$5:$A$400,"&gt;="&amp;(A219-2),$A$5:$A$400,"&lt;="&amp;A219))</f>
        <v>58</v>
      </c>
    </row>
    <row r="220" customFormat="false" ht="15" hidden="false" customHeight="true" outlineLevel="0" collapsed="false">
      <c r="A220" s="36" t="n">
        <v>2021</v>
      </c>
      <c r="B220" s="37" t="s">
        <v>319</v>
      </c>
      <c r="C220" s="36" t="n">
        <v>15</v>
      </c>
      <c r="D220" s="36" t="n">
        <v>11</v>
      </c>
      <c r="E220" s="36" t="n">
        <v>25</v>
      </c>
      <c r="F220" s="22" t="n">
        <f aca="false">C220-D220</f>
        <v>4</v>
      </c>
      <c r="G220" s="18" t="n">
        <f aca="false">IF(OR(E220="",E220=0),"",D220/E220)</f>
        <v>0.44</v>
      </c>
      <c r="H220" s="22" t="n">
        <f aca="false">IF(A220&lt;2011,"",SUMIFS($D$5:$D$400,$B$5:$B$400,B220,$A$5:$A$400,"&gt;="&amp;(A220-2),$A$5:$A$400,"&lt;="&amp;A220))</f>
        <v>48</v>
      </c>
    </row>
    <row r="221" customFormat="false" ht="15" hidden="false" customHeight="true" outlineLevel="0" collapsed="false">
      <c r="A221" s="36" t="n">
        <v>2021</v>
      </c>
      <c r="B221" s="37" t="s">
        <v>364</v>
      </c>
      <c r="C221" s="36" t="n">
        <v>19</v>
      </c>
      <c r="D221" s="36" t="n">
        <v>27</v>
      </c>
      <c r="E221" s="36" t="n">
        <v>73</v>
      </c>
      <c r="F221" s="22" t="n">
        <f aca="false">C221-D221</f>
        <v>-8</v>
      </c>
      <c r="G221" s="18" t="n">
        <f aca="false">IF(OR(E221="",E221=0),"",D221/E221)</f>
        <v>0.36986301369863</v>
      </c>
      <c r="H221" s="22" t="n">
        <f aca="false">IF(A221&lt;2011,"",SUMIFS($D$5:$D$400,$B$5:$B$400,B221,$A$5:$A$400,"&gt;="&amp;(A221-2),$A$5:$A$400,"&lt;="&amp;A221))</f>
        <v>70</v>
      </c>
    </row>
    <row r="222" customFormat="false" ht="15" hidden="false" customHeight="true" outlineLevel="0" collapsed="false">
      <c r="A222" s="36" t="n">
        <v>2021</v>
      </c>
      <c r="B222" s="37" t="s">
        <v>409</v>
      </c>
      <c r="C222" s="36" t="n">
        <v>22</v>
      </c>
      <c r="D222" s="36" t="n">
        <v>28</v>
      </c>
      <c r="E222" s="36" t="n">
        <v>98</v>
      </c>
      <c r="F222" s="22" t="n">
        <f aca="false">C222-D222</f>
        <v>-6</v>
      </c>
      <c r="G222" s="18" t="n">
        <f aca="false">IF(OR(E222="",E222=0),"",D222/E222)</f>
        <v>0.285714285714286</v>
      </c>
      <c r="H222" s="22" t="n">
        <f aca="false">IF(A222&lt;2011,"",SUMIFS($D$5:$D$400,$B$5:$B$400,B222,$A$5:$A$400,"&gt;="&amp;(A222-2),$A$5:$A$400,"&lt;="&amp;A222))</f>
        <v>73</v>
      </c>
    </row>
    <row r="223" customFormat="false" ht="15" hidden="false" customHeight="true" outlineLevel="0" collapsed="false">
      <c r="A223" s="36" t="n">
        <v>2021</v>
      </c>
      <c r="B223" s="37" t="s">
        <v>446</v>
      </c>
      <c r="C223" s="36" t="n">
        <v>3</v>
      </c>
      <c r="D223" s="36" t="n">
        <v>1</v>
      </c>
      <c r="E223" s="36" t="n">
        <v>34</v>
      </c>
      <c r="F223" s="22" t="n">
        <f aca="false">C223-D223</f>
        <v>2</v>
      </c>
      <c r="G223" s="18" t="n">
        <f aca="false">IF(OR(E223="",E223=0),"",D223/E223)</f>
        <v>0.0294117647058824</v>
      </c>
      <c r="H223" s="22" t="n">
        <f aca="false">IF(A223&lt;2011,"",SUMIFS($D$5:$D$400,$B$5:$B$400,B223,$A$5:$A$400,"&gt;="&amp;(A223-2),$A$5:$A$400,"&lt;="&amp;A223))</f>
        <v>7</v>
      </c>
    </row>
    <row r="224" customFormat="false" ht="15" hidden="false" customHeight="true" outlineLevel="0" collapsed="false">
      <c r="A224" s="36" t="n">
        <v>2021</v>
      </c>
      <c r="B224" s="37" t="s">
        <v>451</v>
      </c>
      <c r="C224" s="36" t="n">
        <v>4</v>
      </c>
      <c r="D224" s="36" t="n">
        <v>12</v>
      </c>
      <c r="E224" s="36" t="n">
        <v>56</v>
      </c>
      <c r="F224" s="22" t="n">
        <f aca="false">C224-D224</f>
        <v>-8</v>
      </c>
      <c r="G224" s="18" t="n">
        <f aca="false">IF(OR(E224="",E224=0),"",D224/E224)</f>
        <v>0.214285714285714</v>
      </c>
      <c r="H224" s="22" t="n">
        <f aca="false">IF(A224&lt;2011,"",SUMIFS($D$5:$D$400,$B$5:$B$400,B224,$A$5:$A$400,"&gt;="&amp;(A224-2),$A$5:$A$400,"&lt;="&amp;A224))</f>
        <v>29</v>
      </c>
    </row>
    <row r="225" customFormat="false" ht="15" hidden="false" customHeight="true" outlineLevel="0" collapsed="false">
      <c r="A225" s="36" t="n">
        <v>2021</v>
      </c>
      <c r="B225" s="37" t="s">
        <v>487</v>
      </c>
      <c r="C225" s="36" t="n">
        <v>7</v>
      </c>
      <c r="D225" s="36" t="n">
        <v>8</v>
      </c>
      <c r="E225" s="36" t="n">
        <v>68</v>
      </c>
      <c r="F225" s="22" t="n">
        <f aca="false">C225-D225</f>
        <v>-1</v>
      </c>
      <c r="G225" s="18" t="n">
        <f aca="false">IF(OR(E225="",E225=0),"",D225/E225)</f>
        <v>0.117647058823529</v>
      </c>
      <c r="H225" s="22" t="n">
        <f aca="false">IF(A225&lt;2011,"",SUMIFS($D$5:$D$400,$B$5:$B$400,B225,$A$5:$A$400,"&gt;="&amp;(A225-2),$A$5:$A$400,"&lt;="&amp;A225))</f>
        <v>44</v>
      </c>
    </row>
    <row r="226" customFormat="false" ht="15" hidden="false" customHeight="true" outlineLevel="0" collapsed="false">
      <c r="A226" s="36" t="n">
        <v>2022</v>
      </c>
      <c r="B226" s="37" t="s">
        <v>63</v>
      </c>
      <c r="C226" s="36" t="n">
        <v>116</v>
      </c>
      <c r="D226" s="36" t="n">
        <v>79</v>
      </c>
      <c r="E226" s="36" t="n">
        <v>455</v>
      </c>
      <c r="F226" s="22" t="n">
        <f aca="false">C226-D226</f>
        <v>37</v>
      </c>
      <c r="G226" s="18" t="n">
        <f aca="false">IF(OR(E226="",E226=0),"",D226/E226)</f>
        <v>0.173626373626374</v>
      </c>
      <c r="H226" s="22" t="n">
        <f aca="false">IF(A226&lt;2011,"",SUMIFS($D$5:$D$400,$B$5:$B$400,B226,$A$5:$A$400,"&gt;="&amp;(A226-2),$A$5:$A$400,"&lt;="&amp;A226))</f>
        <v>269</v>
      </c>
    </row>
    <row r="227" customFormat="false" ht="15" hidden="false" customHeight="true" outlineLevel="0" collapsed="false">
      <c r="A227" s="36" t="n">
        <v>2022</v>
      </c>
      <c r="B227" s="37" t="s">
        <v>115</v>
      </c>
      <c r="C227" s="36" t="n">
        <v>52</v>
      </c>
      <c r="D227" s="36" t="n">
        <v>28</v>
      </c>
      <c r="E227" s="36" t="n">
        <v>132</v>
      </c>
      <c r="F227" s="22" t="n">
        <f aca="false">C227-D227</f>
        <v>24</v>
      </c>
      <c r="G227" s="18" t="n">
        <f aca="false">IF(OR(E227="",E227=0),"",D227/E227)</f>
        <v>0.212121212121212</v>
      </c>
      <c r="H227" s="22" t="n">
        <f aca="false">IF(A227&lt;2011,"",SUMIFS($D$5:$D$400,$B$5:$B$400,B227,$A$5:$A$400,"&gt;="&amp;(A227-2),$A$5:$A$400,"&lt;="&amp;A227))</f>
        <v>89</v>
      </c>
    </row>
    <row r="228" customFormat="false" ht="15" hidden="false" customHeight="true" outlineLevel="0" collapsed="false">
      <c r="A228" s="36" t="n">
        <v>2022</v>
      </c>
      <c r="B228" s="37" t="s">
        <v>146</v>
      </c>
      <c r="C228" s="36" t="n">
        <v>27</v>
      </c>
      <c r="D228" s="36" t="n">
        <v>11</v>
      </c>
      <c r="E228" s="36" t="n">
        <v>114</v>
      </c>
      <c r="F228" s="22" t="n">
        <f aca="false">C228-D228</f>
        <v>16</v>
      </c>
      <c r="G228" s="18" t="n">
        <f aca="false">IF(OR(E228="",E228=0),"",D228/E228)</f>
        <v>0.0964912280701754</v>
      </c>
      <c r="H228" s="22" t="n">
        <f aca="false">IF(A228&lt;2011,"",SUMIFS($D$5:$D$400,$B$5:$B$400,B228,$A$5:$A$400,"&gt;="&amp;(A228-2),$A$5:$A$400,"&lt;="&amp;A228))</f>
        <v>37</v>
      </c>
    </row>
    <row r="229" customFormat="false" ht="15" hidden="false" customHeight="true" outlineLevel="0" collapsed="false">
      <c r="A229" s="36" t="n">
        <v>2022</v>
      </c>
      <c r="B229" s="37" t="s">
        <v>160</v>
      </c>
      <c r="C229" s="36" t="n">
        <v>47</v>
      </c>
      <c r="D229" s="36" t="n">
        <v>19</v>
      </c>
      <c r="E229" s="36" t="n">
        <v>137</v>
      </c>
      <c r="F229" s="22" t="n">
        <f aca="false">C229-D229</f>
        <v>28</v>
      </c>
      <c r="G229" s="18" t="n">
        <f aca="false">IF(OR(E229="",E229=0),"",D229/E229)</f>
        <v>0.138686131386861</v>
      </c>
      <c r="H229" s="22" t="n">
        <f aca="false">IF(A229&lt;2011,"",SUMIFS($D$5:$D$400,$B$5:$B$400,B229,$A$5:$A$400,"&gt;="&amp;(A229-2),$A$5:$A$400,"&lt;="&amp;A229))</f>
        <v>62</v>
      </c>
    </row>
    <row r="230" customFormat="false" ht="15" hidden="false" customHeight="true" outlineLevel="0" collapsed="false">
      <c r="A230" s="36" t="n">
        <v>2022</v>
      </c>
      <c r="B230" s="37" t="s">
        <v>178</v>
      </c>
      <c r="C230" s="36" t="n">
        <v>20</v>
      </c>
      <c r="D230" s="36" t="n">
        <v>12</v>
      </c>
      <c r="E230" s="36" t="n">
        <v>42</v>
      </c>
      <c r="F230" s="22" t="n">
        <f aca="false">C230-D230</f>
        <v>8</v>
      </c>
      <c r="G230" s="18" t="n">
        <f aca="false">IF(OR(E230="",E230=0),"",D230/E230)</f>
        <v>0.285714285714286</v>
      </c>
      <c r="H230" s="22" t="n">
        <f aca="false">IF(A230&lt;2011,"",SUMIFS($D$5:$D$400,$B$5:$B$400,B230,$A$5:$A$400,"&gt;="&amp;(A230-2),$A$5:$A$400,"&lt;="&amp;A230))</f>
        <v>47</v>
      </c>
    </row>
    <row r="231" customFormat="false" ht="15" hidden="false" customHeight="true" outlineLevel="0" collapsed="false">
      <c r="A231" s="36" t="n">
        <v>2022</v>
      </c>
      <c r="B231" s="37" t="s">
        <v>185</v>
      </c>
      <c r="C231" s="36" t="n">
        <v>8</v>
      </c>
      <c r="D231" s="36" t="n">
        <v>9</v>
      </c>
      <c r="E231" s="36" t="n">
        <v>59</v>
      </c>
      <c r="F231" s="22" t="n">
        <f aca="false">C231-D231</f>
        <v>-1</v>
      </c>
      <c r="G231" s="18" t="n">
        <f aca="false">IF(OR(E231="",E231=0),"",D231/E231)</f>
        <v>0.152542372881356</v>
      </c>
      <c r="H231" s="22" t="n">
        <f aca="false">IF(A231&lt;2011,"",SUMIFS($D$5:$D$400,$B$5:$B$400,B231,$A$5:$A$400,"&gt;="&amp;(A231-2),$A$5:$A$400,"&lt;="&amp;A231))</f>
        <v>35</v>
      </c>
    </row>
    <row r="232" customFormat="false" ht="15" hidden="false" customHeight="true" outlineLevel="0" collapsed="false">
      <c r="A232" s="36" t="n">
        <v>2022</v>
      </c>
      <c r="B232" s="37" t="s">
        <v>193</v>
      </c>
      <c r="C232" s="36" t="n">
        <v>4</v>
      </c>
      <c r="D232" s="36" t="n">
        <v>3</v>
      </c>
      <c r="E232" s="36" t="n">
        <v>32</v>
      </c>
      <c r="F232" s="22" t="n">
        <f aca="false">C232-D232</f>
        <v>1</v>
      </c>
      <c r="G232" s="18" t="n">
        <f aca="false">IF(OR(E232="",E232=0),"",D232/E232)</f>
        <v>0.09375</v>
      </c>
      <c r="H232" s="22" t="n">
        <f aca="false">IF(A232&lt;2011,"",SUMIFS($D$5:$D$400,$B$5:$B$400,B232,$A$5:$A$400,"&gt;="&amp;(A232-2),$A$5:$A$400,"&lt;="&amp;A232))</f>
        <v>16</v>
      </c>
    </row>
    <row r="233" customFormat="false" ht="15" hidden="false" customHeight="true" outlineLevel="0" collapsed="false">
      <c r="A233" s="36" t="n">
        <v>2022</v>
      </c>
      <c r="B233" s="37" t="s">
        <v>200</v>
      </c>
      <c r="C233" s="36" t="n">
        <v>4</v>
      </c>
      <c r="D233" s="36" t="n">
        <v>1</v>
      </c>
      <c r="E233" s="36" t="n">
        <v>22</v>
      </c>
      <c r="F233" s="22" t="n">
        <f aca="false">C233-D233</f>
        <v>3</v>
      </c>
      <c r="G233" s="18" t="n">
        <f aca="false">IF(OR(E233="",E233=0),"",D233/E233)</f>
        <v>0.0454545454545455</v>
      </c>
      <c r="H233" s="22" t="n">
        <f aca="false">IF(A233&lt;2011,"",SUMIFS($D$5:$D$400,$B$5:$B$400,B233,$A$5:$A$400,"&gt;="&amp;(A233-2),$A$5:$A$400,"&lt;="&amp;A233))</f>
        <v>11</v>
      </c>
    </row>
    <row r="234" customFormat="false" ht="15" hidden="false" customHeight="true" outlineLevel="0" collapsed="false">
      <c r="A234" s="36" t="n">
        <v>2022</v>
      </c>
      <c r="B234" s="37" t="s">
        <v>202</v>
      </c>
      <c r="C234" s="36" t="n">
        <v>167</v>
      </c>
      <c r="D234" s="36" t="n">
        <v>92</v>
      </c>
      <c r="E234" s="36" t="n">
        <v>657</v>
      </c>
      <c r="F234" s="22" t="n">
        <f aca="false">C234-D234</f>
        <v>75</v>
      </c>
      <c r="G234" s="18" t="n">
        <f aca="false">IF(OR(E234="",E234=0),"",D234/E234)</f>
        <v>0.140030441400304</v>
      </c>
      <c r="H234" s="22" t="n">
        <f aca="false">IF(A234&lt;2011,"",SUMIFS($D$5:$D$400,$B$5:$B$400,B234,$A$5:$A$400,"&gt;="&amp;(A234-2),$A$5:$A$400,"&lt;="&amp;A234))</f>
        <v>319</v>
      </c>
    </row>
    <row r="235" customFormat="false" ht="15" hidden="false" customHeight="true" outlineLevel="0" collapsed="false">
      <c r="A235" s="36" t="n">
        <v>2022</v>
      </c>
      <c r="B235" s="37" t="s">
        <v>265</v>
      </c>
      <c r="C235" s="36" t="n">
        <v>6</v>
      </c>
      <c r="D235" s="36" t="n">
        <v>11</v>
      </c>
      <c r="E235" s="36" t="n">
        <v>54</v>
      </c>
      <c r="F235" s="22" t="n">
        <f aca="false">C235-D235</f>
        <v>-5</v>
      </c>
      <c r="G235" s="18" t="n">
        <f aca="false">IF(OR(E235="",E235=0),"",D235/E235)</f>
        <v>0.203703703703704</v>
      </c>
      <c r="H235" s="22" t="n">
        <f aca="false">IF(A235&lt;2011,"",SUMIFS($D$5:$D$400,$B$5:$B$400,B235,$A$5:$A$400,"&gt;="&amp;(A235-2),$A$5:$A$400,"&lt;="&amp;A235))</f>
        <v>32</v>
      </c>
    </row>
    <row r="236" customFormat="false" ht="15" hidden="false" customHeight="true" outlineLevel="0" collapsed="false">
      <c r="A236" s="36" t="n">
        <v>2022</v>
      </c>
      <c r="B236" s="37" t="s">
        <v>288</v>
      </c>
      <c r="C236" s="36" t="n">
        <v>12</v>
      </c>
      <c r="D236" s="36" t="n">
        <v>13</v>
      </c>
      <c r="E236" s="36" t="n">
        <v>64</v>
      </c>
      <c r="F236" s="22" t="n">
        <f aca="false">C236-D236</f>
        <v>-1</v>
      </c>
      <c r="G236" s="18" t="n">
        <f aca="false">IF(OR(E236="",E236=0),"",D236/E236)</f>
        <v>0.203125</v>
      </c>
      <c r="H236" s="22" t="n">
        <f aca="false">IF(A236&lt;2011,"",SUMIFS($D$5:$D$400,$B$5:$B$400,B236,$A$5:$A$400,"&gt;="&amp;(A236-2),$A$5:$A$400,"&lt;="&amp;A236))</f>
        <v>43</v>
      </c>
    </row>
    <row r="237" customFormat="false" ht="15" hidden="false" customHeight="true" outlineLevel="0" collapsed="false">
      <c r="A237" s="36" t="n">
        <v>2022</v>
      </c>
      <c r="B237" s="37" t="s">
        <v>319</v>
      </c>
      <c r="C237" s="36" t="n">
        <v>9</v>
      </c>
      <c r="D237" s="36" t="n">
        <v>13</v>
      </c>
      <c r="E237" s="36" t="n">
        <v>26</v>
      </c>
      <c r="F237" s="22" t="n">
        <f aca="false">C237-D237</f>
        <v>-4</v>
      </c>
      <c r="G237" s="18" t="n">
        <f aca="false">IF(OR(E237="",E237=0),"",D237/E237)</f>
        <v>0.5</v>
      </c>
      <c r="H237" s="22" t="n">
        <f aca="false">IF(A237&lt;2011,"",SUMIFS($D$5:$D$400,$B$5:$B$400,B237,$A$5:$A$400,"&gt;="&amp;(A237-2),$A$5:$A$400,"&lt;="&amp;A237))</f>
        <v>41</v>
      </c>
    </row>
    <row r="238" customFormat="false" ht="15" hidden="false" customHeight="true" outlineLevel="0" collapsed="false">
      <c r="A238" s="36" t="n">
        <v>2022</v>
      </c>
      <c r="B238" s="37" t="s">
        <v>364</v>
      </c>
      <c r="C238" s="36" t="n">
        <v>16</v>
      </c>
      <c r="D238" s="36" t="n">
        <v>13</v>
      </c>
      <c r="E238" s="36" t="n">
        <v>71</v>
      </c>
      <c r="F238" s="22" t="n">
        <f aca="false">C238-D238</f>
        <v>3</v>
      </c>
      <c r="G238" s="18" t="n">
        <f aca="false">IF(OR(E238="",E238=0),"",D238/E238)</f>
        <v>0.183098591549296</v>
      </c>
      <c r="H238" s="22" t="n">
        <f aca="false">IF(A238&lt;2011,"",SUMIFS($D$5:$D$400,$B$5:$B$400,B238,$A$5:$A$400,"&gt;="&amp;(A238-2),$A$5:$A$400,"&lt;="&amp;A238))</f>
        <v>62</v>
      </c>
    </row>
    <row r="239" customFormat="false" ht="15" hidden="false" customHeight="true" outlineLevel="0" collapsed="false">
      <c r="A239" s="36" t="n">
        <v>2022</v>
      </c>
      <c r="B239" s="37" t="s">
        <v>409</v>
      </c>
      <c r="C239" s="36" t="n">
        <v>18</v>
      </c>
      <c r="D239" s="36" t="n">
        <v>24</v>
      </c>
      <c r="E239" s="36" t="n">
        <v>91</v>
      </c>
      <c r="F239" s="22" t="n">
        <f aca="false">C239-D239</f>
        <v>-6</v>
      </c>
      <c r="G239" s="18" t="n">
        <f aca="false">IF(OR(E239="",E239=0),"",D239/E239)</f>
        <v>0.263736263736264</v>
      </c>
      <c r="H239" s="22" t="n">
        <f aca="false">IF(A239&lt;2011,"",SUMIFS($D$5:$D$400,$B$5:$B$400,B239,$A$5:$A$400,"&gt;="&amp;(A239-2),$A$5:$A$400,"&lt;="&amp;A239))</f>
        <v>77</v>
      </c>
    </row>
    <row r="240" customFormat="false" ht="15" hidden="false" customHeight="true" outlineLevel="0" collapsed="false">
      <c r="A240" s="36" t="n">
        <v>2022</v>
      </c>
      <c r="B240" s="37" t="s">
        <v>446</v>
      </c>
      <c r="C240" s="36" t="n">
        <v>6</v>
      </c>
      <c r="D240" s="36" t="n">
        <v>1</v>
      </c>
      <c r="E240" s="36" t="n">
        <v>34</v>
      </c>
      <c r="F240" s="22" t="n">
        <f aca="false">C240-D240</f>
        <v>5</v>
      </c>
      <c r="G240" s="18" t="n">
        <f aca="false">IF(OR(E240="",E240=0),"",D240/E240)</f>
        <v>0.0294117647058824</v>
      </c>
      <c r="H240" s="22" t="n">
        <f aca="false">IF(A240&lt;2011,"",SUMIFS($D$5:$D$400,$B$5:$B$400,B240,$A$5:$A$400,"&gt;="&amp;(A240-2),$A$5:$A$400,"&lt;="&amp;A240))</f>
        <v>3</v>
      </c>
    </row>
    <row r="241" customFormat="false" ht="15" hidden="false" customHeight="true" outlineLevel="0" collapsed="false">
      <c r="A241" s="36" t="n">
        <v>2022</v>
      </c>
      <c r="B241" s="37" t="s">
        <v>451</v>
      </c>
      <c r="C241" s="36" t="n">
        <v>13</v>
      </c>
      <c r="D241" s="36" t="n">
        <v>9</v>
      </c>
      <c r="E241" s="36" t="n">
        <v>56</v>
      </c>
      <c r="F241" s="22" t="n">
        <f aca="false">C241-D241</f>
        <v>4</v>
      </c>
      <c r="G241" s="18" t="n">
        <f aca="false">IF(OR(E241="",E241=0),"",D241/E241)</f>
        <v>0.160714285714286</v>
      </c>
      <c r="H241" s="22" t="n">
        <f aca="false">IF(A241&lt;2011,"",SUMIFS($D$5:$D$400,$B$5:$B$400,B241,$A$5:$A$400,"&gt;="&amp;(A241-2),$A$5:$A$400,"&lt;="&amp;A241))</f>
        <v>31</v>
      </c>
    </row>
    <row r="242" customFormat="false" ht="15" hidden="false" customHeight="true" outlineLevel="0" collapsed="false">
      <c r="A242" s="36" t="n">
        <v>2022</v>
      </c>
      <c r="B242" s="37" t="s">
        <v>487</v>
      </c>
      <c r="C242" s="36" t="n">
        <v>15</v>
      </c>
      <c r="D242" s="36" t="n">
        <v>10</v>
      </c>
      <c r="E242" s="36" t="n">
        <v>65</v>
      </c>
      <c r="F242" s="22" t="n">
        <f aca="false">C242-D242</f>
        <v>5</v>
      </c>
      <c r="G242" s="18" t="n">
        <f aca="false">IF(OR(E242="",E242=0),"",D242/E242)</f>
        <v>0.153846153846154</v>
      </c>
      <c r="H242" s="22" t="n">
        <f aca="false">IF(A242&lt;2011,"",SUMIFS($D$5:$D$400,$B$5:$B$400,B242,$A$5:$A$400,"&gt;="&amp;(A242-2),$A$5:$A$400,"&lt;="&amp;A242))</f>
        <v>38</v>
      </c>
    </row>
    <row r="243" customFormat="false" ht="15" hidden="false" customHeight="true" outlineLevel="0" collapsed="false">
      <c r="A243" s="36" t="n">
        <v>2023</v>
      </c>
      <c r="B243" s="37" t="s">
        <v>63</v>
      </c>
      <c r="C243" s="36" t="n">
        <v>88</v>
      </c>
      <c r="D243" s="36" t="n">
        <v>66</v>
      </c>
      <c r="E243" s="36" t="n">
        <v>456</v>
      </c>
      <c r="F243" s="22" t="n">
        <f aca="false">C243-D243</f>
        <v>22</v>
      </c>
      <c r="G243" s="18" t="n">
        <f aca="false">IF(OR(E243="",E243=0),"",D243/E243)</f>
        <v>0.144736842105263</v>
      </c>
      <c r="H243" s="22" t="n">
        <f aca="false">IF(A243&lt;2011,"",SUMIFS($D$5:$D$400,$B$5:$B$400,B243,$A$5:$A$400,"&gt;="&amp;(A243-2),$A$5:$A$400,"&lt;="&amp;A243))</f>
        <v>239</v>
      </c>
    </row>
    <row r="244" customFormat="false" ht="15" hidden="false" customHeight="true" outlineLevel="0" collapsed="false">
      <c r="A244" s="36" t="n">
        <v>2023</v>
      </c>
      <c r="B244" s="37" t="s">
        <v>115</v>
      </c>
      <c r="C244" s="36" t="n">
        <v>41</v>
      </c>
      <c r="D244" s="36" t="n">
        <v>22</v>
      </c>
      <c r="E244" s="36" t="n">
        <v>135</v>
      </c>
      <c r="F244" s="22" t="n">
        <f aca="false">C244-D244</f>
        <v>19</v>
      </c>
      <c r="G244" s="18" t="n">
        <f aca="false">IF(OR(E244="",E244=0),"",D244/E244)</f>
        <v>0.162962962962963</v>
      </c>
      <c r="H244" s="22" t="n">
        <f aca="false">IF(A244&lt;2011,"",SUMIFS($D$5:$D$400,$B$5:$B$400,B244,$A$5:$A$400,"&gt;="&amp;(A244-2),$A$5:$A$400,"&lt;="&amp;A244))</f>
        <v>74</v>
      </c>
    </row>
    <row r="245" customFormat="false" ht="15" hidden="false" customHeight="true" outlineLevel="0" collapsed="false">
      <c r="A245" s="36" t="n">
        <v>2023</v>
      </c>
      <c r="B245" s="37" t="s">
        <v>146</v>
      </c>
      <c r="C245" s="36" t="n">
        <v>24</v>
      </c>
      <c r="D245" s="36" t="n">
        <v>14</v>
      </c>
      <c r="E245" s="36" t="n">
        <v>115</v>
      </c>
      <c r="F245" s="22" t="n">
        <f aca="false">C245-D245</f>
        <v>10</v>
      </c>
      <c r="G245" s="18" t="n">
        <f aca="false">IF(OR(E245="",E245=0),"",D245/E245)</f>
        <v>0.121739130434783</v>
      </c>
      <c r="H245" s="22" t="n">
        <f aca="false">IF(A245&lt;2011,"",SUMIFS($D$5:$D$400,$B$5:$B$400,B245,$A$5:$A$400,"&gt;="&amp;(A245-2),$A$5:$A$400,"&lt;="&amp;A245))</f>
        <v>38</v>
      </c>
    </row>
    <row r="246" customFormat="false" ht="15" hidden="false" customHeight="true" outlineLevel="0" collapsed="false">
      <c r="A246" s="36" t="n">
        <v>2023</v>
      </c>
      <c r="B246" s="37" t="s">
        <v>160</v>
      </c>
      <c r="C246" s="36" t="n">
        <v>37</v>
      </c>
      <c r="D246" s="36" t="n">
        <v>24</v>
      </c>
      <c r="E246" s="36" t="n">
        <v>141</v>
      </c>
      <c r="F246" s="22" t="n">
        <f aca="false">C246-D246</f>
        <v>13</v>
      </c>
      <c r="G246" s="18" t="n">
        <f aca="false">IF(OR(E246="",E246=0),"",D246/E246)</f>
        <v>0.170212765957447</v>
      </c>
      <c r="H246" s="22" t="n">
        <f aca="false">IF(A246&lt;2011,"",SUMIFS($D$5:$D$400,$B$5:$B$400,B246,$A$5:$A$400,"&gt;="&amp;(A246-2),$A$5:$A$400,"&lt;="&amp;A246))</f>
        <v>59</v>
      </c>
    </row>
    <row r="247" customFormat="false" ht="15" hidden="false" customHeight="true" outlineLevel="0" collapsed="false">
      <c r="A247" s="36" t="n">
        <v>2023</v>
      </c>
      <c r="B247" s="37" t="s">
        <v>178</v>
      </c>
      <c r="C247" s="36" t="n">
        <v>13</v>
      </c>
      <c r="D247" s="36" t="n">
        <v>9</v>
      </c>
      <c r="E247" s="36" t="n">
        <v>41</v>
      </c>
      <c r="F247" s="22" t="n">
        <f aca="false">C247-D247</f>
        <v>4</v>
      </c>
      <c r="G247" s="18" t="n">
        <f aca="false">IF(OR(E247="",E247=0),"",D247/E247)</f>
        <v>0.219512195121951</v>
      </c>
      <c r="H247" s="22" t="n">
        <f aca="false">IF(A247&lt;2011,"",SUMIFS($D$5:$D$400,$B$5:$B$400,B247,$A$5:$A$400,"&gt;="&amp;(A247-2),$A$5:$A$400,"&lt;="&amp;A247))</f>
        <v>37</v>
      </c>
    </row>
    <row r="248" customFormat="false" ht="15" hidden="false" customHeight="true" outlineLevel="0" collapsed="false">
      <c r="A248" s="36" t="n">
        <v>2023</v>
      </c>
      <c r="B248" s="37" t="s">
        <v>185</v>
      </c>
      <c r="C248" s="36" t="n">
        <v>6</v>
      </c>
      <c r="D248" s="36" t="n">
        <v>13</v>
      </c>
      <c r="E248" s="36" t="n">
        <v>58</v>
      </c>
      <c r="F248" s="22" t="n">
        <f aca="false">C248-D248</f>
        <v>-7</v>
      </c>
      <c r="G248" s="18" t="n">
        <f aca="false">IF(OR(E248="",E248=0),"",D248/E248)</f>
        <v>0.224137931034483</v>
      </c>
      <c r="H248" s="22" t="n">
        <f aca="false">IF(A248&lt;2011,"",SUMIFS($D$5:$D$400,$B$5:$B$400,B248,$A$5:$A$400,"&gt;="&amp;(A248-2),$A$5:$A$400,"&lt;="&amp;A248))</f>
        <v>33</v>
      </c>
    </row>
    <row r="249" customFormat="false" ht="15" hidden="false" customHeight="true" outlineLevel="0" collapsed="false">
      <c r="A249" s="36" t="n">
        <v>2023</v>
      </c>
      <c r="B249" s="37" t="s">
        <v>193</v>
      </c>
      <c r="C249" s="36" t="n">
        <v>9</v>
      </c>
      <c r="D249" s="36" t="n">
        <v>4</v>
      </c>
      <c r="E249" s="36" t="n">
        <v>32</v>
      </c>
      <c r="F249" s="22" t="n">
        <f aca="false">C249-D249</f>
        <v>5</v>
      </c>
      <c r="G249" s="18" t="n">
        <f aca="false">IF(OR(E249="",E249=0),"",D249/E249)</f>
        <v>0.125</v>
      </c>
      <c r="H249" s="22" t="n">
        <f aca="false">IF(A249&lt;2011,"",SUMIFS($D$5:$D$400,$B$5:$B$400,B249,$A$5:$A$400,"&gt;="&amp;(A249-2),$A$5:$A$400,"&lt;="&amp;A249))</f>
        <v>14</v>
      </c>
    </row>
    <row r="250" customFormat="false" ht="15" hidden="false" customHeight="true" outlineLevel="0" collapsed="false">
      <c r="A250" s="36" t="n">
        <v>2023</v>
      </c>
      <c r="B250" s="37" t="s">
        <v>200</v>
      </c>
      <c r="C250" s="36" t="n">
        <v>9</v>
      </c>
      <c r="D250" s="36" t="n">
        <v>4</v>
      </c>
      <c r="E250" s="36" t="n">
        <v>22</v>
      </c>
      <c r="F250" s="22" t="n">
        <f aca="false">C250-D250</f>
        <v>5</v>
      </c>
      <c r="G250" s="18" t="n">
        <f aca="false">IF(OR(E250="",E250=0),"",D250/E250)</f>
        <v>0.181818181818182</v>
      </c>
      <c r="H250" s="22" t="n">
        <f aca="false">IF(A250&lt;2011,"",SUMIFS($D$5:$D$400,$B$5:$B$400,B250,$A$5:$A$400,"&gt;="&amp;(A250-2),$A$5:$A$400,"&lt;="&amp;A250))</f>
        <v>9</v>
      </c>
    </row>
    <row r="251" customFormat="false" ht="15" hidden="false" customHeight="true" outlineLevel="0" collapsed="false">
      <c r="A251" s="36" t="n">
        <v>2023</v>
      </c>
      <c r="B251" s="37" t="s">
        <v>202</v>
      </c>
      <c r="C251" s="36" t="n">
        <v>132</v>
      </c>
      <c r="D251" s="36" t="n">
        <v>87</v>
      </c>
      <c r="E251" s="36" t="n">
        <v>668</v>
      </c>
      <c r="F251" s="22" t="n">
        <f aca="false">C251-D251</f>
        <v>45</v>
      </c>
      <c r="G251" s="18" t="n">
        <f aca="false">IF(OR(E251="",E251=0),"",D251/E251)</f>
        <v>0.130239520958084</v>
      </c>
      <c r="H251" s="22" t="n">
        <f aca="false">IF(A251&lt;2011,"",SUMIFS($D$5:$D$400,$B$5:$B$400,B251,$A$5:$A$400,"&gt;="&amp;(A251-2),$A$5:$A$400,"&lt;="&amp;A251))</f>
        <v>280</v>
      </c>
    </row>
    <row r="252" customFormat="false" ht="15" hidden="false" customHeight="true" outlineLevel="0" collapsed="false">
      <c r="A252" s="36" t="n">
        <v>2023</v>
      </c>
      <c r="B252" s="37" t="s">
        <v>265</v>
      </c>
      <c r="C252" s="36" t="n">
        <v>10</v>
      </c>
      <c r="D252" s="36" t="n">
        <v>5</v>
      </c>
      <c r="E252" s="36" t="n">
        <v>54</v>
      </c>
      <c r="F252" s="22" t="n">
        <f aca="false">C252-D252</f>
        <v>5</v>
      </c>
      <c r="G252" s="18" t="n">
        <f aca="false">IF(OR(E252="",E252=0),"",D252/E252)</f>
        <v>0.0925925925925926</v>
      </c>
      <c r="H252" s="22" t="n">
        <f aca="false">IF(A252&lt;2011,"",SUMIFS($D$5:$D$400,$B$5:$B$400,B252,$A$5:$A$400,"&gt;="&amp;(A252-2),$A$5:$A$400,"&lt;="&amp;A252))</f>
        <v>22</v>
      </c>
    </row>
    <row r="253" customFormat="false" ht="15" hidden="false" customHeight="true" outlineLevel="0" collapsed="false">
      <c r="A253" s="36" t="n">
        <v>2023</v>
      </c>
      <c r="B253" s="37" t="s">
        <v>288</v>
      </c>
      <c r="C253" s="36" t="n">
        <v>12</v>
      </c>
      <c r="D253" s="36" t="n">
        <v>13</v>
      </c>
      <c r="E253" s="36" t="n">
        <v>66</v>
      </c>
      <c r="F253" s="22" t="n">
        <f aca="false">C253-D253</f>
        <v>-1</v>
      </c>
      <c r="G253" s="18" t="n">
        <f aca="false">IF(OR(E253="",E253=0),"",D253/E253)</f>
        <v>0.196969696969697</v>
      </c>
      <c r="H253" s="22" t="n">
        <f aca="false">IF(A253&lt;2011,"",SUMIFS($D$5:$D$400,$B$5:$B$400,B253,$A$5:$A$400,"&gt;="&amp;(A253-2),$A$5:$A$400,"&lt;="&amp;A253))</f>
        <v>39</v>
      </c>
    </row>
    <row r="254" customFormat="false" ht="15" hidden="false" customHeight="true" outlineLevel="0" collapsed="false">
      <c r="A254" s="36" t="n">
        <v>2023</v>
      </c>
      <c r="B254" s="37" t="s">
        <v>319</v>
      </c>
      <c r="C254" s="36" t="n">
        <v>12</v>
      </c>
      <c r="D254" s="36" t="n">
        <v>22</v>
      </c>
      <c r="E254" s="36" t="n">
        <v>26</v>
      </c>
      <c r="F254" s="22" t="n">
        <f aca="false">C254-D254</f>
        <v>-10</v>
      </c>
      <c r="G254" s="18" t="n">
        <f aca="false">IF(OR(E254="",E254=0),"",D254/E254)</f>
        <v>0.846153846153846</v>
      </c>
      <c r="H254" s="22" t="n">
        <f aca="false">IF(A254&lt;2011,"",SUMIFS($D$5:$D$400,$B$5:$B$400,B254,$A$5:$A$400,"&gt;="&amp;(A254-2),$A$5:$A$400,"&lt;="&amp;A254))</f>
        <v>46</v>
      </c>
    </row>
    <row r="255" customFormat="false" ht="15" hidden="false" customHeight="true" outlineLevel="0" collapsed="false">
      <c r="A255" s="36" t="n">
        <v>2023</v>
      </c>
      <c r="B255" s="37" t="s">
        <v>364</v>
      </c>
      <c r="C255" s="36" t="n">
        <v>9</v>
      </c>
      <c r="D255" s="36" t="n">
        <v>8</v>
      </c>
      <c r="E255" s="36" t="n">
        <v>70</v>
      </c>
      <c r="F255" s="22" t="n">
        <f aca="false">C255-D255</f>
        <v>1</v>
      </c>
      <c r="G255" s="18" t="n">
        <f aca="false">IF(OR(E255="",E255=0),"",D255/E255)</f>
        <v>0.114285714285714</v>
      </c>
      <c r="H255" s="22" t="n">
        <f aca="false">IF(A255&lt;2011,"",SUMIFS($D$5:$D$400,$B$5:$B$400,B255,$A$5:$A$400,"&gt;="&amp;(A255-2),$A$5:$A$400,"&lt;="&amp;A255))</f>
        <v>48</v>
      </c>
    </row>
    <row r="256" customFormat="false" ht="15" hidden="false" customHeight="true" outlineLevel="0" collapsed="false">
      <c r="A256" s="36" t="n">
        <v>2023</v>
      </c>
      <c r="B256" s="37" t="s">
        <v>409</v>
      </c>
      <c r="C256" s="36" t="n">
        <v>25</v>
      </c>
      <c r="D256" s="36" t="n">
        <v>21</v>
      </c>
      <c r="E256" s="36" t="n">
        <v>92</v>
      </c>
      <c r="F256" s="22" t="n">
        <f aca="false">C256-D256</f>
        <v>4</v>
      </c>
      <c r="G256" s="18" t="n">
        <f aca="false">IF(OR(E256="",E256=0),"",D256/E256)</f>
        <v>0.228260869565217</v>
      </c>
      <c r="H256" s="22" t="n">
        <f aca="false">IF(A256&lt;2011,"",SUMIFS($D$5:$D$400,$B$5:$B$400,B256,$A$5:$A$400,"&gt;="&amp;(A256-2),$A$5:$A$400,"&lt;="&amp;A256))</f>
        <v>73</v>
      </c>
    </row>
    <row r="257" customFormat="false" ht="15" hidden="false" customHeight="true" outlineLevel="0" collapsed="false">
      <c r="A257" s="36" t="n">
        <v>2023</v>
      </c>
      <c r="B257" s="37" t="s">
        <v>446</v>
      </c>
      <c r="C257" s="36" t="n">
        <v>6</v>
      </c>
      <c r="D257" s="36" t="n">
        <v>5</v>
      </c>
      <c r="E257" s="36" t="n">
        <v>36</v>
      </c>
      <c r="F257" s="22" t="n">
        <f aca="false">C257-D257</f>
        <v>1</v>
      </c>
      <c r="G257" s="18" t="n">
        <f aca="false">IF(OR(E257="",E257=0),"",D257/E257)</f>
        <v>0.138888888888889</v>
      </c>
      <c r="H257" s="22" t="n">
        <f aca="false">IF(A257&lt;2011,"",SUMIFS($D$5:$D$400,$B$5:$B$400,B257,$A$5:$A$400,"&gt;="&amp;(A257-2),$A$5:$A$400,"&lt;="&amp;A257))</f>
        <v>7</v>
      </c>
    </row>
    <row r="258" customFormat="false" ht="15" hidden="false" customHeight="true" outlineLevel="0" collapsed="false">
      <c r="A258" s="36" t="n">
        <v>2023</v>
      </c>
      <c r="B258" s="37" t="s">
        <v>451</v>
      </c>
      <c r="C258" s="36" t="n">
        <v>7</v>
      </c>
      <c r="D258" s="36" t="n">
        <v>5</v>
      </c>
      <c r="E258" s="36" t="n">
        <v>57</v>
      </c>
      <c r="F258" s="22" t="n">
        <f aca="false">C258-D258</f>
        <v>2</v>
      </c>
      <c r="G258" s="18" t="n">
        <f aca="false">IF(OR(E258="",E258=0),"",D258/E258)</f>
        <v>0.087719298245614</v>
      </c>
      <c r="H258" s="22" t="n">
        <f aca="false">IF(A258&lt;2011,"",SUMIFS($D$5:$D$400,$B$5:$B$400,B258,$A$5:$A$400,"&gt;="&amp;(A258-2),$A$5:$A$400,"&lt;="&amp;A258))</f>
        <v>26</v>
      </c>
    </row>
    <row r="259" customFormat="false" ht="15" hidden="false" customHeight="true" outlineLevel="0" collapsed="false">
      <c r="A259" s="36" t="n">
        <v>2023</v>
      </c>
      <c r="B259" s="37" t="s">
        <v>487</v>
      </c>
      <c r="C259" s="36" t="n">
        <v>9</v>
      </c>
      <c r="D259" s="36" t="n">
        <v>13</v>
      </c>
      <c r="E259" s="36" t="n">
        <v>66</v>
      </c>
      <c r="F259" s="22" t="n">
        <f aca="false">C259-D259</f>
        <v>-4</v>
      </c>
      <c r="G259" s="18" t="n">
        <f aca="false">IF(OR(E259="",E259=0),"",D259/E259)</f>
        <v>0.196969696969697</v>
      </c>
      <c r="H259" s="22" t="n">
        <f aca="false">IF(A259&lt;2011,"",SUMIFS($D$5:$D$400,$B$5:$B$400,B259,$A$5:$A$400,"&gt;="&amp;(A259-2),$A$5:$A$400,"&lt;="&amp;A259))</f>
        <v>31</v>
      </c>
    </row>
    <row r="260" customFormat="false" ht="15" hidden="false" customHeight="true" outlineLevel="0" collapsed="false">
      <c r="A260" s="36" t="n">
        <v>2024</v>
      </c>
      <c r="B260" s="37" t="s">
        <v>63</v>
      </c>
      <c r="C260" s="36" t="n">
        <v>97</v>
      </c>
      <c r="D260" s="36" t="n">
        <v>74</v>
      </c>
      <c r="E260" s="36" t="n">
        <v>451</v>
      </c>
      <c r="F260" s="22" t="n">
        <f aca="false">C260-D260</f>
        <v>23</v>
      </c>
      <c r="G260" s="18" t="n">
        <f aca="false">IF(OR(E260="",E260=0),"",D260/E260)</f>
        <v>0.164079822616408</v>
      </c>
      <c r="H260" s="22" t="n">
        <f aca="false">IF(A260&lt;2011,"",SUMIFS($D$5:$D$400,$B$5:$B$400,B260,$A$5:$A$400,"&gt;="&amp;(A260-2),$A$5:$A$400,"&lt;="&amp;A260))</f>
        <v>219</v>
      </c>
    </row>
    <row r="261" customFormat="false" ht="15" hidden="false" customHeight="true" outlineLevel="0" collapsed="false">
      <c r="A261" s="36" t="n">
        <v>2024</v>
      </c>
      <c r="B261" s="37" t="s">
        <v>115</v>
      </c>
      <c r="C261" s="36" t="n">
        <v>36</v>
      </c>
      <c r="D261" s="36" t="n">
        <v>20</v>
      </c>
      <c r="E261" s="36" t="n">
        <v>137</v>
      </c>
      <c r="F261" s="22" t="n">
        <f aca="false">C261-D261</f>
        <v>16</v>
      </c>
      <c r="G261" s="18" t="n">
        <f aca="false">IF(OR(E261="",E261=0),"",D261/E261)</f>
        <v>0.145985401459854</v>
      </c>
      <c r="H261" s="22" t="n">
        <f aca="false">IF(A261&lt;2011,"",SUMIFS($D$5:$D$400,$B$5:$B$400,B261,$A$5:$A$400,"&gt;="&amp;(A261-2),$A$5:$A$400,"&lt;="&amp;A261))</f>
        <v>70</v>
      </c>
    </row>
    <row r="262" customFormat="false" ht="15" hidden="false" customHeight="true" outlineLevel="0" collapsed="false">
      <c r="A262" s="36" t="n">
        <v>2024</v>
      </c>
      <c r="B262" s="37" t="s">
        <v>146</v>
      </c>
      <c r="C262" s="36" t="n">
        <v>29</v>
      </c>
      <c r="D262" s="36" t="n">
        <v>16</v>
      </c>
      <c r="E262" s="36" t="n">
        <v>116</v>
      </c>
      <c r="F262" s="22" t="n">
        <f aca="false">C262-D262</f>
        <v>13</v>
      </c>
      <c r="G262" s="18" t="n">
        <f aca="false">IF(OR(E262="",E262=0),"",D262/E262)</f>
        <v>0.137931034482759</v>
      </c>
      <c r="H262" s="22" t="n">
        <f aca="false">IF(A262&lt;2011,"",SUMIFS($D$5:$D$400,$B$5:$B$400,B262,$A$5:$A$400,"&gt;="&amp;(A262-2),$A$5:$A$400,"&lt;="&amp;A262))</f>
        <v>41</v>
      </c>
    </row>
    <row r="263" customFormat="false" ht="15" hidden="false" customHeight="true" outlineLevel="0" collapsed="false">
      <c r="A263" s="36" t="n">
        <v>2024</v>
      </c>
      <c r="B263" s="37" t="s">
        <v>160</v>
      </c>
      <c r="C263" s="36" t="n">
        <v>36</v>
      </c>
      <c r="D263" s="36" t="n">
        <v>20</v>
      </c>
      <c r="E263" s="36" t="n">
        <v>143</v>
      </c>
      <c r="F263" s="22" t="n">
        <f aca="false">C263-D263</f>
        <v>16</v>
      </c>
      <c r="G263" s="18" t="n">
        <f aca="false">IF(OR(E263="",E263=0),"",D263/E263)</f>
        <v>0.13986013986014</v>
      </c>
      <c r="H263" s="22" t="n">
        <f aca="false">IF(A263&lt;2011,"",SUMIFS($D$5:$D$400,$B$5:$B$400,B263,$A$5:$A$400,"&gt;="&amp;(A263-2),$A$5:$A$400,"&lt;="&amp;A263))</f>
        <v>63</v>
      </c>
    </row>
    <row r="264" customFormat="false" ht="15" hidden="false" customHeight="true" outlineLevel="0" collapsed="false">
      <c r="A264" s="36" t="n">
        <v>2024</v>
      </c>
      <c r="B264" s="37" t="s">
        <v>178</v>
      </c>
      <c r="C264" s="36" t="n">
        <v>12</v>
      </c>
      <c r="D264" s="36" t="n">
        <v>6</v>
      </c>
      <c r="E264" s="36" t="n">
        <v>42</v>
      </c>
      <c r="F264" s="22" t="n">
        <f aca="false">C264-D264</f>
        <v>6</v>
      </c>
      <c r="G264" s="18" t="n">
        <f aca="false">IF(OR(E264="",E264=0),"",D264/E264)</f>
        <v>0.142857142857143</v>
      </c>
      <c r="H264" s="22" t="n">
        <f aca="false">IF(A264&lt;2011,"",SUMIFS($D$5:$D$400,$B$5:$B$400,B264,$A$5:$A$400,"&gt;="&amp;(A264-2),$A$5:$A$400,"&lt;="&amp;A264))</f>
        <v>27</v>
      </c>
    </row>
    <row r="265" customFormat="false" ht="15" hidden="false" customHeight="true" outlineLevel="0" collapsed="false">
      <c r="A265" s="36" t="n">
        <v>2024</v>
      </c>
      <c r="B265" s="37" t="s">
        <v>185</v>
      </c>
      <c r="C265" s="36" t="n">
        <v>11</v>
      </c>
      <c r="D265" s="36" t="n">
        <v>9</v>
      </c>
      <c r="E265" s="36" t="n">
        <v>56</v>
      </c>
      <c r="F265" s="22" t="n">
        <f aca="false">C265-D265</f>
        <v>2</v>
      </c>
      <c r="G265" s="18" t="n">
        <f aca="false">IF(OR(E265="",E265=0),"",D265/E265)</f>
        <v>0.160714285714286</v>
      </c>
      <c r="H265" s="22" t="n">
        <f aca="false">IF(A265&lt;2011,"",SUMIFS($D$5:$D$400,$B$5:$B$400,B265,$A$5:$A$400,"&gt;="&amp;(A265-2),$A$5:$A$400,"&lt;="&amp;A265))</f>
        <v>31</v>
      </c>
    </row>
    <row r="266" customFormat="false" ht="15" hidden="false" customHeight="true" outlineLevel="0" collapsed="false">
      <c r="A266" s="36" t="n">
        <v>2024</v>
      </c>
      <c r="B266" s="37" t="s">
        <v>193</v>
      </c>
      <c r="C266" s="36" t="n">
        <v>4</v>
      </c>
      <c r="D266" s="36" t="n">
        <v>4</v>
      </c>
      <c r="E266" s="36" t="n">
        <v>34</v>
      </c>
      <c r="F266" s="22" t="n">
        <f aca="false">C266-D266</f>
        <v>0</v>
      </c>
      <c r="G266" s="18" t="n">
        <f aca="false">IF(OR(E266="",E266=0),"",D266/E266)</f>
        <v>0.117647058823529</v>
      </c>
      <c r="H266" s="22" t="n">
        <f aca="false">IF(A266&lt;2011,"",SUMIFS($D$5:$D$400,$B$5:$B$400,B266,$A$5:$A$400,"&gt;="&amp;(A266-2),$A$5:$A$400,"&lt;="&amp;A266))</f>
        <v>11</v>
      </c>
    </row>
    <row r="267" customFormat="false" ht="15" hidden="false" customHeight="true" outlineLevel="0" collapsed="false">
      <c r="A267" s="36" t="n">
        <v>2024</v>
      </c>
      <c r="B267" s="37" t="s">
        <v>200</v>
      </c>
      <c r="C267" s="36" t="n">
        <v>4</v>
      </c>
      <c r="D267" s="36" t="n">
        <v>1</v>
      </c>
      <c r="E267" s="36" t="n">
        <v>26</v>
      </c>
      <c r="F267" s="22" t="n">
        <f aca="false">C267-D267</f>
        <v>3</v>
      </c>
      <c r="G267" s="18" t="n">
        <f aca="false">IF(OR(E267="",E267=0),"",D267/E267)</f>
        <v>0.0384615384615385</v>
      </c>
      <c r="H267" s="22" t="n">
        <f aca="false">IF(A267&lt;2011,"",SUMIFS($D$5:$D$400,$B$5:$B$400,B267,$A$5:$A$400,"&gt;="&amp;(A267-2),$A$5:$A$400,"&lt;="&amp;A267))</f>
        <v>6</v>
      </c>
    </row>
    <row r="268" customFormat="false" ht="15" hidden="false" customHeight="true" outlineLevel="0" collapsed="false">
      <c r="A268" s="36" t="n">
        <v>2024</v>
      </c>
      <c r="B268" s="37" t="s">
        <v>202</v>
      </c>
      <c r="C268" s="36" t="n">
        <v>135</v>
      </c>
      <c r="D268" s="36" t="n">
        <v>81</v>
      </c>
      <c r="E268" s="36" t="n">
        <v>680</v>
      </c>
      <c r="F268" s="22" t="n">
        <f aca="false">C268-D268</f>
        <v>54</v>
      </c>
      <c r="G268" s="18" t="n">
        <f aca="false">IF(OR(E268="",E268=0),"",D268/E268)</f>
        <v>0.119117647058824</v>
      </c>
      <c r="H268" s="22" t="n">
        <f aca="false">IF(A268&lt;2011,"",SUMIFS($D$5:$D$400,$B$5:$B$400,B268,$A$5:$A$400,"&gt;="&amp;(A268-2),$A$5:$A$400,"&lt;="&amp;A268))</f>
        <v>260</v>
      </c>
    </row>
    <row r="269" customFormat="false" ht="15" hidden="false" customHeight="true" outlineLevel="0" collapsed="false">
      <c r="A269" s="36" t="n">
        <v>2024</v>
      </c>
      <c r="B269" s="37" t="s">
        <v>265</v>
      </c>
      <c r="C269" s="36" t="n">
        <v>7</v>
      </c>
      <c r="D269" s="36" t="n">
        <v>6</v>
      </c>
      <c r="E269" s="36" t="n">
        <v>56</v>
      </c>
      <c r="F269" s="22" t="n">
        <f aca="false">C269-D269</f>
        <v>1</v>
      </c>
      <c r="G269" s="18" t="n">
        <f aca="false">IF(OR(E269="",E269=0),"",D269/E269)</f>
        <v>0.107142857142857</v>
      </c>
      <c r="H269" s="22" t="n">
        <f aca="false">IF(A269&lt;2011,"",SUMIFS($D$5:$D$400,$B$5:$B$400,B269,$A$5:$A$400,"&gt;="&amp;(A269-2),$A$5:$A$400,"&lt;="&amp;A269))</f>
        <v>22</v>
      </c>
    </row>
    <row r="270" customFormat="false" ht="15" hidden="false" customHeight="true" outlineLevel="0" collapsed="false">
      <c r="A270" s="36" t="n">
        <v>2024</v>
      </c>
      <c r="B270" s="37" t="s">
        <v>288</v>
      </c>
      <c r="C270" s="36" t="n">
        <v>15</v>
      </c>
      <c r="D270" s="36" t="n">
        <v>14</v>
      </c>
      <c r="E270" s="36" t="n">
        <v>65</v>
      </c>
      <c r="F270" s="22" t="n">
        <f aca="false">C270-D270</f>
        <v>1</v>
      </c>
      <c r="G270" s="18" t="n">
        <f aca="false">IF(OR(E270="",E270=0),"",D270/E270)</f>
        <v>0.215384615384615</v>
      </c>
      <c r="H270" s="22" t="n">
        <f aca="false">IF(A270&lt;2011,"",SUMIFS($D$5:$D$400,$B$5:$B$400,B270,$A$5:$A$400,"&gt;="&amp;(A270-2),$A$5:$A$400,"&lt;="&amp;A270))</f>
        <v>40</v>
      </c>
    </row>
    <row r="271" customFormat="false" ht="15" hidden="false" customHeight="true" outlineLevel="0" collapsed="false">
      <c r="A271" s="36" t="n">
        <v>2024</v>
      </c>
      <c r="B271" s="37" t="s">
        <v>319</v>
      </c>
      <c r="C271" s="36" t="n">
        <v>7</v>
      </c>
      <c r="D271" s="36" t="n">
        <v>17</v>
      </c>
      <c r="E271" s="36" t="n">
        <v>25</v>
      </c>
      <c r="F271" s="22" t="n">
        <f aca="false">C271-D271</f>
        <v>-10</v>
      </c>
      <c r="G271" s="18" t="n">
        <f aca="false">IF(OR(E271="",E271=0),"",D271/E271)</f>
        <v>0.68</v>
      </c>
      <c r="H271" s="22" t="n">
        <f aca="false">IF(A271&lt;2011,"",SUMIFS($D$5:$D$400,$B$5:$B$400,B271,$A$5:$A$400,"&gt;="&amp;(A271-2),$A$5:$A$400,"&lt;="&amp;A271))</f>
        <v>52</v>
      </c>
    </row>
    <row r="272" customFormat="false" ht="15" hidden="false" customHeight="true" outlineLevel="0" collapsed="false">
      <c r="A272" s="36" t="n">
        <v>2024</v>
      </c>
      <c r="B272" s="37" t="s">
        <v>364</v>
      </c>
      <c r="C272" s="36" t="n">
        <v>21</v>
      </c>
      <c r="D272" s="36" t="n">
        <v>12</v>
      </c>
      <c r="E272" s="36" t="n">
        <v>68</v>
      </c>
      <c r="F272" s="22" t="n">
        <f aca="false">C272-D272</f>
        <v>9</v>
      </c>
      <c r="G272" s="18" t="n">
        <f aca="false">IF(OR(E272="",E272=0),"",D272/E272)</f>
        <v>0.176470588235294</v>
      </c>
      <c r="H272" s="22" t="n">
        <f aca="false">IF(A272&lt;2011,"",SUMIFS($D$5:$D$400,$B$5:$B$400,B272,$A$5:$A$400,"&gt;="&amp;(A272-2),$A$5:$A$400,"&lt;="&amp;A272))</f>
        <v>33</v>
      </c>
    </row>
    <row r="273" customFormat="false" ht="15" hidden="false" customHeight="true" outlineLevel="0" collapsed="false">
      <c r="A273" s="36" t="n">
        <v>2024</v>
      </c>
      <c r="B273" s="37" t="s">
        <v>409</v>
      </c>
      <c r="C273" s="36" t="n">
        <v>18</v>
      </c>
      <c r="D273" s="36" t="n">
        <v>23</v>
      </c>
      <c r="E273" s="36" t="n">
        <v>95</v>
      </c>
      <c r="F273" s="22" t="n">
        <f aca="false">C273-D273</f>
        <v>-5</v>
      </c>
      <c r="G273" s="18" t="n">
        <f aca="false">IF(OR(E273="",E273=0),"",D273/E273)</f>
        <v>0.242105263157895</v>
      </c>
      <c r="H273" s="22" t="n">
        <f aca="false">IF(A273&lt;2011,"",SUMIFS($D$5:$D$400,$B$5:$B$400,B273,$A$5:$A$400,"&gt;="&amp;(A273-2),$A$5:$A$400,"&lt;="&amp;A273))</f>
        <v>68</v>
      </c>
    </row>
    <row r="274" customFormat="false" ht="15" hidden="false" customHeight="true" outlineLevel="0" collapsed="false">
      <c r="A274" s="36" t="n">
        <v>2024</v>
      </c>
      <c r="B274" s="37" t="s">
        <v>446</v>
      </c>
      <c r="C274" s="36" t="n">
        <v>10</v>
      </c>
      <c r="D274" s="36" t="n">
        <v>8</v>
      </c>
      <c r="E274" s="36" t="n">
        <v>36</v>
      </c>
      <c r="F274" s="22" t="n">
        <f aca="false">C274-D274</f>
        <v>2</v>
      </c>
      <c r="G274" s="18" t="n">
        <f aca="false">IF(OR(E274="",E274=0),"",D274/E274)</f>
        <v>0.222222222222222</v>
      </c>
      <c r="H274" s="22" t="n">
        <f aca="false">IF(A274&lt;2011,"",SUMIFS($D$5:$D$400,$B$5:$B$400,B274,$A$5:$A$400,"&gt;="&amp;(A274-2),$A$5:$A$400,"&lt;="&amp;A274))</f>
        <v>14</v>
      </c>
    </row>
    <row r="275" customFormat="false" ht="15" hidden="false" customHeight="true" outlineLevel="0" collapsed="false">
      <c r="A275" s="36" t="n">
        <v>2024</v>
      </c>
      <c r="B275" s="37" t="s">
        <v>451</v>
      </c>
      <c r="C275" s="36" t="n">
        <v>8</v>
      </c>
      <c r="D275" s="36" t="n">
        <v>7</v>
      </c>
      <c r="E275" s="36" t="n">
        <v>57</v>
      </c>
      <c r="F275" s="22" t="n">
        <f aca="false">C275-D275</f>
        <v>1</v>
      </c>
      <c r="G275" s="18" t="n">
        <f aca="false">IF(OR(E275="",E275=0),"",D275/E275)</f>
        <v>0.12280701754386</v>
      </c>
      <c r="H275" s="22" t="n">
        <f aca="false">IF(A275&lt;2011,"",SUMIFS($D$5:$D$400,$B$5:$B$400,B275,$A$5:$A$400,"&gt;="&amp;(A275-2),$A$5:$A$400,"&lt;="&amp;A275))</f>
        <v>21</v>
      </c>
    </row>
    <row r="276" customFormat="false" ht="15" hidden="false" customHeight="true" outlineLevel="0" collapsed="false">
      <c r="A276" s="36" t="n">
        <v>2024</v>
      </c>
      <c r="B276" s="37" t="s">
        <v>487</v>
      </c>
      <c r="C276" s="36" t="n">
        <v>4</v>
      </c>
      <c r="D276" s="36" t="n">
        <v>8</v>
      </c>
      <c r="E276" s="36" t="n">
        <v>65</v>
      </c>
      <c r="F276" s="22" t="n">
        <f aca="false">C276-D276</f>
        <v>-4</v>
      </c>
      <c r="G276" s="18" t="n">
        <f aca="false">IF(OR(E276="",E276=0),"",D276/E276)</f>
        <v>0.123076923076923</v>
      </c>
      <c r="H276" s="22" t="n">
        <f aca="false">IF(A276&lt;2011,"",SUMIFS($D$5:$D$400,$B$5:$B$400,B276,$A$5:$A$400,"&gt;="&amp;(A276-2),$A$5:$A$400,"&lt;="&amp;A276))</f>
        <v>31</v>
      </c>
    </row>
    <row r="277" customFormat="false" ht="15" hidden="false" customHeight="true" outlineLevel="0" collapsed="false">
      <c r="A277" s="36" t="n">
        <v>2025</v>
      </c>
      <c r="B277" s="37" t="s">
        <v>63</v>
      </c>
      <c r="C277" s="36" t="n">
        <v>93</v>
      </c>
      <c r="D277" s="36" t="n">
        <v>61</v>
      </c>
      <c r="E277" s="36" t="n">
        <v>456</v>
      </c>
      <c r="F277" s="22" t="n">
        <f aca="false">C277-D277</f>
        <v>32</v>
      </c>
      <c r="G277" s="18" t="n">
        <f aca="false">IF(OR(E277="",E277=0),"",D277/E277)</f>
        <v>0.133771929824561</v>
      </c>
      <c r="H277" s="22" t="n">
        <f aca="false">IF(A277&lt;2011,"",SUMIFS($D$5:$D$400,$B$5:$B$400,B277,$A$5:$A$400,"&gt;="&amp;(A277-2),$A$5:$A$400,"&lt;="&amp;A277))</f>
        <v>201</v>
      </c>
    </row>
    <row r="278" customFormat="false" ht="15" hidden="false" customHeight="true" outlineLevel="0" collapsed="false">
      <c r="A278" s="36" t="n">
        <v>2025</v>
      </c>
      <c r="B278" s="37" t="s">
        <v>115</v>
      </c>
      <c r="C278" s="36" t="n">
        <v>31</v>
      </c>
      <c r="D278" s="36" t="n">
        <v>36</v>
      </c>
      <c r="E278" s="36" t="n">
        <v>141</v>
      </c>
      <c r="F278" s="22" t="n">
        <f aca="false">C278-D278</f>
        <v>-5</v>
      </c>
      <c r="G278" s="18" t="n">
        <f aca="false">IF(OR(E278="",E278=0),"",D278/E278)</f>
        <v>0.25531914893617</v>
      </c>
      <c r="H278" s="22" t="n">
        <f aca="false">IF(A278&lt;2011,"",SUMIFS($D$5:$D$400,$B$5:$B$400,B278,$A$5:$A$400,"&gt;="&amp;(A278-2),$A$5:$A$400,"&lt;="&amp;A278))</f>
        <v>78</v>
      </c>
    </row>
    <row r="279" customFormat="false" ht="15" hidden="false" customHeight="true" outlineLevel="0" collapsed="false">
      <c r="A279" s="36" t="n">
        <v>2025</v>
      </c>
      <c r="B279" s="37" t="s">
        <v>146</v>
      </c>
      <c r="C279" s="36" t="n">
        <v>26</v>
      </c>
      <c r="D279" s="36" t="n">
        <v>10</v>
      </c>
      <c r="E279" s="36" t="n">
        <v>118</v>
      </c>
      <c r="F279" s="22" t="n">
        <f aca="false">C279-D279</f>
        <v>16</v>
      </c>
      <c r="G279" s="18" t="n">
        <f aca="false">IF(OR(E279="",E279=0),"",D279/E279)</f>
        <v>0.0847457627118644</v>
      </c>
      <c r="H279" s="22" t="n">
        <f aca="false">IF(A279&lt;2011,"",SUMIFS($D$5:$D$400,$B$5:$B$400,B279,$A$5:$A$400,"&gt;="&amp;(A279-2),$A$5:$A$400,"&lt;="&amp;A279))</f>
        <v>40</v>
      </c>
    </row>
    <row r="280" customFormat="false" ht="15" hidden="false" customHeight="true" outlineLevel="0" collapsed="false">
      <c r="A280" s="36" t="n">
        <v>2025</v>
      </c>
      <c r="B280" s="37" t="s">
        <v>160</v>
      </c>
      <c r="C280" s="36" t="n">
        <v>23</v>
      </c>
      <c r="D280" s="36" t="n">
        <v>23</v>
      </c>
      <c r="E280" s="36" t="n">
        <v>144</v>
      </c>
      <c r="F280" s="22" t="n">
        <f aca="false">C280-D280</f>
        <v>0</v>
      </c>
      <c r="G280" s="18" t="n">
        <f aca="false">IF(OR(E280="",E280=0),"",D280/E280)</f>
        <v>0.159722222222222</v>
      </c>
      <c r="H280" s="22" t="n">
        <f aca="false">IF(A280&lt;2011,"",SUMIFS($D$5:$D$400,$B$5:$B$400,B280,$A$5:$A$400,"&gt;="&amp;(A280-2),$A$5:$A$400,"&lt;="&amp;A280))</f>
        <v>67</v>
      </c>
    </row>
    <row r="281" customFormat="false" ht="15" hidden="false" customHeight="true" outlineLevel="0" collapsed="false">
      <c r="A281" s="36" t="n">
        <v>2025</v>
      </c>
      <c r="B281" s="37" t="s">
        <v>178</v>
      </c>
      <c r="C281" s="36" t="n">
        <v>3</v>
      </c>
      <c r="D281" s="36" t="n">
        <v>10</v>
      </c>
      <c r="E281" s="36" t="n">
        <v>41</v>
      </c>
      <c r="F281" s="22" t="n">
        <f aca="false">C281-D281</f>
        <v>-7</v>
      </c>
      <c r="G281" s="18" t="n">
        <f aca="false">IF(OR(E281="",E281=0),"",D281/E281)</f>
        <v>0.24390243902439</v>
      </c>
      <c r="H281" s="22" t="n">
        <f aca="false">IF(A281&lt;2011,"",SUMIFS($D$5:$D$400,$B$5:$B$400,B281,$A$5:$A$400,"&gt;="&amp;(A281-2),$A$5:$A$400,"&lt;="&amp;A281))</f>
        <v>25</v>
      </c>
    </row>
    <row r="282" customFormat="false" ht="15" hidden="false" customHeight="true" outlineLevel="0" collapsed="false">
      <c r="A282" s="36" t="n">
        <v>2025</v>
      </c>
      <c r="B282" s="37" t="s">
        <v>185</v>
      </c>
      <c r="C282" s="36" t="n">
        <v>10</v>
      </c>
      <c r="D282" s="36" t="n">
        <v>17</v>
      </c>
      <c r="E282" s="36" t="n">
        <v>56</v>
      </c>
      <c r="F282" s="22" t="n">
        <f aca="false">C282-D282</f>
        <v>-7</v>
      </c>
      <c r="G282" s="18" t="n">
        <f aca="false">IF(OR(E282="",E282=0),"",D282/E282)</f>
        <v>0.303571428571429</v>
      </c>
      <c r="H282" s="22" t="n">
        <f aca="false">IF(A282&lt;2011,"",SUMIFS($D$5:$D$400,$B$5:$B$400,B282,$A$5:$A$400,"&gt;="&amp;(A282-2),$A$5:$A$400,"&lt;="&amp;A282))</f>
        <v>39</v>
      </c>
    </row>
    <row r="283" customFormat="false" ht="15" hidden="false" customHeight="true" outlineLevel="0" collapsed="false">
      <c r="A283" s="36" t="n">
        <v>2025</v>
      </c>
      <c r="B283" s="37" t="s">
        <v>193</v>
      </c>
      <c r="C283" s="36" t="n">
        <v>8</v>
      </c>
      <c r="D283" s="36" t="n">
        <v>4</v>
      </c>
      <c r="E283" s="36" t="n">
        <v>33</v>
      </c>
      <c r="F283" s="22" t="n">
        <f aca="false">C283-D283</f>
        <v>4</v>
      </c>
      <c r="G283" s="18" t="n">
        <f aca="false">IF(OR(E283="",E283=0),"",D283/E283)</f>
        <v>0.121212121212121</v>
      </c>
      <c r="H283" s="22" t="n">
        <f aca="false">IF(A283&lt;2011,"",SUMIFS($D$5:$D$400,$B$5:$B$400,B283,$A$5:$A$400,"&gt;="&amp;(A283-2),$A$5:$A$400,"&lt;="&amp;A283))</f>
        <v>12</v>
      </c>
    </row>
    <row r="284" customFormat="false" ht="15" hidden="false" customHeight="true" outlineLevel="0" collapsed="false">
      <c r="A284" s="36" t="n">
        <v>2025</v>
      </c>
      <c r="B284" s="37" t="s">
        <v>200</v>
      </c>
      <c r="C284" s="36" t="n">
        <v>3</v>
      </c>
      <c r="D284" s="36" t="n">
        <v>3</v>
      </c>
      <c r="E284" s="36" t="n">
        <v>27</v>
      </c>
      <c r="F284" s="22" t="n">
        <f aca="false">C284-D284</f>
        <v>0</v>
      </c>
      <c r="G284" s="18" t="n">
        <f aca="false">IF(OR(E284="",E284=0),"",D284/E284)</f>
        <v>0.111111111111111</v>
      </c>
      <c r="H284" s="22" t="n">
        <f aca="false">IF(A284&lt;2011,"",SUMIFS($D$5:$D$400,$B$5:$B$400,B284,$A$5:$A$400,"&gt;="&amp;(A284-2),$A$5:$A$400,"&lt;="&amp;A284))</f>
        <v>8</v>
      </c>
    </row>
    <row r="285" customFormat="false" ht="15" hidden="false" customHeight="true" outlineLevel="0" collapsed="false">
      <c r="A285" s="36" t="n">
        <v>2025</v>
      </c>
      <c r="B285" s="37" t="s">
        <v>202</v>
      </c>
      <c r="C285" s="36" t="n">
        <v>105</v>
      </c>
      <c r="D285" s="36" t="n">
        <v>79</v>
      </c>
      <c r="E285" s="36" t="n">
        <v>702</v>
      </c>
      <c r="F285" s="22" t="n">
        <f aca="false">C285-D285</f>
        <v>26</v>
      </c>
      <c r="G285" s="18" t="n">
        <f aca="false">IF(OR(E285="",E285=0),"",D285/E285)</f>
        <v>0.112535612535613</v>
      </c>
      <c r="H285" s="22" t="n">
        <f aca="false">IF(A285&lt;2011,"",SUMIFS($D$5:$D$400,$B$5:$B$400,B285,$A$5:$A$400,"&gt;="&amp;(A285-2),$A$5:$A$400,"&lt;="&amp;A285))</f>
        <v>247</v>
      </c>
    </row>
    <row r="286" customFormat="false" ht="15" hidden="false" customHeight="true" outlineLevel="0" collapsed="false">
      <c r="A286" s="36" t="n">
        <v>2025</v>
      </c>
      <c r="B286" s="37" t="s">
        <v>265</v>
      </c>
      <c r="C286" s="36" t="n">
        <v>6</v>
      </c>
      <c r="D286" s="36" t="n">
        <v>12</v>
      </c>
      <c r="E286" s="36" t="n">
        <v>56</v>
      </c>
      <c r="F286" s="22" t="n">
        <f aca="false">C286-D286</f>
        <v>-6</v>
      </c>
      <c r="G286" s="18" t="n">
        <f aca="false">IF(OR(E286="",E286=0),"",D286/E286)</f>
        <v>0.214285714285714</v>
      </c>
      <c r="H286" s="22" t="n">
        <f aca="false">IF(A286&lt;2011,"",SUMIFS($D$5:$D$400,$B$5:$B$400,B286,$A$5:$A$400,"&gt;="&amp;(A286-2),$A$5:$A$400,"&lt;="&amp;A286))</f>
        <v>23</v>
      </c>
    </row>
    <row r="287" customFormat="false" ht="15" hidden="false" customHeight="true" outlineLevel="0" collapsed="false">
      <c r="A287" s="36" t="n">
        <v>2025</v>
      </c>
      <c r="B287" s="37" t="s">
        <v>288</v>
      </c>
      <c r="C287" s="36" t="n">
        <v>11</v>
      </c>
      <c r="D287" s="36" t="n">
        <v>10</v>
      </c>
      <c r="E287" s="36" t="n">
        <v>64</v>
      </c>
      <c r="F287" s="22" t="n">
        <f aca="false">C287-D287</f>
        <v>1</v>
      </c>
      <c r="G287" s="18" t="n">
        <f aca="false">IF(OR(E287="",E287=0),"",D287/E287)</f>
        <v>0.15625</v>
      </c>
      <c r="H287" s="22" t="n">
        <f aca="false">IF(A287&lt;2011,"",SUMIFS($D$5:$D$400,$B$5:$B$400,B287,$A$5:$A$400,"&gt;="&amp;(A287-2),$A$5:$A$400,"&lt;="&amp;A287))</f>
        <v>37</v>
      </c>
    </row>
    <row r="288" customFormat="false" ht="15" hidden="false" customHeight="true" outlineLevel="0" collapsed="false">
      <c r="A288" s="36" t="n">
        <v>2025</v>
      </c>
      <c r="B288" s="37" t="s">
        <v>319</v>
      </c>
      <c r="C288" s="36" t="n">
        <v>2</v>
      </c>
      <c r="D288" s="36" t="n">
        <v>12</v>
      </c>
      <c r="E288" s="36" t="n">
        <v>25</v>
      </c>
      <c r="F288" s="22" t="n">
        <f aca="false">C288-D288</f>
        <v>-10</v>
      </c>
      <c r="G288" s="18" t="n">
        <f aca="false">IF(OR(E288="",E288=0),"",D288/E288)</f>
        <v>0.48</v>
      </c>
      <c r="H288" s="22" t="n">
        <f aca="false">IF(A288&lt;2011,"",SUMIFS($D$5:$D$400,$B$5:$B$400,B288,$A$5:$A$400,"&gt;="&amp;(A288-2),$A$5:$A$400,"&lt;="&amp;A288))</f>
        <v>51</v>
      </c>
    </row>
    <row r="289" customFormat="false" ht="15" hidden="false" customHeight="true" outlineLevel="0" collapsed="false">
      <c r="A289" s="36" t="n">
        <v>2025</v>
      </c>
      <c r="B289" s="37" t="s">
        <v>364</v>
      </c>
      <c r="C289" s="36" t="n">
        <v>14</v>
      </c>
      <c r="D289" s="36" t="n">
        <v>10</v>
      </c>
      <c r="E289" s="36" t="n">
        <v>72</v>
      </c>
      <c r="F289" s="22" t="n">
        <f aca="false">C289-D289</f>
        <v>4</v>
      </c>
      <c r="G289" s="18" t="n">
        <f aca="false">IF(OR(E289="",E289=0),"",D289/E289)</f>
        <v>0.138888888888889</v>
      </c>
      <c r="H289" s="22" t="n">
        <f aca="false">IF(A289&lt;2011,"",SUMIFS($D$5:$D$400,$B$5:$B$400,B289,$A$5:$A$400,"&gt;="&amp;(A289-2),$A$5:$A$400,"&lt;="&amp;A289))</f>
        <v>30</v>
      </c>
    </row>
    <row r="290" customFormat="false" ht="15" hidden="false" customHeight="true" outlineLevel="0" collapsed="false">
      <c r="A290" s="36" t="n">
        <v>2025</v>
      </c>
      <c r="B290" s="37" t="s">
        <v>409</v>
      </c>
      <c r="C290" s="36" t="n">
        <v>19</v>
      </c>
      <c r="D290" s="36" t="n">
        <v>17</v>
      </c>
      <c r="E290" s="36" t="n">
        <v>95</v>
      </c>
      <c r="F290" s="22" t="n">
        <f aca="false">C290-D290</f>
        <v>2</v>
      </c>
      <c r="G290" s="18" t="n">
        <f aca="false">IF(OR(E290="",E290=0),"",D290/E290)</f>
        <v>0.178947368421053</v>
      </c>
      <c r="H290" s="22" t="n">
        <f aca="false">IF(A290&lt;2011,"",SUMIFS($D$5:$D$400,$B$5:$B$400,B290,$A$5:$A$400,"&gt;="&amp;(A290-2),$A$5:$A$400,"&lt;="&amp;A290))</f>
        <v>61</v>
      </c>
    </row>
    <row r="291" customFormat="false" ht="15" hidden="false" customHeight="true" outlineLevel="0" collapsed="false">
      <c r="A291" s="36" t="n">
        <v>2025</v>
      </c>
      <c r="B291" s="37" t="s">
        <v>446</v>
      </c>
      <c r="C291" s="36" t="n">
        <v>6</v>
      </c>
      <c r="D291" s="36" t="n">
        <v>1</v>
      </c>
      <c r="E291" s="36" t="n">
        <v>35</v>
      </c>
      <c r="F291" s="22" t="n">
        <f aca="false">C291-D291</f>
        <v>5</v>
      </c>
      <c r="G291" s="18" t="n">
        <f aca="false">IF(OR(E291="",E291=0),"",D291/E291)</f>
        <v>0.0285714285714286</v>
      </c>
      <c r="H291" s="22" t="n">
        <f aca="false">IF(A291&lt;2011,"",SUMIFS($D$5:$D$400,$B$5:$B$400,B291,$A$5:$A$400,"&gt;="&amp;(A291-2),$A$5:$A$400,"&lt;="&amp;A291))</f>
        <v>14</v>
      </c>
    </row>
    <row r="292" customFormat="false" ht="15" hidden="false" customHeight="true" outlineLevel="0" collapsed="false">
      <c r="A292" s="36" t="n">
        <v>2025</v>
      </c>
      <c r="B292" s="37" t="s">
        <v>451</v>
      </c>
      <c r="C292" s="36" t="n">
        <v>3</v>
      </c>
      <c r="D292" s="36" t="n">
        <v>3</v>
      </c>
      <c r="E292" s="36" t="n">
        <v>56</v>
      </c>
      <c r="F292" s="22" t="n">
        <f aca="false">C292-D292</f>
        <v>0</v>
      </c>
      <c r="G292" s="18" t="n">
        <f aca="false">IF(OR(E292="",E292=0),"",D292/E292)</f>
        <v>0.0535714285714286</v>
      </c>
      <c r="H292" s="22" t="n">
        <f aca="false">IF(A292&lt;2011,"",SUMIFS($D$5:$D$400,$B$5:$B$400,B292,$A$5:$A$400,"&gt;="&amp;(A292-2),$A$5:$A$400,"&lt;="&amp;A292))</f>
        <v>15</v>
      </c>
    </row>
    <row r="293" customFormat="false" ht="15" hidden="false" customHeight="true" outlineLevel="0" collapsed="false">
      <c r="A293" s="36" t="n">
        <v>2025</v>
      </c>
      <c r="B293" s="37" t="s">
        <v>487</v>
      </c>
      <c r="C293" s="36" t="n">
        <v>7</v>
      </c>
      <c r="D293" s="36" t="n">
        <v>11</v>
      </c>
      <c r="E293" s="36" t="n">
        <v>66</v>
      </c>
      <c r="F293" s="22" t="n">
        <f aca="false">C293-D293</f>
        <v>-4</v>
      </c>
      <c r="G293" s="18" t="n">
        <f aca="false">IF(OR(E293="",E293=0),"",D293/E293)</f>
        <v>0.166666666666667</v>
      </c>
      <c r="H293" s="22" t="n">
        <f aca="false">IF(A293&lt;2011,"",SUMIFS($D$5:$D$400,$B$5:$B$400,B293,$A$5:$A$400,"&gt;="&amp;(A293-2),$A$5:$A$400,"&lt;="&amp;A293))</f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</cols>
  <sheetData>
    <row r="1" customFormat="false" ht="16.5" hidden="false" customHeight="true" outlineLevel="0" collapsed="false">
      <c r="A1" s="23" t="s">
        <v>609</v>
      </c>
    </row>
    <row r="3" customFormat="false" ht="16.5" hidden="false" customHeight="true" outlineLevel="0" collapsed="false">
      <c r="A3" s="23" t="s">
        <v>610</v>
      </c>
    </row>
    <row r="4" customFormat="false" ht="16.5" hidden="false" customHeight="true" outlineLevel="0" collapsed="false">
      <c r="A4" s="6" t="s">
        <v>542</v>
      </c>
      <c r="B4" s="6" t="s">
        <v>611</v>
      </c>
      <c r="C4" s="6" t="s">
        <v>612</v>
      </c>
      <c r="D4" s="6" t="s">
        <v>545</v>
      </c>
      <c r="E4" s="6" t="s">
        <v>561</v>
      </c>
    </row>
    <row r="5" customFormat="false" ht="16.5" hidden="false" customHeight="true" outlineLevel="0" collapsed="false">
      <c r="A5" s="36" t="n">
        <v>2016</v>
      </c>
      <c r="B5" s="14" t="n">
        <f aca="false">SUMIFS(데이터셋!$H:$H,데이터셋!$D:$D,A5)</f>
        <v>41084</v>
      </c>
      <c r="C5" s="36" t="n">
        <v>41084</v>
      </c>
      <c r="D5" s="22" t="n">
        <f aca="false">B5-C5</f>
        <v>0</v>
      </c>
      <c r="E5" s="22" t="s">
        <v>613</v>
      </c>
    </row>
    <row r="6" customFormat="false" ht="16.5" hidden="false" customHeight="true" outlineLevel="0" collapsed="false">
      <c r="A6" s="36" t="n">
        <v>2017</v>
      </c>
      <c r="B6" s="14" t="n">
        <f aca="false">SUMIFS(데이터셋!$H:$H,데이터셋!$D:$D,A6)</f>
        <v>40238</v>
      </c>
      <c r="C6" s="36" t="n">
        <v>40238</v>
      </c>
      <c r="D6" s="22" t="n">
        <f aca="false">B6-C6</f>
        <v>0</v>
      </c>
      <c r="E6" s="22" t="s">
        <v>613</v>
      </c>
    </row>
    <row r="7" customFormat="false" ht="16.5" hidden="false" customHeight="true" outlineLevel="0" collapsed="false">
      <c r="A7" s="36" t="n">
        <v>2018</v>
      </c>
      <c r="B7" s="14" t="n">
        <f aca="false">SUMIFS(데이터셋!$H:$H,데이터셋!$D:$D,A7)</f>
        <v>39171</v>
      </c>
      <c r="C7" s="36" t="n">
        <v>39171</v>
      </c>
      <c r="D7" s="22" t="n">
        <f aca="false">B7-C7</f>
        <v>0</v>
      </c>
      <c r="E7" s="22" t="s">
        <v>613</v>
      </c>
    </row>
    <row r="8" customFormat="false" ht="16.5" hidden="false" customHeight="true" outlineLevel="0" collapsed="false">
      <c r="A8" s="36" t="n">
        <v>2019</v>
      </c>
      <c r="B8" s="14" t="n">
        <f aca="false">SUMIFS(데이터셋!$H:$H,데이터셋!$D:$D,A8)</f>
        <v>37371</v>
      </c>
      <c r="C8" s="36" t="n">
        <v>37371</v>
      </c>
      <c r="D8" s="22" t="n">
        <f aca="false">B8-C8</f>
        <v>0</v>
      </c>
      <c r="E8" s="22" t="s">
        <v>613</v>
      </c>
    </row>
    <row r="9" customFormat="false" ht="16.5" hidden="false" customHeight="true" outlineLevel="0" collapsed="false">
      <c r="A9" s="36" t="n">
        <v>2020</v>
      </c>
      <c r="B9" s="14" t="n">
        <f aca="false">SUMIFS(데이터셋!$H:$H,데이터셋!$D:$D,A9)</f>
        <v>35352</v>
      </c>
      <c r="C9" s="36" t="n">
        <v>35352</v>
      </c>
      <c r="D9" s="22" t="n">
        <f aca="false">B9-C9</f>
        <v>0</v>
      </c>
      <c r="E9" s="22" t="s">
        <v>613</v>
      </c>
    </row>
    <row r="10" customFormat="false" ht="16.5" hidden="false" customHeight="true" outlineLevel="0" collapsed="false">
      <c r="A10" s="36" t="n">
        <v>2021</v>
      </c>
      <c r="B10" s="14" t="n">
        <f aca="false">SUMIFS(데이터셋!$H:$H,데이터셋!$D:$D,A10)</f>
        <v>33246</v>
      </c>
      <c r="C10" s="36" t="n">
        <v>33246</v>
      </c>
      <c r="D10" s="22" t="n">
        <f aca="false">B10-C10</f>
        <v>0</v>
      </c>
      <c r="E10" s="22" t="s">
        <v>613</v>
      </c>
    </row>
    <row r="11" customFormat="false" ht="16.5" hidden="false" customHeight="true" outlineLevel="0" collapsed="false">
      <c r="A11" s="36" t="n">
        <v>2022</v>
      </c>
      <c r="B11" s="14" t="n">
        <f aca="false">SUMIFS(데이터셋!$H:$H,데이터셋!$D:$D,A11)</f>
        <v>30923</v>
      </c>
      <c r="C11" s="36" t="n">
        <v>30923</v>
      </c>
      <c r="D11" s="22" t="n">
        <f aca="false">B11-C11</f>
        <v>0</v>
      </c>
      <c r="E11" s="22" t="s">
        <v>613</v>
      </c>
    </row>
    <row r="12" customFormat="false" ht="16.5" hidden="false" customHeight="true" outlineLevel="0" collapsed="false">
      <c r="A12" s="36" t="n">
        <v>2023</v>
      </c>
      <c r="B12" s="14" t="n">
        <f aca="false">SUMIFS(데이터셋!$H:$H,데이터셋!$D:$D,A12)</f>
        <v>28954</v>
      </c>
      <c r="C12" s="36" t="n">
        <v>28954</v>
      </c>
      <c r="D12" s="22" t="n">
        <f aca="false">B12-C12</f>
        <v>0</v>
      </c>
      <c r="E12" s="22" t="s">
        <v>613</v>
      </c>
    </row>
    <row r="13" customFormat="false" ht="16.5" hidden="false" customHeight="true" outlineLevel="0" collapsed="false">
      <c r="A13" s="36" t="n">
        <v>2024</v>
      </c>
      <c r="B13" s="14" t="n">
        <f aca="false">SUMIFS(데이터셋!$H:$H,데이터셋!$D:$D,A13)</f>
        <v>27387</v>
      </c>
      <c r="C13" s="36" t="n">
        <v>27387</v>
      </c>
      <c r="D13" s="22" t="n">
        <f aca="false">B13-C13</f>
        <v>0</v>
      </c>
      <c r="E13" s="22" t="s">
        <v>613</v>
      </c>
    </row>
    <row r="14" customFormat="false" ht="16.5" hidden="false" customHeight="true" outlineLevel="0" collapsed="false">
      <c r="A14" s="36" t="n">
        <v>2025</v>
      </c>
      <c r="B14" s="14" t="n">
        <f aca="false">SUMIFS(데이터셋!$H:$H,데이터셋!$D:$D,A14)</f>
        <v>26064</v>
      </c>
      <c r="C14" s="36" t="n">
        <v>26064</v>
      </c>
      <c r="D14" s="22" t="n">
        <f aca="false">B14-C14</f>
        <v>0</v>
      </c>
      <c r="E14" s="22" t="s">
        <v>613</v>
      </c>
    </row>
    <row r="17" customFormat="false" ht="16.5" hidden="false" customHeight="true" outlineLevel="0" collapsed="false">
      <c r="A17" s="23" t="s">
        <v>614</v>
      </c>
    </row>
    <row r="18" customFormat="false" ht="16.5" hidden="false" customHeight="true" outlineLevel="0" collapsed="false">
      <c r="A18" s="6" t="s">
        <v>1</v>
      </c>
      <c r="B18" s="6" t="n">
        <v>2016</v>
      </c>
      <c r="C18" s="6" t="n">
        <v>2017</v>
      </c>
      <c r="D18" s="6" t="n">
        <v>2018</v>
      </c>
      <c r="E18" s="6" t="n">
        <v>2019</v>
      </c>
      <c r="F18" s="6" t="n">
        <v>2020</v>
      </c>
      <c r="G18" s="6" t="n">
        <v>2021</v>
      </c>
      <c r="H18" s="6" t="n">
        <v>2022</v>
      </c>
      <c r="I18" s="6" t="n">
        <v>2023</v>
      </c>
      <c r="J18" s="6" t="n">
        <v>2024</v>
      </c>
      <c r="K18" s="6" t="n">
        <v>2025</v>
      </c>
      <c r="L18" s="7" t="s">
        <v>615</v>
      </c>
      <c r="M18" s="7" t="s">
        <v>616</v>
      </c>
      <c r="N18" s="7" t="s">
        <v>617</v>
      </c>
      <c r="O18" s="7" t="s">
        <v>618</v>
      </c>
      <c r="P18" s="7" t="s">
        <v>619</v>
      </c>
      <c r="Q18" s="7" t="s">
        <v>620</v>
      </c>
      <c r="R18" s="7" t="s">
        <v>621</v>
      </c>
      <c r="S18" s="7" t="s">
        <v>622</v>
      </c>
      <c r="T18" s="7" t="s">
        <v>623</v>
      </c>
      <c r="U18" s="7" t="s">
        <v>624</v>
      </c>
      <c r="V18" s="23" t="s">
        <v>625</v>
      </c>
    </row>
    <row r="19" customFormat="false" ht="15" hidden="false" customHeight="true" outlineLevel="0" collapsed="false">
      <c r="A19" s="37" t="s">
        <v>63</v>
      </c>
      <c r="B19" s="14" t="n">
        <f aca="false">SUMIFS(데이터셋!$H:$H,데이터셋!$D:$D,2016,데이터셋!$B:$B,$A19)</f>
        <v>6368</v>
      </c>
      <c r="C19" s="14" t="n">
        <f aca="false">SUMIFS(데이터셋!$H:$H,데이터셋!$D:$D,2017,데이터셋!$B:$B,$A19)</f>
        <v>6226</v>
      </c>
      <c r="D19" s="14" t="n">
        <f aca="false">SUMIFS(데이터셋!$H:$H,데이터셋!$D:$D,2018,데이터셋!$B:$B,$A19)</f>
        <v>6008</v>
      </c>
      <c r="E19" s="14" t="n">
        <f aca="false">SUMIFS(데이터셋!$H:$H,데이터셋!$D:$D,2019,데이터셋!$B:$B,$A19)</f>
        <v>5698</v>
      </c>
      <c r="F19" s="14" t="n">
        <f aca="false">SUMIFS(데이터셋!$H:$H,데이터셋!$D:$D,2020,데이터셋!$B:$B,$A19)</f>
        <v>5370</v>
      </c>
      <c r="G19" s="14" t="n">
        <f aca="false">SUMIFS(데이터셋!$H:$H,데이터셋!$D:$D,2021,데이터셋!$B:$B,$A19)</f>
        <v>5049</v>
      </c>
      <c r="H19" s="14" t="n">
        <f aca="false">SUMIFS(데이터셋!$H:$H,데이터셋!$D:$D,2022,데이터셋!$B:$B,$A19)</f>
        <v>4712</v>
      </c>
      <c r="I19" s="14" t="n">
        <f aca="false">SUMIFS(데이터셋!$H:$H,데이터셋!$D:$D,2023,데이터셋!$B:$B,$A19)</f>
        <v>4431</v>
      </c>
      <c r="J19" s="14" t="n">
        <f aca="false">SUMIFS(데이터셋!$H:$H,데이터셋!$D:$D,2024,데이터셋!$B:$B,$A19)</f>
        <v>4212</v>
      </c>
      <c r="K19" s="14" t="n">
        <f aca="false">SUMIFS(데이터셋!$H:$H,데이터셋!$D:$D,2025,데이터셋!$B:$B,$A19)</f>
        <v>4010</v>
      </c>
      <c r="L19" s="22" t="n">
        <f aca="false">B19-B39</f>
        <v>0</v>
      </c>
      <c r="M19" s="22" t="n">
        <f aca="false">C19-C39</f>
        <v>0</v>
      </c>
      <c r="N19" s="22" t="n">
        <f aca="false">D19-D39</f>
        <v>0</v>
      </c>
      <c r="O19" s="22" t="n">
        <f aca="false">E19-E39</f>
        <v>0</v>
      </c>
      <c r="P19" s="22" t="n">
        <f aca="false">F19-F39</f>
        <v>0</v>
      </c>
      <c r="Q19" s="22" t="n">
        <f aca="false">G19-G39</f>
        <v>0</v>
      </c>
      <c r="R19" s="22" t="n">
        <f aca="false">H19-H39</f>
        <v>0</v>
      </c>
      <c r="S19" s="22" t="n">
        <f aca="false">I19-I39</f>
        <v>0</v>
      </c>
      <c r="T19" s="22" t="n">
        <f aca="false">J19-J39</f>
        <v>0</v>
      </c>
      <c r="U19" s="22" t="n">
        <f aca="false">K19-K39</f>
        <v>0</v>
      </c>
      <c r="V19" s="1"/>
    </row>
    <row r="20" customFormat="false" ht="15" hidden="false" customHeight="true" outlineLevel="0" collapsed="false">
      <c r="A20" s="37" t="s">
        <v>115</v>
      </c>
      <c r="B20" s="14" t="n">
        <f aca="false">SUMIFS(데이터셋!$H:$H,데이터셋!$D:$D,2016,데이터셋!$B:$B,$A20)</f>
        <v>1937</v>
      </c>
      <c r="C20" s="14" t="n">
        <f aca="false">SUMIFS(데이터셋!$H:$H,데이터셋!$D:$D,2017,데이터셋!$B:$B,$A20)</f>
        <v>1920</v>
      </c>
      <c r="D20" s="14" t="n">
        <f aca="false">SUMIFS(데이터셋!$H:$H,데이터셋!$D:$D,2018,데이터셋!$B:$B,$A20)</f>
        <v>1891</v>
      </c>
      <c r="E20" s="14" t="n">
        <f aca="false">SUMIFS(데이터셋!$H:$H,데이터셋!$D:$D,2019,데이터셋!$B:$B,$A20)</f>
        <v>1848</v>
      </c>
      <c r="F20" s="14" t="n">
        <f aca="false">SUMIFS(데이터셋!$H:$H,데이터셋!$D:$D,2020,데이터셋!$B:$B,$A20)</f>
        <v>1778</v>
      </c>
      <c r="G20" s="14" t="n">
        <f aca="false">SUMIFS(데이터셋!$H:$H,데이터셋!$D:$D,2021,데이터셋!$B:$B,$A20)</f>
        <v>1668</v>
      </c>
      <c r="H20" s="14" t="n">
        <f aca="false">SUMIFS(데이터셋!$H:$H,데이터셋!$D:$D,2022,데이터셋!$B:$B,$A20)</f>
        <v>1547</v>
      </c>
      <c r="I20" s="14" t="n">
        <f aca="false">SUMIFS(데이터셋!$H:$H,데이터셋!$D:$D,2023,데이터셋!$B:$B,$A20)</f>
        <v>1447</v>
      </c>
      <c r="J20" s="14" t="n">
        <f aca="false">SUMIFS(데이터셋!$H:$H,데이터셋!$D:$D,2024,데이터셋!$B:$B,$A20)</f>
        <v>1354</v>
      </c>
      <c r="K20" s="14" t="n">
        <f aca="false">SUMIFS(데이터셋!$H:$H,데이터셋!$D:$D,2025,데이터셋!$B:$B,$A20)</f>
        <v>1278</v>
      </c>
      <c r="L20" s="22" t="n">
        <f aca="false">B20-B40</f>
        <v>0</v>
      </c>
      <c r="M20" s="22" t="n">
        <f aca="false">C20-C40</f>
        <v>0</v>
      </c>
      <c r="N20" s="22" t="n">
        <f aca="false">D20-D40</f>
        <v>0</v>
      </c>
      <c r="O20" s="22" t="n">
        <f aca="false">E20-E40</f>
        <v>0</v>
      </c>
      <c r="P20" s="22" t="n">
        <f aca="false">F20-F40</f>
        <v>0</v>
      </c>
      <c r="Q20" s="22" t="n">
        <f aca="false">G20-G40</f>
        <v>0</v>
      </c>
      <c r="R20" s="22" t="n">
        <f aca="false">H20-H40</f>
        <v>0</v>
      </c>
      <c r="S20" s="22" t="n">
        <f aca="false">I20-I40</f>
        <v>0</v>
      </c>
      <c r="T20" s="22" t="n">
        <f aca="false">J20-J40</f>
        <v>0</v>
      </c>
      <c r="U20" s="22" t="n">
        <f aca="false">K20-K40</f>
        <v>0</v>
      </c>
    </row>
    <row r="21" customFormat="false" ht="16.5" hidden="false" customHeight="true" outlineLevel="0" collapsed="false">
      <c r="A21" s="37" t="s">
        <v>146</v>
      </c>
      <c r="B21" s="14" t="n">
        <f aca="false">SUMIFS(데이터셋!$H:$H,데이터셋!$D:$D,2016,데이터셋!$B:$B,$A21)</f>
        <v>1489</v>
      </c>
      <c r="C21" s="14" t="n">
        <f aca="false">SUMIFS(데이터셋!$H:$H,데이터셋!$D:$D,2017,데이터셋!$B:$B,$A21)</f>
        <v>1470</v>
      </c>
      <c r="D21" s="14" t="n">
        <f aca="false">SUMIFS(데이터셋!$H:$H,데이터셋!$D:$D,2018,데이터셋!$B:$B,$A21)</f>
        <v>1410</v>
      </c>
      <c r="E21" s="14" t="n">
        <f aca="false">SUMIFS(데이터셋!$H:$H,데이터셋!$D:$D,2019,데이터셋!$B:$B,$A21)</f>
        <v>1327</v>
      </c>
      <c r="F21" s="14" t="n">
        <f aca="false">SUMIFS(데이터셋!$H:$H,데이터셋!$D:$D,2020,데이터셋!$B:$B,$A21)</f>
        <v>1274</v>
      </c>
      <c r="G21" s="14" t="n">
        <f aca="false">SUMIFS(데이터셋!$H:$H,데이터셋!$D:$D,2021,데이터셋!$B:$B,$A21)</f>
        <v>1192</v>
      </c>
      <c r="H21" s="14" t="n">
        <f aca="false">SUMIFS(데이터셋!$H:$H,데이터셋!$D:$D,2022,데이터셋!$B:$B,$A21)</f>
        <v>1144</v>
      </c>
      <c r="I21" s="14" t="n">
        <f aca="false">SUMIFS(데이터셋!$H:$H,데이터셋!$D:$D,2023,데이터셋!$B:$B,$A21)</f>
        <v>1079</v>
      </c>
      <c r="J21" s="14" t="n">
        <f aca="false">SUMIFS(데이터셋!$H:$H,데이터셋!$D:$D,2024,데이터셋!$B:$B,$A21)</f>
        <v>1035</v>
      </c>
      <c r="K21" s="14" t="n">
        <f aca="false">SUMIFS(데이터셋!$H:$H,데이터셋!$D:$D,2025,데이터셋!$B:$B,$A21)</f>
        <v>992</v>
      </c>
      <c r="L21" s="22" t="n">
        <f aca="false">B21-B41</f>
        <v>6</v>
      </c>
      <c r="M21" s="22" t="n">
        <f aca="false">C21-C41</f>
        <v>6</v>
      </c>
      <c r="N21" s="22" t="n">
        <f aca="false">D21-D41</f>
        <v>5</v>
      </c>
      <c r="O21" s="22" t="n">
        <f aca="false">E21-E41</f>
        <v>5</v>
      </c>
      <c r="P21" s="22" t="n">
        <f aca="false">F21-F41</f>
        <v>6</v>
      </c>
      <c r="Q21" s="22" t="n">
        <f aca="false">G21-G41</f>
        <v>5</v>
      </c>
      <c r="R21" s="22" t="n">
        <f aca="false">H21-H41</f>
        <v>5</v>
      </c>
      <c r="S21" s="22" t="n">
        <f aca="false">I21-I41</f>
        <v>0</v>
      </c>
      <c r="T21" s="22" t="n">
        <f aca="false">J21-J41</f>
        <v>0</v>
      </c>
      <c r="U21" s="22" t="n">
        <f aca="false">K21-K41</f>
        <v>0</v>
      </c>
      <c r="V21" s="22" t="s">
        <v>626</v>
      </c>
    </row>
    <row r="22" customFormat="false" ht="15" hidden="false" customHeight="true" outlineLevel="0" collapsed="false">
      <c r="A22" s="37" t="s">
        <v>160</v>
      </c>
      <c r="B22" s="14" t="n">
        <f aca="false">SUMIFS(데이터셋!$H:$H,데이터셋!$D:$D,2016,데이터셋!$B:$B,$A22)</f>
        <v>2231</v>
      </c>
      <c r="C22" s="14" t="n">
        <f aca="false">SUMIFS(데이터셋!$H:$H,데이터셋!$D:$D,2017,데이터셋!$B:$B,$A22)</f>
        <v>2186</v>
      </c>
      <c r="D22" s="14" t="n">
        <f aca="false">SUMIFS(데이터셋!$H:$H,데이터셋!$D:$D,2018,데이터셋!$B:$B,$A22)</f>
        <v>2141</v>
      </c>
      <c r="E22" s="14" t="n">
        <f aca="false">SUMIFS(데이터셋!$H:$H,데이터셋!$D:$D,2019,데이터셋!$B:$B,$A22)</f>
        <v>2049</v>
      </c>
      <c r="F22" s="14" t="n">
        <f aca="false">SUMIFS(데이터셋!$H:$H,데이터셋!$D:$D,2020,데이터셋!$B:$B,$A22)</f>
        <v>1943</v>
      </c>
      <c r="G22" s="14" t="n">
        <f aca="false">SUMIFS(데이터셋!$H:$H,데이터셋!$D:$D,2021,데이터셋!$B:$B,$A22)</f>
        <v>1803</v>
      </c>
      <c r="H22" s="14" t="n">
        <f aca="false">SUMIFS(데이터셋!$H:$H,데이터셋!$D:$D,2022,데이터셋!$B:$B,$A22)</f>
        <v>1697</v>
      </c>
      <c r="I22" s="14" t="n">
        <f aca="false">SUMIFS(데이터셋!$H:$H,데이터셋!$D:$D,2023,데이터셋!$B:$B,$A22)</f>
        <v>1652</v>
      </c>
      <c r="J22" s="14" t="n">
        <f aca="false">SUMIFS(데이터셋!$H:$H,데이터셋!$D:$D,2024,데이터셋!$B:$B,$A22)</f>
        <v>1613</v>
      </c>
      <c r="K22" s="14" t="n">
        <f aca="false">SUMIFS(데이터셋!$H:$H,데이터셋!$D:$D,2025,데이터셋!$B:$B,$A22)</f>
        <v>1556</v>
      </c>
      <c r="L22" s="22" t="n">
        <f aca="false">B22-B42</f>
        <v>0</v>
      </c>
      <c r="M22" s="22" t="n">
        <f aca="false">C22-C42</f>
        <v>0</v>
      </c>
      <c r="N22" s="22" t="n">
        <f aca="false">D22-D42</f>
        <v>0</v>
      </c>
      <c r="O22" s="22" t="n">
        <f aca="false">E22-E42</f>
        <v>0</v>
      </c>
      <c r="P22" s="22" t="n">
        <f aca="false">F22-F42</f>
        <v>0</v>
      </c>
      <c r="Q22" s="22" t="n">
        <f aca="false">G22-G42</f>
        <v>0</v>
      </c>
      <c r="R22" s="22" t="n">
        <f aca="false">H22-H42</f>
        <v>0</v>
      </c>
      <c r="S22" s="22" t="n">
        <f aca="false">I22-I42</f>
        <v>0</v>
      </c>
      <c r="T22" s="22" t="n">
        <f aca="false">J22-J42</f>
        <v>0</v>
      </c>
      <c r="U22" s="22" t="n">
        <f aca="false">K22-K42</f>
        <v>0</v>
      </c>
    </row>
    <row r="23" customFormat="false" ht="15" hidden="false" customHeight="true" outlineLevel="0" collapsed="false">
      <c r="A23" s="37" t="s">
        <v>185</v>
      </c>
      <c r="B23" s="14" t="n">
        <f aca="false">SUMIFS(데이터셋!$H:$H,데이터셋!$D:$D,2016,데이터셋!$B:$B,$A23)</f>
        <v>1584</v>
      </c>
      <c r="C23" s="14" t="n">
        <f aca="false">SUMIFS(데이터셋!$H:$H,데이터셋!$D:$D,2017,데이터셋!$B:$B,$A23)</f>
        <v>1505</v>
      </c>
      <c r="D23" s="14" t="n">
        <f aca="false">SUMIFS(데이터셋!$H:$H,데이터셋!$D:$D,2018,데이터셋!$B:$B,$A23)</f>
        <v>1406</v>
      </c>
      <c r="E23" s="14" t="n">
        <f aca="false">SUMIFS(데이터셋!$H:$H,데이터셋!$D:$D,2019,데이터셋!$B:$B,$A23)</f>
        <v>1288</v>
      </c>
      <c r="F23" s="14" t="n">
        <f aca="false">SUMIFS(데이터셋!$H:$H,데이터셋!$D:$D,2020,데이터셋!$B:$B,$A23)</f>
        <v>1185</v>
      </c>
      <c r="G23" s="14" t="n">
        <f aca="false">SUMIFS(데이터셋!$H:$H,데이터셋!$D:$D,2021,데이터셋!$B:$B,$A23)</f>
        <v>1101</v>
      </c>
      <c r="H23" s="14" t="n">
        <f aca="false">SUMIFS(데이터셋!$H:$H,데이터셋!$D:$D,2022,데이터셋!$B:$B,$A23)</f>
        <v>1013</v>
      </c>
      <c r="I23" s="14" t="n">
        <f aca="false">SUMIFS(데이터셋!$H:$H,데이터셋!$D:$D,2023,데이터셋!$B:$B,$A23)</f>
        <v>916</v>
      </c>
      <c r="J23" s="14" t="n">
        <f aca="false">SUMIFS(데이터셋!$H:$H,데이터셋!$D:$D,2024,데이터셋!$B:$B,$A23)</f>
        <v>864</v>
      </c>
      <c r="K23" s="14" t="n">
        <f aca="false">SUMIFS(데이터셋!$H:$H,데이터셋!$D:$D,2025,데이터셋!$B:$B,$A23)</f>
        <v>826</v>
      </c>
      <c r="L23" s="22" t="n">
        <f aca="false">B23-B43</f>
        <v>0</v>
      </c>
      <c r="M23" s="22" t="n">
        <f aca="false">C23-C43</f>
        <v>0</v>
      </c>
      <c r="N23" s="22" t="n">
        <f aca="false">D23-D43</f>
        <v>0</v>
      </c>
      <c r="O23" s="22" t="n">
        <f aca="false">E23-E43</f>
        <v>0</v>
      </c>
      <c r="P23" s="22" t="n">
        <f aca="false">F23-F43</f>
        <v>0</v>
      </c>
      <c r="Q23" s="22" t="n">
        <f aca="false">G23-G43</f>
        <v>0</v>
      </c>
      <c r="R23" s="22" t="n">
        <f aca="false">H23-H43</f>
        <v>0</v>
      </c>
      <c r="S23" s="22" t="n">
        <f aca="false">I23-I43</f>
        <v>0</v>
      </c>
      <c r="T23" s="22" t="n">
        <f aca="false">J23-J43</f>
        <v>0</v>
      </c>
      <c r="U23" s="22" t="n">
        <f aca="false">K23-K43</f>
        <v>0</v>
      </c>
    </row>
    <row r="24" customFormat="false" ht="15" hidden="false" customHeight="true" outlineLevel="0" collapsed="false">
      <c r="A24" s="37" t="s">
        <v>193</v>
      </c>
      <c r="B24" s="14" t="n">
        <f aca="false">SUMIFS(데이터셋!$H:$H,데이터셋!$D:$D,2016,데이터셋!$B:$B,$A24)</f>
        <v>895</v>
      </c>
      <c r="C24" s="14" t="n">
        <f aca="false">SUMIFS(데이터셋!$H:$H,데이터셋!$D:$D,2017,데이터셋!$B:$B,$A24)</f>
        <v>881</v>
      </c>
      <c r="D24" s="14" t="n">
        <f aca="false">SUMIFS(데이터셋!$H:$H,데이터셋!$D:$D,2018,데이터셋!$B:$B,$A24)</f>
        <v>868</v>
      </c>
      <c r="E24" s="14" t="n">
        <f aca="false">SUMIFS(데이터셋!$H:$H,데이터셋!$D:$D,2019,데이터셋!$B:$B,$A24)</f>
        <v>842</v>
      </c>
      <c r="F24" s="14" t="n">
        <f aca="false">SUMIFS(데이터셋!$H:$H,데이터셋!$D:$D,2020,데이터셋!$B:$B,$A24)</f>
        <v>790</v>
      </c>
      <c r="G24" s="14" t="n">
        <f aca="false">SUMIFS(데이터셋!$H:$H,데이터셋!$D:$D,2021,데이터셋!$B:$B,$A24)</f>
        <v>720</v>
      </c>
      <c r="H24" s="14" t="n">
        <f aca="false">SUMIFS(데이터셋!$H:$H,데이터셋!$D:$D,2022,데이터셋!$B:$B,$A24)</f>
        <v>656</v>
      </c>
      <c r="I24" s="14" t="n">
        <f aca="false">SUMIFS(데이터셋!$H:$H,데이터셋!$D:$D,2023,데이터셋!$B:$B,$A24)</f>
        <v>612</v>
      </c>
      <c r="J24" s="14" t="n">
        <f aca="false">SUMIFS(데이터셋!$H:$H,데이터셋!$D:$D,2024,데이터셋!$B:$B,$A24)</f>
        <v>569</v>
      </c>
      <c r="K24" s="14" t="n">
        <f aca="false">SUMIFS(데이터셋!$H:$H,데이터셋!$D:$D,2025,데이터셋!$B:$B,$A24)</f>
        <v>535</v>
      </c>
      <c r="L24" s="22" t="n">
        <f aca="false">B24-B44</f>
        <v>0</v>
      </c>
      <c r="M24" s="22" t="n">
        <f aca="false">C24-C44</f>
        <v>0</v>
      </c>
      <c r="N24" s="22" t="n">
        <f aca="false">D24-D44</f>
        <v>0</v>
      </c>
      <c r="O24" s="22" t="n">
        <f aca="false">E24-E44</f>
        <v>0</v>
      </c>
      <c r="P24" s="22" t="n">
        <f aca="false">F24-F44</f>
        <v>0</v>
      </c>
      <c r="Q24" s="22" t="n">
        <f aca="false">G24-G44</f>
        <v>0</v>
      </c>
      <c r="R24" s="22" t="n">
        <f aca="false">H24-H44</f>
        <v>0</v>
      </c>
      <c r="S24" s="22" t="n">
        <f aca="false">I24-I44</f>
        <v>0</v>
      </c>
      <c r="T24" s="22" t="n">
        <f aca="false">J24-J44</f>
        <v>0</v>
      </c>
      <c r="U24" s="22" t="n">
        <f aca="false">K24-K44</f>
        <v>0</v>
      </c>
    </row>
    <row r="25" customFormat="false" ht="15" hidden="false" customHeight="true" outlineLevel="0" collapsed="false">
      <c r="A25" s="37" t="s">
        <v>200</v>
      </c>
      <c r="B25" s="14" t="n">
        <f aca="false">SUMIFS(데이터셋!$H:$H,데이터셋!$D:$D,2016,데이터셋!$B:$B,$A25)</f>
        <v>250</v>
      </c>
      <c r="C25" s="14" t="n">
        <f aca="false">SUMIFS(데이터셋!$H:$H,데이터셋!$D:$D,2017,데이터셋!$B:$B,$A25)</f>
        <v>289</v>
      </c>
      <c r="D25" s="14" t="n">
        <f aca="false">SUMIFS(데이터셋!$H:$H,데이터셋!$D:$D,2018,데이터셋!$B:$B,$A25)</f>
        <v>343</v>
      </c>
      <c r="E25" s="14" t="n">
        <f aca="false">SUMIFS(데이터셋!$H:$H,데이터셋!$D:$D,2019,데이터셋!$B:$B,$A25)</f>
        <v>359</v>
      </c>
      <c r="F25" s="14" t="n">
        <f aca="false">SUMIFS(데이터셋!$H:$H,데이터셋!$D:$D,2020,데이터셋!$B:$B,$A25)</f>
        <v>350</v>
      </c>
      <c r="G25" s="14" t="n">
        <f aca="false">SUMIFS(데이터셋!$H:$H,데이터셋!$D:$D,2021,데이터셋!$B:$B,$A25)</f>
        <v>343</v>
      </c>
      <c r="H25" s="14" t="n">
        <f aca="false">SUMIFS(데이터셋!$H:$H,데이터셋!$D:$D,2022,데이터셋!$B:$B,$A25)</f>
        <v>327</v>
      </c>
      <c r="I25" s="14" t="n">
        <f aca="false">SUMIFS(데이터셋!$H:$H,데이터셋!$D:$D,2023,데이터셋!$B:$B,$A25)</f>
        <v>314</v>
      </c>
      <c r="J25" s="14" t="n">
        <f aca="false">SUMIFS(데이터셋!$H:$H,데이터셋!$D:$D,2024,데이터셋!$B:$B,$A25)</f>
        <v>305</v>
      </c>
      <c r="K25" s="14" t="n">
        <f aca="false">SUMIFS(데이터셋!$H:$H,데이터셋!$D:$D,2025,데이터셋!$B:$B,$A25)</f>
        <v>286</v>
      </c>
      <c r="L25" s="22" t="n">
        <f aca="false">B25-B45</f>
        <v>0</v>
      </c>
      <c r="M25" s="22" t="n">
        <f aca="false">C25-C45</f>
        <v>0</v>
      </c>
      <c r="N25" s="22" t="n">
        <f aca="false">D25-D45</f>
        <v>0</v>
      </c>
      <c r="O25" s="22" t="n">
        <f aca="false">E25-E45</f>
        <v>0</v>
      </c>
      <c r="P25" s="22" t="n">
        <f aca="false">F25-F45</f>
        <v>0</v>
      </c>
      <c r="Q25" s="22" t="n">
        <f aca="false">G25-G45</f>
        <v>0</v>
      </c>
      <c r="R25" s="22" t="n">
        <f aca="false">H25-H45</f>
        <v>0</v>
      </c>
      <c r="S25" s="22" t="n">
        <f aca="false">I25-I45</f>
        <v>0</v>
      </c>
      <c r="T25" s="22" t="n">
        <f aca="false">J25-J45</f>
        <v>0</v>
      </c>
      <c r="U25" s="22" t="n">
        <f aca="false">K25-K45</f>
        <v>0</v>
      </c>
    </row>
    <row r="26" customFormat="false" ht="15" hidden="false" customHeight="true" outlineLevel="0" collapsed="false">
      <c r="A26" s="37" t="s">
        <v>202</v>
      </c>
      <c r="B26" s="14" t="n">
        <f aca="false">SUMIFS(데이터셋!$H:$H,데이터셋!$D:$D,2016,데이터셋!$B:$B,$A26)</f>
        <v>12120</v>
      </c>
      <c r="C26" s="14" t="n">
        <f aca="false">SUMIFS(데이터셋!$H:$H,데이터셋!$D:$D,2017,데이터셋!$B:$B,$A26)</f>
        <v>11825</v>
      </c>
      <c r="D26" s="14" t="n">
        <f aca="false">SUMIFS(데이터셋!$H:$H,데이터셋!$D:$D,2018,데이터셋!$B:$B,$A26)</f>
        <v>11682</v>
      </c>
      <c r="E26" s="14" t="n">
        <f aca="false">SUMIFS(데이터셋!$H:$H,데이터셋!$D:$D,2019,데이터셋!$B:$B,$A26)</f>
        <v>11305</v>
      </c>
      <c r="F26" s="14" t="n">
        <f aca="false">SUMIFS(데이터셋!$H:$H,데이터셋!$D:$D,2020,데이터셋!$B:$B,$A26)</f>
        <v>10761</v>
      </c>
      <c r="G26" s="14" t="n">
        <f aca="false">SUMIFS(데이터셋!$H:$H,데이터셋!$D:$D,2021,데이터셋!$B:$B,$A26)</f>
        <v>10136</v>
      </c>
      <c r="H26" s="14" t="n">
        <f aca="false">SUMIFS(데이터셋!$H:$H,데이터셋!$D:$D,2022,데이터셋!$B:$B,$A26)</f>
        <v>9438</v>
      </c>
      <c r="I26" s="14" t="n">
        <f aca="false">SUMIFS(데이터셋!$H:$H,데이터셋!$D:$D,2023,데이터셋!$B:$B,$A26)</f>
        <v>8903</v>
      </c>
      <c r="J26" s="14" t="n">
        <f aca="false">SUMIFS(데이터셋!$H:$H,데이터셋!$D:$D,2024,데이터셋!$B:$B,$A26)</f>
        <v>8407</v>
      </c>
      <c r="K26" s="14" t="n">
        <f aca="false">SUMIFS(데이터셋!$H:$H,데이터셋!$D:$D,2025,데이터셋!$B:$B,$A26)</f>
        <v>8030</v>
      </c>
      <c r="L26" s="22" t="n">
        <f aca="false">B26-B46</f>
        <v>0</v>
      </c>
      <c r="M26" s="22" t="n">
        <f aca="false">C26-C46</f>
        <v>0</v>
      </c>
      <c r="N26" s="22" t="n">
        <f aca="false">D26-D46</f>
        <v>0</v>
      </c>
      <c r="O26" s="22" t="n">
        <f aca="false">E26-E46</f>
        <v>0</v>
      </c>
      <c r="P26" s="22" t="n">
        <f aca="false">F26-F46</f>
        <v>0</v>
      </c>
      <c r="Q26" s="22" t="n">
        <f aca="false">G26-G46</f>
        <v>0</v>
      </c>
      <c r="R26" s="22" t="n">
        <f aca="false">H26-H46</f>
        <v>0</v>
      </c>
      <c r="S26" s="22" t="n">
        <f aca="false">I26-I46</f>
        <v>0</v>
      </c>
      <c r="T26" s="22" t="n">
        <f aca="false">J26-J46</f>
        <v>0</v>
      </c>
      <c r="U26" s="22" t="n">
        <f aca="false">K26-K46</f>
        <v>0</v>
      </c>
    </row>
    <row r="27" customFormat="false" ht="15" hidden="false" customHeight="true" outlineLevel="0" collapsed="false">
      <c r="A27" s="37" t="s">
        <v>451</v>
      </c>
      <c r="B27" s="14" t="n">
        <f aca="false">SUMIFS(데이터셋!$H:$H,데이터셋!$D:$D,2016,데이터셋!$B:$B,$A27)</f>
        <v>1180</v>
      </c>
      <c r="C27" s="14" t="n">
        <f aca="false">SUMIFS(데이터셋!$H:$H,데이터셋!$D:$D,2017,데이터셋!$B:$B,$A27)</f>
        <v>1149</v>
      </c>
      <c r="D27" s="14" t="n">
        <f aca="false">SUMIFS(데이터셋!$H:$H,데이터셋!$D:$D,2018,데이터셋!$B:$B,$A27)</f>
        <v>1086</v>
      </c>
      <c r="E27" s="14" t="n">
        <f aca="false">SUMIFS(데이터셋!$H:$H,데이터셋!$D:$D,2019,데이터셋!$B:$B,$A27)</f>
        <v>1036</v>
      </c>
      <c r="F27" s="14" t="n">
        <f aca="false">SUMIFS(데이터셋!$H:$H,데이터셋!$D:$D,2020,데이터셋!$B:$B,$A27)</f>
        <v>999</v>
      </c>
      <c r="G27" s="14" t="n">
        <f aca="false">SUMIFS(데이터셋!$H:$H,데이터셋!$D:$D,2021,데이터셋!$B:$B,$A27)</f>
        <v>954</v>
      </c>
      <c r="H27" s="14" t="n">
        <f aca="false">SUMIFS(데이터셋!$H:$H,데이터셋!$D:$D,2022,데이터셋!$B:$B,$A27)</f>
        <v>906</v>
      </c>
      <c r="I27" s="14" t="n">
        <f aca="false">SUMIFS(데이터셋!$H:$H,데이터셋!$D:$D,2023,데이터셋!$B:$B,$A27)</f>
        <v>847</v>
      </c>
      <c r="J27" s="14" t="n">
        <f aca="false">SUMIFS(데이터셋!$H:$H,데이터셋!$D:$D,2024,데이터셋!$B:$B,$A27)</f>
        <v>816</v>
      </c>
      <c r="K27" s="14" t="n">
        <f aca="false">SUMIFS(데이터셋!$H:$H,데이터셋!$D:$D,2025,데이터셋!$B:$B,$A27)</f>
        <v>779</v>
      </c>
      <c r="L27" s="22" t="n">
        <f aca="false">B27-B47</f>
        <v>0</v>
      </c>
      <c r="M27" s="22" t="n">
        <f aca="false">C27-C47</f>
        <v>0</v>
      </c>
      <c r="N27" s="22" t="n">
        <f aca="false">D27-D47</f>
        <v>0</v>
      </c>
      <c r="O27" s="22" t="n">
        <f aca="false">E27-E47</f>
        <v>0</v>
      </c>
      <c r="P27" s="22" t="n">
        <f aca="false">F27-F47</f>
        <v>0</v>
      </c>
      <c r="Q27" s="22" t="n">
        <f aca="false">G27-G47</f>
        <v>0</v>
      </c>
      <c r="R27" s="22" t="n">
        <f aca="false">H27-H47</f>
        <v>0</v>
      </c>
      <c r="S27" s="22" t="n">
        <f aca="false">I27-I47</f>
        <v>0</v>
      </c>
      <c r="T27" s="22" t="n">
        <f aca="false">J27-J47</f>
        <v>0</v>
      </c>
      <c r="U27" s="22" t="n">
        <f aca="false">K27-K47</f>
        <v>0</v>
      </c>
    </row>
    <row r="28" customFormat="false" ht="15" hidden="false" customHeight="true" outlineLevel="0" collapsed="false">
      <c r="A28" s="37" t="s">
        <v>265</v>
      </c>
      <c r="B28" s="14" t="n">
        <f aca="false">SUMIFS(데이터셋!$H:$H,데이터셋!$D:$D,2016,데이터셋!$B:$B,$A28)</f>
        <v>1208</v>
      </c>
      <c r="C28" s="14" t="n">
        <f aca="false">SUMIFS(데이터셋!$H:$H,데이터셋!$D:$D,2017,데이터셋!$B:$B,$A28)</f>
        <v>1186</v>
      </c>
      <c r="D28" s="14" t="n">
        <f aca="false">SUMIFS(데이터셋!$H:$H,데이터셋!$D:$D,2018,데이터셋!$B:$B,$A28)</f>
        <v>1157</v>
      </c>
      <c r="E28" s="14" t="n">
        <f aca="false">SUMIFS(데이터셋!$H:$H,데이터셋!$D:$D,2019,데이터셋!$B:$B,$A28)</f>
        <v>1130</v>
      </c>
      <c r="F28" s="14" t="n">
        <f aca="false">SUMIFS(데이터셋!$H:$H,데이터셋!$D:$D,2020,데이터셋!$B:$B,$A28)</f>
        <v>1082</v>
      </c>
      <c r="G28" s="14" t="n">
        <f aca="false">SUMIFS(데이터셋!$H:$H,데이터셋!$D:$D,2021,데이터셋!$B:$B,$A28)</f>
        <v>1042</v>
      </c>
      <c r="H28" s="14" t="n">
        <f aca="false">SUMIFS(데이터셋!$H:$H,데이터셋!$D:$D,2022,데이터셋!$B:$B,$A28)</f>
        <v>972</v>
      </c>
      <c r="I28" s="14" t="n">
        <f aca="false">SUMIFS(데이터셋!$H:$H,데이터셋!$D:$D,2023,데이터셋!$B:$B,$A28)</f>
        <v>921</v>
      </c>
      <c r="J28" s="14" t="n">
        <f aca="false">SUMIFS(데이터셋!$H:$H,데이터셋!$D:$D,2024,데이터셋!$B:$B,$A28)</f>
        <v>877</v>
      </c>
      <c r="K28" s="14" t="n">
        <f aca="false">SUMIFS(데이터셋!$H:$H,데이터셋!$D:$D,2025,데이터셋!$B:$B,$A28)</f>
        <v>837</v>
      </c>
      <c r="L28" s="22" t="n">
        <f aca="false">B28-B48</f>
        <v>0</v>
      </c>
      <c r="M28" s="22" t="n">
        <f aca="false">C28-C48</f>
        <v>0</v>
      </c>
      <c r="N28" s="22" t="n">
        <f aca="false">D28-D48</f>
        <v>0</v>
      </c>
      <c r="O28" s="22" t="n">
        <f aca="false">E28-E48</f>
        <v>0</v>
      </c>
      <c r="P28" s="22" t="n">
        <f aca="false">F28-F48</f>
        <v>0</v>
      </c>
      <c r="Q28" s="22" t="n">
        <f aca="false">G28-G48</f>
        <v>0</v>
      </c>
      <c r="R28" s="22" t="n">
        <f aca="false">H28-H48</f>
        <v>0</v>
      </c>
      <c r="S28" s="22" t="n">
        <f aca="false">I28-I48</f>
        <v>0</v>
      </c>
      <c r="T28" s="22" t="n">
        <f aca="false">J28-J48</f>
        <v>0</v>
      </c>
      <c r="U28" s="22" t="n">
        <f aca="false">K28-K48</f>
        <v>0</v>
      </c>
    </row>
    <row r="29" customFormat="false" ht="15" hidden="false" customHeight="true" outlineLevel="0" collapsed="false">
      <c r="A29" s="37" t="s">
        <v>288</v>
      </c>
      <c r="B29" s="14" t="n">
        <f aca="false">SUMIFS(데이터셋!$H:$H,데이터셋!$D:$D,2016,데이터셋!$B:$B,$A29)</f>
        <v>1974</v>
      </c>
      <c r="C29" s="14" t="n">
        <f aca="false">SUMIFS(데이터셋!$H:$H,데이터셋!$D:$D,2017,데이터셋!$B:$B,$A29)</f>
        <v>1955</v>
      </c>
      <c r="D29" s="14" t="n">
        <f aca="false">SUMIFS(데이터셋!$H:$H,데이터셋!$D:$D,2018,데이터셋!$B:$B,$A29)</f>
        <v>1916</v>
      </c>
      <c r="E29" s="14" t="n">
        <f aca="false">SUMIFS(데이터셋!$H:$H,데이터셋!$D:$D,2019,데이터셋!$B:$B,$A29)</f>
        <v>1812</v>
      </c>
      <c r="F29" s="14" t="n">
        <f aca="false">SUMIFS(데이터셋!$H:$H,데이터셋!$D:$D,2020,데이터셋!$B:$B,$A29)</f>
        <v>1717</v>
      </c>
      <c r="G29" s="14" t="n">
        <f aca="false">SUMIFS(데이터셋!$H:$H,데이터셋!$D:$D,2021,데이터셋!$B:$B,$A29)</f>
        <v>1625</v>
      </c>
      <c r="H29" s="14" t="n">
        <f aca="false">SUMIFS(데이터셋!$H:$H,데이터셋!$D:$D,2022,데이터셋!$B:$B,$A29)</f>
        <v>1516</v>
      </c>
      <c r="I29" s="14" t="n">
        <f aca="false">SUMIFS(데이터셋!$H:$H,데이터셋!$D:$D,2023,데이터셋!$B:$B,$A29)</f>
        <v>1421</v>
      </c>
      <c r="J29" s="14" t="n">
        <f aca="false">SUMIFS(데이터셋!$H:$H,데이터셋!$D:$D,2024,데이터셋!$B:$B,$A29)</f>
        <v>1338</v>
      </c>
      <c r="K29" s="14" t="n">
        <f aca="false">SUMIFS(데이터셋!$H:$H,데이터셋!$D:$D,2025,데이터셋!$B:$B,$A29)</f>
        <v>1272</v>
      </c>
      <c r="L29" s="22" t="n">
        <f aca="false">B29-B49</f>
        <v>0</v>
      </c>
      <c r="M29" s="22" t="n">
        <f aca="false">C29-C49</f>
        <v>0</v>
      </c>
      <c r="N29" s="22" t="n">
        <f aca="false">D29-D49</f>
        <v>0</v>
      </c>
      <c r="O29" s="22" t="n">
        <f aca="false">E29-E49</f>
        <v>0</v>
      </c>
      <c r="P29" s="22" t="n">
        <f aca="false">F29-F49</f>
        <v>0</v>
      </c>
      <c r="Q29" s="22" t="n">
        <f aca="false">G29-G49</f>
        <v>0</v>
      </c>
      <c r="R29" s="22" t="n">
        <f aca="false">H29-H49</f>
        <v>0</v>
      </c>
      <c r="S29" s="22" t="n">
        <f aca="false">I29-I49</f>
        <v>0</v>
      </c>
      <c r="T29" s="22" t="n">
        <f aca="false">J29-J49</f>
        <v>0</v>
      </c>
      <c r="U29" s="22" t="n">
        <f aca="false">K29-K49</f>
        <v>0</v>
      </c>
    </row>
    <row r="30" customFormat="false" ht="15" hidden="false" customHeight="true" outlineLevel="0" collapsed="false">
      <c r="A30" s="37" t="s">
        <v>487</v>
      </c>
      <c r="B30" s="14" t="n">
        <f aca="false">SUMIFS(데이터셋!$H:$H,데이터셋!$D:$D,2016,데이터셋!$B:$B,$A30)</f>
        <v>1562</v>
      </c>
      <c r="C30" s="14" t="n">
        <f aca="false">SUMIFS(데이터셋!$H:$H,데이터셋!$D:$D,2017,데이터셋!$B:$B,$A30)</f>
        <v>1497</v>
      </c>
      <c r="D30" s="14" t="n">
        <f aca="false">SUMIFS(데이터셋!$H:$H,데이터셋!$D:$D,2018,데이터셋!$B:$B,$A30)</f>
        <v>1397</v>
      </c>
      <c r="E30" s="14" t="n">
        <f aca="false">SUMIFS(데이터셋!$H:$H,데이터셋!$D:$D,2019,데이터셋!$B:$B,$A30)</f>
        <v>1288</v>
      </c>
      <c r="F30" s="14" t="n">
        <f aca="false">SUMIFS(데이터셋!$H:$H,데이터셋!$D:$D,2020,데이터셋!$B:$B,$A30)</f>
        <v>1195</v>
      </c>
      <c r="G30" s="14" t="n">
        <f aca="false">SUMIFS(데이터셋!$H:$H,데이터셋!$D:$D,2021,데이터셋!$B:$B,$A30)</f>
        <v>1115</v>
      </c>
      <c r="H30" s="14" t="n">
        <f aca="false">SUMIFS(데이터셋!$H:$H,데이터셋!$D:$D,2022,데이터셋!$B:$B,$A30)</f>
        <v>1024</v>
      </c>
      <c r="I30" s="14" t="n">
        <f aca="false">SUMIFS(데이터셋!$H:$H,데이터셋!$D:$D,2023,데이터셋!$B:$B,$A30)</f>
        <v>944</v>
      </c>
      <c r="J30" s="14" t="n">
        <f aca="false">SUMIFS(데이터셋!$H:$H,데이터셋!$D:$D,2024,데이터셋!$B:$B,$A30)</f>
        <v>902</v>
      </c>
      <c r="K30" s="14" t="n">
        <f aca="false">SUMIFS(데이터셋!$H:$H,데이터셋!$D:$D,2025,데이터셋!$B:$B,$A30)</f>
        <v>856</v>
      </c>
      <c r="L30" s="22" t="n">
        <f aca="false">B30-B50</f>
        <v>0</v>
      </c>
      <c r="M30" s="22" t="n">
        <f aca="false">C30-C50</f>
        <v>0</v>
      </c>
      <c r="N30" s="22" t="n">
        <f aca="false">D30-D50</f>
        <v>0</v>
      </c>
      <c r="O30" s="22" t="n">
        <f aca="false">E30-E50</f>
        <v>0</v>
      </c>
      <c r="P30" s="22" t="n">
        <f aca="false">F30-F50</f>
        <v>0</v>
      </c>
      <c r="Q30" s="22" t="n">
        <f aca="false">G30-G50</f>
        <v>0</v>
      </c>
      <c r="R30" s="22" t="n">
        <f aca="false">H30-H50</f>
        <v>0</v>
      </c>
      <c r="S30" s="22" t="n">
        <f aca="false">I30-I50</f>
        <v>0</v>
      </c>
      <c r="T30" s="22" t="n">
        <f aca="false">J30-J50</f>
        <v>0</v>
      </c>
      <c r="U30" s="22" t="n">
        <f aca="false">K30-K50</f>
        <v>0</v>
      </c>
    </row>
    <row r="31" customFormat="false" ht="16.5" hidden="false" customHeight="true" outlineLevel="0" collapsed="false">
      <c r="A31" s="37" t="s">
        <v>364</v>
      </c>
      <c r="B31" s="14" t="n">
        <f aca="false">SUMIFS(데이터셋!$H:$H,데이터셋!$D:$D,2016,데이터셋!$B:$B,$A31)</f>
        <v>2096</v>
      </c>
      <c r="C31" s="14" t="n">
        <f aca="false">SUMIFS(데이터셋!$H:$H,데이터셋!$D:$D,2017,데이터셋!$B:$B,$A31)</f>
        <v>2057</v>
      </c>
      <c r="D31" s="14" t="n">
        <f aca="false">SUMIFS(데이터셋!$H:$H,데이터셋!$D:$D,2018,데이터셋!$B:$B,$A31)</f>
        <v>1971</v>
      </c>
      <c r="E31" s="14" t="n">
        <f aca="false">SUMIFS(데이터셋!$H:$H,데이터셋!$D:$D,2019,데이터셋!$B:$B,$A31)</f>
        <v>1839</v>
      </c>
      <c r="F31" s="14" t="n">
        <f aca="false">SUMIFS(데이터셋!$H:$H,데이터셋!$D:$D,2020,데이터셋!$B:$B,$A31)</f>
        <v>1719</v>
      </c>
      <c r="G31" s="14" t="n">
        <f aca="false">SUMIFS(데이터셋!$H:$H,데이터셋!$D:$D,2021,데이터셋!$B:$B,$A31)</f>
        <v>1612</v>
      </c>
      <c r="H31" s="14" t="n">
        <f aca="false">SUMIFS(데이터셋!$H:$H,데이터셋!$D:$D,2022,데이터셋!$B:$B,$A31)</f>
        <v>1458</v>
      </c>
      <c r="I31" s="14" t="n">
        <f aca="false">SUMIFS(데이터셋!$H:$H,데이터셋!$D:$D,2023,데이터셋!$B:$B,$A31)</f>
        <v>1310</v>
      </c>
      <c r="J31" s="14" t="n">
        <f aca="false">SUMIFS(데이터셋!$H:$H,데이터셋!$D:$D,2024,데이터셋!$B:$B,$A31)</f>
        <v>1234</v>
      </c>
      <c r="K31" s="14" t="n">
        <f aca="false">SUMIFS(데이터셋!$H:$H,데이터셋!$D:$D,2025,데이터셋!$B:$B,$A31)</f>
        <v>1162</v>
      </c>
      <c r="L31" s="22" t="n">
        <f aca="false">B31-B51</f>
        <v>-6</v>
      </c>
      <c r="M31" s="22" t="n">
        <f aca="false">C31-C51</f>
        <v>-6</v>
      </c>
      <c r="N31" s="22" t="n">
        <f aca="false">D31-D51</f>
        <v>-5</v>
      </c>
      <c r="O31" s="22" t="n">
        <f aca="false">E31-E51</f>
        <v>-5</v>
      </c>
      <c r="P31" s="22" t="n">
        <f aca="false">F31-F51</f>
        <v>-6</v>
      </c>
      <c r="Q31" s="22" t="n">
        <f aca="false">G31-G51</f>
        <v>-5</v>
      </c>
      <c r="R31" s="22" t="n">
        <f aca="false">H31-H51</f>
        <v>-5</v>
      </c>
      <c r="S31" s="22" t="n">
        <f aca="false">I31-I51</f>
        <v>0</v>
      </c>
      <c r="T31" s="22" t="n">
        <f aca="false">J31-J51</f>
        <v>0</v>
      </c>
      <c r="U31" s="22" t="n">
        <f aca="false">K31-K51</f>
        <v>0</v>
      </c>
      <c r="V31" s="22" t="s">
        <v>627</v>
      </c>
    </row>
    <row r="32" customFormat="false" ht="15" hidden="false" customHeight="true" outlineLevel="0" collapsed="false">
      <c r="A32" s="37" t="s">
        <v>409</v>
      </c>
      <c r="B32" s="14" t="n">
        <f aca="false">SUMIFS(데이터셋!$H:$H,데이터셋!$D:$D,2016,데이터셋!$B:$B,$A32)</f>
        <v>3158</v>
      </c>
      <c r="C32" s="14" t="n">
        <f aca="false">SUMIFS(데이터셋!$H:$H,데이터셋!$D:$D,2017,데이터셋!$B:$B,$A32)</f>
        <v>3084</v>
      </c>
      <c r="D32" s="14" t="n">
        <f aca="false">SUMIFS(데이터셋!$H:$H,데이터셋!$D:$D,2018,데이터셋!$B:$B,$A32)</f>
        <v>2982</v>
      </c>
      <c r="E32" s="14" t="n">
        <f aca="false">SUMIFS(데이터셋!$H:$H,데이터셋!$D:$D,2019,데이터셋!$B:$B,$A32)</f>
        <v>2777</v>
      </c>
      <c r="F32" s="14" t="n">
        <f aca="false">SUMIFS(데이터셋!$H:$H,데이터셋!$D:$D,2020,데이터셋!$B:$B,$A32)</f>
        <v>2544</v>
      </c>
      <c r="G32" s="14" t="n">
        <f aca="false">SUMIFS(데이터셋!$H:$H,데이터셋!$D:$D,2021,데이터셋!$B:$B,$A32)</f>
        <v>2357</v>
      </c>
      <c r="H32" s="14" t="n">
        <f aca="false">SUMIFS(데이터셋!$H:$H,데이터셋!$D:$D,2022,데이터셋!$B:$B,$A32)</f>
        <v>2123</v>
      </c>
      <c r="I32" s="14" t="n">
        <f aca="false">SUMIFS(데이터셋!$H:$H,데이터셋!$D:$D,2023,데이터셋!$B:$B,$A32)</f>
        <v>1904</v>
      </c>
      <c r="J32" s="14" t="n">
        <f aca="false">SUMIFS(데이터셋!$H:$H,데이터셋!$D:$D,2024,데이터셋!$B:$B,$A32)</f>
        <v>1723</v>
      </c>
      <c r="K32" s="14" t="n">
        <f aca="false">SUMIFS(데이터셋!$H:$H,데이터셋!$D:$D,2025,데이터셋!$B:$B,$A32)</f>
        <v>1613</v>
      </c>
      <c r="L32" s="22" t="n">
        <f aca="false">B32-B52</f>
        <v>0</v>
      </c>
      <c r="M32" s="22" t="n">
        <f aca="false">C32-C52</f>
        <v>0</v>
      </c>
      <c r="N32" s="22" t="n">
        <f aca="false">D32-D52</f>
        <v>0</v>
      </c>
      <c r="O32" s="22" t="n">
        <f aca="false">E32-E52</f>
        <v>0</v>
      </c>
      <c r="P32" s="22" t="n">
        <f aca="false">F32-F52</f>
        <v>0</v>
      </c>
      <c r="Q32" s="22" t="n">
        <f aca="false">G32-G52</f>
        <v>0</v>
      </c>
      <c r="R32" s="22" t="n">
        <f aca="false">H32-H52</f>
        <v>0</v>
      </c>
      <c r="S32" s="22" t="n">
        <f aca="false">I32-I52</f>
        <v>0</v>
      </c>
      <c r="T32" s="22" t="n">
        <f aca="false">J32-J52</f>
        <v>0</v>
      </c>
      <c r="U32" s="22" t="n">
        <f aca="false">K32-K52</f>
        <v>0</v>
      </c>
    </row>
    <row r="33" customFormat="false" ht="15" hidden="false" customHeight="true" outlineLevel="0" collapsed="false">
      <c r="A33" s="37" t="s">
        <v>446</v>
      </c>
      <c r="B33" s="14" t="n">
        <f aca="false">SUMIFS(데이터셋!$H:$H,데이터셋!$D:$D,2016,데이터셋!$B:$B,$A33)</f>
        <v>543</v>
      </c>
      <c r="C33" s="14" t="n">
        <f aca="false">SUMIFS(데이터셋!$H:$H,데이터셋!$D:$D,2017,데이터셋!$B:$B,$A33)</f>
        <v>527</v>
      </c>
      <c r="D33" s="14" t="n">
        <f aca="false">SUMIFS(데이터셋!$H:$H,데이터셋!$D:$D,2018,데이터셋!$B:$B,$A33)</f>
        <v>513</v>
      </c>
      <c r="E33" s="14" t="n">
        <f aca="false">SUMIFS(데이터셋!$H:$H,데이터셋!$D:$D,2019,데이터셋!$B:$B,$A33)</f>
        <v>504</v>
      </c>
      <c r="F33" s="14" t="n">
        <f aca="false">SUMIFS(데이터셋!$H:$H,데이터셋!$D:$D,2020,데이터셋!$B:$B,$A33)</f>
        <v>489</v>
      </c>
      <c r="G33" s="14" t="n">
        <f aca="false">SUMIFS(데이터셋!$H:$H,데이터셋!$D:$D,2021,데이터셋!$B:$B,$A33)</f>
        <v>476</v>
      </c>
      <c r="H33" s="14" t="n">
        <f aca="false">SUMIFS(데이터셋!$H:$H,데이터셋!$D:$D,2022,데이터셋!$B:$B,$A33)</f>
        <v>451</v>
      </c>
      <c r="I33" s="14" t="n">
        <f aca="false">SUMIFS(데이터셋!$H:$H,데이터셋!$D:$D,2023,데이터셋!$B:$B,$A33)</f>
        <v>423</v>
      </c>
      <c r="J33" s="14" t="n">
        <f aca="false">SUMIFS(데이터셋!$H:$H,데이터셋!$D:$D,2024,데이터셋!$B:$B,$A33)</f>
        <v>399</v>
      </c>
      <c r="K33" s="14" t="n">
        <f aca="false">SUMIFS(데이터셋!$H:$H,데이터셋!$D:$D,2025,데이터셋!$B:$B,$A33)</f>
        <v>378</v>
      </c>
      <c r="L33" s="22" t="n">
        <f aca="false">B33-B53</f>
        <v>0</v>
      </c>
      <c r="M33" s="22" t="n">
        <f aca="false">C33-C53</f>
        <v>0</v>
      </c>
      <c r="N33" s="22" t="n">
        <f aca="false">D33-D53</f>
        <v>0</v>
      </c>
      <c r="O33" s="22" t="n">
        <f aca="false">E33-E53</f>
        <v>0</v>
      </c>
      <c r="P33" s="22" t="n">
        <f aca="false">F33-F53</f>
        <v>0</v>
      </c>
      <c r="Q33" s="22" t="n">
        <f aca="false">G33-G53</f>
        <v>0</v>
      </c>
      <c r="R33" s="22" t="n">
        <f aca="false">H33-H53</f>
        <v>0</v>
      </c>
      <c r="S33" s="22" t="n">
        <f aca="false">I33-I53</f>
        <v>0</v>
      </c>
      <c r="T33" s="22" t="n">
        <f aca="false">J33-J53</f>
        <v>0</v>
      </c>
      <c r="U33" s="22" t="n">
        <f aca="false">K33-K53</f>
        <v>0</v>
      </c>
    </row>
    <row r="34" customFormat="false" ht="16.5" hidden="false" customHeight="true" outlineLevel="0" collapsed="false">
      <c r="A34" s="37" t="s">
        <v>628</v>
      </c>
      <c r="B34" s="14" t="n">
        <f aca="false">SUMIFS(데이터셋!$H:$H,데이터셋!$D:$D,2016,데이터셋!$B:$B,"광주광역시")+SUMIFS(데이터셋!$H:$H,데이터셋!$D:$D,2016,데이터셋!$B:$B,"전라남도")</f>
        <v>2489</v>
      </c>
      <c r="C34" s="14" t="n">
        <f aca="false">SUMIFS(데이터셋!$H:$H,데이터셋!$D:$D,2017,데이터셋!$B:$B,"광주광역시")+SUMIFS(데이터셋!$H:$H,데이터셋!$D:$D,2017,데이터셋!$B:$B,"전라남도")</f>
        <v>2481</v>
      </c>
      <c r="D34" s="14" t="n">
        <f aca="false">SUMIFS(데이터셋!$H:$H,데이터셋!$D:$D,2018,데이터셋!$B:$B,"광주광역시")+SUMIFS(데이터셋!$H:$H,데이터셋!$D:$D,2018,데이터셋!$B:$B,"전라남도")</f>
        <v>2400</v>
      </c>
      <c r="E34" s="14" t="n">
        <f aca="false">SUMIFS(데이터셋!$H:$H,데이터셋!$D:$D,2019,데이터셋!$B:$B,"광주광역시")+SUMIFS(데이터셋!$H:$H,데이터셋!$D:$D,2019,데이터셋!$B:$B,"전라남도")</f>
        <v>2269</v>
      </c>
      <c r="F34" s="14" t="n">
        <f aca="false">SUMIFS(데이터셋!$H:$H,데이터셋!$D:$D,2020,데이터셋!$B:$B,"광주광역시")+SUMIFS(데이터셋!$H:$H,데이터셋!$D:$D,2020,데이터셋!$B:$B,"전라남도")</f>
        <v>2156</v>
      </c>
      <c r="G34" s="14" t="n">
        <f aca="false">SUMIFS(데이터셋!$H:$H,데이터셋!$D:$D,2021,데이터셋!$B:$B,"광주광역시")+SUMIFS(데이터셋!$H:$H,데이터셋!$D:$D,2021,데이터셋!$B:$B,"전라남도")</f>
        <v>2053</v>
      </c>
      <c r="H34" s="14" t="n">
        <f aca="false">SUMIFS(데이터셋!$H:$H,데이터셋!$D:$D,2022,데이터셋!$B:$B,"광주광역시")+SUMIFS(데이터셋!$H:$H,데이터셋!$D:$D,2022,데이터셋!$B:$B,"전라남도")</f>
        <v>1939</v>
      </c>
      <c r="I34" s="14" t="n">
        <f aca="false">SUMIFS(데이터셋!$H:$H,데이터셋!$D:$D,2023,데이터셋!$B:$B,"광주광역시")+SUMIFS(데이터셋!$H:$H,데이터셋!$D:$D,2023,데이터셋!$B:$B,"전라남도")</f>
        <v>1830</v>
      </c>
      <c r="J34" s="14" t="n">
        <f aca="false">SUMIFS(데이터셋!$H:$H,데이터셋!$D:$D,2024,데이터셋!$B:$B,"광주광역시")+SUMIFS(데이터셋!$H:$H,데이터셋!$D:$D,2024,데이터셋!$B:$B,"전라남도")</f>
        <v>1739</v>
      </c>
      <c r="K34" s="14" t="n">
        <f aca="false">SUMIFS(데이터셋!$H:$H,데이터셋!$D:$D,2025,데이터셋!$B:$B,"광주광역시")+SUMIFS(데이터셋!$H:$H,데이터셋!$D:$D,2025,데이터셋!$B:$B,"전라남도")</f>
        <v>1654</v>
      </c>
      <c r="L34" s="22" t="n">
        <f aca="false">B34-B54</f>
        <v>0</v>
      </c>
      <c r="M34" s="22" t="n">
        <f aca="false">C34-C54</f>
        <v>0</v>
      </c>
      <c r="N34" s="22" t="n">
        <f aca="false">D34-D54</f>
        <v>0</v>
      </c>
      <c r="O34" s="22" t="n">
        <f aca="false">E34-E54</f>
        <v>0</v>
      </c>
      <c r="P34" s="22" t="n">
        <f aca="false">F34-F54</f>
        <v>0</v>
      </c>
      <c r="Q34" s="22" t="n">
        <f aca="false">G34-G54</f>
        <v>0</v>
      </c>
      <c r="R34" s="22" t="n">
        <f aca="false">H34-H54</f>
        <v>0</v>
      </c>
      <c r="S34" s="22" t="n">
        <f aca="false">I34-I54</f>
        <v>0</v>
      </c>
      <c r="T34" s="22" t="n">
        <f aca="false">J34-J54</f>
        <v>0</v>
      </c>
      <c r="U34" s="22" t="n">
        <f aca="false">K34-K54</f>
        <v>0</v>
      </c>
    </row>
    <row r="36" customFormat="false" ht="16.5" hidden="false" customHeight="true" outlineLevel="0" collapsed="false">
      <c r="A36" s="33" t="s">
        <v>629</v>
      </c>
    </row>
    <row r="39" customFormat="false" ht="16.5" hidden="false" customHeight="true" outlineLevel="0" collapsed="false">
      <c r="A39" s="37" t="s">
        <v>630</v>
      </c>
      <c r="B39" s="36" t="n">
        <v>6368</v>
      </c>
      <c r="C39" s="36" t="n">
        <v>6226</v>
      </c>
      <c r="D39" s="36" t="n">
        <v>6008</v>
      </c>
      <c r="E39" s="36" t="n">
        <v>5698</v>
      </c>
      <c r="F39" s="36" t="n">
        <v>5370</v>
      </c>
      <c r="G39" s="36" t="n">
        <v>5049</v>
      </c>
      <c r="H39" s="36" t="n">
        <v>4712</v>
      </c>
      <c r="I39" s="36" t="n">
        <v>4431</v>
      </c>
      <c r="J39" s="36" t="n">
        <v>4212</v>
      </c>
      <c r="K39" s="36" t="n">
        <v>4010</v>
      </c>
    </row>
    <row r="40" customFormat="false" ht="16.5" hidden="false" customHeight="true" outlineLevel="0" collapsed="false">
      <c r="A40" s="37" t="s">
        <v>631</v>
      </c>
      <c r="B40" s="36" t="n">
        <v>1937</v>
      </c>
      <c r="C40" s="36" t="n">
        <v>1920</v>
      </c>
      <c r="D40" s="36" t="n">
        <v>1891</v>
      </c>
      <c r="E40" s="36" t="n">
        <v>1848</v>
      </c>
      <c r="F40" s="36" t="n">
        <v>1778</v>
      </c>
      <c r="G40" s="36" t="n">
        <v>1668</v>
      </c>
      <c r="H40" s="36" t="n">
        <v>1547</v>
      </c>
      <c r="I40" s="36" t="n">
        <v>1447</v>
      </c>
      <c r="J40" s="36" t="n">
        <v>1354</v>
      </c>
      <c r="K40" s="36" t="n">
        <v>1278</v>
      </c>
    </row>
    <row r="41" customFormat="false" ht="16.5" hidden="false" customHeight="true" outlineLevel="0" collapsed="false">
      <c r="A41" s="37" t="s">
        <v>632</v>
      </c>
      <c r="B41" s="36" t="n">
        <v>1483</v>
      </c>
      <c r="C41" s="36" t="n">
        <v>1464</v>
      </c>
      <c r="D41" s="36" t="n">
        <v>1405</v>
      </c>
      <c r="E41" s="36" t="n">
        <v>1322</v>
      </c>
      <c r="F41" s="36" t="n">
        <v>1268</v>
      </c>
      <c r="G41" s="36" t="n">
        <v>1187</v>
      </c>
      <c r="H41" s="36" t="n">
        <v>1139</v>
      </c>
      <c r="I41" s="36" t="n">
        <v>1079</v>
      </c>
      <c r="J41" s="36" t="n">
        <v>1035</v>
      </c>
      <c r="K41" s="36" t="n">
        <v>992</v>
      </c>
    </row>
    <row r="42" customFormat="false" ht="16.5" hidden="false" customHeight="true" outlineLevel="0" collapsed="false">
      <c r="A42" s="37" t="s">
        <v>633</v>
      </c>
      <c r="B42" s="36" t="n">
        <v>2231</v>
      </c>
      <c r="C42" s="36" t="n">
        <v>2186</v>
      </c>
      <c r="D42" s="36" t="n">
        <v>2141</v>
      </c>
      <c r="E42" s="36" t="n">
        <v>2049</v>
      </c>
      <c r="F42" s="36" t="n">
        <v>1943</v>
      </c>
      <c r="G42" s="36" t="n">
        <v>1803</v>
      </c>
      <c r="H42" s="36" t="n">
        <v>1697</v>
      </c>
      <c r="I42" s="36" t="n">
        <v>1652</v>
      </c>
      <c r="J42" s="36" t="n">
        <v>1613</v>
      </c>
      <c r="K42" s="36" t="n">
        <v>1556</v>
      </c>
    </row>
    <row r="43" customFormat="false" ht="16.5" hidden="false" customHeight="true" outlineLevel="0" collapsed="false">
      <c r="A43" s="37" t="s">
        <v>634</v>
      </c>
      <c r="B43" s="36" t="n">
        <v>1584</v>
      </c>
      <c r="C43" s="36" t="n">
        <v>1505</v>
      </c>
      <c r="D43" s="36" t="n">
        <v>1406</v>
      </c>
      <c r="E43" s="36" t="n">
        <v>1288</v>
      </c>
      <c r="F43" s="36" t="n">
        <v>1185</v>
      </c>
      <c r="G43" s="36" t="n">
        <v>1101</v>
      </c>
      <c r="H43" s="36" t="n">
        <v>1013</v>
      </c>
      <c r="I43" s="36" t="n">
        <v>916</v>
      </c>
      <c r="J43" s="36" t="n">
        <v>864</v>
      </c>
      <c r="K43" s="36" t="n">
        <v>826</v>
      </c>
    </row>
    <row r="44" customFormat="false" ht="16.5" hidden="false" customHeight="true" outlineLevel="0" collapsed="false">
      <c r="A44" s="37" t="s">
        <v>635</v>
      </c>
      <c r="B44" s="36" t="n">
        <v>895</v>
      </c>
      <c r="C44" s="36" t="n">
        <v>881</v>
      </c>
      <c r="D44" s="36" t="n">
        <v>868</v>
      </c>
      <c r="E44" s="36" t="n">
        <v>842</v>
      </c>
      <c r="F44" s="36" t="n">
        <v>790</v>
      </c>
      <c r="G44" s="36" t="n">
        <v>720</v>
      </c>
      <c r="H44" s="36" t="n">
        <v>656</v>
      </c>
      <c r="I44" s="36" t="n">
        <v>612</v>
      </c>
      <c r="J44" s="36" t="n">
        <v>569</v>
      </c>
      <c r="K44" s="36" t="n">
        <v>535</v>
      </c>
    </row>
    <row r="45" customFormat="false" ht="16.5" hidden="false" customHeight="true" outlineLevel="0" collapsed="false">
      <c r="A45" s="37" t="s">
        <v>636</v>
      </c>
      <c r="B45" s="36" t="n">
        <v>250</v>
      </c>
      <c r="C45" s="36" t="n">
        <v>289</v>
      </c>
      <c r="D45" s="36" t="n">
        <v>343</v>
      </c>
      <c r="E45" s="36" t="n">
        <v>359</v>
      </c>
      <c r="F45" s="36" t="n">
        <v>350</v>
      </c>
      <c r="G45" s="36" t="n">
        <v>343</v>
      </c>
      <c r="H45" s="36" t="n">
        <v>327</v>
      </c>
      <c r="I45" s="36" t="n">
        <v>314</v>
      </c>
      <c r="J45" s="36" t="n">
        <v>305</v>
      </c>
      <c r="K45" s="36" t="n">
        <v>286</v>
      </c>
    </row>
    <row r="46" customFormat="false" ht="16.5" hidden="false" customHeight="true" outlineLevel="0" collapsed="false">
      <c r="A46" s="37" t="s">
        <v>637</v>
      </c>
      <c r="B46" s="36" t="n">
        <v>12120</v>
      </c>
      <c r="C46" s="36" t="n">
        <v>11825</v>
      </c>
      <c r="D46" s="36" t="n">
        <v>11682</v>
      </c>
      <c r="E46" s="36" t="n">
        <v>11305</v>
      </c>
      <c r="F46" s="36" t="n">
        <v>10761</v>
      </c>
      <c r="G46" s="36" t="n">
        <v>10136</v>
      </c>
      <c r="H46" s="36" t="n">
        <v>9438</v>
      </c>
      <c r="I46" s="36" t="n">
        <v>8903</v>
      </c>
      <c r="J46" s="36" t="n">
        <v>8407</v>
      </c>
      <c r="K46" s="36" t="n">
        <v>8030</v>
      </c>
    </row>
    <row r="47" customFormat="false" ht="16.5" hidden="false" customHeight="true" outlineLevel="0" collapsed="false">
      <c r="A47" s="37" t="s">
        <v>638</v>
      </c>
      <c r="B47" s="36" t="n">
        <v>1180</v>
      </c>
      <c r="C47" s="36" t="n">
        <v>1149</v>
      </c>
      <c r="D47" s="36" t="n">
        <v>1086</v>
      </c>
      <c r="E47" s="36" t="n">
        <v>1036</v>
      </c>
      <c r="F47" s="36" t="n">
        <v>999</v>
      </c>
      <c r="G47" s="36" t="n">
        <v>954</v>
      </c>
      <c r="H47" s="36" t="n">
        <v>906</v>
      </c>
      <c r="I47" s="36" t="n">
        <v>847</v>
      </c>
      <c r="J47" s="36" t="n">
        <v>816</v>
      </c>
      <c r="K47" s="36" t="n">
        <v>779</v>
      </c>
    </row>
    <row r="48" customFormat="false" ht="16.5" hidden="false" customHeight="true" outlineLevel="0" collapsed="false">
      <c r="A48" s="37" t="s">
        <v>639</v>
      </c>
      <c r="B48" s="36" t="n">
        <v>1208</v>
      </c>
      <c r="C48" s="36" t="n">
        <v>1186</v>
      </c>
      <c r="D48" s="36" t="n">
        <v>1157</v>
      </c>
      <c r="E48" s="36" t="n">
        <v>1130</v>
      </c>
      <c r="F48" s="36" t="n">
        <v>1082</v>
      </c>
      <c r="G48" s="36" t="n">
        <v>1042</v>
      </c>
      <c r="H48" s="36" t="n">
        <v>972</v>
      </c>
      <c r="I48" s="36" t="n">
        <v>921</v>
      </c>
      <c r="J48" s="36" t="n">
        <v>877</v>
      </c>
      <c r="K48" s="36" t="n">
        <v>837</v>
      </c>
    </row>
    <row r="49" customFormat="false" ht="16.5" hidden="false" customHeight="true" outlineLevel="0" collapsed="false">
      <c r="A49" s="37" t="s">
        <v>640</v>
      </c>
      <c r="B49" s="36" t="n">
        <v>1974</v>
      </c>
      <c r="C49" s="36" t="n">
        <v>1955</v>
      </c>
      <c r="D49" s="36" t="n">
        <v>1916</v>
      </c>
      <c r="E49" s="36" t="n">
        <v>1812</v>
      </c>
      <c r="F49" s="36" t="n">
        <v>1717</v>
      </c>
      <c r="G49" s="36" t="n">
        <v>1625</v>
      </c>
      <c r="H49" s="36" t="n">
        <v>1516</v>
      </c>
      <c r="I49" s="36" t="n">
        <v>1421</v>
      </c>
      <c r="J49" s="36" t="n">
        <v>1338</v>
      </c>
      <c r="K49" s="36" t="n">
        <v>1272</v>
      </c>
    </row>
    <row r="50" customFormat="false" ht="16.5" hidden="false" customHeight="true" outlineLevel="0" collapsed="false">
      <c r="A50" s="37" t="s">
        <v>641</v>
      </c>
      <c r="B50" s="36" t="n">
        <v>1562</v>
      </c>
      <c r="C50" s="36" t="n">
        <v>1497</v>
      </c>
      <c r="D50" s="36" t="n">
        <v>1397</v>
      </c>
      <c r="E50" s="36" t="n">
        <v>1288</v>
      </c>
      <c r="F50" s="36" t="n">
        <v>1195</v>
      </c>
      <c r="G50" s="36" t="n">
        <v>1115</v>
      </c>
      <c r="H50" s="36" t="n">
        <v>1024</v>
      </c>
      <c r="I50" s="36" t="n">
        <v>944</v>
      </c>
      <c r="J50" s="36" t="n">
        <v>902</v>
      </c>
      <c r="K50" s="36" t="n">
        <v>856</v>
      </c>
    </row>
    <row r="51" customFormat="false" ht="16.5" hidden="false" customHeight="true" outlineLevel="0" collapsed="false">
      <c r="A51" s="37" t="s">
        <v>642</v>
      </c>
      <c r="B51" s="36" t="n">
        <v>2102</v>
      </c>
      <c r="C51" s="36" t="n">
        <v>2063</v>
      </c>
      <c r="D51" s="36" t="n">
        <v>1976</v>
      </c>
      <c r="E51" s="36" t="n">
        <v>1844</v>
      </c>
      <c r="F51" s="36" t="n">
        <v>1725</v>
      </c>
      <c r="G51" s="36" t="n">
        <v>1617</v>
      </c>
      <c r="H51" s="36" t="n">
        <v>1463</v>
      </c>
      <c r="I51" s="36" t="n">
        <v>1310</v>
      </c>
      <c r="J51" s="36" t="n">
        <v>1234</v>
      </c>
      <c r="K51" s="36" t="n">
        <v>1162</v>
      </c>
    </row>
    <row r="52" customFormat="false" ht="16.5" hidden="false" customHeight="true" outlineLevel="0" collapsed="false">
      <c r="A52" s="37" t="s">
        <v>643</v>
      </c>
      <c r="B52" s="36" t="n">
        <v>3158</v>
      </c>
      <c r="C52" s="36" t="n">
        <v>3084</v>
      </c>
      <c r="D52" s="36" t="n">
        <v>2982</v>
      </c>
      <c r="E52" s="36" t="n">
        <v>2777</v>
      </c>
      <c r="F52" s="36" t="n">
        <v>2544</v>
      </c>
      <c r="G52" s="36" t="n">
        <v>2357</v>
      </c>
      <c r="H52" s="36" t="n">
        <v>2123</v>
      </c>
      <c r="I52" s="36" t="n">
        <v>1904</v>
      </c>
      <c r="J52" s="36" t="n">
        <v>1723</v>
      </c>
      <c r="K52" s="36" t="n">
        <v>1613</v>
      </c>
    </row>
    <row r="53" customFormat="false" ht="16.5" hidden="false" customHeight="true" outlineLevel="0" collapsed="false">
      <c r="A53" s="37" t="s">
        <v>644</v>
      </c>
      <c r="B53" s="36" t="n">
        <v>543</v>
      </c>
      <c r="C53" s="36" t="n">
        <v>527</v>
      </c>
      <c r="D53" s="36" t="n">
        <v>513</v>
      </c>
      <c r="E53" s="36" t="n">
        <v>504</v>
      </c>
      <c r="F53" s="36" t="n">
        <v>489</v>
      </c>
      <c r="G53" s="36" t="n">
        <v>476</v>
      </c>
      <c r="H53" s="36" t="n">
        <v>451</v>
      </c>
      <c r="I53" s="36" t="n">
        <v>423</v>
      </c>
      <c r="J53" s="36" t="n">
        <v>399</v>
      </c>
      <c r="K53" s="36" t="n">
        <v>378</v>
      </c>
    </row>
    <row r="54" customFormat="false" ht="16.5" hidden="false" customHeight="true" outlineLevel="0" collapsed="false">
      <c r="A54" s="37" t="s">
        <v>645</v>
      </c>
      <c r="B54" s="36" t="n">
        <v>2489</v>
      </c>
      <c r="C54" s="36" t="n">
        <v>2481</v>
      </c>
      <c r="D54" s="36" t="n">
        <v>2400</v>
      </c>
      <c r="E54" s="36" t="n">
        <v>2269</v>
      </c>
      <c r="F54" s="36" t="n">
        <v>2156</v>
      </c>
      <c r="G54" s="36" t="n">
        <v>2053</v>
      </c>
      <c r="H54" s="36" t="n">
        <v>1939</v>
      </c>
      <c r="I54" s="36" t="n">
        <v>1830</v>
      </c>
      <c r="J54" s="36" t="n">
        <v>1739</v>
      </c>
      <c r="K54" s="36" t="n">
        <v>1654</v>
      </c>
    </row>
    <row r="60" customFormat="false" ht="16.5" hidden="false" customHeight="true" outlineLevel="0" collapsed="false">
      <c r="A60" s="23" t="s">
        <v>646</v>
      </c>
    </row>
    <row r="61" customFormat="false" ht="16.5" hidden="false" customHeight="true" outlineLevel="0" collapsed="false">
      <c r="A61" s="6" t="s">
        <v>542</v>
      </c>
      <c r="B61" s="7" t="s">
        <v>647</v>
      </c>
      <c r="C61" s="6" t="s">
        <v>648</v>
      </c>
      <c r="D61" s="6" t="s">
        <v>649</v>
      </c>
      <c r="E61" s="7" t="s">
        <v>650</v>
      </c>
      <c r="F61" s="6" t="s">
        <v>651</v>
      </c>
    </row>
    <row r="62" customFormat="false" ht="15" hidden="false" customHeight="true" outlineLevel="0" collapsed="false">
      <c r="A62" s="36" t="n">
        <v>2017</v>
      </c>
      <c r="B62" s="14" t="n">
        <f aca="false">SUMIFS(시도_소아과개폐업!$D:$D,시도_소아과개폐업!$A:$A,A62)</f>
        <v>560</v>
      </c>
      <c r="C62" s="36" t="n">
        <v>125</v>
      </c>
      <c r="D62" s="38" t="n">
        <f aca="false">IF(C62=0,"",B62/C62)</f>
        <v>4.48</v>
      </c>
      <c r="E62" s="14" t="n">
        <f aca="false">SUMIFS(시도_소아과개폐업!$C:$C,시도_소아과개폐업!$A:$A,A62)</f>
        <v>779</v>
      </c>
      <c r="F62" s="36" t="n">
        <v>126</v>
      </c>
    </row>
    <row r="63" customFormat="false" ht="15" hidden="false" customHeight="true" outlineLevel="0" collapsed="false">
      <c r="A63" s="36" t="n">
        <v>2018</v>
      </c>
      <c r="B63" s="14" t="n">
        <f aca="false">SUMIFS(시도_소아과개폐업!$D:$D,시도_소아과개폐업!$A:$A,A63)</f>
        <v>440</v>
      </c>
      <c r="C63" s="36" t="n">
        <v>121</v>
      </c>
      <c r="D63" s="38" t="n">
        <f aca="false">IF(C63=0,"",B63/C63)</f>
        <v>3.63636363636364</v>
      </c>
      <c r="E63" s="14" t="n">
        <f aca="false">SUMIFS(시도_소아과개폐업!$C:$C,시도_소아과개폐업!$A:$A,A63)</f>
        <v>674</v>
      </c>
      <c r="F63" s="36" t="n">
        <v>122</v>
      </c>
    </row>
    <row r="64" customFormat="false" ht="15" hidden="false" customHeight="true" outlineLevel="0" collapsed="false">
      <c r="A64" s="36" t="n">
        <v>2019</v>
      </c>
      <c r="B64" s="14" t="n">
        <f aca="false">SUMIFS(시도_소아과개폐업!$D:$D,시도_소아과개폐업!$A:$A,A64)</f>
        <v>414</v>
      </c>
      <c r="C64" s="36" t="n">
        <v>98</v>
      </c>
      <c r="D64" s="38" t="n">
        <f aca="false">IF(C64=0,"",B64/C64)</f>
        <v>4.22448979591837</v>
      </c>
      <c r="E64" s="14" t="n">
        <f aca="false">SUMIFS(시도_소아과개폐업!$C:$C,시도_소아과개폐업!$A:$A,A64)</f>
        <v>660</v>
      </c>
      <c r="F64" s="36" t="n">
        <v>114</v>
      </c>
    </row>
    <row r="65" customFormat="false" ht="15" hidden="false" customHeight="true" outlineLevel="0" collapsed="false">
      <c r="A65" s="36" t="n">
        <v>2020</v>
      </c>
      <c r="B65" s="14" t="n">
        <f aca="false">SUMIFS(시도_소아과개폐업!$D:$D,시도_소아과개폐업!$A:$A,A65)</f>
        <v>472</v>
      </c>
      <c r="C65" s="36" t="n">
        <v>154</v>
      </c>
      <c r="D65" s="38" t="n">
        <f aca="false">IF(C65=0,"",B65/C65)</f>
        <v>3.06493506493507</v>
      </c>
      <c r="E65" s="14" t="n">
        <f aca="false">SUMIFS(시도_소아과개폐업!$C:$C,시도_소아과개폐업!$A:$A,A65)</f>
        <v>540</v>
      </c>
      <c r="F65" s="36" t="n">
        <v>103</v>
      </c>
    </row>
    <row r="66" customFormat="false" ht="15" hidden="false" customHeight="true" outlineLevel="0" collapsed="false">
      <c r="A66" s="36" t="n">
        <v>2021</v>
      </c>
      <c r="B66" s="14" t="n">
        <f aca="false">SUMIFS(시도_소아과개폐업!$D:$D,시도_소아과개폐업!$A:$A,A66)</f>
        <v>392</v>
      </c>
      <c r="C66" s="36" t="n">
        <v>120</v>
      </c>
      <c r="D66" s="38" t="n">
        <f aca="false">IF(C66=0,"",B66/C66)</f>
        <v>3.26666666666667</v>
      </c>
      <c r="E66" s="14" t="n">
        <f aca="false">SUMIFS(시도_소아과개폐업!$C:$C,시도_소아과개폐업!$A:$A,A66)</f>
        <v>510</v>
      </c>
      <c r="F66" s="36" t="n">
        <v>93</v>
      </c>
    </row>
    <row r="67" customFormat="false" ht="15" hidden="false" customHeight="true" outlineLevel="0" collapsed="false">
      <c r="A67" s="36" t="n">
        <v>2022</v>
      </c>
      <c r="B67" s="14" t="n">
        <f aca="false">SUMIFS(시도_소아과개폐업!$D:$D,시도_소아과개폐업!$A:$A,A67)</f>
        <v>348</v>
      </c>
      <c r="C67" s="36" t="n">
        <v>57</v>
      </c>
      <c r="D67" s="38" t="n">
        <f aca="false">IF(C67=0,"",B67/C67)</f>
        <v>6.10526315789474</v>
      </c>
      <c r="E67" s="14" t="n">
        <f aca="false">SUMIFS(시도_소아과개폐업!$C:$C,시도_소아과개폐업!$A:$A,A67)</f>
        <v>540</v>
      </c>
      <c r="F67" s="36" t="n">
        <v>87</v>
      </c>
    </row>
    <row r="68" customFormat="false" ht="15" hidden="false" customHeight="true" outlineLevel="0" collapsed="false">
      <c r="A68" s="36" t="n">
        <v>2025</v>
      </c>
      <c r="B68" s="14" t="n">
        <f aca="false">SUMIFS(시도_소아과개폐업!$D:$D,시도_소아과개폐업!$A:$A,A68)</f>
        <v>319</v>
      </c>
      <c r="C68" s="36" t="n">
        <v>89</v>
      </c>
      <c r="D68" s="38" t="n">
        <f aca="false">IF(C68=0,"",B68/C68)</f>
        <v>3.58426966292135</v>
      </c>
      <c r="E68" s="14" t="n">
        <f aca="false">SUMIFS(시도_소아과개폐업!$C:$C,시도_소아과개폐업!$A:$A,A68)</f>
        <v>370</v>
      </c>
      <c r="F68" s="36" t="n">
        <v>59</v>
      </c>
    </row>
    <row r="70" customFormat="false" ht="16.5" hidden="false" customHeight="true" outlineLevel="0" collapsed="false">
      <c r="A70" s="33" t="s">
        <v>652</v>
      </c>
    </row>
    <row r="72" customFormat="false" ht="16.5" hidden="false" customHeight="true" outlineLevel="0" collapsed="false">
      <c r="A72" s="23" t="s">
        <v>653</v>
      </c>
    </row>
    <row r="73" customFormat="false" ht="16.5" hidden="false" customHeight="true" outlineLevel="0" collapsed="false">
      <c r="A73" s="6" t="s">
        <v>542</v>
      </c>
      <c r="B73" s="6" t="s">
        <v>654</v>
      </c>
      <c r="C73" s="6" t="s">
        <v>655</v>
      </c>
      <c r="D73" s="6" t="s">
        <v>656</v>
      </c>
    </row>
    <row r="74" customFormat="false" ht="15" hidden="false" customHeight="true" outlineLevel="0" collapsed="false">
      <c r="A74" s="36" t="n">
        <v>2016</v>
      </c>
      <c r="B74" s="14" t="n">
        <f aca="false">SUMIFS(데이터셋!$G:$G,데이터셋!$D:$D,A74)</f>
        <v>406243</v>
      </c>
      <c r="C74" s="36" t="n">
        <v>411859</v>
      </c>
      <c r="D74" s="18" t="n">
        <f aca="false">C74/B74-1</f>
        <v>0.0138242382022582</v>
      </c>
    </row>
    <row r="75" customFormat="false" ht="15" hidden="false" customHeight="true" outlineLevel="0" collapsed="false">
      <c r="A75" s="36" t="n">
        <v>2017</v>
      </c>
      <c r="B75" s="14" t="n">
        <f aca="false">SUMIFS(데이터셋!$G:$G,데이터셋!$D:$D,A75)</f>
        <v>357771</v>
      </c>
      <c r="C75" s="36" t="n">
        <v>362867</v>
      </c>
      <c r="D75" s="18" t="n">
        <f aca="false">C75/B75-1</f>
        <v>0.0142437480958491</v>
      </c>
    </row>
    <row r="76" customFormat="false" ht="15" hidden="false" customHeight="true" outlineLevel="0" collapsed="false">
      <c r="A76" s="36" t="n">
        <v>2018</v>
      </c>
      <c r="B76" s="14" t="n">
        <f aca="false">SUMIFS(데이터셋!$G:$G,데이터셋!$D:$D,A76)</f>
        <v>326822</v>
      </c>
      <c r="C76" s="36" t="n">
        <v>334115</v>
      </c>
      <c r="D76" s="18" t="n">
        <f aca="false">C76/B76-1</f>
        <v>0.0223148992417892</v>
      </c>
    </row>
    <row r="77" customFormat="false" ht="15" hidden="false" customHeight="true" outlineLevel="0" collapsed="false">
      <c r="A77" s="36" t="n">
        <v>2019</v>
      </c>
      <c r="B77" s="14" t="n">
        <f aca="false">SUMIFS(데이터셋!$G:$G,데이터셋!$D:$D,A77)</f>
        <v>302676</v>
      </c>
      <c r="C77" s="36" t="n">
        <v>308697</v>
      </c>
      <c r="D77" s="18" t="n">
        <f aca="false">C77/B77-1</f>
        <v>0.0198925583792571</v>
      </c>
    </row>
    <row r="78" customFormat="false" ht="15" hidden="false" customHeight="true" outlineLevel="0" collapsed="false">
      <c r="A78" s="36" t="n">
        <v>2020</v>
      </c>
      <c r="B78" s="14" t="n">
        <f aca="false">SUMIFS(데이터셋!$G:$G,데이터셋!$D:$D,A78)</f>
        <v>272337</v>
      </c>
      <c r="C78" s="36" t="n">
        <v>275815</v>
      </c>
      <c r="D78" s="18" t="n">
        <f aca="false">C78/B78-1</f>
        <v>0.0127709418845035</v>
      </c>
    </row>
    <row r="79" customFormat="false" ht="15" hidden="false" customHeight="true" outlineLevel="0" collapsed="false">
      <c r="A79" s="36" t="n">
        <v>2021</v>
      </c>
      <c r="B79" s="14" t="n">
        <f aca="false">SUMIFS(데이터셋!$G:$G,데이터셋!$D:$D,A79)</f>
        <v>260562</v>
      </c>
      <c r="C79" s="36" t="n">
        <v>263127</v>
      </c>
      <c r="D79" s="18" t="n">
        <f aca="false">C79/B79-1</f>
        <v>0.00984410620121112</v>
      </c>
    </row>
    <row r="80" customFormat="false" ht="15" hidden="false" customHeight="true" outlineLevel="0" collapsed="false">
      <c r="A80" s="36" t="n">
        <v>2022</v>
      </c>
      <c r="B80" s="14" t="n">
        <f aca="false">SUMIFS(데이터셋!$G:$G,데이터셋!$D:$D,A80)</f>
        <v>249186</v>
      </c>
      <c r="C80" s="36" t="n">
        <v>254628</v>
      </c>
      <c r="D80" s="18" t="n">
        <f aca="false">C80/B80-1</f>
        <v>0.0218391081360911</v>
      </c>
    </row>
    <row r="81" customFormat="false" ht="15" hidden="false" customHeight="true" outlineLevel="0" collapsed="false">
      <c r="A81" s="36" t="n">
        <v>2023</v>
      </c>
      <c r="B81" s="14" t="n">
        <f aca="false">SUMIFS(데이터셋!$G:$G,데이터셋!$D:$D,A81)</f>
        <v>230028</v>
      </c>
      <c r="C81" s="36" t="n">
        <v>235039</v>
      </c>
      <c r="D81" s="18" t="n">
        <f aca="false">C81/B81-1</f>
        <v>0.0217843045194499</v>
      </c>
    </row>
    <row r="82" customFormat="false" ht="15" hidden="false" customHeight="true" outlineLevel="0" collapsed="false">
      <c r="A82" s="36" t="n">
        <v>2024</v>
      </c>
      <c r="B82" s="14" t="n">
        <f aca="false">SUMIFS(데이터셋!$G:$G,데이터셋!$D:$D,A82)</f>
        <v>238317</v>
      </c>
      <c r="C82" s="36" t="n">
        <v>242334</v>
      </c>
      <c r="D82" s="18" t="n">
        <f aca="false">C82/B82-1</f>
        <v>0.0168557006004608</v>
      </c>
    </row>
    <row r="83" customFormat="false" ht="15" hidden="false" customHeight="true" outlineLevel="0" collapsed="false">
      <c r="A83" s="36" t="n">
        <v>2025</v>
      </c>
      <c r="B83" s="14" t="n">
        <f aca="false">SUMIFS(데이터셋!$G:$G,데이터셋!$D:$D,A83)</f>
        <v>254341</v>
      </c>
      <c r="C83" s="36" t="n">
        <v>258242</v>
      </c>
      <c r="D83" s="18" t="n">
        <f aca="false">C83/B83-1</f>
        <v>0.0153376765837989</v>
      </c>
    </row>
    <row r="85" customFormat="false" ht="16.5" hidden="false" customHeight="true" outlineLevel="0" collapsed="false">
      <c r="A85" s="33" t="s">
        <v>657</v>
      </c>
    </row>
    <row r="88" customFormat="false" ht="16.5" hidden="false" customHeight="true" outlineLevel="0" collapsed="false">
      <c r="A88" s="23" t="s">
        <v>658</v>
      </c>
    </row>
    <row r="89" customFormat="false" ht="16.5" hidden="false" customHeight="true" outlineLevel="0" collapsed="false">
      <c r="A89" s="6" t="s">
        <v>542</v>
      </c>
      <c r="B89" s="6" t="s">
        <v>659</v>
      </c>
      <c r="C89" s="6" t="s">
        <v>660</v>
      </c>
      <c r="D89" s="6" t="s">
        <v>545</v>
      </c>
      <c r="E89" s="6" t="s">
        <v>661</v>
      </c>
      <c r="F89" s="6" t="s">
        <v>662</v>
      </c>
      <c r="G89" s="6" t="s">
        <v>545</v>
      </c>
    </row>
    <row r="90" customFormat="false" ht="15" hidden="false" customHeight="true" outlineLevel="0" collapsed="false">
      <c r="A90" s="36" t="n">
        <v>2016</v>
      </c>
      <c r="B90" s="14" t="n">
        <f aca="false">SUMIFS(데이터셋!$AY:$AY,데이터셋!$D:$D,A90)</f>
        <v>979</v>
      </c>
      <c r="C90" s="14" t="n">
        <f aca="false">SUMIFS(시군구_병원급!$E:$E,시군구_병원급!$D:$D,A90)</f>
        <v>979</v>
      </c>
      <c r="D90" s="22" t="n">
        <f aca="false">B90-C90</f>
        <v>0</v>
      </c>
      <c r="E90" s="14" t="n">
        <f aca="false">SUMIFS(데이터셋!$BB:$BB,데이터셋!$D:$D,A90)</f>
        <v>4028</v>
      </c>
      <c r="F90" s="14" t="n">
        <f aca="false">SUMIFS(시군구_병원급!$H:$H,시군구_병원급!$D:$D,A90)</f>
        <v>4028</v>
      </c>
      <c r="G90" s="22" t="n">
        <f aca="false">E90-F90</f>
        <v>0</v>
      </c>
    </row>
    <row r="91" customFormat="false" ht="15" hidden="false" customHeight="true" outlineLevel="0" collapsed="false">
      <c r="A91" s="36" t="n">
        <v>2017</v>
      </c>
      <c r="B91" s="14" t="n">
        <f aca="false">SUMIFS(데이터셋!$AY:$AY,데이터셋!$D:$D,A91)</f>
        <v>971</v>
      </c>
      <c r="C91" s="14" t="n">
        <f aca="false">SUMIFS(시군구_병원급!$E:$E,시군구_병원급!$D:$D,A91)</f>
        <v>971</v>
      </c>
      <c r="D91" s="22" t="n">
        <f aca="false">B91-C91</f>
        <v>0</v>
      </c>
      <c r="E91" s="14" t="n">
        <f aca="false">SUMIFS(데이터셋!$BB:$BB,데이터셋!$D:$D,A91)</f>
        <v>4111</v>
      </c>
      <c r="F91" s="14" t="n">
        <f aca="false">SUMIFS(시군구_병원급!$H:$H,시군구_병원급!$D:$D,A91)</f>
        <v>4111</v>
      </c>
      <c r="G91" s="22" t="n">
        <f aca="false">E91-F91</f>
        <v>0</v>
      </c>
    </row>
    <row r="92" customFormat="false" ht="15" hidden="false" customHeight="true" outlineLevel="0" collapsed="false">
      <c r="A92" s="36" t="n">
        <v>2018</v>
      </c>
      <c r="B92" s="14" t="n">
        <f aca="false">SUMIFS(데이터셋!$AY:$AY,데이터셋!$D:$D,A92)</f>
        <v>954</v>
      </c>
      <c r="C92" s="14" t="n">
        <f aca="false">SUMIFS(시군구_병원급!$E:$E,시군구_병원급!$D:$D,A92)</f>
        <v>954</v>
      </c>
      <c r="D92" s="22" t="n">
        <f aca="false">B92-C92</f>
        <v>0</v>
      </c>
      <c r="E92" s="14" t="n">
        <f aca="false">SUMIFS(데이터셋!$BB:$BB,데이터셋!$D:$D,A92)</f>
        <v>4133</v>
      </c>
      <c r="F92" s="14" t="n">
        <f aca="false">SUMIFS(시군구_병원급!$H:$H,시군구_병원급!$D:$D,A92)</f>
        <v>4133</v>
      </c>
      <c r="G92" s="22" t="n">
        <f aca="false">E92-F92</f>
        <v>0</v>
      </c>
    </row>
    <row r="93" customFormat="false" ht="15" hidden="false" customHeight="true" outlineLevel="0" collapsed="false">
      <c r="A93" s="36" t="n">
        <v>2019</v>
      </c>
      <c r="B93" s="14" t="n">
        <f aca="false">SUMIFS(데이터셋!$AY:$AY,데이터셋!$D:$D,A93)</f>
        <v>957</v>
      </c>
      <c r="C93" s="14" t="n">
        <f aca="false">SUMIFS(시군구_병원급!$E:$E,시군구_병원급!$D:$D,A93)</f>
        <v>957</v>
      </c>
      <c r="D93" s="22" t="n">
        <f aca="false">B93-C93</f>
        <v>0</v>
      </c>
      <c r="E93" s="14" t="n">
        <f aca="false">SUMIFS(데이터셋!$BB:$BB,데이터셋!$D:$D,A93)</f>
        <v>4222</v>
      </c>
      <c r="F93" s="14" t="n">
        <f aca="false">SUMIFS(시군구_병원급!$H:$H,시군구_병원급!$D:$D,A93)</f>
        <v>4222</v>
      </c>
      <c r="G93" s="22" t="n">
        <f aca="false">E93-F93</f>
        <v>0</v>
      </c>
    </row>
    <row r="94" customFormat="false" ht="15" hidden="false" customHeight="true" outlineLevel="0" collapsed="false">
      <c r="A94" s="36" t="n">
        <v>2020</v>
      </c>
      <c r="B94" s="14" t="n">
        <f aca="false">SUMIFS(데이터셋!$AY:$AY,데이터셋!$D:$D,A94)</f>
        <v>953</v>
      </c>
      <c r="C94" s="14" t="n">
        <f aca="false">SUMIFS(시군구_병원급!$E:$E,시군구_병원급!$D:$D,A94)</f>
        <v>953</v>
      </c>
      <c r="D94" s="22" t="n">
        <f aca="false">B94-C94</f>
        <v>0</v>
      </c>
      <c r="E94" s="14" t="n">
        <f aca="false">SUMIFS(데이터셋!$BB:$BB,데이터셋!$D:$D,A94)</f>
        <v>4302</v>
      </c>
      <c r="F94" s="14" t="n">
        <f aca="false">SUMIFS(시군구_병원급!$H:$H,시군구_병원급!$D:$D,A94)</f>
        <v>4302</v>
      </c>
      <c r="G94" s="22" t="n">
        <f aca="false">E94-F94</f>
        <v>0</v>
      </c>
    </row>
    <row r="95" customFormat="false" ht="15" hidden="false" customHeight="true" outlineLevel="0" collapsed="false">
      <c r="A95" s="36" t="n">
        <v>2021</v>
      </c>
      <c r="B95" s="14" t="n">
        <f aca="false">SUMIFS(데이터셋!$AY:$AY,데이터셋!$D:$D,A95)</f>
        <v>954</v>
      </c>
      <c r="C95" s="14" t="n">
        <f aca="false">SUMIFS(시군구_병원급!$E:$E,시군구_병원급!$D:$D,A95)</f>
        <v>954</v>
      </c>
      <c r="D95" s="22" t="n">
        <f aca="false">B95-C95</f>
        <v>0</v>
      </c>
      <c r="E95" s="14" t="n">
        <f aca="false">SUMIFS(데이터셋!$BB:$BB,데이터셋!$D:$D,A95)</f>
        <v>4386</v>
      </c>
      <c r="F95" s="14" t="n">
        <f aca="false">SUMIFS(시군구_병원급!$H:$H,시군구_병원급!$D:$D,A95)</f>
        <v>4386</v>
      </c>
      <c r="G95" s="22" t="n">
        <f aca="false">E95-F95</f>
        <v>0</v>
      </c>
    </row>
    <row r="96" customFormat="false" ht="15" hidden="false" customHeight="true" outlineLevel="0" collapsed="false">
      <c r="A96" s="36" t="n">
        <v>2022</v>
      </c>
      <c r="B96" s="14" t="n">
        <f aca="false">SUMIFS(데이터셋!$AY:$AY,데이터셋!$D:$D,A96)</f>
        <v>950</v>
      </c>
      <c r="C96" s="14" t="n">
        <f aca="false">SUMIFS(시군구_병원급!$E:$E,시군구_병원급!$D:$D,A96)</f>
        <v>950</v>
      </c>
      <c r="D96" s="22" t="n">
        <f aca="false">B96-C96</f>
        <v>0</v>
      </c>
      <c r="E96" s="14" t="n">
        <f aca="false">SUMIFS(데이터셋!$BB:$BB,데이터셋!$D:$D,A96)</f>
        <v>4439</v>
      </c>
      <c r="F96" s="14" t="n">
        <f aca="false">SUMIFS(시군구_병원급!$H:$H,시군구_병원급!$D:$D,A96)</f>
        <v>4439</v>
      </c>
      <c r="G96" s="22" t="n">
        <f aca="false">E96-F96</f>
        <v>0</v>
      </c>
    </row>
    <row r="97" customFormat="false" ht="15" hidden="false" customHeight="true" outlineLevel="0" collapsed="false">
      <c r="A97" s="36" t="n">
        <v>2023</v>
      </c>
      <c r="B97" s="14" t="n">
        <f aca="false">SUMIFS(데이터셋!$AY:$AY,데이터셋!$D:$D,A97)</f>
        <v>941</v>
      </c>
      <c r="C97" s="14" t="n">
        <f aca="false">SUMIFS(시군구_병원급!$E:$E,시군구_병원급!$D:$D,A97)</f>
        <v>941</v>
      </c>
      <c r="D97" s="22" t="n">
        <f aca="false">B97-C97</f>
        <v>0</v>
      </c>
      <c r="E97" s="14" t="n">
        <f aca="false">SUMIFS(데이터셋!$BB:$BB,데이터셋!$D:$D,A97)</f>
        <v>4421</v>
      </c>
      <c r="F97" s="14" t="n">
        <f aca="false">SUMIFS(시군구_병원급!$H:$H,시군구_병원급!$D:$D,A97)</f>
        <v>4421</v>
      </c>
      <c r="G97" s="22" t="n">
        <f aca="false">E97-F97</f>
        <v>0</v>
      </c>
    </row>
    <row r="98" customFormat="false" ht="15" hidden="false" customHeight="true" outlineLevel="0" collapsed="false">
      <c r="A98" s="36" t="n">
        <v>2024</v>
      </c>
      <c r="B98" s="14" t="n">
        <f aca="false">SUMIFS(데이터셋!$AY:$AY,데이터셋!$D:$D,A98)</f>
        <v>937</v>
      </c>
      <c r="C98" s="14" t="n">
        <f aca="false">SUMIFS(시군구_병원급!$E:$E,시군구_병원급!$D:$D,A98)</f>
        <v>937</v>
      </c>
      <c r="D98" s="22" t="n">
        <f aca="false">B98-C98</f>
        <v>0</v>
      </c>
      <c r="E98" s="14" t="n">
        <f aca="false">SUMIFS(데이터셋!$BB:$BB,데이터셋!$D:$D,A98)</f>
        <v>4414</v>
      </c>
      <c r="F98" s="14" t="n">
        <f aca="false">SUMIFS(시군구_병원급!$H:$H,시군구_병원급!$D:$D,A98)</f>
        <v>4414</v>
      </c>
      <c r="G98" s="22" t="n">
        <f aca="false">E98-F98</f>
        <v>0</v>
      </c>
    </row>
    <row r="99" customFormat="false" ht="15" hidden="false" customHeight="true" outlineLevel="0" collapsed="false">
      <c r="A99" s="36" t="n">
        <v>2025</v>
      </c>
      <c r="B99" s="14" t="n">
        <f aca="false">SUMIFS(데이터셋!$AY:$AY,데이터셋!$D:$D,A99)</f>
        <v>925</v>
      </c>
      <c r="C99" s="14" t="n">
        <f aca="false">SUMIFS(시군구_병원급!$E:$E,시군구_병원급!$D:$D,A99)</f>
        <v>925</v>
      </c>
      <c r="D99" s="22" t="n">
        <f aca="false">B99-C99</f>
        <v>0</v>
      </c>
      <c r="E99" s="14" t="n">
        <f aca="false">SUMIFS(데이터셋!$BB:$BB,데이터셋!$D:$D,A99)</f>
        <v>4402</v>
      </c>
      <c r="F99" s="14" t="n">
        <f aca="false">SUMIFS(시군구_병원급!$H:$H,시군구_병원급!$D:$D,A99)</f>
        <v>4402</v>
      </c>
      <c r="G99" s="22" t="n">
        <f aca="false">E99-F99</f>
        <v>0</v>
      </c>
    </row>
    <row r="101" customFormat="false" ht="16.5" hidden="false" customHeight="true" outlineLevel="0" collapsed="false">
      <c r="A101" s="33" t="s">
        <v>663</v>
      </c>
    </row>
    <row r="104" customFormat="false" ht="16.5" hidden="false" customHeight="true" outlineLevel="0" collapsed="false">
      <c r="A104" s="23" t="s">
        <v>664</v>
      </c>
    </row>
    <row r="105" customFormat="false" ht="89.25" hidden="false" customHeight="true" outlineLevel="0" collapsed="false">
      <c r="A105" s="34" t="s">
        <v>542</v>
      </c>
      <c r="B105" s="34" t="s">
        <v>665</v>
      </c>
      <c r="C105" s="34" t="s">
        <v>666</v>
      </c>
      <c r="D105" s="34" t="s">
        <v>667</v>
      </c>
      <c r="E105" s="34" t="s">
        <v>668</v>
      </c>
      <c r="F105" s="34" t="s">
        <v>669</v>
      </c>
      <c r="G105" s="34" t="s">
        <v>670</v>
      </c>
      <c r="H105" s="34" t="s">
        <v>671</v>
      </c>
      <c r="I105" s="34" t="s">
        <v>672</v>
      </c>
      <c r="J105" s="34" t="s">
        <v>673</v>
      </c>
      <c r="K105" s="34" t="s">
        <v>674</v>
      </c>
      <c r="L105" s="34" t="s">
        <v>675</v>
      </c>
      <c r="M105" s="34" t="s">
        <v>676</v>
      </c>
      <c r="N105" s="34" t="s">
        <v>677</v>
      </c>
      <c r="O105" s="34" t="s">
        <v>678</v>
      </c>
      <c r="P105" s="34" t="s">
        <v>679</v>
      </c>
      <c r="Q105" s="34" t="s">
        <v>680</v>
      </c>
      <c r="R105" s="34" t="s">
        <v>681</v>
      </c>
      <c r="S105" s="34" t="s">
        <v>682</v>
      </c>
      <c r="T105" s="34" t="s">
        <v>561</v>
      </c>
    </row>
    <row r="106" customFormat="false" ht="16.5" hidden="false" customHeight="true" outlineLevel="0" collapsed="false">
      <c r="A106" s="36" t="n">
        <v>2016</v>
      </c>
      <c r="B106" s="14" t="n">
        <f aca="false">SUMIFS(데이터셋!$AC:$AC,데이터셋!$D:$D,$A106)</f>
        <v>2859</v>
      </c>
      <c r="C106" s="14" t="n">
        <f aca="false">SUMIFS(데이터셋!$AD:$AD,데이터셋!$D:$D,$A106)</f>
        <v>14316</v>
      </c>
      <c r="D106" s="14" t="n">
        <f aca="false">SUMIFS(데이터셋!$AE:$AE,데이터셋!$D:$D,$A106)</f>
        <v>20598</v>
      </c>
      <c r="E106" s="14" t="n">
        <f aca="false">SUMIFS(데이터셋!$AF:$AF,데이터셋!$D:$D,$A106)</f>
        <v>948</v>
      </c>
      <c r="F106" s="14" t="n">
        <f aca="false">SUMIFS(데이터셋!$AG:$AG,데이터셋!$D:$D,$A106)</f>
        <v>2206</v>
      </c>
      <c r="G106" s="14" t="n">
        <f aca="false">SUMIFS(데이터셋!$AH:$AH,데이터셋!$D:$D,$A106)</f>
        <v>157</v>
      </c>
      <c r="H106" s="36" t="n">
        <v>2859</v>
      </c>
      <c r="I106" s="36" t="n">
        <v>14316</v>
      </c>
      <c r="J106" s="36" t="n">
        <v>20598</v>
      </c>
      <c r="K106" s="36" t="n">
        <v>948</v>
      </c>
      <c r="L106" s="36" t="n">
        <v>2206</v>
      </c>
      <c r="M106" s="36" t="n">
        <v>157</v>
      </c>
      <c r="N106" s="22" t="n">
        <f aca="false">B106-H106</f>
        <v>0</v>
      </c>
      <c r="O106" s="22" t="n">
        <f aca="false">C106-I106</f>
        <v>0</v>
      </c>
      <c r="P106" s="22" t="n">
        <f aca="false">D106-J106</f>
        <v>0</v>
      </c>
      <c r="Q106" s="22" t="n">
        <f aca="false">E106-K106</f>
        <v>0</v>
      </c>
      <c r="R106" s="22" t="n">
        <f aca="false">F106-L106</f>
        <v>0</v>
      </c>
      <c r="S106" s="22" t="n">
        <f aca="false">G106-M106</f>
        <v>0</v>
      </c>
      <c r="T106" s="16" t="s">
        <v>683</v>
      </c>
    </row>
    <row r="107" customFormat="false" ht="15" hidden="false" customHeight="true" outlineLevel="0" collapsed="false">
      <c r="A107" s="36" t="n">
        <v>2017</v>
      </c>
      <c r="B107" s="14" t="n">
        <f aca="false">SUMIFS(데이터셋!$AC:$AC,데이터셋!$D:$D,$A107)</f>
        <v>3157</v>
      </c>
      <c r="C107" s="14" t="n">
        <f aca="false">SUMIFS(데이터셋!$AD:$AD,데이터셋!$D:$D,$A107)</f>
        <v>14045</v>
      </c>
      <c r="D107" s="14" t="n">
        <f aca="false">SUMIFS(데이터셋!$AE:$AE,데이터셋!$D:$D,$A107)</f>
        <v>19656</v>
      </c>
      <c r="E107" s="14" t="n">
        <f aca="false">SUMIFS(데이터셋!$AF:$AF,데이터셋!$D:$D,$A107)</f>
        <v>1053</v>
      </c>
      <c r="F107" s="14" t="n">
        <f aca="false">SUMIFS(데이터셋!$AG:$AG,데이터셋!$D:$D,$A107)</f>
        <v>2163</v>
      </c>
      <c r="G107" s="14" t="n">
        <f aca="false">SUMIFS(데이터셋!$AH:$AH,데이터셋!$D:$D,$A107)</f>
        <v>164</v>
      </c>
      <c r="H107" s="36" t="n">
        <v>3157</v>
      </c>
      <c r="I107" s="36" t="n">
        <v>14045</v>
      </c>
      <c r="J107" s="36" t="n">
        <v>19656</v>
      </c>
      <c r="K107" s="36" t="n">
        <v>1053</v>
      </c>
      <c r="L107" s="36" t="n">
        <v>2163</v>
      </c>
      <c r="M107" s="36" t="n">
        <v>164</v>
      </c>
      <c r="N107" s="22" t="n">
        <f aca="false">B107-H107</f>
        <v>0</v>
      </c>
      <c r="O107" s="22" t="n">
        <f aca="false">C107-I107</f>
        <v>0</v>
      </c>
      <c r="P107" s="22" t="n">
        <f aca="false">D107-J107</f>
        <v>0</v>
      </c>
      <c r="Q107" s="22" t="n">
        <f aca="false">E107-K107</f>
        <v>0</v>
      </c>
      <c r="R107" s="22" t="n">
        <f aca="false">F107-L107</f>
        <v>0</v>
      </c>
      <c r="S107" s="22" t="n">
        <f aca="false">G107-M107</f>
        <v>0</v>
      </c>
      <c r="T107" s="22" t="s">
        <v>684</v>
      </c>
    </row>
    <row r="108" customFormat="false" ht="15" hidden="false" customHeight="true" outlineLevel="0" collapsed="false">
      <c r="A108" s="36" t="n">
        <v>2018</v>
      </c>
      <c r="B108" s="14" t="n">
        <f aca="false">SUMIFS(데이터셋!$AC:$AC,데이터셋!$D:$D,$A108)</f>
        <v>3602</v>
      </c>
      <c r="C108" s="14" t="n">
        <f aca="false">SUMIFS(데이터셋!$AD:$AD,데이터셋!$D:$D,$A108)</f>
        <v>13518</v>
      </c>
      <c r="D108" s="14" t="n">
        <f aca="false">SUMIFS(데이터셋!$AE:$AE,데이터셋!$D:$D,$A108)</f>
        <v>18651</v>
      </c>
      <c r="E108" s="14" t="n">
        <f aca="false">SUMIFS(데이터셋!$AF:$AF,데이터셋!$D:$D,$A108)</f>
        <v>1111</v>
      </c>
      <c r="F108" s="14" t="n">
        <f aca="false">SUMIFS(데이터셋!$AG:$AG,데이터셋!$D:$D,$A108)</f>
        <v>2125</v>
      </c>
      <c r="G108" s="14" t="n">
        <f aca="false">SUMIFS(데이터셋!$AH:$AH,데이터셋!$D:$D,$A108)</f>
        <v>164</v>
      </c>
      <c r="H108" s="36" t="n">
        <v>3602</v>
      </c>
      <c r="I108" s="36" t="n">
        <v>13518</v>
      </c>
      <c r="J108" s="36" t="n">
        <v>18651</v>
      </c>
      <c r="K108" s="36" t="n">
        <v>1111</v>
      </c>
      <c r="L108" s="36" t="n">
        <v>2125</v>
      </c>
      <c r="M108" s="36" t="n">
        <v>164</v>
      </c>
      <c r="N108" s="22" t="n">
        <f aca="false">B108-H108</f>
        <v>0</v>
      </c>
      <c r="O108" s="22" t="n">
        <f aca="false">C108-I108</f>
        <v>0</v>
      </c>
      <c r="P108" s="22" t="n">
        <f aca="false">D108-J108</f>
        <v>0</v>
      </c>
      <c r="Q108" s="22" t="n">
        <f aca="false">E108-K108</f>
        <v>0</v>
      </c>
      <c r="R108" s="22" t="n">
        <f aca="false">F108-L108</f>
        <v>0</v>
      </c>
      <c r="S108" s="22" t="n">
        <f aca="false">G108-M108</f>
        <v>0</v>
      </c>
      <c r="T108" s="22" t="s">
        <v>684</v>
      </c>
    </row>
    <row r="109" customFormat="false" ht="16.5" hidden="false" customHeight="true" outlineLevel="0" collapsed="false">
      <c r="A109" s="36" t="n">
        <v>2019</v>
      </c>
      <c r="B109" s="14" t="n">
        <f aca="false">SUMIFS(데이터셋!$AC:$AC,데이터셋!$D:$D,$A109)</f>
        <v>4324</v>
      </c>
      <c r="C109" s="14" t="n">
        <f aca="false">SUMIFS(데이터셋!$AD:$AD,데이터셋!$D:$D,$A109)</f>
        <v>12568</v>
      </c>
      <c r="D109" s="14" t="n">
        <f aca="false">SUMIFS(데이터셋!$AE:$AE,데이터셋!$D:$D,$A109)</f>
        <v>17117</v>
      </c>
      <c r="E109" s="14" t="n">
        <f aca="false">SUMIFS(데이터셋!$AF:$AF,데이터셋!$D:$D,$A109)</f>
        <v>1153</v>
      </c>
      <c r="F109" s="14" t="n">
        <f aca="false">SUMIFS(데이터셋!$AG:$AG,데이터셋!$D:$D,$A109)</f>
        <v>2050</v>
      </c>
      <c r="G109" s="14" t="n">
        <f aca="false">SUMIFS(데이터셋!$AH:$AH,데이터셋!$D:$D,$A109)</f>
        <v>159</v>
      </c>
      <c r="T109" s="22" t="s">
        <v>685</v>
      </c>
    </row>
    <row r="110" customFormat="false" ht="16.5" hidden="false" customHeight="true" outlineLevel="0" collapsed="false">
      <c r="A110" s="36" t="n">
        <v>2020</v>
      </c>
      <c r="B110" s="14" t="n">
        <f aca="false">SUMIFS(데이터셋!$AC:$AC,데이터셋!$D:$D,$A110)</f>
        <v>4958</v>
      </c>
      <c r="C110" s="14" t="n">
        <f aca="false">SUMIFS(데이터셋!$AD:$AD,데이터셋!$D:$D,$A110)</f>
        <v>11510</v>
      </c>
      <c r="D110" s="14" t="n">
        <f aca="false">SUMIFS(데이터셋!$AE:$AE,데이터셋!$D:$D,$A110)</f>
        <v>15529</v>
      </c>
      <c r="E110" s="14" t="n">
        <f aca="false">SUMIFS(데이터셋!$AF:$AF,데이터셋!$D:$D,$A110)</f>
        <v>1216</v>
      </c>
      <c r="F110" s="14" t="n">
        <f aca="false">SUMIFS(데이터셋!$AG:$AG,데이터셋!$D:$D,$A110)</f>
        <v>1987</v>
      </c>
      <c r="G110" s="14" t="n">
        <f aca="false">SUMIFS(데이터셋!$AH:$AH,데이터셋!$D:$D,$A110)</f>
        <v>152</v>
      </c>
      <c r="T110" s="22" t="s">
        <v>685</v>
      </c>
    </row>
    <row r="111" customFormat="false" ht="16.5" hidden="false" customHeight="true" outlineLevel="0" collapsed="false">
      <c r="A111" s="36" t="n">
        <v>2021</v>
      </c>
      <c r="B111" s="14" t="n">
        <f aca="false">SUMIFS(데이터셋!$AC:$AC,데이터셋!$D:$D,$A111)</f>
        <v>5437</v>
      </c>
      <c r="C111" s="14" t="n">
        <f aca="false">SUMIFS(데이터셋!$AD:$AD,데이터셋!$D:$D,$A111)</f>
        <v>10603</v>
      </c>
      <c r="D111" s="14" t="n">
        <f aca="false">SUMIFS(데이터셋!$AE:$AE,데이터셋!$D:$D,$A111)</f>
        <v>13891</v>
      </c>
      <c r="E111" s="14" t="n">
        <f aca="false">SUMIFS(데이터셋!$AF:$AF,데이터셋!$D:$D,$A111)</f>
        <v>1248</v>
      </c>
      <c r="F111" s="14" t="n">
        <f aca="false">SUMIFS(데이터셋!$AG:$AG,데이터셋!$D:$D,$A111)</f>
        <v>1925</v>
      </c>
      <c r="G111" s="14" t="n">
        <f aca="false">SUMIFS(데이터셋!$AH:$AH,데이터셋!$D:$D,$A111)</f>
        <v>142</v>
      </c>
      <c r="J111" s="36" t="n">
        <v>13891</v>
      </c>
      <c r="P111" s="22" t="n">
        <f aca="false">D111-J111</f>
        <v>0</v>
      </c>
      <c r="T111" s="22" t="s">
        <v>686</v>
      </c>
    </row>
    <row r="112" customFormat="false" ht="16.5" hidden="false" customHeight="true" outlineLevel="0" collapsed="false">
      <c r="A112" s="36" t="n">
        <v>2022</v>
      </c>
      <c r="B112" s="14" t="n">
        <f aca="false">SUMIFS(데이터셋!$AC:$AC,데이터셋!$D:$D,$A112)</f>
        <v>5801</v>
      </c>
      <c r="C112" s="14" t="n">
        <f aca="false">SUMIFS(데이터셋!$AD:$AD,데이터셋!$D:$D,$A112)</f>
        <v>9726</v>
      </c>
      <c r="D112" s="14" t="n">
        <f aca="false">SUMIFS(데이터셋!$AE:$AE,데이터셋!$D:$D,$A112)</f>
        <v>12109</v>
      </c>
      <c r="E112" s="14" t="n">
        <f aca="false">SUMIFS(데이터셋!$AF:$AF,데이터셋!$D:$D,$A112)</f>
        <v>1291</v>
      </c>
      <c r="F112" s="14" t="n">
        <f aca="false">SUMIFS(데이터셋!$AG:$AG,데이터셋!$D:$D,$A112)</f>
        <v>1864</v>
      </c>
      <c r="G112" s="14" t="n">
        <f aca="false">SUMIFS(데이터셋!$AH:$AH,데이터셋!$D:$D,$A112)</f>
        <v>132</v>
      </c>
      <c r="T112" s="22" t="s">
        <v>685</v>
      </c>
    </row>
    <row r="113" customFormat="false" ht="16.5" hidden="false" customHeight="true" outlineLevel="0" collapsed="false">
      <c r="A113" s="36" t="n">
        <v>2023</v>
      </c>
      <c r="B113" s="14" t="n">
        <f aca="false">SUMIFS(데이터셋!$AC:$AC,데이터셋!$D:$D,$A113)</f>
        <v>6187</v>
      </c>
      <c r="C113" s="14" t="n">
        <f aca="false">SUMIFS(데이터셋!$AD:$AD,데이터셋!$D:$D,$A113)</f>
        <v>8886</v>
      </c>
      <c r="D113" s="14" t="n">
        <f aca="false">SUMIFS(데이터셋!$AE:$AE,데이터셋!$D:$D,$A113)</f>
        <v>10692</v>
      </c>
      <c r="E113" s="14" t="n">
        <f aca="false">SUMIFS(데이터셋!$AF:$AF,데이터셋!$D:$D,$A113)</f>
        <v>1308</v>
      </c>
      <c r="F113" s="14" t="n">
        <f aca="false">SUMIFS(데이터셋!$AG:$AG,데이터셋!$D:$D,$A113)</f>
        <v>1757</v>
      </c>
      <c r="G113" s="14" t="n">
        <f aca="false">SUMIFS(데이터셋!$AH:$AH,데이터셋!$D:$D,$A113)</f>
        <v>124</v>
      </c>
      <c r="H113" s="36" t="n">
        <v>6187</v>
      </c>
      <c r="I113" s="36" t="n">
        <v>8886</v>
      </c>
      <c r="J113" s="36" t="n">
        <v>10692</v>
      </c>
      <c r="K113" s="36" t="n">
        <v>1308</v>
      </c>
      <c r="L113" s="36" t="n">
        <v>1757</v>
      </c>
      <c r="M113" s="36" t="n">
        <v>124</v>
      </c>
      <c r="N113" s="22" t="n">
        <f aca="false">B113-H113</f>
        <v>0</v>
      </c>
      <c r="O113" s="22" t="n">
        <f aca="false">C113-I113</f>
        <v>0</v>
      </c>
      <c r="P113" s="22" t="n">
        <f aca="false">D113-J113</f>
        <v>0</v>
      </c>
      <c r="Q113" s="22" t="n">
        <f aca="false">E113-K113</f>
        <v>0</v>
      </c>
      <c r="R113" s="22" t="n">
        <f aca="false">F113-L113</f>
        <v>0</v>
      </c>
      <c r="S113" s="22" t="n">
        <f aca="false">G113-M113</f>
        <v>0</v>
      </c>
      <c r="T113" s="22" t="s">
        <v>687</v>
      </c>
    </row>
    <row r="114" customFormat="false" ht="16.5" hidden="false" customHeight="true" outlineLevel="0" collapsed="false">
      <c r="A114" s="36" t="n">
        <v>2024</v>
      </c>
      <c r="B114" s="14" t="n">
        <f aca="false">SUMIFS(데이터셋!$AC:$AC,데이터셋!$D:$D,$A114)</f>
        <v>6521</v>
      </c>
      <c r="C114" s="14" t="n">
        <f aca="false">SUMIFS(데이터셋!$AD:$AD,데이터셋!$D:$D,$A114)</f>
        <v>8181</v>
      </c>
      <c r="D114" s="14" t="n">
        <f aca="false">SUMIFS(데이터셋!$AE:$AE,데이터셋!$D:$D,$A114)</f>
        <v>9586</v>
      </c>
      <c r="E114" s="14" t="n">
        <f aca="false">SUMIFS(데이터셋!$AF:$AF,데이터셋!$D:$D,$A114)</f>
        <v>1305</v>
      </c>
      <c r="F114" s="14" t="n">
        <f aca="false">SUMIFS(데이터셋!$AG:$AG,데이터셋!$D:$D,$A114)</f>
        <v>1678</v>
      </c>
      <c r="G114" s="14" t="n">
        <f aca="false">SUMIFS(데이터셋!$AH:$AH,데이터셋!$D:$D,$A114)</f>
        <v>116</v>
      </c>
      <c r="H114" s="36" t="n">
        <v>6521</v>
      </c>
      <c r="J114" s="36" t="n">
        <v>9586</v>
      </c>
      <c r="N114" s="22" t="n">
        <f aca="false">B114-H114</f>
        <v>0</v>
      </c>
      <c r="P114" s="22" t="n">
        <f aca="false">D114-J114</f>
        <v>0</v>
      </c>
      <c r="T114" s="22" t="s">
        <v>688</v>
      </c>
    </row>
    <row r="115" customFormat="false" ht="16.5" hidden="false" customHeight="true" outlineLevel="0" collapsed="false">
      <c r="A115" s="36" t="n">
        <v>2025</v>
      </c>
      <c r="B115" s="14" t="n">
        <f aca="false">SUMIFS(데이터셋!$AC:$AC,데이터셋!$D:$D,$A115)</f>
        <v>6745</v>
      </c>
      <c r="C115" s="14" t="n">
        <f aca="false">SUMIFS(데이터셋!$AD:$AD,데이터셋!$D:$D,$A115)</f>
        <v>7653</v>
      </c>
      <c r="D115" s="14" t="n">
        <f aca="false">SUMIFS(데이터셋!$AE:$AE,데이터셋!$D:$D,$A115)</f>
        <v>8664</v>
      </c>
      <c r="E115" s="14" t="n">
        <f aca="false">SUMIFS(데이터셋!$AF:$AF,데이터셋!$D:$D,$A115)</f>
        <v>1293</v>
      </c>
      <c r="F115" s="14" t="n">
        <f aca="false">SUMIFS(데이터셋!$AG:$AG,데이터셋!$D:$D,$A115)</f>
        <v>1596</v>
      </c>
      <c r="G115" s="14" t="n">
        <f aca="false">SUMIFS(데이터셋!$AH:$AH,데이터셋!$D:$D,$A115)</f>
        <v>113</v>
      </c>
      <c r="H115" s="36" t="n">
        <v>6745</v>
      </c>
      <c r="I115" s="36" t="n">
        <v>7653</v>
      </c>
      <c r="J115" s="36" t="n">
        <v>8664</v>
      </c>
      <c r="N115" s="22" t="n">
        <f aca="false">B115-H115</f>
        <v>0</v>
      </c>
      <c r="O115" s="22" t="n">
        <f aca="false">C115-I115</f>
        <v>0</v>
      </c>
      <c r="P115" s="22" t="n">
        <f aca="false">D115-J115</f>
        <v>0</v>
      </c>
      <c r="T115" s="22" t="s">
        <v>689</v>
      </c>
    </row>
    <row r="117" customFormat="false" ht="16.5" hidden="false" customHeight="true" outlineLevel="0" collapsed="false">
      <c r="A117" s="33" t="s">
        <v>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7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8"/>
  </cols>
  <sheetData>
    <row r="1" customFormat="false" ht="16.5" hidden="false" customHeight="true" outlineLevel="0" collapsed="false">
      <c r="A1" s="23" t="s">
        <v>691</v>
      </c>
    </row>
    <row r="2" customFormat="false" ht="16.5" hidden="false" customHeight="true" outlineLevel="0" collapsed="false">
      <c r="A2" s="39" t="s">
        <v>692</v>
      </c>
    </row>
    <row r="4" customFormat="false" ht="48" hidden="false" customHeight="true" outlineLevel="0" collapsed="false">
      <c r="A4" s="34" t="s">
        <v>0</v>
      </c>
      <c r="B4" s="34" t="s">
        <v>1</v>
      </c>
      <c r="C4" s="34" t="s">
        <v>2</v>
      </c>
      <c r="D4" s="34" t="s">
        <v>542</v>
      </c>
      <c r="E4" s="34" t="s">
        <v>50</v>
      </c>
      <c r="F4" s="34" t="s">
        <v>51</v>
      </c>
      <c r="G4" s="34" t="s">
        <v>52</v>
      </c>
      <c r="H4" s="34" t="s">
        <v>693</v>
      </c>
    </row>
    <row r="5" customFormat="false" ht="15" hidden="false" customHeight="true" outlineLevel="0" collapsed="false">
      <c r="A5" s="36" t="s">
        <v>62</v>
      </c>
      <c r="B5" s="37" t="s">
        <v>63</v>
      </c>
      <c r="C5" s="37" t="s">
        <v>64</v>
      </c>
      <c r="D5" s="36" t="n">
        <v>2010</v>
      </c>
      <c r="E5" s="36" t="n">
        <v>5</v>
      </c>
      <c r="F5" s="36" t="n">
        <v>4</v>
      </c>
      <c r="G5" s="36" t="n">
        <v>6</v>
      </c>
      <c r="H5" s="36" t="n">
        <v>11</v>
      </c>
    </row>
    <row r="6" customFormat="false" ht="15" hidden="false" customHeight="true" outlineLevel="0" collapsed="false">
      <c r="A6" s="36" t="s">
        <v>62</v>
      </c>
      <c r="B6" s="37" t="s">
        <v>63</v>
      </c>
      <c r="C6" s="37" t="s">
        <v>64</v>
      </c>
      <c r="D6" s="36" t="n">
        <v>2011</v>
      </c>
      <c r="E6" s="36" t="n">
        <v>4</v>
      </c>
      <c r="F6" s="36" t="n">
        <v>4</v>
      </c>
      <c r="G6" s="36" t="n">
        <v>6</v>
      </c>
      <c r="H6" s="36" t="n">
        <v>10</v>
      </c>
    </row>
    <row r="7" customFormat="false" ht="15" hidden="false" customHeight="true" outlineLevel="0" collapsed="false">
      <c r="A7" s="36" t="s">
        <v>62</v>
      </c>
      <c r="B7" s="37" t="s">
        <v>63</v>
      </c>
      <c r="C7" s="37" t="s">
        <v>64</v>
      </c>
      <c r="D7" s="36" t="n">
        <v>2012</v>
      </c>
      <c r="E7" s="36" t="n">
        <v>5</v>
      </c>
      <c r="F7" s="36" t="n">
        <v>4</v>
      </c>
      <c r="G7" s="36" t="n">
        <v>7</v>
      </c>
      <c r="H7" s="36" t="n">
        <v>9</v>
      </c>
    </row>
    <row r="8" customFormat="false" ht="15" hidden="false" customHeight="true" outlineLevel="0" collapsed="false">
      <c r="A8" s="36" t="s">
        <v>62</v>
      </c>
      <c r="B8" s="37" t="s">
        <v>63</v>
      </c>
      <c r="C8" s="37" t="s">
        <v>64</v>
      </c>
      <c r="D8" s="36" t="n">
        <v>2013</v>
      </c>
      <c r="E8" s="36" t="n">
        <v>5</v>
      </c>
      <c r="F8" s="36" t="n">
        <v>4</v>
      </c>
      <c r="G8" s="36" t="n">
        <v>6</v>
      </c>
      <c r="H8" s="36" t="n">
        <v>8</v>
      </c>
    </row>
    <row r="9" customFormat="false" ht="15" hidden="false" customHeight="true" outlineLevel="0" collapsed="false">
      <c r="A9" s="36" t="s">
        <v>62</v>
      </c>
      <c r="B9" s="37" t="s">
        <v>63</v>
      </c>
      <c r="C9" s="37" t="s">
        <v>64</v>
      </c>
      <c r="D9" s="36" t="n">
        <v>2014</v>
      </c>
      <c r="E9" s="36" t="n">
        <v>5</v>
      </c>
      <c r="F9" s="36" t="n">
        <v>4</v>
      </c>
      <c r="G9" s="36" t="n">
        <v>6</v>
      </c>
      <c r="H9" s="36" t="n">
        <v>8</v>
      </c>
    </row>
    <row r="10" customFormat="false" ht="15" hidden="false" customHeight="true" outlineLevel="0" collapsed="false">
      <c r="A10" s="36" t="s">
        <v>62</v>
      </c>
      <c r="B10" s="37" t="s">
        <v>63</v>
      </c>
      <c r="C10" s="37" t="s">
        <v>64</v>
      </c>
      <c r="D10" s="36" t="n">
        <v>2015</v>
      </c>
      <c r="E10" s="36" t="n">
        <v>5</v>
      </c>
      <c r="F10" s="36" t="n">
        <v>4</v>
      </c>
      <c r="G10" s="36" t="n">
        <v>6</v>
      </c>
      <c r="H10" s="36" t="n">
        <v>8</v>
      </c>
    </row>
    <row r="11" customFormat="false" ht="15" hidden="false" customHeight="true" outlineLevel="0" collapsed="false">
      <c r="A11" s="36" t="s">
        <v>62</v>
      </c>
      <c r="B11" s="37" t="s">
        <v>63</v>
      </c>
      <c r="C11" s="37" t="s">
        <v>64</v>
      </c>
      <c r="D11" s="36" t="n">
        <v>2016</v>
      </c>
      <c r="E11" s="36" t="n">
        <v>5</v>
      </c>
      <c r="F11" s="36" t="n">
        <v>4</v>
      </c>
      <c r="G11" s="36" t="n">
        <v>6</v>
      </c>
      <c r="H11" s="36" t="n">
        <v>8</v>
      </c>
    </row>
    <row r="12" customFormat="false" ht="15" hidden="false" customHeight="true" outlineLevel="0" collapsed="false">
      <c r="A12" s="36" t="s">
        <v>62</v>
      </c>
      <c r="B12" s="37" t="s">
        <v>63</v>
      </c>
      <c r="C12" s="37" t="s">
        <v>64</v>
      </c>
      <c r="D12" s="36" t="n">
        <v>2017</v>
      </c>
      <c r="E12" s="36" t="n">
        <v>5</v>
      </c>
      <c r="F12" s="36" t="n">
        <v>4</v>
      </c>
      <c r="G12" s="36" t="n">
        <v>6</v>
      </c>
      <c r="H12" s="36" t="n">
        <v>8</v>
      </c>
    </row>
    <row r="13" customFormat="false" ht="15" hidden="false" customHeight="true" outlineLevel="0" collapsed="false">
      <c r="A13" s="36" t="s">
        <v>62</v>
      </c>
      <c r="B13" s="37" t="s">
        <v>63</v>
      </c>
      <c r="C13" s="37" t="s">
        <v>64</v>
      </c>
      <c r="D13" s="36" t="n">
        <v>2018</v>
      </c>
      <c r="E13" s="36" t="n">
        <v>6</v>
      </c>
      <c r="F13" s="36" t="n">
        <v>4</v>
      </c>
      <c r="G13" s="36" t="n">
        <v>7</v>
      </c>
      <c r="H13" s="36" t="n">
        <v>8</v>
      </c>
    </row>
    <row r="14" customFormat="false" ht="15" hidden="false" customHeight="true" outlineLevel="0" collapsed="false">
      <c r="A14" s="36" t="s">
        <v>62</v>
      </c>
      <c r="B14" s="37" t="s">
        <v>63</v>
      </c>
      <c r="C14" s="37" t="s">
        <v>64</v>
      </c>
      <c r="D14" s="36" t="n">
        <v>2019</v>
      </c>
      <c r="E14" s="36" t="n">
        <v>6</v>
      </c>
      <c r="F14" s="36" t="n">
        <v>4</v>
      </c>
      <c r="G14" s="36" t="n">
        <v>7</v>
      </c>
      <c r="H14" s="36" t="n">
        <v>8</v>
      </c>
    </row>
    <row r="15" customFormat="false" ht="15" hidden="false" customHeight="true" outlineLevel="0" collapsed="false">
      <c r="A15" s="36" t="s">
        <v>62</v>
      </c>
      <c r="B15" s="37" t="s">
        <v>63</v>
      </c>
      <c r="C15" s="37" t="s">
        <v>64</v>
      </c>
      <c r="D15" s="36" t="n">
        <v>2020</v>
      </c>
      <c r="E15" s="36" t="n">
        <v>6</v>
      </c>
      <c r="F15" s="36" t="n">
        <v>4</v>
      </c>
      <c r="G15" s="36" t="n">
        <v>7</v>
      </c>
      <c r="H15" s="36" t="n">
        <v>8</v>
      </c>
    </row>
    <row r="16" customFormat="false" ht="15" hidden="false" customHeight="true" outlineLevel="0" collapsed="false">
      <c r="A16" s="36" t="s">
        <v>62</v>
      </c>
      <c r="B16" s="37" t="s">
        <v>63</v>
      </c>
      <c r="C16" s="37" t="s">
        <v>64</v>
      </c>
      <c r="D16" s="36" t="n">
        <v>2021</v>
      </c>
      <c r="E16" s="36" t="n">
        <v>6</v>
      </c>
      <c r="F16" s="36" t="n">
        <v>4</v>
      </c>
      <c r="G16" s="36" t="n">
        <v>7</v>
      </c>
      <c r="H16" s="36" t="n">
        <v>10</v>
      </c>
    </row>
    <row r="17" customFormat="false" ht="15" hidden="false" customHeight="true" outlineLevel="0" collapsed="false">
      <c r="A17" s="36" t="s">
        <v>62</v>
      </c>
      <c r="B17" s="37" t="s">
        <v>63</v>
      </c>
      <c r="C17" s="37" t="s">
        <v>64</v>
      </c>
      <c r="D17" s="36" t="n">
        <v>2022</v>
      </c>
      <c r="E17" s="36" t="n">
        <v>6</v>
      </c>
      <c r="F17" s="36" t="n">
        <v>4</v>
      </c>
      <c r="G17" s="36" t="n">
        <v>7</v>
      </c>
      <c r="H17" s="36" t="n">
        <v>11</v>
      </c>
    </row>
    <row r="18" customFormat="false" ht="15" hidden="false" customHeight="true" outlineLevel="0" collapsed="false">
      <c r="A18" s="36" t="s">
        <v>62</v>
      </c>
      <c r="B18" s="37" t="s">
        <v>63</v>
      </c>
      <c r="C18" s="37" t="s">
        <v>64</v>
      </c>
      <c r="D18" s="36" t="n">
        <v>2023</v>
      </c>
      <c r="E18" s="36" t="n">
        <v>6</v>
      </c>
      <c r="F18" s="36" t="n">
        <v>4</v>
      </c>
      <c r="G18" s="36" t="n">
        <v>7</v>
      </c>
      <c r="H18" s="36" t="n">
        <v>11</v>
      </c>
    </row>
    <row r="19" customFormat="false" ht="15" hidden="false" customHeight="true" outlineLevel="0" collapsed="false">
      <c r="A19" s="36" t="s">
        <v>62</v>
      </c>
      <c r="B19" s="37" t="s">
        <v>63</v>
      </c>
      <c r="C19" s="37" t="s">
        <v>64</v>
      </c>
      <c r="D19" s="36" t="n">
        <v>2024</v>
      </c>
      <c r="E19" s="36" t="n">
        <v>6</v>
      </c>
      <c r="F19" s="36" t="n">
        <v>4</v>
      </c>
      <c r="G19" s="36" t="n">
        <v>7</v>
      </c>
      <c r="H19" s="36" t="n">
        <v>11</v>
      </c>
    </row>
    <row r="20" customFormat="false" ht="15" hidden="false" customHeight="true" outlineLevel="0" collapsed="false">
      <c r="A20" s="36" t="s">
        <v>62</v>
      </c>
      <c r="B20" s="37" t="s">
        <v>63</v>
      </c>
      <c r="C20" s="37" t="s">
        <v>64</v>
      </c>
      <c r="D20" s="36" t="n">
        <v>2025</v>
      </c>
      <c r="E20" s="36" t="n">
        <v>6</v>
      </c>
      <c r="F20" s="36" t="n">
        <v>4</v>
      </c>
      <c r="G20" s="36" t="n">
        <v>8</v>
      </c>
      <c r="H20" s="36" t="n">
        <v>12</v>
      </c>
    </row>
    <row r="21" customFormat="false" ht="15" hidden="false" customHeight="true" outlineLevel="0" collapsed="false">
      <c r="A21" s="36" t="s">
        <v>66</v>
      </c>
      <c r="B21" s="37" t="s">
        <v>63</v>
      </c>
      <c r="C21" s="37" t="s">
        <v>67</v>
      </c>
      <c r="D21" s="36" t="n">
        <v>2010</v>
      </c>
      <c r="E21" s="36" t="n">
        <v>5</v>
      </c>
      <c r="F21" s="36" t="n">
        <v>2</v>
      </c>
      <c r="G21" s="36" t="n">
        <v>5</v>
      </c>
      <c r="H21" s="36" t="n">
        <v>13</v>
      </c>
    </row>
    <row r="22" customFormat="false" ht="15" hidden="false" customHeight="true" outlineLevel="0" collapsed="false">
      <c r="A22" s="36" t="s">
        <v>66</v>
      </c>
      <c r="B22" s="37" t="s">
        <v>63</v>
      </c>
      <c r="C22" s="37" t="s">
        <v>67</v>
      </c>
      <c r="D22" s="36" t="n">
        <v>2011</v>
      </c>
      <c r="E22" s="36" t="n">
        <v>5</v>
      </c>
      <c r="F22" s="36" t="n">
        <v>2</v>
      </c>
      <c r="G22" s="36" t="n">
        <v>5</v>
      </c>
      <c r="H22" s="36" t="n">
        <v>14</v>
      </c>
    </row>
    <row r="23" customFormat="false" ht="15" hidden="false" customHeight="true" outlineLevel="0" collapsed="false">
      <c r="A23" s="36" t="s">
        <v>66</v>
      </c>
      <c r="B23" s="37" t="s">
        <v>63</v>
      </c>
      <c r="C23" s="37" t="s">
        <v>67</v>
      </c>
      <c r="D23" s="36" t="n">
        <v>2012</v>
      </c>
      <c r="E23" s="36" t="n">
        <v>5</v>
      </c>
      <c r="F23" s="36" t="n">
        <v>2</v>
      </c>
      <c r="G23" s="36" t="n">
        <v>5</v>
      </c>
      <c r="H23" s="36" t="n">
        <v>14</v>
      </c>
    </row>
    <row r="24" customFormat="false" ht="15" hidden="false" customHeight="true" outlineLevel="0" collapsed="false">
      <c r="A24" s="36" t="s">
        <v>66</v>
      </c>
      <c r="B24" s="37" t="s">
        <v>63</v>
      </c>
      <c r="C24" s="37" t="s">
        <v>67</v>
      </c>
      <c r="D24" s="36" t="n">
        <v>2013</v>
      </c>
      <c r="E24" s="36" t="n">
        <v>4</v>
      </c>
      <c r="F24" s="36" t="n">
        <v>2</v>
      </c>
      <c r="G24" s="36" t="n">
        <v>5</v>
      </c>
      <c r="H24" s="36" t="n">
        <v>13</v>
      </c>
    </row>
    <row r="25" customFormat="false" ht="15" hidden="false" customHeight="true" outlineLevel="0" collapsed="false">
      <c r="A25" s="36" t="s">
        <v>66</v>
      </c>
      <c r="B25" s="37" t="s">
        <v>63</v>
      </c>
      <c r="C25" s="37" t="s">
        <v>67</v>
      </c>
      <c r="D25" s="36" t="n">
        <v>2014</v>
      </c>
      <c r="E25" s="36" t="n">
        <v>4</v>
      </c>
      <c r="F25" s="36" t="n">
        <v>2</v>
      </c>
      <c r="G25" s="36" t="n">
        <v>5</v>
      </c>
      <c r="H25" s="36" t="n">
        <v>13</v>
      </c>
    </row>
    <row r="26" customFormat="false" ht="15" hidden="false" customHeight="true" outlineLevel="0" collapsed="false">
      <c r="A26" s="36" t="s">
        <v>66</v>
      </c>
      <c r="B26" s="37" t="s">
        <v>63</v>
      </c>
      <c r="C26" s="37" t="s">
        <v>67</v>
      </c>
      <c r="D26" s="36" t="n">
        <v>2015</v>
      </c>
      <c r="E26" s="36" t="n">
        <v>4</v>
      </c>
      <c r="F26" s="36" t="n">
        <v>2</v>
      </c>
      <c r="G26" s="36" t="n">
        <v>5</v>
      </c>
      <c r="H26" s="36" t="n">
        <v>12</v>
      </c>
    </row>
    <row r="27" customFormat="false" ht="15" hidden="false" customHeight="true" outlineLevel="0" collapsed="false">
      <c r="A27" s="36" t="s">
        <v>66</v>
      </c>
      <c r="B27" s="37" t="s">
        <v>63</v>
      </c>
      <c r="C27" s="37" t="s">
        <v>67</v>
      </c>
      <c r="D27" s="36" t="n">
        <v>2016</v>
      </c>
      <c r="E27" s="36" t="n">
        <v>4</v>
      </c>
      <c r="F27" s="36" t="n">
        <v>2</v>
      </c>
      <c r="G27" s="36" t="n">
        <v>6</v>
      </c>
      <c r="H27" s="36" t="n">
        <v>14</v>
      </c>
    </row>
    <row r="28" customFormat="false" ht="15" hidden="false" customHeight="true" outlineLevel="0" collapsed="false">
      <c r="A28" s="36" t="s">
        <v>66</v>
      </c>
      <c r="B28" s="37" t="s">
        <v>63</v>
      </c>
      <c r="C28" s="37" t="s">
        <v>67</v>
      </c>
      <c r="D28" s="36" t="n">
        <v>2017</v>
      </c>
      <c r="E28" s="36" t="n">
        <v>4</v>
      </c>
      <c r="F28" s="36" t="n">
        <v>2</v>
      </c>
      <c r="G28" s="36" t="n">
        <v>6</v>
      </c>
      <c r="H28" s="36" t="n">
        <v>13</v>
      </c>
    </row>
    <row r="29" customFormat="false" ht="15" hidden="false" customHeight="true" outlineLevel="0" collapsed="false">
      <c r="A29" s="36" t="s">
        <v>66</v>
      </c>
      <c r="B29" s="37" t="s">
        <v>63</v>
      </c>
      <c r="C29" s="37" t="s">
        <v>67</v>
      </c>
      <c r="D29" s="36" t="n">
        <v>2018</v>
      </c>
      <c r="E29" s="36" t="n">
        <v>4</v>
      </c>
      <c r="F29" s="36" t="n">
        <v>2</v>
      </c>
      <c r="G29" s="36" t="n">
        <v>6</v>
      </c>
      <c r="H29" s="36" t="n">
        <v>13</v>
      </c>
    </row>
    <row r="30" customFormat="false" ht="15" hidden="false" customHeight="true" outlineLevel="0" collapsed="false">
      <c r="A30" s="36" t="s">
        <v>66</v>
      </c>
      <c r="B30" s="37" t="s">
        <v>63</v>
      </c>
      <c r="C30" s="37" t="s">
        <v>67</v>
      </c>
      <c r="D30" s="36" t="n">
        <v>2019</v>
      </c>
      <c r="E30" s="36" t="n">
        <v>4</v>
      </c>
      <c r="F30" s="36" t="n">
        <v>2</v>
      </c>
      <c r="G30" s="36" t="n">
        <v>6</v>
      </c>
      <c r="H30" s="36" t="n">
        <v>13</v>
      </c>
    </row>
    <row r="31" customFormat="false" ht="15" hidden="false" customHeight="true" outlineLevel="0" collapsed="false">
      <c r="A31" s="36" t="s">
        <v>66</v>
      </c>
      <c r="B31" s="37" t="s">
        <v>63</v>
      </c>
      <c r="C31" s="37" t="s">
        <v>67</v>
      </c>
      <c r="D31" s="36" t="n">
        <v>2020</v>
      </c>
      <c r="E31" s="36" t="n">
        <v>4</v>
      </c>
      <c r="F31" s="36" t="n">
        <v>2</v>
      </c>
      <c r="G31" s="36" t="n">
        <v>6</v>
      </c>
      <c r="H31" s="36" t="n">
        <v>13</v>
      </c>
    </row>
    <row r="32" customFormat="false" ht="15" hidden="false" customHeight="true" outlineLevel="0" collapsed="false">
      <c r="A32" s="36" t="s">
        <v>66</v>
      </c>
      <c r="B32" s="37" t="s">
        <v>63</v>
      </c>
      <c r="C32" s="37" t="s">
        <v>67</v>
      </c>
      <c r="D32" s="36" t="n">
        <v>2021</v>
      </c>
      <c r="E32" s="36" t="n">
        <v>3</v>
      </c>
      <c r="F32" s="36" t="n">
        <v>2</v>
      </c>
      <c r="G32" s="36" t="n">
        <v>5</v>
      </c>
      <c r="H32" s="36" t="n">
        <v>12</v>
      </c>
    </row>
    <row r="33" customFormat="false" ht="15" hidden="false" customHeight="true" outlineLevel="0" collapsed="false">
      <c r="A33" s="36" t="s">
        <v>66</v>
      </c>
      <c r="B33" s="37" t="s">
        <v>63</v>
      </c>
      <c r="C33" s="37" t="s">
        <v>67</v>
      </c>
      <c r="D33" s="36" t="n">
        <v>2022</v>
      </c>
      <c r="E33" s="36" t="n">
        <v>3</v>
      </c>
      <c r="F33" s="36" t="n">
        <v>2</v>
      </c>
      <c r="G33" s="36" t="n">
        <v>5</v>
      </c>
      <c r="H33" s="36" t="n">
        <v>12</v>
      </c>
    </row>
    <row r="34" customFormat="false" ht="15" hidden="false" customHeight="true" outlineLevel="0" collapsed="false">
      <c r="A34" s="36" t="s">
        <v>66</v>
      </c>
      <c r="B34" s="37" t="s">
        <v>63</v>
      </c>
      <c r="C34" s="37" t="s">
        <v>67</v>
      </c>
      <c r="D34" s="36" t="n">
        <v>2023</v>
      </c>
      <c r="E34" s="36" t="n">
        <v>2</v>
      </c>
      <c r="F34" s="36" t="n">
        <v>1</v>
      </c>
      <c r="G34" s="36" t="n">
        <v>4</v>
      </c>
      <c r="H34" s="36" t="n">
        <v>10</v>
      </c>
    </row>
    <row r="35" customFormat="false" ht="15" hidden="false" customHeight="true" outlineLevel="0" collapsed="false">
      <c r="A35" s="36" t="s">
        <v>66</v>
      </c>
      <c r="B35" s="37" t="s">
        <v>63</v>
      </c>
      <c r="C35" s="37" t="s">
        <v>67</v>
      </c>
      <c r="D35" s="36" t="n">
        <v>2024</v>
      </c>
      <c r="E35" s="36" t="n">
        <v>2</v>
      </c>
      <c r="F35" s="36" t="n">
        <v>1</v>
      </c>
      <c r="G35" s="36" t="n">
        <v>4</v>
      </c>
      <c r="H35" s="36" t="n">
        <v>9</v>
      </c>
    </row>
    <row r="36" customFormat="false" ht="15" hidden="false" customHeight="true" outlineLevel="0" collapsed="false">
      <c r="A36" s="36" t="s">
        <v>66</v>
      </c>
      <c r="B36" s="37" t="s">
        <v>63</v>
      </c>
      <c r="C36" s="37" t="s">
        <v>67</v>
      </c>
      <c r="D36" s="36" t="n">
        <v>2025</v>
      </c>
      <c r="E36" s="36" t="n">
        <v>2</v>
      </c>
      <c r="F36" s="36" t="n">
        <v>1</v>
      </c>
      <c r="G36" s="36" t="n">
        <v>4</v>
      </c>
      <c r="H36" s="36" t="n">
        <v>9</v>
      </c>
    </row>
    <row r="37" customFormat="false" ht="15" hidden="false" customHeight="true" outlineLevel="0" collapsed="false">
      <c r="A37" s="36" t="s">
        <v>68</v>
      </c>
      <c r="B37" s="37" t="s">
        <v>63</v>
      </c>
      <c r="C37" s="37" t="s">
        <v>69</v>
      </c>
      <c r="D37" s="36" t="n">
        <v>2010</v>
      </c>
      <c r="E37" s="36" t="n">
        <v>3</v>
      </c>
      <c r="F37" s="36" t="n">
        <v>2</v>
      </c>
      <c r="G37" s="36" t="n">
        <v>4</v>
      </c>
      <c r="H37" s="36" t="n">
        <v>5</v>
      </c>
    </row>
    <row r="38" customFormat="false" ht="15" hidden="false" customHeight="true" outlineLevel="0" collapsed="false">
      <c r="A38" s="36" t="s">
        <v>68</v>
      </c>
      <c r="B38" s="37" t="s">
        <v>63</v>
      </c>
      <c r="C38" s="37" t="s">
        <v>69</v>
      </c>
      <c r="D38" s="36" t="n">
        <v>2011</v>
      </c>
      <c r="E38" s="36" t="n">
        <v>2</v>
      </c>
      <c r="F38" s="36" t="n">
        <v>1</v>
      </c>
      <c r="G38" s="36" t="n">
        <v>3</v>
      </c>
      <c r="H38" s="36" t="n">
        <v>3</v>
      </c>
    </row>
    <row r="39" customFormat="false" ht="15" hidden="false" customHeight="true" outlineLevel="0" collapsed="false">
      <c r="A39" s="36" t="s">
        <v>68</v>
      </c>
      <c r="B39" s="37" t="s">
        <v>63</v>
      </c>
      <c r="C39" s="37" t="s">
        <v>69</v>
      </c>
      <c r="D39" s="36" t="n">
        <v>2012</v>
      </c>
      <c r="E39" s="36" t="n">
        <v>2</v>
      </c>
      <c r="F39" s="36" t="n">
        <v>1</v>
      </c>
      <c r="G39" s="36" t="n">
        <v>3</v>
      </c>
      <c r="H39" s="36" t="n">
        <v>4</v>
      </c>
    </row>
    <row r="40" customFormat="false" ht="15" hidden="false" customHeight="true" outlineLevel="0" collapsed="false">
      <c r="A40" s="36" t="s">
        <v>68</v>
      </c>
      <c r="B40" s="37" t="s">
        <v>63</v>
      </c>
      <c r="C40" s="37" t="s">
        <v>69</v>
      </c>
      <c r="D40" s="36" t="n">
        <v>2013</v>
      </c>
      <c r="E40" s="36" t="n">
        <v>2</v>
      </c>
      <c r="F40" s="36" t="n">
        <v>1</v>
      </c>
      <c r="G40" s="36" t="n">
        <v>3</v>
      </c>
      <c r="H40" s="36" t="n">
        <v>4</v>
      </c>
    </row>
    <row r="41" customFormat="false" ht="15" hidden="false" customHeight="true" outlineLevel="0" collapsed="false">
      <c r="A41" s="36" t="s">
        <v>68</v>
      </c>
      <c r="B41" s="37" t="s">
        <v>63</v>
      </c>
      <c r="C41" s="37" t="s">
        <v>69</v>
      </c>
      <c r="D41" s="36" t="n">
        <v>2014</v>
      </c>
      <c r="E41" s="36" t="n">
        <v>2</v>
      </c>
      <c r="F41" s="36" t="n">
        <v>1</v>
      </c>
      <c r="G41" s="36" t="n">
        <v>3</v>
      </c>
      <c r="H41" s="36" t="n">
        <v>3</v>
      </c>
    </row>
    <row r="42" customFormat="false" ht="15" hidden="false" customHeight="true" outlineLevel="0" collapsed="false">
      <c r="A42" s="36" t="s">
        <v>68</v>
      </c>
      <c r="B42" s="37" t="s">
        <v>63</v>
      </c>
      <c r="C42" s="37" t="s">
        <v>69</v>
      </c>
      <c r="D42" s="36" t="n">
        <v>2015</v>
      </c>
      <c r="E42" s="36" t="n">
        <v>2</v>
      </c>
      <c r="F42" s="36" t="n">
        <v>1</v>
      </c>
      <c r="G42" s="36" t="n">
        <v>3</v>
      </c>
      <c r="H42" s="36" t="n">
        <v>3</v>
      </c>
    </row>
    <row r="43" customFormat="false" ht="15" hidden="false" customHeight="true" outlineLevel="0" collapsed="false">
      <c r="A43" s="36" t="s">
        <v>68</v>
      </c>
      <c r="B43" s="37" t="s">
        <v>63</v>
      </c>
      <c r="C43" s="37" t="s">
        <v>69</v>
      </c>
      <c r="D43" s="36" t="n">
        <v>2016</v>
      </c>
      <c r="E43" s="36" t="n">
        <v>2</v>
      </c>
      <c r="F43" s="36" t="n">
        <v>1</v>
      </c>
      <c r="G43" s="36" t="n">
        <v>3</v>
      </c>
      <c r="H43" s="36" t="n">
        <v>3</v>
      </c>
    </row>
    <row r="44" customFormat="false" ht="15" hidden="false" customHeight="true" outlineLevel="0" collapsed="false">
      <c r="A44" s="36" t="s">
        <v>68</v>
      </c>
      <c r="B44" s="37" t="s">
        <v>63</v>
      </c>
      <c r="C44" s="37" t="s">
        <v>69</v>
      </c>
      <c r="D44" s="36" t="n">
        <v>2017</v>
      </c>
      <c r="E44" s="36" t="n">
        <v>2</v>
      </c>
      <c r="F44" s="36" t="n">
        <v>1</v>
      </c>
      <c r="G44" s="36" t="n">
        <v>3</v>
      </c>
      <c r="H44" s="36" t="n">
        <v>3</v>
      </c>
    </row>
    <row r="45" customFormat="false" ht="15" hidden="false" customHeight="true" outlineLevel="0" collapsed="false">
      <c r="A45" s="36" t="s">
        <v>68</v>
      </c>
      <c r="B45" s="37" t="s">
        <v>63</v>
      </c>
      <c r="C45" s="37" t="s">
        <v>69</v>
      </c>
      <c r="D45" s="36" t="n">
        <v>2018</v>
      </c>
      <c r="E45" s="36" t="n">
        <v>2</v>
      </c>
      <c r="F45" s="36" t="n">
        <v>1</v>
      </c>
      <c r="G45" s="36" t="n">
        <v>3</v>
      </c>
      <c r="H45" s="36" t="n">
        <v>3</v>
      </c>
    </row>
    <row r="46" customFormat="false" ht="15" hidden="false" customHeight="true" outlineLevel="0" collapsed="false">
      <c r="A46" s="36" t="s">
        <v>68</v>
      </c>
      <c r="B46" s="37" t="s">
        <v>63</v>
      </c>
      <c r="C46" s="37" t="s">
        <v>69</v>
      </c>
      <c r="D46" s="36" t="n">
        <v>2019</v>
      </c>
      <c r="E46" s="36" t="n">
        <v>2</v>
      </c>
      <c r="F46" s="36" t="n">
        <v>1</v>
      </c>
      <c r="G46" s="36" t="n">
        <v>3</v>
      </c>
      <c r="H46" s="36" t="n">
        <v>3</v>
      </c>
    </row>
    <row r="47" customFormat="false" ht="15" hidden="false" customHeight="true" outlineLevel="0" collapsed="false">
      <c r="A47" s="36" t="s">
        <v>68</v>
      </c>
      <c r="B47" s="37" t="s">
        <v>63</v>
      </c>
      <c r="C47" s="37" t="s">
        <v>69</v>
      </c>
      <c r="D47" s="36" t="n">
        <v>2020</v>
      </c>
      <c r="E47" s="36" t="n">
        <v>2</v>
      </c>
      <c r="F47" s="36" t="n">
        <v>1</v>
      </c>
      <c r="G47" s="36" t="n">
        <v>3</v>
      </c>
      <c r="H47" s="36" t="n">
        <v>3</v>
      </c>
    </row>
    <row r="48" customFormat="false" ht="15" hidden="false" customHeight="true" outlineLevel="0" collapsed="false">
      <c r="A48" s="36" t="s">
        <v>68</v>
      </c>
      <c r="B48" s="37" t="s">
        <v>63</v>
      </c>
      <c r="C48" s="37" t="s">
        <v>69</v>
      </c>
      <c r="D48" s="36" t="n">
        <v>2021</v>
      </c>
      <c r="E48" s="36" t="n">
        <v>2</v>
      </c>
      <c r="F48" s="36" t="n">
        <v>1</v>
      </c>
      <c r="G48" s="36" t="n">
        <v>3</v>
      </c>
      <c r="H48" s="36" t="n">
        <v>3</v>
      </c>
    </row>
    <row r="49" customFormat="false" ht="15" hidden="false" customHeight="true" outlineLevel="0" collapsed="false">
      <c r="A49" s="36" t="s">
        <v>68</v>
      </c>
      <c r="B49" s="37" t="s">
        <v>63</v>
      </c>
      <c r="C49" s="37" t="s">
        <v>69</v>
      </c>
      <c r="D49" s="36" t="n">
        <v>2022</v>
      </c>
      <c r="E49" s="36" t="n">
        <v>2</v>
      </c>
      <c r="F49" s="36" t="n">
        <v>1</v>
      </c>
      <c r="G49" s="36" t="n">
        <v>3</v>
      </c>
      <c r="H49" s="36" t="n">
        <v>3</v>
      </c>
    </row>
    <row r="50" customFormat="false" ht="15" hidden="false" customHeight="true" outlineLevel="0" collapsed="false">
      <c r="A50" s="36" t="s">
        <v>68</v>
      </c>
      <c r="B50" s="37" t="s">
        <v>63</v>
      </c>
      <c r="C50" s="37" t="s">
        <v>69</v>
      </c>
      <c r="D50" s="36" t="n">
        <v>2023</v>
      </c>
      <c r="E50" s="36" t="n">
        <v>1</v>
      </c>
      <c r="F50" s="36" t="n">
        <v>1</v>
      </c>
      <c r="G50" s="36" t="n">
        <v>2</v>
      </c>
      <c r="H50" s="36" t="n">
        <v>2</v>
      </c>
    </row>
    <row r="51" customFormat="false" ht="15" hidden="false" customHeight="true" outlineLevel="0" collapsed="false">
      <c r="A51" s="36" t="s">
        <v>68</v>
      </c>
      <c r="B51" s="37" t="s">
        <v>63</v>
      </c>
      <c r="C51" s="37" t="s">
        <v>69</v>
      </c>
      <c r="D51" s="36" t="n">
        <v>2024</v>
      </c>
      <c r="E51" s="36" t="n">
        <v>1</v>
      </c>
      <c r="F51" s="36" t="n">
        <v>1</v>
      </c>
      <c r="G51" s="36" t="n">
        <v>2</v>
      </c>
      <c r="H51" s="36" t="n">
        <v>2</v>
      </c>
    </row>
    <row r="52" customFormat="false" ht="15" hidden="false" customHeight="true" outlineLevel="0" collapsed="false">
      <c r="A52" s="36" t="s">
        <v>68</v>
      </c>
      <c r="B52" s="37" t="s">
        <v>63</v>
      </c>
      <c r="C52" s="37" t="s">
        <v>69</v>
      </c>
      <c r="D52" s="36" t="n">
        <v>2025</v>
      </c>
      <c r="E52" s="36" t="n">
        <v>1</v>
      </c>
      <c r="F52" s="36" t="n">
        <v>1</v>
      </c>
      <c r="G52" s="36" t="n">
        <v>2</v>
      </c>
      <c r="H52" s="36" t="n">
        <v>2</v>
      </c>
    </row>
    <row r="53" customFormat="false" ht="15" hidden="false" customHeight="true" outlineLevel="0" collapsed="false">
      <c r="A53" s="36" t="s">
        <v>70</v>
      </c>
      <c r="B53" s="37" t="s">
        <v>63</v>
      </c>
      <c r="C53" s="37" t="s">
        <v>71</v>
      </c>
      <c r="D53" s="36" t="n">
        <v>2010</v>
      </c>
      <c r="E53" s="36" t="n">
        <v>5</v>
      </c>
      <c r="F53" s="36" t="n">
        <v>2</v>
      </c>
      <c r="G53" s="36" t="n">
        <v>8</v>
      </c>
      <c r="H53" s="36" t="n">
        <v>12</v>
      </c>
    </row>
    <row r="54" customFormat="false" ht="15" hidden="false" customHeight="true" outlineLevel="0" collapsed="false">
      <c r="A54" s="36" t="s">
        <v>70</v>
      </c>
      <c r="B54" s="37" t="s">
        <v>63</v>
      </c>
      <c r="C54" s="37" t="s">
        <v>71</v>
      </c>
      <c r="D54" s="36" t="n">
        <v>2011</v>
      </c>
      <c r="E54" s="36" t="n">
        <v>5</v>
      </c>
      <c r="F54" s="36" t="n">
        <v>2</v>
      </c>
      <c r="G54" s="36" t="n">
        <v>8</v>
      </c>
      <c r="H54" s="36" t="n">
        <v>13</v>
      </c>
    </row>
    <row r="55" customFormat="false" ht="15" hidden="false" customHeight="true" outlineLevel="0" collapsed="false">
      <c r="A55" s="36" t="s">
        <v>70</v>
      </c>
      <c r="B55" s="37" t="s">
        <v>63</v>
      </c>
      <c r="C55" s="37" t="s">
        <v>71</v>
      </c>
      <c r="D55" s="36" t="n">
        <v>2012</v>
      </c>
      <c r="E55" s="36" t="n">
        <v>5</v>
      </c>
      <c r="F55" s="36" t="n">
        <v>2</v>
      </c>
      <c r="G55" s="36" t="n">
        <v>7</v>
      </c>
      <c r="H55" s="36" t="n">
        <v>11</v>
      </c>
    </row>
    <row r="56" customFormat="false" ht="15" hidden="false" customHeight="true" outlineLevel="0" collapsed="false">
      <c r="A56" s="36" t="s">
        <v>70</v>
      </c>
      <c r="B56" s="37" t="s">
        <v>63</v>
      </c>
      <c r="C56" s="37" t="s">
        <v>71</v>
      </c>
      <c r="D56" s="36" t="n">
        <v>2013</v>
      </c>
      <c r="E56" s="36" t="n">
        <v>5</v>
      </c>
      <c r="F56" s="36" t="n">
        <v>2</v>
      </c>
      <c r="G56" s="36" t="n">
        <v>7</v>
      </c>
      <c r="H56" s="36" t="n">
        <v>11</v>
      </c>
    </row>
    <row r="57" customFormat="false" ht="15" hidden="false" customHeight="true" outlineLevel="0" collapsed="false">
      <c r="A57" s="36" t="s">
        <v>70</v>
      </c>
      <c r="B57" s="37" t="s">
        <v>63</v>
      </c>
      <c r="C57" s="37" t="s">
        <v>71</v>
      </c>
      <c r="D57" s="36" t="n">
        <v>2014</v>
      </c>
      <c r="E57" s="36" t="n">
        <v>5</v>
      </c>
      <c r="F57" s="36" t="n">
        <v>2</v>
      </c>
      <c r="G57" s="36" t="n">
        <v>7</v>
      </c>
      <c r="H57" s="36" t="n">
        <v>10</v>
      </c>
    </row>
    <row r="58" customFormat="false" ht="15" hidden="false" customHeight="true" outlineLevel="0" collapsed="false">
      <c r="A58" s="36" t="s">
        <v>70</v>
      </c>
      <c r="B58" s="37" t="s">
        <v>63</v>
      </c>
      <c r="C58" s="37" t="s">
        <v>71</v>
      </c>
      <c r="D58" s="36" t="n">
        <v>2015</v>
      </c>
      <c r="E58" s="36" t="n">
        <v>5</v>
      </c>
      <c r="F58" s="36" t="n">
        <v>2</v>
      </c>
      <c r="G58" s="36" t="n">
        <v>7</v>
      </c>
      <c r="H58" s="36" t="n">
        <v>10</v>
      </c>
    </row>
    <row r="59" customFormat="false" ht="15" hidden="false" customHeight="true" outlineLevel="0" collapsed="false">
      <c r="A59" s="36" t="s">
        <v>70</v>
      </c>
      <c r="B59" s="37" t="s">
        <v>63</v>
      </c>
      <c r="C59" s="37" t="s">
        <v>71</v>
      </c>
      <c r="D59" s="36" t="n">
        <v>2016</v>
      </c>
      <c r="E59" s="36" t="n">
        <v>5</v>
      </c>
      <c r="F59" s="36" t="n">
        <v>2</v>
      </c>
      <c r="G59" s="36" t="n">
        <v>7</v>
      </c>
      <c r="H59" s="36" t="n">
        <v>10</v>
      </c>
    </row>
    <row r="60" customFormat="false" ht="15" hidden="false" customHeight="true" outlineLevel="0" collapsed="false">
      <c r="A60" s="36" t="s">
        <v>70</v>
      </c>
      <c r="B60" s="37" t="s">
        <v>63</v>
      </c>
      <c r="C60" s="37" t="s">
        <v>71</v>
      </c>
      <c r="D60" s="36" t="n">
        <v>2017</v>
      </c>
      <c r="E60" s="36" t="n">
        <v>5</v>
      </c>
      <c r="F60" s="36" t="n">
        <v>2</v>
      </c>
      <c r="G60" s="36" t="n">
        <v>9</v>
      </c>
      <c r="H60" s="36" t="n">
        <v>13</v>
      </c>
    </row>
    <row r="61" customFormat="false" ht="15" hidden="false" customHeight="true" outlineLevel="0" collapsed="false">
      <c r="A61" s="36" t="s">
        <v>70</v>
      </c>
      <c r="B61" s="37" t="s">
        <v>63</v>
      </c>
      <c r="C61" s="37" t="s">
        <v>71</v>
      </c>
      <c r="D61" s="36" t="n">
        <v>2018</v>
      </c>
      <c r="E61" s="36" t="n">
        <v>3</v>
      </c>
      <c r="F61" s="36" t="n">
        <v>2</v>
      </c>
      <c r="G61" s="36" t="n">
        <v>7</v>
      </c>
      <c r="H61" s="36" t="n">
        <v>11</v>
      </c>
    </row>
    <row r="62" customFormat="false" ht="15" hidden="false" customHeight="true" outlineLevel="0" collapsed="false">
      <c r="A62" s="36" t="s">
        <v>70</v>
      </c>
      <c r="B62" s="37" t="s">
        <v>63</v>
      </c>
      <c r="C62" s="37" t="s">
        <v>71</v>
      </c>
      <c r="D62" s="36" t="n">
        <v>2019</v>
      </c>
      <c r="E62" s="36" t="n">
        <v>3</v>
      </c>
      <c r="F62" s="36" t="n">
        <v>2</v>
      </c>
      <c r="G62" s="36" t="n">
        <v>8</v>
      </c>
      <c r="H62" s="36" t="n">
        <v>12</v>
      </c>
    </row>
    <row r="63" customFormat="false" ht="15" hidden="false" customHeight="true" outlineLevel="0" collapsed="false">
      <c r="A63" s="36" t="s">
        <v>70</v>
      </c>
      <c r="B63" s="37" t="s">
        <v>63</v>
      </c>
      <c r="C63" s="37" t="s">
        <v>71</v>
      </c>
      <c r="D63" s="36" t="n">
        <v>2020</v>
      </c>
      <c r="E63" s="36" t="n">
        <v>3</v>
      </c>
      <c r="F63" s="36" t="n">
        <v>2</v>
      </c>
      <c r="G63" s="36" t="n">
        <v>7</v>
      </c>
      <c r="H63" s="36" t="n">
        <v>11</v>
      </c>
    </row>
    <row r="64" customFormat="false" ht="15" hidden="false" customHeight="true" outlineLevel="0" collapsed="false">
      <c r="A64" s="36" t="s">
        <v>70</v>
      </c>
      <c r="B64" s="37" t="s">
        <v>63</v>
      </c>
      <c r="C64" s="37" t="s">
        <v>71</v>
      </c>
      <c r="D64" s="36" t="n">
        <v>2021</v>
      </c>
      <c r="E64" s="36" t="n">
        <v>3</v>
      </c>
      <c r="F64" s="36" t="n">
        <v>2</v>
      </c>
      <c r="G64" s="36" t="n">
        <v>7</v>
      </c>
      <c r="H64" s="36" t="n">
        <v>11</v>
      </c>
    </row>
    <row r="65" customFormat="false" ht="15" hidden="false" customHeight="true" outlineLevel="0" collapsed="false">
      <c r="A65" s="36" t="s">
        <v>70</v>
      </c>
      <c r="B65" s="37" t="s">
        <v>63</v>
      </c>
      <c r="C65" s="37" t="s">
        <v>71</v>
      </c>
      <c r="D65" s="36" t="n">
        <v>2022</v>
      </c>
      <c r="E65" s="36" t="n">
        <v>3</v>
      </c>
      <c r="F65" s="36" t="n">
        <v>2</v>
      </c>
      <c r="G65" s="36" t="n">
        <v>6</v>
      </c>
      <c r="H65" s="36" t="n">
        <v>10</v>
      </c>
    </row>
    <row r="66" customFormat="false" ht="15" hidden="false" customHeight="true" outlineLevel="0" collapsed="false">
      <c r="A66" s="36" t="s">
        <v>70</v>
      </c>
      <c r="B66" s="37" t="s">
        <v>63</v>
      </c>
      <c r="C66" s="37" t="s">
        <v>71</v>
      </c>
      <c r="D66" s="36" t="n">
        <v>2023</v>
      </c>
      <c r="E66" s="36" t="n">
        <v>3</v>
      </c>
      <c r="F66" s="36" t="n">
        <v>2</v>
      </c>
      <c r="G66" s="36" t="n">
        <v>6</v>
      </c>
      <c r="H66" s="36" t="n">
        <v>10</v>
      </c>
    </row>
    <row r="67" customFormat="false" ht="15" hidden="false" customHeight="true" outlineLevel="0" collapsed="false">
      <c r="A67" s="36" t="s">
        <v>70</v>
      </c>
      <c r="B67" s="37" t="s">
        <v>63</v>
      </c>
      <c r="C67" s="37" t="s">
        <v>71</v>
      </c>
      <c r="D67" s="36" t="n">
        <v>2024</v>
      </c>
      <c r="E67" s="36" t="n">
        <v>3</v>
      </c>
      <c r="F67" s="36" t="n">
        <v>2</v>
      </c>
      <c r="G67" s="36" t="n">
        <v>6</v>
      </c>
      <c r="H67" s="36" t="n">
        <v>10</v>
      </c>
    </row>
    <row r="68" customFormat="false" ht="15" hidden="false" customHeight="true" outlineLevel="0" collapsed="false">
      <c r="A68" s="36" t="s">
        <v>70</v>
      </c>
      <c r="B68" s="37" t="s">
        <v>63</v>
      </c>
      <c r="C68" s="37" t="s">
        <v>71</v>
      </c>
      <c r="D68" s="36" t="n">
        <v>2025</v>
      </c>
      <c r="E68" s="36" t="n">
        <v>3</v>
      </c>
      <c r="F68" s="36" t="n">
        <v>2</v>
      </c>
      <c r="G68" s="36" t="n">
        <v>6</v>
      </c>
      <c r="H68" s="36" t="n">
        <v>11</v>
      </c>
    </row>
    <row r="69" customFormat="false" ht="15" hidden="false" customHeight="true" outlineLevel="0" collapsed="false">
      <c r="A69" s="36" t="s">
        <v>72</v>
      </c>
      <c r="B69" s="37" t="s">
        <v>63</v>
      </c>
      <c r="C69" s="37" t="s">
        <v>73</v>
      </c>
      <c r="D69" s="36" t="n">
        <v>2010</v>
      </c>
      <c r="E69" s="36" t="n">
        <v>3</v>
      </c>
      <c r="F69" s="36" t="n">
        <v>2</v>
      </c>
      <c r="G69" s="36" t="n">
        <v>4</v>
      </c>
      <c r="H69" s="36" t="n">
        <v>9</v>
      </c>
    </row>
    <row r="70" customFormat="false" ht="15" hidden="false" customHeight="true" outlineLevel="0" collapsed="false">
      <c r="A70" s="36" t="s">
        <v>72</v>
      </c>
      <c r="B70" s="37" t="s">
        <v>63</v>
      </c>
      <c r="C70" s="37" t="s">
        <v>73</v>
      </c>
      <c r="D70" s="36" t="n">
        <v>2011</v>
      </c>
      <c r="E70" s="36" t="n">
        <v>3</v>
      </c>
      <c r="F70" s="36" t="n">
        <v>2</v>
      </c>
      <c r="G70" s="36" t="n">
        <v>5</v>
      </c>
      <c r="H70" s="36" t="n">
        <v>9</v>
      </c>
    </row>
    <row r="71" customFormat="false" ht="15" hidden="false" customHeight="true" outlineLevel="0" collapsed="false">
      <c r="A71" s="36" t="s">
        <v>72</v>
      </c>
      <c r="B71" s="37" t="s">
        <v>63</v>
      </c>
      <c r="C71" s="37" t="s">
        <v>73</v>
      </c>
      <c r="D71" s="36" t="n">
        <v>2012</v>
      </c>
      <c r="E71" s="36" t="n">
        <v>3</v>
      </c>
      <c r="F71" s="36" t="n">
        <v>2</v>
      </c>
      <c r="G71" s="36" t="n">
        <v>7</v>
      </c>
      <c r="H71" s="36" t="n">
        <v>11</v>
      </c>
    </row>
    <row r="72" customFormat="false" ht="15" hidden="false" customHeight="true" outlineLevel="0" collapsed="false">
      <c r="A72" s="36" t="s">
        <v>72</v>
      </c>
      <c r="B72" s="37" t="s">
        <v>63</v>
      </c>
      <c r="C72" s="37" t="s">
        <v>73</v>
      </c>
      <c r="D72" s="36" t="n">
        <v>2013</v>
      </c>
      <c r="E72" s="36" t="n">
        <v>3</v>
      </c>
      <c r="F72" s="36" t="n">
        <v>2</v>
      </c>
      <c r="G72" s="36" t="n">
        <v>7</v>
      </c>
      <c r="H72" s="36" t="n">
        <v>11</v>
      </c>
    </row>
    <row r="73" customFormat="false" ht="15" hidden="false" customHeight="true" outlineLevel="0" collapsed="false">
      <c r="A73" s="36" t="s">
        <v>72</v>
      </c>
      <c r="B73" s="37" t="s">
        <v>63</v>
      </c>
      <c r="C73" s="37" t="s">
        <v>73</v>
      </c>
      <c r="D73" s="36" t="n">
        <v>2014</v>
      </c>
      <c r="E73" s="36" t="n">
        <v>2</v>
      </c>
      <c r="F73" s="36" t="n">
        <v>2</v>
      </c>
      <c r="G73" s="36" t="n">
        <v>6</v>
      </c>
      <c r="H73" s="36" t="n">
        <v>10</v>
      </c>
    </row>
    <row r="74" customFormat="false" ht="15" hidden="false" customHeight="true" outlineLevel="0" collapsed="false">
      <c r="A74" s="36" t="s">
        <v>72</v>
      </c>
      <c r="B74" s="37" t="s">
        <v>63</v>
      </c>
      <c r="C74" s="37" t="s">
        <v>73</v>
      </c>
      <c r="D74" s="36" t="n">
        <v>2015</v>
      </c>
      <c r="E74" s="36" t="n">
        <v>2</v>
      </c>
      <c r="F74" s="36" t="n">
        <v>2</v>
      </c>
      <c r="G74" s="36" t="n">
        <v>6</v>
      </c>
      <c r="H74" s="36" t="n">
        <v>10</v>
      </c>
    </row>
    <row r="75" customFormat="false" ht="15" hidden="false" customHeight="true" outlineLevel="0" collapsed="false">
      <c r="A75" s="36" t="s">
        <v>72</v>
      </c>
      <c r="B75" s="37" t="s">
        <v>63</v>
      </c>
      <c r="C75" s="37" t="s">
        <v>73</v>
      </c>
      <c r="D75" s="36" t="n">
        <v>2016</v>
      </c>
      <c r="E75" s="36" t="n">
        <v>2</v>
      </c>
      <c r="F75" s="36" t="n">
        <v>2</v>
      </c>
      <c r="G75" s="36" t="n">
        <v>6</v>
      </c>
      <c r="H75" s="36" t="n">
        <v>10</v>
      </c>
    </row>
    <row r="76" customFormat="false" ht="15" hidden="false" customHeight="true" outlineLevel="0" collapsed="false">
      <c r="A76" s="36" t="s">
        <v>72</v>
      </c>
      <c r="B76" s="37" t="s">
        <v>63</v>
      </c>
      <c r="C76" s="37" t="s">
        <v>73</v>
      </c>
      <c r="D76" s="36" t="n">
        <v>2017</v>
      </c>
      <c r="E76" s="36" t="n">
        <v>2</v>
      </c>
      <c r="F76" s="36" t="n">
        <v>2</v>
      </c>
      <c r="G76" s="36" t="n">
        <v>6</v>
      </c>
      <c r="H76" s="36" t="n">
        <v>11</v>
      </c>
    </row>
    <row r="77" customFormat="false" ht="15" hidden="false" customHeight="true" outlineLevel="0" collapsed="false">
      <c r="A77" s="36" t="s">
        <v>72</v>
      </c>
      <c r="B77" s="37" t="s">
        <v>63</v>
      </c>
      <c r="C77" s="37" t="s">
        <v>73</v>
      </c>
      <c r="D77" s="36" t="n">
        <v>2018</v>
      </c>
      <c r="E77" s="36" t="n">
        <v>2</v>
      </c>
      <c r="F77" s="36" t="n">
        <v>2</v>
      </c>
      <c r="G77" s="36" t="n">
        <v>6</v>
      </c>
      <c r="H77" s="36" t="n">
        <v>11</v>
      </c>
    </row>
    <row r="78" customFormat="false" ht="15" hidden="false" customHeight="true" outlineLevel="0" collapsed="false">
      <c r="A78" s="36" t="s">
        <v>72</v>
      </c>
      <c r="B78" s="37" t="s">
        <v>63</v>
      </c>
      <c r="C78" s="37" t="s">
        <v>73</v>
      </c>
      <c r="D78" s="36" t="n">
        <v>2019</v>
      </c>
      <c r="E78" s="36" t="n">
        <v>2</v>
      </c>
      <c r="F78" s="36" t="n">
        <v>2</v>
      </c>
      <c r="G78" s="36" t="n">
        <v>6</v>
      </c>
      <c r="H78" s="36" t="n">
        <v>12</v>
      </c>
    </row>
    <row r="79" customFormat="false" ht="15" hidden="false" customHeight="true" outlineLevel="0" collapsed="false">
      <c r="A79" s="36" t="s">
        <v>72</v>
      </c>
      <c r="B79" s="37" t="s">
        <v>63</v>
      </c>
      <c r="C79" s="37" t="s">
        <v>73</v>
      </c>
      <c r="D79" s="36" t="n">
        <v>2020</v>
      </c>
      <c r="E79" s="36" t="n">
        <v>2</v>
      </c>
      <c r="F79" s="36" t="n">
        <v>2</v>
      </c>
      <c r="G79" s="36" t="n">
        <v>6</v>
      </c>
      <c r="H79" s="36" t="n">
        <v>13</v>
      </c>
    </row>
    <row r="80" customFormat="false" ht="15" hidden="false" customHeight="true" outlineLevel="0" collapsed="false">
      <c r="A80" s="36" t="s">
        <v>72</v>
      </c>
      <c r="B80" s="37" t="s">
        <v>63</v>
      </c>
      <c r="C80" s="37" t="s">
        <v>73</v>
      </c>
      <c r="D80" s="36" t="n">
        <v>2021</v>
      </c>
      <c r="E80" s="36" t="n">
        <v>2</v>
      </c>
      <c r="F80" s="36" t="n">
        <v>2</v>
      </c>
      <c r="G80" s="36" t="n">
        <v>6</v>
      </c>
      <c r="H80" s="36" t="n">
        <v>13</v>
      </c>
    </row>
    <row r="81" customFormat="false" ht="15" hidden="false" customHeight="true" outlineLevel="0" collapsed="false">
      <c r="A81" s="36" t="s">
        <v>72</v>
      </c>
      <c r="B81" s="37" t="s">
        <v>63</v>
      </c>
      <c r="C81" s="37" t="s">
        <v>73</v>
      </c>
      <c r="D81" s="36" t="n">
        <v>2022</v>
      </c>
      <c r="E81" s="36" t="n">
        <v>2</v>
      </c>
      <c r="F81" s="36" t="n">
        <v>2</v>
      </c>
      <c r="G81" s="36" t="n">
        <v>6</v>
      </c>
      <c r="H81" s="36" t="n">
        <v>13</v>
      </c>
    </row>
    <row r="82" customFormat="false" ht="15" hidden="false" customHeight="true" outlineLevel="0" collapsed="false">
      <c r="A82" s="36" t="s">
        <v>72</v>
      </c>
      <c r="B82" s="37" t="s">
        <v>63</v>
      </c>
      <c r="C82" s="37" t="s">
        <v>73</v>
      </c>
      <c r="D82" s="36" t="n">
        <v>2023</v>
      </c>
      <c r="E82" s="36" t="n">
        <v>2</v>
      </c>
      <c r="F82" s="36" t="n">
        <v>2</v>
      </c>
      <c r="G82" s="36" t="n">
        <v>6</v>
      </c>
      <c r="H82" s="36" t="n">
        <v>13</v>
      </c>
    </row>
    <row r="83" customFormat="false" ht="15" hidden="false" customHeight="true" outlineLevel="0" collapsed="false">
      <c r="A83" s="36" t="s">
        <v>72</v>
      </c>
      <c r="B83" s="37" t="s">
        <v>63</v>
      </c>
      <c r="C83" s="37" t="s">
        <v>73</v>
      </c>
      <c r="D83" s="36" t="n">
        <v>2024</v>
      </c>
      <c r="E83" s="36" t="n">
        <v>2</v>
      </c>
      <c r="F83" s="36" t="n">
        <v>2</v>
      </c>
      <c r="G83" s="36" t="n">
        <v>6</v>
      </c>
      <c r="H83" s="36" t="n">
        <v>13</v>
      </c>
    </row>
    <row r="84" customFormat="false" ht="15" hidden="false" customHeight="true" outlineLevel="0" collapsed="false">
      <c r="A84" s="36" t="s">
        <v>72</v>
      </c>
      <c r="B84" s="37" t="s">
        <v>63</v>
      </c>
      <c r="C84" s="37" t="s">
        <v>73</v>
      </c>
      <c r="D84" s="36" t="n">
        <v>2025</v>
      </c>
      <c r="E84" s="36" t="n">
        <v>2</v>
      </c>
      <c r="F84" s="36" t="n">
        <v>2</v>
      </c>
      <c r="G84" s="36" t="n">
        <v>6</v>
      </c>
      <c r="H84" s="36" t="n">
        <v>13</v>
      </c>
    </row>
    <row r="85" customFormat="false" ht="15" hidden="false" customHeight="true" outlineLevel="0" collapsed="false">
      <c r="A85" s="36" t="s">
        <v>74</v>
      </c>
      <c r="B85" s="37" t="s">
        <v>63</v>
      </c>
      <c r="C85" s="37" t="s">
        <v>75</v>
      </c>
      <c r="D85" s="36" t="n">
        <v>2010</v>
      </c>
      <c r="E85" s="36" t="n">
        <v>5</v>
      </c>
      <c r="F85" s="36" t="n">
        <v>5</v>
      </c>
      <c r="G85" s="36" t="n">
        <v>15</v>
      </c>
      <c r="H85" s="36" t="n">
        <v>25</v>
      </c>
    </row>
    <row r="86" customFormat="false" ht="15" hidden="false" customHeight="true" outlineLevel="0" collapsed="false">
      <c r="A86" s="36" t="s">
        <v>74</v>
      </c>
      <c r="B86" s="37" t="s">
        <v>63</v>
      </c>
      <c r="C86" s="37" t="s">
        <v>75</v>
      </c>
      <c r="D86" s="36" t="n">
        <v>2011</v>
      </c>
      <c r="E86" s="36" t="n">
        <v>7</v>
      </c>
      <c r="F86" s="36" t="n">
        <v>5</v>
      </c>
      <c r="G86" s="36" t="n">
        <v>19</v>
      </c>
      <c r="H86" s="36" t="n">
        <v>30</v>
      </c>
    </row>
    <row r="87" customFormat="false" ht="15" hidden="false" customHeight="true" outlineLevel="0" collapsed="false">
      <c r="A87" s="36" t="s">
        <v>74</v>
      </c>
      <c r="B87" s="37" t="s">
        <v>63</v>
      </c>
      <c r="C87" s="37" t="s">
        <v>75</v>
      </c>
      <c r="D87" s="36" t="n">
        <v>2012</v>
      </c>
      <c r="E87" s="36" t="n">
        <v>7</v>
      </c>
      <c r="F87" s="36" t="n">
        <v>5</v>
      </c>
      <c r="G87" s="36" t="n">
        <v>21</v>
      </c>
      <c r="H87" s="36" t="n">
        <v>31</v>
      </c>
    </row>
    <row r="88" customFormat="false" ht="15" hidden="false" customHeight="true" outlineLevel="0" collapsed="false">
      <c r="A88" s="36" t="s">
        <v>74</v>
      </c>
      <c r="B88" s="37" t="s">
        <v>63</v>
      </c>
      <c r="C88" s="37" t="s">
        <v>75</v>
      </c>
      <c r="D88" s="36" t="n">
        <v>2013</v>
      </c>
      <c r="E88" s="36" t="n">
        <v>7</v>
      </c>
      <c r="F88" s="36" t="n">
        <v>5</v>
      </c>
      <c r="G88" s="36" t="n">
        <v>21</v>
      </c>
      <c r="H88" s="36" t="n">
        <v>31</v>
      </c>
    </row>
    <row r="89" customFormat="false" ht="15" hidden="false" customHeight="true" outlineLevel="0" collapsed="false">
      <c r="A89" s="36" t="s">
        <v>74</v>
      </c>
      <c r="B89" s="37" t="s">
        <v>63</v>
      </c>
      <c r="C89" s="37" t="s">
        <v>75</v>
      </c>
      <c r="D89" s="36" t="n">
        <v>2014</v>
      </c>
      <c r="E89" s="36" t="n">
        <v>8</v>
      </c>
      <c r="F89" s="36" t="n">
        <v>5</v>
      </c>
      <c r="G89" s="36" t="n">
        <v>20</v>
      </c>
      <c r="H89" s="36" t="n">
        <v>31</v>
      </c>
    </row>
    <row r="90" customFormat="false" ht="15" hidden="false" customHeight="true" outlineLevel="0" collapsed="false">
      <c r="A90" s="36" t="s">
        <v>74</v>
      </c>
      <c r="B90" s="37" t="s">
        <v>63</v>
      </c>
      <c r="C90" s="37" t="s">
        <v>75</v>
      </c>
      <c r="D90" s="36" t="n">
        <v>2015</v>
      </c>
      <c r="E90" s="36" t="n">
        <v>8</v>
      </c>
      <c r="F90" s="36" t="n">
        <v>5</v>
      </c>
      <c r="G90" s="36" t="n">
        <v>19</v>
      </c>
      <c r="H90" s="36" t="n">
        <v>32</v>
      </c>
    </row>
    <row r="91" customFormat="false" ht="15" hidden="false" customHeight="true" outlineLevel="0" collapsed="false">
      <c r="A91" s="36" t="s">
        <v>74</v>
      </c>
      <c r="B91" s="37" t="s">
        <v>63</v>
      </c>
      <c r="C91" s="37" t="s">
        <v>75</v>
      </c>
      <c r="D91" s="36" t="n">
        <v>2016</v>
      </c>
      <c r="E91" s="36" t="n">
        <v>8</v>
      </c>
      <c r="F91" s="36" t="n">
        <v>5</v>
      </c>
      <c r="G91" s="36" t="n">
        <v>19</v>
      </c>
      <c r="H91" s="36" t="n">
        <v>33</v>
      </c>
    </row>
    <row r="92" customFormat="false" ht="15" hidden="false" customHeight="true" outlineLevel="0" collapsed="false">
      <c r="A92" s="36" t="s">
        <v>74</v>
      </c>
      <c r="B92" s="37" t="s">
        <v>63</v>
      </c>
      <c r="C92" s="37" t="s">
        <v>75</v>
      </c>
      <c r="D92" s="36" t="n">
        <v>2017</v>
      </c>
      <c r="E92" s="36" t="n">
        <v>8</v>
      </c>
      <c r="F92" s="36" t="n">
        <v>5</v>
      </c>
      <c r="G92" s="36" t="n">
        <v>18</v>
      </c>
      <c r="H92" s="36" t="n">
        <v>33</v>
      </c>
    </row>
    <row r="93" customFormat="false" ht="15" hidden="false" customHeight="true" outlineLevel="0" collapsed="false">
      <c r="A93" s="36" t="s">
        <v>74</v>
      </c>
      <c r="B93" s="37" t="s">
        <v>63</v>
      </c>
      <c r="C93" s="37" t="s">
        <v>75</v>
      </c>
      <c r="D93" s="36" t="n">
        <v>2018</v>
      </c>
      <c r="E93" s="36" t="n">
        <v>8</v>
      </c>
      <c r="F93" s="36" t="n">
        <v>5</v>
      </c>
      <c r="G93" s="36" t="n">
        <v>17</v>
      </c>
      <c r="H93" s="36" t="n">
        <v>31</v>
      </c>
    </row>
    <row r="94" customFormat="false" ht="15" hidden="false" customHeight="true" outlineLevel="0" collapsed="false">
      <c r="A94" s="36" t="s">
        <v>74</v>
      </c>
      <c r="B94" s="37" t="s">
        <v>63</v>
      </c>
      <c r="C94" s="37" t="s">
        <v>75</v>
      </c>
      <c r="D94" s="36" t="n">
        <v>2019</v>
      </c>
      <c r="E94" s="36" t="n">
        <v>7</v>
      </c>
      <c r="F94" s="36" t="n">
        <v>4</v>
      </c>
      <c r="G94" s="36" t="n">
        <v>17</v>
      </c>
      <c r="H94" s="36" t="n">
        <v>32</v>
      </c>
    </row>
    <row r="95" customFormat="false" ht="15" hidden="false" customHeight="true" outlineLevel="0" collapsed="false">
      <c r="A95" s="36" t="s">
        <v>74</v>
      </c>
      <c r="B95" s="37" t="s">
        <v>63</v>
      </c>
      <c r="C95" s="37" t="s">
        <v>75</v>
      </c>
      <c r="D95" s="36" t="n">
        <v>2020</v>
      </c>
      <c r="E95" s="36" t="n">
        <v>7</v>
      </c>
      <c r="F95" s="36" t="n">
        <v>4</v>
      </c>
      <c r="G95" s="36" t="n">
        <v>16</v>
      </c>
      <c r="H95" s="36" t="n">
        <v>30</v>
      </c>
    </row>
    <row r="96" customFormat="false" ht="15" hidden="false" customHeight="true" outlineLevel="0" collapsed="false">
      <c r="A96" s="36" t="s">
        <v>74</v>
      </c>
      <c r="B96" s="37" t="s">
        <v>63</v>
      </c>
      <c r="C96" s="37" t="s">
        <v>75</v>
      </c>
      <c r="D96" s="36" t="n">
        <v>2021</v>
      </c>
      <c r="E96" s="36" t="n">
        <v>6</v>
      </c>
      <c r="F96" s="36" t="n">
        <v>4</v>
      </c>
      <c r="G96" s="36" t="n">
        <v>16</v>
      </c>
      <c r="H96" s="36" t="n">
        <v>30</v>
      </c>
    </row>
    <row r="97" customFormat="false" ht="15" hidden="false" customHeight="true" outlineLevel="0" collapsed="false">
      <c r="A97" s="36" t="s">
        <v>74</v>
      </c>
      <c r="B97" s="37" t="s">
        <v>63</v>
      </c>
      <c r="C97" s="37" t="s">
        <v>75</v>
      </c>
      <c r="D97" s="36" t="n">
        <v>2022</v>
      </c>
      <c r="E97" s="36" t="n">
        <v>7</v>
      </c>
      <c r="F97" s="36" t="n">
        <v>4</v>
      </c>
      <c r="G97" s="36" t="n">
        <v>17</v>
      </c>
      <c r="H97" s="36" t="n">
        <v>31</v>
      </c>
    </row>
    <row r="98" customFormat="false" ht="15" hidden="false" customHeight="true" outlineLevel="0" collapsed="false">
      <c r="A98" s="36" t="s">
        <v>74</v>
      </c>
      <c r="B98" s="37" t="s">
        <v>63</v>
      </c>
      <c r="C98" s="37" t="s">
        <v>75</v>
      </c>
      <c r="D98" s="36" t="n">
        <v>2023</v>
      </c>
      <c r="E98" s="36" t="n">
        <v>7</v>
      </c>
      <c r="F98" s="36" t="n">
        <v>4</v>
      </c>
      <c r="G98" s="36" t="n">
        <v>17</v>
      </c>
      <c r="H98" s="36" t="n">
        <v>32</v>
      </c>
    </row>
    <row r="99" customFormat="false" ht="15" hidden="false" customHeight="true" outlineLevel="0" collapsed="false">
      <c r="A99" s="36" t="s">
        <v>74</v>
      </c>
      <c r="B99" s="37" t="s">
        <v>63</v>
      </c>
      <c r="C99" s="37" t="s">
        <v>75</v>
      </c>
      <c r="D99" s="36" t="n">
        <v>2024</v>
      </c>
      <c r="E99" s="36" t="n">
        <v>7</v>
      </c>
      <c r="F99" s="36" t="n">
        <v>4</v>
      </c>
      <c r="G99" s="36" t="n">
        <v>17</v>
      </c>
      <c r="H99" s="36" t="n">
        <v>32</v>
      </c>
    </row>
    <row r="100" customFormat="false" ht="15" hidden="false" customHeight="true" outlineLevel="0" collapsed="false">
      <c r="A100" s="36" t="s">
        <v>74</v>
      </c>
      <c r="B100" s="37" t="s">
        <v>63</v>
      </c>
      <c r="C100" s="37" t="s">
        <v>75</v>
      </c>
      <c r="D100" s="36" t="n">
        <v>2025</v>
      </c>
      <c r="E100" s="36" t="n">
        <v>7</v>
      </c>
      <c r="F100" s="36" t="n">
        <v>4</v>
      </c>
      <c r="G100" s="36" t="n">
        <v>16</v>
      </c>
      <c r="H100" s="36" t="n">
        <v>31</v>
      </c>
    </row>
    <row r="101" customFormat="false" ht="15" hidden="false" customHeight="true" outlineLevel="0" collapsed="false">
      <c r="A101" s="36" t="s">
        <v>76</v>
      </c>
      <c r="B101" s="37" t="s">
        <v>63</v>
      </c>
      <c r="C101" s="37" t="s">
        <v>77</v>
      </c>
      <c r="D101" s="36" t="n">
        <v>2010</v>
      </c>
      <c r="E101" s="36" t="n">
        <v>5</v>
      </c>
      <c r="F101" s="36" t="n">
        <v>2</v>
      </c>
      <c r="G101" s="36" t="n">
        <v>10</v>
      </c>
      <c r="H101" s="36" t="n">
        <v>15</v>
      </c>
    </row>
    <row r="102" customFormat="false" ht="15" hidden="false" customHeight="true" outlineLevel="0" collapsed="false">
      <c r="A102" s="36" t="s">
        <v>76</v>
      </c>
      <c r="B102" s="37" t="s">
        <v>63</v>
      </c>
      <c r="C102" s="37" t="s">
        <v>77</v>
      </c>
      <c r="D102" s="36" t="n">
        <v>2011</v>
      </c>
      <c r="E102" s="36" t="n">
        <v>7</v>
      </c>
      <c r="F102" s="36" t="n">
        <v>3</v>
      </c>
      <c r="G102" s="36" t="n">
        <v>12</v>
      </c>
      <c r="H102" s="36" t="n">
        <v>18</v>
      </c>
    </row>
    <row r="103" customFormat="false" ht="15" hidden="false" customHeight="true" outlineLevel="0" collapsed="false">
      <c r="A103" s="36" t="s">
        <v>76</v>
      </c>
      <c r="B103" s="37" t="s">
        <v>63</v>
      </c>
      <c r="C103" s="37" t="s">
        <v>77</v>
      </c>
      <c r="D103" s="36" t="n">
        <v>2012</v>
      </c>
      <c r="E103" s="36" t="n">
        <v>7</v>
      </c>
      <c r="F103" s="36" t="n">
        <v>3</v>
      </c>
      <c r="G103" s="36" t="n">
        <v>12</v>
      </c>
      <c r="H103" s="36" t="n">
        <v>18</v>
      </c>
    </row>
    <row r="104" customFormat="false" ht="15" hidden="false" customHeight="true" outlineLevel="0" collapsed="false">
      <c r="A104" s="36" t="s">
        <v>76</v>
      </c>
      <c r="B104" s="37" t="s">
        <v>63</v>
      </c>
      <c r="C104" s="37" t="s">
        <v>77</v>
      </c>
      <c r="D104" s="36" t="n">
        <v>2013</v>
      </c>
      <c r="E104" s="36" t="n">
        <v>6</v>
      </c>
      <c r="F104" s="36" t="n">
        <v>3</v>
      </c>
      <c r="G104" s="36" t="n">
        <v>14</v>
      </c>
      <c r="H104" s="36" t="n">
        <v>19</v>
      </c>
    </row>
    <row r="105" customFormat="false" ht="15" hidden="false" customHeight="true" outlineLevel="0" collapsed="false">
      <c r="A105" s="36" t="s">
        <v>76</v>
      </c>
      <c r="B105" s="37" t="s">
        <v>63</v>
      </c>
      <c r="C105" s="37" t="s">
        <v>77</v>
      </c>
      <c r="D105" s="36" t="n">
        <v>2014</v>
      </c>
      <c r="E105" s="36" t="n">
        <v>6</v>
      </c>
      <c r="F105" s="36" t="n">
        <v>3</v>
      </c>
      <c r="G105" s="36" t="n">
        <v>14</v>
      </c>
      <c r="H105" s="36" t="n">
        <v>18</v>
      </c>
    </row>
    <row r="106" customFormat="false" ht="15" hidden="false" customHeight="true" outlineLevel="0" collapsed="false">
      <c r="A106" s="36" t="s">
        <v>76</v>
      </c>
      <c r="B106" s="37" t="s">
        <v>63</v>
      </c>
      <c r="C106" s="37" t="s">
        <v>77</v>
      </c>
      <c r="D106" s="36" t="n">
        <v>2015</v>
      </c>
      <c r="E106" s="36" t="n">
        <v>6</v>
      </c>
      <c r="F106" s="36" t="n">
        <v>3</v>
      </c>
      <c r="G106" s="36" t="n">
        <v>14</v>
      </c>
      <c r="H106" s="36" t="n">
        <v>18</v>
      </c>
    </row>
    <row r="107" customFormat="false" ht="15" hidden="false" customHeight="true" outlineLevel="0" collapsed="false">
      <c r="A107" s="36" t="s">
        <v>76</v>
      </c>
      <c r="B107" s="37" t="s">
        <v>63</v>
      </c>
      <c r="C107" s="37" t="s">
        <v>77</v>
      </c>
      <c r="D107" s="36" t="n">
        <v>2016</v>
      </c>
      <c r="E107" s="36" t="n">
        <v>6</v>
      </c>
      <c r="F107" s="36" t="n">
        <v>3</v>
      </c>
      <c r="G107" s="36" t="n">
        <v>16</v>
      </c>
      <c r="H107" s="36" t="n">
        <v>20</v>
      </c>
    </row>
    <row r="108" customFormat="false" ht="15" hidden="false" customHeight="true" outlineLevel="0" collapsed="false">
      <c r="A108" s="36" t="s">
        <v>76</v>
      </c>
      <c r="B108" s="37" t="s">
        <v>63</v>
      </c>
      <c r="C108" s="37" t="s">
        <v>77</v>
      </c>
      <c r="D108" s="36" t="n">
        <v>2017</v>
      </c>
      <c r="E108" s="36" t="n">
        <v>6</v>
      </c>
      <c r="F108" s="36" t="n">
        <v>3</v>
      </c>
      <c r="G108" s="36" t="n">
        <v>15</v>
      </c>
      <c r="H108" s="36" t="n">
        <v>18</v>
      </c>
    </row>
    <row r="109" customFormat="false" ht="15" hidden="false" customHeight="true" outlineLevel="0" collapsed="false">
      <c r="A109" s="36" t="s">
        <v>76</v>
      </c>
      <c r="B109" s="37" t="s">
        <v>63</v>
      </c>
      <c r="C109" s="37" t="s">
        <v>77</v>
      </c>
      <c r="D109" s="36" t="n">
        <v>2018</v>
      </c>
      <c r="E109" s="36" t="n">
        <v>6</v>
      </c>
      <c r="F109" s="36" t="n">
        <v>3</v>
      </c>
      <c r="G109" s="36" t="n">
        <v>15</v>
      </c>
      <c r="H109" s="36" t="n">
        <v>18</v>
      </c>
    </row>
    <row r="110" customFormat="false" ht="15" hidden="false" customHeight="true" outlineLevel="0" collapsed="false">
      <c r="A110" s="36" t="s">
        <v>76</v>
      </c>
      <c r="B110" s="37" t="s">
        <v>63</v>
      </c>
      <c r="C110" s="37" t="s">
        <v>77</v>
      </c>
      <c r="D110" s="36" t="n">
        <v>2019</v>
      </c>
      <c r="E110" s="36" t="n">
        <v>6</v>
      </c>
      <c r="F110" s="36" t="n">
        <v>3</v>
      </c>
      <c r="G110" s="36" t="n">
        <v>15</v>
      </c>
      <c r="H110" s="36" t="n">
        <v>18</v>
      </c>
    </row>
    <row r="111" customFormat="false" ht="15" hidden="false" customHeight="true" outlineLevel="0" collapsed="false">
      <c r="A111" s="36" t="s">
        <v>76</v>
      </c>
      <c r="B111" s="37" t="s">
        <v>63</v>
      </c>
      <c r="C111" s="37" t="s">
        <v>77</v>
      </c>
      <c r="D111" s="36" t="n">
        <v>2020</v>
      </c>
      <c r="E111" s="36" t="n">
        <v>6</v>
      </c>
      <c r="F111" s="36" t="n">
        <v>3</v>
      </c>
      <c r="G111" s="36" t="n">
        <v>16</v>
      </c>
      <c r="H111" s="36" t="n">
        <v>20</v>
      </c>
    </row>
    <row r="112" customFormat="false" ht="15" hidden="false" customHeight="true" outlineLevel="0" collapsed="false">
      <c r="A112" s="36" t="s">
        <v>76</v>
      </c>
      <c r="B112" s="37" t="s">
        <v>63</v>
      </c>
      <c r="C112" s="37" t="s">
        <v>77</v>
      </c>
      <c r="D112" s="36" t="n">
        <v>2021</v>
      </c>
      <c r="E112" s="36" t="n">
        <v>6</v>
      </c>
      <c r="F112" s="36" t="n">
        <v>3</v>
      </c>
      <c r="G112" s="36" t="n">
        <v>16</v>
      </c>
      <c r="H112" s="36" t="n">
        <v>20</v>
      </c>
    </row>
    <row r="113" customFormat="false" ht="15" hidden="false" customHeight="true" outlineLevel="0" collapsed="false">
      <c r="A113" s="36" t="s">
        <v>76</v>
      </c>
      <c r="B113" s="37" t="s">
        <v>63</v>
      </c>
      <c r="C113" s="37" t="s">
        <v>77</v>
      </c>
      <c r="D113" s="36" t="n">
        <v>2022</v>
      </c>
      <c r="E113" s="36" t="n">
        <v>6</v>
      </c>
      <c r="F113" s="36" t="n">
        <v>3</v>
      </c>
      <c r="G113" s="36" t="n">
        <v>15</v>
      </c>
      <c r="H113" s="36" t="n">
        <v>19</v>
      </c>
    </row>
    <row r="114" customFormat="false" ht="15" hidden="false" customHeight="true" outlineLevel="0" collapsed="false">
      <c r="A114" s="36" t="s">
        <v>76</v>
      </c>
      <c r="B114" s="37" t="s">
        <v>63</v>
      </c>
      <c r="C114" s="37" t="s">
        <v>77</v>
      </c>
      <c r="D114" s="36" t="n">
        <v>2023</v>
      </c>
      <c r="E114" s="36" t="n">
        <v>7</v>
      </c>
      <c r="F114" s="36" t="n">
        <v>3</v>
      </c>
      <c r="G114" s="36" t="n">
        <v>16</v>
      </c>
      <c r="H114" s="36" t="n">
        <v>20</v>
      </c>
    </row>
    <row r="115" customFormat="false" ht="15" hidden="false" customHeight="true" outlineLevel="0" collapsed="false">
      <c r="A115" s="36" t="s">
        <v>76</v>
      </c>
      <c r="B115" s="37" t="s">
        <v>63</v>
      </c>
      <c r="C115" s="37" t="s">
        <v>77</v>
      </c>
      <c r="D115" s="36" t="n">
        <v>2024</v>
      </c>
      <c r="E115" s="36" t="n">
        <v>7</v>
      </c>
      <c r="F115" s="36" t="n">
        <v>3</v>
      </c>
      <c r="G115" s="36" t="n">
        <v>16</v>
      </c>
      <c r="H115" s="36" t="n">
        <v>20</v>
      </c>
    </row>
    <row r="116" customFormat="false" ht="15" hidden="false" customHeight="true" outlineLevel="0" collapsed="false">
      <c r="A116" s="36" t="s">
        <v>76</v>
      </c>
      <c r="B116" s="37" t="s">
        <v>63</v>
      </c>
      <c r="C116" s="37" t="s">
        <v>77</v>
      </c>
      <c r="D116" s="36" t="n">
        <v>2025</v>
      </c>
      <c r="E116" s="36" t="n">
        <v>7</v>
      </c>
      <c r="F116" s="36" t="n">
        <v>3</v>
      </c>
      <c r="G116" s="36" t="n">
        <v>16</v>
      </c>
      <c r="H116" s="36" t="n">
        <v>20</v>
      </c>
    </row>
    <row r="117" customFormat="false" ht="15" hidden="false" customHeight="true" outlineLevel="0" collapsed="false">
      <c r="A117" s="36" t="s">
        <v>78</v>
      </c>
      <c r="B117" s="37" t="s">
        <v>63</v>
      </c>
      <c r="C117" s="37" t="s">
        <v>79</v>
      </c>
      <c r="D117" s="36" t="n">
        <v>2010</v>
      </c>
      <c r="E117" s="36" t="n">
        <v>3</v>
      </c>
      <c r="F117" s="36" t="n">
        <v>0</v>
      </c>
      <c r="G117" s="36" t="n">
        <v>6</v>
      </c>
      <c r="H117" s="36" t="n">
        <v>12</v>
      </c>
    </row>
    <row r="118" customFormat="false" ht="15" hidden="false" customHeight="true" outlineLevel="0" collapsed="false">
      <c r="A118" s="36" t="s">
        <v>78</v>
      </c>
      <c r="B118" s="37" t="s">
        <v>63</v>
      </c>
      <c r="C118" s="37" t="s">
        <v>79</v>
      </c>
      <c r="D118" s="36" t="n">
        <v>2011</v>
      </c>
      <c r="E118" s="36" t="n">
        <v>5</v>
      </c>
      <c r="F118" s="36" t="n">
        <v>0</v>
      </c>
      <c r="G118" s="36" t="n">
        <v>5</v>
      </c>
      <c r="H118" s="36" t="n">
        <v>14</v>
      </c>
    </row>
    <row r="119" customFormat="false" ht="15" hidden="false" customHeight="true" outlineLevel="0" collapsed="false">
      <c r="A119" s="36" t="s">
        <v>78</v>
      </c>
      <c r="B119" s="37" t="s">
        <v>63</v>
      </c>
      <c r="C119" s="37" t="s">
        <v>79</v>
      </c>
      <c r="D119" s="36" t="n">
        <v>2012</v>
      </c>
      <c r="E119" s="36" t="n">
        <v>5</v>
      </c>
      <c r="F119" s="36" t="n">
        <v>0</v>
      </c>
      <c r="G119" s="36" t="n">
        <v>5</v>
      </c>
      <c r="H119" s="36" t="n">
        <v>15</v>
      </c>
    </row>
    <row r="120" customFormat="false" ht="15" hidden="false" customHeight="true" outlineLevel="0" collapsed="false">
      <c r="A120" s="36" t="s">
        <v>78</v>
      </c>
      <c r="B120" s="37" t="s">
        <v>63</v>
      </c>
      <c r="C120" s="37" t="s">
        <v>79</v>
      </c>
      <c r="D120" s="36" t="n">
        <v>2013</v>
      </c>
      <c r="E120" s="36" t="n">
        <v>5</v>
      </c>
      <c r="F120" s="36" t="n">
        <v>0</v>
      </c>
      <c r="G120" s="36" t="n">
        <v>5</v>
      </c>
      <c r="H120" s="36" t="n">
        <v>13</v>
      </c>
    </row>
    <row r="121" customFormat="false" ht="15" hidden="false" customHeight="true" outlineLevel="0" collapsed="false">
      <c r="A121" s="36" t="s">
        <v>78</v>
      </c>
      <c r="B121" s="37" t="s">
        <v>63</v>
      </c>
      <c r="C121" s="37" t="s">
        <v>79</v>
      </c>
      <c r="D121" s="36" t="n">
        <v>2014</v>
      </c>
      <c r="E121" s="36" t="n">
        <v>4</v>
      </c>
      <c r="F121" s="36" t="n">
        <v>0</v>
      </c>
      <c r="G121" s="36" t="n">
        <v>5</v>
      </c>
      <c r="H121" s="36" t="n">
        <v>13</v>
      </c>
    </row>
    <row r="122" customFormat="false" ht="15" hidden="false" customHeight="true" outlineLevel="0" collapsed="false">
      <c r="A122" s="36" t="s">
        <v>78</v>
      </c>
      <c r="B122" s="37" t="s">
        <v>63</v>
      </c>
      <c r="C122" s="37" t="s">
        <v>79</v>
      </c>
      <c r="D122" s="36" t="n">
        <v>2015</v>
      </c>
      <c r="E122" s="36" t="n">
        <v>4</v>
      </c>
      <c r="F122" s="36" t="n">
        <v>0</v>
      </c>
      <c r="G122" s="36" t="n">
        <v>5</v>
      </c>
      <c r="H122" s="36" t="n">
        <v>13</v>
      </c>
    </row>
    <row r="123" customFormat="false" ht="15" hidden="false" customHeight="true" outlineLevel="0" collapsed="false">
      <c r="A123" s="36" t="s">
        <v>78</v>
      </c>
      <c r="B123" s="37" t="s">
        <v>63</v>
      </c>
      <c r="C123" s="37" t="s">
        <v>79</v>
      </c>
      <c r="D123" s="36" t="n">
        <v>2016</v>
      </c>
      <c r="E123" s="36" t="n">
        <v>5</v>
      </c>
      <c r="F123" s="36" t="n">
        <v>1</v>
      </c>
      <c r="G123" s="36" t="n">
        <v>6</v>
      </c>
      <c r="H123" s="36" t="n">
        <v>13</v>
      </c>
    </row>
    <row r="124" customFormat="false" ht="15" hidden="false" customHeight="true" outlineLevel="0" collapsed="false">
      <c r="A124" s="36" t="s">
        <v>78</v>
      </c>
      <c r="B124" s="37" t="s">
        <v>63</v>
      </c>
      <c r="C124" s="37" t="s">
        <v>79</v>
      </c>
      <c r="D124" s="36" t="n">
        <v>2017</v>
      </c>
      <c r="E124" s="36" t="n">
        <v>5</v>
      </c>
      <c r="F124" s="36" t="n">
        <v>1</v>
      </c>
      <c r="G124" s="36" t="n">
        <v>7</v>
      </c>
      <c r="H124" s="36" t="n">
        <v>14</v>
      </c>
    </row>
    <row r="125" customFormat="false" ht="15" hidden="false" customHeight="true" outlineLevel="0" collapsed="false">
      <c r="A125" s="36" t="s">
        <v>78</v>
      </c>
      <c r="B125" s="37" t="s">
        <v>63</v>
      </c>
      <c r="C125" s="37" t="s">
        <v>79</v>
      </c>
      <c r="D125" s="36" t="n">
        <v>2018</v>
      </c>
      <c r="E125" s="36" t="n">
        <v>6</v>
      </c>
      <c r="F125" s="36" t="n">
        <v>1</v>
      </c>
      <c r="G125" s="36" t="n">
        <v>8</v>
      </c>
      <c r="H125" s="36" t="n">
        <v>16</v>
      </c>
    </row>
    <row r="126" customFormat="false" ht="15" hidden="false" customHeight="true" outlineLevel="0" collapsed="false">
      <c r="A126" s="36" t="s">
        <v>78</v>
      </c>
      <c r="B126" s="37" t="s">
        <v>63</v>
      </c>
      <c r="C126" s="37" t="s">
        <v>79</v>
      </c>
      <c r="D126" s="36" t="n">
        <v>2019</v>
      </c>
      <c r="E126" s="36" t="n">
        <v>5</v>
      </c>
      <c r="F126" s="36" t="n">
        <v>1</v>
      </c>
      <c r="G126" s="36" t="n">
        <v>7</v>
      </c>
      <c r="H126" s="36" t="n">
        <v>15</v>
      </c>
    </row>
    <row r="127" customFormat="false" ht="15" hidden="false" customHeight="true" outlineLevel="0" collapsed="false">
      <c r="A127" s="36" t="s">
        <v>78</v>
      </c>
      <c r="B127" s="37" t="s">
        <v>63</v>
      </c>
      <c r="C127" s="37" t="s">
        <v>79</v>
      </c>
      <c r="D127" s="36" t="n">
        <v>2020</v>
      </c>
      <c r="E127" s="36" t="n">
        <v>5</v>
      </c>
      <c r="F127" s="36" t="n">
        <v>1</v>
      </c>
      <c r="G127" s="36" t="n">
        <v>7</v>
      </c>
      <c r="H127" s="36" t="n">
        <v>15</v>
      </c>
    </row>
    <row r="128" customFormat="false" ht="15" hidden="false" customHeight="true" outlineLevel="0" collapsed="false">
      <c r="A128" s="36" t="s">
        <v>78</v>
      </c>
      <c r="B128" s="37" t="s">
        <v>63</v>
      </c>
      <c r="C128" s="37" t="s">
        <v>79</v>
      </c>
      <c r="D128" s="36" t="n">
        <v>2021</v>
      </c>
      <c r="E128" s="36" t="n">
        <v>5</v>
      </c>
      <c r="F128" s="36" t="n">
        <v>1</v>
      </c>
      <c r="G128" s="36" t="n">
        <v>7</v>
      </c>
      <c r="H128" s="36" t="n">
        <v>16</v>
      </c>
    </row>
    <row r="129" customFormat="false" ht="15" hidden="false" customHeight="true" outlineLevel="0" collapsed="false">
      <c r="A129" s="36" t="s">
        <v>78</v>
      </c>
      <c r="B129" s="37" t="s">
        <v>63</v>
      </c>
      <c r="C129" s="37" t="s">
        <v>79</v>
      </c>
      <c r="D129" s="36" t="n">
        <v>2022</v>
      </c>
      <c r="E129" s="36" t="n">
        <v>6</v>
      </c>
      <c r="F129" s="36" t="n">
        <v>1</v>
      </c>
      <c r="G129" s="36" t="n">
        <v>7</v>
      </c>
      <c r="H129" s="36" t="n">
        <v>18</v>
      </c>
    </row>
    <row r="130" customFormat="false" ht="15" hidden="false" customHeight="true" outlineLevel="0" collapsed="false">
      <c r="A130" s="36" t="s">
        <v>78</v>
      </c>
      <c r="B130" s="37" t="s">
        <v>63</v>
      </c>
      <c r="C130" s="37" t="s">
        <v>79</v>
      </c>
      <c r="D130" s="36" t="n">
        <v>2023</v>
      </c>
      <c r="E130" s="36" t="n">
        <v>6</v>
      </c>
      <c r="F130" s="36" t="n">
        <v>1</v>
      </c>
      <c r="G130" s="36" t="n">
        <v>7</v>
      </c>
      <c r="H130" s="36" t="n">
        <v>18</v>
      </c>
    </row>
    <row r="131" customFormat="false" ht="15" hidden="false" customHeight="true" outlineLevel="0" collapsed="false">
      <c r="A131" s="36" t="s">
        <v>78</v>
      </c>
      <c r="B131" s="37" t="s">
        <v>63</v>
      </c>
      <c r="C131" s="37" t="s">
        <v>79</v>
      </c>
      <c r="D131" s="36" t="n">
        <v>2024</v>
      </c>
      <c r="E131" s="36" t="n">
        <v>6</v>
      </c>
      <c r="F131" s="36" t="n">
        <v>1</v>
      </c>
      <c r="G131" s="36" t="n">
        <v>7</v>
      </c>
      <c r="H131" s="36" t="n">
        <v>17</v>
      </c>
    </row>
    <row r="132" customFormat="false" ht="15" hidden="false" customHeight="true" outlineLevel="0" collapsed="false">
      <c r="A132" s="36" t="s">
        <v>78</v>
      </c>
      <c r="B132" s="37" t="s">
        <v>63</v>
      </c>
      <c r="C132" s="37" t="s">
        <v>79</v>
      </c>
      <c r="D132" s="36" t="n">
        <v>2025</v>
      </c>
      <c r="E132" s="36" t="n">
        <v>6</v>
      </c>
      <c r="F132" s="36" t="n">
        <v>1</v>
      </c>
      <c r="G132" s="36" t="n">
        <v>7</v>
      </c>
      <c r="H132" s="36" t="n">
        <v>17</v>
      </c>
    </row>
    <row r="133" customFormat="false" ht="15" hidden="false" customHeight="true" outlineLevel="0" collapsed="false">
      <c r="A133" s="36" t="s">
        <v>80</v>
      </c>
      <c r="B133" s="37" t="s">
        <v>63</v>
      </c>
      <c r="C133" s="37" t="s">
        <v>81</v>
      </c>
      <c r="D133" s="36" t="n">
        <v>2010</v>
      </c>
      <c r="E133" s="36" t="n">
        <v>2</v>
      </c>
      <c r="F133" s="36" t="n">
        <v>2</v>
      </c>
      <c r="G133" s="36" t="n">
        <v>10</v>
      </c>
      <c r="H133" s="36" t="n">
        <v>15</v>
      </c>
    </row>
    <row r="134" customFormat="false" ht="15" hidden="false" customHeight="true" outlineLevel="0" collapsed="false">
      <c r="A134" s="36" t="s">
        <v>80</v>
      </c>
      <c r="B134" s="37" t="s">
        <v>63</v>
      </c>
      <c r="C134" s="37" t="s">
        <v>81</v>
      </c>
      <c r="D134" s="36" t="n">
        <v>2011</v>
      </c>
      <c r="E134" s="36" t="n">
        <v>2</v>
      </c>
      <c r="F134" s="36" t="n">
        <v>2</v>
      </c>
      <c r="G134" s="36" t="n">
        <v>11</v>
      </c>
      <c r="H134" s="36" t="n">
        <v>15</v>
      </c>
    </row>
    <row r="135" customFormat="false" ht="15" hidden="false" customHeight="true" outlineLevel="0" collapsed="false">
      <c r="A135" s="36" t="s">
        <v>80</v>
      </c>
      <c r="B135" s="37" t="s">
        <v>63</v>
      </c>
      <c r="C135" s="37" t="s">
        <v>81</v>
      </c>
      <c r="D135" s="36" t="n">
        <v>2012</v>
      </c>
      <c r="E135" s="36" t="n">
        <v>2</v>
      </c>
      <c r="F135" s="36" t="n">
        <v>2</v>
      </c>
      <c r="G135" s="36" t="n">
        <v>12</v>
      </c>
      <c r="H135" s="36" t="n">
        <v>16</v>
      </c>
    </row>
    <row r="136" customFormat="false" ht="15" hidden="false" customHeight="true" outlineLevel="0" collapsed="false">
      <c r="A136" s="36" t="s">
        <v>80</v>
      </c>
      <c r="B136" s="37" t="s">
        <v>63</v>
      </c>
      <c r="C136" s="37" t="s">
        <v>81</v>
      </c>
      <c r="D136" s="36" t="n">
        <v>2013</v>
      </c>
      <c r="E136" s="36" t="n">
        <v>2</v>
      </c>
      <c r="F136" s="36" t="n">
        <v>2</v>
      </c>
      <c r="G136" s="36" t="n">
        <v>12</v>
      </c>
      <c r="H136" s="36" t="n">
        <v>16</v>
      </c>
    </row>
    <row r="137" customFormat="false" ht="15" hidden="false" customHeight="true" outlineLevel="0" collapsed="false">
      <c r="A137" s="36" t="s">
        <v>80</v>
      </c>
      <c r="B137" s="37" t="s">
        <v>63</v>
      </c>
      <c r="C137" s="37" t="s">
        <v>81</v>
      </c>
      <c r="D137" s="36" t="n">
        <v>2014</v>
      </c>
      <c r="E137" s="36" t="n">
        <v>2</v>
      </c>
      <c r="F137" s="36" t="n">
        <v>2</v>
      </c>
      <c r="G137" s="36" t="n">
        <v>11</v>
      </c>
      <c r="H137" s="36" t="n">
        <v>15</v>
      </c>
    </row>
    <row r="138" customFormat="false" ht="15" hidden="false" customHeight="true" outlineLevel="0" collapsed="false">
      <c r="A138" s="36" t="s">
        <v>80</v>
      </c>
      <c r="B138" s="37" t="s">
        <v>63</v>
      </c>
      <c r="C138" s="37" t="s">
        <v>81</v>
      </c>
      <c r="D138" s="36" t="n">
        <v>2015</v>
      </c>
      <c r="E138" s="36" t="n">
        <v>2</v>
      </c>
      <c r="F138" s="36" t="n">
        <v>2</v>
      </c>
      <c r="G138" s="36" t="n">
        <v>10</v>
      </c>
      <c r="H138" s="36" t="n">
        <v>14</v>
      </c>
    </row>
    <row r="139" customFormat="false" ht="15" hidden="false" customHeight="true" outlineLevel="0" collapsed="false">
      <c r="A139" s="36" t="s">
        <v>80</v>
      </c>
      <c r="B139" s="37" t="s">
        <v>63</v>
      </c>
      <c r="C139" s="37" t="s">
        <v>81</v>
      </c>
      <c r="D139" s="36" t="n">
        <v>2016</v>
      </c>
      <c r="E139" s="36" t="n">
        <v>2</v>
      </c>
      <c r="F139" s="36" t="n">
        <v>2</v>
      </c>
      <c r="G139" s="36" t="n">
        <v>10</v>
      </c>
      <c r="H139" s="36" t="n">
        <v>15</v>
      </c>
    </row>
    <row r="140" customFormat="false" ht="15" hidden="false" customHeight="true" outlineLevel="0" collapsed="false">
      <c r="A140" s="36" t="s">
        <v>80</v>
      </c>
      <c r="B140" s="37" t="s">
        <v>63</v>
      </c>
      <c r="C140" s="37" t="s">
        <v>81</v>
      </c>
      <c r="D140" s="36" t="n">
        <v>2017</v>
      </c>
      <c r="E140" s="36" t="n">
        <v>2</v>
      </c>
      <c r="F140" s="36" t="n">
        <v>2</v>
      </c>
      <c r="G140" s="36" t="n">
        <v>10</v>
      </c>
      <c r="H140" s="36" t="n">
        <v>15</v>
      </c>
    </row>
    <row r="141" customFormat="false" ht="15" hidden="false" customHeight="true" outlineLevel="0" collapsed="false">
      <c r="A141" s="36" t="s">
        <v>80</v>
      </c>
      <c r="B141" s="37" t="s">
        <v>63</v>
      </c>
      <c r="C141" s="37" t="s">
        <v>81</v>
      </c>
      <c r="D141" s="36" t="n">
        <v>2018</v>
      </c>
      <c r="E141" s="36" t="n">
        <v>2</v>
      </c>
      <c r="F141" s="36" t="n">
        <v>2</v>
      </c>
      <c r="G141" s="36" t="n">
        <v>10</v>
      </c>
      <c r="H141" s="36" t="n">
        <v>15</v>
      </c>
    </row>
    <row r="142" customFormat="false" ht="15" hidden="false" customHeight="true" outlineLevel="0" collapsed="false">
      <c r="A142" s="36" t="s">
        <v>80</v>
      </c>
      <c r="B142" s="37" t="s">
        <v>63</v>
      </c>
      <c r="C142" s="37" t="s">
        <v>81</v>
      </c>
      <c r="D142" s="36" t="n">
        <v>2019</v>
      </c>
      <c r="E142" s="36" t="n">
        <v>2</v>
      </c>
      <c r="F142" s="36" t="n">
        <v>2</v>
      </c>
      <c r="G142" s="36" t="n">
        <v>10</v>
      </c>
      <c r="H142" s="36" t="n">
        <v>16</v>
      </c>
    </row>
    <row r="143" customFormat="false" ht="15" hidden="false" customHeight="true" outlineLevel="0" collapsed="false">
      <c r="A143" s="36" t="s">
        <v>80</v>
      </c>
      <c r="B143" s="37" t="s">
        <v>63</v>
      </c>
      <c r="C143" s="37" t="s">
        <v>81</v>
      </c>
      <c r="D143" s="36" t="n">
        <v>2020</v>
      </c>
      <c r="E143" s="36" t="n">
        <v>2</v>
      </c>
      <c r="F143" s="36" t="n">
        <v>2</v>
      </c>
      <c r="G143" s="36" t="n">
        <v>12</v>
      </c>
      <c r="H143" s="36" t="n">
        <v>18</v>
      </c>
    </row>
    <row r="144" customFormat="false" ht="15" hidden="false" customHeight="true" outlineLevel="0" collapsed="false">
      <c r="A144" s="36" t="s">
        <v>80</v>
      </c>
      <c r="B144" s="37" t="s">
        <v>63</v>
      </c>
      <c r="C144" s="37" t="s">
        <v>81</v>
      </c>
      <c r="D144" s="36" t="n">
        <v>2021</v>
      </c>
      <c r="E144" s="36" t="n">
        <v>1</v>
      </c>
      <c r="F144" s="36" t="n">
        <v>2</v>
      </c>
      <c r="G144" s="36" t="n">
        <v>10</v>
      </c>
      <c r="H144" s="36" t="n">
        <v>16</v>
      </c>
    </row>
    <row r="145" customFormat="false" ht="15" hidden="false" customHeight="true" outlineLevel="0" collapsed="false">
      <c r="A145" s="36" t="s">
        <v>80</v>
      </c>
      <c r="B145" s="37" t="s">
        <v>63</v>
      </c>
      <c r="C145" s="37" t="s">
        <v>81</v>
      </c>
      <c r="D145" s="36" t="n">
        <v>2022</v>
      </c>
      <c r="E145" s="36" t="n">
        <v>1</v>
      </c>
      <c r="F145" s="36" t="n">
        <v>2</v>
      </c>
      <c r="G145" s="36" t="n">
        <v>10</v>
      </c>
      <c r="H145" s="36" t="n">
        <v>17</v>
      </c>
    </row>
    <row r="146" customFormat="false" ht="15" hidden="false" customHeight="true" outlineLevel="0" collapsed="false">
      <c r="A146" s="36" t="s">
        <v>80</v>
      </c>
      <c r="B146" s="37" t="s">
        <v>63</v>
      </c>
      <c r="C146" s="37" t="s">
        <v>81</v>
      </c>
      <c r="D146" s="36" t="n">
        <v>2023</v>
      </c>
      <c r="E146" s="36" t="n">
        <v>1</v>
      </c>
      <c r="F146" s="36" t="n">
        <v>2</v>
      </c>
      <c r="G146" s="36" t="n">
        <v>10</v>
      </c>
      <c r="H146" s="36" t="n">
        <v>16</v>
      </c>
    </row>
    <row r="147" customFormat="false" ht="15" hidden="false" customHeight="true" outlineLevel="0" collapsed="false">
      <c r="A147" s="36" t="s">
        <v>80</v>
      </c>
      <c r="B147" s="37" t="s">
        <v>63</v>
      </c>
      <c r="C147" s="37" t="s">
        <v>81</v>
      </c>
      <c r="D147" s="36" t="n">
        <v>2024</v>
      </c>
      <c r="E147" s="36" t="n">
        <v>1</v>
      </c>
      <c r="F147" s="36" t="n">
        <v>2</v>
      </c>
      <c r="G147" s="36" t="n">
        <v>10</v>
      </c>
      <c r="H147" s="36" t="n">
        <v>16</v>
      </c>
    </row>
    <row r="148" customFormat="false" ht="15" hidden="false" customHeight="true" outlineLevel="0" collapsed="false">
      <c r="A148" s="36" t="s">
        <v>80</v>
      </c>
      <c r="B148" s="37" t="s">
        <v>63</v>
      </c>
      <c r="C148" s="37" t="s">
        <v>81</v>
      </c>
      <c r="D148" s="36" t="n">
        <v>2025</v>
      </c>
      <c r="E148" s="36" t="n">
        <v>1</v>
      </c>
      <c r="F148" s="36" t="n">
        <v>2</v>
      </c>
      <c r="G148" s="36" t="n">
        <v>10</v>
      </c>
      <c r="H148" s="36" t="n">
        <v>17</v>
      </c>
    </row>
    <row r="149" customFormat="false" ht="15" hidden="false" customHeight="true" outlineLevel="0" collapsed="false">
      <c r="A149" s="36" t="s">
        <v>82</v>
      </c>
      <c r="B149" s="37" t="s">
        <v>63</v>
      </c>
      <c r="C149" s="37" t="s">
        <v>83</v>
      </c>
      <c r="D149" s="36" t="n">
        <v>2010</v>
      </c>
      <c r="E149" s="36" t="n">
        <v>3</v>
      </c>
      <c r="F149" s="36" t="n">
        <v>1</v>
      </c>
      <c r="G149" s="36" t="n">
        <v>6</v>
      </c>
      <c r="H149" s="36" t="n">
        <v>15</v>
      </c>
    </row>
    <row r="150" customFormat="false" ht="15" hidden="false" customHeight="true" outlineLevel="0" collapsed="false">
      <c r="A150" s="36" t="s">
        <v>82</v>
      </c>
      <c r="B150" s="37" t="s">
        <v>63</v>
      </c>
      <c r="C150" s="37" t="s">
        <v>83</v>
      </c>
      <c r="D150" s="36" t="n">
        <v>2011</v>
      </c>
      <c r="E150" s="36" t="n">
        <v>3</v>
      </c>
      <c r="F150" s="36" t="n">
        <v>1</v>
      </c>
      <c r="G150" s="36" t="n">
        <v>6</v>
      </c>
      <c r="H150" s="36" t="n">
        <v>16</v>
      </c>
    </row>
    <row r="151" customFormat="false" ht="15" hidden="false" customHeight="true" outlineLevel="0" collapsed="false">
      <c r="A151" s="36" t="s">
        <v>82</v>
      </c>
      <c r="B151" s="37" t="s">
        <v>63</v>
      </c>
      <c r="C151" s="37" t="s">
        <v>83</v>
      </c>
      <c r="D151" s="36" t="n">
        <v>2012</v>
      </c>
      <c r="E151" s="36" t="n">
        <v>3</v>
      </c>
      <c r="F151" s="36" t="n">
        <v>1</v>
      </c>
      <c r="G151" s="36" t="n">
        <v>6</v>
      </c>
      <c r="H151" s="36" t="n">
        <v>19</v>
      </c>
    </row>
    <row r="152" customFormat="false" ht="15" hidden="false" customHeight="true" outlineLevel="0" collapsed="false">
      <c r="A152" s="36" t="s">
        <v>82</v>
      </c>
      <c r="B152" s="37" t="s">
        <v>63</v>
      </c>
      <c r="C152" s="37" t="s">
        <v>83</v>
      </c>
      <c r="D152" s="36" t="n">
        <v>2013</v>
      </c>
      <c r="E152" s="36" t="n">
        <v>3</v>
      </c>
      <c r="F152" s="36" t="n">
        <v>1</v>
      </c>
      <c r="G152" s="36" t="n">
        <v>6</v>
      </c>
      <c r="H152" s="36" t="n">
        <v>20</v>
      </c>
    </row>
    <row r="153" customFormat="false" ht="15" hidden="false" customHeight="true" outlineLevel="0" collapsed="false">
      <c r="A153" s="36" t="s">
        <v>82</v>
      </c>
      <c r="B153" s="37" t="s">
        <v>63</v>
      </c>
      <c r="C153" s="37" t="s">
        <v>83</v>
      </c>
      <c r="D153" s="36" t="n">
        <v>2014</v>
      </c>
      <c r="E153" s="36" t="n">
        <v>3</v>
      </c>
      <c r="F153" s="36" t="n">
        <v>1</v>
      </c>
      <c r="G153" s="36" t="n">
        <v>6</v>
      </c>
      <c r="H153" s="36" t="n">
        <v>19</v>
      </c>
    </row>
    <row r="154" customFormat="false" ht="15" hidden="false" customHeight="true" outlineLevel="0" collapsed="false">
      <c r="A154" s="36" t="s">
        <v>82</v>
      </c>
      <c r="B154" s="37" t="s">
        <v>63</v>
      </c>
      <c r="C154" s="37" t="s">
        <v>83</v>
      </c>
      <c r="D154" s="36" t="n">
        <v>2015</v>
      </c>
      <c r="E154" s="36" t="n">
        <v>3</v>
      </c>
      <c r="F154" s="36" t="n">
        <v>1</v>
      </c>
      <c r="G154" s="36" t="n">
        <v>6</v>
      </c>
      <c r="H154" s="36" t="n">
        <v>19</v>
      </c>
    </row>
    <row r="155" customFormat="false" ht="15" hidden="false" customHeight="true" outlineLevel="0" collapsed="false">
      <c r="A155" s="36" t="s">
        <v>82</v>
      </c>
      <c r="B155" s="37" t="s">
        <v>63</v>
      </c>
      <c r="C155" s="37" t="s">
        <v>83</v>
      </c>
      <c r="D155" s="36" t="n">
        <v>2016</v>
      </c>
      <c r="E155" s="36" t="n">
        <v>3</v>
      </c>
      <c r="F155" s="36" t="n">
        <v>1</v>
      </c>
      <c r="G155" s="36" t="n">
        <v>6</v>
      </c>
      <c r="H155" s="36" t="n">
        <v>20</v>
      </c>
    </row>
    <row r="156" customFormat="false" ht="15" hidden="false" customHeight="true" outlineLevel="0" collapsed="false">
      <c r="A156" s="36" t="s">
        <v>82</v>
      </c>
      <c r="B156" s="37" t="s">
        <v>63</v>
      </c>
      <c r="C156" s="37" t="s">
        <v>83</v>
      </c>
      <c r="D156" s="36" t="n">
        <v>2017</v>
      </c>
      <c r="E156" s="36" t="n">
        <v>3</v>
      </c>
      <c r="F156" s="36" t="n">
        <v>1</v>
      </c>
      <c r="G156" s="36" t="n">
        <v>6</v>
      </c>
      <c r="H156" s="36" t="n">
        <v>20</v>
      </c>
    </row>
    <row r="157" customFormat="false" ht="15" hidden="false" customHeight="true" outlineLevel="0" collapsed="false">
      <c r="A157" s="36" t="s">
        <v>82</v>
      </c>
      <c r="B157" s="37" t="s">
        <v>63</v>
      </c>
      <c r="C157" s="37" t="s">
        <v>83</v>
      </c>
      <c r="D157" s="36" t="n">
        <v>2018</v>
      </c>
      <c r="E157" s="36" t="n">
        <v>3</v>
      </c>
      <c r="F157" s="36" t="n">
        <v>1</v>
      </c>
      <c r="G157" s="36" t="n">
        <v>6</v>
      </c>
      <c r="H157" s="36" t="n">
        <v>20</v>
      </c>
    </row>
    <row r="158" customFormat="false" ht="15" hidden="false" customHeight="true" outlineLevel="0" collapsed="false">
      <c r="A158" s="36" t="s">
        <v>82</v>
      </c>
      <c r="B158" s="37" t="s">
        <v>63</v>
      </c>
      <c r="C158" s="37" t="s">
        <v>83</v>
      </c>
      <c r="D158" s="36" t="n">
        <v>2019</v>
      </c>
      <c r="E158" s="36" t="n">
        <v>3</v>
      </c>
      <c r="F158" s="36" t="n">
        <v>1</v>
      </c>
      <c r="G158" s="36" t="n">
        <v>6</v>
      </c>
      <c r="H158" s="36" t="n">
        <v>18</v>
      </c>
    </row>
    <row r="159" customFormat="false" ht="15" hidden="false" customHeight="true" outlineLevel="0" collapsed="false">
      <c r="A159" s="36" t="s">
        <v>82</v>
      </c>
      <c r="B159" s="37" t="s">
        <v>63</v>
      </c>
      <c r="C159" s="37" t="s">
        <v>83</v>
      </c>
      <c r="D159" s="36" t="n">
        <v>2020</v>
      </c>
      <c r="E159" s="36" t="n">
        <v>3</v>
      </c>
      <c r="F159" s="36" t="n">
        <v>1</v>
      </c>
      <c r="G159" s="36" t="n">
        <v>6</v>
      </c>
      <c r="H159" s="36" t="n">
        <v>18</v>
      </c>
    </row>
    <row r="160" customFormat="false" ht="15" hidden="false" customHeight="true" outlineLevel="0" collapsed="false">
      <c r="A160" s="36" t="s">
        <v>82</v>
      </c>
      <c r="B160" s="37" t="s">
        <v>63</v>
      </c>
      <c r="C160" s="37" t="s">
        <v>83</v>
      </c>
      <c r="D160" s="36" t="n">
        <v>2021</v>
      </c>
      <c r="E160" s="36" t="n">
        <v>3</v>
      </c>
      <c r="F160" s="36" t="n">
        <v>1</v>
      </c>
      <c r="G160" s="36" t="n">
        <v>6</v>
      </c>
      <c r="H160" s="36" t="n">
        <v>18</v>
      </c>
    </row>
    <row r="161" customFormat="false" ht="15" hidden="false" customHeight="true" outlineLevel="0" collapsed="false">
      <c r="A161" s="36" t="s">
        <v>82</v>
      </c>
      <c r="B161" s="37" t="s">
        <v>63</v>
      </c>
      <c r="C161" s="37" t="s">
        <v>83</v>
      </c>
      <c r="D161" s="36" t="n">
        <v>2022</v>
      </c>
      <c r="E161" s="36" t="n">
        <v>3</v>
      </c>
      <c r="F161" s="36" t="n">
        <v>1</v>
      </c>
      <c r="G161" s="36" t="n">
        <v>6</v>
      </c>
      <c r="H161" s="36" t="n">
        <v>20</v>
      </c>
    </row>
    <row r="162" customFormat="false" ht="15" hidden="false" customHeight="true" outlineLevel="0" collapsed="false">
      <c r="A162" s="36" t="s">
        <v>82</v>
      </c>
      <c r="B162" s="37" t="s">
        <v>63</v>
      </c>
      <c r="C162" s="37" t="s">
        <v>83</v>
      </c>
      <c r="D162" s="36" t="n">
        <v>2023</v>
      </c>
      <c r="E162" s="36" t="n">
        <v>3</v>
      </c>
      <c r="F162" s="36" t="n">
        <v>1</v>
      </c>
      <c r="G162" s="36" t="n">
        <v>5</v>
      </c>
      <c r="H162" s="36" t="n">
        <v>18</v>
      </c>
    </row>
    <row r="163" customFormat="false" ht="15" hidden="false" customHeight="true" outlineLevel="0" collapsed="false">
      <c r="A163" s="36" t="s">
        <v>82</v>
      </c>
      <c r="B163" s="37" t="s">
        <v>63</v>
      </c>
      <c r="C163" s="37" t="s">
        <v>83</v>
      </c>
      <c r="D163" s="36" t="n">
        <v>2024</v>
      </c>
      <c r="E163" s="36" t="n">
        <v>3</v>
      </c>
      <c r="F163" s="36" t="n">
        <v>1</v>
      </c>
      <c r="G163" s="36" t="n">
        <v>5</v>
      </c>
      <c r="H163" s="36" t="n">
        <v>18</v>
      </c>
    </row>
    <row r="164" customFormat="false" ht="15" hidden="false" customHeight="true" outlineLevel="0" collapsed="false">
      <c r="A164" s="36" t="s">
        <v>82</v>
      </c>
      <c r="B164" s="37" t="s">
        <v>63</v>
      </c>
      <c r="C164" s="37" t="s">
        <v>83</v>
      </c>
      <c r="D164" s="36" t="n">
        <v>2025</v>
      </c>
      <c r="E164" s="36" t="n">
        <v>3</v>
      </c>
      <c r="F164" s="36" t="n">
        <v>1</v>
      </c>
      <c r="G164" s="36" t="n">
        <v>5</v>
      </c>
      <c r="H164" s="36" t="n">
        <v>18</v>
      </c>
    </row>
    <row r="165" customFormat="false" ht="15" hidden="false" customHeight="true" outlineLevel="0" collapsed="false">
      <c r="A165" s="36" t="s">
        <v>84</v>
      </c>
      <c r="B165" s="37" t="s">
        <v>63</v>
      </c>
      <c r="C165" s="37" t="s">
        <v>85</v>
      </c>
      <c r="D165" s="36" t="n">
        <v>2010</v>
      </c>
      <c r="E165" s="36" t="n">
        <v>10</v>
      </c>
      <c r="F165" s="36" t="n">
        <v>3</v>
      </c>
      <c r="G165" s="36" t="n">
        <v>9</v>
      </c>
      <c r="H165" s="36" t="n">
        <v>15</v>
      </c>
    </row>
    <row r="166" customFormat="false" ht="15" hidden="false" customHeight="true" outlineLevel="0" collapsed="false">
      <c r="A166" s="36" t="s">
        <v>84</v>
      </c>
      <c r="B166" s="37" t="s">
        <v>63</v>
      </c>
      <c r="C166" s="37" t="s">
        <v>85</v>
      </c>
      <c r="D166" s="36" t="n">
        <v>2011</v>
      </c>
      <c r="E166" s="36" t="n">
        <v>9</v>
      </c>
      <c r="F166" s="36" t="n">
        <v>3</v>
      </c>
      <c r="G166" s="36" t="n">
        <v>9</v>
      </c>
      <c r="H166" s="36" t="n">
        <v>15</v>
      </c>
    </row>
    <row r="167" customFormat="false" ht="15" hidden="false" customHeight="true" outlineLevel="0" collapsed="false">
      <c r="A167" s="36" t="s">
        <v>84</v>
      </c>
      <c r="B167" s="37" t="s">
        <v>63</v>
      </c>
      <c r="C167" s="37" t="s">
        <v>85</v>
      </c>
      <c r="D167" s="36" t="n">
        <v>2012</v>
      </c>
      <c r="E167" s="36" t="n">
        <v>9</v>
      </c>
      <c r="F167" s="36" t="n">
        <v>3</v>
      </c>
      <c r="G167" s="36" t="n">
        <v>10</v>
      </c>
      <c r="H167" s="36" t="n">
        <v>16</v>
      </c>
    </row>
    <row r="168" customFormat="false" ht="15" hidden="false" customHeight="true" outlineLevel="0" collapsed="false">
      <c r="A168" s="36" t="s">
        <v>84</v>
      </c>
      <c r="B168" s="37" t="s">
        <v>63</v>
      </c>
      <c r="C168" s="37" t="s">
        <v>85</v>
      </c>
      <c r="D168" s="36" t="n">
        <v>2013</v>
      </c>
      <c r="E168" s="36" t="n">
        <v>9</v>
      </c>
      <c r="F168" s="36" t="n">
        <v>3</v>
      </c>
      <c r="G168" s="36" t="n">
        <v>10</v>
      </c>
      <c r="H168" s="36" t="n">
        <v>18</v>
      </c>
    </row>
    <row r="169" customFormat="false" ht="15" hidden="false" customHeight="true" outlineLevel="0" collapsed="false">
      <c r="A169" s="36" t="s">
        <v>84</v>
      </c>
      <c r="B169" s="37" t="s">
        <v>63</v>
      </c>
      <c r="C169" s="37" t="s">
        <v>85</v>
      </c>
      <c r="D169" s="36" t="n">
        <v>2014</v>
      </c>
      <c r="E169" s="36" t="n">
        <v>8</v>
      </c>
      <c r="F169" s="36" t="n">
        <v>3</v>
      </c>
      <c r="G169" s="36" t="n">
        <v>9</v>
      </c>
      <c r="H169" s="36" t="n">
        <v>18</v>
      </c>
    </row>
    <row r="170" customFormat="false" ht="15" hidden="false" customHeight="true" outlineLevel="0" collapsed="false">
      <c r="A170" s="36" t="s">
        <v>84</v>
      </c>
      <c r="B170" s="37" t="s">
        <v>63</v>
      </c>
      <c r="C170" s="37" t="s">
        <v>85</v>
      </c>
      <c r="D170" s="36" t="n">
        <v>2015</v>
      </c>
      <c r="E170" s="36" t="n">
        <v>8</v>
      </c>
      <c r="F170" s="36" t="n">
        <v>3</v>
      </c>
      <c r="G170" s="36" t="n">
        <v>9</v>
      </c>
      <c r="H170" s="36" t="n">
        <v>19</v>
      </c>
    </row>
    <row r="171" customFormat="false" ht="15" hidden="false" customHeight="true" outlineLevel="0" collapsed="false">
      <c r="A171" s="36" t="s">
        <v>84</v>
      </c>
      <c r="B171" s="37" t="s">
        <v>63</v>
      </c>
      <c r="C171" s="37" t="s">
        <v>85</v>
      </c>
      <c r="D171" s="36" t="n">
        <v>2016</v>
      </c>
      <c r="E171" s="36" t="n">
        <v>8</v>
      </c>
      <c r="F171" s="36" t="n">
        <v>3</v>
      </c>
      <c r="G171" s="36" t="n">
        <v>10</v>
      </c>
      <c r="H171" s="36" t="n">
        <v>21</v>
      </c>
    </row>
    <row r="172" customFormat="false" ht="15" hidden="false" customHeight="true" outlineLevel="0" collapsed="false">
      <c r="A172" s="36" t="s">
        <v>84</v>
      </c>
      <c r="B172" s="37" t="s">
        <v>63</v>
      </c>
      <c r="C172" s="37" t="s">
        <v>85</v>
      </c>
      <c r="D172" s="36" t="n">
        <v>2017</v>
      </c>
      <c r="E172" s="36" t="n">
        <v>8</v>
      </c>
      <c r="F172" s="36" t="n">
        <v>3</v>
      </c>
      <c r="G172" s="36" t="n">
        <v>10</v>
      </c>
      <c r="H172" s="36" t="n">
        <v>22</v>
      </c>
    </row>
    <row r="173" customFormat="false" ht="15" hidden="false" customHeight="true" outlineLevel="0" collapsed="false">
      <c r="A173" s="36" t="s">
        <v>84</v>
      </c>
      <c r="B173" s="37" t="s">
        <v>63</v>
      </c>
      <c r="C173" s="37" t="s">
        <v>85</v>
      </c>
      <c r="D173" s="36" t="n">
        <v>2018</v>
      </c>
      <c r="E173" s="36" t="n">
        <v>7</v>
      </c>
      <c r="F173" s="36" t="n">
        <v>3</v>
      </c>
      <c r="G173" s="36" t="n">
        <v>9</v>
      </c>
      <c r="H173" s="36" t="n">
        <v>20</v>
      </c>
    </row>
    <row r="174" customFormat="false" ht="15" hidden="false" customHeight="true" outlineLevel="0" collapsed="false">
      <c r="A174" s="36" t="s">
        <v>84</v>
      </c>
      <c r="B174" s="37" t="s">
        <v>63</v>
      </c>
      <c r="C174" s="37" t="s">
        <v>85</v>
      </c>
      <c r="D174" s="36" t="n">
        <v>2019</v>
      </c>
      <c r="E174" s="36" t="n">
        <v>7</v>
      </c>
      <c r="F174" s="36" t="n">
        <v>3</v>
      </c>
      <c r="G174" s="36" t="n">
        <v>10</v>
      </c>
      <c r="H174" s="36" t="n">
        <v>21</v>
      </c>
    </row>
    <row r="175" customFormat="false" ht="15" hidden="false" customHeight="true" outlineLevel="0" collapsed="false">
      <c r="A175" s="36" t="s">
        <v>84</v>
      </c>
      <c r="B175" s="37" t="s">
        <v>63</v>
      </c>
      <c r="C175" s="37" t="s">
        <v>85</v>
      </c>
      <c r="D175" s="36" t="n">
        <v>2020</v>
      </c>
      <c r="E175" s="36" t="n">
        <v>6</v>
      </c>
      <c r="F175" s="36" t="n">
        <v>3</v>
      </c>
      <c r="G175" s="36" t="n">
        <v>9</v>
      </c>
      <c r="H175" s="36" t="n">
        <v>22</v>
      </c>
    </row>
    <row r="176" customFormat="false" ht="15" hidden="false" customHeight="true" outlineLevel="0" collapsed="false">
      <c r="A176" s="36" t="s">
        <v>84</v>
      </c>
      <c r="B176" s="37" t="s">
        <v>63</v>
      </c>
      <c r="C176" s="37" t="s">
        <v>85</v>
      </c>
      <c r="D176" s="36" t="n">
        <v>2021</v>
      </c>
      <c r="E176" s="36" t="n">
        <v>6</v>
      </c>
      <c r="F176" s="36" t="n">
        <v>3</v>
      </c>
      <c r="G176" s="36" t="n">
        <v>9</v>
      </c>
      <c r="H176" s="36" t="n">
        <v>21</v>
      </c>
    </row>
    <row r="177" customFormat="false" ht="15" hidden="false" customHeight="true" outlineLevel="0" collapsed="false">
      <c r="A177" s="36" t="s">
        <v>84</v>
      </c>
      <c r="B177" s="37" t="s">
        <v>63</v>
      </c>
      <c r="C177" s="37" t="s">
        <v>85</v>
      </c>
      <c r="D177" s="36" t="n">
        <v>2022</v>
      </c>
      <c r="E177" s="36" t="n">
        <v>6</v>
      </c>
      <c r="F177" s="36" t="n">
        <v>3</v>
      </c>
      <c r="G177" s="36" t="n">
        <v>8</v>
      </c>
      <c r="H177" s="36" t="n">
        <v>21</v>
      </c>
    </row>
    <row r="178" customFormat="false" ht="15" hidden="false" customHeight="true" outlineLevel="0" collapsed="false">
      <c r="A178" s="36" t="s">
        <v>84</v>
      </c>
      <c r="B178" s="37" t="s">
        <v>63</v>
      </c>
      <c r="C178" s="37" t="s">
        <v>85</v>
      </c>
      <c r="D178" s="36" t="n">
        <v>2023</v>
      </c>
      <c r="E178" s="36" t="n">
        <v>6</v>
      </c>
      <c r="F178" s="36" t="n">
        <v>3</v>
      </c>
      <c r="G178" s="36" t="n">
        <v>8</v>
      </c>
      <c r="H178" s="36" t="n">
        <v>21</v>
      </c>
    </row>
    <row r="179" customFormat="false" ht="15" hidden="false" customHeight="true" outlineLevel="0" collapsed="false">
      <c r="A179" s="36" t="s">
        <v>84</v>
      </c>
      <c r="B179" s="37" t="s">
        <v>63</v>
      </c>
      <c r="C179" s="37" t="s">
        <v>85</v>
      </c>
      <c r="D179" s="36" t="n">
        <v>2024</v>
      </c>
      <c r="E179" s="36" t="n">
        <v>7</v>
      </c>
      <c r="F179" s="36" t="n">
        <v>3</v>
      </c>
      <c r="G179" s="36" t="n">
        <v>8</v>
      </c>
      <c r="H179" s="36" t="n">
        <v>22</v>
      </c>
    </row>
    <row r="180" customFormat="false" ht="15" hidden="false" customHeight="true" outlineLevel="0" collapsed="false">
      <c r="A180" s="36" t="s">
        <v>84</v>
      </c>
      <c r="B180" s="37" t="s">
        <v>63</v>
      </c>
      <c r="C180" s="37" t="s">
        <v>85</v>
      </c>
      <c r="D180" s="36" t="n">
        <v>2025</v>
      </c>
      <c r="E180" s="36" t="n">
        <v>7</v>
      </c>
      <c r="F180" s="36" t="n">
        <v>3</v>
      </c>
      <c r="G180" s="36" t="n">
        <v>8</v>
      </c>
      <c r="H180" s="36" t="n">
        <v>22</v>
      </c>
    </row>
    <row r="181" customFormat="false" ht="15" hidden="false" customHeight="true" outlineLevel="0" collapsed="false">
      <c r="A181" s="36" t="s">
        <v>86</v>
      </c>
      <c r="B181" s="37" t="s">
        <v>63</v>
      </c>
      <c r="C181" s="37" t="s">
        <v>87</v>
      </c>
      <c r="D181" s="36" t="n">
        <v>2010</v>
      </c>
      <c r="E181" s="36" t="n">
        <v>10</v>
      </c>
      <c r="F181" s="36" t="n">
        <v>2</v>
      </c>
      <c r="G181" s="36" t="n">
        <v>12</v>
      </c>
      <c r="H181" s="36" t="n">
        <v>20</v>
      </c>
    </row>
    <row r="182" customFormat="false" ht="15" hidden="false" customHeight="true" outlineLevel="0" collapsed="false">
      <c r="A182" s="36" t="s">
        <v>86</v>
      </c>
      <c r="B182" s="37" t="s">
        <v>63</v>
      </c>
      <c r="C182" s="37" t="s">
        <v>87</v>
      </c>
      <c r="D182" s="36" t="n">
        <v>2011</v>
      </c>
      <c r="E182" s="36" t="n">
        <v>10</v>
      </c>
      <c r="F182" s="36" t="n">
        <v>2</v>
      </c>
      <c r="G182" s="36" t="n">
        <v>13</v>
      </c>
      <c r="H182" s="36" t="n">
        <v>22</v>
      </c>
    </row>
    <row r="183" customFormat="false" ht="15" hidden="false" customHeight="true" outlineLevel="0" collapsed="false">
      <c r="A183" s="36" t="s">
        <v>86</v>
      </c>
      <c r="B183" s="37" t="s">
        <v>63</v>
      </c>
      <c r="C183" s="37" t="s">
        <v>87</v>
      </c>
      <c r="D183" s="36" t="n">
        <v>2012</v>
      </c>
      <c r="E183" s="36" t="n">
        <v>10</v>
      </c>
      <c r="F183" s="36" t="n">
        <v>2</v>
      </c>
      <c r="G183" s="36" t="n">
        <v>13</v>
      </c>
      <c r="H183" s="36" t="n">
        <v>23</v>
      </c>
    </row>
    <row r="184" customFormat="false" ht="15" hidden="false" customHeight="true" outlineLevel="0" collapsed="false">
      <c r="A184" s="36" t="s">
        <v>86</v>
      </c>
      <c r="B184" s="37" t="s">
        <v>63</v>
      </c>
      <c r="C184" s="37" t="s">
        <v>87</v>
      </c>
      <c r="D184" s="36" t="n">
        <v>2013</v>
      </c>
      <c r="E184" s="36" t="n">
        <v>10</v>
      </c>
      <c r="F184" s="36" t="n">
        <v>2</v>
      </c>
      <c r="G184" s="36" t="n">
        <v>13</v>
      </c>
      <c r="H184" s="36" t="n">
        <v>22</v>
      </c>
    </row>
    <row r="185" customFormat="false" ht="15" hidden="false" customHeight="true" outlineLevel="0" collapsed="false">
      <c r="A185" s="36" t="s">
        <v>86</v>
      </c>
      <c r="B185" s="37" t="s">
        <v>63</v>
      </c>
      <c r="C185" s="37" t="s">
        <v>87</v>
      </c>
      <c r="D185" s="36" t="n">
        <v>2014</v>
      </c>
      <c r="E185" s="36" t="n">
        <v>10</v>
      </c>
      <c r="F185" s="36" t="n">
        <v>2</v>
      </c>
      <c r="G185" s="36" t="n">
        <v>13</v>
      </c>
      <c r="H185" s="36" t="n">
        <v>22</v>
      </c>
    </row>
    <row r="186" customFormat="false" ht="15" hidden="false" customHeight="true" outlineLevel="0" collapsed="false">
      <c r="A186" s="36" t="s">
        <v>86</v>
      </c>
      <c r="B186" s="37" t="s">
        <v>63</v>
      </c>
      <c r="C186" s="37" t="s">
        <v>87</v>
      </c>
      <c r="D186" s="36" t="n">
        <v>2015</v>
      </c>
      <c r="E186" s="36" t="n">
        <v>10</v>
      </c>
      <c r="F186" s="36" t="n">
        <v>2</v>
      </c>
      <c r="G186" s="36" t="n">
        <v>13</v>
      </c>
      <c r="H186" s="36" t="n">
        <v>22</v>
      </c>
    </row>
    <row r="187" customFormat="false" ht="15" hidden="false" customHeight="true" outlineLevel="0" collapsed="false">
      <c r="A187" s="36" t="s">
        <v>86</v>
      </c>
      <c r="B187" s="37" t="s">
        <v>63</v>
      </c>
      <c r="C187" s="37" t="s">
        <v>87</v>
      </c>
      <c r="D187" s="36" t="n">
        <v>2016</v>
      </c>
      <c r="E187" s="36" t="n">
        <v>10</v>
      </c>
      <c r="F187" s="36" t="n">
        <v>2</v>
      </c>
      <c r="G187" s="36" t="n">
        <v>14</v>
      </c>
      <c r="H187" s="36" t="n">
        <v>25</v>
      </c>
    </row>
    <row r="188" customFormat="false" ht="15" hidden="false" customHeight="true" outlineLevel="0" collapsed="false">
      <c r="A188" s="36" t="s">
        <v>86</v>
      </c>
      <c r="B188" s="37" t="s">
        <v>63</v>
      </c>
      <c r="C188" s="37" t="s">
        <v>87</v>
      </c>
      <c r="D188" s="36" t="n">
        <v>2017</v>
      </c>
      <c r="E188" s="36" t="n">
        <v>8</v>
      </c>
      <c r="F188" s="36" t="n">
        <v>2</v>
      </c>
      <c r="G188" s="36" t="n">
        <v>12</v>
      </c>
      <c r="H188" s="36" t="n">
        <v>22</v>
      </c>
    </row>
    <row r="189" customFormat="false" ht="15" hidden="false" customHeight="true" outlineLevel="0" collapsed="false">
      <c r="A189" s="36" t="s">
        <v>86</v>
      </c>
      <c r="B189" s="37" t="s">
        <v>63</v>
      </c>
      <c r="C189" s="37" t="s">
        <v>87</v>
      </c>
      <c r="D189" s="36" t="n">
        <v>2018</v>
      </c>
      <c r="E189" s="36" t="n">
        <v>8</v>
      </c>
      <c r="F189" s="36" t="n">
        <v>2</v>
      </c>
      <c r="G189" s="36" t="n">
        <v>12</v>
      </c>
      <c r="H189" s="36" t="n">
        <v>21</v>
      </c>
    </row>
    <row r="190" customFormat="false" ht="15" hidden="false" customHeight="true" outlineLevel="0" collapsed="false">
      <c r="A190" s="36" t="s">
        <v>86</v>
      </c>
      <c r="B190" s="37" t="s">
        <v>63</v>
      </c>
      <c r="C190" s="37" t="s">
        <v>87</v>
      </c>
      <c r="D190" s="36" t="n">
        <v>2019</v>
      </c>
      <c r="E190" s="36" t="n">
        <v>8</v>
      </c>
      <c r="F190" s="36" t="n">
        <v>2</v>
      </c>
      <c r="G190" s="36" t="n">
        <v>12</v>
      </c>
      <c r="H190" s="36" t="n">
        <v>22</v>
      </c>
    </row>
    <row r="191" customFormat="false" ht="15" hidden="false" customHeight="true" outlineLevel="0" collapsed="false">
      <c r="A191" s="36" t="s">
        <v>86</v>
      </c>
      <c r="B191" s="37" t="s">
        <v>63</v>
      </c>
      <c r="C191" s="37" t="s">
        <v>87</v>
      </c>
      <c r="D191" s="36" t="n">
        <v>2020</v>
      </c>
      <c r="E191" s="36" t="n">
        <v>8</v>
      </c>
      <c r="F191" s="36" t="n">
        <v>2</v>
      </c>
      <c r="G191" s="36" t="n">
        <v>12</v>
      </c>
      <c r="H191" s="36" t="n">
        <v>23</v>
      </c>
    </row>
    <row r="192" customFormat="false" ht="15" hidden="false" customHeight="true" outlineLevel="0" collapsed="false">
      <c r="A192" s="36" t="s">
        <v>86</v>
      </c>
      <c r="B192" s="37" t="s">
        <v>63</v>
      </c>
      <c r="C192" s="37" t="s">
        <v>87</v>
      </c>
      <c r="D192" s="36" t="n">
        <v>2021</v>
      </c>
      <c r="E192" s="36" t="n">
        <v>7</v>
      </c>
      <c r="F192" s="36" t="n">
        <v>2</v>
      </c>
      <c r="G192" s="36" t="n">
        <v>12</v>
      </c>
      <c r="H192" s="36" t="n">
        <v>23</v>
      </c>
    </row>
    <row r="193" customFormat="false" ht="15" hidden="false" customHeight="true" outlineLevel="0" collapsed="false">
      <c r="A193" s="36" t="s">
        <v>86</v>
      </c>
      <c r="B193" s="37" t="s">
        <v>63</v>
      </c>
      <c r="C193" s="37" t="s">
        <v>87</v>
      </c>
      <c r="D193" s="36" t="n">
        <v>2022</v>
      </c>
      <c r="E193" s="36" t="n">
        <v>7</v>
      </c>
      <c r="F193" s="36" t="n">
        <v>2</v>
      </c>
      <c r="G193" s="36" t="n">
        <v>12</v>
      </c>
      <c r="H193" s="36" t="n">
        <v>23</v>
      </c>
    </row>
    <row r="194" customFormat="false" ht="15" hidden="false" customHeight="true" outlineLevel="0" collapsed="false">
      <c r="A194" s="36" t="s">
        <v>86</v>
      </c>
      <c r="B194" s="37" t="s">
        <v>63</v>
      </c>
      <c r="C194" s="37" t="s">
        <v>87</v>
      </c>
      <c r="D194" s="36" t="n">
        <v>2023</v>
      </c>
      <c r="E194" s="36" t="n">
        <v>7</v>
      </c>
      <c r="F194" s="36" t="n">
        <v>2</v>
      </c>
      <c r="G194" s="36" t="n">
        <v>12</v>
      </c>
      <c r="H194" s="36" t="n">
        <v>21</v>
      </c>
    </row>
    <row r="195" customFormat="false" ht="15" hidden="false" customHeight="true" outlineLevel="0" collapsed="false">
      <c r="A195" s="36" t="s">
        <v>86</v>
      </c>
      <c r="B195" s="37" t="s">
        <v>63</v>
      </c>
      <c r="C195" s="37" t="s">
        <v>87</v>
      </c>
      <c r="D195" s="36" t="n">
        <v>2024</v>
      </c>
      <c r="E195" s="36" t="n">
        <v>7</v>
      </c>
      <c r="F195" s="36" t="n">
        <v>2</v>
      </c>
      <c r="G195" s="36" t="n">
        <v>12</v>
      </c>
      <c r="H195" s="36" t="n">
        <v>21</v>
      </c>
    </row>
    <row r="196" customFormat="false" ht="15" hidden="false" customHeight="true" outlineLevel="0" collapsed="false">
      <c r="A196" s="36" t="s">
        <v>86</v>
      </c>
      <c r="B196" s="37" t="s">
        <v>63</v>
      </c>
      <c r="C196" s="37" t="s">
        <v>87</v>
      </c>
      <c r="D196" s="36" t="n">
        <v>2025</v>
      </c>
      <c r="E196" s="36" t="n">
        <v>7</v>
      </c>
      <c r="F196" s="36" t="n">
        <v>2</v>
      </c>
      <c r="G196" s="36" t="n">
        <v>12</v>
      </c>
      <c r="H196" s="36" t="n">
        <v>22</v>
      </c>
    </row>
    <row r="197" customFormat="false" ht="15" hidden="false" customHeight="true" outlineLevel="0" collapsed="false">
      <c r="A197" s="36" t="s">
        <v>88</v>
      </c>
      <c r="B197" s="37" t="s">
        <v>63</v>
      </c>
      <c r="C197" s="37" t="s">
        <v>89</v>
      </c>
      <c r="D197" s="36" t="n">
        <v>2010</v>
      </c>
      <c r="E197" s="36" t="n">
        <v>3</v>
      </c>
      <c r="F197" s="36" t="n">
        <v>2</v>
      </c>
      <c r="G197" s="36" t="n">
        <v>6</v>
      </c>
      <c r="H197" s="36" t="n">
        <v>10</v>
      </c>
    </row>
    <row r="198" customFormat="false" ht="15" hidden="false" customHeight="true" outlineLevel="0" collapsed="false">
      <c r="A198" s="36" t="s">
        <v>88</v>
      </c>
      <c r="B198" s="37" t="s">
        <v>63</v>
      </c>
      <c r="C198" s="37" t="s">
        <v>89</v>
      </c>
      <c r="D198" s="36" t="n">
        <v>2011</v>
      </c>
      <c r="E198" s="36" t="n">
        <v>3</v>
      </c>
      <c r="F198" s="36" t="n">
        <v>2</v>
      </c>
      <c r="G198" s="36" t="n">
        <v>5</v>
      </c>
      <c r="H198" s="36" t="n">
        <v>9</v>
      </c>
    </row>
    <row r="199" customFormat="false" ht="15" hidden="false" customHeight="true" outlineLevel="0" collapsed="false">
      <c r="A199" s="36" t="s">
        <v>88</v>
      </c>
      <c r="B199" s="37" t="s">
        <v>63</v>
      </c>
      <c r="C199" s="37" t="s">
        <v>89</v>
      </c>
      <c r="D199" s="36" t="n">
        <v>2012</v>
      </c>
      <c r="E199" s="36" t="n">
        <v>3</v>
      </c>
      <c r="F199" s="36" t="n">
        <v>2</v>
      </c>
      <c r="G199" s="36" t="n">
        <v>5</v>
      </c>
      <c r="H199" s="36" t="n">
        <v>9</v>
      </c>
    </row>
    <row r="200" customFormat="false" ht="15" hidden="false" customHeight="true" outlineLevel="0" collapsed="false">
      <c r="A200" s="36" t="s">
        <v>88</v>
      </c>
      <c r="B200" s="37" t="s">
        <v>63</v>
      </c>
      <c r="C200" s="37" t="s">
        <v>89</v>
      </c>
      <c r="D200" s="36" t="n">
        <v>2013</v>
      </c>
      <c r="E200" s="36" t="n">
        <v>3</v>
      </c>
      <c r="F200" s="36" t="n">
        <v>2</v>
      </c>
      <c r="G200" s="36" t="n">
        <v>5</v>
      </c>
      <c r="H200" s="36" t="n">
        <v>9</v>
      </c>
    </row>
    <row r="201" customFormat="false" ht="15" hidden="false" customHeight="true" outlineLevel="0" collapsed="false">
      <c r="A201" s="36" t="s">
        <v>88</v>
      </c>
      <c r="B201" s="37" t="s">
        <v>63</v>
      </c>
      <c r="C201" s="37" t="s">
        <v>89</v>
      </c>
      <c r="D201" s="36" t="n">
        <v>2014</v>
      </c>
      <c r="E201" s="36" t="n">
        <v>3</v>
      </c>
      <c r="F201" s="36" t="n">
        <v>2</v>
      </c>
      <c r="G201" s="36" t="n">
        <v>5</v>
      </c>
      <c r="H201" s="36" t="n">
        <v>9</v>
      </c>
    </row>
    <row r="202" customFormat="false" ht="15" hidden="false" customHeight="true" outlineLevel="0" collapsed="false">
      <c r="A202" s="36" t="s">
        <v>88</v>
      </c>
      <c r="B202" s="37" t="s">
        <v>63</v>
      </c>
      <c r="C202" s="37" t="s">
        <v>89</v>
      </c>
      <c r="D202" s="36" t="n">
        <v>2015</v>
      </c>
      <c r="E202" s="36" t="n">
        <v>3</v>
      </c>
      <c r="F202" s="36" t="n">
        <v>2</v>
      </c>
      <c r="G202" s="36" t="n">
        <v>7</v>
      </c>
      <c r="H202" s="36" t="n">
        <v>12</v>
      </c>
    </row>
    <row r="203" customFormat="false" ht="15" hidden="false" customHeight="true" outlineLevel="0" collapsed="false">
      <c r="A203" s="36" t="s">
        <v>88</v>
      </c>
      <c r="B203" s="37" t="s">
        <v>63</v>
      </c>
      <c r="C203" s="37" t="s">
        <v>89</v>
      </c>
      <c r="D203" s="36" t="n">
        <v>2016</v>
      </c>
      <c r="E203" s="36" t="n">
        <v>3</v>
      </c>
      <c r="F203" s="36" t="n">
        <v>2</v>
      </c>
      <c r="G203" s="36" t="n">
        <v>7</v>
      </c>
      <c r="H203" s="36" t="n">
        <v>13</v>
      </c>
    </row>
    <row r="204" customFormat="false" ht="15" hidden="false" customHeight="true" outlineLevel="0" collapsed="false">
      <c r="A204" s="36" t="s">
        <v>88</v>
      </c>
      <c r="B204" s="37" t="s">
        <v>63</v>
      </c>
      <c r="C204" s="37" t="s">
        <v>89</v>
      </c>
      <c r="D204" s="36" t="n">
        <v>2017</v>
      </c>
      <c r="E204" s="36" t="n">
        <v>3</v>
      </c>
      <c r="F204" s="36" t="n">
        <v>2</v>
      </c>
      <c r="G204" s="36" t="n">
        <v>7</v>
      </c>
      <c r="H204" s="36" t="n">
        <v>13</v>
      </c>
    </row>
    <row r="205" customFormat="false" ht="15" hidden="false" customHeight="true" outlineLevel="0" collapsed="false">
      <c r="A205" s="36" t="s">
        <v>88</v>
      </c>
      <c r="B205" s="37" t="s">
        <v>63</v>
      </c>
      <c r="C205" s="37" t="s">
        <v>89</v>
      </c>
      <c r="D205" s="36" t="n">
        <v>2018</v>
      </c>
      <c r="E205" s="36" t="n">
        <v>3</v>
      </c>
      <c r="F205" s="36" t="n">
        <v>2</v>
      </c>
      <c r="G205" s="36" t="n">
        <v>7</v>
      </c>
      <c r="H205" s="36" t="n">
        <v>13</v>
      </c>
    </row>
    <row r="206" customFormat="false" ht="15" hidden="false" customHeight="true" outlineLevel="0" collapsed="false">
      <c r="A206" s="36" t="s">
        <v>88</v>
      </c>
      <c r="B206" s="37" t="s">
        <v>63</v>
      </c>
      <c r="C206" s="37" t="s">
        <v>89</v>
      </c>
      <c r="D206" s="36" t="n">
        <v>2019</v>
      </c>
      <c r="E206" s="36" t="n">
        <v>3</v>
      </c>
      <c r="F206" s="36" t="n">
        <v>2</v>
      </c>
      <c r="G206" s="36" t="n">
        <v>7</v>
      </c>
      <c r="H206" s="36" t="n">
        <v>13</v>
      </c>
    </row>
    <row r="207" customFormat="false" ht="15" hidden="false" customHeight="true" outlineLevel="0" collapsed="false">
      <c r="A207" s="36" t="s">
        <v>88</v>
      </c>
      <c r="B207" s="37" t="s">
        <v>63</v>
      </c>
      <c r="C207" s="37" t="s">
        <v>89</v>
      </c>
      <c r="D207" s="36" t="n">
        <v>2020</v>
      </c>
      <c r="E207" s="36" t="n">
        <v>3</v>
      </c>
      <c r="F207" s="36" t="n">
        <v>2</v>
      </c>
      <c r="G207" s="36" t="n">
        <v>7</v>
      </c>
      <c r="H207" s="36" t="n">
        <v>13</v>
      </c>
    </row>
    <row r="208" customFormat="false" ht="15" hidden="false" customHeight="true" outlineLevel="0" collapsed="false">
      <c r="A208" s="36" t="s">
        <v>88</v>
      </c>
      <c r="B208" s="37" t="s">
        <v>63</v>
      </c>
      <c r="C208" s="37" t="s">
        <v>89</v>
      </c>
      <c r="D208" s="36" t="n">
        <v>2021</v>
      </c>
      <c r="E208" s="36" t="n">
        <v>3</v>
      </c>
      <c r="F208" s="36" t="n">
        <v>2</v>
      </c>
      <c r="G208" s="36" t="n">
        <v>7</v>
      </c>
      <c r="H208" s="36" t="n">
        <v>15</v>
      </c>
    </row>
    <row r="209" customFormat="false" ht="15" hidden="false" customHeight="true" outlineLevel="0" collapsed="false">
      <c r="A209" s="36" t="s">
        <v>88</v>
      </c>
      <c r="B209" s="37" t="s">
        <v>63</v>
      </c>
      <c r="C209" s="37" t="s">
        <v>89</v>
      </c>
      <c r="D209" s="36" t="n">
        <v>2022</v>
      </c>
      <c r="E209" s="36" t="n">
        <v>4</v>
      </c>
      <c r="F209" s="36" t="n">
        <v>2</v>
      </c>
      <c r="G209" s="36" t="n">
        <v>7</v>
      </c>
      <c r="H209" s="36" t="n">
        <v>16</v>
      </c>
    </row>
    <row r="210" customFormat="false" ht="15" hidden="false" customHeight="true" outlineLevel="0" collapsed="false">
      <c r="A210" s="36" t="s">
        <v>88</v>
      </c>
      <c r="B210" s="37" t="s">
        <v>63</v>
      </c>
      <c r="C210" s="37" t="s">
        <v>89</v>
      </c>
      <c r="D210" s="36" t="n">
        <v>2023</v>
      </c>
      <c r="E210" s="36" t="n">
        <v>4</v>
      </c>
      <c r="F210" s="36" t="n">
        <v>2</v>
      </c>
      <c r="G210" s="36" t="n">
        <v>7</v>
      </c>
      <c r="H210" s="36" t="n">
        <v>16</v>
      </c>
    </row>
    <row r="211" customFormat="false" ht="15" hidden="false" customHeight="true" outlineLevel="0" collapsed="false">
      <c r="A211" s="36" t="s">
        <v>88</v>
      </c>
      <c r="B211" s="37" t="s">
        <v>63</v>
      </c>
      <c r="C211" s="37" t="s">
        <v>89</v>
      </c>
      <c r="D211" s="36" t="n">
        <v>2024</v>
      </c>
      <c r="E211" s="36" t="n">
        <v>3</v>
      </c>
      <c r="F211" s="36" t="n">
        <v>2</v>
      </c>
      <c r="G211" s="36" t="n">
        <v>5</v>
      </c>
      <c r="H211" s="36" t="n">
        <v>15</v>
      </c>
    </row>
    <row r="212" customFormat="false" ht="15" hidden="false" customHeight="true" outlineLevel="0" collapsed="false">
      <c r="A212" s="36" t="s">
        <v>88</v>
      </c>
      <c r="B212" s="37" t="s">
        <v>63</v>
      </c>
      <c r="C212" s="37" t="s">
        <v>89</v>
      </c>
      <c r="D212" s="36" t="n">
        <v>2025</v>
      </c>
      <c r="E212" s="36" t="n">
        <v>3</v>
      </c>
      <c r="F212" s="36" t="n">
        <v>2</v>
      </c>
      <c r="G212" s="36" t="n">
        <v>5</v>
      </c>
      <c r="H212" s="36" t="n">
        <v>15</v>
      </c>
    </row>
    <row r="213" customFormat="false" ht="15" hidden="false" customHeight="true" outlineLevel="0" collapsed="false">
      <c r="A213" s="36" t="s">
        <v>90</v>
      </c>
      <c r="B213" s="37" t="s">
        <v>63</v>
      </c>
      <c r="C213" s="37" t="s">
        <v>91</v>
      </c>
      <c r="D213" s="36" t="n">
        <v>2010</v>
      </c>
      <c r="E213" s="36" t="n">
        <v>2</v>
      </c>
      <c r="F213" s="36" t="n">
        <v>0</v>
      </c>
      <c r="G213" s="36" t="n">
        <v>4</v>
      </c>
      <c r="H213" s="36" t="n">
        <v>5</v>
      </c>
    </row>
    <row r="214" customFormat="false" ht="15" hidden="false" customHeight="true" outlineLevel="0" collapsed="false">
      <c r="A214" s="36" t="s">
        <v>90</v>
      </c>
      <c r="B214" s="37" t="s">
        <v>63</v>
      </c>
      <c r="C214" s="37" t="s">
        <v>91</v>
      </c>
      <c r="D214" s="36" t="n">
        <v>2011</v>
      </c>
      <c r="E214" s="36" t="n">
        <v>1</v>
      </c>
      <c r="F214" s="36" t="n">
        <v>0</v>
      </c>
      <c r="G214" s="36" t="n">
        <v>3</v>
      </c>
      <c r="H214" s="36" t="n">
        <v>4</v>
      </c>
    </row>
    <row r="215" customFormat="false" ht="15" hidden="false" customHeight="true" outlineLevel="0" collapsed="false">
      <c r="A215" s="36" t="s">
        <v>90</v>
      </c>
      <c r="B215" s="37" t="s">
        <v>63</v>
      </c>
      <c r="C215" s="37" t="s">
        <v>91</v>
      </c>
      <c r="D215" s="36" t="n">
        <v>2012</v>
      </c>
      <c r="E215" s="36" t="n">
        <v>1</v>
      </c>
      <c r="F215" s="36" t="n">
        <v>0</v>
      </c>
      <c r="G215" s="36" t="n">
        <v>3</v>
      </c>
      <c r="H215" s="36" t="n">
        <v>5</v>
      </c>
    </row>
    <row r="216" customFormat="false" ht="15" hidden="false" customHeight="true" outlineLevel="0" collapsed="false">
      <c r="A216" s="36" t="s">
        <v>90</v>
      </c>
      <c r="B216" s="37" t="s">
        <v>63</v>
      </c>
      <c r="C216" s="37" t="s">
        <v>91</v>
      </c>
      <c r="D216" s="36" t="n">
        <v>2013</v>
      </c>
      <c r="E216" s="36" t="n">
        <v>1</v>
      </c>
      <c r="F216" s="36" t="n">
        <v>0</v>
      </c>
      <c r="G216" s="36" t="n">
        <v>3</v>
      </c>
      <c r="H216" s="36" t="n">
        <v>7</v>
      </c>
    </row>
    <row r="217" customFormat="false" ht="15" hidden="false" customHeight="true" outlineLevel="0" collapsed="false">
      <c r="A217" s="36" t="s">
        <v>90</v>
      </c>
      <c r="B217" s="37" t="s">
        <v>63</v>
      </c>
      <c r="C217" s="37" t="s">
        <v>91</v>
      </c>
      <c r="D217" s="36" t="n">
        <v>2014</v>
      </c>
      <c r="E217" s="36" t="n">
        <v>1</v>
      </c>
      <c r="F217" s="36" t="n">
        <v>0</v>
      </c>
      <c r="G217" s="36" t="n">
        <v>2</v>
      </c>
      <c r="H217" s="36" t="n">
        <v>6</v>
      </c>
    </row>
    <row r="218" customFormat="false" ht="15" hidden="false" customHeight="true" outlineLevel="0" collapsed="false">
      <c r="A218" s="36" t="s">
        <v>90</v>
      </c>
      <c r="B218" s="37" t="s">
        <v>63</v>
      </c>
      <c r="C218" s="37" t="s">
        <v>91</v>
      </c>
      <c r="D218" s="36" t="n">
        <v>2015</v>
      </c>
      <c r="E218" s="36" t="n">
        <v>1</v>
      </c>
      <c r="F218" s="36" t="n">
        <v>0</v>
      </c>
      <c r="G218" s="36" t="n">
        <v>2</v>
      </c>
      <c r="H218" s="36" t="n">
        <v>7</v>
      </c>
    </row>
    <row r="219" customFormat="false" ht="15" hidden="false" customHeight="true" outlineLevel="0" collapsed="false">
      <c r="A219" s="36" t="s">
        <v>90</v>
      </c>
      <c r="B219" s="37" t="s">
        <v>63</v>
      </c>
      <c r="C219" s="37" t="s">
        <v>91</v>
      </c>
      <c r="D219" s="36" t="n">
        <v>2016</v>
      </c>
      <c r="E219" s="36" t="n">
        <v>2</v>
      </c>
      <c r="F219" s="36" t="n">
        <v>0</v>
      </c>
      <c r="G219" s="36" t="n">
        <v>2</v>
      </c>
      <c r="H219" s="36" t="n">
        <v>8</v>
      </c>
    </row>
    <row r="220" customFormat="false" ht="15" hidden="false" customHeight="true" outlineLevel="0" collapsed="false">
      <c r="A220" s="36" t="s">
        <v>90</v>
      </c>
      <c r="B220" s="37" t="s">
        <v>63</v>
      </c>
      <c r="C220" s="37" t="s">
        <v>91</v>
      </c>
      <c r="D220" s="36" t="n">
        <v>2017</v>
      </c>
      <c r="E220" s="36" t="n">
        <v>2</v>
      </c>
      <c r="F220" s="36" t="n">
        <v>0</v>
      </c>
      <c r="G220" s="36" t="n">
        <v>3</v>
      </c>
      <c r="H220" s="36" t="n">
        <v>9</v>
      </c>
    </row>
    <row r="221" customFormat="false" ht="15" hidden="false" customHeight="true" outlineLevel="0" collapsed="false">
      <c r="A221" s="36" t="s">
        <v>90</v>
      </c>
      <c r="B221" s="37" t="s">
        <v>63</v>
      </c>
      <c r="C221" s="37" t="s">
        <v>91</v>
      </c>
      <c r="D221" s="36" t="n">
        <v>2018</v>
      </c>
      <c r="E221" s="36" t="n">
        <v>2</v>
      </c>
      <c r="F221" s="36" t="n">
        <v>0</v>
      </c>
      <c r="G221" s="36" t="n">
        <v>3</v>
      </c>
      <c r="H221" s="36" t="n">
        <v>9</v>
      </c>
    </row>
    <row r="222" customFormat="false" ht="15" hidden="false" customHeight="true" outlineLevel="0" collapsed="false">
      <c r="A222" s="36" t="s">
        <v>90</v>
      </c>
      <c r="B222" s="37" t="s">
        <v>63</v>
      </c>
      <c r="C222" s="37" t="s">
        <v>91</v>
      </c>
      <c r="D222" s="36" t="n">
        <v>2019</v>
      </c>
      <c r="E222" s="36" t="n">
        <v>2</v>
      </c>
      <c r="F222" s="36" t="n">
        <v>0</v>
      </c>
      <c r="G222" s="36" t="n">
        <v>3</v>
      </c>
      <c r="H222" s="36" t="n">
        <v>10</v>
      </c>
    </row>
    <row r="223" customFormat="false" ht="15" hidden="false" customHeight="true" outlineLevel="0" collapsed="false">
      <c r="A223" s="36" t="s">
        <v>90</v>
      </c>
      <c r="B223" s="37" t="s">
        <v>63</v>
      </c>
      <c r="C223" s="37" t="s">
        <v>91</v>
      </c>
      <c r="D223" s="36" t="n">
        <v>2020</v>
      </c>
      <c r="E223" s="36" t="n">
        <v>2</v>
      </c>
      <c r="F223" s="36" t="n">
        <v>0</v>
      </c>
      <c r="G223" s="36" t="n">
        <v>4</v>
      </c>
      <c r="H223" s="36" t="n">
        <v>12</v>
      </c>
    </row>
    <row r="224" customFormat="false" ht="15" hidden="false" customHeight="true" outlineLevel="0" collapsed="false">
      <c r="A224" s="36" t="s">
        <v>90</v>
      </c>
      <c r="B224" s="37" t="s">
        <v>63</v>
      </c>
      <c r="C224" s="37" t="s">
        <v>91</v>
      </c>
      <c r="D224" s="36" t="n">
        <v>2021</v>
      </c>
      <c r="E224" s="36" t="n">
        <v>2</v>
      </c>
      <c r="F224" s="36" t="n">
        <v>0</v>
      </c>
      <c r="G224" s="36" t="n">
        <v>5</v>
      </c>
      <c r="H224" s="36" t="n">
        <v>14</v>
      </c>
    </row>
    <row r="225" customFormat="false" ht="15" hidden="false" customHeight="true" outlineLevel="0" collapsed="false">
      <c r="A225" s="36" t="s">
        <v>90</v>
      </c>
      <c r="B225" s="37" t="s">
        <v>63</v>
      </c>
      <c r="C225" s="37" t="s">
        <v>91</v>
      </c>
      <c r="D225" s="36" t="n">
        <v>2022</v>
      </c>
      <c r="E225" s="36" t="n">
        <v>2</v>
      </c>
      <c r="F225" s="36" t="n">
        <v>0</v>
      </c>
      <c r="G225" s="36" t="n">
        <v>5</v>
      </c>
      <c r="H225" s="36" t="n">
        <v>14</v>
      </c>
    </row>
    <row r="226" customFormat="false" ht="15" hidden="false" customHeight="true" outlineLevel="0" collapsed="false">
      <c r="A226" s="36" t="s">
        <v>90</v>
      </c>
      <c r="B226" s="37" t="s">
        <v>63</v>
      </c>
      <c r="C226" s="37" t="s">
        <v>91</v>
      </c>
      <c r="D226" s="36" t="n">
        <v>2023</v>
      </c>
      <c r="E226" s="36" t="n">
        <v>2</v>
      </c>
      <c r="F226" s="36" t="n">
        <v>0</v>
      </c>
      <c r="G226" s="36" t="n">
        <v>5</v>
      </c>
      <c r="H226" s="36" t="n">
        <v>14</v>
      </c>
    </row>
    <row r="227" customFormat="false" ht="15" hidden="false" customHeight="true" outlineLevel="0" collapsed="false">
      <c r="A227" s="36" t="s">
        <v>90</v>
      </c>
      <c r="B227" s="37" t="s">
        <v>63</v>
      </c>
      <c r="C227" s="37" t="s">
        <v>91</v>
      </c>
      <c r="D227" s="36" t="n">
        <v>2024</v>
      </c>
      <c r="E227" s="36" t="n">
        <v>2</v>
      </c>
      <c r="F227" s="36" t="n">
        <v>0</v>
      </c>
      <c r="G227" s="36" t="n">
        <v>5</v>
      </c>
      <c r="H227" s="36" t="n">
        <v>14</v>
      </c>
    </row>
    <row r="228" customFormat="false" ht="15" hidden="false" customHeight="true" outlineLevel="0" collapsed="false">
      <c r="A228" s="36" t="s">
        <v>90</v>
      </c>
      <c r="B228" s="37" t="s">
        <v>63</v>
      </c>
      <c r="C228" s="37" t="s">
        <v>91</v>
      </c>
      <c r="D228" s="36" t="n">
        <v>2025</v>
      </c>
      <c r="E228" s="36" t="n">
        <v>2</v>
      </c>
      <c r="F228" s="36" t="n">
        <v>0</v>
      </c>
      <c r="G228" s="36" t="n">
        <v>6</v>
      </c>
      <c r="H228" s="36" t="n">
        <v>15</v>
      </c>
    </row>
    <row r="229" customFormat="false" ht="15" hidden="false" customHeight="true" outlineLevel="0" collapsed="false">
      <c r="A229" s="36" t="s">
        <v>92</v>
      </c>
      <c r="B229" s="37" t="s">
        <v>63</v>
      </c>
      <c r="C229" s="37" t="s">
        <v>93</v>
      </c>
      <c r="D229" s="36" t="n">
        <v>2010</v>
      </c>
      <c r="E229" s="36" t="n">
        <v>3</v>
      </c>
      <c r="F229" s="36" t="n">
        <v>2</v>
      </c>
      <c r="G229" s="36" t="n">
        <v>6</v>
      </c>
      <c r="H229" s="36" t="n">
        <v>14</v>
      </c>
    </row>
    <row r="230" customFormat="false" ht="15" hidden="false" customHeight="true" outlineLevel="0" collapsed="false">
      <c r="A230" s="36" t="s">
        <v>92</v>
      </c>
      <c r="B230" s="37" t="s">
        <v>63</v>
      </c>
      <c r="C230" s="37" t="s">
        <v>93</v>
      </c>
      <c r="D230" s="36" t="n">
        <v>2011</v>
      </c>
      <c r="E230" s="36" t="n">
        <v>4</v>
      </c>
      <c r="F230" s="36" t="n">
        <v>3</v>
      </c>
      <c r="G230" s="36" t="n">
        <v>7</v>
      </c>
      <c r="H230" s="36" t="n">
        <v>16</v>
      </c>
    </row>
    <row r="231" customFormat="false" ht="15" hidden="false" customHeight="true" outlineLevel="0" collapsed="false">
      <c r="A231" s="36" t="s">
        <v>92</v>
      </c>
      <c r="B231" s="37" t="s">
        <v>63</v>
      </c>
      <c r="C231" s="37" t="s">
        <v>93</v>
      </c>
      <c r="D231" s="36" t="n">
        <v>2012</v>
      </c>
      <c r="E231" s="36" t="n">
        <v>4</v>
      </c>
      <c r="F231" s="36" t="n">
        <v>3</v>
      </c>
      <c r="G231" s="36" t="n">
        <v>7</v>
      </c>
      <c r="H231" s="36" t="n">
        <v>18</v>
      </c>
    </row>
    <row r="232" customFormat="false" ht="15" hidden="false" customHeight="true" outlineLevel="0" collapsed="false">
      <c r="A232" s="36" t="s">
        <v>92</v>
      </c>
      <c r="B232" s="37" t="s">
        <v>63</v>
      </c>
      <c r="C232" s="37" t="s">
        <v>93</v>
      </c>
      <c r="D232" s="36" t="n">
        <v>2013</v>
      </c>
      <c r="E232" s="36" t="n">
        <v>6</v>
      </c>
      <c r="F232" s="36" t="n">
        <v>3</v>
      </c>
      <c r="G232" s="36" t="n">
        <v>9</v>
      </c>
      <c r="H232" s="36" t="n">
        <v>19</v>
      </c>
    </row>
    <row r="233" customFormat="false" ht="15" hidden="false" customHeight="true" outlineLevel="0" collapsed="false">
      <c r="A233" s="36" t="s">
        <v>92</v>
      </c>
      <c r="B233" s="37" t="s">
        <v>63</v>
      </c>
      <c r="C233" s="37" t="s">
        <v>93</v>
      </c>
      <c r="D233" s="36" t="n">
        <v>2014</v>
      </c>
      <c r="E233" s="36" t="n">
        <v>5</v>
      </c>
      <c r="F233" s="36" t="n">
        <v>3</v>
      </c>
      <c r="G233" s="36" t="n">
        <v>8</v>
      </c>
      <c r="H233" s="36" t="n">
        <v>19</v>
      </c>
    </row>
    <row r="234" customFormat="false" ht="15" hidden="false" customHeight="true" outlineLevel="0" collapsed="false">
      <c r="A234" s="36" t="s">
        <v>92</v>
      </c>
      <c r="B234" s="37" t="s">
        <v>63</v>
      </c>
      <c r="C234" s="37" t="s">
        <v>93</v>
      </c>
      <c r="D234" s="36" t="n">
        <v>2015</v>
      </c>
      <c r="E234" s="36" t="n">
        <v>5</v>
      </c>
      <c r="F234" s="36" t="n">
        <v>3</v>
      </c>
      <c r="G234" s="36" t="n">
        <v>8</v>
      </c>
      <c r="H234" s="36" t="n">
        <v>18</v>
      </c>
    </row>
    <row r="235" customFormat="false" ht="15" hidden="false" customHeight="true" outlineLevel="0" collapsed="false">
      <c r="A235" s="36" t="s">
        <v>92</v>
      </c>
      <c r="B235" s="37" t="s">
        <v>63</v>
      </c>
      <c r="C235" s="37" t="s">
        <v>93</v>
      </c>
      <c r="D235" s="36" t="n">
        <v>2016</v>
      </c>
      <c r="E235" s="36" t="n">
        <v>4</v>
      </c>
      <c r="F235" s="36" t="n">
        <v>3</v>
      </c>
      <c r="G235" s="36" t="n">
        <v>7</v>
      </c>
      <c r="H235" s="36" t="n">
        <v>17</v>
      </c>
    </row>
    <row r="236" customFormat="false" ht="15" hidden="false" customHeight="true" outlineLevel="0" collapsed="false">
      <c r="A236" s="36" t="s">
        <v>92</v>
      </c>
      <c r="B236" s="37" t="s">
        <v>63</v>
      </c>
      <c r="C236" s="37" t="s">
        <v>93</v>
      </c>
      <c r="D236" s="36" t="n">
        <v>2017</v>
      </c>
      <c r="E236" s="36" t="n">
        <v>4</v>
      </c>
      <c r="F236" s="36" t="n">
        <v>3</v>
      </c>
      <c r="G236" s="36" t="n">
        <v>7</v>
      </c>
      <c r="H236" s="36" t="n">
        <v>17</v>
      </c>
    </row>
    <row r="237" customFormat="false" ht="15" hidden="false" customHeight="true" outlineLevel="0" collapsed="false">
      <c r="A237" s="36" t="s">
        <v>92</v>
      </c>
      <c r="B237" s="37" t="s">
        <v>63</v>
      </c>
      <c r="C237" s="37" t="s">
        <v>93</v>
      </c>
      <c r="D237" s="36" t="n">
        <v>2018</v>
      </c>
      <c r="E237" s="36" t="n">
        <v>5</v>
      </c>
      <c r="F237" s="36" t="n">
        <v>3</v>
      </c>
      <c r="G237" s="36" t="n">
        <v>8</v>
      </c>
      <c r="H237" s="36" t="n">
        <v>19</v>
      </c>
    </row>
    <row r="238" customFormat="false" ht="15" hidden="false" customHeight="true" outlineLevel="0" collapsed="false">
      <c r="A238" s="36" t="s">
        <v>92</v>
      </c>
      <c r="B238" s="37" t="s">
        <v>63</v>
      </c>
      <c r="C238" s="37" t="s">
        <v>93</v>
      </c>
      <c r="D238" s="36" t="n">
        <v>2019</v>
      </c>
      <c r="E238" s="36" t="n">
        <v>5</v>
      </c>
      <c r="F238" s="36" t="n">
        <v>3</v>
      </c>
      <c r="G238" s="36" t="n">
        <v>8</v>
      </c>
      <c r="H238" s="36" t="n">
        <v>20</v>
      </c>
    </row>
    <row r="239" customFormat="false" ht="15" hidden="false" customHeight="true" outlineLevel="0" collapsed="false">
      <c r="A239" s="36" t="s">
        <v>92</v>
      </c>
      <c r="B239" s="37" t="s">
        <v>63</v>
      </c>
      <c r="C239" s="37" t="s">
        <v>93</v>
      </c>
      <c r="D239" s="36" t="n">
        <v>2020</v>
      </c>
      <c r="E239" s="36" t="n">
        <v>5</v>
      </c>
      <c r="F239" s="36" t="n">
        <v>3</v>
      </c>
      <c r="G239" s="36" t="n">
        <v>8</v>
      </c>
      <c r="H239" s="36" t="n">
        <v>18</v>
      </c>
    </row>
    <row r="240" customFormat="false" ht="15" hidden="false" customHeight="true" outlineLevel="0" collapsed="false">
      <c r="A240" s="36" t="s">
        <v>92</v>
      </c>
      <c r="B240" s="37" t="s">
        <v>63</v>
      </c>
      <c r="C240" s="37" t="s">
        <v>93</v>
      </c>
      <c r="D240" s="36" t="n">
        <v>2021</v>
      </c>
      <c r="E240" s="36" t="n">
        <v>5</v>
      </c>
      <c r="F240" s="36" t="n">
        <v>3</v>
      </c>
      <c r="G240" s="36" t="n">
        <v>8</v>
      </c>
      <c r="H240" s="36" t="n">
        <v>18</v>
      </c>
    </row>
    <row r="241" customFormat="false" ht="15" hidden="false" customHeight="true" outlineLevel="0" collapsed="false">
      <c r="A241" s="36" t="s">
        <v>92</v>
      </c>
      <c r="B241" s="37" t="s">
        <v>63</v>
      </c>
      <c r="C241" s="37" t="s">
        <v>93</v>
      </c>
      <c r="D241" s="36" t="n">
        <v>2022</v>
      </c>
      <c r="E241" s="36" t="n">
        <v>5</v>
      </c>
      <c r="F241" s="36" t="n">
        <v>3</v>
      </c>
      <c r="G241" s="36" t="n">
        <v>8</v>
      </c>
      <c r="H241" s="36" t="n">
        <v>18</v>
      </c>
    </row>
    <row r="242" customFormat="false" ht="15" hidden="false" customHeight="true" outlineLevel="0" collapsed="false">
      <c r="A242" s="36" t="s">
        <v>92</v>
      </c>
      <c r="B242" s="37" t="s">
        <v>63</v>
      </c>
      <c r="C242" s="37" t="s">
        <v>93</v>
      </c>
      <c r="D242" s="36" t="n">
        <v>2023</v>
      </c>
      <c r="E242" s="36" t="n">
        <v>5</v>
      </c>
      <c r="F242" s="36" t="n">
        <v>3</v>
      </c>
      <c r="G242" s="36" t="n">
        <v>8</v>
      </c>
      <c r="H242" s="36" t="n">
        <v>18</v>
      </c>
    </row>
    <row r="243" customFormat="false" ht="15" hidden="false" customHeight="true" outlineLevel="0" collapsed="false">
      <c r="A243" s="36" t="s">
        <v>92</v>
      </c>
      <c r="B243" s="37" t="s">
        <v>63</v>
      </c>
      <c r="C243" s="37" t="s">
        <v>93</v>
      </c>
      <c r="D243" s="36" t="n">
        <v>2024</v>
      </c>
      <c r="E243" s="36" t="n">
        <v>5</v>
      </c>
      <c r="F243" s="36" t="n">
        <v>3</v>
      </c>
      <c r="G243" s="36" t="n">
        <v>7</v>
      </c>
      <c r="H243" s="36" t="n">
        <v>17</v>
      </c>
    </row>
    <row r="244" customFormat="false" ht="15" hidden="false" customHeight="true" outlineLevel="0" collapsed="false">
      <c r="A244" s="36" t="s">
        <v>92</v>
      </c>
      <c r="B244" s="37" t="s">
        <v>63</v>
      </c>
      <c r="C244" s="37" t="s">
        <v>93</v>
      </c>
      <c r="D244" s="36" t="n">
        <v>2025</v>
      </c>
      <c r="E244" s="36" t="n">
        <v>5</v>
      </c>
      <c r="F244" s="36" t="n">
        <v>3</v>
      </c>
      <c r="G244" s="36" t="n">
        <v>7</v>
      </c>
      <c r="H244" s="36" t="n">
        <v>18</v>
      </c>
    </row>
    <row r="245" customFormat="false" ht="15" hidden="false" customHeight="true" outlineLevel="0" collapsed="false">
      <c r="A245" s="36" t="s">
        <v>94</v>
      </c>
      <c r="B245" s="37" t="s">
        <v>63</v>
      </c>
      <c r="C245" s="37" t="s">
        <v>95</v>
      </c>
      <c r="D245" s="36" t="n">
        <v>2010</v>
      </c>
      <c r="E245" s="36" t="n">
        <v>6</v>
      </c>
      <c r="F245" s="36" t="n">
        <v>1</v>
      </c>
      <c r="G245" s="36" t="n">
        <v>15</v>
      </c>
      <c r="H245" s="36" t="n">
        <v>25</v>
      </c>
    </row>
    <row r="246" customFormat="false" ht="15" hidden="false" customHeight="true" outlineLevel="0" collapsed="false">
      <c r="A246" s="36" t="s">
        <v>94</v>
      </c>
      <c r="B246" s="37" t="s">
        <v>63</v>
      </c>
      <c r="C246" s="37" t="s">
        <v>95</v>
      </c>
      <c r="D246" s="36" t="n">
        <v>2011</v>
      </c>
      <c r="E246" s="36" t="n">
        <v>7</v>
      </c>
      <c r="F246" s="36" t="n">
        <v>2</v>
      </c>
      <c r="G246" s="36" t="n">
        <v>16</v>
      </c>
      <c r="H246" s="36" t="n">
        <v>27</v>
      </c>
    </row>
    <row r="247" customFormat="false" ht="15" hidden="false" customHeight="true" outlineLevel="0" collapsed="false">
      <c r="A247" s="36" t="s">
        <v>94</v>
      </c>
      <c r="B247" s="37" t="s">
        <v>63</v>
      </c>
      <c r="C247" s="37" t="s">
        <v>95</v>
      </c>
      <c r="D247" s="36" t="n">
        <v>2012</v>
      </c>
      <c r="E247" s="36" t="n">
        <v>7</v>
      </c>
      <c r="F247" s="36" t="n">
        <v>3</v>
      </c>
      <c r="G247" s="36" t="n">
        <v>18</v>
      </c>
      <c r="H247" s="36" t="n">
        <v>30</v>
      </c>
    </row>
    <row r="248" customFormat="false" ht="15" hidden="false" customHeight="true" outlineLevel="0" collapsed="false">
      <c r="A248" s="36" t="s">
        <v>94</v>
      </c>
      <c r="B248" s="37" t="s">
        <v>63</v>
      </c>
      <c r="C248" s="37" t="s">
        <v>95</v>
      </c>
      <c r="D248" s="36" t="n">
        <v>2013</v>
      </c>
      <c r="E248" s="36" t="n">
        <v>7</v>
      </c>
      <c r="F248" s="36" t="n">
        <v>3</v>
      </c>
      <c r="G248" s="36" t="n">
        <v>19</v>
      </c>
      <c r="H248" s="36" t="n">
        <v>31</v>
      </c>
    </row>
    <row r="249" customFormat="false" ht="15" hidden="false" customHeight="true" outlineLevel="0" collapsed="false">
      <c r="A249" s="36" t="s">
        <v>94</v>
      </c>
      <c r="B249" s="37" t="s">
        <v>63</v>
      </c>
      <c r="C249" s="37" t="s">
        <v>95</v>
      </c>
      <c r="D249" s="36" t="n">
        <v>2014</v>
      </c>
      <c r="E249" s="36" t="n">
        <v>7</v>
      </c>
      <c r="F249" s="36" t="n">
        <v>3</v>
      </c>
      <c r="G249" s="36" t="n">
        <v>19</v>
      </c>
      <c r="H249" s="36" t="n">
        <v>30</v>
      </c>
    </row>
    <row r="250" customFormat="false" ht="15" hidden="false" customHeight="true" outlineLevel="0" collapsed="false">
      <c r="A250" s="36" t="s">
        <v>94</v>
      </c>
      <c r="B250" s="37" t="s">
        <v>63</v>
      </c>
      <c r="C250" s="37" t="s">
        <v>95</v>
      </c>
      <c r="D250" s="36" t="n">
        <v>2015</v>
      </c>
      <c r="E250" s="36" t="n">
        <v>7</v>
      </c>
      <c r="F250" s="36" t="n">
        <v>3</v>
      </c>
      <c r="G250" s="36" t="n">
        <v>18</v>
      </c>
      <c r="H250" s="36" t="n">
        <v>28</v>
      </c>
    </row>
    <row r="251" customFormat="false" ht="15" hidden="false" customHeight="true" outlineLevel="0" collapsed="false">
      <c r="A251" s="36" t="s">
        <v>94</v>
      </c>
      <c r="B251" s="37" t="s">
        <v>63</v>
      </c>
      <c r="C251" s="37" t="s">
        <v>95</v>
      </c>
      <c r="D251" s="36" t="n">
        <v>2016</v>
      </c>
      <c r="E251" s="36" t="n">
        <v>7</v>
      </c>
      <c r="F251" s="36" t="n">
        <v>3</v>
      </c>
      <c r="G251" s="36" t="n">
        <v>18</v>
      </c>
      <c r="H251" s="36" t="n">
        <v>29</v>
      </c>
    </row>
    <row r="252" customFormat="false" ht="15" hidden="false" customHeight="true" outlineLevel="0" collapsed="false">
      <c r="A252" s="36" t="s">
        <v>94</v>
      </c>
      <c r="B252" s="37" t="s">
        <v>63</v>
      </c>
      <c r="C252" s="37" t="s">
        <v>95</v>
      </c>
      <c r="D252" s="36" t="n">
        <v>2017</v>
      </c>
      <c r="E252" s="36" t="n">
        <v>7</v>
      </c>
      <c r="F252" s="36" t="n">
        <v>3</v>
      </c>
      <c r="G252" s="36" t="n">
        <v>18</v>
      </c>
      <c r="H252" s="36" t="n">
        <v>30</v>
      </c>
    </row>
    <row r="253" customFormat="false" ht="15" hidden="false" customHeight="true" outlineLevel="0" collapsed="false">
      <c r="A253" s="36" t="s">
        <v>94</v>
      </c>
      <c r="B253" s="37" t="s">
        <v>63</v>
      </c>
      <c r="C253" s="37" t="s">
        <v>95</v>
      </c>
      <c r="D253" s="36" t="n">
        <v>2018</v>
      </c>
      <c r="E253" s="36" t="n">
        <v>6</v>
      </c>
      <c r="F253" s="36" t="n">
        <v>4</v>
      </c>
      <c r="G253" s="36" t="n">
        <v>18</v>
      </c>
      <c r="H253" s="36" t="n">
        <v>29</v>
      </c>
    </row>
    <row r="254" customFormat="false" ht="15" hidden="false" customHeight="true" outlineLevel="0" collapsed="false">
      <c r="A254" s="36" t="s">
        <v>94</v>
      </c>
      <c r="B254" s="37" t="s">
        <v>63</v>
      </c>
      <c r="C254" s="37" t="s">
        <v>95</v>
      </c>
      <c r="D254" s="36" t="n">
        <v>2019</v>
      </c>
      <c r="E254" s="36" t="n">
        <v>6</v>
      </c>
      <c r="F254" s="36" t="n">
        <v>4</v>
      </c>
      <c r="G254" s="36" t="n">
        <v>20</v>
      </c>
      <c r="H254" s="36" t="n">
        <v>32</v>
      </c>
    </row>
    <row r="255" customFormat="false" ht="15" hidden="false" customHeight="true" outlineLevel="0" collapsed="false">
      <c r="A255" s="36" t="s">
        <v>94</v>
      </c>
      <c r="B255" s="37" t="s">
        <v>63</v>
      </c>
      <c r="C255" s="37" t="s">
        <v>95</v>
      </c>
      <c r="D255" s="36" t="n">
        <v>2020</v>
      </c>
      <c r="E255" s="36" t="n">
        <v>6</v>
      </c>
      <c r="F255" s="36" t="n">
        <v>4</v>
      </c>
      <c r="G255" s="36" t="n">
        <v>20</v>
      </c>
      <c r="H255" s="36" t="n">
        <v>35</v>
      </c>
    </row>
    <row r="256" customFormat="false" ht="15" hidden="false" customHeight="true" outlineLevel="0" collapsed="false">
      <c r="A256" s="36" t="s">
        <v>94</v>
      </c>
      <c r="B256" s="37" t="s">
        <v>63</v>
      </c>
      <c r="C256" s="37" t="s">
        <v>95</v>
      </c>
      <c r="D256" s="36" t="n">
        <v>2021</v>
      </c>
      <c r="E256" s="36" t="n">
        <v>6</v>
      </c>
      <c r="F256" s="36" t="n">
        <v>4</v>
      </c>
      <c r="G256" s="36" t="n">
        <v>20</v>
      </c>
      <c r="H256" s="36" t="n">
        <v>36</v>
      </c>
    </row>
    <row r="257" customFormat="false" ht="15" hidden="false" customHeight="true" outlineLevel="0" collapsed="false">
      <c r="A257" s="36" t="s">
        <v>94</v>
      </c>
      <c r="B257" s="37" t="s">
        <v>63</v>
      </c>
      <c r="C257" s="37" t="s">
        <v>95</v>
      </c>
      <c r="D257" s="36" t="n">
        <v>2022</v>
      </c>
      <c r="E257" s="36" t="n">
        <v>7</v>
      </c>
      <c r="F257" s="36" t="n">
        <v>4</v>
      </c>
      <c r="G257" s="36" t="n">
        <v>21</v>
      </c>
      <c r="H257" s="36" t="n">
        <v>38</v>
      </c>
    </row>
    <row r="258" customFormat="false" ht="15" hidden="false" customHeight="true" outlineLevel="0" collapsed="false">
      <c r="A258" s="36" t="s">
        <v>94</v>
      </c>
      <c r="B258" s="37" t="s">
        <v>63</v>
      </c>
      <c r="C258" s="37" t="s">
        <v>95</v>
      </c>
      <c r="D258" s="36" t="n">
        <v>2023</v>
      </c>
      <c r="E258" s="36" t="n">
        <v>7</v>
      </c>
      <c r="F258" s="36" t="n">
        <v>4</v>
      </c>
      <c r="G258" s="36" t="n">
        <v>22</v>
      </c>
      <c r="H258" s="36" t="n">
        <v>39</v>
      </c>
    </row>
    <row r="259" customFormat="false" ht="15" hidden="false" customHeight="true" outlineLevel="0" collapsed="false">
      <c r="A259" s="36" t="s">
        <v>94</v>
      </c>
      <c r="B259" s="37" t="s">
        <v>63</v>
      </c>
      <c r="C259" s="37" t="s">
        <v>95</v>
      </c>
      <c r="D259" s="36" t="n">
        <v>2024</v>
      </c>
      <c r="E259" s="36" t="n">
        <v>7</v>
      </c>
      <c r="F259" s="36" t="n">
        <v>4</v>
      </c>
      <c r="G259" s="36" t="n">
        <v>23</v>
      </c>
      <c r="H259" s="36" t="n">
        <v>40</v>
      </c>
    </row>
    <row r="260" customFormat="false" ht="15" hidden="false" customHeight="true" outlineLevel="0" collapsed="false">
      <c r="A260" s="36" t="s">
        <v>94</v>
      </c>
      <c r="B260" s="37" t="s">
        <v>63</v>
      </c>
      <c r="C260" s="37" t="s">
        <v>95</v>
      </c>
      <c r="D260" s="36" t="n">
        <v>2025</v>
      </c>
      <c r="E260" s="36" t="n">
        <v>8</v>
      </c>
      <c r="F260" s="36" t="n">
        <v>4</v>
      </c>
      <c r="G260" s="36" t="n">
        <v>24</v>
      </c>
      <c r="H260" s="36" t="n">
        <v>41</v>
      </c>
    </row>
    <row r="261" customFormat="false" ht="15" hidden="false" customHeight="true" outlineLevel="0" collapsed="false">
      <c r="A261" s="36" t="s">
        <v>96</v>
      </c>
      <c r="B261" s="37" t="s">
        <v>63</v>
      </c>
      <c r="C261" s="37" t="s">
        <v>97</v>
      </c>
      <c r="D261" s="36" t="n">
        <v>2010</v>
      </c>
      <c r="E261" s="36" t="n">
        <v>2</v>
      </c>
      <c r="F261" s="36" t="n">
        <v>2</v>
      </c>
      <c r="G261" s="36" t="n">
        <v>3</v>
      </c>
      <c r="H261" s="36" t="n">
        <v>12</v>
      </c>
    </row>
    <row r="262" customFormat="false" ht="15" hidden="false" customHeight="true" outlineLevel="0" collapsed="false">
      <c r="A262" s="36" t="s">
        <v>96</v>
      </c>
      <c r="B262" s="37" t="s">
        <v>63</v>
      </c>
      <c r="C262" s="37" t="s">
        <v>97</v>
      </c>
      <c r="D262" s="36" t="n">
        <v>2011</v>
      </c>
      <c r="E262" s="36" t="n">
        <v>2</v>
      </c>
      <c r="F262" s="36" t="n">
        <v>2</v>
      </c>
      <c r="G262" s="36" t="n">
        <v>4</v>
      </c>
      <c r="H262" s="36" t="n">
        <v>12</v>
      </c>
    </row>
    <row r="263" customFormat="false" ht="15" hidden="false" customHeight="true" outlineLevel="0" collapsed="false">
      <c r="A263" s="36" t="s">
        <v>96</v>
      </c>
      <c r="B263" s="37" t="s">
        <v>63</v>
      </c>
      <c r="C263" s="37" t="s">
        <v>97</v>
      </c>
      <c r="D263" s="36" t="n">
        <v>2012</v>
      </c>
      <c r="E263" s="36" t="n">
        <v>3</v>
      </c>
      <c r="F263" s="36" t="n">
        <v>2</v>
      </c>
      <c r="G263" s="36" t="n">
        <v>6</v>
      </c>
      <c r="H263" s="36" t="n">
        <v>14</v>
      </c>
    </row>
    <row r="264" customFormat="false" ht="15" hidden="false" customHeight="true" outlineLevel="0" collapsed="false">
      <c r="A264" s="36" t="s">
        <v>96</v>
      </c>
      <c r="B264" s="37" t="s">
        <v>63</v>
      </c>
      <c r="C264" s="37" t="s">
        <v>97</v>
      </c>
      <c r="D264" s="36" t="n">
        <v>2013</v>
      </c>
      <c r="E264" s="36" t="n">
        <v>5</v>
      </c>
      <c r="F264" s="36" t="n">
        <v>2</v>
      </c>
      <c r="G264" s="36" t="n">
        <v>8</v>
      </c>
      <c r="H264" s="36" t="n">
        <v>16</v>
      </c>
    </row>
    <row r="265" customFormat="false" ht="15" hidden="false" customHeight="true" outlineLevel="0" collapsed="false">
      <c r="A265" s="36" t="s">
        <v>96</v>
      </c>
      <c r="B265" s="37" t="s">
        <v>63</v>
      </c>
      <c r="C265" s="37" t="s">
        <v>97</v>
      </c>
      <c r="D265" s="36" t="n">
        <v>2014</v>
      </c>
      <c r="E265" s="36" t="n">
        <v>5</v>
      </c>
      <c r="F265" s="36" t="n">
        <v>2</v>
      </c>
      <c r="G265" s="36" t="n">
        <v>10</v>
      </c>
      <c r="H265" s="36" t="n">
        <v>19</v>
      </c>
    </row>
    <row r="266" customFormat="false" ht="15" hidden="false" customHeight="true" outlineLevel="0" collapsed="false">
      <c r="A266" s="36" t="s">
        <v>96</v>
      </c>
      <c r="B266" s="37" t="s">
        <v>63</v>
      </c>
      <c r="C266" s="37" t="s">
        <v>97</v>
      </c>
      <c r="D266" s="36" t="n">
        <v>2015</v>
      </c>
      <c r="E266" s="36" t="n">
        <v>5</v>
      </c>
      <c r="F266" s="36" t="n">
        <v>2</v>
      </c>
      <c r="G266" s="36" t="n">
        <v>10</v>
      </c>
      <c r="H266" s="36" t="n">
        <v>19</v>
      </c>
    </row>
    <row r="267" customFormat="false" ht="15" hidden="false" customHeight="true" outlineLevel="0" collapsed="false">
      <c r="A267" s="36" t="s">
        <v>96</v>
      </c>
      <c r="B267" s="37" t="s">
        <v>63</v>
      </c>
      <c r="C267" s="37" t="s">
        <v>97</v>
      </c>
      <c r="D267" s="36" t="n">
        <v>2016</v>
      </c>
      <c r="E267" s="36" t="n">
        <v>5</v>
      </c>
      <c r="F267" s="36" t="n">
        <v>2</v>
      </c>
      <c r="G267" s="36" t="n">
        <v>11</v>
      </c>
      <c r="H267" s="36" t="n">
        <v>19</v>
      </c>
    </row>
    <row r="268" customFormat="false" ht="15" hidden="false" customHeight="true" outlineLevel="0" collapsed="false">
      <c r="A268" s="36" t="s">
        <v>96</v>
      </c>
      <c r="B268" s="37" t="s">
        <v>63</v>
      </c>
      <c r="C268" s="37" t="s">
        <v>97</v>
      </c>
      <c r="D268" s="36" t="n">
        <v>2017</v>
      </c>
      <c r="E268" s="36" t="n">
        <v>5</v>
      </c>
      <c r="F268" s="36" t="n">
        <v>2</v>
      </c>
      <c r="G268" s="36" t="n">
        <v>11</v>
      </c>
      <c r="H268" s="36" t="n">
        <v>19</v>
      </c>
    </row>
    <row r="269" customFormat="false" ht="15" hidden="false" customHeight="true" outlineLevel="0" collapsed="false">
      <c r="A269" s="36" t="s">
        <v>96</v>
      </c>
      <c r="B269" s="37" t="s">
        <v>63</v>
      </c>
      <c r="C269" s="37" t="s">
        <v>97</v>
      </c>
      <c r="D269" s="36" t="n">
        <v>2018</v>
      </c>
      <c r="E269" s="36" t="n">
        <v>5</v>
      </c>
      <c r="F269" s="36" t="n">
        <v>2</v>
      </c>
      <c r="G269" s="36" t="n">
        <v>11</v>
      </c>
      <c r="H269" s="36" t="n">
        <v>21</v>
      </c>
    </row>
    <row r="270" customFormat="false" ht="15" hidden="false" customHeight="true" outlineLevel="0" collapsed="false">
      <c r="A270" s="36" t="s">
        <v>96</v>
      </c>
      <c r="B270" s="37" t="s">
        <v>63</v>
      </c>
      <c r="C270" s="37" t="s">
        <v>97</v>
      </c>
      <c r="D270" s="36" t="n">
        <v>2019</v>
      </c>
      <c r="E270" s="36" t="n">
        <v>5</v>
      </c>
      <c r="F270" s="36" t="n">
        <v>2</v>
      </c>
      <c r="G270" s="36" t="n">
        <v>11</v>
      </c>
      <c r="H270" s="36" t="n">
        <v>22</v>
      </c>
    </row>
    <row r="271" customFormat="false" ht="15" hidden="false" customHeight="true" outlineLevel="0" collapsed="false">
      <c r="A271" s="36" t="s">
        <v>96</v>
      </c>
      <c r="B271" s="37" t="s">
        <v>63</v>
      </c>
      <c r="C271" s="37" t="s">
        <v>97</v>
      </c>
      <c r="D271" s="36" t="n">
        <v>2020</v>
      </c>
      <c r="E271" s="36" t="n">
        <v>5</v>
      </c>
      <c r="F271" s="36" t="n">
        <v>2</v>
      </c>
      <c r="G271" s="36" t="n">
        <v>11</v>
      </c>
      <c r="H271" s="36" t="n">
        <v>21</v>
      </c>
    </row>
    <row r="272" customFormat="false" ht="15" hidden="false" customHeight="true" outlineLevel="0" collapsed="false">
      <c r="A272" s="36" t="s">
        <v>96</v>
      </c>
      <c r="B272" s="37" t="s">
        <v>63</v>
      </c>
      <c r="C272" s="37" t="s">
        <v>97</v>
      </c>
      <c r="D272" s="36" t="n">
        <v>2021</v>
      </c>
      <c r="E272" s="36" t="n">
        <v>5</v>
      </c>
      <c r="F272" s="36" t="n">
        <v>2</v>
      </c>
      <c r="G272" s="36" t="n">
        <v>11</v>
      </c>
      <c r="H272" s="36" t="n">
        <v>22</v>
      </c>
    </row>
    <row r="273" customFormat="false" ht="15" hidden="false" customHeight="true" outlineLevel="0" collapsed="false">
      <c r="A273" s="36" t="s">
        <v>96</v>
      </c>
      <c r="B273" s="37" t="s">
        <v>63</v>
      </c>
      <c r="C273" s="37" t="s">
        <v>97</v>
      </c>
      <c r="D273" s="36" t="n">
        <v>2022</v>
      </c>
      <c r="E273" s="36" t="n">
        <v>5</v>
      </c>
      <c r="F273" s="36" t="n">
        <v>2</v>
      </c>
      <c r="G273" s="36" t="n">
        <v>11</v>
      </c>
      <c r="H273" s="36" t="n">
        <v>22</v>
      </c>
    </row>
    <row r="274" customFormat="false" ht="15" hidden="false" customHeight="true" outlineLevel="0" collapsed="false">
      <c r="A274" s="36" t="s">
        <v>96</v>
      </c>
      <c r="B274" s="37" t="s">
        <v>63</v>
      </c>
      <c r="C274" s="37" t="s">
        <v>97</v>
      </c>
      <c r="D274" s="36" t="n">
        <v>2023</v>
      </c>
      <c r="E274" s="36" t="n">
        <v>5</v>
      </c>
      <c r="F274" s="36" t="n">
        <v>2</v>
      </c>
      <c r="G274" s="36" t="n">
        <v>11</v>
      </c>
      <c r="H274" s="36" t="n">
        <v>22</v>
      </c>
    </row>
    <row r="275" customFormat="false" ht="15" hidden="false" customHeight="true" outlineLevel="0" collapsed="false">
      <c r="A275" s="36" t="s">
        <v>96</v>
      </c>
      <c r="B275" s="37" t="s">
        <v>63</v>
      </c>
      <c r="C275" s="37" t="s">
        <v>97</v>
      </c>
      <c r="D275" s="36" t="n">
        <v>2024</v>
      </c>
      <c r="E275" s="36" t="n">
        <v>5</v>
      </c>
      <c r="F275" s="36" t="n">
        <v>2</v>
      </c>
      <c r="G275" s="36" t="n">
        <v>11</v>
      </c>
      <c r="H275" s="36" t="n">
        <v>22</v>
      </c>
    </row>
    <row r="276" customFormat="false" ht="15" hidden="false" customHeight="true" outlineLevel="0" collapsed="false">
      <c r="A276" s="36" t="s">
        <v>96</v>
      </c>
      <c r="B276" s="37" t="s">
        <v>63</v>
      </c>
      <c r="C276" s="37" t="s">
        <v>97</v>
      </c>
      <c r="D276" s="36" t="n">
        <v>2025</v>
      </c>
      <c r="E276" s="36" t="n">
        <v>5</v>
      </c>
      <c r="F276" s="36" t="n">
        <v>2</v>
      </c>
      <c r="G276" s="36" t="n">
        <v>11</v>
      </c>
      <c r="H276" s="36" t="n">
        <v>22</v>
      </c>
    </row>
    <row r="277" customFormat="false" ht="15" hidden="false" customHeight="true" outlineLevel="0" collapsed="false">
      <c r="A277" s="36" t="s">
        <v>98</v>
      </c>
      <c r="B277" s="37" t="s">
        <v>63</v>
      </c>
      <c r="C277" s="37" t="s">
        <v>99</v>
      </c>
      <c r="D277" s="36" t="n">
        <v>2010</v>
      </c>
      <c r="E277" s="36" t="n">
        <v>0</v>
      </c>
      <c r="F277" s="36" t="n">
        <v>1</v>
      </c>
      <c r="G277" s="36" t="n">
        <v>3</v>
      </c>
      <c r="H277" s="36" t="n">
        <v>7</v>
      </c>
    </row>
    <row r="278" customFormat="false" ht="15" hidden="false" customHeight="true" outlineLevel="0" collapsed="false">
      <c r="A278" s="36" t="s">
        <v>98</v>
      </c>
      <c r="B278" s="37" t="s">
        <v>63</v>
      </c>
      <c r="C278" s="37" t="s">
        <v>99</v>
      </c>
      <c r="D278" s="36" t="n">
        <v>2011</v>
      </c>
      <c r="E278" s="36" t="n">
        <v>1</v>
      </c>
      <c r="F278" s="36" t="n">
        <v>1</v>
      </c>
      <c r="G278" s="36" t="n">
        <v>5</v>
      </c>
      <c r="H278" s="36" t="n">
        <v>10</v>
      </c>
    </row>
    <row r="279" customFormat="false" ht="15" hidden="false" customHeight="true" outlineLevel="0" collapsed="false">
      <c r="A279" s="36" t="s">
        <v>98</v>
      </c>
      <c r="B279" s="37" t="s">
        <v>63</v>
      </c>
      <c r="C279" s="37" t="s">
        <v>99</v>
      </c>
      <c r="D279" s="36" t="n">
        <v>2012</v>
      </c>
      <c r="E279" s="36" t="n">
        <v>1</v>
      </c>
      <c r="F279" s="36" t="n">
        <v>1</v>
      </c>
      <c r="G279" s="36" t="n">
        <v>6</v>
      </c>
      <c r="H279" s="36" t="n">
        <v>12</v>
      </c>
    </row>
    <row r="280" customFormat="false" ht="15" hidden="false" customHeight="true" outlineLevel="0" collapsed="false">
      <c r="A280" s="36" t="s">
        <v>98</v>
      </c>
      <c r="B280" s="37" t="s">
        <v>63</v>
      </c>
      <c r="C280" s="37" t="s">
        <v>99</v>
      </c>
      <c r="D280" s="36" t="n">
        <v>2013</v>
      </c>
      <c r="E280" s="36" t="n">
        <v>1</v>
      </c>
      <c r="F280" s="36" t="n">
        <v>1</v>
      </c>
      <c r="G280" s="36" t="n">
        <v>6</v>
      </c>
      <c r="H280" s="36" t="n">
        <v>12</v>
      </c>
    </row>
    <row r="281" customFormat="false" ht="15" hidden="false" customHeight="true" outlineLevel="0" collapsed="false">
      <c r="A281" s="36" t="s">
        <v>98</v>
      </c>
      <c r="B281" s="37" t="s">
        <v>63</v>
      </c>
      <c r="C281" s="37" t="s">
        <v>99</v>
      </c>
      <c r="D281" s="36" t="n">
        <v>2014</v>
      </c>
      <c r="E281" s="36" t="n">
        <v>1</v>
      </c>
      <c r="F281" s="36" t="n">
        <v>1</v>
      </c>
      <c r="G281" s="36" t="n">
        <v>6</v>
      </c>
      <c r="H281" s="36" t="n">
        <v>12</v>
      </c>
    </row>
    <row r="282" customFormat="false" ht="15" hidden="false" customHeight="true" outlineLevel="0" collapsed="false">
      <c r="A282" s="36" t="s">
        <v>98</v>
      </c>
      <c r="B282" s="37" t="s">
        <v>63</v>
      </c>
      <c r="C282" s="37" t="s">
        <v>99</v>
      </c>
      <c r="D282" s="36" t="n">
        <v>2015</v>
      </c>
      <c r="E282" s="36" t="n">
        <v>1</v>
      </c>
      <c r="F282" s="36" t="n">
        <v>1</v>
      </c>
      <c r="G282" s="36" t="n">
        <v>7</v>
      </c>
      <c r="H282" s="36" t="n">
        <v>12</v>
      </c>
    </row>
    <row r="283" customFormat="false" ht="15" hidden="false" customHeight="true" outlineLevel="0" collapsed="false">
      <c r="A283" s="36" t="s">
        <v>98</v>
      </c>
      <c r="B283" s="37" t="s">
        <v>63</v>
      </c>
      <c r="C283" s="37" t="s">
        <v>99</v>
      </c>
      <c r="D283" s="36" t="n">
        <v>2016</v>
      </c>
      <c r="E283" s="36" t="n">
        <v>1</v>
      </c>
      <c r="F283" s="36" t="n">
        <v>1</v>
      </c>
      <c r="G283" s="36" t="n">
        <v>7</v>
      </c>
      <c r="H283" s="36" t="n">
        <v>12</v>
      </c>
    </row>
    <row r="284" customFormat="false" ht="15" hidden="false" customHeight="true" outlineLevel="0" collapsed="false">
      <c r="A284" s="36" t="s">
        <v>98</v>
      </c>
      <c r="B284" s="37" t="s">
        <v>63</v>
      </c>
      <c r="C284" s="37" t="s">
        <v>99</v>
      </c>
      <c r="D284" s="36" t="n">
        <v>2017</v>
      </c>
      <c r="E284" s="36" t="n">
        <v>1</v>
      </c>
      <c r="F284" s="36" t="n">
        <v>1</v>
      </c>
      <c r="G284" s="36" t="n">
        <v>7</v>
      </c>
      <c r="H284" s="36" t="n">
        <v>12</v>
      </c>
    </row>
    <row r="285" customFormat="false" ht="15" hidden="false" customHeight="true" outlineLevel="0" collapsed="false">
      <c r="A285" s="36" t="s">
        <v>98</v>
      </c>
      <c r="B285" s="37" t="s">
        <v>63</v>
      </c>
      <c r="C285" s="37" t="s">
        <v>99</v>
      </c>
      <c r="D285" s="36" t="n">
        <v>2018</v>
      </c>
      <c r="E285" s="36" t="n">
        <v>1</v>
      </c>
      <c r="F285" s="36" t="n">
        <v>1</v>
      </c>
      <c r="G285" s="36" t="n">
        <v>7</v>
      </c>
      <c r="H285" s="36" t="n">
        <v>12</v>
      </c>
    </row>
    <row r="286" customFormat="false" ht="15" hidden="false" customHeight="true" outlineLevel="0" collapsed="false">
      <c r="A286" s="36" t="s">
        <v>98</v>
      </c>
      <c r="B286" s="37" t="s">
        <v>63</v>
      </c>
      <c r="C286" s="37" t="s">
        <v>99</v>
      </c>
      <c r="D286" s="36" t="n">
        <v>2019</v>
      </c>
      <c r="E286" s="36" t="n">
        <v>1</v>
      </c>
      <c r="F286" s="36" t="n">
        <v>1</v>
      </c>
      <c r="G286" s="36" t="n">
        <v>7</v>
      </c>
      <c r="H286" s="36" t="n">
        <v>14</v>
      </c>
    </row>
    <row r="287" customFormat="false" ht="15" hidden="false" customHeight="true" outlineLevel="0" collapsed="false">
      <c r="A287" s="36" t="s">
        <v>98</v>
      </c>
      <c r="B287" s="37" t="s">
        <v>63</v>
      </c>
      <c r="C287" s="37" t="s">
        <v>99</v>
      </c>
      <c r="D287" s="36" t="n">
        <v>2020</v>
      </c>
      <c r="E287" s="36" t="n">
        <v>1</v>
      </c>
      <c r="F287" s="36" t="n">
        <v>1</v>
      </c>
      <c r="G287" s="36" t="n">
        <v>7</v>
      </c>
      <c r="H287" s="36" t="n">
        <v>14</v>
      </c>
    </row>
    <row r="288" customFormat="false" ht="15" hidden="false" customHeight="true" outlineLevel="0" collapsed="false">
      <c r="A288" s="36" t="s">
        <v>98</v>
      </c>
      <c r="B288" s="37" t="s">
        <v>63</v>
      </c>
      <c r="C288" s="37" t="s">
        <v>99</v>
      </c>
      <c r="D288" s="36" t="n">
        <v>2021</v>
      </c>
      <c r="E288" s="36" t="n">
        <v>0</v>
      </c>
      <c r="F288" s="36" t="n">
        <v>1</v>
      </c>
      <c r="G288" s="36" t="n">
        <v>6</v>
      </c>
      <c r="H288" s="36" t="n">
        <v>14</v>
      </c>
    </row>
    <row r="289" customFormat="false" ht="15" hidden="false" customHeight="true" outlineLevel="0" collapsed="false">
      <c r="A289" s="36" t="s">
        <v>98</v>
      </c>
      <c r="B289" s="37" t="s">
        <v>63</v>
      </c>
      <c r="C289" s="37" t="s">
        <v>99</v>
      </c>
      <c r="D289" s="36" t="n">
        <v>2022</v>
      </c>
      <c r="E289" s="36" t="n">
        <v>0</v>
      </c>
      <c r="F289" s="36" t="n">
        <v>1</v>
      </c>
      <c r="G289" s="36" t="n">
        <v>6</v>
      </c>
      <c r="H289" s="36" t="n">
        <v>14</v>
      </c>
    </row>
    <row r="290" customFormat="false" ht="15" hidden="false" customHeight="true" outlineLevel="0" collapsed="false">
      <c r="A290" s="36" t="s">
        <v>98</v>
      </c>
      <c r="B290" s="37" t="s">
        <v>63</v>
      </c>
      <c r="C290" s="37" t="s">
        <v>99</v>
      </c>
      <c r="D290" s="36" t="n">
        <v>2023</v>
      </c>
      <c r="E290" s="36" t="n">
        <v>0</v>
      </c>
      <c r="F290" s="36" t="n">
        <v>1</v>
      </c>
      <c r="G290" s="36" t="n">
        <v>6</v>
      </c>
      <c r="H290" s="36" t="n">
        <v>14</v>
      </c>
    </row>
    <row r="291" customFormat="false" ht="15" hidden="false" customHeight="true" outlineLevel="0" collapsed="false">
      <c r="A291" s="36" t="s">
        <v>98</v>
      </c>
      <c r="B291" s="37" t="s">
        <v>63</v>
      </c>
      <c r="C291" s="37" t="s">
        <v>99</v>
      </c>
      <c r="D291" s="36" t="n">
        <v>2024</v>
      </c>
      <c r="E291" s="36" t="n">
        <v>0</v>
      </c>
      <c r="F291" s="36" t="n">
        <v>1</v>
      </c>
      <c r="G291" s="36" t="n">
        <v>6</v>
      </c>
      <c r="H291" s="36" t="n">
        <v>14</v>
      </c>
    </row>
    <row r="292" customFormat="false" ht="15" hidden="false" customHeight="true" outlineLevel="0" collapsed="false">
      <c r="A292" s="36" t="s">
        <v>98</v>
      </c>
      <c r="B292" s="37" t="s">
        <v>63</v>
      </c>
      <c r="C292" s="37" t="s">
        <v>99</v>
      </c>
      <c r="D292" s="36" t="n">
        <v>2025</v>
      </c>
      <c r="E292" s="36" t="n">
        <v>0</v>
      </c>
      <c r="F292" s="36" t="n">
        <v>1</v>
      </c>
      <c r="G292" s="36" t="n">
        <v>6</v>
      </c>
      <c r="H292" s="36" t="n">
        <v>14</v>
      </c>
    </row>
    <row r="293" customFormat="false" ht="15" hidden="false" customHeight="true" outlineLevel="0" collapsed="false">
      <c r="A293" s="36" t="s">
        <v>100</v>
      </c>
      <c r="B293" s="37" t="s">
        <v>63</v>
      </c>
      <c r="C293" s="37" t="s">
        <v>101</v>
      </c>
      <c r="D293" s="36" t="n">
        <v>2010</v>
      </c>
      <c r="E293" s="36" t="n">
        <v>10</v>
      </c>
      <c r="F293" s="36" t="n">
        <v>7</v>
      </c>
      <c r="G293" s="36" t="n">
        <v>17</v>
      </c>
      <c r="H293" s="36" t="n">
        <v>28</v>
      </c>
    </row>
    <row r="294" customFormat="false" ht="15" hidden="false" customHeight="true" outlineLevel="0" collapsed="false">
      <c r="A294" s="36" t="s">
        <v>100</v>
      </c>
      <c r="B294" s="37" t="s">
        <v>63</v>
      </c>
      <c r="C294" s="37" t="s">
        <v>101</v>
      </c>
      <c r="D294" s="36" t="n">
        <v>2011</v>
      </c>
      <c r="E294" s="36" t="n">
        <v>10</v>
      </c>
      <c r="F294" s="36" t="n">
        <v>7</v>
      </c>
      <c r="G294" s="36" t="n">
        <v>18</v>
      </c>
      <c r="H294" s="36" t="n">
        <v>30</v>
      </c>
    </row>
    <row r="295" customFormat="false" ht="15" hidden="false" customHeight="true" outlineLevel="0" collapsed="false">
      <c r="A295" s="36" t="s">
        <v>100</v>
      </c>
      <c r="B295" s="37" t="s">
        <v>63</v>
      </c>
      <c r="C295" s="37" t="s">
        <v>101</v>
      </c>
      <c r="D295" s="36" t="n">
        <v>2012</v>
      </c>
      <c r="E295" s="36" t="n">
        <v>10</v>
      </c>
      <c r="F295" s="36" t="n">
        <v>7</v>
      </c>
      <c r="G295" s="36" t="n">
        <v>18</v>
      </c>
      <c r="H295" s="36" t="n">
        <v>30</v>
      </c>
    </row>
    <row r="296" customFormat="false" ht="15" hidden="false" customHeight="true" outlineLevel="0" collapsed="false">
      <c r="A296" s="36" t="s">
        <v>100</v>
      </c>
      <c r="B296" s="37" t="s">
        <v>63</v>
      </c>
      <c r="C296" s="37" t="s">
        <v>101</v>
      </c>
      <c r="D296" s="36" t="n">
        <v>2013</v>
      </c>
      <c r="E296" s="36" t="n">
        <v>11</v>
      </c>
      <c r="F296" s="36" t="n">
        <v>7</v>
      </c>
      <c r="G296" s="36" t="n">
        <v>18</v>
      </c>
      <c r="H296" s="36" t="n">
        <v>30</v>
      </c>
    </row>
    <row r="297" customFormat="false" ht="15" hidden="false" customHeight="true" outlineLevel="0" collapsed="false">
      <c r="A297" s="36" t="s">
        <v>100</v>
      </c>
      <c r="B297" s="37" t="s">
        <v>63</v>
      </c>
      <c r="C297" s="37" t="s">
        <v>101</v>
      </c>
      <c r="D297" s="36" t="n">
        <v>2014</v>
      </c>
      <c r="E297" s="36" t="n">
        <v>11</v>
      </c>
      <c r="F297" s="36" t="n">
        <v>7</v>
      </c>
      <c r="G297" s="36" t="n">
        <v>18</v>
      </c>
      <c r="H297" s="36" t="n">
        <v>32</v>
      </c>
    </row>
    <row r="298" customFormat="false" ht="15" hidden="false" customHeight="true" outlineLevel="0" collapsed="false">
      <c r="A298" s="36" t="s">
        <v>100</v>
      </c>
      <c r="B298" s="37" t="s">
        <v>63</v>
      </c>
      <c r="C298" s="37" t="s">
        <v>101</v>
      </c>
      <c r="D298" s="36" t="n">
        <v>2015</v>
      </c>
      <c r="E298" s="36" t="n">
        <v>11</v>
      </c>
      <c r="F298" s="36" t="n">
        <v>7</v>
      </c>
      <c r="G298" s="36" t="n">
        <v>18</v>
      </c>
      <c r="H298" s="36" t="n">
        <v>33</v>
      </c>
    </row>
    <row r="299" customFormat="false" ht="15" hidden="false" customHeight="true" outlineLevel="0" collapsed="false">
      <c r="A299" s="36" t="s">
        <v>100</v>
      </c>
      <c r="B299" s="37" t="s">
        <v>63</v>
      </c>
      <c r="C299" s="37" t="s">
        <v>101</v>
      </c>
      <c r="D299" s="36" t="n">
        <v>2016</v>
      </c>
      <c r="E299" s="36" t="n">
        <v>10</v>
      </c>
      <c r="F299" s="36" t="n">
        <v>7</v>
      </c>
      <c r="G299" s="36" t="n">
        <v>17</v>
      </c>
      <c r="H299" s="36" t="n">
        <v>32</v>
      </c>
    </row>
    <row r="300" customFormat="false" ht="15" hidden="false" customHeight="true" outlineLevel="0" collapsed="false">
      <c r="A300" s="36" t="s">
        <v>100</v>
      </c>
      <c r="B300" s="37" t="s">
        <v>63</v>
      </c>
      <c r="C300" s="37" t="s">
        <v>101</v>
      </c>
      <c r="D300" s="36" t="n">
        <v>2017</v>
      </c>
      <c r="E300" s="36" t="n">
        <v>8</v>
      </c>
      <c r="F300" s="36" t="n">
        <v>7</v>
      </c>
      <c r="G300" s="36" t="n">
        <v>16</v>
      </c>
      <c r="H300" s="36" t="n">
        <v>30</v>
      </c>
    </row>
    <row r="301" customFormat="false" ht="15" hidden="false" customHeight="true" outlineLevel="0" collapsed="false">
      <c r="A301" s="36" t="s">
        <v>100</v>
      </c>
      <c r="B301" s="37" t="s">
        <v>63</v>
      </c>
      <c r="C301" s="37" t="s">
        <v>101</v>
      </c>
      <c r="D301" s="36" t="n">
        <v>2018</v>
      </c>
      <c r="E301" s="36" t="n">
        <v>8</v>
      </c>
      <c r="F301" s="36" t="n">
        <v>7</v>
      </c>
      <c r="G301" s="36" t="n">
        <v>15</v>
      </c>
      <c r="H301" s="36" t="n">
        <v>30</v>
      </c>
    </row>
    <row r="302" customFormat="false" ht="15" hidden="false" customHeight="true" outlineLevel="0" collapsed="false">
      <c r="A302" s="36" t="s">
        <v>100</v>
      </c>
      <c r="B302" s="37" t="s">
        <v>63</v>
      </c>
      <c r="C302" s="37" t="s">
        <v>101</v>
      </c>
      <c r="D302" s="36" t="n">
        <v>2019</v>
      </c>
      <c r="E302" s="36" t="n">
        <v>8</v>
      </c>
      <c r="F302" s="36" t="n">
        <v>7</v>
      </c>
      <c r="G302" s="36" t="n">
        <v>15</v>
      </c>
      <c r="H302" s="36" t="n">
        <v>30</v>
      </c>
    </row>
    <row r="303" customFormat="false" ht="15" hidden="false" customHeight="true" outlineLevel="0" collapsed="false">
      <c r="A303" s="36" t="s">
        <v>100</v>
      </c>
      <c r="B303" s="37" t="s">
        <v>63</v>
      </c>
      <c r="C303" s="37" t="s">
        <v>101</v>
      </c>
      <c r="D303" s="36" t="n">
        <v>2020</v>
      </c>
      <c r="E303" s="36" t="n">
        <v>8</v>
      </c>
      <c r="F303" s="36" t="n">
        <v>7</v>
      </c>
      <c r="G303" s="36" t="n">
        <v>15</v>
      </c>
      <c r="H303" s="36" t="n">
        <v>31</v>
      </c>
    </row>
    <row r="304" customFormat="false" ht="15" hidden="false" customHeight="true" outlineLevel="0" collapsed="false">
      <c r="A304" s="36" t="s">
        <v>100</v>
      </c>
      <c r="B304" s="37" t="s">
        <v>63</v>
      </c>
      <c r="C304" s="37" t="s">
        <v>101</v>
      </c>
      <c r="D304" s="36" t="n">
        <v>2021</v>
      </c>
      <c r="E304" s="36" t="n">
        <v>8</v>
      </c>
      <c r="F304" s="36" t="n">
        <v>7</v>
      </c>
      <c r="G304" s="36" t="n">
        <v>16</v>
      </c>
      <c r="H304" s="36" t="n">
        <v>32</v>
      </c>
    </row>
    <row r="305" customFormat="false" ht="15" hidden="false" customHeight="true" outlineLevel="0" collapsed="false">
      <c r="A305" s="36" t="s">
        <v>100</v>
      </c>
      <c r="B305" s="37" t="s">
        <v>63</v>
      </c>
      <c r="C305" s="37" t="s">
        <v>101</v>
      </c>
      <c r="D305" s="36" t="n">
        <v>2022</v>
      </c>
      <c r="E305" s="36" t="n">
        <v>7</v>
      </c>
      <c r="F305" s="36" t="n">
        <v>7</v>
      </c>
      <c r="G305" s="36" t="n">
        <v>16</v>
      </c>
      <c r="H305" s="36" t="n">
        <v>31</v>
      </c>
    </row>
    <row r="306" customFormat="false" ht="15" hidden="false" customHeight="true" outlineLevel="0" collapsed="false">
      <c r="A306" s="36" t="s">
        <v>100</v>
      </c>
      <c r="B306" s="37" t="s">
        <v>63</v>
      </c>
      <c r="C306" s="37" t="s">
        <v>101</v>
      </c>
      <c r="D306" s="36" t="n">
        <v>2023</v>
      </c>
      <c r="E306" s="36" t="n">
        <v>7</v>
      </c>
      <c r="F306" s="36" t="n">
        <v>7</v>
      </c>
      <c r="G306" s="36" t="n">
        <v>16</v>
      </c>
      <c r="H306" s="36" t="n">
        <v>30</v>
      </c>
    </row>
    <row r="307" customFormat="false" ht="15" hidden="false" customHeight="true" outlineLevel="0" collapsed="false">
      <c r="A307" s="36" t="s">
        <v>100</v>
      </c>
      <c r="B307" s="37" t="s">
        <v>63</v>
      </c>
      <c r="C307" s="37" t="s">
        <v>101</v>
      </c>
      <c r="D307" s="36" t="n">
        <v>2024</v>
      </c>
      <c r="E307" s="36" t="n">
        <v>7</v>
      </c>
      <c r="F307" s="36" t="n">
        <v>7</v>
      </c>
      <c r="G307" s="36" t="n">
        <v>16</v>
      </c>
      <c r="H307" s="36" t="n">
        <v>30</v>
      </c>
    </row>
    <row r="308" customFormat="false" ht="15" hidden="false" customHeight="true" outlineLevel="0" collapsed="false">
      <c r="A308" s="36" t="s">
        <v>100</v>
      </c>
      <c r="B308" s="37" t="s">
        <v>63</v>
      </c>
      <c r="C308" s="37" t="s">
        <v>101</v>
      </c>
      <c r="D308" s="36" t="n">
        <v>2025</v>
      </c>
      <c r="E308" s="36" t="n">
        <v>7</v>
      </c>
      <c r="F308" s="36" t="n">
        <v>7</v>
      </c>
      <c r="G308" s="36" t="n">
        <v>16</v>
      </c>
      <c r="H308" s="36" t="n">
        <v>30</v>
      </c>
    </row>
    <row r="309" customFormat="false" ht="15" hidden="false" customHeight="true" outlineLevel="0" collapsed="false">
      <c r="A309" s="36" t="s">
        <v>102</v>
      </c>
      <c r="B309" s="37" t="s">
        <v>63</v>
      </c>
      <c r="C309" s="37" t="s">
        <v>103</v>
      </c>
      <c r="D309" s="36" t="n">
        <v>2010</v>
      </c>
      <c r="E309" s="36" t="n">
        <v>4</v>
      </c>
      <c r="F309" s="36" t="n">
        <v>2</v>
      </c>
      <c r="G309" s="36" t="n">
        <v>7</v>
      </c>
      <c r="H309" s="36" t="n">
        <v>10</v>
      </c>
    </row>
    <row r="310" customFormat="false" ht="15" hidden="false" customHeight="true" outlineLevel="0" collapsed="false">
      <c r="A310" s="36" t="s">
        <v>102</v>
      </c>
      <c r="B310" s="37" t="s">
        <v>63</v>
      </c>
      <c r="C310" s="37" t="s">
        <v>103</v>
      </c>
      <c r="D310" s="36" t="n">
        <v>2011</v>
      </c>
      <c r="E310" s="36" t="n">
        <v>4</v>
      </c>
      <c r="F310" s="36" t="n">
        <v>2</v>
      </c>
      <c r="G310" s="36" t="n">
        <v>8</v>
      </c>
      <c r="H310" s="36" t="n">
        <v>11</v>
      </c>
    </row>
    <row r="311" customFormat="false" ht="15" hidden="false" customHeight="true" outlineLevel="0" collapsed="false">
      <c r="A311" s="36" t="s">
        <v>102</v>
      </c>
      <c r="B311" s="37" t="s">
        <v>63</v>
      </c>
      <c r="C311" s="37" t="s">
        <v>103</v>
      </c>
      <c r="D311" s="36" t="n">
        <v>2012</v>
      </c>
      <c r="E311" s="36" t="n">
        <v>4</v>
      </c>
      <c r="F311" s="36" t="n">
        <v>2</v>
      </c>
      <c r="G311" s="36" t="n">
        <v>8</v>
      </c>
      <c r="H311" s="36" t="n">
        <v>11</v>
      </c>
    </row>
    <row r="312" customFormat="false" ht="15" hidden="false" customHeight="true" outlineLevel="0" collapsed="false">
      <c r="A312" s="36" t="s">
        <v>102</v>
      </c>
      <c r="B312" s="37" t="s">
        <v>63</v>
      </c>
      <c r="C312" s="37" t="s">
        <v>103</v>
      </c>
      <c r="D312" s="36" t="n">
        <v>2013</v>
      </c>
      <c r="E312" s="36" t="n">
        <v>4</v>
      </c>
      <c r="F312" s="36" t="n">
        <v>2</v>
      </c>
      <c r="G312" s="36" t="n">
        <v>8</v>
      </c>
      <c r="H312" s="36" t="n">
        <v>11</v>
      </c>
    </row>
    <row r="313" customFormat="false" ht="15" hidden="false" customHeight="true" outlineLevel="0" collapsed="false">
      <c r="A313" s="36" t="s">
        <v>102</v>
      </c>
      <c r="B313" s="37" t="s">
        <v>63</v>
      </c>
      <c r="C313" s="37" t="s">
        <v>103</v>
      </c>
      <c r="D313" s="36" t="n">
        <v>2014</v>
      </c>
      <c r="E313" s="36" t="n">
        <v>4</v>
      </c>
      <c r="F313" s="36" t="n">
        <v>2</v>
      </c>
      <c r="G313" s="36" t="n">
        <v>8</v>
      </c>
      <c r="H313" s="36" t="n">
        <v>11</v>
      </c>
    </row>
    <row r="314" customFormat="false" ht="15" hidden="false" customHeight="true" outlineLevel="0" collapsed="false">
      <c r="A314" s="36" t="s">
        <v>102</v>
      </c>
      <c r="B314" s="37" t="s">
        <v>63</v>
      </c>
      <c r="C314" s="37" t="s">
        <v>103</v>
      </c>
      <c r="D314" s="36" t="n">
        <v>2015</v>
      </c>
      <c r="E314" s="36" t="n">
        <v>4</v>
      </c>
      <c r="F314" s="36" t="n">
        <v>2</v>
      </c>
      <c r="G314" s="36" t="n">
        <v>8</v>
      </c>
      <c r="H314" s="36" t="n">
        <v>12</v>
      </c>
    </row>
    <row r="315" customFormat="false" ht="15" hidden="false" customHeight="true" outlineLevel="0" collapsed="false">
      <c r="A315" s="36" t="s">
        <v>102</v>
      </c>
      <c r="B315" s="37" t="s">
        <v>63</v>
      </c>
      <c r="C315" s="37" t="s">
        <v>103</v>
      </c>
      <c r="D315" s="36" t="n">
        <v>2016</v>
      </c>
      <c r="E315" s="36" t="n">
        <v>4</v>
      </c>
      <c r="F315" s="36" t="n">
        <v>2</v>
      </c>
      <c r="G315" s="36" t="n">
        <v>8</v>
      </c>
      <c r="H315" s="36" t="n">
        <v>12</v>
      </c>
    </row>
    <row r="316" customFormat="false" ht="15" hidden="false" customHeight="true" outlineLevel="0" collapsed="false">
      <c r="A316" s="36" t="s">
        <v>102</v>
      </c>
      <c r="B316" s="37" t="s">
        <v>63</v>
      </c>
      <c r="C316" s="37" t="s">
        <v>103</v>
      </c>
      <c r="D316" s="36" t="n">
        <v>2017</v>
      </c>
      <c r="E316" s="36" t="n">
        <v>4</v>
      </c>
      <c r="F316" s="36" t="n">
        <v>2</v>
      </c>
      <c r="G316" s="36" t="n">
        <v>8</v>
      </c>
      <c r="H316" s="36" t="n">
        <v>12</v>
      </c>
    </row>
    <row r="317" customFormat="false" ht="15" hidden="false" customHeight="true" outlineLevel="0" collapsed="false">
      <c r="A317" s="36" t="s">
        <v>102</v>
      </c>
      <c r="B317" s="37" t="s">
        <v>63</v>
      </c>
      <c r="C317" s="37" t="s">
        <v>103</v>
      </c>
      <c r="D317" s="36" t="n">
        <v>2018</v>
      </c>
      <c r="E317" s="36" t="n">
        <v>4</v>
      </c>
      <c r="F317" s="36" t="n">
        <v>2</v>
      </c>
      <c r="G317" s="36" t="n">
        <v>8</v>
      </c>
      <c r="H317" s="36" t="n">
        <v>13</v>
      </c>
    </row>
    <row r="318" customFormat="false" ht="15" hidden="false" customHeight="true" outlineLevel="0" collapsed="false">
      <c r="A318" s="36" t="s">
        <v>102</v>
      </c>
      <c r="B318" s="37" t="s">
        <v>63</v>
      </c>
      <c r="C318" s="37" t="s">
        <v>103</v>
      </c>
      <c r="D318" s="36" t="n">
        <v>2019</v>
      </c>
      <c r="E318" s="36" t="n">
        <v>4</v>
      </c>
      <c r="F318" s="36" t="n">
        <v>2</v>
      </c>
      <c r="G318" s="36" t="n">
        <v>8</v>
      </c>
      <c r="H318" s="36" t="n">
        <v>13</v>
      </c>
    </row>
    <row r="319" customFormat="false" ht="15" hidden="false" customHeight="true" outlineLevel="0" collapsed="false">
      <c r="A319" s="36" t="s">
        <v>102</v>
      </c>
      <c r="B319" s="37" t="s">
        <v>63</v>
      </c>
      <c r="C319" s="37" t="s">
        <v>103</v>
      </c>
      <c r="D319" s="36" t="n">
        <v>2020</v>
      </c>
      <c r="E319" s="36" t="n">
        <v>4</v>
      </c>
      <c r="F319" s="36" t="n">
        <v>2</v>
      </c>
      <c r="G319" s="36" t="n">
        <v>8</v>
      </c>
      <c r="H319" s="36" t="n">
        <v>13</v>
      </c>
    </row>
    <row r="320" customFormat="false" ht="15" hidden="false" customHeight="true" outlineLevel="0" collapsed="false">
      <c r="A320" s="36" t="s">
        <v>102</v>
      </c>
      <c r="B320" s="37" t="s">
        <v>63</v>
      </c>
      <c r="C320" s="37" t="s">
        <v>103</v>
      </c>
      <c r="D320" s="36" t="n">
        <v>2021</v>
      </c>
      <c r="E320" s="36" t="n">
        <v>4</v>
      </c>
      <c r="F320" s="36" t="n">
        <v>2</v>
      </c>
      <c r="G320" s="36" t="n">
        <v>8</v>
      </c>
      <c r="H320" s="36" t="n">
        <v>13</v>
      </c>
    </row>
    <row r="321" customFormat="false" ht="15" hidden="false" customHeight="true" outlineLevel="0" collapsed="false">
      <c r="A321" s="36" t="s">
        <v>102</v>
      </c>
      <c r="B321" s="37" t="s">
        <v>63</v>
      </c>
      <c r="C321" s="37" t="s">
        <v>103</v>
      </c>
      <c r="D321" s="36" t="n">
        <v>2022</v>
      </c>
      <c r="E321" s="36" t="n">
        <v>4</v>
      </c>
      <c r="F321" s="36" t="n">
        <v>2</v>
      </c>
      <c r="G321" s="36" t="n">
        <v>8</v>
      </c>
      <c r="H321" s="36" t="n">
        <v>13</v>
      </c>
    </row>
    <row r="322" customFormat="false" ht="15" hidden="false" customHeight="true" outlineLevel="0" collapsed="false">
      <c r="A322" s="36" t="s">
        <v>102</v>
      </c>
      <c r="B322" s="37" t="s">
        <v>63</v>
      </c>
      <c r="C322" s="37" t="s">
        <v>103</v>
      </c>
      <c r="D322" s="36" t="n">
        <v>2023</v>
      </c>
      <c r="E322" s="36" t="n">
        <v>3</v>
      </c>
      <c r="F322" s="36" t="n">
        <v>2</v>
      </c>
      <c r="G322" s="36" t="n">
        <v>7</v>
      </c>
      <c r="H322" s="36" t="n">
        <v>11</v>
      </c>
    </row>
    <row r="323" customFormat="false" ht="15" hidden="false" customHeight="true" outlineLevel="0" collapsed="false">
      <c r="A323" s="36" t="s">
        <v>102</v>
      </c>
      <c r="B323" s="37" t="s">
        <v>63</v>
      </c>
      <c r="C323" s="37" t="s">
        <v>103</v>
      </c>
      <c r="D323" s="36" t="n">
        <v>2024</v>
      </c>
      <c r="E323" s="36" t="n">
        <v>3</v>
      </c>
      <c r="F323" s="36" t="n">
        <v>2</v>
      </c>
      <c r="G323" s="36" t="n">
        <v>7</v>
      </c>
      <c r="H323" s="36" t="n">
        <v>12</v>
      </c>
    </row>
    <row r="324" customFormat="false" ht="15" hidden="false" customHeight="true" outlineLevel="0" collapsed="false">
      <c r="A324" s="36" t="s">
        <v>102</v>
      </c>
      <c r="B324" s="37" t="s">
        <v>63</v>
      </c>
      <c r="C324" s="37" t="s">
        <v>103</v>
      </c>
      <c r="D324" s="36" t="n">
        <v>2025</v>
      </c>
      <c r="E324" s="36" t="n">
        <v>3</v>
      </c>
      <c r="F324" s="36" t="n">
        <v>2</v>
      </c>
      <c r="G324" s="36" t="n">
        <v>7</v>
      </c>
      <c r="H324" s="36" t="n">
        <v>12</v>
      </c>
    </row>
    <row r="325" customFormat="false" ht="15" hidden="false" customHeight="true" outlineLevel="0" collapsed="false">
      <c r="A325" s="36" t="s">
        <v>104</v>
      </c>
      <c r="B325" s="37" t="s">
        <v>63</v>
      </c>
      <c r="C325" s="37" t="s">
        <v>105</v>
      </c>
      <c r="D325" s="36" t="n">
        <v>2010</v>
      </c>
      <c r="E325" s="36" t="n">
        <v>5</v>
      </c>
      <c r="F325" s="36" t="n">
        <v>1</v>
      </c>
      <c r="G325" s="36" t="n">
        <v>8</v>
      </c>
      <c r="H325" s="36" t="n">
        <v>10</v>
      </c>
    </row>
    <row r="326" customFormat="false" ht="15" hidden="false" customHeight="true" outlineLevel="0" collapsed="false">
      <c r="A326" s="36" t="s">
        <v>104</v>
      </c>
      <c r="B326" s="37" t="s">
        <v>63</v>
      </c>
      <c r="C326" s="37" t="s">
        <v>105</v>
      </c>
      <c r="D326" s="36" t="n">
        <v>2011</v>
      </c>
      <c r="E326" s="36" t="n">
        <v>5</v>
      </c>
      <c r="F326" s="36" t="n">
        <v>1</v>
      </c>
      <c r="G326" s="36" t="n">
        <v>8</v>
      </c>
      <c r="H326" s="36" t="n">
        <v>9</v>
      </c>
    </row>
    <row r="327" customFormat="false" ht="15" hidden="false" customHeight="true" outlineLevel="0" collapsed="false">
      <c r="A327" s="36" t="s">
        <v>104</v>
      </c>
      <c r="B327" s="37" t="s">
        <v>63</v>
      </c>
      <c r="C327" s="37" t="s">
        <v>105</v>
      </c>
      <c r="D327" s="36" t="n">
        <v>2012</v>
      </c>
      <c r="E327" s="36" t="n">
        <v>4</v>
      </c>
      <c r="F327" s="36" t="n">
        <v>1</v>
      </c>
      <c r="G327" s="36" t="n">
        <v>7</v>
      </c>
      <c r="H327" s="36" t="n">
        <v>8</v>
      </c>
    </row>
    <row r="328" customFormat="false" ht="15" hidden="false" customHeight="true" outlineLevel="0" collapsed="false">
      <c r="A328" s="36" t="s">
        <v>104</v>
      </c>
      <c r="B328" s="37" t="s">
        <v>63</v>
      </c>
      <c r="C328" s="37" t="s">
        <v>105</v>
      </c>
      <c r="D328" s="36" t="n">
        <v>2013</v>
      </c>
      <c r="E328" s="36" t="n">
        <v>4</v>
      </c>
      <c r="F328" s="36" t="n">
        <v>1</v>
      </c>
      <c r="G328" s="36" t="n">
        <v>9</v>
      </c>
      <c r="H328" s="36" t="n">
        <v>10</v>
      </c>
    </row>
    <row r="329" customFormat="false" ht="15" hidden="false" customHeight="true" outlineLevel="0" collapsed="false">
      <c r="A329" s="36" t="s">
        <v>104</v>
      </c>
      <c r="B329" s="37" t="s">
        <v>63</v>
      </c>
      <c r="C329" s="37" t="s">
        <v>105</v>
      </c>
      <c r="D329" s="36" t="n">
        <v>2014</v>
      </c>
      <c r="E329" s="36" t="n">
        <v>4</v>
      </c>
      <c r="F329" s="36" t="n">
        <v>1</v>
      </c>
      <c r="G329" s="36" t="n">
        <v>10</v>
      </c>
      <c r="H329" s="36" t="n">
        <v>12</v>
      </c>
    </row>
    <row r="330" customFormat="false" ht="15" hidden="false" customHeight="true" outlineLevel="0" collapsed="false">
      <c r="A330" s="36" t="s">
        <v>104</v>
      </c>
      <c r="B330" s="37" t="s">
        <v>63</v>
      </c>
      <c r="C330" s="37" t="s">
        <v>105</v>
      </c>
      <c r="D330" s="36" t="n">
        <v>2015</v>
      </c>
      <c r="E330" s="36" t="n">
        <v>4</v>
      </c>
      <c r="F330" s="36" t="n">
        <v>1</v>
      </c>
      <c r="G330" s="36" t="n">
        <v>11</v>
      </c>
      <c r="H330" s="36" t="n">
        <v>14</v>
      </c>
    </row>
    <row r="331" customFormat="false" ht="15" hidden="false" customHeight="true" outlineLevel="0" collapsed="false">
      <c r="A331" s="36" t="s">
        <v>104</v>
      </c>
      <c r="B331" s="37" t="s">
        <v>63</v>
      </c>
      <c r="C331" s="37" t="s">
        <v>105</v>
      </c>
      <c r="D331" s="36" t="n">
        <v>2016</v>
      </c>
      <c r="E331" s="36" t="n">
        <v>4</v>
      </c>
      <c r="F331" s="36" t="n">
        <v>1</v>
      </c>
      <c r="G331" s="36" t="n">
        <v>11</v>
      </c>
      <c r="H331" s="36" t="n">
        <v>14</v>
      </c>
    </row>
    <row r="332" customFormat="false" ht="15" hidden="false" customHeight="true" outlineLevel="0" collapsed="false">
      <c r="A332" s="36" t="s">
        <v>104</v>
      </c>
      <c r="B332" s="37" t="s">
        <v>63</v>
      </c>
      <c r="C332" s="37" t="s">
        <v>105</v>
      </c>
      <c r="D332" s="36" t="n">
        <v>2017</v>
      </c>
      <c r="E332" s="36" t="n">
        <v>4</v>
      </c>
      <c r="F332" s="36" t="n">
        <v>1</v>
      </c>
      <c r="G332" s="36" t="n">
        <v>11</v>
      </c>
      <c r="H332" s="36" t="n">
        <v>14</v>
      </c>
    </row>
    <row r="333" customFormat="false" ht="15" hidden="false" customHeight="true" outlineLevel="0" collapsed="false">
      <c r="A333" s="36" t="s">
        <v>104</v>
      </c>
      <c r="B333" s="37" t="s">
        <v>63</v>
      </c>
      <c r="C333" s="37" t="s">
        <v>105</v>
      </c>
      <c r="D333" s="36" t="n">
        <v>2018</v>
      </c>
      <c r="E333" s="36" t="n">
        <v>4</v>
      </c>
      <c r="F333" s="36" t="n">
        <v>1</v>
      </c>
      <c r="G333" s="36" t="n">
        <v>12</v>
      </c>
      <c r="H333" s="36" t="n">
        <v>15</v>
      </c>
    </row>
    <row r="334" customFormat="false" ht="15" hidden="false" customHeight="true" outlineLevel="0" collapsed="false">
      <c r="A334" s="36" t="s">
        <v>104</v>
      </c>
      <c r="B334" s="37" t="s">
        <v>63</v>
      </c>
      <c r="C334" s="37" t="s">
        <v>105</v>
      </c>
      <c r="D334" s="36" t="n">
        <v>2019</v>
      </c>
      <c r="E334" s="36" t="n">
        <v>4</v>
      </c>
      <c r="F334" s="36" t="n">
        <v>1</v>
      </c>
      <c r="G334" s="36" t="n">
        <v>12</v>
      </c>
      <c r="H334" s="36" t="n">
        <v>17</v>
      </c>
    </row>
    <row r="335" customFormat="false" ht="15" hidden="false" customHeight="true" outlineLevel="0" collapsed="false">
      <c r="A335" s="36" t="s">
        <v>104</v>
      </c>
      <c r="B335" s="37" t="s">
        <v>63</v>
      </c>
      <c r="C335" s="37" t="s">
        <v>105</v>
      </c>
      <c r="D335" s="36" t="n">
        <v>2020</v>
      </c>
      <c r="E335" s="36" t="n">
        <v>4</v>
      </c>
      <c r="F335" s="36" t="n">
        <v>1</v>
      </c>
      <c r="G335" s="36" t="n">
        <v>13</v>
      </c>
      <c r="H335" s="36" t="n">
        <v>18</v>
      </c>
    </row>
    <row r="336" customFormat="false" ht="15" hidden="false" customHeight="true" outlineLevel="0" collapsed="false">
      <c r="A336" s="36" t="s">
        <v>104</v>
      </c>
      <c r="B336" s="37" t="s">
        <v>63</v>
      </c>
      <c r="C336" s="37" t="s">
        <v>105</v>
      </c>
      <c r="D336" s="36" t="n">
        <v>2021</v>
      </c>
      <c r="E336" s="36" t="n">
        <v>4</v>
      </c>
      <c r="F336" s="36" t="n">
        <v>1</v>
      </c>
      <c r="G336" s="36" t="n">
        <v>13</v>
      </c>
      <c r="H336" s="36" t="n">
        <v>19</v>
      </c>
    </row>
    <row r="337" customFormat="false" ht="15" hidden="false" customHeight="true" outlineLevel="0" collapsed="false">
      <c r="A337" s="36" t="s">
        <v>104</v>
      </c>
      <c r="B337" s="37" t="s">
        <v>63</v>
      </c>
      <c r="C337" s="37" t="s">
        <v>105</v>
      </c>
      <c r="D337" s="36" t="n">
        <v>2022</v>
      </c>
      <c r="E337" s="36" t="n">
        <v>4</v>
      </c>
      <c r="F337" s="36" t="n">
        <v>1</v>
      </c>
      <c r="G337" s="36" t="n">
        <v>13</v>
      </c>
      <c r="H337" s="36" t="n">
        <v>20</v>
      </c>
    </row>
    <row r="338" customFormat="false" ht="15" hidden="false" customHeight="true" outlineLevel="0" collapsed="false">
      <c r="A338" s="36" t="s">
        <v>104</v>
      </c>
      <c r="B338" s="37" t="s">
        <v>63</v>
      </c>
      <c r="C338" s="37" t="s">
        <v>105</v>
      </c>
      <c r="D338" s="36" t="n">
        <v>2023</v>
      </c>
      <c r="E338" s="36" t="n">
        <v>4</v>
      </c>
      <c r="F338" s="36" t="n">
        <v>1</v>
      </c>
      <c r="G338" s="36" t="n">
        <v>13</v>
      </c>
      <c r="H338" s="36" t="n">
        <v>20</v>
      </c>
    </row>
    <row r="339" customFormat="false" ht="15" hidden="false" customHeight="true" outlineLevel="0" collapsed="false">
      <c r="A339" s="36" t="s">
        <v>104</v>
      </c>
      <c r="B339" s="37" t="s">
        <v>63</v>
      </c>
      <c r="C339" s="37" t="s">
        <v>105</v>
      </c>
      <c r="D339" s="36" t="n">
        <v>2024</v>
      </c>
      <c r="E339" s="36" t="n">
        <v>2</v>
      </c>
      <c r="F339" s="36" t="n">
        <v>1</v>
      </c>
      <c r="G339" s="36" t="n">
        <v>11</v>
      </c>
      <c r="H339" s="36" t="n">
        <v>18</v>
      </c>
    </row>
    <row r="340" customFormat="false" ht="15" hidden="false" customHeight="true" outlineLevel="0" collapsed="false">
      <c r="A340" s="36" t="s">
        <v>104</v>
      </c>
      <c r="B340" s="37" t="s">
        <v>63</v>
      </c>
      <c r="C340" s="37" t="s">
        <v>105</v>
      </c>
      <c r="D340" s="36" t="n">
        <v>2025</v>
      </c>
      <c r="E340" s="36" t="n">
        <v>2</v>
      </c>
      <c r="F340" s="36" t="n">
        <v>1</v>
      </c>
      <c r="G340" s="36" t="n">
        <v>12</v>
      </c>
      <c r="H340" s="36" t="n">
        <v>19</v>
      </c>
    </row>
    <row r="341" customFormat="false" ht="15" hidden="false" customHeight="true" outlineLevel="0" collapsed="false">
      <c r="A341" s="36" t="s">
        <v>106</v>
      </c>
      <c r="B341" s="37" t="s">
        <v>63</v>
      </c>
      <c r="C341" s="37" t="s">
        <v>107</v>
      </c>
      <c r="D341" s="36" t="n">
        <v>2010</v>
      </c>
      <c r="E341" s="36" t="n">
        <v>4</v>
      </c>
      <c r="F341" s="36" t="n">
        <v>2</v>
      </c>
      <c r="G341" s="36" t="n">
        <v>8</v>
      </c>
      <c r="H341" s="36" t="n">
        <v>25</v>
      </c>
    </row>
    <row r="342" customFormat="false" ht="15" hidden="false" customHeight="true" outlineLevel="0" collapsed="false">
      <c r="A342" s="36" t="s">
        <v>106</v>
      </c>
      <c r="B342" s="37" t="s">
        <v>63</v>
      </c>
      <c r="C342" s="37" t="s">
        <v>107</v>
      </c>
      <c r="D342" s="36" t="n">
        <v>2011</v>
      </c>
      <c r="E342" s="36" t="n">
        <v>4</v>
      </c>
      <c r="F342" s="36" t="n">
        <v>2</v>
      </c>
      <c r="G342" s="36" t="n">
        <v>8</v>
      </c>
      <c r="H342" s="36" t="n">
        <v>25</v>
      </c>
    </row>
    <row r="343" customFormat="false" ht="15" hidden="false" customHeight="true" outlineLevel="0" collapsed="false">
      <c r="A343" s="36" t="s">
        <v>106</v>
      </c>
      <c r="B343" s="37" t="s">
        <v>63</v>
      </c>
      <c r="C343" s="37" t="s">
        <v>107</v>
      </c>
      <c r="D343" s="36" t="n">
        <v>2012</v>
      </c>
      <c r="E343" s="36" t="n">
        <v>5</v>
      </c>
      <c r="F343" s="36" t="n">
        <v>2</v>
      </c>
      <c r="G343" s="36" t="n">
        <v>9</v>
      </c>
      <c r="H343" s="36" t="n">
        <v>24</v>
      </c>
    </row>
    <row r="344" customFormat="false" ht="15" hidden="false" customHeight="true" outlineLevel="0" collapsed="false">
      <c r="A344" s="36" t="s">
        <v>106</v>
      </c>
      <c r="B344" s="37" t="s">
        <v>63</v>
      </c>
      <c r="C344" s="37" t="s">
        <v>107</v>
      </c>
      <c r="D344" s="36" t="n">
        <v>2013</v>
      </c>
      <c r="E344" s="36" t="n">
        <v>5</v>
      </c>
      <c r="F344" s="36" t="n">
        <v>2</v>
      </c>
      <c r="G344" s="36" t="n">
        <v>11</v>
      </c>
      <c r="H344" s="36" t="n">
        <v>26</v>
      </c>
    </row>
    <row r="345" customFormat="false" ht="15" hidden="false" customHeight="true" outlineLevel="0" collapsed="false">
      <c r="A345" s="36" t="s">
        <v>106</v>
      </c>
      <c r="B345" s="37" t="s">
        <v>63</v>
      </c>
      <c r="C345" s="37" t="s">
        <v>107</v>
      </c>
      <c r="D345" s="36" t="n">
        <v>2014</v>
      </c>
      <c r="E345" s="36" t="n">
        <v>5</v>
      </c>
      <c r="F345" s="36" t="n">
        <v>2</v>
      </c>
      <c r="G345" s="36" t="n">
        <v>11</v>
      </c>
      <c r="H345" s="36" t="n">
        <v>26</v>
      </c>
    </row>
    <row r="346" customFormat="false" ht="15" hidden="false" customHeight="true" outlineLevel="0" collapsed="false">
      <c r="A346" s="36" t="s">
        <v>106</v>
      </c>
      <c r="B346" s="37" t="s">
        <v>63</v>
      </c>
      <c r="C346" s="37" t="s">
        <v>107</v>
      </c>
      <c r="D346" s="36" t="n">
        <v>2015</v>
      </c>
      <c r="E346" s="36" t="n">
        <v>5</v>
      </c>
      <c r="F346" s="36" t="n">
        <v>2</v>
      </c>
      <c r="G346" s="36" t="n">
        <v>13</v>
      </c>
      <c r="H346" s="36" t="n">
        <v>28</v>
      </c>
    </row>
    <row r="347" customFormat="false" ht="15" hidden="false" customHeight="true" outlineLevel="0" collapsed="false">
      <c r="A347" s="36" t="s">
        <v>106</v>
      </c>
      <c r="B347" s="37" t="s">
        <v>63</v>
      </c>
      <c r="C347" s="37" t="s">
        <v>107</v>
      </c>
      <c r="D347" s="36" t="n">
        <v>2016</v>
      </c>
      <c r="E347" s="36" t="n">
        <v>5</v>
      </c>
      <c r="F347" s="36" t="n">
        <v>2</v>
      </c>
      <c r="G347" s="36" t="n">
        <v>13</v>
      </c>
      <c r="H347" s="36" t="n">
        <v>29</v>
      </c>
    </row>
    <row r="348" customFormat="false" ht="15" hidden="false" customHeight="true" outlineLevel="0" collapsed="false">
      <c r="A348" s="36" t="s">
        <v>106</v>
      </c>
      <c r="B348" s="37" t="s">
        <v>63</v>
      </c>
      <c r="C348" s="37" t="s">
        <v>107</v>
      </c>
      <c r="D348" s="36" t="n">
        <v>2017</v>
      </c>
      <c r="E348" s="36" t="n">
        <v>5</v>
      </c>
      <c r="F348" s="36" t="n">
        <v>2</v>
      </c>
      <c r="G348" s="36" t="n">
        <v>13</v>
      </c>
      <c r="H348" s="36" t="n">
        <v>29</v>
      </c>
    </row>
    <row r="349" customFormat="false" ht="15" hidden="false" customHeight="true" outlineLevel="0" collapsed="false">
      <c r="A349" s="36" t="s">
        <v>106</v>
      </c>
      <c r="B349" s="37" t="s">
        <v>63</v>
      </c>
      <c r="C349" s="37" t="s">
        <v>107</v>
      </c>
      <c r="D349" s="36" t="n">
        <v>2018</v>
      </c>
      <c r="E349" s="36" t="n">
        <v>5</v>
      </c>
      <c r="F349" s="36" t="n">
        <v>2</v>
      </c>
      <c r="G349" s="36" t="n">
        <v>14</v>
      </c>
      <c r="H349" s="36" t="n">
        <v>29</v>
      </c>
    </row>
    <row r="350" customFormat="false" ht="15" hidden="false" customHeight="true" outlineLevel="0" collapsed="false">
      <c r="A350" s="36" t="s">
        <v>106</v>
      </c>
      <c r="B350" s="37" t="s">
        <v>63</v>
      </c>
      <c r="C350" s="37" t="s">
        <v>107</v>
      </c>
      <c r="D350" s="36" t="n">
        <v>2019</v>
      </c>
      <c r="E350" s="36" t="n">
        <v>5</v>
      </c>
      <c r="F350" s="36" t="n">
        <v>2</v>
      </c>
      <c r="G350" s="36" t="n">
        <v>15</v>
      </c>
      <c r="H350" s="36" t="n">
        <v>30</v>
      </c>
    </row>
    <row r="351" customFormat="false" ht="15" hidden="false" customHeight="true" outlineLevel="0" collapsed="false">
      <c r="A351" s="36" t="s">
        <v>106</v>
      </c>
      <c r="B351" s="37" t="s">
        <v>63</v>
      </c>
      <c r="C351" s="37" t="s">
        <v>107</v>
      </c>
      <c r="D351" s="36" t="n">
        <v>2020</v>
      </c>
      <c r="E351" s="36" t="n">
        <v>5</v>
      </c>
      <c r="F351" s="36" t="n">
        <v>2</v>
      </c>
      <c r="G351" s="36" t="n">
        <v>15</v>
      </c>
      <c r="H351" s="36" t="n">
        <v>29</v>
      </c>
    </row>
    <row r="352" customFormat="false" ht="15" hidden="false" customHeight="true" outlineLevel="0" collapsed="false">
      <c r="A352" s="36" t="s">
        <v>106</v>
      </c>
      <c r="B352" s="37" t="s">
        <v>63</v>
      </c>
      <c r="C352" s="37" t="s">
        <v>107</v>
      </c>
      <c r="D352" s="36" t="n">
        <v>2021</v>
      </c>
      <c r="E352" s="36" t="n">
        <v>5</v>
      </c>
      <c r="F352" s="36" t="n">
        <v>2</v>
      </c>
      <c r="G352" s="36" t="n">
        <v>15</v>
      </c>
      <c r="H352" s="36" t="n">
        <v>31</v>
      </c>
    </row>
    <row r="353" customFormat="false" ht="15" hidden="false" customHeight="true" outlineLevel="0" collapsed="false">
      <c r="A353" s="36" t="s">
        <v>106</v>
      </c>
      <c r="B353" s="37" t="s">
        <v>63</v>
      </c>
      <c r="C353" s="37" t="s">
        <v>107</v>
      </c>
      <c r="D353" s="36" t="n">
        <v>2022</v>
      </c>
      <c r="E353" s="36" t="n">
        <v>5</v>
      </c>
      <c r="F353" s="36" t="n">
        <v>2</v>
      </c>
      <c r="G353" s="36" t="n">
        <v>16</v>
      </c>
      <c r="H353" s="36" t="n">
        <v>31</v>
      </c>
    </row>
    <row r="354" customFormat="false" ht="15" hidden="false" customHeight="true" outlineLevel="0" collapsed="false">
      <c r="A354" s="36" t="s">
        <v>106</v>
      </c>
      <c r="B354" s="37" t="s">
        <v>63</v>
      </c>
      <c r="C354" s="37" t="s">
        <v>107</v>
      </c>
      <c r="D354" s="36" t="n">
        <v>2023</v>
      </c>
      <c r="E354" s="36" t="n">
        <v>5</v>
      </c>
      <c r="F354" s="36" t="n">
        <v>2</v>
      </c>
      <c r="G354" s="36" t="n">
        <v>16</v>
      </c>
      <c r="H354" s="36" t="n">
        <v>31</v>
      </c>
    </row>
    <row r="355" customFormat="false" ht="15" hidden="false" customHeight="true" outlineLevel="0" collapsed="false">
      <c r="A355" s="36" t="s">
        <v>106</v>
      </c>
      <c r="B355" s="37" t="s">
        <v>63</v>
      </c>
      <c r="C355" s="37" t="s">
        <v>107</v>
      </c>
      <c r="D355" s="36" t="n">
        <v>2024</v>
      </c>
      <c r="E355" s="36" t="n">
        <v>5</v>
      </c>
      <c r="F355" s="36" t="n">
        <v>2</v>
      </c>
      <c r="G355" s="36" t="n">
        <v>16</v>
      </c>
      <c r="H355" s="36" t="n">
        <v>31</v>
      </c>
    </row>
    <row r="356" customFormat="false" ht="15" hidden="false" customHeight="true" outlineLevel="0" collapsed="false">
      <c r="A356" s="36" t="s">
        <v>106</v>
      </c>
      <c r="B356" s="37" t="s">
        <v>63</v>
      </c>
      <c r="C356" s="37" t="s">
        <v>107</v>
      </c>
      <c r="D356" s="36" t="n">
        <v>2025</v>
      </c>
      <c r="E356" s="36" t="n">
        <v>5</v>
      </c>
      <c r="F356" s="36" t="n">
        <v>2</v>
      </c>
      <c r="G356" s="36" t="n">
        <v>16</v>
      </c>
      <c r="H356" s="36" t="n">
        <v>31</v>
      </c>
    </row>
    <row r="357" customFormat="false" ht="15" hidden="false" customHeight="true" outlineLevel="0" collapsed="false">
      <c r="A357" s="36" t="s">
        <v>108</v>
      </c>
      <c r="B357" s="37" t="s">
        <v>63</v>
      </c>
      <c r="C357" s="37" t="s">
        <v>109</v>
      </c>
      <c r="D357" s="36" t="n">
        <v>2010</v>
      </c>
      <c r="E357" s="36" t="n">
        <v>9</v>
      </c>
      <c r="F357" s="36" t="n">
        <v>6</v>
      </c>
      <c r="G357" s="36" t="n">
        <v>34</v>
      </c>
      <c r="H357" s="36" t="n">
        <v>58</v>
      </c>
    </row>
    <row r="358" customFormat="false" ht="15" hidden="false" customHeight="true" outlineLevel="0" collapsed="false">
      <c r="A358" s="36" t="s">
        <v>108</v>
      </c>
      <c r="B358" s="37" t="s">
        <v>63</v>
      </c>
      <c r="C358" s="37" t="s">
        <v>109</v>
      </c>
      <c r="D358" s="36" t="n">
        <v>2011</v>
      </c>
      <c r="E358" s="36" t="n">
        <v>9</v>
      </c>
      <c r="F358" s="36" t="n">
        <v>5</v>
      </c>
      <c r="G358" s="36" t="n">
        <v>34</v>
      </c>
      <c r="H358" s="36" t="n">
        <v>58</v>
      </c>
    </row>
    <row r="359" customFormat="false" ht="15" hidden="false" customHeight="true" outlineLevel="0" collapsed="false">
      <c r="A359" s="36" t="s">
        <v>108</v>
      </c>
      <c r="B359" s="37" t="s">
        <v>63</v>
      </c>
      <c r="C359" s="37" t="s">
        <v>109</v>
      </c>
      <c r="D359" s="36" t="n">
        <v>2012</v>
      </c>
      <c r="E359" s="36" t="n">
        <v>9</v>
      </c>
      <c r="F359" s="36" t="n">
        <v>5</v>
      </c>
      <c r="G359" s="36" t="n">
        <v>36</v>
      </c>
      <c r="H359" s="36" t="n">
        <v>61</v>
      </c>
    </row>
    <row r="360" customFormat="false" ht="15" hidden="false" customHeight="true" outlineLevel="0" collapsed="false">
      <c r="A360" s="36" t="s">
        <v>108</v>
      </c>
      <c r="B360" s="37" t="s">
        <v>63</v>
      </c>
      <c r="C360" s="37" t="s">
        <v>109</v>
      </c>
      <c r="D360" s="36" t="n">
        <v>2013</v>
      </c>
      <c r="E360" s="36" t="n">
        <v>9</v>
      </c>
      <c r="F360" s="36" t="n">
        <v>5</v>
      </c>
      <c r="G360" s="36" t="n">
        <v>40</v>
      </c>
      <c r="H360" s="36" t="n">
        <v>67</v>
      </c>
    </row>
    <row r="361" customFormat="false" ht="15" hidden="false" customHeight="true" outlineLevel="0" collapsed="false">
      <c r="A361" s="36" t="s">
        <v>108</v>
      </c>
      <c r="B361" s="37" t="s">
        <v>63</v>
      </c>
      <c r="C361" s="37" t="s">
        <v>109</v>
      </c>
      <c r="D361" s="36" t="n">
        <v>2014</v>
      </c>
      <c r="E361" s="36" t="n">
        <v>9</v>
      </c>
      <c r="F361" s="36" t="n">
        <v>5</v>
      </c>
      <c r="G361" s="36" t="n">
        <v>40</v>
      </c>
      <c r="H361" s="36" t="n">
        <v>67</v>
      </c>
    </row>
    <row r="362" customFormat="false" ht="15" hidden="false" customHeight="true" outlineLevel="0" collapsed="false">
      <c r="A362" s="36" t="s">
        <v>108</v>
      </c>
      <c r="B362" s="37" t="s">
        <v>63</v>
      </c>
      <c r="C362" s="37" t="s">
        <v>109</v>
      </c>
      <c r="D362" s="36" t="n">
        <v>2015</v>
      </c>
      <c r="E362" s="36" t="n">
        <v>10</v>
      </c>
      <c r="F362" s="36" t="n">
        <v>5</v>
      </c>
      <c r="G362" s="36" t="n">
        <v>41</v>
      </c>
      <c r="H362" s="36" t="n">
        <v>68</v>
      </c>
    </row>
    <row r="363" customFormat="false" ht="15" hidden="false" customHeight="true" outlineLevel="0" collapsed="false">
      <c r="A363" s="36" t="s">
        <v>108</v>
      </c>
      <c r="B363" s="37" t="s">
        <v>63</v>
      </c>
      <c r="C363" s="37" t="s">
        <v>109</v>
      </c>
      <c r="D363" s="36" t="n">
        <v>2016</v>
      </c>
      <c r="E363" s="36" t="n">
        <v>10</v>
      </c>
      <c r="F363" s="36" t="n">
        <v>5</v>
      </c>
      <c r="G363" s="36" t="n">
        <v>40</v>
      </c>
      <c r="H363" s="36" t="n">
        <v>67</v>
      </c>
    </row>
    <row r="364" customFormat="false" ht="15" hidden="false" customHeight="true" outlineLevel="0" collapsed="false">
      <c r="A364" s="36" t="s">
        <v>108</v>
      </c>
      <c r="B364" s="37" t="s">
        <v>63</v>
      </c>
      <c r="C364" s="37" t="s">
        <v>109</v>
      </c>
      <c r="D364" s="36" t="n">
        <v>2017</v>
      </c>
      <c r="E364" s="36" t="n">
        <v>10</v>
      </c>
      <c r="F364" s="36" t="n">
        <v>5</v>
      </c>
      <c r="G364" s="36" t="n">
        <v>40</v>
      </c>
      <c r="H364" s="36" t="n">
        <v>68</v>
      </c>
    </row>
    <row r="365" customFormat="false" ht="15" hidden="false" customHeight="true" outlineLevel="0" collapsed="false">
      <c r="A365" s="36" t="s">
        <v>108</v>
      </c>
      <c r="B365" s="37" t="s">
        <v>63</v>
      </c>
      <c r="C365" s="37" t="s">
        <v>109</v>
      </c>
      <c r="D365" s="36" t="n">
        <v>2018</v>
      </c>
      <c r="E365" s="36" t="n">
        <v>10</v>
      </c>
      <c r="F365" s="36" t="n">
        <v>5</v>
      </c>
      <c r="G365" s="36" t="n">
        <v>40</v>
      </c>
      <c r="H365" s="36" t="n">
        <v>73</v>
      </c>
    </row>
    <row r="366" customFormat="false" ht="15" hidden="false" customHeight="true" outlineLevel="0" collapsed="false">
      <c r="A366" s="36" t="s">
        <v>108</v>
      </c>
      <c r="B366" s="37" t="s">
        <v>63</v>
      </c>
      <c r="C366" s="37" t="s">
        <v>109</v>
      </c>
      <c r="D366" s="36" t="n">
        <v>2019</v>
      </c>
      <c r="E366" s="36" t="n">
        <v>10</v>
      </c>
      <c r="F366" s="36" t="n">
        <v>5</v>
      </c>
      <c r="G366" s="36" t="n">
        <v>40</v>
      </c>
      <c r="H366" s="36" t="n">
        <v>73</v>
      </c>
    </row>
    <row r="367" customFormat="false" ht="15" hidden="false" customHeight="true" outlineLevel="0" collapsed="false">
      <c r="A367" s="36" t="s">
        <v>108</v>
      </c>
      <c r="B367" s="37" t="s">
        <v>63</v>
      </c>
      <c r="C367" s="37" t="s">
        <v>109</v>
      </c>
      <c r="D367" s="36" t="n">
        <v>2020</v>
      </c>
      <c r="E367" s="36" t="n">
        <v>9</v>
      </c>
      <c r="F367" s="36" t="n">
        <v>4</v>
      </c>
      <c r="G367" s="36" t="n">
        <v>38</v>
      </c>
      <c r="H367" s="36" t="n">
        <v>70</v>
      </c>
    </row>
    <row r="368" customFormat="false" ht="15" hidden="false" customHeight="true" outlineLevel="0" collapsed="false">
      <c r="A368" s="36" t="s">
        <v>108</v>
      </c>
      <c r="B368" s="37" t="s">
        <v>63</v>
      </c>
      <c r="C368" s="37" t="s">
        <v>109</v>
      </c>
      <c r="D368" s="36" t="n">
        <v>2021</v>
      </c>
      <c r="E368" s="36" t="n">
        <v>12</v>
      </c>
      <c r="F368" s="36" t="n">
        <v>4</v>
      </c>
      <c r="G368" s="36" t="n">
        <v>40</v>
      </c>
      <c r="H368" s="36" t="n">
        <v>70</v>
      </c>
    </row>
    <row r="369" customFormat="false" ht="15" hidden="false" customHeight="true" outlineLevel="0" collapsed="false">
      <c r="A369" s="36" t="s">
        <v>108</v>
      </c>
      <c r="B369" s="37" t="s">
        <v>63</v>
      </c>
      <c r="C369" s="37" t="s">
        <v>109</v>
      </c>
      <c r="D369" s="36" t="n">
        <v>2022</v>
      </c>
      <c r="E369" s="36" t="n">
        <v>12</v>
      </c>
      <c r="F369" s="36" t="n">
        <v>4</v>
      </c>
      <c r="G369" s="36" t="n">
        <v>39</v>
      </c>
      <c r="H369" s="36" t="n">
        <v>72</v>
      </c>
    </row>
    <row r="370" customFormat="false" ht="15" hidden="false" customHeight="true" outlineLevel="0" collapsed="false">
      <c r="A370" s="36" t="s">
        <v>108</v>
      </c>
      <c r="B370" s="37" t="s">
        <v>63</v>
      </c>
      <c r="C370" s="37" t="s">
        <v>109</v>
      </c>
      <c r="D370" s="36" t="n">
        <v>2023</v>
      </c>
      <c r="E370" s="36" t="n">
        <v>12</v>
      </c>
      <c r="F370" s="36" t="n">
        <v>4</v>
      </c>
      <c r="G370" s="36" t="n">
        <v>40</v>
      </c>
      <c r="H370" s="36" t="n">
        <v>68</v>
      </c>
    </row>
    <row r="371" customFormat="false" ht="15" hidden="false" customHeight="true" outlineLevel="0" collapsed="false">
      <c r="A371" s="36" t="s">
        <v>108</v>
      </c>
      <c r="B371" s="37" t="s">
        <v>63</v>
      </c>
      <c r="C371" s="37" t="s">
        <v>109</v>
      </c>
      <c r="D371" s="36" t="n">
        <v>2024</v>
      </c>
      <c r="E371" s="36" t="n">
        <v>12</v>
      </c>
      <c r="F371" s="36" t="n">
        <v>4</v>
      </c>
      <c r="G371" s="36" t="n">
        <v>39</v>
      </c>
      <c r="H371" s="36" t="n">
        <v>66</v>
      </c>
    </row>
    <row r="372" customFormat="false" ht="15" hidden="false" customHeight="true" outlineLevel="0" collapsed="false">
      <c r="A372" s="36" t="s">
        <v>108</v>
      </c>
      <c r="B372" s="37" t="s">
        <v>63</v>
      </c>
      <c r="C372" s="37" t="s">
        <v>109</v>
      </c>
      <c r="D372" s="36" t="n">
        <v>2025</v>
      </c>
      <c r="E372" s="36" t="n">
        <v>12</v>
      </c>
      <c r="F372" s="36" t="n">
        <v>4</v>
      </c>
      <c r="G372" s="36" t="n">
        <v>39</v>
      </c>
      <c r="H372" s="36" t="n">
        <v>66</v>
      </c>
    </row>
    <row r="373" customFormat="false" ht="15" hidden="false" customHeight="true" outlineLevel="0" collapsed="false">
      <c r="A373" s="36" t="s">
        <v>110</v>
      </c>
      <c r="B373" s="37" t="s">
        <v>63</v>
      </c>
      <c r="C373" s="37" t="s">
        <v>111</v>
      </c>
      <c r="D373" s="36" t="n">
        <v>2010</v>
      </c>
      <c r="E373" s="36" t="n">
        <v>7</v>
      </c>
      <c r="F373" s="36" t="n">
        <v>2</v>
      </c>
      <c r="G373" s="36" t="n">
        <v>14</v>
      </c>
      <c r="H373" s="36" t="n">
        <v>24</v>
      </c>
    </row>
    <row r="374" customFormat="false" ht="15" hidden="false" customHeight="true" outlineLevel="0" collapsed="false">
      <c r="A374" s="36" t="s">
        <v>110</v>
      </c>
      <c r="B374" s="37" t="s">
        <v>63</v>
      </c>
      <c r="C374" s="37" t="s">
        <v>111</v>
      </c>
      <c r="D374" s="36" t="n">
        <v>2011</v>
      </c>
      <c r="E374" s="36" t="n">
        <v>7</v>
      </c>
      <c r="F374" s="36" t="n">
        <v>2</v>
      </c>
      <c r="G374" s="36" t="n">
        <v>14</v>
      </c>
      <c r="H374" s="36" t="n">
        <v>23</v>
      </c>
    </row>
    <row r="375" customFormat="false" ht="15" hidden="false" customHeight="true" outlineLevel="0" collapsed="false">
      <c r="A375" s="36" t="s">
        <v>110</v>
      </c>
      <c r="B375" s="37" t="s">
        <v>63</v>
      </c>
      <c r="C375" s="37" t="s">
        <v>111</v>
      </c>
      <c r="D375" s="36" t="n">
        <v>2012</v>
      </c>
      <c r="E375" s="36" t="n">
        <v>7</v>
      </c>
      <c r="F375" s="36" t="n">
        <v>2</v>
      </c>
      <c r="G375" s="36" t="n">
        <v>14</v>
      </c>
      <c r="H375" s="36" t="n">
        <v>25</v>
      </c>
    </row>
    <row r="376" customFormat="false" ht="15" hidden="false" customHeight="true" outlineLevel="0" collapsed="false">
      <c r="A376" s="36" t="s">
        <v>110</v>
      </c>
      <c r="B376" s="37" t="s">
        <v>63</v>
      </c>
      <c r="C376" s="37" t="s">
        <v>111</v>
      </c>
      <c r="D376" s="36" t="n">
        <v>2013</v>
      </c>
      <c r="E376" s="36" t="n">
        <v>7</v>
      </c>
      <c r="F376" s="36" t="n">
        <v>2</v>
      </c>
      <c r="G376" s="36" t="n">
        <v>16</v>
      </c>
      <c r="H376" s="36" t="n">
        <v>26</v>
      </c>
    </row>
    <row r="377" customFormat="false" ht="15" hidden="false" customHeight="true" outlineLevel="0" collapsed="false">
      <c r="A377" s="36" t="s">
        <v>110</v>
      </c>
      <c r="B377" s="37" t="s">
        <v>63</v>
      </c>
      <c r="C377" s="37" t="s">
        <v>111</v>
      </c>
      <c r="D377" s="36" t="n">
        <v>2014</v>
      </c>
      <c r="E377" s="36" t="n">
        <v>5</v>
      </c>
      <c r="F377" s="36" t="n">
        <v>2</v>
      </c>
      <c r="G377" s="36" t="n">
        <v>16</v>
      </c>
      <c r="H377" s="36" t="n">
        <v>28</v>
      </c>
    </row>
    <row r="378" customFormat="false" ht="15" hidden="false" customHeight="true" outlineLevel="0" collapsed="false">
      <c r="A378" s="36" t="s">
        <v>110</v>
      </c>
      <c r="B378" s="37" t="s">
        <v>63</v>
      </c>
      <c r="C378" s="37" t="s">
        <v>111</v>
      </c>
      <c r="D378" s="36" t="n">
        <v>2015</v>
      </c>
      <c r="E378" s="36" t="n">
        <v>5</v>
      </c>
      <c r="F378" s="36" t="n">
        <v>2</v>
      </c>
      <c r="G378" s="36" t="n">
        <v>17</v>
      </c>
      <c r="H378" s="36" t="n">
        <v>30</v>
      </c>
    </row>
    <row r="379" customFormat="false" ht="15" hidden="false" customHeight="true" outlineLevel="0" collapsed="false">
      <c r="A379" s="36" t="s">
        <v>110</v>
      </c>
      <c r="B379" s="37" t="s">
        <v>63</v>
      </c>
      <c r="C379" s="37" t="s">
        <v>111</v>
      </c>
      <c r="D379" s="36" t="n">
        <v>2016</v>
      </c>
      <c r="E379" s="36" t="n">
        <v>4</v>
      </c>
      <c r="F379" s="36" t="n">
        <v>2</v>
      </c>
      <c r="G379" s="36" t="n">
        <v>17</v>
      </c>
      <c r="H379" s="36" t="n">
        <v>30</v>
      </c>
    </row>
    <row r="380" customFormat="false" ht="15" hidden="false" customHeight="true" outlineLevel="0" collapsed="false">
      <c r="A380" s="36" t="s">
        <v>110</v>
      </c>
      <c r="B380" s="37" t="s">
        <v>63</v>
      </c>
      <c r="C380" s="37" t="s">
        <v>111</v>
      </c>
      <c r="D380" s="36" t="n">
        <v>2017</v>
      </c>
      <c r="E380" s="36" t="n">
        <v>4</v>
      </c>
      <c r="F380" s="36" t="n">
        <v>2</v>
      </c>
      <c r="G380" s="36" t="n">
        <v>19</v>
      </c>
      <c r="H380" s="36" t="n">
        <v>34</v>
      </c>
    </row>
    <row r="381" customFormat="false" ht="15" hidden="false" customHeight="true" outlineLevel="0" collapsed="false">
      <c r="A381" s="36" t="s">
        <v>110</v>
      </c>
      <c r="B381" s="37" t="s">
        <v>63</v>
      </c>
      <c r="C381" s="37" t="s">
        <v>111</v>
      </c>
      <c r="D381" s="36" t="n">
        <v>2018</v>
      </c>
      <c r="E381" s="36" t="n">
        <v>4</v>
      </c>
      <c r="F381" s="36" t="n">
        <v>2</v>
      </c>
      <c r="G381" s="36" t="n">
        <v>19</v>
      </c>
      <c r="H381" s="36" t="n">
        <v>32</v>
      </c>
    </row>
    <row r="382" customFormat="false" ht="15" hidden="false" customHeight="true" outlineLevel="0" collapsed="false">
      <c r="A382" s="36" t="s">
        <v>110</v>
      </c>
      <c r="B382" s="37" t="s">
        <v>63</v>
      </c>
      <c r="C382" s="37" t="s">
        <v>111</v>
      </c>
      <c r="D382" s="36" t="n">
        <v>2019</v>
      </c>
      <c r="E382" s="36" t="n">
        <v>4</v>
      </c>
      <c r="F382" s="36" t="n">
        <v>2</v>
      </c>
      <c r="G382" s="36" t="n">
        <v>19</v>
      </c>
      <c r="H382" s="36" t="n">
        <v>37</v>
      </c>
    </row>
    <row r="383" customFormat="false" ht="15" hidden="false" customHeight="true" outlineLevel="0" collapsed="false">
      <c r="A383" s="36" t="s">
        <v>110</v>
      </c>
      <c r="B383" s="37" t="s">
        <v>63</v>
      </c>
      <c r="C383" s="37" t="s">
        <v>111</v>
      </c>
      <c r="D383" s="36" t="n">
        <v>2020</v>
      </c>
      <c r="E383" s="36" t="n">
        <v>4</v>
      </c>
      <c r="F383" s="36" t="n">
        <v>2</v>
      </c>
      <c r="G383" s="36" t="n">
        <v>20</v>
      </c>
      <c r="H383" s="36" t="n">
        <v>39</v>
      </c>
    </row>
    <row r="384" customFormat="false" ht="15" hidden="false" customHeight="true" outlineLevel="0" collapsed="false">
      <c r="A384" s="36" t="s">
        <v>110</v>
      </c>
      <c r="B384" s="37" t="s">
        <v>63</v>
      </c>
      <c r="C384" s="37" t="s">
        <v>111</v>
      </c>
      <c r="D384" s="36" t="n">
        <v>2021</v>
      </c>
      <c r="E384" s="36" t="n">
        <v>5</v>
      </c>
      <c r="F384" s="36" t="n">
        <v>2</v>
      </c>
      <c r="G384" s="36" t="n">
        <v>21</v>
      </c>
      <c r="H384" s="36" t="n">
        <v>41</v>
      </c>
    </row>
    <row r="385" customFormat="false" ht="15" hidden="false" customHeight="true" outlineLevel="0" collapsed="false">
      <c r="A385" s="36" t="s">
        <v>110</v>
      </c>
      <c r="B385" s="37" t="s">
        <v>63</v>
      </c>
      <c r="C385" s="37" t="s">
        <v>111</v>
      </c>
      <c r="D385" s="36" t="n">
        <v>2022</v>
      </c>
      <c r="E385" s="36" t="n">
        <v>5</v>
      </c>
      <c r="F385" s="36" t="n">
        <v>2</v>
      </c>
      <c r="G385" s="36" t="n">
        <v>24</v>
      </c>
      <c r="H385" s="36" t="n">
        <v>44</v>
      </c>
    </row>
    <row r="386" customFormat="false" ht="15" hidden="false" customHeight="true" outlineLevel="0" collapsed="false">
      <c r="A386" s="36" t="s">
        <v>110</v>
      </c>
      <c r="B386" s="37" t="s">
        <v>63</v>
      </c>
      <c r="C386" s="37" t="s">
        <v>111</v>
      </c>
      <c r="D386" s="36" t="n">
        <v>2023</v>
      </c>
      <c r="E386" s="36" t="n">
        <v>5</v>
      </c>
      <c r="F386" s="36" t="n">
        <v>2</v>
      </c>
      <c r="G386" s="36" t="n">
        <v>22</v>
      </c>
      <c r="H386" s="36" t="n">
        <v>42</v>
      </c>
    </row>
    <row r="387" customFormat="false" ht="15" hidden="false" customHeight="true" outlineLevel="0" collapsed="false">
      <c r="A387" s="36" t="s">
        <v>110</v>
      </c>
      <c r="B387" s="37" t="s">
        <v>63</v>
      </c>
      <c r="C387" s="37" t="s">
        <v>111</v>
      </c>
      <c r="D387" s="36" t="n">
        <v>2024</v>
      </c>
      <c r="E387" s="36" t="n">
        <v>4</v>
      </c>
      <c r="F387" s="36" t="n">
        <v>2</v>
      </c>
      <c r="G387" s="36" t="n">
        <v>24</v>
      </c>
      <c r="H387" s="36" t="n">
        <v>43</v>
      </c>
    </row>
    <row r="388" customFormat="false" ht="15" hidden="false" customHeight="true" outlineLevel="0" collapsed="false">
      <c r="A388" s="36" t="s">
        <v>110</v>
      </c>
      <c r="B388" s="37" t="s">
        <v>63</v>
      </c>
      <c r="C388" s="37" t="s">
        <v>111</v>
      </c>
      <c r="D388" s="36" t="n">
        <v>2025</v>
      </c>
      <c r="E388" s="36" t="n">
        <v>4</v>
      </c>
      <c r="F388" s="36" t="n">
        <v>2</v>
      </c>
      <c r="G388" s="36" t="n">
        <v>24</v>
      </c>
      <c r="H388" s="36" t="n">
        <v>44</v>
      </c>
    </row>
    <row r="389" customFormat="false" ht="15" hidden="false" customHeight="true" outlineLevel="0" collapsed="false">
      <c r="A389" s="36" t="s">
        <v>112</v>
      </c>
      <c r="B389" s="37" t="s">
        <v>63</v>
      </c>
      <c r="C389" s="37" t="s">
        <v>113</v>
      </c>
      <c r="D389" s="36" t="n">
        <v>2010</v>
      </c>
      <c r="E389" s="36" t="n">
        <v>8</v>
      </c>
      <c r="F389" s="36" t="n">
        <v>3</v>
      </c>
      <c r="G389" s="36" t="n">
        <v>12</v>
      </c>
      <c r="H389" s="36" t="n">
        <v>21</v>
      </c>
    </row>
    <row r="390" customFormat="false" ht="15" hidden="false" customHeight="true" outlineLevel="0" collapsed="false">
      <c r="A390" s="36" t="s">
        <v>112</v>
      </c>
      <c r="B390" s="37" t="s">
        <v>63</v>
      </c>
      <c r="C390" s="37" t="s">
        <v>113</v>
      </c>
      <c r="D390" s="36" t="n">
        <v>2011</v>
      </c>
      <c r="E390" s="36" t="n">
        <v>8</v>
      </c>
      <c r="F390" s="36" t="n">
        <v>3</v>
      </c>
      <c r="G390" s="36" t="n">
        <v>12</v>
      </c>
      <c r="H390" s="36" t="n">
        <v>23</v>
      </c>
    </row>
    <row r="391" customFormat="false" ht="15" hidden="false" customHeight="true" outlineLevel="0" collapsed="false">
      <c r="A391" s="36" t="s">
        <v>112</v>
      </c>
      <c r="B391" s="37" t="s">
        <v>63</v>
      </c>
      <c r="C391" s="37" t="s">
        <v>113</v>
      </c>
      <c r="D391" s="36" t="n">
        <v>2012</v>
      </c>
      <c r="E391" s="36" t="n">
        <v>8</v>
      </c>
      <c r="F391" s="36" t="n">
        <v>3</v>
      </c>
      <c r="G391" s="36" t="n">
        <v>16</v>
      </c>
      <c r="H391" s="36" t="n">
        <v>27</v>
      </c>
    </row>
    <row r="392" customFormat="false" ht="15" hidden="false" customHeight="true" outlineLevel="0" collapsed="false">
      <c r="A392" s="36" t="s">
        <v>112</v>
      </c>
      <c r="B392" s="37" t="s">
        <v>63</v>
      </c>
      <c r="C392" s="37" t="s">
        <v>113</v>
      </c>
      <c r="D392" s="36" t="n">
        <v>2013</v>
      </c>
      <c r="E392" s="36" t="n">
        <v>7</v>
      </c>
      <c r="F392" s="36" t="n">
        <v>3</v>
      </c>
      <c r="G392" s="36" t="n">
        <v>16</v>
      </c>
      <c r="H392" s="36" t="n">
        <v>28</v>
      </c>
    </row>
    <row r="393" customFormat="false" ht="15" hidden="false" customHeight="true" outlineLevel="0" collapsed="false">
      <c r="A393" s="36" t="s">
        <v>112</v>
      </c>
      <c r="B393" s="37" t="s">
        <v>63</v>
      </c>
      <c r="C393" s="37" t="s">
        <v>113</v>
      </c>
      <c r="D393" s="36" t="n">
        <v>2014</v>
      </c>
      <c r="E393" s="36" t="n">
        <v>7</v>
      </c>
      <c r="F393" s="36" t="n">
        <v>3</v>
      </c>
      <c r="G393" s="36" t="n">
        <v>18</v>
      </c>
      <c r="H393" s="36" t="n">
        <v>33</v>
      </c>
    </row>
    <row r="394" customFormat="false" ht="15" hidden="false" customHeight="true" outlineLevel="0" collapsed="false">
      <c r="A394" s="36" t="s">
        <v>112</v>
      </c>
      <c r="B394" s="37" t="s">
        <v>63</v>
      </c>
      <c r="C394" s="37" t="s">
        <v>113</v>
      </c>
      <c r="D394" s="36" t="n">
        <v>2015</v>
      </c>
      <c r="E394" s="36" t="n">
        <v>7</v>
      </c>
      <c r="F394" s="36" t="n">
        <v>3</v>
      </c>
      <c r="G394" s="36" t="n">
        <v>17</v>
      </c>
      <c r="H394" s="36" t="n">
        <v>31</v>
      </c>
    </row>
    <row r="395" customFormat="false" ht="15" hidden="false" customHeight="true" outlineLevel="0" collapsed="false">
      <c r="A395" s="36" t="s">
        <v>112</v>
      </c>
      <c r="B395" s="37" t="s">
        <v>63</v>
      </c>
      <c r="C395" s="37" t="s">
        <v>113</v>
      </c>
      <c r="D395" s="36" t="n">
        <v>2016</v>
      </c>
      <c r="E395" s="36" t="n">
        <v>8</v>
      </c>
      <c r="F395" s="36" t="n">
        <v>3</v>
      </c>
      <c r="G395" s="36" t="n">
        <v>19</v>
      </c>
      <c r="H395" s="36" t="n">
        <v>33</v>
      </c>
    </row>
    <row r="396" customFormat="false" ht="15" hidden="false" customHeight="true" outlineLevel="0" collapsed="false">
      <c r="A396" s="36" t="s">
        <v>112</v>
      </c>
      <c r="B396" s="37" t="s">
        <v>63</v>
      </c>
      <c r="C396" s="37" t="s">
        <v>113</v>
      </c>
      <c r="D396" s="36" t="n">
        <v>2017</v>
      </c>
      <c r="E396" s="36" t="n">
        <v>6</v>
      </c>
      <c r="F396" s="36" t="n">
        <v>3</v>
      </c>
      <c r="G396" s="36" t="n">
        <v>18</v>
      </c>
      <c r="H396" s="36" t="n">
        <v>32</v>
      </c>
    </row>
    <row r="397" customFormat="false" ht="15" hidden="false" customHeight="true" outlineLevel="0" collapsed="false">
      <c r="A397" s="36" t="s">
        <v>112</v>
      </c>
      <c r="B397" s="37" t="s">
        <v>63</v>
      </c>
      <c r="C397" s="37" t="s">
        <v>113</v>
      </c>
      <c r="D397" s="36" t="n">
        <v>2018</v>
      </c>
      <c r="E397" s="36" t="n">
        <v>6</v>
      </c>
      <c r="F397" s="36" t="n">
        <v>3</v>
      </c>
      <c r="G397" s="36" t="n">
        <v>18</v>
      </c>
      <c r="H397" s="36" t="n">
        <v>32</v>
      </c>
    </row>
    <row r="398" customFormat="false" ht="15" hidden="false" customHeight="true" outlineLevel="0" collapsed="false">
      <c r="A398" s="36" t="s">
        <v>112</v>
      </c>
      <c r="B398" s="37" t="s">
        <v>63</v>
      </c>
      <c r="C398" s="37" t="s">
        <v>113</v>
      </c>
      <c r="D398" s="36" t="n">
        <v>2019</v>
      </c>
      <c r="E398" s="36" t="n">
        <v>5</v>
      </c>
      <c r="F398" s="36" t="n">
        <v>3</v>
      </c>
      <c r="G398" s="36" t="n">
        <v>18</v>
      </c>
      <c r="H398" s="36" t="n">
        <v>32</v>
      </c>
    </row>
    <row r="399" customFormat="false" ht="15" hidden="false" customHeight="true" outlineLevel="0" collapsed="false">
      <c r="A399" s="36" t="s">
        <v>112</v>
      </c>
      <c r="B399" s="37" t="s">
        <v>63</v>
      </c>
      <c r="C399" s="37" t="s">
        <v>113</v>
      </c>
      <c r="D399" s="36" t="n">
        <v>2020</v>
      </c>
      <c r="E399" s="36" t="n">
        <v>5</v>
      </c>
      <c r="F399" s="36" t="n">
        <v>3</v>
      </c>
      <c r="G399" s="36" t="n">
        <v>17</v>
      </c>
      <c r="H399" s="36" t="n">
        <v>33</v>
      </c>
    </row>
    <row r="400" customFormat="false" ht="15" hidden="false" customHeight="true" outlineLevel="0" collapsed="false">
      <c r="A400" s="36" t="s">
        <v>112</v>
      </c>
      <c r="B400" s="37" t="s">
        <v>63</v>
      </c>
      <c r="C400" s="37" t="s">
        <v>113</v>
      </c>
      <c r="D400" s="36" t="n">
        <v>2021</v>
      </c>
      <c r="E400" s="36" t="n">
        <v>5</v>
      </c>
      <c r="F400" s="36" t="n">
        <v>3</v>
      </c>
      <c r="G400" s="36" t="n">
        <v>17</v>
      </c>
      <c r="H400" s="36" t="n">
        <v>33</v>
      </c>
    </row>
    <row r="401" customFormat="false" ht="15" hidden="false" customHeight="true" outlineLevel="0" collapsed="false">
      <c r="A401" s="36" t="s">
        <v>112</v>
      </c>
      <c r="B401" s="37" t="s">
        <v>63</v>
      </c>
      <c r="C401" s="37" t="s">
        <v>113</v>
      </c>
      <c r="D401" s="36" t="n">
        <v>2022</v>
      </c>
      <c r="E401" s="36" t="n">
        <v>5</v>
      </c>
      <c r="F401" s="36" t="n">
        <v>3</v>
      </c>
      <c r="G401" s="36" t="n">
        <v>17</v>
      </c>
      <c r="H401" s="36" t="n">
        <v>34</v>
      </c>
    </row>
    <row r="402" customFormat="false" ht="15" hidden="false" customHeight="true" outlineLevel="0" collapsed="false">
      <c r="A402" s="36" t="s">
        <v>112</v>
      </c>
      <c r="B402" s="37" t="s">
        <v>63</v>
      </c>
      <c r="C402" s="37" t="s">
        <v>113</v>
      </c>
      <c r="D402" s="36" t="n">
        <v>2023</v>
      </c>
      <c r="E402" s="36" t="n">
        <v>5</v>
      </c>
      <c r="F402" s="36" t="n">
        <v>3</v>
      </c>
      <c r="G402" s="36" t="n">
        <v>18</v>
      </c>
      <c r="H402" s="36" t="n">
        <v>35</v>
      </c>
    </row>
    <row r="403" customFormat="false" ht="15" hidden="false" customHeight="true" outlineLevel="0" collapsed="false">
      <c r="A403" s="36" t="s">
        <v>112</v>
      </c>
      <c r="B403" s="37" t="s">
        <v>63</v>
      </c>
      <c r="C403" s="37" t="s">
        <v>113</v>
      </c>
      <c r="D403" s="36" t="n">
        <v>2024</v>
      </c>
      <c r="E403" s="36" t="n">
        <v>5</v>
      </c>
      <c r="F403" s="36" t="n">
        <v>3</v>
      </c>
      <c r="G403" s="36" t="n">
        <v>18</v>
      </c>
      <c r="H403" s="36" t="n">
        <v>36</v>
      </c>
    </row>
    <row r="404" customFormat="false" ht="15" hidden="false" customHeight="true" outlineLevel="0" collapsed="false">
      <c r="A404" s="36" t="s">
        <v>112</v>
      </c>
      <c r="B404" s="37" t="s">
        <v>63</v>
      </c>
      <c r="C404" s="37" t="s">
        <v>113</v>
      </c>
      <c r="D404" s="36" t="n">
        <v>2025</v>
      </c>
      <c r="E404" s="36" t="n">
        <v>5</v>
      </c>
      <c r="F404" s="36" t="n">
        <v>3</v>
      </c>
      <c r="G404" s="36" t="n">
        <v>20</v>
      </c>
      <c r="H404" s="36" t="n">
        <v>38</v>
      </c>
    </row>
    <row r="405" customFormat="false" ht="15" hidden="false" customHeight="true" outlineLevel="0" collapsed="false">
      <c r="A405" s="36" t="s">
        <v>114</v>
      </c>
      <c r="B405" s="37" t="s">
        <v>115</v>
      </c>
      <c r="C405" s="37" t="s">
        <v>67</v>
      </c>
      <c r="D405" s="36" t="n">
        <v>2010</v>
      </c>
      <c r="E405" s="36" t="n">
        <v>3</v>
      </c>
      <c r="F405" s="36" t="n">
        <v>1</v>
      </c>
      <c r="G405" s="36" t="n">
        <v>2</v>
      </c>
      <c r="H405" s="36" t="n">
        <v>5</v>
      </c>
    </row>
    <row r="406" customFormat="false" ht="15" hidden="false" customHeight="true" outlineLevel="0" collapsed="false">
      <c r="A406" s="36" t="s">
        <v>114</v>
      </c>
      <c r="B406" s="37" t="s">
        <v>115</v>
      </c>
      <c r="C406" s="37" t="s">
        <v>67</v>
      </c>
      <c r="D406" s="36" t="n">
        <v>2011</v>
      </c>
      <c r="E406" s="36" t="n">
        <v>3</v>
      </c>
      <c r="F406" s="36" t="n">
        <v>1</v>
      </c>
      <c r="G406" s="36" t="n">
        <v>3</v>
      </c>
      <c r="H406" s="36" t="n">
        <v>8</v>
      </c>
    </row>
    <row r="407" customFormat="false" ht="15" hidden="false" customHeight="true" outlineLevel="0" collapsed="false">
      <c r="A407" s="36" t="s">
        <v>114</v>
      </c>
      <c r="B407" s="37" t="s">
        <v>115</v>
      </c>
      <c r="C407" s="37" t="s">
        <v>67</v>
      </c>
      <c r="D407" s="36" t="n">
        <v>2012</v>
      </c>
      <c r="E407" s="36" t="n">
        <v>3</v>
      </c>
      <c r="F407" s="36" t="n">
        <v>1</v>
      </c>
      <c r="G407" s="36" t="n">
        <v>3</v>
      </c>
      <c r="H407" s="36" t="n">
        <v>8</v>
      </c>
    </row>
    <row r="408" customFormat="false" ht="15" hidden="false" customHeight="true" outlineLevel="0" collapsed="false">
      <c r="A408" s="36" t="s">
        <v>114</v>
      </c>
      <c r="B408" s="37" t="s">
        <v>115</v>
      </c>
      <c r="C408" s="37" t="s">
        <v>67</v>
      </c>
      <c r="D408" s="36" t="n">
        <v>2013</v>
      </c>
      <c r="E408" s="36" t="n">
        <v>4</v>
      </c>
      <c r="F408" s="36" t="n">
        <v>1</v>
      </c>
      <c r="G408" s="36" t="n">
        <v>3</v>
      </c>
      <c r="H408" s="36" t="n">
        <v>11</v>
      </c>
    </row>
    <row r="409" customFormat="false" ht="15" hidden="false" customHeight="true" outlineLevel="0" collapsed="false">
      <c r="A409" s="36" t="s">
        <v>114</v>
      </c>
      <c r="B409" s="37" t="s">
        <v>115</v>
      </c>
      <c r="C409" s="37" t="s">
        <v>67</v>
      </c>
      <c r="D409" s="36" t="n">
        <v>2014</v>
      </c>
      <c r="E409" s="36" t="n">
        <v>4</v>
      </c>
      <c r="F409" s="36" t="n">
        <v>1</v>
      </c>
      <c r="G409" s="36" t="n">
        <v>3</v>
      </c>
      <c r="H409" s="36" t="n">
        <v>10</v>
      </c>
    </row>
    <row r="410" customFormat="false" ht="15" hidden="false" customHeight="true" outlineLevel="0" collapsed="false">
      <c r="A410" s="36" t="s">
        <v>114</v>
      </c>
      <c r="B410" s="37" t="s">
        <v>115</v>
      </c>
      <c r="C410" s="37" t="s">
        <v>67</v>
      </c>
      <c r="D410" s="36" t="n">
        <v>2015</v>
      </c>
      <c r="E410" s="36" t="n">
        <v>3</v>
      </c>
      <c r="F410" s="36" t="n">
        <v>1</v>
      </c>
      <c r="G410" s="36" t="n">
        <v>2</v>
      </c>
      <c r="H410" s="36" t="n">
        <v>9</v>
      </c>
    </row>
    <row r="411" customFormat="false" ht="15" hidden="false" customHeight="true" outlineLevel="0" collapsed="false">
      <c r="A411" s="36" t="s">
        <v>114</v>
      </c>
      <c r="B411" s="37" t="s">
        <v>115</v>
      </c>
      <c r="C411" s="37" t="s">
        <v>67</v>
      </c>
      <c r="D411" s="36" t="n">
        <v>2016</v>
      </c>
      <c r="E411" s="36" t="n">
        <v>4</v>
      </c>
      <c r="F411" s="36" t="n">
        <v>1</v>
      </c>
      <c r="G411" s="36" t="n">
        <v>4</v>
      </c>
      <c r="H411" s="36" t="n">
        <v>11</v>
      </c>
    </row>
    <row r="412" customFormat="false" ht="15" hidden="false" customHeight="true" outlineLevel="0" collapsed="false">
      <c r="A412" s="36" t="s">
        <v>114</v>
      </c>
      <c r="B412" s="37" t="s">
        <v>115</v>
      </c>
      <c r="C412" s="37" t="s">
        <v>67</v>
      </c>
      <c r="D412" s="36" t="n">
        <v>2017</v>
      </c>
      <c r="E412" s="36" t="n">
        <v>4</v>
      </c>
      <c r="F412" s="36" t="n">
        <v>1</v>
      </c>
      <c r="G412" s="36" t="n">
        <v>4</v>
      </c>
      <c r="H412" s="36" t="n">
        <v>10</v>
      </c>
    </row>
    <row r="413" customFormat="false" ht="15" hidden="false" customHeight="true" outlineLevel="0" collapsed="false">
      <c r="A413" s="36" t="s">
        <v>114</v>
      </c>
      <c r="B413" s="37" t="s">
        <v>115</v>
      </c>
      <c r="C413" s="37" t="s">
        <v>67</v>
      </c>
      <c r="D413" s="36" t="n">
        <v>2018</v>
      </c>
      <c r="E413" s="36" t="n">
        <v>3</v>
      </c>
      <c r="F413" s="36" t="n">
        <v>1</v>
      </c>
      <c r="G413" s="36" t="n">
        <v>4</v>
      </c>
      <c r="H413" s="36" t="n">
        <v>9</v>
      </c>
    </row>
    <row r="414" customFormat="false" ht="15" hidden="false" customHeight="true" outlineLevel="0" collapsed="false">
      <c r="A414" s="36" t="s">
        <v>114</v>
      </c>
      <c r="B414" s="37" t="s">
        <v>115</v>
      </c>
      <c r="C414" s="37" t="s">
        <v>67</v>
      </c>
      <c r="D414" s="36" t="n">
        <v>2019</v>
      </c>
      <c r="E414" s="36" t="n">
        <v>2</v>
      </c>
      <c r="F414" s="36" t="n">
        <v>1</v>
      </c>
      <c r="G414" s="36" t="n">
        <v>3</v>
      </c>
      <c r="H414" s="36" t="n">
        <v>8</v>
      </c>
    </row>
    <row r="415" customFormat="false" ht="15" hidden="false" customHeight="true" outlineLevel="0" collapsed="false">
      <c r="A415" s="36" t="s">
        <v>114</v>
      </c>
      <c r="B415" s="37" t="s">
        <v>115</v>
      </c>
      <c r="C415" s="37" t="s">
        <v>67</v>
      </c>
      <c r="D415" s="36" t="n">
        <v>2020</v>
      </c>
      <c r="E415" s="36" t="n">
        <v>3</v>
      </c>
      <c r="F415" s="36" t="n">
        <v>1</v>
      </c>
      <c r="G415" s="36" t="n">
        <v>4</v>
      </c>
      <c r="H415" s="36" t="n">
        <v>8</v>
      </c>
    </row>
    <row r="416" customFormat="false" ht="15" hidden="false" customHeight="true" outlineLevel="0" collapsed="false">
      <c r="A416" s="36" t="s">
        <v>114</v>
      </c>
      <c r="B416" s="37" t="s">
        <v>115</v>
      </c>
      <c r="C416" s="37" t="s">
        <v>67</v>
      </c>
      <c r="D416" s="36" t="n">
        <v>2021</v>
      </c>
      <c r="E416" s="36" t="n">
        <v>3</v>
      </c>
      <c r="F416" s="36" t="n">
        <v>1</v>
      </c>
      <c r="G416" s="36" t="n">
        <v>4</v>
      </c>
      <c r="H416" s="36" t="n">
        <v>8</v>
      </c>
    </row>
    <row r="417" customFormat="false" ht="15" hidden="false" customHeight="true" outlineLevel="0" collapsed="false">
      <c r="A417" s="36" t="s">
        <v>114</v>
      </c>
      <c r="B417" s="37" t="s">
        <v>115</v>
      </c>
      <c r="C417" s="37" t="s">
        <v>67</v>
      </c>
      <c r="D417" s="36" t="n">
        <v>2022</v>
      </c>
      <c r="E417" s="36" t="n">
        <v>3</v>
      </c>
      <c r="F417" s="36" t="n">
        <v>1</v>
      </c>
      <c r="G417" s="36" t="n">
        <v>4</v>
      </c>
      <c r="H417" s="36" t="n">
        <v>8</v>
      </c>
    </row>
    <row r="418" customFormat="false" ht="15" hidden="false" customHeight="true" outlineLevel="0" collapsed="false">
      <c r="A418" s="36" t="s">
        <v>114</v>
      </c>
      <c r="B418" s="37" t="s">
        <v>115</v>
      </c>
      <c r="C418" s="37" t="s">
        <v>67</v>
      </c>
      <c r="D418" s="36" t="n">
        <v>2023</v>
      </c>
      <c r="E418" s="36" t="n">
        <v>3</v>
      </c>
      <c r="F418" s="36" t="n">
        <v>1</v>
      </c>
      <c r="G418" s="36" t="n">
        <v>4</v>
      </c>
      <c r="H418" s="36" t="n">
        <v>8</v>
      </c>
    </row>
    <row r="419" customFormat="false" ht="15" hidden="false" customHeight="true" outlineLevel="0" collapsed="false">
      <c r="A419" s="36" t="s">
        <v>114</v>
      </c>
      <c r="B419" s="37" t="s">
        <v>115</v>
      </c>
      <c r="C419" s="37" t="s">
        <v>67</v>
      </c>
      <c r="D419" s="36" t="n">
        <v>2024</v>
      </c>
      <c r="E419" s="36" t="n">
        <v>3</v>
      </c>
      <c r="F419" s="36" t="n">
        <v>1</v>
      </c>
      <c r="G419" s="36" t="n">
        <v>3</v>
      </c>
      <c r="H419" s="36" t="n">
        <v>7</v>
      </c>
    </row>
    <row r="420" customFormat="false" ht="15" hidden="false" customHeight="true" outlineLevel="0" collapsed="false">
      <c r="A420" s="36" t="s">
        <v>114</v>
      </c>
      <c r="B420" s="37" t="s">
        <v>115</v>
      </c>
      <c r="C420" s="37" t="s">
        <v>67</v>
      </c>
      <c r="D420" s="36" t="n">
        <v>2025</v>
      </c>
      <c r="E420" s="36" t="n">
        <v>3</v>
      </c>
      <c r="F420" s="36" t="n">
        <v>1</v>
      </c>
      <c r="G420" s="36" t="n">
        <v>3</v>
      </c>
      <c r="H420" s="36" t="n">
        <v>7</v>
      </c>
    </row>
    <row r="421" customFormat="false" ht="15" hidden="false" customHeight="true" outlineLevel="0" collapsed="false">
      <c r="A421" s="36" t="s">
        <v>116</v>
      </c>
      <c r="B421" s="37" t="s">
        <v>115</v>
      </c>
      <c r="C421" s="37" t="s">
        <v>117</v>
      </c>
      <c r="D421" s="36" t="n">
        <v>2010</v>
      </c>
      <c r="E421" s="36" t="n">
        <v>4</v>
      </c>
      <c r="F421" s="36" t="n">
        <v>4</v>
      </c>
      <c r="G421" s="36" t="n">
        <v>5</v>
      </c>
      <c r="H421" s="36" t="n">
        <v>8</v>
      </c>
    </row>
    <row r="422" customFormat="false" ht="15" hidden="false" customHeight="true" outlineLevel="0" collapsed="false">
      <c r="A422" s="36" t="s">
        <v>116</v>
      </c>
      <c r="B422" s="37" t="s">
        <v>115</v>
      </c>
      <c r="C422" s="37" t="s">
        <v>117</v>
      </c>
      <c r="D422" s="36" t="n">
        <v>2011</v>
      </c>
      <c r="E422" s="36" t="n">
        <v>4</v>
      </c>
      <c r="F422" s="36" t="n">
        <v>4</v>
      </c>
      <c r="G422" s="36" t="n">
        <v>5</v>
      </c>
      <c r="H422" s="36" t="n">
        <v>8</v>
      </c>
    </row>
    <row r="423" customFormat="false" ht="15" hidden="false" customHeight="true" outlineLevel="0" collapsed="false">
      <c r="A423" s="36" t="s">
        <v>116</v>
      </c>
      <c r="B423" s="37" t="s">
        <v>115</v>
      </c>
      <c r="C423" s="37" t="s">
        <v>117</v>
      </c>
      <c r="D423" s="36" t="n">
        <v>2012</v>
      </c>
      <c r="E423" s="36" t="n">
        <v>4</v>
      </c>
      <c r="F423" s="36" t="n">
        <v>4</v>
      </c>
      <c r="G423" s="36" t="n">
        <v>5</v>
      </c>
      <c r="H423" s="36" t="n">
        <v>10</v>
      </c>
    </row>
    <row r="424" customFormat="false" ht="15" hidden="false" customHeight="true" outlineLevel="0" collapsed="false">
      <c r="A424" s="36" t="s">
        <v>116</v>
      </c>
      <c r="B424" s="37" t="s">
        <v>115</v>
      </c>
      <c r="C424" s="37" t="s">
        <v>117</v>
      </c>
      <c r="D424" s="36" t="n">
        <v>2013</v>
      </c>
      <c r="E424" s="36" t="n">
        <v>4</v>
      </c>
      <c r="F424" s="36" t="n">
        <v>4</v>
      </c>
      <c r="G424" s="36" t="n">
        <v>5</v>
      </c>
      <c r="H424" s="36" t="n">
        <v>10</v>
      </c>
    </row>
    <row r="425" customFormat="false" ht="15" hidden="false" customHeight="true" outlineLevel="0" collapsed="false">
      <c r="A425" s="36" t="s">
        <v>116</v>
      </c>
      <c r="B425" s="37" t="s">
        <v>115</v>
      </c>
      <c r="C425" s="37" t="s">
        <v>117</v>
      </c>
      <c r="D425" s="36" t="n">
        <v>2014</v>
      </c>
      <c r="E425" s="36" t="n">
        <v>4</v>
      </c>
      <c r="F425" s="36" t="n">
        <v>4</v>
      </c>
      <c r="G425" s="36" t="n">
        <v>5</v>
      </c>
      <c r="H425" s="36" t="n">
        <v>12</v>
      </c>
    </row>
    <row r="426" customFormat="false" ht="15" hidden="false" customHeight="true" outlineLevel="0" collapsed="false">
      <c r="A426" s="36" t="s">
        <v>116</v>
      </c>
      <c r="B426" s="37" t="s">
        <v>115</v>
      </c>
      <c r="C426" s="37" t="s">
        <v>117</v>
      </c>
      <c r="D426" s="36" t="n">
        <v>2015</v>
      </c>
      <c r="E426" s="36" t="n">
        <v>4</v>
      </c>
      <c r="F426" s="36" t="n">
        <v>4</v>
      </c>
      <c r="G426" s="36" t="n">
        <v>6</v>
      </c>
      <c r="H426" s="36" t="n">
        <v>13</v>
      </c>
    </row>
    <row r="427" customFormat="false" ht="15" hidden="false" customHeight="true" outlineLevel="0" collapsed="false">
      <c r="A427" s="36" t="s">
        <v>116</v>
      </c>
      <c r="B427" s="37" t="s">
        <v>115</v>
      </c>
      <c r="C427" s="37" t="s">
        <v>117</v>
      </c>
      <c r="D427" s="36" t="n">
        <v>2016</v>
      </c>
      <c r="E427" s="36" t="n">
        <v>4</v>
      </c>
      <c r="F427" s="36" t="n">
        <v>4</v>
      </c>
      <c r="G427" s="36" t="n">
        <v>6</v>
      </c>
      <c r="H427" s="36" t="n">
        <v>13</v>
      </c>
    </row>
    <row r="428" customFormat="false" ht="15" hidden="false" customHeight="true" outlineLevel="0" collapsed="false">
      <c r="A428" s="36" t="s">
        <v>116</v>
      </c>
      <c r="B428" s="37" t="s">
        <v>115</v>
      </c>
      <c r="C428" s="37" t="s">
        <v>117</v>
      </c>
      <c r="D428" s="36" t="n">
        <v>2017</v>
      </c>
      <c r="E428" s="36" t="n">
        <v>4</v>
      </c>
      <c r="F428" s="36" t="n">
        <v>4</v>
      </c>
      <c r="G428" s="36" t="n">
        <v>6</v>
      </c>
      <c r="H428" s="36" t="n">
        <v>13</v>
      </c>
    </row>
    <row r="429" customFormat="false" ht="15" hidden="false" customHeight="true" outlineLevel="0" collapsed="false">
      <c r="A429" s="36" t="s">
        <v>116</v>
      </c>
      <c r="B429" s="37" t="s">
        <v>115</v>
      </c>
      <c r="C429" s="37" t="s">
        <v>117</v>
      </c>
      <c r="D429" s="36" t="n">
        <v>2018</v>
      </c>
      <c r="E429" s="36" t="n">
        <v>4</v>
      </c>
      <c r="F429" s="36" t="n">
        <v>4</v>
      </c>
      <c r="G429" s="36" t="n">
        <v>7</v>
      </c>
      <c r="H429" s="36" t="n">
        <v>14</v>
      </c>
    </row>
    <row r="430" customFormat="false" ht="15" hidden="false" customHeight="true" outlineLevel="0" collapsed="false">
      <c r="A430" s="36" t="s">
        <v>116</v>
      </c>
      <c r="B430" s="37" t="s">
        <v>115</v>
      </c>
      <c r="C430" s="37" t="s">
        <v>117</v>
      </c>
      <c r="D430" s="36" t="n">
        <v>2019</v>
      </c>
      <c r="E430" s="36" t="n">
        <v>4</v>
      </c>
      <c r="F430" s="36" t="n">
        <v>4</v>
      </c>
      <c r="G430" s="36" t="n">
        <v>8</v>
      </c>
      <c r="H430" s="36" t="n">
        <v>15</v>
      </c>
    </row>
    <row r="431" customFormat="false" ht="15" hidden="false" customHeight="true" outlineLevel="0" collapsed="false">
      <c r="A431" s="36" t="s">
        <v>116</v>
      </c>
      <c r="B431" s="37" t="s">
        <v>115</v>
      </c>
      <c r="C431" s="37" t="s">
        <v>117</v>
      </c>
      <c r="D431" s="36" t="n">
        <v>2020</v>
      </c>
      <c r="E431" s="36" t="n">
        <v>4</v>
      </c>
      <c r="F431" s="36" t="n">
        <v>4</v>
      </c>
      <c r="G431" s="36" t="n">
        <v>8</v>
      </c>
      <c r="H431" s="36" t="n">
        <v>15</v>
      </c>
    </row>
    <row r="432" customFormat="false" ht="15" hidden="false" customHeight="true" outlineLevel="0" collapsed="false">
      <c r="A432" s="36" t="s">
        <v>116</v>
      </c>
      <c r="B432" s="37" t="s">
        <v>115</v>
      </c>
      <c r="C432" s="37" t="s">
        <v>117</v>
      </c>
      <c r="D432" s="36" t="n">
        <v>2021</v>
      </c>
      <c r="E432" s="36" t="n">
        <v>4</v>
      </c>
      <c r="F432" s="36" t="n">
        <v>4</v>
      </c>
      <c r="G432" s="36" t="n">
        <v>8</v>
      </c>
      <c r="H432" s="36" t="n">
        <v>16</v>
      </c>
    </row>
    <row r="433" customFormat="false" ht="15" hidden="false" customHeight="true" outlineLevel="0" collapsed="false">
      <c r="A433" s="36" t="s">
        <v>116</v>
      </c>
      <c r="B433" s="37" t="s">
        <v>115</v>
      </c>
      <c r="C433" s="37" t="s">
        <v>117</v>
      </c>
      <c r="D433" s="36" t="n">
        <v>2022</v>
      </c>
      <c r="E433" s="36" t="n">
        <v>4</v>
      </c>
      <c r="F433" s="36" t="n">
        <v>4</v>
      </c>
      <c r="G433" s="36" t="n">
        <v>7</v>
      </c>
      <c r="H433" s="36" t="n">
        <v>15</v>
      </c>
    </row>
    <row r="434" customFormat="false" ht="15" hidden="false" customHeight="true" outlineLevel="0" collapsed="false">
      <c r="A434" s="36" t="s">
        <v>116</v>
      </c>
      <c r="B434" s="37" t="s">
        <v>115</v>
      </c>
      <c r="C434" s="37" t="s">
        <v>117</v>
      </c>
      <c r="D434" s="36" t="n">
        <v>2023</v>
      </c>
      <c r="E434" s="36" t="n">
        <v>4</v>
      </c>
      <c r="F434" s="36" t="n">
        <v>4</v>
      </c>
      <c r="G434" s="36" t="n">
        <v>7</v>
      </c>
      <c r="H434" s="36" t="n">
        <v>15</v>
      </c>
    </row>
    <row r="435" customFormat="false" ht="15" hidden="false" customHeight="true" outlineLevel="0" collapsed="false">
      <c r="A435" s="36" t="s">
        <v>116</v>
      </c>
      <c r="B435" s="37" t="s">
        <v>115</v>
      </c>
      <c r="C435" s="37" t="s">
        <v>117</v>
      </c>
      <c r="D435" s="36" t="n">
        <v>2024</v>
      </c>
      <c r="E435" s="36" t="n">
        <v>4</v>
      </c>
      <c r="F435" s="36" t="n">
        <v>4</v>
      </c>
      <c r="G435" s="36" t="n">
        <v>7</v>
      </c>
      <c r="H435" s="36" t="n">
        <v>15</v>
      </c>
    </row>
    <row r="436" customFormat="false" ht="15" hidden="false" customHeight="true" outlineLevel="0" collapsed="false">
      <c r="A436" s="36" t="s">
        <v>116</v>
      </c>
      <c r="B436" s="37" t="s">
        <v>115</v>
      </c>
      <c r="C436" s="37" t="s">
        <v>117</v>
      </c>
      <c r="D436" s="36" t="n">
        <v>2025</v>
      </c>
      <c r="E436" s="36" t="n">
        <v>4</v>
      </c>
      <c r="F436" s="36" t="n">
        <v>4</v>
      </c>
      <c r="G436" s="36" t="n">
        <v>7</v>
      </c>
      <c r="H436" s="36" t="n">
        <v>14</v>
      </c>
    </row>
    <row r="437" customFormat="false" ht="15" hidden="false" customHeight="true" outlineLevel="0" collapsed="false">
      <c r="A437" s="36" t="s">
        <v>118</v>
      </c>
      <c r="B437" s="37" t="s">
        <v>115</v>
      </c>
      <c r="C437" s="37" t="s">
        <v>119</v>
      </c>
      <c r="D437" s="36" t="n">
        <v>2010</v>
      </c>
      <c r="E437" s="36" t="n">
        <v>5</v>
      </c>
      <c r="F437" s="36" t="n">
        <v>3</v>
      </c>
      <c r="G437" s="36" t="n">
        <v>6</v>
      </c>
      <c r="H437" s="36" t="n">
        <v>12</v>
      </c>
    </row>
    <row r="438" customFormat="false" ht="15" hidden="false" customHeight="true" outlineLevel="0" collapsed="false">
      <c r="A438" s="36" t="s">
        <v>118</v>
      </c>
      <c r="B438" s="37" t="s">
        <v>115</v>
      </c>
      <c r="C438" s="37" t="s">
        <v>119</v>
      </c>
      <c r="D438" s="36" t="n">
        <v>2011</v>
      </c>
      <c r="E438" s="36" t="n">
        <v>5</v>
      </c>
      <c r="F438" s="36" t="n">
        <v>3</v>
      </c>
      <c r="G438" s="36" t="n">
        <v>6</v>
      </c>
      <c r="H438" s="36" t="n">
        <v>12</v>
      </c>
    </row>
    <row r="439" customFormat="false" ht="15" hidden="false" customHeight="true" outlineLevel="0" collapsed="false">
      <c r="A439" s="36" t="s">
        <v>118</v>
      </c>
      <c r="B439" s="37" t="s">
        <v>115</v>
      </c>
      <c r="C439" s="37" t="s">
        <v>119</v>
      </c>
      <c r="D439" s="36" t="n">
        <v>2012</v>
      </c>
      <c r="E439" s="36" t="n">
        <v>5</v>
      </c>
      <c r="F439" s="36" t="n">
        <v>3</v>
      </c>
      <c r="G439" s="36" t="n">
        <v>7</v>
      </c>
      <c r="H439" s="36" t="n">
        <v>13</v>
      </c>
    </row>
    <row r="440" customFormat="false" ht="15" hidden="false" customHeight="true" outlineLevel="0" collapsed="false">
      <c r="A440" s="36" t="s">
        <v>118</v>
      </c>
      <c r="B440" s="37" t="s">
        <v>115</v>
      </c>
      <c r="C440" s="37" t="s">
        <v>119</v>
      </c>
      <c r="D440" s="36" t="n">
        <v>2013</v>
      </c>
      <c r="E440" s="36" t="n">
        <v>5</v>
      </c>
      <c r="F440" s="36" t="n">
        <v>3</v>
      </c>
      <c r="G440" s="36" t="n">
        <v>7</v>
      </c>
      <c r="H440" s="36" t="n">
        <v>13</v>
      </c>
    </row>
    <row r="441" customFormat="false" ht="15" hidden="false" customHeight="true" outlineLevel="0" collapsed="false">
      <c r="A441" s="36" t="s">
        <v>118</v>
      </c>
      <c r="B441" s="37" t="s">
        <v>115</v>
      </c>
      <c r="C441" s="37" t="s">
        <v>119</v>
      </c>
      <c r="D441" s="36" t="n">
        <v>2014</v>
      </c>
      <c r="E441" s="36" t="n">
        <v>6</v>
      </c>
      <c r="F441" s="36" t="n">
        <v>3</v>
      </c>
      <c r="G441" s="36" t="n">
        <v>8</v>
      </c>
      <c r="H441" s="36" t="n">
        <v>14</v>
      </c>
    </row>
    <row r="442" customFormat="false" ht="15" hidden="false" customHeight="true" outlineLevel="0" collapsed="false">
      <c r="A442" s="36" t="s">
        <v>118</v>
      </c>
      <c r="B442" s="37" t="s">
        <v>115</v>
      </c>
      <c r="C442" s="37" t="s">
        <v>119</v>
      </c>
      <c r="D442" s="36" t="n">
        <v>2015</v>
      </c>
      <c r="E442" s="36" t="n">
        <v>6</v>
      </c>
      <c r="F442" s="36" t="n">
        <v>3</v>
      </c>
      <c r="G442" s="36" t="n">
        <v>9</v>
      </c>
      <c r="H442" s="36" t="n">
        <v>16</v>
      </c>
    </row>
    <row r="443" customFormat="false" ht="15" hidden="false" customHeight="true" outlineLevel="0" collapsed="false">
      <c r="A443" s="36" t="s">
        <v>118</v>
      </c>
      <c r="B443" s="37" t="s">
        <v>115</v>
      </c>
      <c r="C443" s="37" t="s">
        <v>119</v>
      </c>
      <c r="D443" s="36" t="n">
        <v>2016</v>
      </c>
      <c r="E443" s="36" t="n">
        <v>6</v>
      </c>
      <c r="F443" s="36" t="n">
        <v>3</v>
      </c>
      <c r="G443" s="36" t="n">
        <v>9</v>
      </c>
      <c r="H443" s="36" t="n">
        <v>16</v>
      </c>
    </row>
    <row r="444" customFormat="false" ht="15" hidden="false" customHeight="true" outlineLevel="0" collapsed="false">
      <c r="A444" s="36" t="s">
        <v>118</v>
      </c>
      <c r="B444" s="37" t="s">
        <v>115</v>
      </c>
      <c r="C444" s="37" t="s">
        <v>119</v>
      </c>
      <c r="D444" s="36" t="n">
        <v>2017</v>
      </c>
      <c r="E444" s="36" t="n">
        <v>5</v>
      </c>
      <c r="F444" s="36" t="n">
        <v>3</v>
      </c>
      <c r="G444" s="36" t="n">
        <v>8</v>
      </c>
      <c r="H444" s="36" t="n">
        <v>15</v>
      </c>
    </row>
    <row r="445" customFormat="false" ht="15" hidden="false" customHeight="true" outlineLevel="0" collapsed="false">
      <c r="A445" s="36" t="s">
        <v>118</v>
      </c>
      <c r="B445" s="37" t="s">
        <v>115</v>
      </c>
      <c r="C445" s="37" t="s">
        <v>119</v>
      </c>
      <c r="D445" s="36" t="n">
        <v>2018</v>
      </c>
      <c r="E445" s="36" t="n">
        <v>5</v>
      </c>
      <c r="F445" s="36" t="n">
        <v>3</v>
      </c>
      <c r="G445" s="36" t="n">
        <v>8</v>
      </c>
      <c r="H445" s="36" t="n">
        <v>16</v>
      </c>
    </row>
    <row r="446" customFormat="false" ht="15" hidden="false" customHeight="true" outlineLevel="0" collapsed="false">
      <c r="A446" s="36" t="s">
        <v>118</v>
      </c>
      <c r="B446" s="37" t="s">
        <v>115</v>
      </c>
      <c r="C446" s="37" t="s">
        <v>119</v>
      </c>
      <c r="D446" s="36" t="n">
        <v>2019</v>
      </c>
      <c r="E446" s="36" t="n">
        <v>5</v>
      </c>
      <c r="F446" s="36" t="n">
        <v>3</v>
      </c>
      <c r="G446" s="36" t="n">
        <v>8</v>
      </c>
      <c r="H446" s="36" t="n">
        <v>17</v>
      </c>
    </row>
    <row r="447" customFormat="false" ht="15" hidden="false" customHeight="true" outlineLevel="0" collapsed="false">
      <c r="A447" s="36" t="s">
        <v>118</v>
      </c>
      <c r="B447" s="37" t="s">
        <v>115</v>
      </c>
      <c r="C447" s="37" t="s">
        <v>119</v>
      </c>
      <c r="D447" s="36" t="n">
        <v>2020</v>
      </c>
      <c r="E447" s="36" t="n">
        <v>5</v>
      </c>
      <c r="F447" s="36" t="n">
        <v>3</v>
      </c>
      <c r="G447" s="36" t="n">
        <v>8</v>
      </c>
      <c r="H447" s="36" t="n">
        <v>17</v>
      </c>
    </row>
    <row r="448" customFormat="false" ht="15" hidden="false" customHeight="true" outlineLevel="0" collapsed="false">
      <c r="A448" s="36" t="s">
        <v>118</v>
      </c>
      <c r="B448" s="37" t="s">
        <v>115</v>
      </c>
      <c r="C448" s="37" t="s">
        <v>119</v>
      </c>
      <c r="D448" s="36" t="n">
        <v>2021</v>
      </c>
      <c r="E448" s="36" t="n">
        <v>5</v>
      </c>
      <c r="F448" s="36" t="n">
        <v>3</v>
      </c>
      <c r="G448" s="36" t="n">
        <v>8</v>
      </c>
      <c r="H448" s="36" t="n">
        <v>17</v>
      </c>
    </row>
    <row r="449" customFormat="false" ht="15" hidden="false" customHeight="true" outlineLevel="0" collapsed="false">
      <c r="A449" s="36" t="s">
        <v>118</v>
      </c>
      <c r="B449" s="37" t="s">
        <v>115</v>
      </c>
      <c r="C449" s="37" t="s">
        <v>119</v>
      </c>
      <c r="D449" s="36" t="n">
        <v>2022</v>
      </c>
      <c r="E449" s="36" t="n">
        <v>5</v>
      </c>
      <c r="F449" s="36" t="n">
        <v>3</v>
      </c>
      <c r="G449" s="36" t="n">
        <v>8</v>
      </c>
      <c r="H449" s="36" t="n">
        <v>17</v>
      </c>
    </row>
    <row r="450" customFormat="false" ht="15" hidden="false" customHeight="true" outlineLevel="0" collapsed="false">
      <c r="A450" s="36" t="s">
        <v>118</v>
      </c>
      <c r="B450" s="37" t="s">
        <v>115</v>
      </c>
      <c r="C450" s="37" t="s">
        <v>119</v>
      </c>
      <c r="D450" s="36" t="n">
        <v>2023</v>
      </c>
      <c r="E450" s="36" t="n">
        <v>5</v>
      </c>
      <c r="F450" s="36" t="n">
        <v>3</v>
      </c>
      <c r="G450" s="36" t="n">
        <v>8</v>
      </c>
      <c r="H450" s="36" t="n">
        <v>17</v>
      </c>
    </row>
    <row r="451" customFormat="false" ht="15" hidden="false" customHeight="true" outlineLevel="0" collapsed="false">
      <c r="A451" s="36" t="s">
        <v>118</v>
      </c>
      <c r="B451" s="37" t="s">
        <v>115</v>
      </c>
      <c r="C451" s="37" t="s">
        <v>119</v>
      </c>
      <c r="D451" s="36" t="n">
        <v>2024</v>
      </c>
      <c r="E451" s="36" t="n">
        <v>5</v>
      </c>
      <c r="F451" s="36" t="n">
        <v>3</v>
      </c>
      <c r="G451" s="36" t="n">
        <v>8</v>
      </c>
      <c r="H451" s="36" t="n">
        <v>16</v>
      </c>
    </row>
    <row r="452" customFormat="false" ht="15" hidden="false" customHeight="true" outlineLevel="0" collapsed="false">
      <c r="A452" s="36" t="s">
        <v>118</v>
      </c>
      <c r="B452" s="37" t="s">
        <v>115</v>
      </c>
      <c r="C452" s="37" t="s">
        <v>119</v>
      </c>
      <c r="D452" s="36" t="n">
        <v>2025</v>
      </c>
      <c r="E452" s="36" t="n">
        <v>5</v>
      </c>
      <c r="F452" s="36" t="n">
        <v>3</v>
      </c>
      <c r="G452" s="36" t="n">
        <v>8</v>
      </c>
      <c r="H452" s="36" t="n">
        <v>17</v>
      </c>
    </row>
    <row r="453" customFormat="false" ht="15" hidden="false" customHeight="true" outlineLevel="0" collapsed="false">
      <c r="A453" s="36" t="s">
        <v>120</v>
      </c>
      <c r="B453" s="37" t="s">
        <v>115</v>
      </c>
      <c r="C453" s="37" t="s">
        <v>121</v>
      </c>
      <c r="D453" s="36" t="n">
        <v>2010</v>
      </c>
      <c r="E453" s="36" t="n">
        <v>2</v>
      </c>
      <c r="F453" s="36" t="n">
        <v>2</v>
      </c>
      <c r="G453" s="36" t="n">
        <v>2</v>
      </c>
      <c r="H453" s="36" t="n">
        <v>3</v>
      </c>
    </row>
    <row r="454" customFormat="false" ht="15" hidden="false" customHeight="true" outlineLevel="0" collapsed="false">
      <c r="A454" s="36" t="s">
        <v>120</v>
      </c>
      <c r="B454" s="37" t="s">
        <v>115</v>
      </c>
      <c r="C454" s="37" t="s">
        <v>121</v>
      </c>
      <c r="D454" s="36" t="n">
        <v>2011</v>
      </c>
      <c r="E454" s="36" t="n">
        <v>2</v>
      </c>
      <c r="F454" s="36" t="n">
        <v>2</v>
      </c>
      <c r="G454" s="36" t="n">
        <v>2</v>
      </c>
      <c r="H454" s="36" t="n">
        <v>4</v>
      </c>
    </row>
    <row r="455" customFormat="false" ht="15" hidden="false" customHeight="true" outlineLevel="0" collapsed="false">
      <c r="A455" s="36" t="s">
        <v>120</v>
      </c>
      <c r="B455" s="37" t="s">
        <v>115</v>
      </c>
      <c r="C455" s="37" t="s">
        <v>121</v>
      </c>
      <c r="D455" s="36" t="n">
        <v>2012</v>
      </c>
      <c r="E455" s="36" t="n">
        <v>3</v>
      </c>
      <c r="F455" s="36" t="n">
        <v>2</v>
      </c>
      <c r="G455" s="36" t="n">
        <v>2</v>
      </c>
      <c r="H455" s="36" t="n">
        <v>6</v>
      </c>
    </row>
    <row r="456" customFormat="false" ht="15" hidden="false" customHeight="true" outlineLevel="0" collapsed="false">
      <c r="A456" s="36" t="s">
        <v>120</v>
      </c>
      <c r="B456" s="37" t="s">
        <v>115</v>
      </c>
      <c r="C456" s="37" t="s">
        <v>121</v>
      </c>
      <c r="D456" s="36" t="n">
        <v>2013</v>
      </c>
      <c r="E456" s="36" t="n">
        <v>4</v>
      </c>
      <c r="F456" s="36" t="n">
        <v>2</v>
      </c>
      <c r="G456" s="36" t="n">
        <v>2</v>
      </c>
      <c r="H456" s="36" t="n">
        <v>6</v>
      </c>
    </row>
    <row r="457" customFormat="false" ht="15" hidden="false" customHeight="true" outlineLevel="0" collapsed="false">
      <c r="A457" s="36" t="s">
        <v>120</v>
      </c>
      <c r="B457" s="37" t="s">
        <v>115</v>
      </c>
      <c r="C457" s="37" t="s">
        <v>121</v>
      </c>
      <c r="D457" s="36" t="n">
        <v>2014</v>
      </c>
      <c r="E457" s="36" t="n">
        <v>4</v>
      </c>
      <c r="F457" s="36" t="n">
        <v>2</v>
      </c>
      <c r="G457" s="36" t="n">
        <v>2</v>
      </c>
      <c r="H457" s="36" t="n">
        <v>6</v>
      </c>
    </row>
    <row r="458" customFormat="false" ht="15" hidden="false" customHeight="true" outlineLevel="0" collapsed="false">
      <c r="A458" s="36" t="s">
        <v>120</v>
      </c>
      <c r="B458" s="37" t="s">
        <v>115</v>
      </c>
      <c r="C458" s="37" t="s">
        <v>121</v>
      </c>
      <c r="D458" s="36" t="n">
        <v>2015</v>
      </c>
      <c r="E458" s="36" t="n">
        <v>4</v>
      </c>
      <c r="F458" s="36" t="n">
        <v>2</v>
      </c>
      <c r="G458" s="36" t="n">
        <v>2</v>
      </c>
      <c r="H458" s="36" t="n">
        <v>6</v>
      </c>
    </row>
    <row r="459" customFormat="false" ht="15" hidden="false" customHeight="true" outlineLevel="0" collapsed="false">
      <c r="A459" s="36" t="s">
        <v>120</v>
      </c>
      <c r="B459" s="37" t="s">
        <v>115</v>
      </c>
      <c r="C459" s="37" t="s">
        <v>121</v>
      </c>
      <c r="D459" s="36" t="n">
        <v>2016</v>
      </c>
      <c r="E459" s="36" t="n">
        <v>5</v>
      </c>
      <c r="F459" s="36" t="n">
        <v>2</v>
      </c>
      <c r="G459" s="36" t="n">
        <v>3</v>
      </c>
      <c r="H459" s="36" t="n">
        <v>8</v>
      </c>
    </row>
    <row r="460" customFormat="false" ht="15" hidden="false" customHeight="true" outlineLevel="0" collapsed="false">
      <c r="A460" s="36" t="s">
        <v>120</v>
      </c>
      <c r="B460" s="37" t="s">
        <v>115</v>
      </c>
      <c r="C460" s="37" t="s">
        <v>121</v>
      </c>
      <c r="D460" s="36" t="n">
        <v>2017</v>
      </c>
      <c r="E460" s="36" t="n">
        <v>5</v>
      </c>
      <c r="F460" s="36" t="n">
        <v>2</v>
      </c>
      <c r="G460" s="36" t="n">
        <v>3</v>
      </c>
      <c r="H460" s="36" t="n">
        <v>8</v>
      </c>
    </row>
    <row r="461" customFormat="false" ht="15" hidden="false" customHeight="true" outlineLevel="0" collapsed="false">
      <c r="A461" s="36" t="s">
        <v>120</v>
      </c>
      <c r="B461" s="37" t="s">
        <v>115</v>
      </c>
      <c r="C461" s="37" t="s">
        <v>121</v>
      </c>
      <c r="D461" s="36" t="n">
        <v>2018</v>
      </c>
      <c r="E461" s="36" t="n">
        <v>5</v>
      </c>
      <c r="F461" s="36" t="n">
        <v>2</v>
      </c>
      <c r="G461" s="36" t="n">
        <v>3</v>
      </c>
      <c r="H461" s="36" t="n">
        <v>8</v>
      </c>
    </row>
    <row r="462" customFormat="false" ht="15" hidden="false" customHeight="true" outlineLevel="0" collapsed="false">
      <c r="A462" s="36" t="s">
        <v>120</v>
      </c>
      <c r="B462" s="37" t="s">
        <v>115</v>
      </c>
      <c r="C462" s="37" t="s">
        <v>121</v>
      </c>
      <c r="D462" s="36" t="n">
        <v>2019</v>
      </c>
      <c r="E462" s="36" t="n">
        <v>5</v>
      </c>
      <c r="F462" s="36" t="n">
        <v>2</v>
      </c>
      <c r="G462" s="36" t="n">
        <v>3</v>
      </c>
      <c r="H462" s="36" t="n">
        <v>8</v>
      </c>
    </row>
    <row r="463" customFormat="false" ht="15" hidden="false" customHeight="true" outlineLevel="0" collapsed="false">
      <c r="A463" s="36" t="s">
        <v>120</v>
      </c>
      <c r="B463" s="37" t="s">
        <v>115</v>
      </c>
      <c r="C463" s="37" t="s">
        <v>121</v>
      </c>
      <c r="D463" s="36" t="n">
        <v>2020</v>
      </c>
      <c r="E463" s="36" t="n">
        <v>6</v>
      </c>
      <c r="F463" s="36" t="n">
        <v>2</v>
      </c>
      <c r="G463" s="36" t="n">
        <v>4</v>
      </c>
      <c r="H463" s="36" t="n">
        <v>9</v>
      </c>
    </row>
    <row r="464" customFormat="false" ht="15" hidden="false" customHeight="true" outlineLevel="0" collapsed="false">
      <c r="A464" s="36" t="s">
        <v>120</v>
      </c>
      <c r="B464" s="37" t="s">
        <v>115</v>
      </c>
      <c r="C464" s="37" t="s">
        <v>121</v>
      </c>
      <c r="D464" s="36" t="n">
        <v>2021</v>
      </c>
      <c r="E464" s="36" t="n">
        <v>6</v>
      </c>
      <c r="F464" s="36" t="n">
        <v>2</v>
      </c>
      <c r="G464" s="36" t="n">
        <v>4</v>
      </c>
      <c r="H464" s="36" t="n">
        <v>9</v>
      </c>
    </row>
    <row r="465" customFormat="false" ht="15" hidden="false" customHeight="true" outlineLevel="0" collapsed="false">
      <c r="A465" s="36" t="s">
        <v>120</v>
      </c>
      <c r="B465" s="37" t="s">
        <v>115</v>
      </c>
      <c r="C465" s="37" t="s">
        <v>121</v>
      </c>
      <c r="D465" s="36" t="n">
        <v>2022</v>
      </c>
      <c r="E465" s="36" t="n">
        <v>6</v>
      </c>
      <c r="F465" s="36" t="n">
        <v>2</v>
      </c>
      <c r="G465" s="36" t="n">
        <v>4</v>
      </c>
      <c r="H465" s="36" t="n">
        <v>9</v>
      </c>
    </row>
    <row r="466" customFormat="false" ht="15" hidden="false" customHeight="true" outlineLevel="0" collapsed="false">
      <c r="A466" s="36" t="s">
        <v>120</v>
      </c>
      <c r="B466" s="37" t="s">
        <v>115</v>
      </c>
      <c r="C466" s="37" t="s">
        <v>121</v>
      </c>
      <c r="D466" s="36" t="n">
        <v>2023</v>
      </c>
      <c r="E466" s="36" t="n">
        <v>6</v>
      </c>
      <c r="F466" s="36" t="n">
        <v>2</v>
      </c>
      <c r="G466" s="36" t="n">
        <v>4</v>
      </c>
      <c r="H466" s="36" t="n">
        <v>9</v>
      </c>
    </row>
    <row r="467" customFormat="false" ht="15" hidden="false" customHeight="true" outlineLevel="0" collapsed="false">
      <c r="A467" s="36" t="s">
        <v>120</v>
      </c>
      <c r="B467" s="37" t="s">
        <v>115</v>
      </c>
      <c r="C467" s="37" t="s">
        <v>121</v>
      </c>
      <c r="D467" s="36" t="n">
        <v>2024</v>
      </c>
      <c r="E467" s="36" t="n">
        <v>6</v>
      </c>
      <c r="F467" s="36" t="n">
        <v>2</v>
      </c>
      <c r="G467" s="36" t="n">
        <v>4</v>
      </c>
      <c r="H467" s="36" t="n">
        <v>9</v>
      </c>
    </row>
    <row r="468" customFormat="false" ht="15" hidden="false" customHeight="true" outlineLevel="0" collapsed="false">
      <c r="A468" s="36" t="s">
        <v>120</v>
      </c>
      <c r="B468" s="37" t="s">
        <v>115</v>
      </c>
      <c r="C468" s="37" t="s">
        <v>121</v>
      </c>
      <c r="D468" s="36" t="n">
        <v>2025</v>
      </c>
      <c r="E468" s="36" t="n">
        <v>6</v>
      </c>
      <c r="F468" s="36" t="n">
        <v>2</v>
      </c>
      <c r="G468" s="36" t="n">
        <v>4</v>
      </c>
      <c r="H468" s="36" t="n">
        <v>9</v>
      </c>
    </row>
    <row r="469" customFormat="false" ht="15" hidden="false" customHeight="true" outlineLevel="0" collapsed="false">
      <c r="A469" s="36" t="s">
        <v>122</v>
      </c>
      <c r="B469" s="37" t="s">
        <v>115</v>
      </c>
      <c r="C469" s="37" t="s">
        <v>123</v>
      </c>
      <c r="D469" s="36" t="n">
        <v>2010</v>
      </c>
      <c r="E469" s="36" t="n">
        <v>6</v>
      </c>
      <c r="F469" s="36" t="n">
        <v>4</v>
      </c>
      <c r="G469" s="36" t="n">
        <v>10</v>
      </c>
      <c r="H469" s="36" t="n">
        <v>22</v>
      </c>
    </row>
    <row r="470" customFormat="false" ht="15" hidden="false" customHeight="true" outlineLevel="0" collapsed="false">
      <c r="A470" s="36" t="s">
        <v>122</v>
      </c>
      <c r="B470" s="37" t="s">
        <v>115</v>
      </c>
      <c r="C470" s="37" t="s">
        <v>123</v>
      </c>
      <c r="D470" s="36" t="n">
        <v>2011</v>
      </c>
      <c r="E470" s="36" t="n">
        <v>9</v>
      </c>
      <c r="F470" s="36" t="n">
        <v>4</v>
      </c>
      <c r="G470" s="36" t="n">
        <v>12</v>
      </c>
      <c r="H470" s="36" t="n">
        <v>26</v>
      </c>
    </row>
    <row r="471" customFormat="false" ht="15" hidden="false" customHeight="true" outlineLevel="0" collapsed="false">
      <c r="A471" s="36" t="s">
        <v>122</v>
      </c>
      <c r="B471" s="37" t="s">
        <v>115</v>
      </c>
      <c r="C471" s="37" t="s">
        <v>123</v>
      </c>
      <c r="D471" s="36" t="n">
        <v>2012</v>
      </c>
      <c r="E471" s="36" t="n">
        <v>11</v>
      </c>
      <c r="F471" s="36" t="n">
        <v>4</v>
      </c>
      <c r="G471" s="36" t="n">
        <v>14</v>
      </c>
      <c r="H471" s="36" t="n">
        <v>29</v>
      </c>
    </row>
    <row r="472" customFormat="false" ht="15" hidden="false" customHeight="true" outlineLevel="0" collapsed="false">
      <c r="A472" s="36" t="s">
        <v>122</v>
      </c>
      <c r="B472" s="37" t="s">
        <v>115</v>
      </c>
      <c r="C472" s="37" t="s">
        <v>123</v>
      </c>
      <c r="D472" s="36" t="n">
        <v>2013</v>
      </c>
      <c r="E472" s="36" t="n">
        <v>11</v>
      </c>
      <c r="F472" s="36" t="n">
        <v>4</v>
      </c>
      <c r="G472" s="36" t="n">
        <v>15</v>
      </c>
      <c r="H472" s="36" t="n">
        <v>32</v>
      </c>
    </row>
    <row r="473" customFormat="false" ht="15" hidden="false" customHeight="true" outlineLevel="0" collapsed="false">
      <c r="A473" s="36" t="s">
        <v>122</v>
      </c>
      <c r="B473" s="37" t="s">
        <v>115</v>
      </c>
      <c r="C473" s="37" t="s">
        <v>123</v>
      </c>
      <c r="D473" s="36" t="n">
        <v>2014</v>
      </c>
      <c r="E473" s="36" t="n">
        <v>12</v>
      </c>
      <c r="F473" s="36" t="n">
        <v>4</v>
      </c>
      <c r="G473" s="36" t="n">
        <v>17</v>
      </c>
      <c r="H473" s="36" t="n">
        <v>33</v>
      </c>
    </row>
    <row r="474" customFormat="false" ht="15" hidden="false" customHeight="true" outlineLevel="0" collapsed="false">
      <c r="A474" s="36" t="s">
        <v>122</v>
      </c>
      <c r="B474" s="37" t="s">
        <v>115</v>
      </c>
      <c r="C474" s="37" t="s">
        <v>123</v>
      </c>
      <c r="D474" s="36" t="n">
        <v>2015</v>
      </c>
      <c r="E474" s="36" t="n">
        <v>12</v>
      </c>
      <c r="F474" s="36" t="n">
        <v>4</v>
      </c>
      <c r="G474" s="36" t="n">
        <v>17</v>
      </c>
      <c r="H474" s="36" t="n">
        <v>35</v>
      </c>
    </row>
    <row r="475" customFormat="false" ht="15" hidden="false" customHeight="true" outlineLevel="0" collapsed="false">
      <c r="A475" s="36" t="s">
        <v>122</v>
      </c>
      <c r="B475" s="37" t="s">
        <v>115</v>
      </c>
      <c r="C475" s="37" t="s">
        <v>123</v>
      </c>
      <c r="D475" s="36" t="n">
        <v>2016</v>
      </c>
      <c r="E475" s="36" t="n">
        <v>13</v>
      </c>
      <c r="F475" s="36" t="n">
        <v>4</v>
      </c>
      <c r="G475" s="36" t="n">
        <v>21</v>
      </c>
      <c r="H475" s="36" t="n">
        <v>39</v>
      </c>
    </row>
    <row r="476" customFormat="false" ht="15" hidden="false" customHeight="true" outlineLevel="0" collapsed="false">
      <c r="A476" s="36" t="s">
        <v>122</v>
      </c>
      <c r="B476" s="37" t="s">
        <v>115</v>
      </c>
      <c r="C476" s="37" t="s">
        <v>123</v>
      </c>
      <c r="D476" s="36" t="n">
        <v>2017</v>
      </c>
      <c r="E476" s="36" t="n">
        <v>14</v>
      </c>
      <c r="F476" s="36" t="n">
        <v>4</v>
      </c>
      <c r="G476" s="36" t="n">
        <v>23</v>
      </c>
      <c r="H476" s="36" t="n">
        <v>43</v>
      </c>
    </row>
    <row r="477" customFormat="false" ht="15" hidden="false" customHeight="true" outlineLevel="0" collapsed="false">
      <c r="A477" s="36" t="s">
        <v>122</v>
      </c>
      <c r="B477" s="37" t="s">
        <v>115</v>
      </c>
      <c r="C477" s="37" t="s">
        <v>123</v>
      </c>
      <c r="D477" s="36" t="n">
        <v>2018</v>
      </c>
      <c r="E477" s="36" t="n">
        <v>13</v>
      </c>
      <c r="F477" s="36" t="n">
        <v>4</v>
      </c>
      <c r="G477" s="36" t="n">
        <v>23</v>
      </c>
      <c r="H477" s="36" t="n">
        <v>40</v>
      </c>
    </row>
    <row r="478" customFormat="false" ht="15" hidden="false" customHeight="true" outlineLevel="0" collapsed="false">
      <c r="A478" s="36" t="s">
        <v>122</v>
      </c>
      <c r="B478" s="37" t="s">
        <v>115</v>
      </c>
      <c r="C478" s="37" t="s">
        <v>123</v>
      </c>
      <c r="D478" s="36" t="n">
        <v>2019</v>
      </c>
      <c r="E478" s="36" t="n">
        <v>13</v>
      </c>
      <c r="F478" s="36" t="n">
        <v>4</v>
      </c>
      <c r="G478" s="36" t="n">
        <v>24</v>
      </c>
      <c r="H478" s="36" t="n">
        <v>41</v>
      </c>
    </row>
    <row r="479" customFormat="false" ht="15" hidden="false" customHeight="true" outlineLevel="0" collapsed="false">
      <c r="A479" s="36" t="s">
        <v>122</v>
      </c>
      <c r="B479" s="37" t="s">
        <v>115</v>
      </c>
      <c r="C479" s="37" t="s">
        <v>123</v>
      </c>
      <c r="D479" s="36" t="n">
        <v>2020</v>
      </c>
      <c r="E479" s="36" t="n">
        <v>13</v>
      </c>
      <c r="F479" s="36" t="n">
        <v>4</v>
      </c>
      <c r="G479" s="36" t="n">
        <v>25</v>
      </c>
      <c r="H479" s="36" t="n">
        <v>43</v>
      </c>
    </row>
    <row r="480" customFormat="false" ht="15" hidden="false" customHeight="true" outlineLevel="0" collapsed="false">
      <c r="A480" s="36" t="s">
        <v>122</v>
      </c>
      <c r="B480" s="37" t="s">
        <v>115</v>
      </c>
      <c r="C480" s="37" t="s">
        <v>123</v>
      </c>
      <c r="D480" s="36" t="n">
        <v>2021</v>
      </c>
      <c r="E480" s="36" t="n">
        <v>13</v>
      </c>
      <c r="F480" s="36" t="n">
        <v>4</v>
      </c>
      <c r="G480" s="36" t="n">
        <v>24</v>
      </c>
      <c r="H480" s="36" t="n">
        <v>43</v>
      </c>
    </row>
    <row r="481" customFormat="false" ht="15" hidden="false" customHeight="true" outlineLevel="0" collapsed="false">
      <c r="A481" s="36" t="s">
        <v>122</v>
      </c>
      <c r="B481" s="37" t="s">
        <v>115</v>
      </c>
      <c r="C481" s="37" t="s">
        <v>123</v>
      </c>
      <c r="D481" s="36" t="n">
        <v>2022</v>
      </c>
      <c r="E481" s="36" t="n">
        <v>12</v>
      </c>
      <c r="F481" s="36" t="n">
        <v>4</v>
      </c>
      <c r="G481" s="36" t="n">
        <v>23</v>
      </c>
      <c r="H481" s="36" t="n">
        <v>45</v>
      </c>
    </row>
    <row r="482" customFormat="false" ht="15" hidden="false" customHeight="true" outlineLevel="0" collapsed="false">
      <c r="A482" s="36" t="s">
        <v>122</v>
      </c>
      <c r="B482" s="37" t="s">
        <v>115</v>
      </c>
      <c r="C482" s="37" t="s">
        <v>123</v>
      </c>
      <c r="D482" s="36" t="n">
        <v>2023</v>
      </c>
      <c r="E482" s="36" t="n">
        <v>12</v>
      </c>
      <c r="F482" s="36" t="n">
        <v>4</v>
      </c>
      <c r="G482" s="36" t="n">
        <v>23</v>
      </c>
      <c r="H482" s="36" t="n">
        <v>45</v>
      </c>
    </row>
    <row r="483" customFormat="false" ht="15" hidden="false" customHeight="true" outlineLevel="0" collapsed="false">
      <c r="A483" s="36" t="s">
        <v>122</v>
      </c>
      <c r="B483" s="37" t="s">
        <v>115</v>
      </c>
      <c r="C483" s="37" t="s">
        <v>123</v>
      </c>
      <c r="D483" s="36" t="n">
        <v>2024</v>
      </c>
      <c r="E483" s="36" t="n">
        <v>12</v>
      </c>
      <c r="F483" s="36" t="n">
        <v>4</v>
      </c>
      <c r="G483" s="36" t="n">
        <v>23</v>
      </c>
      <c r="H483" s="36" t="n">
        <v>45</v>
      </c>
    </row>
    <row r="484" customFormat="false" ht="15" hidden="false" customHeight="true" outlineLevel="0" collapsed="false">
      <c r="A484" s="36" t="s">
        <v>122</v>
      </c>
      <c r="B484" s="37" t="s">
        <v>115</v>
      </c>
      <c r="C484" s="37" t="s">
        <v>123</v>
      </c>
      <c r="D484" s="36" t="n">
        <v>2025</v>
      </c>
      <c r="E484" s="36" t="n">
        <v>12</v>
      </c>
      <c r="F484" s="36" t="n">
        <v>4</v>
      </c>
      <c r="G484" s="36" t="n">
        <v>22</v>
      </c>
      <c r="H484" s="36" t="n">
        <v>43</v>
      </c>
    </row>
    <row r="485" customFormat="false" ht="15" hidden="false" customHeight="true" outlineLevel="0" collapsed="false">
      <c r="A485" s="36" t="s">
        <v>124</v>
      </c>
      <c r="B485" s="37" t="s">
        <v>115</v>
      </c>
      <c r="C485" s="37" t="s">
        <v>125</v>
      </c>
      <c r="D485" s="36" t="n">
        <v>2010</v>
      </c>
      <c r="E485" s="36" t="n">
        <v>10</v>
      </c>
      <c r="F485" s="36" t="n">
        <v>3</v>
      </c>
      <c r="G485" s="36" t="n">
        <v>13</v>
      </c>
      <c r="H485" s="36" t="n">
        <v>29</v>
      </c>
    </row>
    <row r="486" customFormat="false" ht="15" hidden="false" customHeight="true" outlineLevel="0" collapsed="false">
      <c r="A486" s="36" t="s">
        <v>124</v>
      </c>
      <c r="B486" s="37" t="s">
        <v>115</v>
      </c>
      <c r="C486" s="37" t="s">
        <v>125</v>
      </c>
      <c r="D486" s="36" t="n">
        <v>2011</v>
      </c>
      <c r="E486" s="36" t="n">
        <v>11</v>
      </c>
      <c r="F486" s="36" t="n">
        <v>3</v>
      </c>
      <c r="G486" s="36" t="n">
        <v>14</v>
      </c>
      <c r="H486" s="36" t="n">
        <v>32</v>
      </c>
    </row>
    <row r="487" customFormat="false" ht="15" hidden="false" customHeight="true" outlineLevel="0" collapsed="false">
      <c r="A487" s="36" t="s">
        <v>124</v>
      </c>
      <c r="B487" s="37" t="s">
        <v>115</v>
      </c>
      <c r="C487" s="37" t="s">
        <v>125</v>
      </c>
      <c r="D487" s="36" t="n">
        <v>2012</v>
      </c>
      <c r="E487" s="36" t="n">
        <v>11</v>
      </c>
      <c r="F487" s="36" t="n">
        <v>3</v>
      </c>
      <c r="G487" s="36" t="n">
        <v>16</v>
      </c>
      <c r="H487" s="36" t="n">
        <v>34</v>
      </c>
    </row>
    <row r="488" customFormat="false" ht="15" hidden="false" customHeight="true" outlineLevel="0" collapsed="false">
      <c r="A488" s="36" t="s">
        <v>124</v>
      </c>
      <c r="B488" s="37" t="s">
        <v>115</v>
      </c>
      <c r="C488" s="37" t="s">
        <v>125</v>
      </c>
      <c r="D488" s="36" t="n">
        <v>2013</v>
      </c>
      <c r="E488" s="36" t="n">
        <v>12</v>
      </c>
      <c r="F488" s="36" t="n">
        <v>3</v>
      </c>
      <c r="G488" s="36" t="n">
        <v>17</v>
      </c>
      <c r="H488" s="36" t="n">
        <v>35</v>
      </c>
    </row>
    <row r="489" customFormat="false" ht="15" hidden="false" customHeight="true" outlineLevel="0" collapsed="false">
      <c r="A489" s="36" t="s">
        <v>124</v>
      </c>
      <c r="B489" s="37" t="s">
        <v>115</v>
      </c>
      <c r="C489" s="37" t="s">
        <v>125</v>
      </c>
      <c r="D489" s="36" t="n">
        <v>2014</v>
      </c>
      <c r="E489" s="36" t="n">
        <v>13</v>
      </c>
      <c r="F489" s="36" t="n">
        <v>3</v>
      </c>
      <c r="G489" s="36" t="n">
        <v>18</v>
      </c>
      <c r="H489" s="36" t="n">
        <v>40</v>
      </c>
    </row>
    <row r="490" customFormat="false" ht="15" hidden="false" customHeight="true" outlineLevel="0" collapsed="false">
      <c r="A490" s="36" t="s">
        <v>124</v>
      </c>
      <c r="B490" s="37" t="s">
        <v>115</v>
      </c>
      <c r="C490" s="37" t="s">
        <v>125</v>
      </c>
      <c r="D490" s="36" t="n">
        <v>2015</v>
      </c>
      <c r="E490" s="36" t="n">
        <v>14</v>
      </c>
      <c r="F490" s="36" t="n">
        <v>3</v>
      </c>
      <c r="G490" s="36" t="n">
        <v>19</v>
      </c>
      <c r="H490" s="36" t="n">
        <v>40</v>
      </c>
    </row>
    <row r="491" customFormat="false" ht="15" hidden="false" customHeight="true" outlineLevel="0" collapsed="false">
      <c r="A491" s="36" t="s">
        <v>124</v>
      </c>
      <c r="B491" s="37" t="s">
        <v>115</v>
      </c>
      <c r="C491" s="37" t="s">
        <v>125</v>
      </c>
      <c r="D491" s="36" t="n">
        <v>2016</v>
      </c>
      <c r="E491" s="36" t="n">
        <v>14</v>
      </c>
      <c r="F491" s="36" t="n">
        <v>3</v>
      </c>
      <c r="G491" s="36" t="n">
        <v>19</v>
      </c>
      <c r="H491" s="36" t="n">
        <v>41</v>
      </c>
    </row>
    <row r="492" customFormat="false" ht="15" hidden="false" customHeight="true" outlineLevel="0" collapsed="false">
      <c r="A492" s="36" t="s">
        <v>124</v>
      </c>
      <c r="B492" s="37" t="s">
        <v>115</v>
      </c>
      <c r="C492" s="37" t="s">
        <v>125</v>
      </c>
      <c r="D492" s="36" t="n">
        <v>2017</v>
      </c>
      <c r="E492" s="36" t="n">
        <v>15</v>
      </c>
      <c r="F492" s="36" t="n">
        <v>3</v>
      </c>
      <c r="G492" s="36" t="n">
        <v>20</v>
      </c>
      <c r="H492" s="36" t="n">
        <v>42</v>
      </c>
    </row>
    <row r="493" customFormat="false" ht="15" hidden="false" customHeight="true" outlineLevel="0" collapsed="false">
      <c r="A493" s="36" t="s">
        <v>124</v>
      </c>
      <c r="B493" s="37" t="s">
        <v>115</v>
      </c>
      <c r="C493" s="37" t="s">
        <v>125</v>
      </c>
      <c r="D493" s="36" t="n">
        <v>2018</v>
      </c>
      <c r="E493" s="36" t="n">
        <v>14</v>
      </c>
      <c r="F493" s="36" t="n">
        <v>3</v>
      </c>
      <c r="G493" s="36" t="n">
        <v>20</v>
      </c>
      <c r="H493" s="36" t="n">
        <v>40</v>
      </c>
    </row>
    <row r="494" customFormat="false" ht="15" hidden="false" customHeight="true" outlineLevel="0" collapsed="false">
      <c r="A494" s="36" t="s">
        <v>124</v>
      </c>
      <c r="B494" s="37" t="s">
        <v>115</v>
      </c>
      <c r="C494" s="37" t="s">
        <v>125</v>
      </c>
      <c r="D494" s="36" t="n">
        <v>2019</v>
      </c>
      <c r="E494" s="36" t="n">
        <v>15</v>
      </c>
      <c r="F494" s="36" t="n">
        <v>3</v>
      </c>
      <c r="G494" s="36" t="n">
        <v>21</v>
      </c>
      <c r="H494" s="36" t="n">
        <v>42</v>
      </c>
    </row>
    <row r="495" customFormat="false" ht="15" hidden="false" customHeight="true" outlineLevel="0" collapsed="false">
      <c r="A495" s="36" t="s">
        <v>124</v>
      </c>
      <c r="B495" s="37" t="s">
        <v>115</v>
      </c>
      <c r="C495" s="37" t="s">
        <v>125</v>
      </c>
      <c r="D495" s="36" t="n">
        <v>2020</v>
      </c>
      <c r="E495" s="36" t="n">
        <v>14</v>
      </c>
      <c r="F495" s="36" t="n">
        <v>3</v>
      </c>
      <c r="G495" s="36" t="n">
        <v>20</v>
      </c>
      <c r="H495" s="36" t="n">
        <v>40</v>
      </c>
    </row>
    <row r="496" customFormat="false" ht="15" hidden="false" customHeight="true" outlineLevel="0" collapsed="false">
      <c r="A496" s="36" t="s">
        <v>124</v>
      </c>
      <c r="B496" s="37" t="s">
        <v>115</v>
      </c>
      <c r="C496" s="37" t="s">
        <v>125</v>
      </c>
      <c r="D496" s="36" t="n">
        <v>2021</v>
      </c>
      <c r="E496" s="36" t="n">
        <v>14</v>
      </c>
      <c r="F496" s="36" t="n">
        <v>3</v>
      </c>
      <c r="G496" s="36" t="n">
        <v>20</v>
      </c>
      <c r="H496" s="36" t="n">
        <v>43</v>
      </c>
    </row>
    <row r="497" customFormat="false" ht="15" hidden="false" customHeight="true" outlineLevel="0" collapsed="false">
      <c r="A497" s="36" t="s">
        <v>124</v>
      </c>
      <c r="B497" s="37" t="s">
        <v>115</v>
      </c>
      <c r="C497" s="37" t="s">
        <v>125</v>
      </c>
      <c r="D497" s="36" t="n">
        <v>2022</v>
      </c>
      <c r="E497" s="36" t="n">
        <v>14</v>
      </c>
      <c r="F497" s="36" t="n">
        <v>3</v>
      </c>
      <c r="G497" s="36" t="n">
        <v>23</v>
      </c>
      <c r="H497" s="36" t="n">
        <v>46</v>
      </c>
    </row>
    <row r="498" customFormat="false" ht="15" hidden="false" customHeight="true" outlineLevel="0" collapsed="false">
      <c r="A498" s="36" t="s">
        <v>124</v>
      </c>
      <c r="B498" s="37" t="s">
        <v>115</v>
      </c>
      <c r="C498" s="37" t="s">
        <v>125</v>
      </c>
      <c r="D498" s="36" t="n">
        <v>2023</v>
      </c>
      <c r="E498" s="36" t="n">
        <v>14</v>
      </c>
      <c r="F498" s="36" t="n">
        <v>3</v>
      </c>
      <c r="G498" s="36" t="n">
        <v>22</v>
      </c>
      <c r="H498" s="36" t="n">
        <v>45</v>
      </c>
    </row>
    <row r="499" customFormat="false" ht="15" hidden="false" customHeight="true" outlineLevel="0" collapsed="false">
      <c r="A499" s="36" t="s">
        <v>124</v>
      </c>
      <c r="B499" s="37" t="s">
        <v>115</v>
      </c>
      <c r="C499" s="37" t="s">
        <v>125</v>
      </c>
      <c r="D499" s="36" t="n">
        <v>2024</v>
      </c>
      <c r="E499" s="36" t="n">
        <v>15</v>
      </c>
      <c r="F499" s="36" t="n">
        <v>4</v>
      </c>
      <c r="G499" s="36" t="n">
        <v>21</v>
      </c>
      <c r="H499" s="36" t="n">
        <v>44</v>
      </c>
    </row>
    <row r="500" customFormat="false" ht="15" hidden="false" customHeight="true" outlineLevel="0" collapsed="false">
      <c r="A500" s="36" t="s">
        <v>124</v>
      </c>
      <c r="B500" s="37" t="s">
        <v>115</v>
      </c>
      <c r="C500" s="37" t="s">
        <v>125</v>
      </c>
      <c r="D500" s="36" t="n">
        <v>2025</v>
      </c>
      <c r="E500" s="36" t="n">
        <v>15</v>
      </c>
      <c r="F500" s="36" t="n">
        <v>4</v>
      </c>
      <c r="G500" s="36" t="n">
        <v>21</v>
      </c>
      <c r="H500" s="36" t="n">
        <v>44</v>
      </c>
    </row>
    <row r="501" customFormat="false" ht="15" hidden="false" customHeight="true" outlineLevel="0" collapsed="false">
      <c r="A501" s="36" t="s">
        <v>126</v>
      </c>
      <c r="B501" s="37" t="s">
        <v>115</v>
      </c>
      <c r="C501" s="37" t="s">
        <v>127</v>
      </c>
      <c r="D501" s="36" t="n">
        <v>2010</v>
      </c>
      <c r="E501" s="36" t="n">
        <v>2</v>
      </c>
      <c r="F501" s="36" t="n">
        <v>1</v>
      </c>
      <c r="G501" s="36" t="n">
        <v>3</v>
      </c>
      <c r="H501" s="36" t="n">
        <v>11</v>
      </c>
    </row>
    <row r="502" customFormat="false" ht="15" hidden="false" customHeight="true" outlineLevel="0" collapsed="false">
      <c r="A502" s="36" t="s">
        <v>126</v>
      </c>
      <c r="B502" s="37" t="s">
        <v>115</v>
      </c>
      <c r="C502" s="37" t="s">
        <v>127</v>
      </c>
      <c r="D502" s="36" t="n">
        <v>2011</v>
      </c>
      <c r="E502" s="36" t="n">
        <v>3</v>
      </c>
      <c r="F502" s="36" t="n">
        <v>1</v>
      </c>
      <c r="G502" s="36" t="n">
        <v>4</v>
      </c>
      <c r="H502" s="36" t="n">
        <v>12</v>
      </c>
    </row>
    <row r="503" customFormat="false" ht="15" hidden="false" customHeight="true" outlineLevel="0" collapsed="false">
      <c r="A503" s="36" t="s">
        <v>126</v>
      </c>
      <c r="B503" s="37" t="s">
        <v>115</v>
      </c>
      <c r="C503" s="37" t="s">
        <v>127</v>
      </c>
      <c r="D503" s="36" t="n">
        <v>2012</v>
      </c>
      <c r="E503" s="36" t="n">
        <v>3</v>
      </c>
      <c r="F503" s="36" t="n">
        <v>1</v>
      </c>
      <c r="G503" s="36" t="n">
        <v>5</v>
      </c>
      <c r="H503" s="36" t="n">
        <v>13</v>
      </c>
    </row>
    <row r="504" customFormat="false" ht="15" hidden="false" customHeight="true" outlineLevel="0" collapsed="false">
      <c r="A504" s="36" t="s">
        <v>126</v>
      </c>
      <c r="B504" s="37" t="s">
        <v>115</v>
      </c>
      <c r="C504" s="37" t="s">
        <v>127</v>
      </c>
      <c r="D504" s="36" t="n">
        <v>2013</v>
      </c>
      <c r="E504" s="36" t="n">
        <v>3</v>
      </c>
      <c r="F504" s="36" t="n">
        <v>1</v>
      </c>
      <c r="G504" s="36" t="n">
        <v>6</v>
      </c>
      <c r="H504" s="36" t="n">
        <v>15</v>
      </c>
    </row>
    <row r="505" customFormat="false" ht="15" hidden="false" customHeight="true" outlineLevel="0" collapsed="false">
      <c r="A505" s="36" t="s">
        <v>126</v>
      </c>
      <c r="B505" s="37" t="s">
        <v>115</v>
      </c>
      <c r="C505" s="37" t="s">
        <v>127</v>
      </c>
      <c r="D505" s="36" t="n">
        <v>2014</v>
      </c>
      <c r="E505" s="36" t="n">
        <v>4</v>
      </c>
      <c r="F505" s="36" t="n">
        <v>1</v>
      </c>
      <c r="G505" s="36" t="n">
        <v>6</v>
      </c>
      <c r="H505" s="36" t="n">
        <v>17</v>
      </c>
    </row>
    <row r="506" customFormat="false" ht="15" hidden="false" customHeight="true" outlineLevel="0" collapsed="false">
      <c r="A506" s="36" t="s">
        <v>126</v>
      </c>
      <c r="B506" s="37" t="s">
        <v>115</v>
      </c>
      <c r="C506" s="37" t="s">
        <v>127</v>
      </c>
      <c r="D506" s="36" t="n">
        <v>2015</v>
      </c>
      <c r="E506" s="36" t="n">
        <v>4</v>
      </c>
      <c r="F506" s="36" t="n">
        <v>1</v>
      </c>
      <c r="G506" s="36" t="n">
        <v>6</v>
      </c>
      <c r="H506" s="36" t="n">
        <v>17</v>
      </c>
    </row>
    <row r="507" customFormat="false" ht="15" hidden="false" customHeight="true" outlineLevel="0" collapsed="false">
      <c r="A507" s="36" t="s">
        <v>126</v>
      </c>
      <c r="B507" s="37" t="s">
        <v>115</v>
      </c>
      <c r="C507" s="37" t="s">
        <v>127</v>
      </c>
      <c r="D507" s="36" t="n">
        <v>2016</v>
      </c>
      <c r="E507" s="36" t="n">
        <v>5</v>
      </c>
      <c r="F507" s="36" t="n">
        <v>1</v>
      </c>
      <c r="G507" s="36" t="n">
        <v>6</v>
      </c>
      <c r="H507" s="36" t="n">
        <v>18</v>
      </c>
    </row>
    <row r="508" customFormat="false" ht="15" hidden="false" customHeight="true" outlineLevel="0" collapsed="false">
      <c r="A508" s="36" t="s">
        <v>126</v>
      </c>
      <c r="B508" s="37" t="s">
        <v>115</v>
      </c>
      <c r="C508" s="37" t="s">
        <v>127</v>
      </c>
      <c r="D508" s="36" t="n">
        <v>2017</v>
      </c>
      <c r="E508" s="36" t="n">
        <v>5</v>
      </c>
      <c r="F508" s="36" t="n">
        <v>1</v>
      </c>
      <c r="G508" s="36" t="n">
        <v>6</v>
      </c>
      <c r="H508" s="36" t="n">
        <v>18</v>
      </c>
    </row>
    <row r="509" customFormat="false" ht="15" hidden="false" customHeight="true" outlineLevel="0" collapsed="false">
      <c r="A509" s="36" t="s">
        <v>126</v>
      </c>
      <c r="B509" s="37" t="s">
        <v>115</v>
      </c>
      <c r="C509" s="37" t="s">
        <v>127</v>
      </c>
      <c r="D509" s="36" t="n">
        <v>2018</v>
      </c>
      <c r="E509" s="36" t="n">
        <v>5</v>
      </c>
      <c r="F509" s="36" t="n">
        <v>1</v>
      </c>
      <c r="G509" s="36" t="n">
        <v>6</v>
      </c>
      <c r="H509" s="36" t="n">
        <v>18</v>
      </c>
    </row>
    <row r="510" customFormat="false" ht="15" hidden="false" customHeight="true" outlineLevel="0" collapsed="false">
      <c r="A510" s="36" t="s">
        <v>126</v>
      </c>
      <c r="B510" s="37" t="s">
        <v>115</v>
      </c>
      <c r="C510" s="37" t="s">
        <v>127</v>
      </c>
      <c r="D510" s="36" t="n">
        <v>2019</v>
      </c>
      <c r="E510" s="36" t="n">
        <v>5</v>
      </c>
      <c r="F510" s="36" t="n">
        <v>1</v>
      </c>
      <c r="G510" s="36" t="n">
        <v>6</v>
      </c>
      <c r="H510" s="36" t="n">
        <v>18</v>
      </c>
    </row>
    <row r="511" customFormat="false" ht="15" hidden="false" customHeight="true" outlineLevel="0" collapsed="false">
      <c r="A511" s="36" t="s">
        <v>126</v>
      </c>
      <c r="B511" s="37" t="s">
        <v>115</v>
      </c>
      <c r="C511" s="37" t="s">
        <v>127</v>
      </c>
      <c r="D511" s="36" t="n">
        <v>2020</v>
      </c>
      <c r="E511" s="36" t="n">
        <v>5</v>
      </c>
      <c r="F511" s="36" t="n">
        <v>1</v>
      </c>
      <c r="G511" s="36" t="n">
        <v>6</v>
      </c>
      <c r="H511" s="36" t="n">
        <v>18</v>
      </c>
    </row>
    <row r="512" customFormat="false" ht="15" hidden="false" customHeight="true" outlineLevel="0" collapsed="false">
      <c r="A512" s="36" t="s">
        <v>126</v>
      </c>
      <c r="B512" s="37" t="s">
        <v>115</v>
      </c>
      <c r="C512" s="37" t="s">
        <v>127</v>
      </c>
      <c r="D512" s="36" t="n">
        <v>2021</v>
      </c>
      <c r="E512" s="36" t="n">
        <v>5</v>
      </c>
      <c r="F512" s="36" t="n">
        <v>1</v>
      </c>
      <c r="G512" s="36" t="n">
        <v>6</v>
      </c>
      <c r="H512" s="36" t="n">
        <v>19</v>
      </c>
    </row>
    <row r="513" customFormat="false" ht="15" hidden="false" customHeight="true" outlineLevel="0" collapsed="false">
      <c r="A513" s="36" t="s">
        <v>126</v>
      </c>
      <c r="B513" s="37" t="s">
        <v>115</v>
      </c>
      <c r="C513" s="37" t="s">
        <v>127</v>
      </c>
      <c r="D513" s="36" t="n">
        <v>2022</v>
      </c>
      <c r="E513" s="36" t="n">
        <v>5</v>
      </c>
      <c r="F513" s="36" t="n">
        <v>1</v>
      </c>
      <c r="G513" s="36" t="n">
        <v>6</v>
      </c>
      <c r="H513" s="36" t="n">
        <v>19</v>
      </c>
    </row>
    <row r="514" customFormat="false" ht="15" hidden="false" customHeight="true" outlineLevel="0" collapsed="false">
      <c r="A514" s="36" t="s">
        <v>126</v>
      </c>
      <c r="B514" s="37" t="s">
        <v>115</v>
      </c>
      <c r="C514" s="37" t="s">
        <v>127</v>
      </c>
      <c r="D514" s="36" t="n">
        <v>2023</v>
      </c>
      <c r="E514" s="36" t="n">
        <v>5</v>
      </c>
      <c r="F514" s="36" t="n">
        <v>1</v>
      </c>
      <c r="G514" s="36" t="n">
        <v>7</v>
      </c>
      <c r="H514" s="36" t="n">
        <v>20</v>
      </c>
    </row>
    <row r="515" customFormat="false" ht="15" hidden="false" customHeight="true" outlineLevel="0" collapsed="false">
      <c r="A515" s="36" t="s">
        <v>126</v>
      </c>
      <c r="B515" s="37" t="s">
        <v>115</v>
      </c>
      <c r="C515" s="37" t="s">
        <v>127</v>
      </c>
      <c r="D515" s="36" t="n">
        <v>2024</v>
      </c>
      <c r="E515" s="36" t="n">
        <v>5</v>
      </c>
      <c r="F515" s="36" t="n">
        <v>1</v>
      </c>
      <c r="G515" s="36" t="n">
        <v>7</v>
      </c>
      <c r="H515" s="36" t="n">
        <v>20</v>
      </c>
    </row>
    <row r="516" customFormat="false" ht="15" hidden="false" customHeight="true" outlineLevel="0" collapsed="false">
      <c r="A516" s="36" t="s">
        <v>126</v>
      </c>
      <c r="B516" s="37" t="s">
        <v>115</v>
      </c>
      <c r="C516" s="37" t="s">
        <v>127</v>
      </c>
      <c r="D516" s="36" t="n">
        <v>2025</v>
      </c>
      <c r="E516" s="36" t="n">
        <v>5</v>
      </c>
      <c r="F516" s="36" t="n">
        <v>1</v>
      </c>
      <c r="G516" s="36" t="n">
        <v>7</v>
      </c>
      <c r="H516" s="36" t="n">
        <v>20</v>
      </c>
    </row>
    <row r="517" customFormat="false" ht="15" hidden="false" customHeight="true" outlineLevel="0" collapsed="false">
      <c r="A517" s="36" t="s">
        <v>128</v>
      </c>
      <c r="B517" s="37" t="s">
        <v>115</v>
      </c>
      <c r="C517" s="37" t="s">
        <v>129</v>
      </c>
      <c r="D517" s="36" t="n">
        <v>2010</v>
      </c>
      <c r="E517" s="36" t="n">
        <v>5</v>
      </c>
      <c r="F517" s="36" t="n">
        <v>2</v>
      </c>
      <c r="G517" s="36" t="n">
        <v>8</v>
      </c>
      <c r="H517" s="36" t="n">
        <v>22</v>
      </c>
    </row>
    <row r="518" customFormat="false" ht="15" hidden="false" customHeight="true" outlineLevel="0" collapsed="false">
      <c r="A518" s="36" t="s">
        <v>128</v>
      </c>
      <c r="B518" s="37" t="s">
        <v>115</v>
      </c>
      <c r="C518" s="37" t="s">
        <v>129</v>
      </c>
      <c r="D518" s="36" t="n">
        <v>2011</v>
      </c>
      <c r="E518" s="36" t="n">
        <v>5</v>
      </c>
      <c r="F518" s="36" t="n">
        <v>2</v>
      </c>
      <c r="G518" s="36" t="n">
        <v>8</v>
      </c>
      <c r="H518" s="36" t="n">
        <v>23</v>
      </c>
    </row>
    <row r="519" customFormat="false" ht="15" hidden="false" customHeight="true" outlineLevel="0" collapsed="false">
      <c r="A519" s="36" t="s">
        <v>128</v>
      </c>
      <c r="B519" s="37" t="s">
        <v>115</v>
      </c>
      <c r="C519" s="37" t="s">
        <v>129</v>
      </c>
      <c r="D519" s="36" t="n">
        <v>2012</v>
      </c>
      <c r="E519" s="36" t="n">
        <v>5</v>
      </c>
      <c r="F519" s="36" t="n">
        <v>2</v>
      </c>
      <c r="G519" s="36" t="n">
        <v>7</v>
      </c>
      <c r="H519" s="36" t="n">
        <v>20</v>
      </c>
    </row>
    <row r="520" customFormat="false" ht="15" hidden="false" customHeight="true" outlineLevel="0" collapsed="false">
      <c r="A520" s="36" t="s">
        <v>128</v>
      </c>
      <c r="B520" s="37" t="s">
        <v>115</v>
      </c>
      <c r="C520" s="37" t="s">
        <v>129</v>
      </c>
      <c r="D520" s="36" t="n">
        <v>2013</v>
      </c>
      <c r="E520" s="36" t="n">
        <v>7</v>
      </c>
      <c r="F520" s="36" t="n">
        <v>2</v>
      </c>
      <c r="G520" s="36" t="n">
        <v>8</v>
      </c>
      <c r="H520" s="36" t="n">
        <v>26</v>
      </c>
    </row>
    <row r="521" customFormat="false" ht="15" hidden="false" customHeight="true" outlineLevel="0" collapsed="false">
      <c r="A521" s="36" t="s">
        <v>128</v>
      </c>
      <c r="B521" s="37" t="s">
        <v>115</v>
      </c>
      <c r="C521" s="37" t="s">
        <v>129</v>
      </c>
      <c r="D521" s="36" t="n">
        <v>2014</v>
      </c>
      <c r="E521" s="36" t="n">
        <v>7</v>
      </c>
      <c r="F521" s="36" t="n">
        <v>2</v>
      </c>
      <c r="G521" s="36" t="n">
        <v>9</v>
      </c>
      <c r="H521" s="36" t="n">
        <v>29</v>
      </c>
    </row>
    <row r="522" customFormat="false" ht="15" hidden="false" customHeight="true" outlineLevel="0" collapsed="false">
      <c r="A522" s="36" t="s">
        <v>128</v>
      </c>
      <c r="B522" s="37" t="s">
        <v>115</v>
      </c>
      <c r="C522" s="37" t="s">
        <v>129</v>
      </c>
      <c r="D522" s="36" t="n">
        <v>2015</v>
      </c>
      <c r="E522" s="36" t="n">
        <v>8</v>
      </c>
      <c r="F522" s="36" t="n">
        <v>2</v>
      </c>
      <c r="G522" s="36" t="n">
        <v>10</v>
      </c>
      <c r="H522" s="36" t="n">
        <v>30</v>
      </c>
    </row>
    <row r="523" customFormat="false" ht="15" hidden="false" customHeight="true" outlineLevel="0" collapsed="false">
      <c r="A523" s="36" t="s">
        <v>128</v>
      </c>
      <c r="B523" s="37" t="s">
        <v>115</v>
      </c>
      <c r="C523" s="37" t="s">
        <v>129</v>
      </c>
      <c r="D523" s="36" t="n">
        <v>2016</v>
      </c>
      <c r="E523" s="36" t="n">
        <v>8</v>
      </c>
      <c r="F523" s="36" t="n">
        <v>2</v>
      </c>
      <c r="G523" s="36" t="n">
        <v>10</v>
      </c>
      <c r="H523" s="36" t="n">
        <v>30</v>
      </c>
    </row>
    <row r="524" customFormat="false" ht="15" hidden="false" customHeight="true" outlineLevel="0" collapsed="false">
      <c r="A524" s="36" t="s">
        <v>128</v>
      </c>
      <c r="B524" s="37" t="s">
        <v>115</v>
      </c>
      <c r="C524" s="37" t="s">
        <v>129</v>
      </c>
      <c r="D524" s="36" t="n">
        <v>2017</v>
      </c>
      <c r="E524" s="36" t="n">
        <v>8</v>
      </c>
      <c r="F524" s="36" t="n">
        <v>2</v>
      </c>
      <c r="G524" s="36" t="n">
        <v>10</v>
      </c>
      <c r="H524" s="36" t="n">
        <v>31</v>
      </c>
    </row>
    <row r="525" customFormat="false" ht="15" hidden="false" customHeight="true" outlineLevel="0" collapsed="false">
      <c r="A525" s="36" t="s">
        <v>128</v>
      </c>
      <c r="B525" s="37" t="s">
        <v>115</v>
      </c>
      <c r="C525" s="37" t="s">
        <v>129</v>
      </c>
      <c r="D525" s="36" t="n">
        <v>2018</v>
      </c>
      <c r="E525" s="36" t="n">
        <v>7</v>
      </c>
      <c r="F525" s="36" t="n">
        <v>2</v>
      </c>
      <c r="G525" s="36" t="n">
        <v>11</v>
      </c>
      <c r="H525" s="36" t="n">
        <v>29</v>
      </c>
    </row>
    <row r="526" customFormat="false" ht="15" hidden="false" customHeight="true" outlineLevel="0" collapsed="false">
      <c r="A526" s="36" t="s">
        <v>128</v>
      </c>
      <c r="B526" s="37" t="s">
        <v>115</v>
      </c>
      <c r="C526" s="37" t="s">
        <v>129</v>
      </c>
      <c r="D526" s="36" t="n">
        <v>2019</v>
      </c>
      <c r="E526" s="36" t="n">
        <v>7</v>
      </c>
      <c r="F526" s="36" t="n">
        <v>2</v>
      </c>
      <c r="G526" s="36" t="n">
        <v>13</v>
      </c>
      <c r="H526" s="36" t="n">
        <v>31</v>
      </c>
    </row>
    <row r="527" customFormat="false" ht="15" hidden="false" customHeight="true" outlineLevel="0" collapsed="false">
      <c r="A527" s="36" t="s">
        <v>128</v>
      </c>
      <c r="B527" s="37" t="s">
        <v>115</v>
      </c>
      <c r="C527" s="37" t="s">
        <v>129</v>
      </c>
      <c r="D527" s="36" t="n">
        <v>2020</v>
      </c>
      <c r="E527" s="36" t="n">
        <v>6</v>
      </c>
      <c r="F527" s="36" t="n">
        <v>2</v>
      </c>
      <c r="G527" s="36" t="n">
        <v>12</v>
      </c>
      <c r="H527" s="36" t="n">
        <v>30</v>
      </c>
    </row>
    <row r="528" customFormat="false" ht="15" hidden="false" customHeight="true" outlineLevel="0" collapsed="false">
      <c r="A528" s="36" t="s">
        <v>128</v>
      </c>
      <c r="B528" s="37" t="s">
        <v>115</v>
      </c>
      <c r="C528" s="37" t="s">
        <v>129</v>
      </c>
      <c r="D528" s="36" t="n">
        <v>2021</v>
      </c>
      <c r="E528" s="36" t="n">
        <v>6</v>
      </c>
      <c r="F528" s="36" t="n">
        <v>2</v>
      </c>
      <c r="G528" s="36" t="n">
        <v>11</v>
      </c>
      <c r="H528" s="36" t="n">
        <v>29</v>
      </c>
    </row>
    <row r="529" customFormat="false" ht="15" hidden="false" customHeight="true" outlineLevel="0" collapsed="false">
      <c r="A529" s="36" t="s">
        <v>128</v>
      </c>
      <c r="B529" s="37" t="s">
        <v>115</v>
      </c>
      <c r="C529" s="37" t="s">
        <v>129</v>
      </c>
      <c r="D529" s="36" t="n">
        <v>2022</v>
      </c>
      <c r="E529" s="36" t="n">
        <v>6</v>
      </c>
      <c r="F529" s="36" t="n">
        <v>2</v>
      </c>
      <c r="G529" s="36" t="n">
        <v>11</v>
      </c>
      <c r="H529" s="36" t="n">
        <v>29</v>
      </c>
    </row>
    <row r="530" customFormat="false" ht="15" hidden="false" customHeight="true" outlineLevel="0" collapsed="false">
      <c r="A530" s="36" t="s">
        <v>128</v>
      </c>
      <c r="B530" s="37" t="s">
        <v>115</v>
      </c>
      <c r="C530" s="37" t="s">
        <v>129</v>
      </c>
      <c r="D530" s="36" t="n">
        <v>2023</v>
      </c>
      <c r="E530" s="36" t="n">
        <v>6</v>
      </c>
      <c r="F530" s="36" t="n">
        <v>2</v>
      </c>
      <c r="G530" s="36" t="n">
        <v>11</v>
      </c>
      <c r="H530" s="36" t="n">
        <v>29</v>
      </c>
    </row>
    <row r="531" customFormat="false" ht="15" hidden="false" customHeight="true" outlineLevel="0" collapsed="false">
      <c r="A531" s="36" t="s">
        <v>128</v>
      </c>
      <c r="B531" s="37" t="s">
        <v>115</v>
      </c>
      <c r="C531" s="37" t="s">
        <v>129</v>
      </c>
      <c r="D531" s="36" t="n">
        <v>2024</v>
      </c>
      <c r="E531" s="36" t="n">
        <v>6</v>
      </c>
      <c r="F531" s="36" t="n">
        <v>2</v>
      </c>
      <c r="G531" s="36" t="n">
        <v>10</v>
      </c>
      <c r="H531" s="36" t="n">
        <v>28</v>
      </c>
    </row>
    <row r="532" customFormat="false" ht="15" hidden="false" customHeight="true" outlineLevel="0" collapsed="false">
      <c r="A532" s="36" t="s">
        <v>128</v>
      </c>
      <c r="B532" s="37" t="s">
        <v>115</v>
      </c>
      <c r="C532" s="37" t="s">
        <v>129</v>
      </c>
      <c r="D532" s="36" t="n">
        <v>2025</v>
      </c>
      <c r="E532" s="36" t="n">
        <v>6</v>
      </c>
      <c r="F532" s="36" t="n">
        <v>2</v>
      </c>
      <c r="G532" s="36" t="n">
        <v>10</v>
      </c>
      <c r="H532" s="36" t="n">
        <v>27</v>
      </c>
    </row>
    <row r="533" customFormat="false" ht="15" hidden="false" customHeight="true" outlineLevel="0" collapsed="false">
      <c r="A533" s="36" t="s">
        <v>130</v>
      </c>
      <c r="B533" s="37" t="s">
        <v>115</v>
      </c>
      <c r="C533" s="37" t="s">
        <v>131</v>
      </c>
      <c r="D533" s="36" t="n">
        <v>2010</v>
      </c>
      <c r="E533" s="36" t="n">
        <v>9</v>
      </c>
      <c r="F533" s="36" t="n">
        <v>1</v>
      </c>
      <c r="G533" s="36" t="n">
        <v>13</v>
      </c>
      <c r="H533" s="36" t="n">
        <v>29</v>
      </c>
    </row>
    <row r="534" customFormat="false" ht="15" hidden="false" customHeight="true" outlineLevel="0" collapsed="false">
      <c r="A534" s="36" t="s">
        <v>130</v>
      </c>
      <c r="B534" s="37" t="s">
        <v>115</v>
      </c>
      <c r="C534" s="37" t="s">
        <v>131</v>
      </c>
      <c r="D534" s="36" t="n">
        <v>2011</v>
      </c>
      <c r="E534" s="36" t="n">
        <v>12</v>
      </c>
      <c r="F534" s="36" t="n">
        <v>1</v>
      </c>
      <c r="G534" s="36" t="n">
        <v>16</v>
      </c>
      <c r="H534" s="36" t="n">
        <v>37</v>
      </c>
    </row>
    <row r="535" customFormat="false" ht="15" hidden="false" customHeight="true" outlineLevel="0" collapsed="false">
      <c r="A535" s="36" t="s">
        <v>130</v>
      </c>
      <c r="B535" s="37" t="s">
        <v>115</v>
      </c>
      <c r="C535" s="37" t="s">
        <v>131</v>
      </c>
      <c r="D535" s="36" t="n">
        <v>2012</v>
      </c>
      <c r="E535" s="36" t="n">
        <v>12</v>
      </c>
      <c r="F535" s="36" t="n">
        <v>1</v>
      </c>
      <c r="G535" s="36" t="n">
        <v>15</v>
      </c>
      <c r="H535" s="36" t="n">
        <v>39</v>
      </c>
    </row>
    <row r="536" customFormat="false" ht="15" hidden="false" customHeight="true" outlineLevel="0" collapsed="false">
      <c r="A536" s="36" t="s">
        <v>130</v>
      </c>
      <c r="B536" s="37" t="s">
        <v>115</v>
      </c>
      <c r="C536" s="37" t="s">
        <v>131</v>
      </c>
      <c r="D536" s="36" t="n">
        <v>2013</v>
      </c>
      <c r="E536" s="36" t="n">
        <v>13</v>
      </c>
      <c r="F536" s="36" t="n">
        <v>1</v>
      </c>
      <c r="G536" s="36" t="n">
        <v>15</v>
      </c>
      <c r="H536" s="36" t="n">
        <v>40</v>
      </c>
    </row>
    <row r="537" customFormat="false" ht="15" hidden="false" customHeight="true" outlineLevel="0" collapsed="false">
      <c r="A537" s="36" t="s">
        <v>130</v>
      </c>
      <c r="B537" s="37" t="s">
        <v>115</v>
      </c>
      <c r="C537" s="37" t="s">
        <v>131</v>
      </c>
      <c r="D537" s="36" t="n">
        <v>2014</v>
      </c>
      <c r="E537" s="36" t="n">
        <v>13</v>
      </c>
      <c r="F537" s="36" t="n">
        <v>1</v>
      </c>
      <c r="G537" s="36" t="n">
        <v>15</v>
      </c>
      <c r="H537" s="36" t="n">
        <v>39</v>
      </c>
    </row>
    <row r="538" customFormat="false" ht="15" hidden="false" customHeight="true" outlineLevel="0" collapsed="false">
      <c r="A538" s="36" t="s">
        <v>130</v>
      </c>
      <c r="B538" s="37" t="s">
        <v>115</v>
      </c>
      <c r="C538" s="37" t="s">
        <v>131</v>
      </c>
      <c r="D538" s="36" t="n">
        <v>2015</v>
      </c>
      <c r="E538" s="36" t="n">
        <v>13</v>
      </c>
      <c r="F538" s="36" t="n">
        <v>2</v>
      </c>
      <c r="G538" s="36" t="n">
        <v>15</v>
      </c>
      <c r="H538" s="36" t="n">
        <v>38</v>
      </c>
    </row>
    <row r="539" customFormat="false" ht="15" hidden="false" customHeight="true" outlineLevel="0" collapsed="false">
      <c r="A539" s="36" t="s">
        <v>130</v>
      </c>
      <c r="B539" s="37" t="s">
        <v>115</v>
      </c>
      <c r="C539" s="37" t="s">
        <v>131</v>
      </c>
      <c r="D539" s="36" t="n">
        <v>2016</v>
      </c>
      <c r="E539" s="36" t="n">
        <v>13</v>
      </c>
      <c r="F539" s="36" t="n">
        <v>2</v>
      </c>
      <c r="G539" s="36" t="n">
        <v>16</v>
      </c>
      <c r="H539" s="36" t="n">
        <v>39</v>
      </c>
    </row>
    <row r="540" customFormat="false" ht="15" hidden="false" customHeight="true" outlineLevel="0" collapsed="false">
      <c r="A540" s="36" t="s">
        <v>130</v>
      </c>
      <c r="B540" s="37" t="s">
        <v>115</v>
      </c>
      <c r="C540" s="37" t="s">
        <v>131</v>
      </c>
      <c r="D540" s="36" t="n">
        <v>2017</v>
      </c>
      <c r="E540" s="36" t="n">
        <v>13</v>
      </c>
      <c r="F540" s="36" t="n">
        <v>2</v>
      </c>
      <c r="G540" s="36" t="n">
        <v>17</v>
      </c>
      <c r="H540" s="36" t="n">
        <v>38</v>
      </c>
    </row>
    <row r="541" customFormat="false" ht="15" hidden="false" customHeight="true" outlineLevel="0" collapsed="false">
      <c r="A541" s="36" t="s">
        <v>130</v>
      </c>
      <c r="B541" s="37" t="s">
        <v>115</v>
      </c>
      <c r="C541" s="37" t="s">
        <v>131</v>
      </c>
      <c r="D541" s="36" t="n">
        <v>2018</v>
      </c>
      <c r="E541" s="36" t="n">
        <v>13</v>
      </c>
      <c r="F541" s="36" t="n">
        <v>2</v>
      </c>
      <c r="G541" s="36" t="n">
        <v>17</v>
      </c>
      <c r="H541" s="36" t="n">
        <v>38</v>
      </c>
    </row>
    <row r="542" customFormat="false" ht="15" hidden="false" customHeight="true" outlineLevel="0" collapsed="false">
      <c r="A542" s="36" t="s">
        <v>130</v>
      </c>
      <c r="B542" s="37" t="s">
        <v>115</v>
      </c>
      <c r="C542" s="37" t="s">
        <v>131</v>
      </c>
      <c r="D542" s="36" t="n">
        <v>2019</v>
      </c>
      <c r="E542" s="36" t="n">
        <v>15</v>
      </c>
      <c r="F542" s="36" t="n">
        <v>2</v>
      </c>
      <c r="G542" s="36" t="n">
        <v>18</v>
      </c>
      <c r="H542" s="36" t="n">
        <v>39</v>
      </c>
    </row>
    <row r="543" customFormat="false" ht="15" hidden="false" customHeight="true" outlineLevel="0" collapsed="false">
      <c r="A543" s="36" t="s">
        <v>130</v>
      </c>
      <c r="B543" s="37" t="s">
        <v>115</v>
      </c>
      <c r="C543" s="37" t="s">
        <v>131</v>
      </c>
      <c r="D543" s="36" t="n">
        <v>2020</v>
      </c>
      <c r="E543" s="36" t="n">
        <v>15</v>
      </c>
      <c r="F543" s="36" t="n">
        <v>2</v>
      </c>
      <c r="G543" s="36" t="n">
        <v>16</v>
      </c>
      <c r="H543" s="36" t="n">
        <v>36</v>
      </c>
    </row>
    <row r="544" customFormat="false" ht="15" hidden="false" customHeight="true" outlineLevel="0" collapsed="false">
      <c r="A544" s="36" t="s">
        <v>130</v>
      </c>
      <c r="B544" s="37" t="s">
        <v>115</v>
      </c>
      <c r="C544" s="37" t="s">
        <v>131</v>
      </c>
      <c r="D544" s="36" t="n">
        <v>2021</v>
      </c>
      <c r="E544" s="36" t="n">
        <v>14</v>
      </c>
      <c r="F544" s="36" t="n">
        <v>2</v>
      </c>
      <c r="G544" s="36" t="n">
        <v>16</v>
      </c>
      <c r="H544" s="36" t="n">
        <v>36</v>
      </c>
    </row>
    <row r="545" customFormat="false" ht="15" hidden="false" customHeight="true" outlineLevel="0" collapsed="false">
      <c r="A545" s="36" t="s">
        <v>130</v>
      </c>
      <c r="B545" s="37" t="s">
        <v>115</v>
      </c>
      <c r="C545" s="37" t="s">
        <v>131</v>
      </c>
      <c r="D545" s="36" t="n">
        <v>2022</v>
      </c>
      <c r="E545" s="36" t="n">
        <v>14</v>
      </c>
      <c r="F545" s="36" t="n">
        <v>2</v>
      </c>
      <c r="G545" s="36" t="n">
        <v>16</v>
      </c>
      <c r="H545" s="36" t="n">
        <v>35</v>
      </c>
    </row>
    <row r="546" customFormat="false" ht="15" hidden="false" customHeight="true" outlineLevel="0" collapsed="false">
      <c r="A546" s="36" t="s">
        <v>130</v>
      </c>
      <c r="B546" s="37" t="s">
        <v>115</v>
      </c>
      <c r="C546" s="37" t="s">
        <v>131</v>
      </c>
      <c r="D546" s="36" t="n">
        <v>2023</v>
      </c>
      <c r="E546" s="36" t="n">
        <v>13</v>
      </c>
      <c r="F546" s="36" t="n">
        <v>2</v>
      </c>
      <c r="G546" s="36" t="n">
        <v>14</v>
      </c>
      <c r="H546" s="36" t="n">
        <v>34</v>
      </c>
    </row>
    <row r="547" customFormat="false" ht="15" hidden="false" customHeight="true" outlineLevel="0" collapsed="false">
      <c r="A547" s="36" t="s">
        <v>130</v>
      </c>
      <c r="B547" s="37" t="s">
        <v>115</v>
      </c>
      <c r="C547" s="37" t="s">
        <v>131</v>
      </c>
      <c r="D547" s="36" t="n">
        <v>2024</v>
      </c>
      <c r="E547" s="36" t="n">
        <v>14</v>
      </c>
      <c r="F547" s="36" t="n">
        <v>2</v>
      </c>
      <c r="G547" s="36" t="n">
        <v>15</v>
      </c>
      <c r="H547" s="36" t="n">
        <v>33</v>
      </c>
    </row>
    <row r="548" customFormat="false" ht="15" hidden="false" customHeight="true" outlineLevel="0" collapsed="false">
      <c r="A548" s="36" t="s">
        <v>130</v>
      </c>
      <c r="B548" s="37" t="s">
        <v>115</v>
      </c>
      <c r="C548" s="37" t="s">
        <v>131</v>
      </c>
      <c r="D548" s="36" t="n">
        <v>2025</v>
      </c>
      <c r="E548" s="36" t="n">
        <v>15</v>
      </c>
      <c r="F548" s="36" t="n">
        <v>2</v>
      </c>
      <c r="G548" s="36" t="n">
        <v>16</v>
      </c>
      <c r="H548" s="36" t="n">
        <v>33</v>
      </c>
    </row>
    <row r="549" customFormat="false" ht="15" hidden="false" customHeight="true" outlineLevel="0" collapsed="false">
      <c r="A549" s="36" t="s">
        <v>132</v>
      </c>
      <c r="B549" s="37" t="s">
        <v>115</v>
      </c>
      <c r="C549" s="37" t="s">
        <v>133</v>
      </c>
      <c r="D549" s="36" t="n">
        <v>2010</v>
      </c>
      <c r="E549" s="36" t="n">
        <v>18</v>
      </c>
      <c r="F549" s="36" t="n">
        <v>0</v>
      </c>
      <c r="G549" s="36" t="n">
        <v>18</v>
      </c>
      <c r="H549" s="36" t="n">
        <v>34</v>
      </c>
    </row>
    <row r="550" customFormat="false" ht="15" hidden="false" customHeight="true" outlineLevel="0" collapsed="false">
      <c r="A550" s="36" t="s">
        <v>132</v>
      </c>
      <c r="B550" s="37" t="s">
        <v>115</v>
      </c>
      <c r="C550" s="37" t="s">
        <v>133</v>
      </c>
      <c r="D550" s="36" t="n">
        <v>2011</v>
      </c>
      <c r="E550" s="36" t="n">
        <v>18</v>
      </c>
      <c r="F550" s="36" t="n">
        <v>0</v>
      </c>
      <c r="G550" s="36" t="n">
        <v>19</v>
      </c>
      <c r="H550" s="36" t="n">
        <v>40</v>
      </c>
    </row>
    <row r="551" customFormat="false" ht="15" hidden="false" customHeight="true" outlineLevel="0" collapsed="false">
      <c r="A551" s="36" t="s">
        <v>132</v>
      </c>
      <c r="B551" s="37" t="s">
        <v>115</v>
      </c>
      <c r="C551" s="37" t="s">
        <v>133</v>
      </c>
      <c r="D551" s="36" t="n">
        <v>2012</v>
      </c>
      <c r="E551" s="36" t="n">
        <v>19</v>
      </c>
      <c r="F551" s="36" t="n">
        <v>0</v>
      </c>
      <c r="G551" s="36" t="n">
        <v>19</v>
      </c>
      <c r="H551" s="36" t="n">
        <v>40</v>
      </c>
    </row>
    <row r="552" customFormat="false" ht="15" hidden="false" customHeight="true" outlineLevel="0" collapsed="false">
      <c r="A552" s="36" t="s">
        <v>132</v>
      </c>
      <c r="B552" s="37" t="s">
        <v>115</v>
      </c>
      <c r="C552" s="37" t="s">
        <v>133</v>
      </c>
      <c r="D552" s="36" t="n">
        <v>2013</v>
      </c>
      <c r="E552" s="36" t="n">
        <v>18</v>
      </c>
      <c r="F552" s="36" t="n">
        <v>0</v>
      </c>
      <c r="G552" s="36" t="n">
        <v>16</v>
      </c>
      <c r="H552" s="36" t="n">
        <v>41</v>
      </c>
    </row>
    <row r="553" customFormat="false" ht="15" hidden="false" customHeight="true" outlineLevel="0" collapsed="false">
      <c r="A553" s="36" t="s">
        <v>132</v>
      </c>
      <c r="B553" s="37" t="s">
        <v>115</v>
      </c>
      <c r="C553" s="37" t="s">
        <v>133</v>
      </c>
      <c r="D553" s="36" t="n">
        <v>2014</v>
      </c>
      <c r="E553" s="36" t="n">
        <v>20</v>
      </c>
      <c r="F553" s="36" t="n">
        <v>0</v>
      </c>
      <c r="G553" s="36" t="n">
        <v>17</v>
      </c>
      <c r="H553" s="36" t="n">
        <v>44</v>
      </c>
    </row>
    <row r="554" customFormat="false" ht="15" hidden="false" customHeight="true" outlineLevel="0" collapsed="false">
      <c r="A554" s="36" t="s">
        <v>132</v>
      </c>
      <c r="B554" s="37" t="s">
        <v>115</v>
      </c>
      <c r="C554" s="37" t="s">
        <v>133</v>
      </c>
      <c r="D554" s="36" t="n">
        <v>2015</v>
      </c>
      <c r="E554" s="36" t="n">
        <v>19</v>
      </c>
      <c r="F554" s="36" t="n">
        <v>0</v>
      </c>
      <c r="G554" s="36" t="n">
        <v>17</v>
      </c>
      <c r="H554" s="36" t="n">
        <v>45</v>
      </c>
    </row>
    <row r="555" customFormat="false" ht="15" hidden="false" customHeight="true" outlineLevel="0" collapsed="false">
      <c r="A555" s="36" t="s">
        <v>132</v>
      </c>
      <c r="B555" s="37" t="s">
        <v>115</v>
      </c>
      <c r="C555" s="37" t="s">
        <v>133</v>
      </c>
      <c r="D555" s="36" t="n">
        <v>2016</v>
      </c>
      <c r="E555" s="36" t="n">
        <v>21</v>
      </c>
      <c r="F555" s="36" t="n">
        <v>0</v>
      </c>
      <c r="G555" s="36" t="n">
        <v>18</v>
      </c>
      <c r="H555" s="36" t="n">
        <v>46</v>
      </c>
    </row>
    <row r="556" customFormat="false" ht="15" hidden="false" customHeight="true" outlineLevel="0" collapsed="false">
      <c r="A556" s="36" t="s">
        <v>132</v>
      </c>
      <c r="B556" s="37" t="s">
        <v>115</v>
      </c>
      <c r="C556" s="37" t="s">
        <v>133</v>
      </c>
      <c r="D556" s="36" t="n">
        <v>2017</v>
      </c>
      <c r="E556" s="36" t="n">
        <v>20</v>
      </c>
      <c r="F556" s="36" t="n">
        <v>0</v>
      </c>
      <c r="G556" s="36" t="n">
        <v>17</v>
      </c>
      <c r="H556" s="36" t="n">
        <v>46</v>
      </c>
    </row>
    <row r="557" customFormat="false" ht="15" hidden="false" customHeight="true" outlineLevel="0" collapsed="false">
      <c r="A557" s="36" t="s">
        <v>132</v>
      </c>
      <c r="B557" s="37" t="s">
        <v>115</v>
      </c>
      <c r="C557" s="37" t="s">
        <v>133</v>
      </c>
      <c r="D557" s="36" t="n">
        <v>2018</v>
      </c>
      <c r="E557" s="36" t="n">
        <v>19</v>
      </c>
      <c r="F557" s="36" t="n">
        <v>0</v>
      </c>
      <c r="G557" s="36" t="n">
        <v>17</v>
      </c>
      <c r="H557" s="36" t="n">
        <v>45</v>
      </c>
    </row>
    <row r="558" customFormat="false" ht="15" hidden="false" customHeight="true" outlineLevel="0" collapsed="false">
      <c r="A558" s="36" t="s">
        <v>132</v>
      </c>
      <c r="B558" s="37" t="s">
        <v>115</v>
      </c>
      <c r="C558" s="37" t="s">
        <v>133</v>
      </c>
      <c r="D558" s="36" t="n">
        <v>2019</v>
      </c>
      <c r="E558" s="36" t="n">
        <v>19</v>
      </c>
      <c r="F558" s="36" t="n">
        <v>0</v>
      </c>
      <c r="G558" s="36" t="n">
        <v>18</v>
      </c>
      <c r="H558" s="36" t="n">
        <v>46</v>
      </c>
    </row>
    <row r="559" customFormat="false" ht="15" hidden="false" customHeight="true" outlineLevel="0" collapsed="false">
      <c r="A559" s="36" t="s">
        <v>132</v>
      </c>
      <c r="B559" s="37" t="s">
        <v>115</v>
      </c>
      <c r="C559" s="37" t="s">
        <v>133</v>
      </c>
      <c r="D559" s="36" t="n">
        <v>2020</v>
      </c>
      <c r="E559" s="36" t="n">
        <v>18</v>
      </c>
      <c r="F559" s="36" t="n">
        <v>0</v>
      </c>
      <c r="G559" s="36" t="n">
        <v>19</v>
      </c>
      <c r="H559" s="36" t="n">
        <v>47</v>
      </c>
    </row>
    <row r="560" customFormat="false" ht="15" hidden="false" customHeight="true" outlineLevel="0" collapsed="false">
      <c r="A560" s="36" t="s">
        <v>132</v>
      </c>
      <c r="B560" s="37" t="s">
        <v>115</v>
      </c>
      <c r="C560" s="37" t="s">
        <v>133</v>
      </c>
      <c r="D560" s="36" t="n">
        <v>2021</v>
      </c>
      <c r="E560" s="36" t="n">
        <v>17</v>
      </c>
      <c r="F560" s="36" t="n">
        <v>0</v>
      </c>
      <c r="G560" s="36" t="n">
        <v>18</v>
      </c>
      <c r="H560" s="36" t="n">
        <v>46</v>
      </c>
    </row>
    <row r="561" customFormat="false" ht="15" hidden="false" customHeight="true" outlineLevel="0" collapsed="false">
      <c r="A561" s="36" t="s">
        <v>132</v>
      </c>
      <c r="B561" s="37" t="s">
        <v>115</v>
      </c>
      <c r="C561" s="37" t="s">
        <v>133</v>
      </c>
      <c r="D561" s="36" t="n">
        <v>2022</v>
      </c>
      <c r="E561" s="36" t="n">
        <v>17</v>
      </c>
      <c r="F561" s="36" t="n">
        <v>0</v>
      </c>
      <c r="G561" s="36" t="n">
        <v>19</v>
      </c>
      <c r="H561" s="36" t="n">
        <v>47</v>
      </c>
    </row>
    <row r="562" customFormat="false" ht="15" hidden="false" customHeight="true" outlineLevel="0" collapsed="false">
      <c r="A562" s="36" t="s">
        <v>132</v>
      </c>
      <c r="B562" s="37" t="s">
        <v>115</v>
      </c>
      <c r="C562" s="37" t="s">
        <v>133</v>
      </c>
      <c r="D562" s="36" t="n">
        <v>2023</v>
      </c>
      <c r="E562" s="36" t="n">
        <v>18</v>
      </c>
      <c r="F562" s="36" t="n">
        <v>0</v>
      </c>
      <c r="G562" s="36" t="n">
        <v>20</v>
      </c>
      <c r="H562" s="36" t="n">
        <v>48</v>
      </c>
    </row>
    <row r="563" customFormat="false" ht="15" hidden="false" customHeight="true" outlineLevel="0" collapsed="false">
      <c r="A563" s="36" t="s">
        <v>132</v>
      </c>
      <c r="B563" s="37" t="s">
        <v>115</v>
      </c>
      <c r="C563" s="37" t="s">
        <v>133</v>
      </c>
      <c r="D563" s="36" t="n">
        <v>2024</v>
      </c>
      <c r="E563" s="36" t="n">
        <v>19</v>
      </c>
      <c r="F563" s="36" t="n">
        <v>0</v>
      </c>
      <c r="G563" s="36" t="n">
        <v>21</v>
      </c>
      <c r="H563" s="36" t="n">
        <v>48</v>
      </c>
    </row>
    <row r="564" customFormat="false" ht="15" hidden="false" customHeight="true" outlineLevel="0" collapsed="false">
      <c r="A564" s="36" t="s">
        <v>132</v>
      </c>
      <c r="B564" s="37" t="s">
        <v>115</v>
      </c>
      <c r="C564" s="37" t="s">
        <v>133</v>
      </c>
      <c r="D564" s="36" t="n">
        <v>2025</v>
      </c>
      <c r="E564" s="36" t="n">
        <v>17</v>
      </c>
      <c r="F564" s="36" t="n">
        <v>0</v>
      </c>
      <c r="G564" s="36" t="n">
        <v>20</v>
      </c>
      <c r="H564" s="36" t="n">
        <v>47</v>
      </c>
    </row>
    <row r="565" customFormat="false" ht="15" hidden="false" customHeight="true" outlineLevel="0" collapsed="false">
      <c r="A565" s="36" t="s">
        <v>134</v>
      </c>
      <c r="B565" s="37" t="s">
        <v>115</v>
      </c>
      <c r="C565" s="37" t="s">
        <v>135</v>
      </c>
      <c r="D565" s="36" t="n">
        <v>2010</v>
      </c>
      <c r="E565" s="36" t="n">
        <v>10</v>
      </c>
      <c r="F565" s="36" t="n">
        <v>1</v>
      </c>
      <c r="G565" s="36" t="n">
        <v>8</v>
      </c>
      <c r="H565" s="36" t="n">
        <v>25</v>
      </c>
    </row>
    <row r="566" customFormat="false" ht="15" hidden="false" customHeight="true" outlineLevel="0" collapsed="false">
      <c r="A566" s="36" t="s">
        <v>134</v>
      </c>
      <c r="B566" s="37" t="s">
        <v>115</v>
      </c>
      <c r="C566" s="37" t="s">
        <v>135</v>
      </c>
      <c r="D566" s="36" t="n">
        <v>2011</v>
      </c>
      <c r="E566" s="36" t="n">
        <v>11</v>
      </c>
      <c r="F566" s="36" t="n">
        <v>1</v>
      </c>
      <c r="G566" s="36" t="n">
        <v>9</v>
      </c>
      <c r="H566" s="36" t="n">
        <v>28</v>
      </c>
    </row>
    <row r="567" customFormat="false" ht="15" hidden="false" customHeight="true" outlineLevel="0" collapsed="false">
      <c r="A567" s="36" t="s">
        <v>134</v>
      </c>
      <c r="B567" s="37" t="s">
        <v>115</v>
      </c>
      <c r="C567" s="37" t="s">
        <v>135</v>
      </c>
      <c r="D567" s="36" t="n">
        <v>2012</v>
      </c>
      <c r="E567" s="36" t="n">
        <v>13</v>
      </c>
      <c r="F567" s="36" t="n">
        <v>1</v>
      </c>
      <c r="G567" s="36" t="n">
        <v>9</v>
      </c>
      <c r="H567" s="36" t="n">
        <v>33</v>
      </c>
    </row>
    <row r="568" customFormat="false" ht="15" hidden="false" customHeight="true" outlineLevel="0" collapsed="false">
      <c r="A568" s="36" t="s">
        <v>134</v>
      </c>
      <c r="B568" s="37" t="s">
        <v>115</v>
      </c>
      <c r="C568" s="37" t="s">
        <v>135</v>
      </c>
      <c r="D568" s="36" t="n">
        <v>2013</v>
      </c>
      <c r="E568" s="36" t="n">
        <v>12</v>
      </c>
      <c r="F568" s="36" t="n">
        <v>1</v>
      </c>
      <c r="G568" s="36" t="n">
        <v>10</v>
      </c>
      <c r="H568" s="36" t="n">
        <v>33</v>
      </c>
    </row>
    <row r="569" customFormat="false" ht="15" hidden="false" customHeight="true" outlineLevel="0" collapsed="false">
      <c r="A569" s="36" t="s">
        <v>134</v>
      </c>
      <c r="B569" s="37" t="s">
        <v>115</v>
      </c>
      <c r="C569" s="37" t="s">
        <v>135</v>
      </c>
      <c r="D569" s="36" t="n">
        <v>2014</v>
      </c>
      <c r="E569" s="36" t="n">
        <v>12</v>
      </c>
      <c r="F569" s="36" t="n">
        <v>1</v>
      </c>
      <c r="G569" s="36" t="n">
        <v>10</v>
      </c>
      <c r="H569" s="36" t="n">
        <v>33</v>
      </c>
    </row>
    <row r="570" customFormat="false" ht="15" hidden="false" customHeight="true" outlineLevel="0" collapsed="false">
      <c r="A570" s="36" t="s">
        <v>134</v>
      </c>
      <c r="B570" s="37" t="s">
        <v>115</v>
      </c>
      <c r="C570" s="37" t="s">
        <v>135</v>
      </c>
      <c r="D570" s="36" t="n">
        <v>2015</v>
      </c>
      <c r="E570" s="36" t="n">
        <v>12</v>
      </c>
      <c r="F570" s="36" t="n">
        <v>1</v>
      </c>
      <c r="G570" s="36" t="n">
        <v>10</v>
      </c>
      <c r="H570" s="36" t="n">
        <v>32</v>
      </c>
    </row>
    <row r="571" customFormat="false" ht="15" hidden="false" customHeight="true" outlineLevel="0" collapsed="false">
      <c r="A571" s="36" t="s">
        <v>134</v>
      </c>
      <c r="B571" s="37" t="s">
        <v>115</v>
      </c>
      <c r="C571" s="37" t="s">
        <v>135</v>
      </c>
      <c r="D571" s="36" t="n">
        <v>2016</v>
      </c>
      <c r="E571" s="36" t="n">
        <v>12</v>
      </c>
      <c r="F571" s="36" t="n">
        <v>1</v>
      </c>
      <c r="G571" s="36" t="n">
        <v>11</v>
      </c>
      <c r="H571" s="36" t="n">
        <v>35</v>
      </c>
    </row>
    <row r="572" customFormat="false" ht="15" hidden="false" customHeight="true" outlineLevel="0" collapsed="false">
      <c r="A572" s="36" t="s">
        <v>134</v>
      </c>
      <c r="B572" s="37" t="s">
        <v>115</v>
      </c>
      <c r="C572" s="37" t="s">
        <v>135</v>
      </c>
      <c r="D572" s="36" t="n">
        <v>2017</v>
      </c>
      <c r="E572" s="36" t="n">
        <v>13</v>
      </c>
      <c r="F572" s="36" t="n">
        <v>1</v>
      </c>
      <c r="G572" s="36" t="n">
        <v>12</v>
      </c>
      <c r="H572" s="36" t="n">
        <v>36</v>
      </c>
    </row>
    <row r="573" customFormat="false" ht="15" hidden="false" customHeight="true" outlineLevel="0" collapsed="false">
      <c r="A573" s="36" t="s">
        <v>134</v>
      </c>
      <c r="B573" s="37" t="s">
        <v>115</v>
      </c>
      <c r="C573" s="37" t="s">
        <v>135</v>
      </c>
      <c r="D573" s="36" t="n">
        <v>2018</v>
      </c>
      <c r="E573" s="36" t="n">
        <v>13</v>
      </c>
      <c r="F573" s="36" t="n">
        <v>1</v>
      </c>
      <c r="G573" s="36" t="n">
        <v>12</v>
      </c>
      <c r="H573" s="36" t="n">
        <v>36</v>
      </c>
    </row>
    <row r="574" customFormat="false" ht="15" hidden="false" customHeight="true" outlineLevel="0" collapsed="false">
      <c r="A574" s="36" t="s">
        <v>134</v>
      </c>
      <c r="B574" s="37" t="s">
        <v>115</v>
      </c>
      <c r="C574" s="37" t="s">
        <v>135</v>
      </c>
      <c r="D574" s="36" t="n">
        <v>2019</v>
      </c>
      <c r="E574" s="36" t="n">
        <v>12</v>
      </c>
      <c r="F574" s="36" t="n">
        <v>0</v>
      </c>
      <c r="G574" s="36" t="n">
        <v>11</v>
      </c>
      <c r="H574" s="36" t="n">
        <v>35</v>
      </c>
    </row>
    <row r="575" customFormat="false" ht="15" hidden="false" customHeight="true" outlineLevel="0" collapsed="false">
      <c r="A575" s="36" t="s">
        <v>134</v>
      </c>
      <c r="B575" s="37" t="s">
        <v>115</v>
      </c>
      <c r="C575" s="37" t="s">
        <v>135</v>
      </c>
      <c r="D575" s="36" t="n">
        <v>2020</v>
      </c>
      <c r="E575" s="36" t="n">
        <v>11</v>
      </c>
      <c r="F575" s="36" t="n">
        <v>0</v>
      </c>
      <c r="G575" s="36" t="n">
        <v>11</v>
      </c>
      <c r="H575" s="36" t="n">
        <v>34</v>
      </c>
    </row>
    <row r="576" customFormat="false" ht="15" hidden="false" customHeight="true" outlineLevel="0" collapsed="false">
      <c r="A576" s="36" t="s">
        <v>134</v>
      </c>
      <c r="B576" s="37" t="s">
        <v>115</v>
      </c>
      <c r="C576" s="37" t="s">
        <v>135</v>
      </c>
      <c r="D576" s="36" t="n">
        <v>2021</v>
      </c>
      <c r="E576" s="36" t="n">
        <v>11</v>
      </c>
      <c r="F576" s="36" t="n">
        <v>0</v>
      </c>
      <c r="G576" s="36" t="n">
        <v>12</v>
      </c>
      <c r="H576" s="36" t="n">
        <v>35</v>
      </c>
    </row>
    <row r="577" customFormat="false" ht="15" hidden="false" customHeight="true" outlineLevel="0" collapsed="false">
      <c r="A577" s="36" t="s">
        <v>134</v>
      </c>
      <c r="B577" s="37" t="s">
        <v>115</v>
      </c>
      <c r="C577" s="37" t="s">
        <v>135</v>
      </c>
      <c r="D577" s="36" t="n">
        <v>2022</v>
      </c>
      <c r="E577" s="36" t="n">
        <v>10</v>
      </c>
      <c r="F577" s="36" t="n">
        <v>0</v>
      </c>
      <c r="G577" s="36" t="n">
        <v>12</v>
      </c>
      <c r="H577" s="36" t="n">
        <v>34</v>
      </c>
    </row>
    <row r="578" customFormat="false" ht="15" hidden="false" customHeight="true" outlineLevel="0" collapsed="false">
      <c r="A578" s="36" t="s">
        <v>134</v>
      </c>
      <c r="B578" s="37" t="s">
        <v>115</v>
      </c>
      <c r="C578" s="37" t="s">
        <v>135</v>
      </c>
      <c r="D578" s="36" t="n">
        <v>2023</v>
      </c>
      <c r="E578" s="36" t="n">
        <v>10</v>
      </c>
      <c r="F578" s="36" t="n">
        <v>0</v>
      </c>
      <c r="G578" s="36" t="n">
        <v>11</v>
      </c>
      <c r="H578" s="36" t="n">
        <v>33</v>
      </c>
    </row>
    <row r="579" customFormat="false" ht="15" hidden="false" customHeight="true" outlineLevel="0" collapsed="false">
      <c r="A579" s="36" t="s">
        <v>134</v>
      </c>
      <c r="B579" s="37" t="s">
        <v>115</v>
      </c>
      <c r="C579" s="37" t="s">
        <v>135</v>
      </c>
      <c r="D579" s="36" t="n">
        <v>2024</v>
      </c>
      <c r="E579" s="36" t="n">
        <v>10</v>
      </c>
      <c r="F579" s="36" t="n">
        <v>0</v>
      </c>
      <c r="G579" s="36" t="n">
        <v>11</v>
      </c>
      <c r="H579" s="36" t="n">
        <v>32</v>
      </c>
    </row>
    <row r="580" customFormat="false" ht="15" hidden="false" customHeight="true" outlineLevel="0" collapsed="false">
      <c r="A580" s="36" t="s">
        <v>134</v>
      </c>
      <c r="B580" s="37" t="s">
        <v>115</v>
      </c>
      <c r="C580" s="37" t="s">
        <v>135</v>
      </c>
      <c r="D580" s="36" t="n">
        <v>2025</v>
      </c>
      <c r="E580" s="36" t="n">
        <v>10</v>
      </c>
      <c r="F580" s="36" t="n">
        <v>0</v>
      </c>
      <c r="G580" s="36" t="n">
        <v>11</v>
      </c>
      <c r="H580" s="36" t="n">
        <v>31</v>
      </c>
    </row>
    <row r="581" customFormat="false" ht="15" hidden="false" customHeight="true" outlineLevel="0" collapsed="false">
      <c r="A581" s="36" t="s">
        <v>136</v>
      </c>
      <c r="B581" s="37" t="s">
        <v>115</v>
      </c>
      <c r="C581" s="37" t="s">
        <v>95</v>
      </c>
      <c r="D581" s="36" t="n">
        <v>2010</v>
      </c>
      <c r="E581" s="36" t="n">
        <v>0</v>
      </c>
      <c r="F581" s="36" t="n">
        <v>0</v>
      </c>
      <c r="G581" s="36" t="n">
        <v>1</v>
      </c>
      <c r="H581" s="36" t="n">
        <v>2</v>
      </c>
    </row>
    <row r="582" customFormat="false" ht="15" hidden="false" customHeight="true" outlineLevel="0" collapsed="false">
      <c r="A582" s="36" t="s">
        <v>136</v>
      </c>
      <c r="B582" s="37" t="s">
        <v>115</v>
      </c>
      <c r="C582" s="37" t="s">
        <v>95</v>
      </c>
      <c r="D582" s="36" t="n">
        <v>2011</v>
      </c>
      <c r="E582" s="36" t="n">
        <v>0</v>
      </c>
      <c r="F582" s="36" t="n">
        <v>0</v>
      </c>
      <c r="G582" s="36" t="n">
        <v>1</v>
      </c>
      <c r="H582" s="36" t="n">
        <v>2</v>
      </c>
    </row>
    <row r="583" customFormat="false" ht="15" hidden="false" customHeight="true" outlineLevel="0" collapsed="false">
      <c r="A583" s="36" t="s">
        <v>136</v>
      </c>
      <c r="B583" s="37" t="s">
        <v>115</v>
      </c>
      <c r="C583" s="37" t="s">
        <v>95</v>
      </c>
      <c r="D583" s="36" t="n">
        <v>2012</v>
      </c>
      <c r="E583" s="36" t="n">
        <v>1</v>
      </c>
      <c r="F583" s="36" t="n">
        <v>0</v>
      </c>
      <c r="G583" s="36" t="n">
        <v>2</v>
      </c>
      <c r="H583" s="36" t="n">
        <v>4</v>
      </c>
    </row>
    <row r="584" customFormat="false" ht="15" hidden="false" customHeight="true" outlineLevel="0" collapsed="false">
      <c r="A584" s="36" t="s">
        <v>136</v>
      </c>
      <c r="B584" s="37" t="s">
        <v>115</v>
      </c>
      <c r="C584" s="37" t="s">
        <v>95</v>
      </c>
      <c r="D584" s="36" t="n">
        <v>2013</v>
      </c>
      <c r="E584" s="36" t="n">
        <v>1</v>
      </c>
      <c r="F584" s="36" t="n">
        <v>0</v>
      </c>
      <c r="G584" s="36" t="n">
        <v>2</v>
      </c>
      <c r="H584" s="36" t="n">
        <v>4</v>
      </c>
    </row>
    <row r="585" customFormat="false" ht="15" hidden="false" customHeight="true" outlineLevel="0" collapsed="false">
      <c r="A585" s="36" t="s">
        <v>136</v>
      </c>
      <c r="B585" s="37" t="s">
        <v>115</v>
      </c>
      <c r="C585" s="37" t="s">
        <v>95</v>
      </c>
      <c r="D585" s="36" t="n">
        <v>2014</v>
      </c>
      <c r="E585" s="36" t="n">
        <v>1</v>
      </c>
      <c r="F585" s="36" t="n">
        <v>0</v>
      </c>
      <c r="G585" s="36" t="n">
        <v>2</v>
      </c>
      <c r="H585" s="36" t="n">
        <v>3</v>
      </c>
    </row>
    <row r="586" customFormat="false" ht="15" hidden="false" customHeight="true" outlineLevel="0" collapsed="false">
      <c r="A586" s="36" t="s">
        <v>136</v>
      </c>
      <c r="B586" s="37" t="s">
        <v>115</v>
      </c>
      <c r="C586" s="37" t="s">
        <v>95</v>
      </c>
      <c r="D586" s="36" t="n">
        <v>2015</v>
      </c>
      <c r="E586" s="36" t="n">
        <v>1</v>
      </c>
      <c r="F586" s="36" t="n">
        <v>0</v>
      </c>
      <c r="G586" s="36" t="n">
        <v>2</v>
      </c>
      <c r="H586" s="36" t="n">
        <v>4</v>
      </c>
    </row>
    <row r="587" customFormat="false" ht="15" hidden="false" customHeight="true" outlineLevel="0" collapsed="false">
      <c r="A587" s="36" t="s">
        <v>136</v>
      </c>
      <c r="B587" s="37" t="s">
        <v>115</v>
      </c>
      <c r="C587" s="37" t="s">
        <v>95</v>
      </c>
      <c r="D587" s="36" t="n">
        <v>2016</v>
      </c>
      <c r="E587" s="36" t="n">
        <v>2</v>
      </c>
      <c r="F587" s="36" t="n">
        <v>0</v>
      </c>
      <c r="G587" s="36" t="n">
        <v>3</v>
      </c>
      <c r="H587" s="36" t="n">
        <v>5</v>
      </c>
    </row>
    <row r="588" customFormat="false" ht="15" hidden="false" customHeight="true" outlineLevel="0" collapsed="false">
      <c r="A588" s="36" t="s">
        <v>136</v>
      </c>
      <c r="B588" s="37" t="s">
        <v>115</v>
      </c>
      <c r="C588" s="37" t="s">
        <v>95</v>
      </c>
      <c r="D588" s="36" t="n">
        <v>2017</v>
      </c>
      <c r="E588" s="36" t="n">
        <v>2</v>
      </c>
      <c r="F588" s="36" t="n">
        <v>0</v>
      </c>
      <c r="G588" s="36" t="n">
        <v>3</v>
      </c>
      <c r="H588" s="36" t="n">
        <v>5</v>
      </c>
    </row>
    <row r="589" customFormat="false" ht="15" hidden="false" customHeight="true" outlineLevel="0" collapsed="false">
      <c r="A589" s="36" t="s">
        <v>136</v>
      </c>
      <c r="B589" s="37" t="s">
        <v>115</v>
      </c>
      <c r="C589" s="37" t="s">
        <v>95</v>
      </c>
      <c r="D589" s="36" t="n">
        <v>2018</v>
      </c>
      <c r="E589" s="36" t="n">
        <v>2</v>
      </c>
      <c r="F589" s="36" t="n">
        <v>0</v>
      </c>
      <c r="G589" s="36" t="n">
        <v>3</v>
      </c>
      <c r="H589" s="36" t="n">
        <v>4</v>
      </c>
    </row>
    <row r="590" customFormat="false" ht="15" hidden="false" customHeight="true" outlineLevel="0" collapsed="false">
      <c r="A590" s="36" t="s">
        <v>136</v>
      </c>
      <c r="B590" s="37" t="s">
        <v>115</v>
      </c>
      <c r="C590" s="37" t="s">
        <v>95</v>
      </c>
      <c r="D590" s="36" t="n">
        <v>2019</v>
      </c>
      <c r="E590" s="36" t="n">
        <v>4</v>
      </c>
      <c r="F590" s="36" t="n">
        <v>0</v>
      </c>
      <c r="G590" s="36" t="n">
        <v>5</v>
      </c>
      <c r="H590" s="36" t="n">
        <v>6</v>
      </c>
    </row>
    <row r="591" customFormat="false" ht="15" hidden="false" customHeight="true" outlineLevel="0" collapsed="false">
      <c r="A591" s="36" t="s">
        <v>136</v>
      </c>
      <c r="B591" s="37" t="s">
        <v>115</v>
      </c>
      <c r="C591" s="37" t="s">
        <v>95</v>
      </c>
      <c r="D591" s="36" t="n">
        <v>2020</v>
      </c>
      <c r="E591" s="36" t="n">
        <v>4</v>
      </c>
      <c r="F591" s="36" t="n">
        <v>0</v>
      </c>
      <c r="G591" s="36" t="n">
        <v>6</v>
      </c>
      <c r="H591" s="36" t="n">
        <v>7</v>
      </c>
    </row>
    <row r="592" customFormat="false" ht="15" hidden="false" customHeight="true" outlineLevel="0" collapsed="false">
      <c r="A592" s="36" t="s">
        <v>136</v>
      </c>
      <c r="B592" s="37" t="s">
        <v>115</v>
      </c>
      <c r="C592" s="37" t="s">
        <v>95</v>
      </c>
      <c r="D592" s="36" t="n">
        <v>2021</v>
      </c>
      <c r="E592" s="36" t="n">
        <v>4</v>
      </c>
      <c r="F592" s="36" t="n">
        <v>0</v>
      </c>
      <c r="G592" s="36" t="n">
        <v>6</v>
      </c>
      <c r="H592" s="36" t="n">
        <v>7</v>
      </c>
    </row>
    <row r="593" customFormat="false" ht="15" hidden="false" customHeight="true" outlineLevel="0" collapsed="false">
      <c r="A593" s="36" t="s">
        <v>136</v>
      </c>
      <c r="B593" s="37" t="s">
        <v>115</v>
      </c>
      <c r="C593" s="37" t="s">
        <v>95</v>
      </c>
      <c r="D593" s="36" t="n">
        <v>2022</v>
      </c>
      <c r="E593" s="36" t="n">
        <v>4</v>
      </c>
      <c r="F593" s="36" t="n">
        <v>0</v>
      </c>
      <c r="G593" s="36" t="n">
        <v>6</v>
      </c>
      <c r="H593" s="36" t="n">
        <v>8</v>
      </c>
    </row>
    <row r="594" customFormat="false" ht="15" hidden="false" customHeight="true" outlineLevel="0" collapsed="false">
      <c r="A594" s="36" t="s">
        <v>136</v>
      </c>
      <c r="B594" s="37" t="s">
        <v>115</v>
      </c>
      <c r="C594" s="37" t="s">
        <v>95</v>
      </c>
      <c r="D594" s="36" t="n">
        <v>2023</v>
      </c>
      <c r="E594" s="36" t="n">
        <v>4</v>
      </c>
      <c r="F594" s="36" t="n">
        <v>0</v>
      </c>
      <c r="G594" s="36" t="n">
        <v>7</v>
      </c>
      <c r="H594" s="36" t="n">
        <v>9</v>
      </c>
    </row>
    <row r="595" customFormat="false" ht="15" hidden="false" customHeight="true" outlineLevel="0" collapsed="false">
      <c r="A595" s="36" t="s">
        <v>136</v>
      </c>
      <c r="B595" s="37" t="s">
        <v>115</v>
      </c>
      <c r="C595" s="37" t="s">
        <v>95</v>
      </c>
      <c r="D595" s="36" t="n">
        <v>2024</v>
      </c>
      <c r="E595" s="36" t="n">
        <v>4</v>
      </c>
      <c r="F595" s="36" t="n">
        <v>0</v>
      </c>
      <c r="G595" s="36" t="n">
        <v>7</v>
      </c>
      <c r="H595" s="36" t="n">
        <v>9</v>
      </c>
    </row>
    <row r="596" customFormat="false" ht="15" hidden="false" customHeight="true" outlineLevel="0" collapsed="false">
      <c r="A596" s="36" t="s">
        <v>136</v>
      </c>
      <c r="B596" s="37" t="s">
        <v>115</v>
      </c>
      <c r="C596" s="37" t="s">
        <v>95</v>
      </c>
      <c r="D596" s="36" t="n">
        <v>2025</v>
      </c>
      <c r="E596" s="36" t="n">
        <v>4</v>
      </c>
      <c r="F596" s="36" t="n">
        <v>0</v>
      </c>
      <c r="G596" s="36" t="n">
        <v>6</v>
      </c>
      <c r="H596" s="36" t="n">
        <v>8</v>
      </c>
    </row>
    <row r="597" customFormat="false" ht="15" hidden="false" customHeight="true" outlineLevel="0" collapsed="false">
      <c r="A597" s="36" t="s">
        <v>137</v>
      </c>
      <c r="B597" s="37" t="s">
        <v>115</v>
      </c>
      <c r="C597" s="37" t="s">
        <v>138</v>
      </c>
      <c r="D597" s="36" t="n">
        <v>2010</v>
      </c>
      <c r="E597" s="36" t="n">
        <v>6</v>
      </c>
      <c r="F597" s="36" t="n">
        <v>1</v>
      </c>
      <c r="G597" s="36" t="n">
        <v>6</v>
      </c>
      <c r="H597" s="36" t="n">
        <v>19</v>
      </c>
    </row>
    <row r="598" customFormat="false" ht="15" hidden="false" customHeight="true" outlineLevel="0" collapsed="false">
      <c r="A598" s="36" t="s">
        <v>137</v>
      </c>
      <c r="B598" s="37" t="s">
        <v>115</v>
      </c>
      <c r="C598" s="37" t="s">
        <v>138</v>
      </c>
      <c r="D598" s="36" t="n">
        <v>2011</v>
      </c>
      <c r="E598" s="36" t="n">
        <v>6</v>
      </c>
      <c r="F598" s="36" t="n">
        <v>1</v>
      </c>
      <c r="G598" s="36" t="n">
        <v>5</v>
      </c>
      <c r="H598" s="36" t="n">
        <v>19</v>
      </c>
    </row>
    <row r="599" customFormat="false" ht="15" hidden="false" customHeight="true" outlineLevel="0" collapsed="false">
      <c r="A599" s="36" t="s">
        <v>137</v>
      </c>
      <c r="B599" s="37" t="s">
        <v>115</v>
      </c>
      <c r="C599" s="37" t="s">
        <v>138</v>
      </c>
      <c r="D599" s="36" t="n">
        <v>2012</v>
      </c>
      <c r="E599" s="36" t="n">
        <v>7</v>
      </c>
      <c r="F599" s="36" t="n">
        <v>1</v>
      </c>
      <c r="G599" s="36" t="n">
        <v>6</v>
      </c>
      <c r="H599" s="36" t="n">
        <v>20</v>
      </c>
    </row>
    <row r="600" customFormat="false" ht="15" hidden="false" customHeight="true" outlineLevel="0" collapsed="false">
      <c r="A600" s="36" t="s">
        <v>137</v>
      </c>
      <c r="B600" s="37" t="s">
        <v>115</v>
      </c>
      <c r="C600" s="37" t="s">
        <v>138</v>
      </c>
      <c r="D600" s="36" t="n">
        <v>2013</v>
      </c>
      <c r="E600" s="36" t="n">
        <v>9</v>
      </c>
      <c r="F600" s="36" t="n">
        <v>1</v>
      </c>
      <c r="G600" s="36" t="n">
        <v>8</v>
      </c>
      <c r="H600" s="36" t="n">
        <v>23</v>
      </c>
    </row>
    <row r="601" customFormat="false" ht="15" hidden="false" customHeight="true" outlineLevel="0" collapsed="false">
      <c r="A601" s="36" t="s">
        <v>137</v>
      </c>
      <c r="B601" s="37" t="s">
        <v>115</v>
      </c>
      <c r="C601" s="37" t="s">
        <v>138</v>
      </c>
      <c r="D601" s="36" t="n">
        <v>2014</v>
      </c>
      <c r="E601" s="36" t="n">
        <v>9</v>
      </c>
      <c r="F601" s="36" t="n">
        <v>1</v>
      </c>
      <c r="G601" s="36" t="n">
        <v>11</v>
      </c>
      <c r="H601" s="36" t="n">
        <v>28</v>
      </c>
    </row>
    <row r="602" customFormat="false" ht="15" hidden="false" customHeight="true" outlineLevel="0" collapsed="false">
      <c r="A602" s="36" t="s">
        <v>137</v>
      </c>
      <c r="B602" s="37" t="s">
        <v>115</v>
      </c>
      <c r="C602" s="37" t="s">
        <v>138</v>
      </c>
      <c r="D602" s="36" t="n">
        <v>2015</v>
      </c>
      <c r="E602" s="36" t="n">
        <v>9</v>
      </c>
      <c r="F602" s="36" t="n">
        <v>1</v>
      </c>
      <c r="G602" s="36" t="n">
        <v>11</v>
      </c>
      <c r="H602" s="36" t="n">
        <v>30</v>
      </c>
    </row>
    <row r="603" customFormat="false" ht="15" hidden="false" customHeight="true" outlineLevel="0" collapsed="false">
      <c r="A603" s="36" t="s">
        <v>137</v>
      </c>
      <c r="B603" s="37" t="s">
        <v>115</v>
      </c>
      <c r="C603" s="37" t="s">
        <v>138</v>
      </c>
      <c r="D603" s="36" t="n">
        <v>2016</v>
      </c>
      <c r="E603" s="36" t="n">
        <v>10</v>
      </c>
      <c r="F603" s="36" t="n">
        <v>1</v>
      </c>
      <c r="G603" s="36" t="n">
        <v>13</v>
      </c>
      <c r="H603" s="36" t="n">
        <v>34</v>
      </c>
    </row>
    <row r="604" customFormat="false" ht="15" hidden="false" customHeight="true" outlineLevel="0" collapsed="false">
      <c r="A604" s="36" t="s">
        <v>137</v>
      </c>
      <c r="B604" s="37" t="s">
        <v>115</v>
      </c>
      <c r="C604" s="37" t="s">
        <v>138</v>
      </c>
      <c r="D604" s="36" t="n">
        <v>2017</v>
      </c>
      <c r="E604" s="36" t="n">
        <v>10</v>
      </c>
      <c r="F604" s="36" t="n">
        <v>1</v>
      </c>
      <c r="G604" s="36" t="n">
        <v>13</v>
      </c>
      <c r="H604" s="36" t="n">
        <v>32</v>
      </c>
    </row>
    <row r="605" customFormat="false" ht="15" hidden="false" customHeight="true" outlineLevel="0" collapsed="false">
      <c r="A605" s="36" t="s">
        <v>137</v>
      </c>
      <c r="B605" s="37" t="s">
        <v>115</v>
      </c>
      <c r="C605" s="37" t="s">
        <v>138</v>
      </c>
      <c r="D605" s="36" t="n">
        <v>2018</v>
      </c>
      <c r="E605" s="36" t="n">
        <v>10</v>
      </c>
      <c r="F605" s="36" t="n">
        <v>1</v>
      </c>
      <c r="G605" s="36" t="n">
        <v>13</v>
      </c>
      <c r="H605" s="36" t="n">
        <v>31</v>
      </c>
    </row>
    <row r="606" customFormat="false" ht="15" hidden="false" customHeight="true" outlineLevel="0" collapsed="false">
      <c r="A606" s="36" t="s">
        <v>137</v>
      </c>
      <c r="B606" s="37" t="s">
        <v>115</v>
      </c>
      <c r="C606" s="37" t="s">
        <v>138</v>
      </c>
      <c r="D606" s="36" t="n">
        <v>2019</v>
      </c>
      <c r="E606" s="36" t="n">
        <v>10</v>
      </c>
      <c r="F606" s="36" t="n">
        <v>1</v>
      </c>
      <c r="G606" s="36" t="n">
        <v>13</v>
      </c>
      <c r="H606" s="36" t="n">
        <v>31</v>
      </c>
    </row>
    <row r="607" customFormat="false" ht="15" hidden="false" customHeight="true" outlineLevel="0" collapsed="false">
      <c r="A607" s="36" t="s">
        <v>137</v>
      </c>
      <c r="B607" s="37" t="s">
        <v>115</v>
      </c>
      <c r="C607" s="37" t="s">
        <v>138</v>
      </c>
      <c r="D607" s="36" t="n">
        <v>2020</v>
      </c>
      <c r="E607" s="36" t="n">
        <v>9</v>
      </c>
      <c r="F607" s="36" t="n">
        <v>1</v>
      </c>
      <c r="G607" s="36" t="n">
        <v>13</v>
      </c>
      <c r="H607" s="36" t="n">
        <v>32</v>
      </c>
    </row>
    <row r="608" customFormat="false" ht="15" hidden="false" customHeight="true" outlineLevel="0" collapsed="false">
      <c r="A608" s="36" t="s">
        <v>137</v>
      </c>
      <c r="B608" s="37" t="s">
        <v>115</v>
      </c>
      <c r="C608" s="37" t="s">
        <v>138</v>
      </c>
      <c r="D608" s="36" t="n">
        <v>2021</v>
      </c>
      <c r="E608" s="36" t="n">
        <v>10</v>
      </c>
      <c r="F608" s="36" t="n">
        <v>1</v>
      </c>
      <c r="G608" s="36" t="n">
        <v>13</v>
      </c>
      <c r="H608" s="36" t="n">
        <v>33</v>
      </c>
    </row>
    <row r="609" customFormat="false" ht="15" hidden="false" customHeight="true" outlineLevel="0" collapsed="false">
      <c r="A609" s="36" t="s">
        <v>137</v>
      </c>
      <c r="B609" s="37" t="s">
        <v>115</v>
      </c>
      <c r="C609" s="37" t="s">
        <v>138</v>
      </c>
      <c r="D609" s="36" t="n">
        <v>2022</v>
      </c>
      <c r="E609" s="36" t="n">
        <v>9</v>
      </c>
      <c r="F609" s="36" t="n">
        <v>1</v>
      </c>
      <c r="G609" s="36" t="n">
        <v>13</v>
      </c>
      <c r="H609" s="36" t="n">
        <v>31</v>
      </c>
    </row>
    <row r="610" customFormat="false" ht="15" hidden="false" customHeight="true" outlineLevel="0" collapsed="false">
      <c r="A610" s="36" t="s">
        <v>137</v>
      </c>
      <c r="B610" s="37" t="s">
        <v>115</v>
      </c>
      <c r="C610" s="37" t="s">
        <v>138</v>
      </c>
      <c r="D610" s="36" t="n">
        <v>2023</v>
      </c>
      <c r="E610" s="36" t="n">
        <v>9</v>
      </c>
      <c r="F610" s="36" t="n">
        <v>1</v>
      </c>
      <c r="G610" s="36" t="n">
        <v>13</v>
      </c>
      <c r="H610" s="36" t="n">
        <v>31</v>
      </c>
    </row>
    <row r="611" customFormat="false" ht="15" hidden="false" customHeight="true" outlineLevel="0" collapsed="false">
      <c r="A611" s="36" t="s">
        <v>137</v>
      </c>
      <c r="B611" s="37" t="s">
        <v>115</v>
      </c>
      <c r="C611" s="37" t="s">
        <v>138</v>
      </c>
      <c r="D611" s="36" t="n">
        <v>2024</v>
      </c>
      <c r="E611" s="36" t="n">
        <v>9</v>
      </c>
      <c r="F611" s="36" t="n">
        <v>1</v>
      </c>
      <c r="G611" s="36" t="n">
        <v>14</v>
      </c>
      <c r="H611" s="36" t="n">
        <v>32</v>
      </c>
    </row>
    <row r="612" customFormat="false" ht="15" hidden="false" customHeight="true" outlineLevel="0" collapsed="false">
      <c r="A612" s="36" t="s">
        <v>137</v>
      </c>
      <c r="B612" s="37" t="s">
        <v>115</v>
      </c>
      <c r="C612" s="37" t="s">
        <v>138</v>
      </c>
      <c r="D612" s="36" t="n">
        <v>2025</v>
      </c>
      <c r="E612" s="36" t="n">
        <v>9</v>
      </c>
      <c r="F612" s="36" t="n">
        <v>1</v>
      </c>
      <c r="G612" s="36" t="n">
        <v>14</v>
      </c>
      <c r="H612" s="36" t="n">
        <v>32</v>
      </c>
    </row>
    <row r="613" customFormat="false" ht="15" hidden="false" customHeight="true" outlineLevel="0" collapsed="false">
      <c r="A613" s="36" t="s">
        <v>139</v>
      </c>
      <c r="B613" s="37" t="s">
        <v>115</v>
      </c>
      <c r="C613" s="37" t="s">
        <v>140</v>
      </c>
      <c r="D613" s="36" t="n">
        <v>2010</v>
      </c>
      <c r="E613" s="36" t="n">
        <v>6</v>
      </c>
      <c r="F613" s="36" t="n">
        <v>3</v>
      </c>
      <c r="G613" s="36" t="n">
        <v>10</v>
      </c>
      <c r="H613" s="36" t="n">
        <v>16</v>
      </c>
    </row>
    <row r="614" customFormat="false" ht="15" hidden="false" customHeight="true" outlineLevel="0" collapsed="false">
      <c r="A614" s="36" t="s">
        <v>139</v>
      </c>
      <c r="B614" s="37" t="s">
        <v>115</v>
      </c>
      <c r="C614" s="37" t="s">
        <v>140</v>
      </c>
      <c r="D614" s="36" t="n">
        <v>2011</v>
      </c>
      <c r="E614" s="36" t="n">
        <v>8</v>
      </c>
      <c r="F614" s="36" t="n">
        <v>3</v>
      </c>
      <c r="G614" s="36" t="n">
        <v>12</v>
      </c>
      <c r="H614" s="36" t="n">
        <v>20</v>
      </c>
    </row>
    <row r="615" customFormat="false" ht="15" hidden="false" customHeight="true" outlineLevel="0" collapsed="false">
      <c r="A615" s="36" t="s">
        <v>139</v>
      </c>
      <c r="B615" s="37" t="s">
        <v>115</v>
      </c>
      <c r="C615" s="37" t="s">
        <v>140</v>
      </c>
      <c r="D615" s="36" t="n">
        <v>2012</v>
      </c>
      <c r="E615" s="36" t="n">
        <v>8</v>
      </c>
      <c r="F615" s="36" t="n">
        <v>3</v>
      </c>
      <c r="G615" s="36" t="n">
        <v>11</v>
      </c>
      <c r="H615" s="36" t="n">
        <v>19</v>
      </c>
    </row>
    <row r="616" customFormat="false" ht="15" hidden="false" customHeight="true" outlineLevel="0" collapsed="false">
      <c r="A616" s="36" t="s">
        <v>139</v>
      </c>
      <c r="B616" s="37" t="s">
        <v>115</v>
      </c>
      <c r="C616" s="37" t="s">
        <v>140</v>
      </c>
      <c r="D616" s="36" t="n">
        <v>2013</v>
      </c>
      <c r="E616" s="36" t="n">
        <v>8</v>
      </c>
      <c r="F616" s="36" t="n">
        <v>3</v>
      </c>
      <c r="G616" s="36" t="n">
        <v>11</v>
      </c>
      <c r="H616" s="36" t="n">
        <v>20</v>
      </c>
    </row>
    <row r="617" customFormat="false" ht="15" hidden="false" customHeight="true" outlineLevel="0" collapsed="false">
      <c r="A617" s="36" t="s">
        <v>139</v>
      </c>
      <c r="B617" s="37" t="s">
        <v>115</v>
      </c>
      <c r="C617" s="37" t="s">
        <v>140</v>
      </c>
      <c r="D617" s="36" t="n">
        <v>2014</v>
      </c>
      <c r="E617" s="36" t="n">
        <v>8</v>
      </c>
      <c r="F617" s="36" t="n">
        <v>3</v>
      </c>
      <c r="G617" s="36" t="n">
        <v>11</v>
      </c>
      <c r="H617" s="36" t="n">
        <v>21</v>
      </c>
    </row>
    <row r="618" customFormat="false" ht="15" hidden="false" customHeight="true" outlineLevel="0" collapsed="false">
      <c r="A618" s="36" t="s">
        <v>139</v>
      </c>
      <c r="B618" s="37" t="s">
        <v>115</v>
      </c>
      <c r="C618" s="37" t="s">
        <v>140</v>
      </c>
      <c r="D618" s="36" t="n">
        <v>2015</v>
      </c>
      <c r="E618" s="36" t="n">
        <v>8</v>
      </c>
      <c r="F618" s="36" t="n">
        <v>3</v>
      </c>
      <c r="G618" s="36" t="n">
        <v>11</v>
      </c>
      <c r="H618" s="36" t="n">
        <v>21</v>
      </c>
    </row>
    <row r="619" customFormat="false" ht="15" hidden="false" customHeight="true" outlineLevel="0" collapsed="false">
      <c r="A619" s="36" t="s">
        <v>139</v>
      </c>
      <c r="B619" s="37" t="s">
        <v>115</v>
      </c>
      <c r="C619" s="37" t="s">
        <v>140</v>
      </c>
      <c r="D619" s="36" t="n">
        <v>2016</v>
      </c>
      <c r="E619" s="36" t="n">
        <v>9</v>
      </c>
      <c r="F619" s="36" t="n">
        <v>3</v>
      </c>
      <c r="G619" s="36" t="n">
        <v>12</v>
      </c>
      <c r="H619" s="36" t="n">
        <v>24</v>
      </c>
    </row>
    <row r="620" customFormat="false" ht="15" hidden="false" customHeight="true" outlineLevel="0" collapsed="false">
      <c r="A620" s="36" t="s">
        <v>139</v>
      </c>
      <c r="B620" s="37" t="s">
        <v>115</v>
      </c>
      <c r="C620" s="37" t="s">
        <v>140</v>
      </c>
      <c r="D620" s="36" t="n">
        <v>2017</v>
      </c>
      <c r="E620" s="36" t="n">
        <v>8</v>
      </c>
      <c r="F620" s="36" t="n">
        <v>3</v>
      </c>
      <c r="G620" s="36" t="n">
        <v>12</v>
      </c>
      <c r="H620" s="36" t="n">
        <v>23</v>
      </c>
    </row>
    <row r="621" customFormat="false" ht="15" hidden="false" customHeight="true" outlineLevel="0" collapsed="false">
      <c r="A621" s="36" t="s">
        <v>139</v>
      </c>
      <c r="B621" s="37" t="s">
        <v>115</v>
      </c>
      <c r="C621" s="37" t="s">
        <v>140</v>
      </c>
      <c r="D621" s="36" t="n">
        <v>2018</v>
      </c>
      <c r="E621" s="36" t="n">
        <v>8</v>
      </c>
      <c r="F621" s="36" t="n">
        <v>3</v>
      </c>
      <c r="G621" s="36" t="n">
        <v>12</v>
      </c>
      <c r="H621" s="36" t="n">
        <v>22</v>
      </c>
    </row>
    <row r="622" customFormat="false" ht="15" hidden="false" customHeight="true" outlineLevel="0" collapsed="false">
      <c r="A622" s="36" t="s">
        <v>139</v>
      </c>
      <c r="B622" s="37" t="s">
        <v>115</v>
      </c>
      <c r="C622" s="37" t="s">
        <v>140</v>
      </c>
      <c r="D622" s="36" t="n">
        <v>2019</v>
      </c>
      <c r="E622" s="36" t="n">
        <v>8</v>
      </c>
      <c r="F622" s="36" t="n">
        <v>3</v>
      </c>
      <c r="G622" s="36" t="n">
        <v>11</v>
      </c>
      <c r="H622" s="36" t="n">
        <v>22</v>
      </c>
    </row>
    <row r="623" customFormat="false" ht="15" hidden="false" customHeight="true" outlineLevel="0" collapsed="false">
      <c r="A623" s="36" t="s">
        <v>139</v>
      </c>
      <c r="B623" s="37" t="s">
        <v>115</v>
      </c>
      <c r="C623" s="37" t="s">
        <v>140</v>
      </c>
      <c r="D623" s="36" t="n">
        <v>2020</v>
      </c>
      <c r="E623" s="36" t="n">
        <v>8</v>
      </c>
      <c r="F623" s="36" t="n">
        <v>3</v>
      </c>
      <c r="G623" s="36" t="n">
        <v>11</v>
      </c>
      <c r="H623" s="36" t="n">
        <v>23</v>
      </c>
    </row>
    <row r="624" customFormat="false" ht="15" hidden="false" customHeight="true" outlineLevel="0" collapsed="false">
      <c r="A624" s="36" t="s">
        <v>139</v>
      </c>
      <c r="B624" s="37" t="s">
        <v>115</v>
      </c>
      <c r="C624" s="37" t="s">
        <v>140</v>
      </c>
      <c r="D624" s="36" t="n">
        <v>2021</v>
      </c>
      <c r="E624" s="36" t="n">
        <v>8</v>
      </c>
      <c r="F624" s="36" t="n">
        <v>3</v>
      </c>
      <c r="G624" s="36" t="n">
        <v>11</v>
      </c>
      <c r="H624" s="36" t="n">
        <v>23</v>
      </c>
    </row>
    <row r="625" customFormat="false" ht="15" hidden="false" customHeight="true" outlineLevel="0" collapsed="false">
      <c r="A625" s="36" t="s">
        <v>139</v>
      </c>
      <c r="B625" s="37" t="s">
        <v>115</v>
      </c>
      <c r="C625" s="37" t="s">
        <v>140</v>
      </c>
      <c r="D625" s="36" t="n">
        <v>2022</v>
      </c>
      <c r="E625" s="36" t="n">
        <v>8</v>
      </c>
      <c r="F625" s="36" t="n">
        <v>3</v>
      </c>
      <c r="G625" s="36" t="n">
        <v>10</v>
      </c>
      <c r="H625" s="36" t="n">
        <v>21</v>
      </c>
    </row>
    <row r="626" customFormat="false" ht="15" hidden="false" customHeight="true" outlineLevel="0" collapsed="false">
      <c r="A626" s="36" t="s">
        <v>139</v>
      </c>
      <c r="B626" s="37" t="s">
        <v>115</v>
      </c>
      <c r="C626" s="37" t="s">
        <v>140</v>
      </c>
      <c r="D626" s="36" t="n">
        <v>2023</v>
      </c>
      <c r="E626" s="36" t="n">
        <v>8</v>
      </c>
      <c r="F626" s="36" t="n">
        <v>3</v>
      </c>
      <c r="G626" s="36" t="n">
        <v>10</v>
      </c>
      <c r="H626" s="36" t="n">
        <v>21</v>
      </c>
    </row>
    <row r="627" customFormat="false" ht="15" hidden="false" customHeight="true" outlineLevel="0" collapsed="false">
      <c r="A627" s="36" t="s">
        <v>139</v>
      </c>
      <c r="B627" s="37" t="s">
        <v>115</v>
      </c>
      <c r="C627" s="37" t="s">
        <v>140</v>
      </c>
      <c r="D627" s="36" t="n">
        <v>2024</v>
      </c>
      <c r="E627" s="36" t="n">
        <v>8</v>
      </c>
      <c r="F627" s="36" t="n">
        <v>3</v>
      </c>
      <c r="G627" s="36" t="n">
        <v>9</v>
      </c>
      <c r="H627" s="36" t="n">
        <v>21</v>
      </c>
    </row>
    <row r="628" customFormat="false" ht="15" hidden="false" customHeight="true" outlineLevel="0" collapsed="false">
      <c r="A628" s="36" t="s">
        <v>139</v>
      </c>
      <c r="B628" s="37" t="s">
        <v>115</v>
      </c>
      <c r="C628" s="37" t="s">
        <v>140</v>
      </c>
      <c r="D628" s="36" t="n">
        <v>2025</v>
      </c>
      <c r="E628" s="36" t="n">
        <v>8</v>
      </c>
      <c r="F628" s="36" t="n">
        <v>3</v>
      </c>
      <c r="G628" s="36" t="n">
        <v>9</v>
      </c>
      <c r="H628" s="36" t="n">
        <v>21</v>
      </c>
    </row>
    <row r="629" customFormat="false" ht="15" hidden="false" customHeight="true" outlineLevel="0" collapsed="false">
      <c r="A629" s="36" t="s">
        <v>141</v>
      </c>
      <c r="B629" s="37" t="s">
        <v>115</v>
      </c>
      <c r="C629" s="37" t="s">
        <v>142</v>
      </c>
      <c r="D629" s="36" t="n">
        <v>2010</v>
      </c>
      <c r="E629" s="36" t="n">
        <v>8</v>
      </c>
      <c r="F629" s="36" t="n">
        <v>2</v>
      </c>
      <c r="G629" s="36" t="n">
        <v>9</v>
      </c>
      <c r="H629" s="36" t="n">
        <v>23</v>
      </c>
    </row>
    <row r="630" customFormat="false" ht="15" hidden="false" customHeight="true" outlineLevel="0" collapsed="false">
      <c r="A630" s="36" t="s">
        <v>141</v>
      </c>
      <c r="B630" s="37" t="s">
        <v>115</v>
      </c>
      <c r="C630" s="37" t="s">
        <v>142</v>
      </c>
      <c r="D630" s="36" t="n">
        <v>2011</v>
      </c>
      <c r="E630" s="36" t="n">
        <v>9</v>
      </c>
      <c r="F630" s="36" t="n">
        <v>2</v>
      </c>
      <c r="G630" s="36" t="n">
        <v>10</v>
      </c>
      <c r="H630" s="36" t="n">
        <v>25</v>
      </c>
    </row>
    <row r="631" customFormat="false" ht="15" hidden="false" customHeight="true" outlineLevel="0" collapsed="false">
      <c r="A631" s="36" t="s">
        <v>141</v>
      </c>
      <c r="B631" s="37" t="s">
        <v>115</v>
      </c>
      <c r="C631" s="37" t="s">
        <v>142</v>
      </c>
      <c r="D631" s="36" t="n">
        <v>2012</v>
      </c>
      <c r="E631" s="36" t="n">
        <v>9</v>
      </c>
      <c r="F631" s="36" t="n">
        <v>2</v>
      </c>
      <c r="G631" s="36" t="n">
        <v>9</v>
      </c>
      <c r="H631" s="36" t="n">
        <v>27</v>
      </c>
    </row>
    <row r="632" customFormat="false" ht="15" hidden="false" customHeight="true" outlineLevel="0" collapsed="false">
      <c r="A632" s="36" t="s">
        <v>141</v>
      </c>
      <c r="B632" s="37" t="s">
        <v>115</v>
      </c>
      <c r="C632" s="37" t="s">
        <v>142</v>
      </c>
      <c r="D632" s="36" t="n">
        <v>2013</v>
      </c>
      <c r="E632" s="36" t="n">
        <v>9</v>
      </c>
      <c r="F632" s="36" t="n">
        <v>2</v>
      </c>
      <c r="G632" s="36" t="n">
        <v>9</v>
      </c>
      <c r="H632" s="36" t="n">
        <v>30</v>
      </c>
    </row>
    <row r="633" customFormat="false" ht="15" hidden="false" customHeight="true" outlineLevel="0" collapsed="false">
      <c r="A633" s="36" t="s">
        <v>141</v>
      </c>
      <c r="B633" s="37" t="s">
        <v>115</v>
      </c>
      <c r="C633" s="37" t="s">
        <v>142</v>
      </c>
      <c r="D633" s="36" t="n">
        <v>2014</v>
      </c>
      <c r="E633" s="36" t="n">
        <v>9</v>
      </c>
      <c r="F633" s="36" t="n">
        <v>2</v>
      </c>
      <c r="G633" s="36" t="n">
        <v>9</v>
      </c>
      <c r="H633" s="36" t="n">
        <v>33</v>
      </c>
    </row>
    <row r="634" customFormat="false" ht="15" hidden="false" customHeight="true" outlineLevel="0" collapsed="false">
      <c r="A634" s="36" t="s">
        <v>141</v>
      </c>
      <c r="B634" s="37" t="s">
        <v>115</v>
      </c>
      <c r="C634" s="37" t="s">
        <v>142</v>
      </c>
      <c r="D634" s="36" t="n">
        <v>2015</v>
      </c>
      <c r="E634" s="36" t="n">
        <v>9</v>
      </c>
      <c r="F634" s="36" t="n">
        <v>2</v>
      </c>
      <c r="G634" s="36" t="n">
        <v>9</v>
      </c>
      <c r="H634" s="36" t="n">
        <v>30</v>
      </c>
    </row>
    <row r="635" customFormat="false" ht="15" hidden="false" customHeight="true" outlineLevel="0" collapsed="false">
      <c r="A635" s="36" t="s">
        <v>141</v>
      </c>
      <c r="B635" s="37" t="s">
        <v>115</v>
      </c>
      <c r="C635" s="37" t="s">
        <v>142</v>
      </c>
      <c r="D635" s="36" t="n">
        <v>2016</v>
      </c>
      <c r="E635" s="36" t="n">
        <v>9</v>
      </c>
      <c r="F635" s="36" t="n">
        <v>2</v>
      </c>
      <c r="G635" s="36" t="n">
        <v>9</v>
      </c>
      <c r="H635" s="36" t="n">
        <v>30</v>
      </c>
    </row>
    <row r="636" customFormat="false" ht="15" hidden="false" customHeight="true" outlineLevel="0" collapsed="false">
      <c r="A636" s="36" t="s">
        <v>141</v>
      </c>
      <c r="B636" s="37" t="s">
        <v>115</v>
      </c>
      <c r="C636" s="37" t="s">
        <v>142</v>
      </c>
      <c r="D636" s="36" t="n">
        <v>2017</v>
      </c>
      <c r="E636" s="36" t="n">
        <v>9</v>
      </c>
      <c r="F636" s="36" t="n">
        <v>2</v>
      </c>
      <c r="G636" s="36" t="n">
        <v>9</v>
      </c>
      <c r="H636" s="36" t="n">
        <v>30</v>
      </c>
    </row>
    <row r="637" customFormat="false" ht="15" hidden="false" customHeight="true" outlineLevel="0" collapsed="false">
      <c r="A637" s="36" t="s">
        <v>141</v>
      </c>
      <c r="B637" s="37" t="s">
        <v>115</v>
      </c>
      <c r="C637" s="37" t="s">
        <v>142</v>
      </c>
      <c r="D637" s="36" t="n">
        <v>2018</v>
      </c>
      <c r="E637" s="36" t="n">
        <v>9</v>
      </c>
      <c r="F637" s="36" t="n">
        <v>2</v>
      </c>
      <c r="G637" s="36" t="n">
        <v>9</v>
      </c>
      <c r="H637" s="36" t="n">
        <v>31</v>
      </c>
    </row>
    <row r="638" customFormat="false" ht="15" hidden="false" customHeight="true" outlineLevel="0" collapsed="false">
      <c r="A638" s="36" t="s">
        <v>141</v>
      </c>
      <c r="B638" s="37" t="s">
        <v>115</v>
      </c>
      <c r="C638" s="37" t="s">
        <v>142</v>
      </c>
      <c r="D638" s="36" t="n">
        <v>2019</v>
      </c>
      <c r="E638" s="36" t="n">
        <v>9</v>
      </c>
      <c r="F638" s="36" t="n">
        <v>2</v>
      </c>
      <c r="G638" s="36" t="n">
        <v>9</v>
      </c>
      <c r="H638" s="36" t="n">
        <v>30</v>
      </c>
    </row>
    <row r="639" customFormat="false" ht="15" hidden="false" customHeight="true" outlineLevel="0" collapsed="false">
      <c r="A639" s="36" t="s">
        <v>141</v>
      </c>
      <c r="B639" s="37" t="s">
        <v>115</v>
      </c>
      <c r="C639" s="37" t="s">
        <v>142</v>
      </c>
      <c r="D639" s="36" t="n">
        <v>2020</v>
      </c>
      <c r="E639" s="36" t="n">
        <v>8</v>
      </c>
      <c r="F639" s="36" t="n">
        <v>2</v>
      </c>
      <c r="G639" s="36" t="n">
        <v>9</v>
      </c>
      <c r="H639" s="36" t="n">
        <v>30</v>
      </c>
    </row>
    <row r="640" customFormat="false" ht="15" hidden="false" customHeight="true" outlineLevel="0" collapsed="false">
      <c r="A640" s="36" t="s">
        <v>141</v>
      </c>
      <c r="B640" s="37" t="s">
        <v>115</v>
      </c>
      <c r="C640" s="37" t="s">
        <v>142</v>
      </c>
      <c r="D640" s="36" t="n">
        <v>2021</v>
      </c>
      <c r="E640" s="36" t="n">
        <v>8</v>
      </c>
      <c r="F640" s="36" t="n">
        <v>2</v>
      </c>
      <c r="G640" s="36" t="n">
        <v>9</v>
      </c>
      <c r="H640" s="36" t="n">
        <v>31</v>
      </c>
    </row>
    <row r="641" customFormat="false" ht="15" hidden="false" customHeight="true" outlineLevel="0" collapsed="false">
      <c r="A641" s="36" t="s">
        <v>141</v>
      </c>
      <c r="B641" s="37" t="s">
        <v>115</v>
      </c>
      <c r="C641" s="37" t="s">
        <v>142</v>
      </c>
      <c r="D641" s="36" t="n">
        <v>2022</v>
      </c>
      <c r="E641" s="36" t="n">
        <v>8</v>
      </c>
      <c r="F641" s="36" t="n">
        <v>2</v>
      </c>
      <c r="G641" s="36" t="n">
        <v>9</v>
      </c>
      <c r="H641" s="36" t="n">
        <v>32</v>
      </c>
    </row>
    <row r="642" customFormat="false" ht="15" hidden="false" customHeight="true" outlineLevel="0" collapsed="false">
      <c r="A642" s="36" t="s">
        <v>141</v>
      </c>
      <c r="B642" s="37" t="s">
        <v>115</v>
      </c>
      <c r="C642" s="37" t="s">
        <v>142</v>
      </c>
      <c r="D642" s="36" t="n">
        <v>2023</v>
      </c>
      <c r="E642" s="36" t="n">
        <v>8</v>
      </c>
      <c r="F642" s="36" t="n">
        <v>2</v>
      </c>
      <c r="G642" s="36" t="n">
        <v>9</v>
      </c>
      <c r="H642" s="36" t="n">
        <v>33</v>
      </c>
    </row>
    <row r="643" customFormat="false" ht="15" hidden="false" customHeight="true" outlineLevel="0" collapsed="false">
      <c r="A643" s="36" t="s">
        <v>141</v>
      </c>
      <c r="B643" s="37" t="s">
        <v>115</v>
      </c>
      <c r="C643" s="37" t="s">
        <v>142</v>
      </c>
      <c r="D643" s="36" t="n">
        <v>2024</v>
      </c>
      <c r="E643" s="36" t="n">
        <v>7</v>
      </c>
      <c r="F643" s="36" t="n">
        <v>2</v>
      </c>
      <c r="G643" s="36" t="n">
        <v>9</v>
      </c>
      <c r="H643" s="36" t="n">
        <v>33</v>
      </c>
    </row>
    <row r="644" customFormat="false" ht="15" hidden="false" customHeight="true" outlineLevel="0" collapsed="false">
      <c r="A644" s="36" t="s">
        <v>141</v>
      </c>
      <c r="B644" s="37" t="s">
        <v>115</v>
      </c>
      <c r="C644" s="37" t="s">
        <v>142</v>
      </c>
      <c r="D644" s="36" t="n">
        <v>2025</v>
      </c>
      <c r="E644" s="36" t="n">
        <v>7</v>
      </c>
      <c r="F644" s="36" t="n">
        <v>2</v>
      </c>
      <c r="G644" s="36" t="n">
        <v>9</v>
      </c>
      <c r="H644" s="36" t="n">
        <v>30</v>
      </c>
    </row>
    <row r="645" customFormat="false" ht="15" hidden="false" customHeight="true" outlineLevel="0" collapsed="false">
      <c r="A645" s="36" t="s">
        <v>143</v>
      </c>
      <c r="B645" s="37" t="s">
        <v>115</v>
      </c>
      <c r="C645" s="37" t="s">
        <v>144</v>
      </c>
      <c r="D645" s="36" t="n">
        <v>2010</v>
      </c>
      <c r="E645" s="36" t="n">
        <v>4</v>
      </c>
      <c r="F645" s="36" t="n">
        <v>1</v>
      </c>
      <c r="G645" s="36" t="n">
        <v>4</v>
      </c>
      <c r="H645" s="36" t="n">
        <v>8</v>
      </c>
    </row>
    <row r="646" customFormat="false" ht="15" hidden="false" customHeight="true" outlineLevel="0" collapsed="false">
      <c r="A646" s="36" t="s">
        <v>143</v>
      </c>
      <c r="B646" s="37" t="s">
        <v>115</v>
      </c>
      <c r="C646" s="37" t="s">
        <v>144</v>
      </c>
      <c r="D646" s="36" t="n">
        <v>2011</v>
      </c>
      <c r="E646" s="36" t="n">
        <v>4</v>
      </c>
      <c r="F646" s="36" t="n">
        <v>1</v>
      </c>
      <c r="G646" s="36" t="n">
        <v>4</v>
      </c>
      <c r="H646" s="36" t="n">
        <v>9</v>
      </c>
    </row>
    <row r="647" customFormat="false" ht="15" hidden="false" customHeight="true" outlineLevel="0" collapsed="false">
      <c r="A647" s="36" t="s">
        <v>143</v>
      </c>
      <c r="B647" s="37" t="s">
        <v>115</v>
      </c>
      <c r="C647" s="37" t="s">
        <v>144</v>
      </c>
      <c r="D647" s="36" t="n">
        <v>2012</v>
      </c>
      <c r="E647" s="36" t="n">
        <v>4</v>
      </c>
      <c r="F647" s="36" t="n">
        <v>1</v>
      </c>
      <c r="G647" s="36" t="n">
        <v>4</v>
      </c>
      <c r="H647" s="36" t="n">
        <v>11</v>
      </c>
    </row>
    <row r="648" customFormat="false" ht="15" hidden="false" customHeight="true" outlineLevel="0" collapsed="false">
      <c r="A648" s="36" t="s">
        <v>143</v>
      </c>
      <c r="B648" s="37" t="s">
        <v>115</v>
      </c>
      <c r="C648" s="37" t="s">
        <v>144</v>
      </c>
      <c r="D648" s="36" t="n">
        <v>2013</v>
      </c>
      <c r="E648" s="36" t="n">
        <v>4</v>
      </c>
      <c r="F648" s="36" t="n">
        <v>1</v>
      </c>
      <c r="G648" s="36" t="n">
        <v>3</v>
      </c>
      <c r="H648" s="36" t="n">
        <v>12</v>
      </c>
    </row>
    <row r="649" customFormat="false" ht="15" hidden="false" customHeight="true" outlineLevel="0" collapsed="false">
      <c r="A649" s="36" t="s">
        <v>143</v>
      </c>
      <c r="B649" s="37" t="s">
        <v>115</v>
      </c>
      <c r="C649" s="37" t="s">
        <v>144</v>
      </c>
      <c r="D649" s="36" t="n">
        <v>2014</v>
      </c>
      <c r="E649" s="36" t="n">
        <v>4</v>
      </c>
      <c r="F649" s="36" t="n">
        <v>1</v>
      </c>
      <c r="G649" s="36" t="n">
        <v>3</v>
      </c>
      <c r="H649" s="36" t="n">
        <v>13</v>
      </c>
    </row>
    <row r="650" customFormat="false" ht="15" hidden="false" customHeight="true" outlineLevel="0" collapsed="false">
      <c r="A650" s="36" t="s">
        <v>143</v>
      </c>
      <c r="B650" s="37" t="s">
        <v>115</v>
      </c>
      <c r="C650" s="37" t="s">
        <v>144</v>
      </c>
      <c r="D650" s="36" t="n">
        <v>2015</v>
      </c>
      <c r="E650" s="36" t="n">
        <v>7</v>
      </c>
      <c r="F650" s="36" t="n">
        <v>1</v>
      </c>
      <c r="G650" s="36" t="n">
        <v>6</v>
      </c>
      <c r="H650" s="36" t="n">
        <v>15</v>
      </c>
    </row>
    <row r="651" customFormat="false" ht="15" hidden="false" customHeight="true" outlineLevel="0" collapsed="false">
      <c r="A651" s="36" t="s">
        <v>143</v>
      </c>
      <c r="B651" s="37" t="s">
        <v>115</v>
      </c>
      <c r="C651" s="37" t="s">
        <v>144</v>
      </c>
      <c r="D651" s="36" t="n">
        <v>2016</v>
      </c>
      <c r="E651" s="36" t="n">
        <v>6</v>
      </c>
      <c r="F651" s="36" t="n">
        <v>1</v>
      </c>
      <c r="G651" s="36" t="n">
        <v>5</v>
      </c>
      <c r="H651" s="36" t="n">
        <v>13</v>
      </c>
    </row>
    <row r="652" customFormat="false" ht="15" hidden="false" customHeight="true" outlineLevel="0" collapsed="false">
      <c r="A652" s="36" t="s">
        <v>143</v>
      </c>
      <c r="B652" s="37" t="s">
        <v>115</v>
      </c>
      <c r="C652" s="37" t="s">
        <v>144</v>
      </c>
      <c r="D652" s="36" t="n">
        <v>2017</v>
      </c>
      <c r="E652" s="36" t="n">
        <v>6</v>
      </c>
      <c r="F652" s="36" t="n">
        <v>1</v>
      </c>
      <c r="G652" s="36" t="n">
        <v>7</v>
      </c>
      <c r="H652" s="36" t="n">
        <v>13</v>
      </c>
    </row>
    <row r="653" customFormat="false" ht="15" hidden="false" customHeight="true" outlineLevel="0" collapsed="false">
      <c r="A653" s="36" t="s">
        <v>143</v>
      </c>
      <c r="B653" s="37" t="s">
        <v>115</v>
      </c>
      <c r="C653" s="37" t="s">
        <v>144</v>
      </c>
      <c r="D653" s="36" t="n">
        <v>2018</v>
      </c>
      <c r="E653" s="36" t="n">
        <v>5</v>
      </c>
      <c r="F653" s="36" t="n">
        <v>1</v>
      </c>
      <c r="G653" s="36" t="n">
        <v>6</v>
      </c>
      <c r="H653" s="36" t="n">
        <v>12</v>
      </c>
    </row>
    <row r="654" customFormat="false" ht="15" hidden="false" customHeight="true" outlineLevel="0" collapsed="false">
      <c r="A654" s="36" t="s">
        <v>143</v>
      </c>
      <c r="B654" s="37" t="s">
        <v>115</v>
      </c>
      <c r="C654" s="37" t="s">
        <v>144</v>
      </c>
      <c r="D654" s="36" t="n">
        <v>2019</v>
      </c>
      <c r="E654" s="36" t="n">
        <v>4</v>
      </c>
      <c r="F654" s="36" t="n">
        <v>1</v>
      </c>
      <c r="G654" s="36" t="n">
        <v>6</v>
      </c>
      <c r="H654" s="36" t="n">
        <v>12</v>
      </c>
    </row>
    <row r="655" customFormat="false" ht="15" hidden="false" customHeight="true" outlineLevel="0" collapsed="false">
      <c r="A655" s="36" t="s">
        <v>143</v>
      </c>
      <c r="B655" s="37" t="s">
        <v>115</v>
      </c>
      <c r="C655" s="37" t="s">
        <v>144</v>
      </c>
      <c r="D655" s="36" t="n">
        <v>2020</v>
      </c>
      <c r="E655" s="36" t="n">
        <v>4</v>
      </c>
      <c r="F655" s="36" t="n">
        <v>1</v>
      </c>
      <c r="G655" s="36" t="n">
        <v>6</v>
      </c>
      <c r="H655" s="36" t="n">
        <v>13</v>
      </c>
    </row>
    <row r="656" customFormat="false" ht="15" hidden="false" customHeight="true" outlineLevel="0" collapsed="false">
      <c r="A656" s="36" t="s">
        <v>143</v>
      </c>
      <c r="B656" s="37" t="s">
        <v>115</v>
      </c>
      <c r="C656" s="37" t="s">
        <v>144</v>
      </c>
      <c r="D656" s="36" t="n">
        <v>2021</v>
      </c>
      <c r="E656" s="36" t="n">
        <v>4</v>
      </c>
      <c r="F656" s="36" t="n">
        <v>1</v>
      </c>
      <c r="G656" s="36" t="n">
        <v>5</v>
      </c>
      <c r="H656" s="36" t="n">
        <v>12</v>
      </c>
    </row>
    <row r="657" customFormat="false" ht="15" hidden="false" customHeight="true" outlineLevel="0" collapsed="false">
      <c r="A657" s="36" t="s">
        <v>143</v>
      </c>
      <c r="B657" s="37" t="s">
        <v>115</v>
      </c>
      <c r="C657" s="37" t="s">
        <v>144</v>
      </c>
      <c r="D657" s="36" t="n">
        <v>2022</v>
      </c>
      <c r="E657" s="36" t="n">
        <v>5</v>
      </c>
      <c r="F657" s="36" t="n">
        <v>1</v>
      </c>
      <c r="G657" s="36" t="n">
        <v>6</v>
      </c>
      <c r="H657" s="36" t="n">
        <v>14</v>
      </c>
    </row>
    <row r="658" customFormat="false" ht="15" hidden="false" customHeight="true" outlineLevel="0" collapsed="false">
      <c r="A658" s="36" t="s">
        <v>143</v>
      </c>
      <c r="B658" s="37" t="s">
        <v>115</v>
      </c>
      <c r="C658" s="37" t="s">
        <v>144</v>
      </c>
      <c r="D658" s="36" t="n">
        <v>2023</v>
      </c>
      <c r="E658" s="36" t="n">
        <v>6</v>
      </c>
      <c r="F658" s="36" t="n">
        <v>1</v>
      </c>
      <c r="G658" s="36" t="n">
        <v>7</v>
      </c>
      <c r="H658" s="36" t="n">
        <v>15</v>
      </c>
    </row>
    <row r="659" customFormat="false" ht="15" hidden="false" customHeight="true" outlineLevel="0" collapsed="false">
      <c r="A659" s="36" t="s">
        <v>143</v>
      </c>
      <c r="B659" s="37" t="s">
        <v>115</v>
      </c>
      <c r="C659" s="37" t="s">
        <v>144</v>
      </c>
      <c r="D659" s="36" t="n">
        <v>2024</v>
      </c>
      <c r="E659" s="36" t="n">
        <v>5</v>
      </c>
      <c r="F659" s="36" t="n">
        <v>1</v>
      </c>
      <c r="G659" s="36" t="n">
        <v>5</v>
      </c>
      <c r="H659" s="36" t="n">
        <v>13</v>
      </c>
    </row>
    <row r="660" customFormat="false" ht="15" hidden="false" customHeight="true" outlineLevel="0" collapsed="false">
      <c r="A660" s="36" t="s">
        <v>143</v>
      </c>
      <c r="B660" s="37" t="s">
        <v>115</v>
      </c>
      <c r="C660" s="37" t="s">
        <v>144</v>
      </c>
      <c r="D660" s="36" t="n">
        <v>2025</v>
      </c>
      <c r="E660" s="36" t="n">
        <v>5</v>
      </c>
      <c r="F660" s="36" t="n">
        <v>1</v>
      </c>
      <c r="G660" s="36" t="n">
        <v>5</v>
      </c>
      <c r="H660" s="36" t="n">
        <v>13</v>
      </c>
    </row>
    <row r="661" customFormat="false" ht="15" hidden="false" customHeight="true" outlineLevel="0" collapsed="false">
      <c r="A661" s="36" t="s">
        <v>145</v>
      </c>
      <c r="B661" s="37" t="s">
        <v>146</v>
      </c>
      <c r="C661" s="37" t="s">
        <v>67</v>
      </c>
      <c r="D661" s="36" t="n">
        <v>2010</v>
      </c>
      <c r="E661" s="36" t="n">
        <v>5</v>
      </c>
      <c r="F661" s="36" t="n">
        <v>3</v>
      </c>
      <c r="G661" s="36" t="n">
        <v>11</v>
      </c>
      <c r="H661" s="36" t="n">
        <v>15</v>
      </c>
    </row>
    <row r="662" customFormat="false" ht="15" hidden="false" customHeight="true" outlineLevel="0" collapsed="false">
      <c r="A662" s="36" t="s">
        <v>145</v>
      </c>
      <c r="B662" s="37" t="s">
        <v>146</v>
      </c>
      <c r="C662" s="37" t="s">
        <v>67</v>
      </c>
      <c r="D662" s="36" t="n">
        <v>2011</v>
      </c>
      <c r="E662" s="36" t="n">
        <v>6</v>
      </c>
      <c r="F662" s="36" t="n">
        <v>3</v>
      </c>
      <c r="G662" s="36" t="n">
        <v>12</v>
      </c>
      <c r="H662" s="36" t="n">
        <v>17</v>
      </c>
    </row>
    <row r="663" customFormat="false" ht="15" hidden="false" customHeight="true" outlineLevel="0" collapsed="false">
      <c r="A663" s="36" t="s">
        <v>145</v>
      </c>
      <c r="B663" s="37" t="s">
        <v>146</v>
      </c>
      <c r="C663" s="37" t="s">
        <v>67</v>
      </c>
      <c r="D663" s="36" t="n">
        <v>2012</v>
      </c>
      <c r="E663" s="36" t="n">
        <v>6</v>
      </c>
      <c r="F663" s="36" t="n">
        <v>3</v>
      </c>
      <c r="G663" s="36" t="n">
        <v>15</v>
      </c>
      <c r="H663" s="36" t="n">
        <v>22</v>
      </c>
    </row>
    <row r="664" customFormat="false" ht="15" hidden="false" customHeight="true" outlineLevel="0" collapsed="false">
      <c r="A664" s="36" t="s">
        <v>145</v>
      </c>
      <c r="B664" s="37" t="s">
        <v>146</v>
      </c>
      <c r="C664" s="37" t="s">
        <v>67</v>
      </c>
      <c r="D664" s="36" t="n">
        <v>2013</v>
      </c>
      <c r="E664" s="36" t="n">
        <v>6</v>
      </c>
      <c r="F664" s="36" t="n">
        <v>3</v>
      </c>
      <c r="G664" s="36" t="n">
        <v>16</v>
      </c>
      <c r="H664" s="36" t="n">
        <v>23</v>
      </c>
    </row>
    <row r="665" customFormat="false" ht="15" hidden="false" customHeight="true" outlineLevel="0" collapsed="false">
      <c r="A665" s="36" t="s">
        <v>145</v>
      </c>
      <c r="B665" s="37" t="s">
        <v>146</v>
      </c>
      <c r="C665" s="37" t="s">
        <v>67</v>
      </c>
      <c r="D665" s="36" t="n">
        <v>2014</v>
      </c>
      <c r="E665" s="36" t="n">
        <v>6</v>
      </c>
      <c r="F665" s="36" t="n">
        <v>3</v>
      </c>
      <c r="G665" s="36" t="n">
        <v>16</v>
      </c>
      <c r="H665" s="36" t="n">
        <v>23</v>
      </c>
    </row>
    <row r="666" customFormat="false" ht="15" hidden="false" customHeight="true" outlineLevel="0" collapsed="false">
      <c r="A666" s="36" t="s">
        <v>145</v>
      </c>
      <c r="B666" s="37" t="s">
        <v>146</v>
      </c>
      <c r="C666" s="37" t="s">
        <v>67</v>
      </c>
      <c r="D666" s="36" t="n">
        <v>2015</v>
      </c>
      <c r="E666" s="36" t="n">
        <v>6</v>
      </c>
      <c r="F666" s="36" t="n">
        <v>3</v>
      </c>
      <c r="G666" s="36" t="n">
        <v>16</v>
      </c>
      <c r="H666" s="36" t="n">
        <v>24</v>
      </c>
    </row>
    <row r="667" customFormat="false" ht="15" hidden="false" customHeight="true" outlineLevel="0" collapsed="false">
      <c r="A667" s="36" t="s">
        <v>145</v>
      </c>
      <c r="B667" s="37" t="s">
        <v>146</v>
      </c>
      <c r="C667" s="37" t="s">
        <v>67</v>
      </c>
      <c r="D667" s="36" t="n">
        <v>2016</v>
      </c>
      <c r="E667" s="36" t="n">
        <v>6</v>
      </c>
      <c r="F667" s="36" t="n">
        <v>3</v>
      </c>
      <c r="G667" s="36" t="n">
        <v>16</v>
      </c>
      <c r="H667" s="36" t="n">
        <v>25</v>
      </c>
    </row>
    <row r="668" customFormat="false" ht="15" hidden="false" customHeight="true" outlineLevel="0" collapsed="false">
      <c r="A668" s="36" t="s">
        <v>145</v>
      </c>
      <c r="B668" s="37" t="s">
        <v>146</v>
      </c>
      <c r="C668" s="37" t="s">
        <v>67</v>
      </c>
      <c r="D668" s="36" t="n">
        <v>2017</v>
      </c>
      <c r="E668" s="36" t="n">
        <v>6</v>
      </c>
      <c r="F668" s="36" t="n">
        <v>3</v>
      </c>
      <c r="G668" s="36" t="n">
        <v>16</v>
      </c>
      <c r="H668" s="36" t="n">
        <v>25</v>
      </c>
    </row>
    <row r="669" customFormat="false" ht="15" hidden="false" customHeight="true" outlineLevel="0" collapsed="false">
      <c r="A669" s="36" t="s">
        <v>145</v>
      </c>
      <c r="B669" s="37" t="s">
        <v>146</v>
      </c>
      <c r="C669" s="37" t="s">
        <v>67</v>
      </c>
      <c r="D669" s="36" t="n">
        <v>2018</v>
      </c>
      <c r="E669" s="36" t="n">
        <v>6</v>
      </c>
      <c r="F669" s="36" t="n">
        <v>3</v>
      </c>
      <c r="G669" s="36" t="n">
        <v>16</v>
      </c>
      <c r="H669" s="36" t="n">
        <v>24</v>
      </c>
    </row>
    <row r="670" customFormat="false" ht="15" hidden="false" customHeight="true" outlineLevel="0" collapsed="false">
      <c r="A670" s="36" t="s">
        <v>145</v>
      </c>
      <c r="B670" s="37" t="s">
        <v>146</v>
      </c>
      <c r="C670" s="37" t="s">
        <v>67</v>
      </c>
      <c r="D670" s="36" t="n">
        <v>2019</v>
      </c>
      <c r="E670" s="36" t="n">
        <v>6</v>
      </c>
      <c r="F670" s="36" t="n">
        <v>3</v>
      </c>
      <c r="G670" s="36" t="n">
        <v>16</v>
      </c>
      <c r="H670" s="36" t="n">
        <v>24</v>
      </c>
    </row>
    <row r="671" customFormat="false" ht="15" hidden="false" customHeight="true" outlineLevel="0" collapsed="false">
      <c r="A671" s="36" t="s">
        <v>145</v>
      </c>
      <c r="B671" s="37" t="s">
        <v>146</v>
      </c>
      <c r="C671" s="37" t="s">
        <v>67</v>
      </c>
      <c r="D671" s="36" t="n">
        <v>2020</v>
      </c>
      <c r="E671" s="36" t="n">
        <v>5</v>
      </c>
      <c r="F671" s="36" t="n">
        <v>3</v>
      </c>
      <c r="G671" s="36" t="n">
        <v>15</v>
      </c>
      <c r="H671" s="36" t="n">
        <v>22</v>
      </c>
    </row>
    <row r="672" customFormat="false" ht="15" hidden="false" customHeight="true" outlineLevel="0" collapsed="false">
      <c r="A672" s="36" t="s">
        <v>145</v>
      </c>
      <c r="B672" s="37" t="s">
        <v>146</v>
      </c>
      <c r="C672" s="37" t="s">
        <v>67</v>
      </c>
      <c r="D672" s="36" t="n">
        <v>2021</v>
      </c>
      <c r="E672" s="36" t="n">
        <v>5</v>
      </c>
      <c r="F672" s="36" t="n">
        <v>3</v>
      </c>
      <c r="G672" s="36" t="n">
        <v>13</v>
      </c>
      <c r="H672" s="36" t="n">
        <v>20</v>
      </c>
    </row>
    <row r="673" customFormat="false" ht="15" hidden="false" customHeight="true" outlineLevel="0" collapsed="false">
      <c r="A673" s="36" t="s">
        <v>145</v>
      </c>
      <c r="B673" s="37" t="s">
        <v>146</v>
      </c>
      <c r="C673" s="37" t="s">
        <v>67</v>
      </c>
      <c r="D673" s="36" t="n">
        <v>2022</v>
      </c>
      <c r="E673" s="36" t="n">
        <v>5</v>
      </c>
      <c r="F673" s="36" t="n">
        <v>3</v>
      </c>
      <c r="G673" s="36" t="n">
        <v>14</v>
      </c>
      <c r="H673" s="36" t="n">
        <v>22</v>
      </c>
    </row>
    <row r="674" customFormat="false" ht="15" hidden="false" customHeight="true" outlineLevel="0" collapsed="false">
      <c r="A674" s="36" t="s">
        <v>145</v>
      </c>
      <c r="B674" s="37" t="s">
        <v>146</v>
      </c>
      <c r="C674" s="37" t="s">
        <v>67</v>
      </c>
      <c r="D674" s="36" t="n">
        <v>2023</v>
      </c>
      <c r="E674" s="36" t="n">
        <v>5</v>
      </c>
      <c r="F674" s="36" t="n">
        <v>3</v>
      </c>
      <c r="G674" s="36" t="n">
        <v>14</v>
      </c>
      <c r="H674" s="36" t="n">
        <v>21</v>
      </c>
    </row>
    <row r="675" customFormat="false" ht="15" hidden="false" customHeight="true" outlineLevel="0" collapsed="false">
      <c r="A675" s="36" t="s">
        <v>145</v>
      </c>
      <c r="B675" s="37" t="s">
        <v>146</v>
      </c>
      <c r="C675" s="37" t="s">
        <v>67</v>
      </c>
      <c r="D675" s="36" t="n">
        <v>2024</v>
      </c>
      <c r="E675" s="36" t="n">
        <v>5</v>
      </c>
      <c r="F675" s="36" t="n">
        <v>3</v>
      </c>
      <c r="G675" s="36" t="n">
        <v>14</v>
      </c>
      <c r="H675" s="36" t="n">
        <v>21</v>
      </c>
    </row>
    <row r="676" customFormat="false" ht="15" hidden="false" customHeight="true" outlineLevel="0" collapsed="false">
      <c r="A676" s="36" t="s">
        <v>145</v>
      </c>
      <c r="B676" s="37" t="s">
        <v>146</v>
      </c>
      <c r="C676" s="37" t="s">
        <v>67</v>
      </c>
      <c r="D676" s="36" t="n">
        <v>2025</v>
      </c>
      <c r="E676" s="36" t="n">
        <v>5</v>
      </c>
      <c r="F676" s="36" t="n">
        <v>3</v>
      </c>
      <c r="G676" s="36" t="n">
        <v>14</v>
      </c>
      <c r="H676" s="36" t="n">
        <v>21</v>
      </c>
    </row>
    <row r="677" customFormat="false" ht="15" hidden="false" customHeight="true" outlineLevel="0" collapsed="false">
      <c r="A677" s="36" t="s">
        <v>147</v>
      </c>
      <c r="B677" s="37" t="s">
        <v>146</v>
      </c>
      <c r="C677" s="37" t="s">
        <v>119</v>
      </c>
      <c r="D677" s="36" t="n">
        <v>2010</v>
      </c>
      <c r="E677" s="36" t="n">
        <v>4</v>
      </c>
      <c r="F677" s="36" t="n">
        <v>2</v>
      </c>
      <c r="G677" s="36" t="n">
        <v>7</v>
      </c>
      <c r="H677" s="36" t="n">
        <v>19</v>
      </c>
    </row>
    <row r="678" customFormat="false" ht="15" hidden="false" customHeight="true" outlineLevel="0" collapsed="false">
      <c r="A678" s="36" t="s">
        <v>147</v>
      </c>
      <c r="B678" s="37" t="s">
        <v>146</v>
      </c>
      <c r="C678" s="37" t="s">
        <v>119</v>
      </c>
      <c r="D678" s="36" t="n">
        <v>2011</v>
      </c>
      <c r="E678" s="36" t="n">
        <v>4</v>
      </c>
      <c r="F678" s="36" t="n">
        <v>2</v>
      </c>
      <c r="G678" s="36" t="n">
        <v>6</v>
      </c>
      <c r="H678" s="36" t="n">
        <v>17</v>
      </c>
    </row>
    <row r="679" customFormat="false" ht="15" hidden="false" customHeight="true" outlineLevel="0" collapsed="false">
      <c r="A679" s="36" t="s">
        <v>147</v>
      </c>
      <c r="B679" s="37" t="s">
        <v>146</v>
      </c>
      <c r="C679" s="37" t="s">
        <v>119</v>
      </c>
      <c r="D679" s="36" t="n">
        <v>2012</v>
      </c>
      <c r="E679" s="36" t="n">
        <v>4</v>
      </c>
      <c r="F679" s="36" t="n">
        <v>2</v>
      </c>
      <c r="G679" s="36" t="n">
        <v>6</v>
      </c>
      <c r="H679" s="36" t="n">
        <v>18</v>
      </c>
    </row>
    <row r="680" customFormat="false" ht="15" hidden="false" customHeight="true" outlineLevel="0" collapsed="false">
      <c r="A680" s="36" t="s">
        <v>147</v>
      </c>
      <c r="B680" s="37" t="s">
        <v>146</v>
      </c>
      <c r="C680" s="37" t="s">
        <v>119</v>
      </c>
      <c r="D680" s="36" t="n">
        <v>2013</v>
      </c>
      <c r="E680" s="36" t="n">
        <v>4</v>
      </c>
      <c r="F680" s="36" t="n">
        <v>2</v>
      </c>
      <c r="G680" s="36" t="n">
        <v>6</v>
      </c>
      <c r="H680" s="36" t="n">
        <v>18</v>
      </c>
    </row>
    <row r="681" customFormat="false" ht="15" hidden="false" customHeight="true" outlineLevel="0" collapsed="false">
      <c r="A681" s="36" t="s">
        <v>147</v>
      </c>
      <c r="B681" s="37" t="s">
        <v>146</v>
      </c>
      <c r="C681" s="37" t="s">
        <v>119</v>
      </c>
      <c r="D681" s="36" t="n">
        <v>2014</v>
      </c>
      <c r="E681" s="36" t="n">
        <v>5</v>
      </c>
      <c r="F681" s="36" t="n">
        <v>2</v>
      </c>
      <c r="G681" s="36" t="n">
        <v>7</v>
      </c>
      <c r="H681" s="36" t="n">
        <v>20</v>
      </c>
    </row>
    <row r="682" customFormat="false" ht="15" hidden="false" customHeight="true" outlineLevel="0" collapsed="false">
      <c r="A682" s="36" t="s">
        <v>147</v>
      </c>
      <c r="B682" s="37" t="s">
        <v>146</v>
      </c>
      <c r="C682" s="37" t="s">
        <v>119</v>
      </c>
      <c r="D682" s="36" t="n">
        <v>2015</v>
      </c>
      <c r="E682" s="36" t="n">
        <v>5</v>
      </c>
      <c r="F682" s="36" t="n">
        <v>2</v>
      </c>
      <c r="G682" s="36" t="n">
        <v>7</v>
      </c>
      <c r="H682" s="36" t="n">
        <v>19</v>
      </c>
    </row>
    <row r="683" customFormat="false" ht="15" hidden="false" customHeight="true" outlineLevel="0" collapsed="false">
      <c r="A683" s="36" t="s">
        <v>147</v>
      </c>
      <c r="B683" s="37" t="s">
        <v>146</v>
      </c>
      <c r="C683" s="37" t="s">
        <v>119</v>
      </c>
      <c r="D683" s="36" t="n">
        <v>2016</v>
      </c>
      <c r="E683" s="36" t="n">
        <v>5</v>
      </c>
      <c r="F683" s="36" t="n">
        <v>2</v>
      </c>
      <c r="G683" s="36" t="n">
        <v>8</v>
      </c>
      <c r="H683" s="36" t="n">
        <v>20</v>
      </c>
    </row>
    <row r="684" customFormat="false" ht="15" hidden="false" customHeight="true" outlineLevel="0" collapsed="false">
      <c r="A684" s="36" t="s">
        <v>147</v>
      </c>
      <c r="B684" s="37" t="s">
        <v>146</v>
      </c>
      <c r="C684" s="37" t="s">
        <v>119</v>
      </c>
      <c r="D684" s="36" t="n">
        <v>2017</v>
      </c>
      <c r="E684" s="36" t="n">
        <v>4</v>
      </c>
      <c r="F684" s="36" t="n">
        <v>2</v>
      </c>
      <c r="G684" s="36" t="n">
        <v>8</v>
      </c>
      <c r="H684" s="36" t="n">
        <v>20</v>
      </c>
    </row>
    <row r="685" customFormat="false" ht="15" hidden="false" customHeight="true" outlineLevel="0" collapsed="false">
      <c r="A685" s="36" t="s">
        <v>147</v>
      </c>
      <c r="B685" s="37" t="s">
        <v>146</v>
      </c>
      <c r="C685" s="37" t="s">
        <v>119</v>
      </c>
      <c r="D685" s="36" t="n">
        <v>2018</v>
      </c>
      <c r="E685" s="36" t="n">
        <v>4</v>
      </c>
      <c r="F685" s="36" t="n">
        <v>2</v>
      </c>
      <c r="G685" s="36" t="n">
        <v>7</v>
      </c>
      <c r="H685" s="36" t="n">
        <v>19</v>
      </c>
    </row>
    <row r="686" customFormat="false" ht="15" hidden="false" customHeight="true" outlineLevel="0" collapsed="false">
      <c r="A686" s="36" t="s">
        <v>147</v>
      </c>
      <c r="B686" s="37" t="s">
        <v>146</v>
      </c>
      <c r="C686" s="37" t="s">
        <v>119</v>
      </c>
      <c r="D686" s="36" t="n">
        <v>2019</v>
      </c>
      <c r="E686" s="36" t="n">
        <v>4</v>
      </c>
      <c r="F686" s="36" t="n">
        <v>2</v>
      </c>
      <c r="G686" s="36" t="n">
        <v>7</v>
      </c>
      <c r="H686" s="36" t="n">
        <v>19</v>
      </c>
    </row>
    <row r="687" customFormat="false" ht="15" hidden="false" customHeight="true" outlineLevel="0" collapsed="false">
      <c r="A687" s="36" t="s">
        <v>147</v>
      </c>
      <c r="B687" s="37" t="s">
        <v>146</v>
      </c>
      <c r="C687" s="37" t="s">
        <v>119</v>
      </c>
      <c r="D687" s="36" t="n">
        <v>2020</v>
      </c>
      <c r="E687" s="36" t="n">
        <v>5</v>
      </c>
      <c r="F687" s="36" t="n">
        <v>2</v>
      </c>
      <c r="G687" s="36" t="n">
        <v>8</v>
      </c>
      <c r="H687" s="36" t="n">
        <v>21</v>
      </c>
    </row>
    <row r="688" customFormat="false" ht="15" hidden="false" customHeight="true" outlineLevel="0" collapsed="false">
      <c r="A688" s="36" t="s">
        <v>147</v>
      </c>
      <c r="B688" s="37" t="s">
        <v>146</v>
      </c>
      <c r="C688" s="37" t="s">
        <v>119</v>
      </c>
      <c r="D688" s="36" t="n">
        <v>2021</v>
      </c>
      <c r="E688" s="36" t="n">
        <v>5</v>
      </c>
      <c r="F688" s="36" t="n">
        <v>2</v>
      </c>
      <c r="G688" s="36" t="n">
        <v>8</v>
      </c>
      <c r="H688" s="36" t="n">
        <v>21</v>
      </c>
    </row>
    <row r="689" customFormat="false" ht="15" hidden="false" customHeight="true" outlineLevel="0" collapsed="false">
      <c r="A689" s="36" t="s">
        <v>147</v>
      </c>
      <c r="B689" s="37" t="s">
        <v>146</v>
      </c>
      <c r="C689" s="37" t="s">
        <v>119</v>
      </c>
      <c r="D689" s="36" t="n">
        <v>2022</v>
      </c>
      <c r="E689" s="36" t="n">
        <v>6</v>
      </c>
      <c r="F689" s="36" t="n">
        <v>2</v>
      </c>
      <c r="G689" s="36" t="n">
        <v>9</v>
      </c>
      <c r="H689" s="36" t="n">
        <v>22</v>
      </c>
    </row>
    <row r="690" customFormat="false" ht="15" hidden="false" customHeight="true" outlineLevel="0" collapsed="false">
      <c r="A690" s="36" t="s">
        <v>147</v>
      </c>
      <c r="B690" s="37" t="s">
        <v>146</v>
      </c>
      <c r="C690" s="37" t="s">
        <v>119</v>
      </c>
      <c r="D690" s="36" t="n">
        <v>2023</v>
      </c>
      <c r="E690" s="36" t="n">
        <v>6</v>
      </c>
      <c r="F690" s="36" t="n">
        <v>2</v>
      </c>
      <c r="G690" s="36" t="n">
        <v>9</v>
      </c>
      <c r="H690" s="36" t="n">
        <v>22</v>
      </c>
    </row>
    <row r="691" customFormat="false" ht="15" hidden="false" customHeight="true" outlineLevel="0" collapsed="false">
      <c r="A691" s="36" t="s">
        <v>147</v>
      </c>
      <c r="B691" s="37" t="s">
        <v>146</v>
      </c>
      <c r="C691" s="37" t="s">
        <v>119</v>
      </c>
      <c r="D691" s="36" t="n">
        <v>2024</v>
      </c>
      <c r="E691" s="36" t="n">
        <v>5</v>
      </c>
      <c r="F691" s="36" t="n">
        <v>2</v>
      </c>
      <c r="G691" s="36" t="n">
        <v>8</v>
      </c>
      <c r="H691" s="36" t="n">
        <v>22</v>
      </c>
    </row>
    <row r="692" customFormat="false" ht="15" hidden="false" customHeight="true" outlineLevel="0" collapsed="false">
      <c r="A692" s="36" t="s">
        <v>147</v>
      </c>
      <c r="B692" s="37" t="s">
        <v>146</v>
      </c>
      <c r="C692" s="37" t="s">
        <v>119</v>
      </c>
      <c r="D692" s="36" t="n">
        <v>2025</v>
      </c>
      <c r="E692" s="36" t="n">
        <v>4</v>
      </c>
      <c r="F692" s="36" t="n">
        <v>2</v>
      </c>
      <c r="G692" s="36" t="n">
        <v>8</v>
      </c>
      <c r="H692" s="36" t="n">
        <v>23</v>
      </c>
    </row>
    <row r="693" customFormat="false" ht="15" hidden="false" customHeight="true" outlineLevel="0" collapsed="false">
      <c r="A693" s="36" t="s">
        <v>148</v>
      </c>
      <c r="B693" s="37" t="s">
        <v>146</v>
      </c>
      <c r="C693" s="37" t="s">
        <v>117</v>
      </c>
      <c r="D693" s="36" t="n">
        <v>2010</v>
      </c>
      <c r="E693" s="36" t="n">
        <v>11</v>
      </c>
      <c r="F693" s="36" t="n">
        <v>2</v>
      </c>
      <c r="G693" s="36" t="n">
        <v>12</v>
      </c>
      <c r="H693" s="36" t="n">
        <v>20</v>
      </c>
    </row>
    <row r="694" customFormat="false" ht="15" hidden="false" customHeight="true" outlineLevel="0" collapsed="false">
      <c r="A694" s="36" t="s">
        <v>148</v>
      </c>
      <c r="B694" s="37" t="s">
        <v>146</v>
      </c>
      <c r="C694" s="37" t="s">
        <v>117</v>
      </c>
      <c r="D694" s="36" t="n">
        <v>2011</v>
      </c>
      <c r="E694" s="36" t="n">
        <v>11</v>
      </c>
      <c r="F694" s="36" t="n">
        <v>2</v>
      </c>
      <c r="G694" s="36" t="n">
        <v>12</v>
      </c>
      <c r="H694" s="36" t="n">
        <v>19</v>
      </c>
    </row>
    <row r="695" customFormat="false" ht="15" hidden="false" customHeight="true" outlineLevel="0" collapsed="false">
      <c r="A695" s="36" t="s">
        <v>148</v>
      </c>
      <c r="B695" s="37" t="s">
        <v>146</v>
      </c>
      <c r="C695" s="37" t="s">
        <v>117</v>
      </c>
      <c r="D695" s="36" t="n">
        <v>2012</v>
      </c>
      <c r="E695" s="36" t="n">
        <v>10</v>
      </c>
      <c r="F695" s="36" t="n">
        <v>2</v>
      </c>
      <c r="G695" s="36" t="n">
        <v>12</v>
      </c>
      <c r="H695" s="36" t="n">
        <v>20</v>
      </c>
    </row>
    <row r="696" customFormat="false" ht="15" hidden="false" customHeight="true" outlineLevel="0" collapsed="false">
      <c r="A696" s="36" t="s">
        <v>148</v>
      </c>
      <c r="B696" s="37" t="s">
        <v>146</v>
      </c>
      <c r="C696" s="37" t="s">
        <v>117</v>
      </c>
      <c r="D696" s="36" t="n">
        <v>2013</v>
      </c>
      <c r="E696" s="36" t="n">
        <v>9</v>
      </c>
      <c r="F696" s="36" t="n">
        <v>2</v>
      </c>
      <c r="G696" s="36" t="n">
        <v>11</v>
      </c>
      <c r="H696" s="36" t="n">
        <v>20</v>
      </c>
    </row>
    <row r="697" customFormat="false" ht="15" hidden="false" customHeight="true" outlineLevel="0" collapsed="false">
      <c r="A697" s="36" t="s">
        <v>148</v>
      </c>
      <c r="B697" s="37" t="s">
        <v>146</v>
      </c>
      <c r="C697" s="37" t="s">
        <v>117</v>
      </c>
      <c r="D697" s="36" t="n">
        <v>2014</v>
      </c>
      <c r="E697" s="36" t="n">
        <v>8</v>
      </c>
      <c r="F697" s="36" t="n">
        <v>2</v>
      </c>
      <c r="G697" s="36" t="n">
        <v>11</v>
      </c>
      <c r="H697" s="36" t="n">
        <v>20</v>
      </c>
    </row>
    <row r="698" customFormat="false" ht="15" hidden="false" customHeight="true" outlineLevel="0" collapsed="false">
      <c r="A698" s="36" t="s">
        <v>148</v>
      </c>
      <c r="B698" s="37" t="s">
        <v>146</v>
      </c>
      <c r="C698" s="37" t="s">
        <v>117</v>
      </c>
      <c r="D698" s="36" t="n">
        <v>2015</v>
      </c>
      <c r="E698" s="36" t="n">
        <v>8</v>
      </c>
      <c r="F698" s="36" t="n">
        <v>2</v>
      </c>
      <c r="G698" s="36" t="n">
        <v>11</v>
      </c>
      <c r="H698" s="36" t="n">
        <v>21</v>
      </c>
    </row>
    <row r="699" customFormat="false" ht="15" hidden="false" customHeight="true" outlineLevel="0" collapsed="false">
      <c r="A699" s="36" t="s">
        <v>148</v>
      </c>
      <c r="B699" s="37" t="s">
        <v>146</v>
      </c>
      <c r="C699" s="37" t="s">
        <v>117</v>
      </c>
      <c r="D699" s="36" t="n">
        <v>2016</v>
      </c>
      <c r="E699" s="36" t="n">
        <v>8</v>
      </c>
      <c r="F699" s="36" t="n">
        <v>2</v>
      </c>
      <c r="G699" s="36" t="n">
        <v>10</v>
      </c>
      <c r="H699" s="36" t="n">
        <v>20</v>
      </c>
    </row>
    <row r="700" customFormat="false" ht="15" hidden="false" customHeight="true" outlineLevel="0" collapsed="false">
      <c r="A700" s="36" t="s">
        <v>148</v>
      </c>
      <c r="B700" s="37" t="s">
        <v>146</v>
      </c>
      <c r="C700" s="37" t="s">
        <v>117</v>
      </c>
      <c r="D700" s="36" t="n">
        <v>2017</v>
      </c>
      <c r="E700" s="36" t="n">
        <v>8</v>
      </c>
      <c r="F700" s="36" t="n">
        <v>2</v>
      </c>
      <c r="G700" s="36" t="n">
        <v>10</v>
      </c>
      <c r="H700" s="36" t="n">
        <v>20</v>
      </c>
    </row>
    <row r="701" customFormat="false" ht="15" hidden="false" customHeight="true" outlineLevel="0" collapsed="false">
      <c r="A701" s="36" t="s">
        <v>148</v>
      </c>
      <c r="B701" s="37" t="s">
        <v>146</v>
      </c>
      <c r="C701" s="37" t="s">
        <v>117</v>
      </c>
      <c r="D701" s="36" t="n">
        <v>2018</v>
      </c>
      <c r="E701" s="36" t="n">
        <v>8</v>
      </c>
      <c r="F701" s="36" t="n">
        <v>2</v>
      </c>
      <c r="G701" s="36" t="n">
        <v>10</v>
      </c>
      <c r="H701" s="36" t="n">
        <v>20</v>
      </c>
    </row>
    <row r="702" customFormat="false" ht="15" hidden="false" customHeight="true" outlineLevel="0" collapsed="false">
      <c r="A702" s="36" t="s">
        <v>148</v>
      </c>
      <c r="B702" s="37" t="s">
        <v>146</v>
      </c>
      <c r="C702" s="37" t="s">
        <v>117</v>
      </c>
      <c r="D702" s="36" t="n">
        <v>2019</v>
      </c>
      <c r="E702" s="36" t="n">
        <v>8</v>
      </c>
      <c r="F702" s="36" t="n">
        <v>2</v>
      </c>
      <c r="G702" s="36" t="n">
        <v>9</v>
      </c>
      <c r="H702" s="36" t="n">
        <v>20</v>
      </c>
    </row>
    <row r="703" customFormat="false" ht="15" hidden="false" customHeight="true" outlineLevel="0" collapsed="false">
      <c r="A703" s="36" t="s">
        <v>148</v>
      </c>
      <c r="B703" s="37" t="s">
        <v>146</v>
      </c>
      <c r="C703" s="37" t="s">
        <v>117</v>
      </c>
      <c r="D703" s="36" t="n">
        <v>2020</v>
      </c>
      <c r="E703" s="36" t="n">
        <v>8</v>
      </c>
      <c r="F703" s="36" t="n">
        <v>2</v>
      </c>
      <c r="G703" s="36" t="n">
        <v>9</v>
      </c>
      <c r="H703" s="36" t="n">
        <v>21</v>
      </c>
    </row>
    <row r="704" customFormat="false" ht="15" hidden="false" customHeight="true" outlineLevel="0" collapsed="false">
      <c r="A704" s="36" t="s">
        <v>148</v>
      </c>
      <c r="B704" s="37" t="s">
        <v>146</v>
      </c>
      <c r="C704" s="37" t="s">
        <v>117</v>
      </c>
      <c r="D704" s="36" t="n">
        <v>2021</v>
      </c>
      <c r="E704" s="36" t="n">
        <v>8</v>
      </c>
      <c r="F704" s="36" t="n">
        <v>2</v>
      </c>
      <c r="G704" s="36" t="n">
        <v>9</v>
      </c>
      <c r="H704" s="36" t="n">
        <v>21</v>
      </c>
    </row>
    <row r="705" customFormat="false" ht="15" hidden="false" customHeight="true" outlineLevel="0" collapsed="false">
      <c r="A705" s="36" t="s">
        <v>148</v>
      </c>
      <c r="B705" s="37" t="s">
        <v>146</v>
      </c>
      <c r="C705" s="37" t="s">
        <v>117</v>
      </c>
      <c r="D705" s="36" t="n">
        <v>2022</v>
      </c>
      <c r="E705" s="36" t="n">
        <v>9</v>
      </c>
      <c r="F705" s="36" t="n">
        <v>2</v>
      </c>
      <c r="G705" s="36" t="n">
        <v>10</v>
      </c>
      <c r="H705" s="36" t="n">
        <v>23</v>
      </c>
    </row>
    <row r="706" customFormat="false" ht="15" hidden="false" customHeight="true" outlineLevel="0" collapsed="false">
      <c r="A706" s="36" t="s">
        <v>148</v>
      </c>
      <c r="B706" s="37" t="s">
        <v>146</v>
      </c>
      <c r="C706" s="37" t="s">
        <v>117</v>
      </c>
      <c r="D706" s="36" t="n">
        <v>2023</v>
      </c>
      <c r="E706" s="36" t="n">
        <v>9</v>
      </c>
      <c r="F706" s="36" t="n">
        <v>2</v>
      </c>
      <c r="G706" s="36" t="n">
        <v>10</v>
      </c>
      <c r="H706" s="36" t="n">
        <v>23</v>
      </c>
    </row>
    <row r="707" customFormat="false" ht="15" hidden="false" customHeight="true" outlineLevel="0" collapsed="false">
      <c r="A707" s="36" t="s">
        <v>148</v>
      </c>
      <c r="B707" s="37" t="s">
        <v>146</v>
      </c>
      <c r="C707" s="37" t="s">
        <v>117</v>
      </c>
      <c r="D707" s="36" t="n">
        <v>2024</v>
      </c>
      <c r="E707" s="36" t="n">
        <v>10</v>
      </c>
      <c r="F707" s="36" t="n">
        <v>3</v>
      </c>
      <c r="G707" s="36" t="n">
        <v>11</v>
      </c>
      <c r="H707" s="36" t="n">
        <v>24</v>
      </c>
    </row>
    <row r="708" customFormat="false" ht="15" hidden="false" customHeight="true" outlineLevel="0" collapsed="false">
      <c r="A708" s="36" t="s">
        <v>148</v>
      </c>
      <c r="B708" s="37" t="s">
        <v>146</v>
      </c>
      <c r="C708" s="37" t="s">
        <v>117</v>
      </c>
      <c r="D708" s="36" t="n">
        <v>2025</v>
      </c>
      <c r="E708" s="36" t="n">
        <v>10</v>
      </c>
      <c r="F708" s="36" t="n">
        <v>3</v>
      </c>
      <c r="G708" s="36" t="n">
        <v>11</v>
      </c>
      <c r="H708" s="36" t="n">
        <v>24</v>
      </c>
    </row>
    <row r="709" customFormat="false" ht="15" hidden="false" customHeight="true" outlineLevel="0" collapsed="false">
      <c r="A709" s="36" t="s">
        <v>149</v>
      </c>
      <c r="B709" s="37" t="s">
        <v>146</v>
      </c>
      <c r="C709" s="37" t="s">
        <v>127</v>
      </c>
      <c r="D709" s="36" t="n">
        <v>2010</v>
      </c>
      <c r="E709" s="36" t="n">
        <v>6</v>
      </c>
      <c r="F709" s="36" t="n">
        <v>4</v>
      </c>
      <c r="G709" s="36" t="n">
        <v>11</v>
      </c>
      <c r="H709" s="36" t="n">
        <v>19</v>
      </c>
    </row>
    <row r="710" customFormat="false" ht="15" hidden="false" customHeight="true" outlineLevel="0" collapsed="false">
      <c r="A710" s="36" t="s">
        <v>149</v>
      </c>
      <c r="B710" s="37" t="s">
        <v>146</v>
      </c>
      <c r="C710" s="37" t="s">
        <v>127</v>
      </c>
      <c r="D710" s="36" t="n">
        <v>2011</v>
      </c>
      <c r="E710" s="36" t="n">
        <v>6</v>
      </c>
      <c r="F710" s="36" t="n">
        <v>4</v>
      </c>
      <c r="G710" s="36" t="n">
        <v>11</v>
      </c>
      <c r="H710" s="36" t="n">
        <v>19</v>
      </c>
    </row>
    <row r="711" customFormat="false" ht="15" hidden="false" customHeight="true" outlineLevel="0" collapsed="false">
      <c r="A711" s="36" t="s">
        <v>149</v>
      </c>
      <c r="B711" s="37" t="s">
        <v>146</v>
      </c>
      <c r="C711" s="37" t="s">
        <v>127</v>
      </c>
      <c r="D711" s="36" t="n">
        <v>2012</v>
      </c>
      <c r="E711" s="36" t="n">
        <v>6</v>
      </c>
      <c r="F711" s="36" t="n">
        <v>4</v>
      </c>
      <c r="G711" s="36" t="n">
        <v>10</v>
      </c>
      <c r="H711" s="36" t="n">
        <v>20</v>
      </c>
    </row>
    <row r="712" customFormat="false" ht="15" hidden="false" customHeight="true" outlineLevel="0" collapsed="false">
      <c r="A712" s="36" t="s">
        <v>149</v>
      </c>
      <c r="B712" s="37" t="s">
        <v>146</v>
      </c>
      <c r="C712" s="37" t="s">
        <v>127</v>
      </c>
      <c r="D712" s="36" t="n">
        <v>2013</v>
      </c>
      <c r="E712" s="36" t="n">
        <v>7</v>
      </c>
      <c r="F712" s="36" t="n">
        <v>4</v>
      </c>
      <c r="G712" s="36" t="n">
        <v>10</v>
      </c>
      <c r="H712" s="36" t="n">
        <v>21</v>
      </c>
    </row>
    <row r="713" customFormat="false" ht="15" hidden="false" customHeight="true" outlineLevel="0" collapsed="false">
      <c r="A713" s="36" t="s">
        <v>149</v>
      </c>
      <c r="B713" s="37" t="s">
        <v>146</v>
      </c>
      <c r="C713" s="37" t="s">
        <v>127</v>
      </c>
      <c r="D713" s="36" t="n">
        <v>2014</v>
      </c>
      <c r="E713" s="36" t="n">
        <v>7</v>
      </c>
      <c r="F713" s="36" t="n">
        <v>4</v>
      </c>
      <c r="G713" s="36" t="n">
        <v>10</v>
      </c>
      <c r="H713" s="36" t="n">
        <v>21</v>
      </c>
    </row>
    <row r="714" customFormat="false" ht="15" hidden="false" customHeight="true" outlineLevel="0" collapsed="false">
      <c r="A714" s="36" t="s">
        <v>149</v>
      </c>
      <c r="B714" s="37" t="s">
        <v>146</v>
      </c>
      <c r="C714" s="37" t="s">
        <v>127</v>
      </c>
      <c r="D714" s="36" t="n">
        <v>2015</v>
      </c>
      <c r="E714" s="36" t="n">
        <v>7</v>
      </c>
      <c r="F714" s="36" t="n">
        <v>4</v>
      </c>
      <c r="G714" s="36" t="n">
        <v>11</v>
      </c>
      <c r="H714" s="36" t="n">
        <v>21</v>
      </c>
    </row>
    <row r="715" customFormat="false" ht="15" hidden="false" customHeight="true" outlineLevel="0" collapsed="false">
      <c r="A715" s="36" t="s">
        <v>149</v>
      </c>
      <c r="B715" s="37" t="s">
        <v>146</v>
      </c>
      <c r="C715" s="37" t="s">
        <v>127</v>
      </c>
      <c r="D715" s="36" t="n">
        <v>2016</v>
      </c>
      <c r="E715" s="36" t="n">
        <v>7</v>
      </c>
      <c r="F715" s="36" t="n">
        <v>4</v>
      </c>
      <c r="G715" s="36" t="n">
        <v>11</v>
      </c>
      <c r="H715" s="36" t="n">
        <v>20</v>
      </c>
    </row>
    <row r="716" customFormat="false" ht="15" hidden="false" customHeight="true" outlineLevel="0" collapsed="false">
      <c r="A716" s="36" t="s">
        <v>149</v>
      </c>
      <c r="B716" s="37" t="s">
        <v>146</v>
      </c>
      <c r="C716" s="37" t="s">
        <v>127</v>
      </c>
      <c r="D716" s="36" t="n">
        <v>2017</v>
      </c>
      <c r="E716" s="36" t="n">
        <v>6</v>
      </c>
      <c r="F716" s="36" t="n">
        <v>4</v>
      </c>
      <c r="G716" s="36" t="n">
        <v>10</v>
      </c>
      <c r="H716" s="36" t="n">
        <v>18</v>
      </c>
    </row>
    <row r="717" customFormat="false" ht="15" hidden="false" customHeight="true" outlineLevel="0" collapsed="false">
      <c r="A717" s="36" t="s">
        <v>149</v>
      </c>
      <c r="B717" s="37" t="s">
        <v>146</v>
      </c>
      <c r="C717" s="37" t="s">
        <v>127</v>
      </c>
      <c r="D717" s="36" t="n">
        <v>2018</v>
      </c>
      <c r="E717" s="36" t="n">
        <v>6</v>
      </c>
      <c r="F717" s="36" t="n">
        <v>4</v>
      </c>
      <c r="G717" s="36" t="n">
        <v>10</v>
      </c>
      <c r="H717" s="36" t="n">
        <v>19</v>
      </c>
    </row>
    <row r="718" customFormat="false" ht="15" hidden="false" customHeight="true" outlineLevel="0" collapsed="false">
      <c r="A718" s="36" t="s">
        <v>149</v>
      </c>
      <c r="B718" s="37" t="s">
        <v>146</v>
      </c>
      <c r="C718" s="37" t="s">
        <v>127</v>
      </c>
      <c r="D718" s="36" t="n">
        <v>2019</v>
      </c>
      <c r="E718" s="36" t="n">
        <v>6</v>
      </c>
      <c r="F718" s="36" t="n">
        <v>4</v>
      </c>
      <c r="G718" s="36" t="n">
        <v>10</v>
      </c>
      <c r="H718" s="36" t="n">
        <v>20</v>
      </c>
    </row>
    <row r="719" customFormat="false" ht="15" hidden="false" customHeight="true" outlineLevel="0" collapsed="false">
      <c r="A719" s="36" t="s">
        <v>149</v>
      </c>
      <c r="B719" s="37" t="s">
        <v>146</v>
      </c>
      <c r="C719" s="37" t="s">
        <v>127</v>
      </c>
      <c r="D719" s="36" t="n">
        <v>2020</v>
      </c>
      <c r="E719" s="36" t="n">
        <v>6</v>
      </c>
      <c r="F719" s="36" t="n">
        <v>4</v>
      </c>
      <c r="G719" s="36" t="n">
        <v>10</v>
      </c>
      <c r="H719" s="36" t="n">
        <v>20</v>
      </c>
    </row>
    <row r="720" customFormat="false" ht="15" hidden="false" customHeight="true" outlineLevel="0" collapsed="false">
      <c r="A720" s="36" t="s">
        <v>149</v>
      </c>
      <c r="B720" s="37" t="s">
        <v>146</v>
      </c>
      <c r="C720" s="37" t="s">
        <v>127</v>
      </c>
      <c r="D720" s="36" t="n">
        <v>2021</v>
      </c>
      <c r="E720" s="36" t="n">
        <v>6</v>
      </c>
      <c r="F720" s="36" t="n">
        <v>4</v>
      </c>
      <c r="G720" s="36" t="n">
        <v>10</v>
      </c>
      <c r="H720" s="36" t="n">
        <v>19</v>
      </c>
    </row>
    <row r="721" customFormat="false" ht="15" hidden="false" customHeight="true" outlineLevel="0" collapsed="false">
      <c r="A721" s="36" t="s">
        <v>149</v>
      </c>
      <c r="B721" s="37" t="s">
        <v>146</v>
      </c>
      <c r="C721" s="37" t="s">
        <v>127</v>
      </c>
      <c r="D721" s="36" t="n">
        <v>2022</v>
      </c>
      <c r="E721" s="36" t="n">
        <v>6</v>
      </c>
      <c r="F721" s="36" t="n">
        <v>4</v>
      </c>
      <c r="G721" s="36" t="n">
        <v>9</v>
      </c>
      <c r="H721" s="36" t="n">
        <v>18</v>
      </c>
    </row>
    <row r="722" customFormat="false" ht="15" hidden="false" customHeight="true" outlineLevel="0" collapsed="false">
      <c r="A722" s="36" t="s">
        <v>149</v>
      </c>
      <c r="B722" s="37" t="s">
        <v>146</v>
      </c>
      <c r="C722" s="37" t="s">
        <v>127</v>
      </c>
      <c r="D722" s="36" t="n">
        <v>2023</v>
      </c>
      <c r="E722" s="36" t="n">
        <v>6</v>
      </c>
      <c r="F722" s="36" t="n">
        <v>4</v>
      </c>
      <c r="G722" s="36" t="n">
        <v>9</v>
      </c>
      <c r="H722" s="36" t="n">
        <v>18</v>
      </c>
    </row>
    <row r="723" customFormat="false" ht="15" hidden="false" customHeight="true" outlineLevel="0" collapsed="false">
      <c r="A723" s="36" t="s">
        <v>149</v>
      </c>
      <c r="B723" s="37" t="s">
        <v>146</v>
      </c>
      <c r="C723" s="37" t="s">
        <v>127</v>
      </c>
      <c r="D723" s="36" t="n">
        <v>2024</v>
      </c>
      <c r="E723" s="36" t="n">
        <v>6</v>
      </c>
      <c r="F723" s="36" t="n">
        <v>4</v>
      </c>
      <c r="G723" s="36" t="n">
        <v>9</v>
      </c>
      <c r="H723" s="36" t="n">
        <v>18</v>
      </c>
    </row>
    <row r="724" customFormat="false" ht="15" hidden="false" customHeight="true" outlineLevel="0" collapsed="false">
      <c r="A724" s="36" t="s">
        <v>149</v>
      </c>
      <c r="B724" s="37" t="s">
        <v>146</v>
      </c>
      <c r="C724" s="37" t="s">
        <v>127</v>
      </c>
      <c r="D724" s="36" t="n">
        <v>2025</v>
      </c>
      <c r="E724" s="36" t="n">
        <v>5</v>
      </c>
      <c r="F724" s="36" t="n">
        <v>3</v>
      </c>
      <c r="G724" s="36" t="n">
        <v>9</v>
      </c>
      <c r="H724" s="36" t="n">
        <v>17</v>
      </c>
    </row>
    <row r="725" customFormat="false" ht="15" hidden="false" customHeight="true" outlineLevel="0" collapsed="false">
      <c r="A725" s="36" t="s">
        <v>150</v>
      </c>
      <c r="B725" s="37" t="s">
        <v>146</v>
      </c>
      <c r="C725" s="37" t="s">
        <v>129</v>
      </c>
      <c r="D725" s="36" t="n">
        <v>2010</v>
      </c>
      <c r="E725" s="36" t="n">
        <v>11</v>
      </c>
      <c r="F725" s="36" t="n">
        <v>2</v>
      </c>
      <c r="G725" s="36" t="n">
        <v>13</v>
      </c>
      <c r="H725" s="36" t="n">
        <v>25</v>
      </c>
    </row>
    <row r="726" customFormat="false" ht="15" hidden="false" customHeight="true" outlineLevel="0" collapsed="false">
      <c r="A726" s="36" t="s">
        <v>150</v>
      </c>
      <c r="B726" s="37" t="s">
        <v>146</v>
      </c>
      <c r="C726" s="37" t="s">
        <v>129</v>
      </c>
      <c r="D726" s="36" t="n">
        <v>2011</v>
      </c>
      <c r="E726" s="36" t="n">
        <v>11</v>
      </c>
      <c r="F726" s="36" t="n">
        <v>2</v>
      </c>
      <c r="G726" s="36" t="n">
        <v>14</v>
      </c>
      <c r="H726" s="36" t="n">
        <v>25</v>
      </c>
    </row>
    <row r="727" customFormat="false" ht="15" hidden="false" customHeight="true" outlineLevel="0" collapsed="false">
      <c r="A727" s="36" t="s">
        <v>150</v>
      </c>
      <c r="B727" s="37" t="s">
        <v>146</v>
      </c>
      <c r="C727" s="37" t="s">
        <v>129</v>
      </c>
      <c r="D727" s="36" t="n">
        <v>2012</v>
      </c>
      <c r="E727" s="36" t="n">
        <v>12</v>
      </c>
      <c r="F727" s="36" t="n">
        <v>2</v>
      </c>
      <c r="G727" s="36" t="n">
        <v>15</v>
      </c>
      <c r="H727" s="36" t="n">
        <v>28</v>
      </c>
    </row>
    <row r="728" customFormat="false" ht="15" hidden="false" customHeight="true" outlineLevel="0" collapsed="false">
      <c r="A728" s="36" t="s">
        <v>150</v>
      </c>
      <c r="B728" s="37" t="s">
        <v>146</v>
      </c>
      <c r="C728" s="37" t="s">
        <v>129</v>
      </c>
      <c r="D728" s="36" t="n">
        <v>2013</v>
      </c>
      <c r="E728" s="36" t="n">
        <v>14</v>
      </c>
      <c r="F728" s="36" t="n">
        <v>2</v>
      </c>
      <c r="G728" s="36" t="n">
        <v>16</v>
      </c>
      <c r="H728" s="36" t="n">
        <v>30</v>
      </c>
    </row>
    <row r="729" customFormat="false" ht="15" hidden="false" customHeight="true" outlineLevel="0" collapsed="false">
      <c r="A729" s="36" t="s">
        <v>150</v>
      </c>
      <c r="B729" s="37" t="s">
        <v>146</v>
      </c>
      <c r="C729" s="37" t="s">
        <v>129</v>
      </c>
      <c r="D729" s="36" t="n">
        <v>2014</v>
      </c>
      <c r="E729" s="36" t="n">
        <v>14</v>
      </c>
      <c r="F729" s="36" t="n">
        <v>2</v>
      </c>
      <c r="G729" s="36" t="n">
        <v>16</v>
      </c>
      <c r="H729" s="36" t="n">
        <v>32</v>
      </c>
    </row>
    <row r="730" customFormat="false" ht="15" hidden="false" customHeight="true" outlineLevel="0" collapsed="false">
      <c r="A730" s="36" t="s">
        <v>150</v>
      </c>
      <c r="B730" s="37" t="s">
        <v>146</v>
      </c>
      <c r="C730" s="37" t="s">
        <v>129</v>
      </c>
      <c r="D730" s="36" t="n">
        <v>2015</v>
      </c>
      <c r="E730" s="36" t="n">
        <v>12</v>
      </c>
      <c r="F730" s="36" t="n">
        <v>2</v>
      </c>
      <c r="G730" s="36" t="n">
        <v>17</v>
      </c>
      <c r="H730" s="36" t="n">
        <v>31</v>
      </c>
    </row>
    <row r="731" customFormat="false" ht="15" hidden="false" customHeight="true" outlineLevel="0" collapsed="false">
      <c r="A731" s="36" t="s">
        <v>150</v>
      </c>
      <c r="B731" s="37" t="s">
        <v>146</v>
      </c>
      <c r="C731" s="37" t="s">
        <v>129</v>
      </c>
      <c r="D731" s="36" t="n">
        <v>2016</v>
      </c>
      <c r="E731" s="36" t="n">
        <v>12</v>
      </c>
      <c r="F731" s="36" t="n">
        <v>2</v>
      </c>
      <c r="G731" s="36" t="n">
        <v>17</v>
      </c>
      <c r="H731" s="36" t="n">
        <v>32</v>
      </c>
    </row>
    <row r="732" customFormat="false" ht="15" hidden="false" customHeight="true" outlineLevel="0" collapsed="false">
      <c r="A732" s="36" t="s">
        <v>150</v>
      </c>
      <c r="B732" s="37" t="s">
        <v>146</v>
      </c>
      <c r="C732" s="37" t="s">
        <v>129</v>
      </c>
      <c r="D732" s="36" t="n">
        <v>2017</v>
      </c>
      <c r="E732" s="36" t="n">
        <v>13</v>
      </c>
      <c r="F732" s="36" t="n">
        <v>2</v>
      </c>
      <c r="G732" s="36" t="n">
        <v>19</v>
      </c>
      <c r="H732" s="36" t="n">
        <v>33</v>
      </c>
    </row>
    <row r="733" customFormat="false" ht="15" hidden="false" customHeight="true" outlineLevel="0" collapsed="false">
      <c r="A733" s="36" t="s">
        <v>150</v>
      </c>
      <c r="B733" s="37" t="s">
        <v>146</v>
      </c>
      <c r="C733" s="37" t="s">
        <v>129</v>
      </c>
      <c r="D733" s="36" t="n">
        <v>2018</v>
      </c>
      <c r="E733" s="36" t="n">
        <v>12</v>
      </c>
      <c r="F733" s="36" t="n">
        <v>2</v>
      </c>
      <c r="G733" s="36" t="n">
        <v>19</v>
      </c>
      <c r="H733" s="36" t="n">
        <v>34</v>
      </c>
    </row>
    <row r="734" customFormat="false" ht="15" hidden="false" customHeight="true" outlineLevel="0" collapsed="false">
      <c r="A734" s="36" t="s">
        <v>150</v>
      </c>
      <c r="B734" s="37" t="s">
        <v>146</v>
      </c>
      <c r="C734" s="37" t="s">
        <v>129</v>
      </c>
      <c r="D734" s="36" t="n">
        <v>2019</v>
      </c>
      <c r="E734" s="36" t="n">
        <v>13</v>
      </c>
      <c r="F734" s="36" t="n">
        <v>2</v>
      </c>
      <c r="G734" s="36" t="n">
        <v>20</v>
      </c>
      <c r="H734" s="36" t="n">
        <v>35</v>
      </c>
    </row>
    <row r="735" customFormat="false" ht="15" hidden="false" customHeight="true" outlineLevel="0" collapsed="false">
      <c r="A735" s="36" t="s">
        <v>150</v>
      </c>
      <c r="B735" s="37" t="s">
        <v>146</v>
      </c>
      <c r="C735" s="37" t="s">
        <v>129</v>
      </c>
      <c r="D735" s="36" t="n">
        <v>2020</v>
      </c>
      <c r="E735" s="36" t="n">
        <v>12</v>
      </c>
      <c r="F735" s="36" t="n">
        <v>2</v>
      </c>
      <c r="G735" s="36" t="n">
        <v>20</v>
      </c>
      <c r="H735" s="36" t="n">
        <v>37</v>
      </c>
    </row>
    <row r="736" customFormat="false" ht="15" hidden="false" customHeight="true" outlineLevel="0" collapsed="false">
      <c r="A736" s="36" t="s">
        <v>150</v>
      </c>
      <c r="B736" s="37" t="s">
        <v>146</v>
      </c>
      <c r="C736" s="37" t="s">
        <v>129</v>
      </c>
      <c r="D736" s="36" t="n">
        <v>2021</v>
      </c>
      <c r="E736" s="36" t="n">
        <v>12</v>
      </c>
      <c r="F736" s="36" t="n">
        <v>2</v>
      </c>
      <c r="G736" s="36" t="n">
        <v>21</v>
      </c>
      <c r="H736" s="36" t="n">
        <v>37</v>
      </c>
    </row>
    <row r="737" customFormat="false" ht="15" hidden="false" customHeight="true" outlineLevel="0" collapsed="false">
      <c r="A737" s="36" t="s">
        <v>150</v>
      </c>
      <c r="B737" s="37" t="s">
        <v>146</v>
      </c>
      <c r="C737" s="37" t="s">
        <v>129</v>
      </c>
      <c r="D737" s="36" t="n">
        <v>2022</v>
      </c>
      <c r="E737" s="36" t="n">
        <v>13</v>
      </c>
      <c r="F737" s="36" t="n">
        <v>2</v>
      </c>
      <c r="G737" s="36" t="n">
        <v>23</v>
      </c>
      <c r="H737" s="36" t="n">
        <v>41</v>
      </c>
    </row>
    <row r="738" customFormat="false" ht="15" hidden="false" customHeight="true" outlineLevel="0" collapsed="false">
      <c r="A738" s="36" t="s">
        <v>150</v>
      </c>
      <c r="B738" s="37" t="s">
        <v>146</v>
      </c>
      <c r="C738" s="37" t="s">
        <v>129</v>
      </c>
      <c r="D738" s="36" t="n">
        <v>2023</v>
      </c>
      <c r="E738" s="36" t="n">
        <v>13</v>
      </c>
      <c r="F738" s="36" t="n">
        <v>2</v>
      </c>
      <c r="G738" s="36" t="n">
        <v>23</v>
      </c>
      <c r="H738" s="36" t="n">
        <v>42</v>
      </c>
    </row>
    <row r="739" customFormat="false" ht="15" hidden="false" customHeight="true" outlineLevel="0" collapsed="false">
      <c r="A739" s="36" t="s">
        <v>150</v>
      </c>
      <c r="B739" s="37" t="s">
        <v>146</v>
      </c>
      <c r="C739" s="37" t="s">
        <v>129</v>
      </c>
      <c r="D739" s="36" t="n">
        <v>2024</v>
      </c>
      <c r="E739" s="36" t="n">
        <v>15</v>
      </c>
      <c r="F739" s="36" t="n">
        <v>2</v>
      </c>
      <c r="G739" s="36" t="n">
        <v>24</v>
      </c>
      <c r="H739" s="36" t="n">
        <v>43</v>
      </c>
    </row>
    <row r="740" customFormat="false" ht="15" hidden="false" customHeight="true" outlineLevel="0" collapsed="false">
      <c r="A740" s="36" t="s">
        <v>150</v>
      </c>
      <c r="B740" s="37" t="s">
        <v>146</v>
      </c>
      <c r="C740" s="37" t="s">
        <v>129</v>
      </c>
      <c r="D740" s="36" t="n">
        <v>2025</v>
      </c>
      <c r="E740" s="36" t="n">
        <v>15</v>
      </c>
      <c r="F740" s="36" t="n">
        <v>2</v>
      </c>
      <c r="G740" s="36" t="n">
        <v>23</v>
      </c>
      <c r="H740" s="36" t="n">
        <v>43</v>
      </c>
    </row>
    <row r="741" customFormat="false" ht="15" hidden="false" customHeight="true" outlineLevel="0" collapsed="false">
      <c r="A741" s="36" t="s">
        <v>151</v>
      </c>
      <c r="B741" s="37" t="s">
        <v>146</v>
      </c>
      <c r="C741" s="37" t="s">
        <v>152</v>
      </c>
      <c r="D741" s="36" t="n">
        <v>2010</v>
      </c>
      <c r="E741" s="36" t="n">
        <v>10</v>
      </c>
      <c r="F741" s="36" t="n">
        <v>1</v>
      </c>
      <c r="G741" s="36" t="n">
        <v>15</v>
      </c>
      <c r="H741" s="36" t="n">
        <v>27</v>
      </c>
    </row>
    <row r="742" customFormat="false" ht="15" hidden="false" customHeight="true" outlineLevel="0" collapsed="false">
      <c r="A742" s="36" t="s">
        <v>151</v>
      </c>
      <c r="B742" s="37" t="s">
        <v>146</v>
      </c>
      <c r="C742" s="37" t="s">
        <v>152</v>
      </c>
      <c r="D742" s="36" t="n">
        <v>2011</v>
      </c>
      <c r="E742" s="36" t="n">
        <v>12</v>
      </c>
      <c r="F742" s="36" t="n">
        <v>1</v>
      </c>
      <c r="G742" s="36" t="n">
        <v>17</v>
      </c>
      <c r="H742" s="36" t="n">
        <v>30</v>
      </c>
    </row>
    <row r="743" customFormat="false" ht="15" hidden="false" customHeight="true" outlineLevel="0" collapsed="false">
      <c r="A743" s="36" t="s">
        <v>151</v>
      </c>
      <c r="B743" s="37" t="s">
        <v>146</v>
      </c>
      <c r="C743" s="37" t="s">
        <v>152</v>
      </c>
      <c r="D743" s="36" t="n">
        <v>2012</v>
      </c>
      <c r="E743" s="36" t="n">
        <v>12</v>
      </c>
      <c r="F743" s="36" t="n">
        <v>1</v>
      </c>
      <c r="G743" s="36" t="n">
        <v>18</v>
      </c>
      <c r="H743" s="36" t="n">
        <v>33</v>
      </c>
    </row>
    <row r="744" customFormat="false" ht="15" hidden="false" customHeight="true" outlineLevel="0" collapsed="false">
      <c r="A744" s="36" t="s">
        <v>151</v>
      </c>
      <c r="B744" s="37" t="s">
        <v>146</v>
      </c>
      <c r="C744" s="37" t="s">
        <v>152</v>
      </c>
      <c r="D744" s="36" t="n">
        <v>2013</v>
      </c>
      <c r="E744" s="36" t="n">
        <v>13</v>
      </c>
      <c r="F744" s="36" t="n">
        <v>1</v>
      </c>
      <c r="G744" s="36" t="n">
        <v>19</v>
      </c>
      <c r="H744" s="36" t="n">
        <v>35</v>
      </c>
    </row>
    <row r="745" customFormat="false" ht="15" hidden="false" customHeight="true" outlineLevel="0" collapsed="false">
      <c r="A745" s="36" t="s">
        <v>151</v>
      </c>
      <c r="B745" s="37" t="s">
        <v>146</v>
      </c>
      <c r="C745" s="37" t="s">
        <v>152</v>
      </c>
      <c r="D745" s="36" t="n">
        <v>2014</v>
      </c>
      <c r="E745" s="36" t="n">
        <v>13</v>
      </c>
      <c r="F745" s="36" t="n">
        <v>1</v>
      </c>
      <c r="G745" s="36" t="n">
        <v>19</v>
      </c>
      <c r="H745" s="36" t="n">
        <v>34</v>
      </c>
    </row>
    <row r="746" customFormat="false" ht="15" hidden="false" customHeight="true" outlineLevel="0" collapsed="false">
      <c r="A746" s="36" t="s">
        <v>151</v>
      </c>
      <c r="B746" s="37" t="s">
        <v>146</v>
      </c>
      <c r="C746" s="37" t="s">
        <v>152</v>
      </c>
      <c r="D746" s="36" t="n">
        <v>2015</v>
      </c>
      <c r="E746" s="36" t="n">
        <v>11</v>
      </c>
      <c r="F746" s="36" t="n">
        <v>1</v>
      </c>
      <c r="G746" s="36" t="n">
        <v>17</v>
      </c>
      <c r="H746" s="36" t="n">
        <v>32</v>
      </c>
    </row>
    <row r="747" customFormat="false" ht="15" hidden="false" customHeight="true" outlineLevel="0" collapsed="false">
      <c r="A747" s="36" t="s">
        <v>151</v>
      </c>
      <c r="B747" s="37" t="s">
        <v>146</v>
      </c>
      <c r="C747" s="37" t="s">
        <v>152</v>
      </c>
      <c r="D747" s="36" t="n">
        <v>2016</v>
      </c>
      <c r="E747" s="36" t="n">
        <v>12</v>
      </c>
      <c r="F747" s="36" t="n">
        <v>1</v>
      </c>
      <c r="G747" s="36" t="n">
        <v>17</v>
      </c>
      <c r="H747" s="36" t="n">
        <v>33</v>
      </c>
    </row>
    <row r="748" customFormat="false" ht="15" hidden="false" customHeight="true" outlineLevel="0" collapsed="false">
      <c r="A748" s="36" t="s">
        <v>151</v>
      </c>
      <c r="B748" s="37" t="s">
        <v>146</v>
      </c>
      <c r="C748" s="37" t="s">
        <v>152</v>
      </c>
      <c r="D748" s="36" t="n">
        <v>2017</v>
      </c>
      <c r="E748" s="36" t="n">
        <v>11</v>
      </c>
      <c r="F748" s="36" t="n">
        <v>1</v>
      </c>
      <c r="G748" s="36" t="n">
        <v>16</v>
      </c>
      <c r="H748" s="36" t="n">
        <v>32</v>
      </c>
    </row>
    <row r="749" customFormat="false" ht="15" hidden="false" customHeight="true" outlineLevel="0" collapsed="false">
      <c r="A749" s="36" t="s">
        <v>151</v>
      </c>
      <c r="B749" s="37" t="s">
        <v>146</v>
      </c>
      <c r="C749" s="37" t="s">
        <v>152</v>
      </c>
      <c r="D749" s="36" t="n">
        <v>2018</v>
      </c>
      <c r="E749" s="36" t="n">
        <v>11</v>
      </c>
      <c r="F749" s="36" t="n">
        <v>1</v>
      </c>
      <c r="G749" s="36" t="n">
        <v>16</v>
      </c>
      <c r="H749" s="36" t="n">
        <v>31</v>
      </c>
    </row>
    <row r="750" customFormat="false" ht="15" hidden="false" customHeight="true" outlineLevel="0" collapsed="false">
      <c r="A750" s="36" t="s">
        <v>151</v>
      </c>
      <c r="B750" s="37" t="s">
        <v>146</v>
      </c>
      <c r="C750" s="37" t="s">
        <v>152</v>
      </c>
      <c r="D750" s="36" t="n">
        <v>2019</v>
      </c>
      <c r="E750" s="36" t="n">
        <v>11</v>
      </c>
      <c r="F750" s="36" t="n">
        <v>1</v>
      </c>
      <c r="G750" s="36" t="n">
        <v>16</v>
      </c>
      <c r="H750" s="36" t="n">
        <v>33</v>
      </c>
    </row>
    <row r="751" customFormat="false" ht="15" hidden="false" customHeight="true" outlineLevel="0" collapsed="false">
      <c r="A751" s="36" t="s">
        <v>151</v>
      </c>
      <c r="B751" s="37" t="s">
        <v>146</v>
      </c>
      <c r="C751" s="37" t="s">
        <v>152</v>
      </c>
      <c r="D751" s="36" t="n">
        <v>2020</v>
      </c>
      <c r="E751" s="36" t="n">
        <v>11</v>
      </c>
      <c r="F751" s="36" t="n">
        <v>1</v>
      </c>
      <c r="G751" s="36" t="n">
        <v>16</v>
      </c>
      <c r="H751" s="36" t="n">
        <v>34</v>
      </c>
    </row>
    <row r="752" customFormat="false" ht="15" hidden="false" customHeight="true" outlineLevel="0" collapsed="false">
      <c r="A752" s="36" t="s">
        <v>151</v>
      </c>
      <c r="B752" s="37" t="s">
        <v>146</v>
      </c>
      <c r="C752" s="37" t="s">
        <v>152</v>
      </c>
      <c r="D752" s="36" t="n">
        <v>2021</v>
      </c>
      <c r="E752" s="36" t="n">
        <v>11</v>
      </c>
      <c r="F752" s="36" t="n">
        <v>1</v>
      </c>
      <c r="G752" s="36" t="n">
        <v>16</v>
      </c>
      <c r="H752" s="36" t="n">
        <v>37</v>
      </c>
    </row>
    <row r="753" customFormat="false" ht="15" hidden="false" customHeight="true" outlineLevel="0" collapsed="false">
      <c r="A753" s="36" t="s">
        <v>151</v>
      </c>
      <c r="B753" s="37" t="s">
        <v>146</v>
      </c>
      <c r="C753" s="37" t="s">
        <v>152</v>
      </c>
      <c r="D753" s="36" t="n">
        <v>2022</v>
      </c>
      <c r="E753" s="36" t="n">
        <v>11</v>
      </c>
      <c r="F753" s="36" t="n">
        <v>1</v>
      </c>
      <c r="G753" s="36" t="n">
        <v>16</v>
      </c>
      <c r="H753" s="36" t="n">
        <v>38</v>
      </c>
    </row>
    <row r="754" customFormat="false" ht="15" hidden="false" customHeight="true" outlineLevel="0" collapsed="false">
      <c r="A754" s="36" t="s">
        <v>151</v>
      </c>
      <c r="B754" s="37" t="s">
        <v>146</v>
      </c>
      <c r="C754" s="37" t="s">
        <v>152</v>
      </c>
      <c r="D754" s="36" t="n">
        <v>2023</v>
      </c>
      <c r="E754" s="36" t="n">
        <v>11</v>
      </c>
      <c r="F754" s="36" t="n">
        <v>1</v>
      </c>
      <c r="G754" s="36" t="n">
        <v>16</v>
      </c>
      <c r="H754" s="36" t="n">
        <v>38</v>
      </c>
    </row>
    <row r="755" customFormat="false" ht="15" hidden="false" customHeight="true" outlineLevel="0" collapsed="false">
      <c r="A755" s="36" t="s">
        <v>151</v>
      </c>
      <c r="B755" s="37" t="s">
        <v>146</v>
      </c>
      <c r="C755" s="37" t="s">
        <v>152</v>
      </c>
      <c r="D755" s="36" t="n">
        <v>2024</v>
      </c>
      <c r="E755" s="36" t="n">
        <v>11</v>
      </c>
      <c r="F755" s="36" t="n">
        <v>1</v>
      </c>
      <c r="G755" s="36" t="n">
        <v>17</v>
      </c>
      <c r="H755" s="36" t="n">
        <v>38</v>
      </c>
    </row>
    <row r="756" customFormat="false" ht="15" hidden="false" customHeight="true" outlineLevel="0" collapsed="false">
      <c r="A756" s="36" t="s">
        <v>151</v>
      </c>
      <c r="B756" s="37" t="s">
        <v>146</v>
      </c>
      <c r="C756" s="37" t="s">
        <v>152</v>
      </c>
      <c r="D756" s="36" t="n">
        <v>2025</v>
      </c>
      <c r="E756" s="36" t="n">
        <v>10</v>
      </c>
      <c r="F756" s="36" t="n">
        <v>1</v>
      </c>
      <c r="G756" s="36" t="n">
        <v>15</v>
      </c>
      <c r="H756" s="36" t="n">
        <v>36</v>
      </c>
    </row>
    <row r="757" customFormat="false" ht="15" hidden="false" customHeight="true" outlineLevel="0" collapsed="false">
      <c r="A757" s="36" t="s">
        <v>153</v>
      </c>
      <c r="B757" s="37" t="s">
        <v>146</v>
      </c>
      <c r="C757" s="37" t="s">
        <v>154</v>
      </c>
      <c r="D757" s="36" t="n">
        <v>2010</v>
      </c>
      <c r="E757" s="36" t="n">
        <v>17</v>
      </c>
      <c r="F757" s="36" t="n">
        <v>5</v>
      </c>
      <c r="G757" s="36" t="n">
        <v>28</v>
      </c>
      <c r="H757" s="36" t="n">
        <v>45</v>
      </c>
    </row>
    <row r="758" customFormat="false" ht="15" hidden="false" customHeight="true" outlineLevel="0" collapsed="false">
      <c r="A758" s="36" t="s">
        <v>153</v>
      </c>
      <c r="B758" s="37" t="s">
        <v>146</v>
      </c>
      <c r="C758" s="37" t="s">
        <v>154</v>
      </c>
      <c r="D758" s="36" t="n">
        <v>2011</v>
      </c>
      <c r="E758" s="36" t="n">
        <v>18</v>
      </c>
      <c r="F758" s="36" t="n">
        <v>5</v>
      </c>
      <c r="G758" s="36" t="n">
        <v>28</v>
      </c>
      <c r="H758" s="36" t="n">
        <v>44</v>
      </c>
    </row>
    <row r="759" customFormat="false" ht="15" hidden="false" customHeight="true" outlineLevel="0" collapsed="false">
      <c r="A759" s="36" t="s">
        <v>153</v>
      </c>
      <c r="B759" s="37" t="s">
        <v>146</v>
      </c>
      <c r="C759" s="37" t="s">
        <v>154</v>
      </c>
      <c r="D759" s="36" t="n">
        <v>2012</v>
      </c>
      <c r="E759" s="36" t="n">
        <v>20</v>
      </c>
      <c r="F759" s="36" t="n">
        <v>5</v>
      </c>
      <c r="G759" s="36" t="n">
        <v>29</v>
      </c>
      <c r="H759" s="36" t="n">
        <v>44</v>
      </c>
    </row>
    <row r="760" customFormat="false" ht="15" hidden="false" customHeight="true" outlineLevel="0" collapsed="false">
      <c r="A760" s="36" t="s">
        <v>153</v>
      </c>
      <c r="B760" s="37" t="s">
        <v>146</v>
      </c>
      <c r="C760" s="37" t="s">
        <v>154</v>
      </c>
      <c r="D760" s="36" t="n">
        <v>2013</v>
      </c>
      <c r="E760" s="36" t="n">
        <v>19</v>
      </c>
      <c r="F760" s="36" t="n">
        <v>5</v>
      </c>
      <c r="G760" s="36" t="n">
        <v>28</v>
      </c>
      <c r="H760" s="36" t="n">
        <v>45</v>
      </c>
    </row>
    <row r="761" customFormat="false" ht="15" hidden="false" customHeight="true" outlineLevel="0" collapsed="false">
      <c r="A761" s="36" t="s">
        <v>153</v>
      </c>
      <c r="B761" s="37" t="s">
        <v>146</v>
      </c>
      <c r="C761" s="37" t="s">
        <v>154</v>
      </c>
      <c r="D761" s="36" t="n">
        <v>2014</v>
      </c>
      <c r="E761" s="36" t="n">
        <v>20</v>
      </c>
      <c r="F761" s="36" t="n">
        <v>5</v>
      </c>
      <c r="G761" s="36" t="n">
        <v>29</v>
      </c>
      <c r="H761" s="36" t="n">
        <v>49</v>
      </c>
    </row>
    <row r="762" customFormat="false" ht="15" hidden="false" customHeight="true" outlineLevel="0" collapsed="false">
      <c r="A762" s="36" t="s">
        <v>153</v>
      </c>
      <c r="B762" s="37" t="s">
        <v>146</v>
      </c>
      <c r="C762" s="37" t="s">
        <v>154</v>
      </c>
      <c r="D762" s="36" t="n">
        <v>2015</v>
      </c>
      <c r="E762" s="36" t="n">
        <v>21</v>
      </c>
      <c r="F762" s="36" t="n">
        <v>5</v>
      </c>
      <c r="G762" s="36" t="n">
        <v>31</v>
      </c>
      <c r="H762" s="36" t="n">
        <v>54</v>
      </c>
    </row>
    <row r="763" customFormat="false" ht="15" hidden="false" customHeight="true" outlineLevel="0" collapsed="false">
      <c r="A763" s="36" t="s">
        <v>153</v>
      </c>
      <c r="B763" s="37" t="s">
        <v>146</v>
      </c>
      <c r="C763" s="37" t="s">
        <v>154</v>
      </c>
      <c r="D763" s="36" t="n">
        <v>2016</v>
      </c>
      <c r="E763" s="36" t="n">
        <v>21</v>
      </c>
      <c r="F763" s="36" t="n">
        <v>5</v>
      </c>
      <c r="G763" s="36" t="n">
        <v>31</v>
      </c>
      <c r="H763" s="36" t="n">
        <v>55</v>
      </c>
    </row>
    <row r="764" customFormat="false" ht="15" hidden="false" customHeight="true" outlineLevel="0" collapsed="false">
      <c r="A764" s="36" t="s">
        <v>153</v>
      </c>
      <c r="B764" s="37" t="s">
        <v>146</v>
      </c>
      <c r="C764" s="37" t="s">
        <v>154</v>
      </c>
      <c r="D764" s="36" t="n">
        <v>2017</v>
      </c>
      <c r="E764" s="36" t="n">
        <v>22</v>
      </c>
      <c r="F764" s="36" t="n">
        <v>5</v>
      </c>
      <c r="G764" s="36" t="n">
        <v>31</v>
      </c>
      <c r="H764" s="36" t="n">
        <v>54</v>
      </c>
    </row>
    <row r="765" customFormat="false" ht="15" hidden="false" customHeight="true" outlineLevel="0" collapsed="false">
      <c r="A765" s="36" t="s">
        <v>153</v>
      </c>
      <c r="B765" s="37" t="s">
        <v>146</v>
      </c>
      <c r="C765" s="37" t="s">
        <v>154</v>
      </c>
      <c r="D765" s="36" t="n">
        <v>2018</v>
      </c>
      <c r="E765" s="36" t="n">
        <v>22</v>
      </c>
      <c r="F765" s="36" t="n">
        <v>5</v>
      </c>
      <c r="G765" s="36" t="n">
        <v>30</v>
      </c>
      <c r="H765" s="36" t="n">
        <v>55</v>
      </c>
    </row>
    <row r="766" customFormat="false" ht="15" hidden="false" customHeight="true" outlineLevel="0" collapsed="false">
      <c r="A766" s="36" t="s">
        <v>153</v>
      </c>
      <c r="B766" s="37" t="s">
        <v>146</v>
      </c>
      <c r="C766" s="37" t="s">
        <v>154</v>
      </c>
      <c r="D766" s="36" t="n">
        <v>2019</v>
      </c>
      <c r="E766" s="36" t="n">
        <v>22</v>
      </c>
      <c r="F766" s="36" t="n">
        <v>5</v>
      </c>
      <c r="G766" s="36" t="n">
        <v>31</v>
      </c>
      <c r="H766" s="36" t="n">
        <v>55</v>
      </c>
    </row>
    <row r="767" customFormat="false" ht="15" hidden="false" customHeight="true" outlineLevel="0" collapsed="false">
      <c r="A767" s="36" t="s">
        <v>153</v>
      </c>
      <c r="B767" s="37" t="s">
        <v>146</v>
      </c>
      <c r="C767" s="37" t="s">
        <v>154</v>
      </c>
      <c r="D767" s="36" t="n">
        <v>2020</v>
      </c>
      <c r="E767" s="36" t="n">
        <v>23</v>
      </c>
      <c r="F767" s="36" t="n">
        <v>6</v>
      </c>
      <c r="G767" s="36" t="n">
        <v>31</v>
      </c>
      <c r="H767" s="36" t="n">
        <v>55</v>
      </c>
    </row>
    <row r="768" customFormat="false" ht="15" hidden="false" customHeight="true" outlineLevel="0" collapsed="false">
      <c r="A768" s="36" t="s">
        <v>153</v>
      </c>
      <c r="B768" s="37" t="s">
        <v>146</v>
      </c>
      <c r="C768" s="37" t="s">
        <v>154</v>
      </c>
      <c r="D768" s="36" t="n">
        <v>2021</v>
      </c>
      <c r="E768" s="36" t="n">
        <v>21</v>
      </c>
      <c r="F768" s="36" t="n">
        <v>6</v>
      </c>
      <c r="G768" s="36" t="n">
        <v>29</v>
      </c>
      <c r="H768" s="36" t="n">
        <v>54</v>
      </c>
    </row>
    <row r="769" customFormat="false" ht="15" hidden="false" customHeight="true" outlineLevel="0" collapsed="false">
      <c r="A769" s="36" t="s">
        <v>153</v>
      </c>
      <c r="B769" s="37" t="s">
        <v>146</v>
      </c>
      <c r="C769" s="37" t="s">
        <v>154</v>
      </c>
      <c r="D769" s="36" t="n">
        <v>2022</v>
      </c>
      <c r="E769" s="36" t="n">
        <v>20</v>
      </c>
      <c r="F769" s="36" t="n">
        <v>6</v>
      </c>
      <c r="G769" s="36" t="n">
        <v>28</v>
      </c>
      <c r="H769" s="36" t="n">
        <v>54</v>
      </c>
    </row>
    <row r="770" customFormat="false" ht="15" hidden="false" customHeight="true" outlineLevel="0" collapsed="false">
      <c r="A770" s="36" t="s">
        <v>153</v>
      </c>
      <c r="B770" s="37" t="s">
        <v>146</v>
      </c>
      <c r="C770" s="37" t="s">
        <v>154</v>
      </c>
      <c r="D770" s="36" t="n">
        <v>2023</v>
      </c>
      <c r="E770" s="36" t="n">
        <v>19</v>
      </c>
      <c r="F770" s="36" t="n">
        <v>6</v>
      </c>
      <c r="G770" s="36" t="n">
        <v>27</v>
      </c>
      <c r="H770" s="36" t="n">
        <v>52</v>
      </c>
    </row>
    <row r="771" customFormat="false" ht="15" hidden="false" customHeight="true" outlineLevel="0" collapsed="false">
      <c r="A771" s="36" t="s">
        <v>153</v>
      </c>
      <c r="B771" s="37" t="s">
        <v>146</v>
      </c>
      <c r="C771" s="37" t="s">
        <v>154</v>
      </c>
      <c r="D771" s="36" t="n">
        <v>2024</v>
      </c>
      <c r="E771" s="36" t="n">
        <v>19</v>
      </c>
      <c r="F771" s="36" t="n">
        <v>6</v>
      </c>
      <c r="G771" s="36" t="n">
        <v>27</v>
      </c>
      <c r="H771" s="36" t="n">
        <v>55</v>
      </c>
    </row>
    <row r="772" customFormat="false" ht="15" hidden="false" customHeight="true" outlineLevel="0" collapsed="false">
      <c r="A772" s="36" t="s">
        <v>153</v>
      </c>
      <c r="B772" s="37" t="s">
        <v>146</v>
      </c>
      <c r="C772" s="37" t="s">
        <v>154</v>
      </c>
      <c r="D772" s="36" t="n">
        <v>2025</v>
      </c>
      <c r="E772" s="36" t="n">
        <v>19</v>
      </c>
      <c r="F772" s="36" t="n">
        <v>6</v>
      </c>
      <c r="G772" s="36" t="n">
        <v>27</v>
      </c>
      <c r="H772" s="36" t="n">
        <v>54</v>
      </c>
    </row>
    <row r="773" customFormat="false" ht="15" hidden="false" customHeight="true" outlineLevel="0" collapsed="false">
      <c r="A773" s="36" t="s">
        <v>155</v>
      </c>
      <c r="B773" s="37" t="s">
        <v>146</v>
      </c>
      <c r="C773" s="37" t="s">
        <v>156</v>
      </c>
      <c r="D773" s="36" t="n">
        <v>2010</v>
      </c>
      <c r="E773" s="36" t="n">
        <v>3</v>
      </c>
      <c r="F773" s="36" t="n">
        <v>0</v>
      </c>
      <c r="G773" s="36" t="n">
        <v>4</v>
      </c>
      <c r="H773" s="36" t="n">
        <v>10</v>
      </c>
    </row>
    <row r="774" customFormat="false" ht="15" hidden="false" customHeight="true" outlineLevel="0" collapsed="false">
      <c r="A774" s="36" t="s">
        <v>155</v>
      </c>
      <c r="B774" s="37" t="s">
        <v>146</v>
      </c>
      <c r="C774" s="37" t="s">
        <v>156</v>
      </c>
      <c r="D774" s="36" t="n">
        <v>2011</v>
      </c>
      <c r="E774" s="36" t="n">
        <v>4</v>
      </c>
      <c r="F774" s="36" t="n">
        <v>0</v>
      </c>
      <c r="G774" s="36" t="n">
        <v>5</v>
      </c>
      <c r="H774" s="36" t="n">
        <v>12</v>
      </c>
    </row>
    <row r="775" customFormat="false" ht="15" hidden="false" customHeight="true" outlineLevel="0" collapsed="false">
      <c r="A775" s="36" t="s">
        <v>155</v>
      </c>
      <c r="B775" s="37" t="s">
        <v>146</v>
      </c>
      <c r="C775" s="37" t="s">
        <v>156</v>
      </c>
      <c r="D775" s="36" t="n">
        <v>2012</v>
      </c>
      <c r="E775" s="36" t="n">
        <v>4</v>
      </c>
      <c r="F775" s="36" t="n">
        <v>0</v>
      </c>
      <c r="G775" s="36" t="n">
        <v>5</v>
      </c>
      <c r="H775" s="36" t="n">
        <v>13</v>
      </c>
    </row>
    <row r="776" customFormat="false" ht="15" hidden="false" customHeight="true" outlineLevel="0" collapsed="false">
      <c r="A776" s="36" t="s">
        <v>155</v>
      </c>
      <c r="B776" s="37" t="s">
        <v>146</v>
      </c>
      <c r="C776" s="37" t="s">
        <v>156</v>
      </c>
      <c r="D776" s="36" t="n">
        <v>2013</v>
      </c>
      <c r="E776" s="36" t="n">
        <v>4</v>
      </c>
      <c r="F776" s="36" t="n">
        <v>0</v>
      </c>
      <c r="G776" s="36" t="n">
        <v>5</v>
      </c>
      <c r="H776" s="36" t="n">
        <v>14</v>
      </c>
    </row>
    <row r="777" customFormat="false" ht="15" hidden="false" customHeight="true" outlineLevel="0" collapsed="false">
      <c r="A777" s="36" t="s">
        <v>155</v>
      </c>
      <c r="B777" s="37" t="s">
        <v>146</v>
      </c>
      <c r="C777" s="37" t="s">
        <v>156</v>
      </c>
      <c r="D777" s="36" t="n">
        <v>2014</v>
      </c>
      <c r="E777" s="36" t="n">
        <v>5</v>
      </c>
      <c r="F777" s="36" t="n">
        <v>0</v>
      </c>
      <c r="G777" s="36" t="n">
        <v>5</v>
      </c>
      <c r="H777" s="36" t="n">
        <v>15</v>
      </c>
    </row>
    <row r="778" customFormat="false" ht="15" hidden="false" customHeight="true" outlineLevel="0" collapsed="false">
      <c r="A778" s="36" t="s">
        <v>155</v>
      </c>
      <c r="B778" s="37" t="s">
        <v>146</v>
      </c>
      <c r="C778" s="37" t="s">
        <v>156</v>
      </c>
      <c r="D778" s="36" t="n">
        <v>2015</v>
      </c>
      <c r="E778" s="36" t="n">
        <v>5</v>
      </c>
      <c r="F778" s="36" t="n">
        <v>0</v>
      </c>
      <c r="G778" s="36" t="n">
        <v>5</v>
      </c>
      <c r="H778" s="36" t="n">
        <v>15</v>
      </c>
    </row>
    <row r="779" customFormat="false" ht="15" hidden="false" customHeight="true" outlineLevel="0" collapsed="false">
      <c r="A779" s="36" t="s">
        <v>155</v>
      </c>
      <c r="B779" s="37" t="s">
        <v>146</v>
      </c>
      <c r="C779" s="37" t="s">
        <v>156</v>
      </c>
      <c r="D779" s="36" t="n">
        <v>2016</v>
      </c>
      <c r="E779" s="36" t="n">
        <v>6</v>
      </c>
      <c r="F779" s="36" t="n">
        <v>0</v>
      </c>
      <c r="G779" s="36" t="n">
        <v>6</v>
      </c>
      <c r="H779" s="36" t="n">
        <v>17</v>
      </c>
    </row>
    <row r="780" customFormat="false" ht="15" hidden="false" customHeight="true" outlineLevel="0" collapsed="false">
      <c r="A780" s="36" t="s">
        <v>155</v>
      </c>
      <c r="B780" s="37" t="s">
        <v>146</v>
      </c>
      <c r="C780" s="37" t="s">
        <v>156</v>
      </c>
      <c r="D780" s="36" t="n">
        <v>2017</v>
      </c>
      <c r="E780" s="36" t="n">
        <v>6</v>
      </c>
      <c r="F780" s="36" t="n">
        <v>0</v>
      </c>
      <c r="G780" s="36" t="n">
        <v>5</v>
      </c>
      <c r="H780" s="36" t="n">
        <v>16</v>
      </c>
    </row>
    <row r="781" customFormat="false" ht="15" hidden="false" customHeight="true" outlineLevel="0" collapsed="false">
      <c r="A781" s="36" t="s">
        <v>155</v>
      </c>
      <c r="B781" s="37" t="s">
        <v>146</v>
      </c>
      <c r="C781" s="37" t="s">
        <v>156</v>
      </c>
      <c r="D781" s="36" t="n">
        <v>2018</v>
      </c>
      <c r="E781" s="36" t="n">
        <v>6</v>
      </c>
      <c r="F781" s="36" t="n">
        <v>0</v>
      </c>
      <c r="G781" s="36" t="n">
        <v>5</v>
      </c>
      <c r="H781" s="36" t="n">
        <v>16</v>
      </c>
    </row>
    <row r="782" customFormat="false" ht="15" hidden="false" customHeight="true" outlineLevel="0" collapsed="false">
      <c r="A782" s="36" t="s">
        <v>155</v>
      </c>
      <c r="B782" s="37" t="s">
        <v>146</v>
      </c>
      <c r="C782" s="37" t="s">
        <v>156</v>
      </c>
      <c r="D782" s="36" t="n">
        <v>2019</v>
      </c>
      <c r="E782" s="36" t="n">
        <v>5</v>
      </c>
      <c r="F782" s="36" t="n">
        <v>0</v>
      </c>
      <c r="G782" s="36" t="n">
        <v>4</v>
      </c>
      <c r="H782" s="36" t="n">
        <v>17</v>
      </c>
    </row>
    <row r="783" customFormat="false" ht="15" hidden="false" customHeight="true" outlineLevel="0" collapsed="false">
      <c r="A783" s="36" t="s">
        <v>155</v>
      </c>
      <c r="B783" s="37" t="s">
        <v>146</v>
      </c>
      <c r="C783" s="37" t="s">
        <v>156</v>
      </c>
      <c r="D783" s="36" t="n">
        <v>2020</v>
      </c>
      <c r="E783" s="36" t="n">
        <v>6</v>
      </c>
      <c r="F783" s="36" t="n">
        <v>0</v>
      </c>
      <c r="G783" s="36" t="n">
        <v>5</v>
      </c>
      <c r="H783" s="36" t="n">
        <v>18</v>
      </c>
    </row>
    <row r="784" customFormat="false" ht="15" hidden="false" customHeight="true" outlineLevel="0" collapsed="false">
      <c r="A784" s="36" t="s">
        <v>155</v>
      </c>
      <c r="B784" s="37" t="s">
        <v>146</v>
      </c>
      <c r="C784" s="37" t="s">
        <v>156</v>
      </c>
      <c r="D784" s="36" t="n">
        <v>2021</v>
      </c>
      <c r="E784" s="36" t="n">
        <v>6</v>
      </c>
      <c r="F784" s="36" t="n">
        <v>0</v>
      </c>
      <c r="G784" s="36" t="n">
        <v>5</v>
      </c>
      <c r="H784" s="36" t="n">
        <v>18</v>
      </c>
    </row>
    <row r="785" customFormat="false" ht="15" hidden="false" customHeight="true" outlineLevel="0" collapsed="false">
      <c r="A785" s="36" t="s">
        <v>155</v>
      </c>
      <c r="B785" s="37" t="s">
        <v>146</v>
      </c>
      <c r="C785" s="37" t="s">
        <v>156</v>
      </c>
      <c r="D785" s="36" t="n">
        <v>2022</v>
      </c>
      <c r="E785" s="36" t="n">
        <v>6</v>
      </c>
      <c r="F785" s="36" t="n">
        <v>0</v>
      </c>
      <c r="G785" s="36" t="n">
        <v>5</v>
      </c>
      <c r="H785" s="36" t="n">
        <v>18</v>
      </c>
    </row>
    <row r="786" customFormat="false" ht="15" hidden="false" customHeight="true" outlineLevel="0" collapsed="false">
      <c r="A786" s="36" t="s">
        <v>155</v>
      </c>
      <c r="B786" s="37" t="s">
        <v>146</v>
      </c>
      <c r="C786" s="37" t="s">
        <v>156</v>
      </c>
      <c r="D786" s="36" t="n">
        <v>2023</v>
      </c>
      <c r="E786" s="36" t="n">
        <v>7</v>
      </c>
      <c r="F786" s="36" t="n">
        <v>0</v>
      </c>
      <c r="G786" s="36" t="n">
        <v>7</v>
      </c>
      <c r="H786" s="36" t="n">
        <v>19</v>
      </c>
    </row>
    <row r="787" customFormat="false" ht="15" hidden="false" customHeight="true" outlineLevel="0" collapsed="false">
      <c r="A787" s="36" t="s">
        <v>155</v>
      </c>
      <c r="B787" s="37" t="s">
        <v>146</v>
      </c>
      <c r="C787" s="37" t="s">
        <v>156</v>
      </c>
      <c r="D787" s="36" t="n">
        <v>2024</v>
      </c>
      <c r="E787" s="36" t="n">
        <v>5</v>
      </c>
      <c r="F787" s="36" t="n">
        <v>0</v>
      </c>
      <c r="G787" s="36" t="n">
        <v>6</v>
      </c>
      <c r="H787" s="36" t="n">
        <v>16</v>
      </c>
    </row>
    <row r="788" customFormat="false" ht="15" hidden="false" customHeight="true" outlineLevel="0" collapsed="false">
      <c r="A788" s="36" t="s">
        <v>155</v>
      </c>
      <c r="B788" s="37" t="s">
        <v>146</v>
      </c>
      <c r="C788" s="37" t="s">
        <v>156</v>
      </c>
      <c r="D788" s="36" t="n">
        <v>2025</v>
      </c>
      <c r="E788" s="36" t="n">
        <v>4</v>
      </c>
      <c r="F788" s="36" t="n">
        <v>0</v>
      </c>
      <c r="G788" s="36" t="n">
        <v>5</v>
      </c>
      <c r="H788" s="36" t="n">
        <v>15</v>
      </c>
    </row>
    <row r="789" customFormat="false" ht="15" hidden="false" customHeight="true" outlineLevel="0" collapsed="false">
      <c r="A789" s="36" t="s">
        <v>157</v>
      </c>
      <c r="B789" s="37" t="s">
        <v>146</v>
      </c>
      <c r="C789" s="37" t="s">
        <v>158</v>
      </c>
      <c r="D789" s="36" t="n">
        <v>2010</v>
      </c>
      <c r="E789" s="36" t="n">
        <v>0</v>
      </c>
      <c r="F789" s="36" t="n">
        <v>0</v>
      </c>
      <c r="G789" s="36" t="n">
        <v>0</v>
      </c>
      <c r="H789" s="36" t="n">
        <v>0</v>
      </c>
    </row>
    <row r="790" customFormat="false" ht="15" hidden="false" customHeight="true" outlineLevel="0" collapsed="false">
      <c r="A790" s="36" t="s">
        <v>157</v>
      </c>
      <c r="B790" s="37" t="s">
        <v>146</v>
      </c>
      <c r="C790" s="37" t="s">
        <v>158</v>
      </c>
      <c r="D790" s="36" t="n">
        <v>2011</v>
      </c>
      <c r="E790" s="36" t="n">
        <v>0</v>
      </c>
      <c r="F790" s="36" t="n">
        <v>0</v>
      </c>
      <c r="G790" s="36" t="n">
        <v>0</v>
      </c>
      <c r="H790" s="36" t="n">
        <v>0</v>
      </c>
    </row>
    <row r="791" customFormat="false" ht="15" hidden="false" customHeight="true" outlineLevel="0" collapsed="false">
      <c r="A791" s="36" t="s">
        <v>157</v>
      </c>
      <c r="B791" s="37" t="s">
        <v>146</v>
      </c>
      <c r="C791" s="37" t="s">
        <v>158</v>
      </c>
      <c r="D791" s="36" t="n">
        <v>2012</v>
      </c>
      <c r="E791" s="36" t="n">
        <v>0</v>
      </c>
      <c r="F791" s="36" t="n">
        <v>0</v>
      </c>
      <c r="G791" s="36" t="n">
        <v>1</v>
      </c>
      <c r="H791" s="36" t="n">
        <v>1</v>
      </c>
    </row>
    <row r="792" customFormat="false" ht="15" hidden="false" customHeight="true" outlineLevel="0" collapsed="false">
      <c r="A792" s="36" t="s">
        <v>157</v>
      </c>
      <c r="B792" s="37" t="s">
        <v>146</v>
      </c>
      <c r="C792" s="37" t="s">
        <v>158</v>
      </c>
      <c r="D792" s="36" t="n">
        <v>2013</v>
      </c>
      <c r="E792" s="36" t="n">
        <v>0</v>
      </c>
      <c r="F792" s="36" t="n">
        <v>0</v>
      </c>
      <c r="G792" s="36" t="n">
        <v>1</v>
      </c>
      <c r="H792" s="36" t="n">
        <v>1</v>
      </c>
    </row>
    <row r="793" customFormat="false" ht="15" hidden="false" customHeight="true" outlineLevel="0" collapsed="false">
      <c r="A793" s="36" t="s">
        <v>157</v>
      </c>
      <c r="B793" s="37" t="s">
        <v>146</v>
      </c>
      <c r="C793" s="37" t="s">
        <v>158</v>
      </c>
      <c r="D793" s="36" t="n">
        <v>2014</v>
      </c>
      <c r="E793" s="36" t="n">
        <v>0</v>
      </c>
      <c r="F793" s="36" t="n">
        <v>0</v>
      </c>
      <c r="G793" s="36" t="n">
        <v>1</v>
      </c>
      <c r="H793" s="36" t="n">
        <v>1</v>
      </c>
    </row>
    <row r="794" customFormat="false" ht="15" hidden="false" customHeight="true" outlineLevel="0" collapsed="false">
      <c r="A794" s="36" t="s">
        <v>157</v>
      </c>
      <c r="B794" s="37" t="s">
        <v>146</v>
      </c>
      <c r="C794" s="37" t="s">
        <v>158</v>
      </c>
      <c r="D794" s="36" t="n">
        <v>2015</v>
      </c>
      <c r="E794" s="36" t="n">
        <v>0</v>
      </c>
      <c r="F794" s="36" t="n">
        <v>0</v>
      </c>
      <c r="G794" s="36" t="n">
        <v>1</v>
      </c>
      <c r="H794" s="36" t="n">
        <v>1</v>
      </c>
    </row>
    <row r="795" customFormat="false" ht="15" hidden="false" customHeight="true" outlineLevel="0" collapsed="false">
      <c r="A795" s="36" t="s">
        <v>157</v>
      </c>
      <c r="B795" s="37" t="s">
        <v>146</v>
      </c>
      <c r="C795" s="37" t="s">
        <v>158</v>
      </c>
      <c r="D795" s="36" t="n">
        <v>2016</v>
      </c>
      <c r="E795" s="36" t="n">
        <v>0</v>
      </c>
      <c r="F795" s="36" t="n">
        <v>0</v>
      </c>
      <c r="G795" s="36" t="n">
        <v>1</v>
      </c>
      <c r="H795" s="36" t="n">
        <v>1</v>
      </c>
    </row>
    <row r="796" customFormat="false" ht="15" hidden="false" customHeight="true" outlineLevel="0" collapsed="false">
      <c r="A796" s="36" t="s">
        <v>157</v>
      </c>
      <c r="B796" s="37" t="s">
        <v>146</v>
      </c>
      <c r="C796" s="37" t="s">
        <v>158</v>
      </c>
      <c r="D796" s="36" t="n">
        <v>2017</v>
      </c>
      <c r="E796" s="36" t="n">
        <v>0</v>
      </c>
      <c r="F796" s="36" t="n">
        <v>0</v>
      </c>
      <c r="G796" s="36" t="n">
        <v>0</v>
      </c>
      <c r="H796" s="36" t="n">
        <v>0</v>
      </c>
    </row>
    <row r="797" customFormat="false" ht="15" hidden="false" customHeight="true" outlineLevel="0" collapsed="false">
      <c r="A797" s="36" t="s">
        <v>157</v>
      </c>
      <c r="B797" s="37" t="s">
        <v>146</v>
      </c>
      <c r="C797" s="37" t="s">
        <v>158</v>
      </c>
      <c r="D797" s="36" t="n">
        <v>2018</v>
      </c>
      <c r="E797" s="36" t="n">
        <v>0</v>
      </c>
      <c r="F797" s="36" t="n">
        <v>0</v>
      </c>
      <c r="G797" s="36" t="n">
        <v>0</v>
      </c>
      <c r="H797" s="36" t="n">
        <v>0</v>
      </c>
    </row>
    <row r="798" customFormat="false" ht="15" hidden="false" customHeight="true" outlineLevel="0" collapsed="false">
      <c r="A798" s="36" t="s">
        <v>157</v>
      </c>
      <c r="B798" s="37" t="s">
        <v>146</v>
      </c>
      <c r="C798" s="37" t="s">
        <v>158</v>
      </c>
      <c r="D798" s="36" t="n">
        <v>2019</v>
      </c>
      <c r="E798" s="36" t="n">
        <v>0</v>
      </c>
      <c r="F798" s="36" t="n">
        <v>0</v>
      </c>
      <c r="G798" s="36" t="n">
        <v>0</v>
      </c>
      <c r="H798" s="36" t="n">
        <v>0</v>
      </c>
    </row>
    <row r="799" customFormat="false" ht="15" hidden="false" customHeight="true" outlineLevel="0" collapsed="false">
      <c r="A799" s="36" t="s">
        <v>157</v>
      </c>
      <c r="B799" s="37" t="s">
        <v>146</v>
      </c>
      <c r="C799" s="37" t="s">
        <v>158</v>
      </c>
      <c r="D799" s="36" t="n">
        <v>2020</v>
      </c>
      <c r="E799" s="36" t="n">
        <v>0</v>
      </c>
      <c r="F799" s="36" t="n">
        <v>0</v>
      </c>
      <c r="G799" s="36" t="n">
        <v>0</v>
      </c>
      <c r="H799" s="36" t="n">
        <v>0</v>
      </c>
    </row>
    <row r="800" customFormat="false" ht="15" hidden="false" customHeight="true" outlineLevel="0" collapsed="false">
      <c r="A800" s="36" t="s">
        <v>157</v>
      </c>
      <c r="B800" s="37" t="s">
        <v>146</v>
      </c>
      <c r="C800" s="37" t="s">
        <v>158</v>
      </c>
      <c r="D800" s="36" t="n">
        <v>2021</v>
      </c>
      <c r="E800" s="36" t="n">
        <v>0</v>
      </c>
      <c r="F800" s="36" t="n">
        <v>0</v>
      </c>
      <c r="G800" s="36" t="n">
        <v>0</v>
      </c>
      <c r="H800" s="36" t="n">
        <v>0</v>
      </c>
    </row>
    <row r="801" customFormat="false" ht="15" hidden="false" customHeight="true" outlineLevel="0" collapsed="false">
      <c r="A801" s="36" t="s">
        <v>157</v>
      </c>
      <c r="B801" s="37" t="s">
        <v>146</v>
      </c>
      <c r="C801" s="37" t="s">
        <v>158</v>
      </c>
      <c r="D801" s="36" t="n">
        <v>2022</v>
      </c>
      <c r="E801" s="36" t="n">
        <v>0</v>
      </c>
      <c r="F801" s="36" t="n">
        <v>0</v>
      </c>
      <c r="G801" s="36" t="n">
        <v>0</v>
      </c>
      <c r="H801" s="36" t="n">
        <v>0</v>
      </c>
    </row>
    <row r="802" customFormat="false" ht="15" hidden="false" customHeight="true" outlineLevel="0" collapsed="false">
      <c r="A802" s="36" t="s">
        <v>157</v>
      </c>
      <c r="B802" s="37" t="s">
        <v>146</v>
      </c>
      <c r="C802" s="37" t="s">
        <v>158</v>
      </c>
      <c r="D802" s="36" t="n">
        <v>2023</v>
      </c>
      <c r="E802" s="36" t="n">
        <v>0</v>
      </c>
      <c r="F802" s="36" t="n">
        <v>0</v>
      </c>
      <c r="G802" s="36" t="n">
        <v>0</v>
      </c>
      <c r="H802" s="36" t="n">
        <v>0</v>
      </c>
    </row>
    <row r="803" customFormat="false" ht="15" hidden="false" customHeight="true" outlineLevel="0" collapsed="false">
      <c r="A803" s="36" t="s">
        <v>157</v>
      </c>
      <c r="B803" s="37" t="s">
        <v>146</v>
      </c>
      <c r="C803" s="37" t="s">
        <v>158</v>
      </c>
      <c r="D803" s="36" t="n">
        <v>2024</v>
      </c>
      <c r="E803" s="36" t="n">
        <v>0</v>
      </c>
      <c r="F803" s="36" t="n">
        <v>0</v>
      </c>
      <c r="G803" s="36" t="n">
        <v>0</v>
      </c>
      <c r="H803" s="36" t="n">
        <v>0</v>
      </c>
    </row>
    <row r="804" customFormat="false" ht="15" hidden="false" customHeight="true" outlineLevel="0" collapsed="false">
      <c r="A804" s="36" t="s">
        <v>157</v>
      </c>
      <c r="B804" s="37" t="s">
        <v>146</v>
      </c>
      <c r="C804" s="37" t="s">
        <v>158</v>
      </c>
      <c r="D804" s="36" t="n">
        <v>2025</v>
      </c>
      <c r="E804" s="36" t="n">
        <v>0</v>
      </c>
      <c r="F804" s="36" t="n">
        <v>0</v>
      </c>
      <c r="G804" s="36" t="n">
        <v>0</v>
      </c>
      <c r="H804" s="36" t="n">
        <v>0</v>
      </c>
    </row>
    <row r="805" customFormat="false" ht="15" hidden="false" customHeight="true" outlineLevel="0" collapsed="false">
      <c r="A805" s="36" t="s">
        <v>159</v>
      </c>
      <c r="B805" s="37" t="s">
        <v>160</v>
      </c>
      <c r="C805" s="37" t="s">
        <v>67</v>
      </c>
      <c r="D805" s="36" t="n">
        <v>2010</v>
      </c>
      <c r="E805" s="36" t="n">
        <v>1</v>
      </c>
      <c r="F805" s="36" t="n">
        <v>3</v>
      </c>
      <c r="G805" s="36" t="n">
        <v>3</v>
      </c>
      <c r="H805" s="36" t="n">
        <v>5</v>
      </c>
    </row>
    <row r="806" customFormat="false" ht="15" hidden="false" customHeight="true" outlineLevel="0" collapsed="false">
      <c r="A806" s="36" t="s">
        <v>159</v>
      </c>
      <c r="B806" s="37" t="s">
        <v>160</v>
      </c>
      <c r="C806" s="37" t="s">
        <v>67</v>
      </c>
      <c r="D806" s="36" t="n">
        <v>2011</v>
      </c>
      <c r="E806" s="36" t="n">
        <v>1</v>
      </c>
      <c r="F806" s="36" t="n">
        <v>3</v>
      </c>
      <c r="G806" s="36" t="n">
        <v>3</v>
      </c>
      <c r="H806" s="36" t="n">
        <v>5</v>
      </c>
    </row>
    <row r="807" customFormat="false" ht="15" hidden="false" customHeight="true" outlineLevel="0" collapsed="false">
      <c r="A807" s="36" t="s">
        <v>159</v>
      </c>
      <c r="B807" s="37" t="s">
        <v>160</v>
      </c>
      <c r="C807" s="37" t="s">
        <v>67</v>
      </c>
      <c r="D807" s="36" t="n">
        <v>2012</v>
      </c>
      <c r="E807" s="36" t="n">
        <v>1</v>
      </c>
      <c r="F807" s="36" t="n">
        <v>3</v>
      </c>
      <c r="G807" s="36" t="n">
        <v>3</v>
      </c>
      <c r="H807" s="36" t="n">
        <v>5</v>
      </c>
    </row>
    <row r="808" customFormat="false" ht="15" hidden="false" customHeight="true" outlineLevel="0" collapsed="false">
      <c r="A808" s="36" t="s">
        <v>159</v>
      </c>
      <c r="B808" s="37" t="s">
        <v>160</v>
      </c>
      <c r="C808" s="37" t="s">
        <v>67</v>
      </c>
      <c r="D808" s="36" t="n">
        <v>2013</v>
      </c>
      <c r="E808" s="36" t="n">
        <v>1</v>
      </c>
      <c r="F808" s="36" t="n">
        <v>3</v>
      </c>
      <c r="G808" s="36" t="n">
        <v>3</v>
      </c>
      <c r="H808" s="36" t="n">
        <v>6</v>
      </c>
    </row>
    <row r="809" customFormat="false" ht="15" hidden="false" customHeight="true" outlineLevel="0" collapsed="false">
      <c r="A809" s="36" t="s">
        <v>159</v>
      </c>
      <c r="B809" s="37" t="s">
        <v>160</v>
      </c>
      <c r="C809" s="37" t="s">
        <v>67</v>
      </c>
      <c r="D809" s="36" t="n">
        <v>2014</v>
      </c>
      <c r="E809" s="36" t="n">
        <v>1</v>
      </c>
      <c r="F809" s="36" t="n">
        <v>3</v>
      </c>
      <c r="G809" s="36" t="n">
        <v>3</v>
      </c>
      <c r="H809" s="36" t="n">
        <v>6</v>
      </c>
    </row>
    <row r="810" customFormat="false" ht="15" hidden="false" customHeight="true" outlineLevel="0" collapsed="false">
      <c r="A810" s="36" t="s">
        <v>159</v>
      </c>
      <c r="B810" s="37" t="s">
        <v>160</v>
      </c>
      <c r="C810" s="37" t="s">
        <v>67</v>
      </c>
      <c r="D810" s="36" t="n">
        <v>2015</v>
      </c>
      <c r="E810" s="36" t="n">
        <v>1</v>
      </c>
      <c r="F810" s="36" t="n">
        <v>3</v>
      </c>
      <c r="G810" s="36" t="n">
        <v>3</v>
      </c>
      <c r="H810" s="36" t="n">
        <v>6</v>
      </c>
    </row>
    <row r="811" customFormat="false" ht="15" hidden="false" customHeight="true" outlineLevel="0" collapsed="false">
      <c r="A811" s="36" t="s">
        <v>159</v>
      </c>
      <c r="B811" s="37" t="s">
        <v>160</v>
      </c>
      <c r="C811" s="37" t="s">
        <v>67</v>
      </c>
      <c r="D811" s="36" t="n">
        <v>2016</v>
      </c>
      <c r="E811" s="36" t="n">
        <v>1</v>
      </c>
      <c r="F811" s="36" t="n">
        <v>2</v>
      </c>
      <c r="G811" s="36" t="n">
        <v>3</v>
      </c>
      <c r="H811" s="36" t="n">
        <v>7</v>
      </c>
    </row>
    <row r="812" customFormat="false" ht="15" hidden="false" customHeight="true" outlineLevel="0" collapsed="false">
      <c r="A812" s="36" t="s">
        <v>159</v>
      </c>
      <c r="B812" s="37" t="s">
        <v>160</v>
      </c>
      <c r="C812" s="37" t="s">
        <v>67</v>
      </c>
      <c r="D812" s="36" t="n">
        <v>2017</v>
      </c>
      <c r="E812" s="36" t="n">
        <v>1</v>
      </c>
      <c r="F812" s="36" t="n">
        <v>2</v>
      </c>
      <c r="G812" s="36" t="n">
        <v>4</v>
      </c>
      <c r="H812" s="36" t="n">
        <v>9</v>
      </c>
    </row>
    <row r="813" customFormat="false" ht="15" hidden="false" customHeight="true" outlineLevel="0" collapsed="false">
      <c r="A813" s="36" t="s">
        <v>159</v>
      </c>
      <c r="B813" s="37" t="s">
        <v>160</v>
      </c>
      <c r="C813" s="37" t="s">
        <v>67</v>
      </c>
      <c r="D813" s="36" t="n">
        <v>2018</v>
      </c>
      <c r="E813" s="36" t="n">
        <v>1</v>
      </c>
      <c r="F813" s="36" t="n">
        <v>2</v>
      </c>
      <c r="G813" s="36" t="n">
        <v>3</v>
      </c>
      <c r="H813" s="36" t="n">
        <v>9</v>
      </c>
    </row>
    <row r="814" customFormat="false" ht="15" hidden="false" customHeight="true" outlineLevel="0" collapsed="false">
      <c r="A814" s="36" t="s">
        <v>159</v>
      </c>
      <c r="B814" s="37" t="s">
        <v>160</v>
      </c>
      <c r="C814" s="37" t="s">
        <v>67</v>
      </c>
      <c r="D814" s="36" t="n">
        <v>2019</v>
      </c>
      <c r="E814" s="36" t="n">
        <v>1</v>
      </c>
      <c r="F814" s="36" t="n">
        <v>2</v>
      </c>
      <c r="G814" s="36" t="n">
        <v>4</v>
      </c>
      <c r="H814" s="36" t="n">
        <v>10</v>
      </c>
    </row>
    <row r="815" customFormat="false" ht="15" hidden="false" customHeight="true" outlineLevel="0" collapsed="false">
      <c r="A815" s="36" t="s">
        <v>159</v>
      </c>
      <c r="B815" s="37" t="s">
        <v>160</v>
      </c>
      <c r="C815" s="37" t="s">
        <v>67</v>
      </c>
      <c r="D815" s="36" t="n">
        <v>2020</v>
      </c>
      <c r="E815" s="36" t="n">
        <v>1</v>
      </c>
      <c r="F815" s="36" t="n">
        <v>2</v>
      </c>
      <c r="G815" s="36" t="n">
        <v>4</v>
      </c>
      <c r="H815" s="36" t="n">
        <v>10</v>
      </c>
    </row>
    <row r="816" customFormat="false" ht="15" hidden="false" customHeight="true" outlineLevel="0" collapsed="false">
      <c r="A816" s="36" t="s">
        <v>159</v>
      </c>
      <c r="B816" s="37" t="s">
        <v>160</v>
      </c>
      <c r="C816" s="37" t="s">
        <v>67</v>
      </c>
      <c r="D816" s="36" t="n">
        <v>2021</v>
      </c>
      <c r="E816" s="36" t="n">
        <v>1</v>
      </c>
      <c r="F816" s="36" t="n">
        <v>2</v>
      </c>
      <c r="G816" s="36" t="n">
        <v>4</v>
      </c>
      <c r="H816" s="36" t="n">
        <v>10</v>
      </c>
    </row>
    <row r="817" customFormat="false" ht="15" hidden="false" customHeight="true" outlineLevel="0" collapsed="false">
      <c r="A817" s="36" t="s">
        <v>159</v>
      </c>
      <c r="B817" s="37" t="s">
        <v>160</v>
      </c>
      <c r="C817" s="37" t="s">
        <v>67</v>
      </c>
      <c r="D817" s="36" t="n">
        <v>2022</v>
      </c>
      <c r="E817" s="36" t="n">
        <v>1</v>
      </c>
      <c r="F817" s="36" t="n">
        <v>2</v>
      </c>
      <c r="G817" s="36" t="n">
        <v>4</v>
      </c>
      <c r="H817" s="36" t="n">
        <v>12</v>
      </c>
    </row>
    <row r="818" customFormat="false" ht="15" hidden="false" customHeight="true" outlineLevel="0" collapsed="false">
      <c r="A818" s="36" t="s">
        <v>159</v>
      </c>
      <c r="B818" s="37" t="s">
        <v>160</v>
      </c>
      <c r="C818" s="37" t="s">
        <v>67</v>
      </c>
      <c r="D818" s="36" t="n">
        <v>2023</v>
      </c>
      <c r="E818" s="36" t="n">
        <v>1</v>
      </c>
      <c r="F818" s="36" t="n">
        <v>2</v>
      </c>
      <c r="G818" s="36" t="n">
        <v>4</v>
      </c>
      <c r="H818" s="36" t="n">
        <v>11</v>
      </c>
    </row>
    <row r="819" customFormat="false" ht="15" hidden="false" customHeight="true" outlineLevel="0" collapsed="false">
      <c r="A819" s="36" t="s">
        <v>159</v>
      </c>
      <c r="B819" s="37" t="s">
        <v>160</v>
      </c>
      <c r="C819" s="37" t="s">
        <v>67</v>
      </c>
      <c r="D819" s="36" t="n">
        <v>2024</v>
      </c>
      <c r="E819" s="36" t="n">
        <v>1</v>
      </c>
      <c r="F819" s="36" t="n">
        <v>2</v>
      </c>
      <c r="G819" s="36" t="n">
        <v>5</v>
      </c>
      <c r="H819" s="36" t="n">
        <v>13</v>
      </c>
    </row>
    <row r="820" customFormat="false" ht="15" hidden="false" customHeight="true" outlineLevel="0" collapsed="false">
      <c r="A820" s="36" t="s">
        <v>159</v>
      </c>
      <c r="B820" s="37" t="s">
        <v>160</v>
      </c>
      <c r="C820" s="37" t="s">
        <v>67</v>
      </c>
      <c r="D820" s="36" t="n">
        <v>2025</v>
      </c>
      <c r="E820" s="36" t="n">
        <v>1</v>
      </c>
      <c r="F820" s="36" t="n">
        <v>2</v>
      </c>
      <c r="G820" s="36" t="n">
        <v>5</v>
      </c>
      <c r="H820" s="36" t="n">
        <v>13</v>
      </c>
    </row>
    <row r="821" customFormat="false" ht="15" hidden="false" customHeight="true" outlineLevel="0" collapsed="false">
      <c r="A821" s="36" t="s">
        <v>161</v>
      </c>
      <c r="B821" s="37" t="s">
        <v>160</v>
      </c>
      <c r="C821" s="37" t="s">
        <v>119</v>
      </c>
      <c r="D821" s="36" t="n">
        <v>2010</v>
      </c>
      <c r="E821" s="36" t="n">
        <v>0</v>
      </c>
      <c r="F821" s="36" t="n">
        <v>1</v>
      </c>
      <c r="G821" s="36" t="n">
        <v>2</v>
      </c>
      <c r="H821" s="36" t="n">
        <v>2</v>
      </c>
    </row>
    <row r="822" customFormat="false" ht="15" hidden="false" customHeight="true" outlineLevel="0" collapsed="false">
      <c r="A822" s="36" t="s">
        <v>161</v>
      </c>
      <c r="B822" s="37" t="s">
        <v>160</v>
      </c>
      <c r="C822" s="37" t="s">
        <v>119</v>
      </c>
      <c r="D822" s="36" t="n">
        <v>2011</v>
      </c>
      <c r="E822" s="36" t="n">
        <v>0</v>
      </c>
      <c r="F822" s="36" t="n">
        <v>1</v>
      </c>
      <c r="G822" s="36" t="n">
        <v>2</v>
      </c>
      <c r="H822" s="36" t="n">
        <v>2</v>
      </c>
    </row>
    <row r="823" customFormat="false" ht="15" hidden="false" customHeight="true" outlineLevel="0" collapsed="false">
      <c r="A823" s="36" t="s">
        <v>161</v>
      </c>
      <c r="B823" s="37" t="s">
        <v>160</v>
      </c>
      <c r="C823" s="37" t="s">
        <v>119</v>
      </c>
      <c r="D823" s="36" t="n">
        <v>2012</v>
      </c>
      <c r="E823" s="36" t="n">
        <v>0</v>
      </c>
      <c r="F823" s="36" t="n">
        <v>2</v>
      </c>
      <c r="G823" s="36" t="n">
        <v>2</v>
      </c>
      <c r="H823" s="36" t="n">
        <v>2</v>
      </c>
    </row>
    <row r="824" customFormat="false" ht="15" hidden="false" customHeight="true" outlineLevel="0" collapsed="false">
      <c r="A824" s="36" t="s">
        <v>161</v>
      </c>
      <c r="B824" s="37" t="s">
        <v>160</v>
      </c>
      <c r="C824" s="37" t="s">
        <v>119</v>
      </c>
      <c r="D824" s="36" t="n">
        <v>2013</v>
      </c>
      <c r="E824" s="36" t="n">
        <v>0</v>
      </c>
      <c r="F824" s="36" t="n">
        <v>2</v>
      </c>
      <c r="G824" s="36" t="n">
        <v>2</v>
      </c>
      <c r="H824" s="36" t="n">
        <v>2</v>
      </c>
    </row>
    <row r="825" customFormat="false" ht="15" hidden="false" customHeight="true" outlineLevel="0" collapsed="false">
      <c r="A825" s="36" t="s">
        <v>161</v>
      </c>
      <c r="B825" s="37" t="s">
        <v>160</v>
      </c>
      <c r="C825" s="37" t="s">
        <v>119</v>
      </c>
      <c r="D825" s="36" t="n">
        <v>2014</v>
      </c>
      <c r="E825" s="36" t="n">
        <v>0</v>
      </c>
      <c r="F825" s="36" t="n">
        <v>2</v>
      </c>
      <c r="G825" s="36" t="n">
        <v>2</v>
      </c>
      <c r="H825" s="36" t="n">
        <v>2</v>
      </c>
    </row>
    <row r="826" customFormat="false" ht="15" hidden="false" customHeight="true" outlineLevel="0" collapsed="false">
      <c r="A826" s="36" t="s">
        <v>161</v>
      </c>
      <c r="B826" s="37" t="s">
        <v>160</v>
      </c>
      <c r="C826" s="37" t="s">
        <v>119</v>
      </c>
      <c r="D826" s="36" t="n">
        <v>2015</v>
      </c>
      <c r="E826" s="36" t="n">
        <v>0</v>
      </c>
      <c r="F826" s="36" t="n">
        <v>2</v>
      </c>
      <c r="G826" s="36" t="n">
        <v>2</v>
      </c>
      <c r="H826" s="36" t="n">
        <v>2</v>
      </c>
    </row>
    <row r="827" customFormat="false" ht="15" hidden="false" customHeight="true" outlineLevel="0" collapsed="false">
      <c r="A827" s="36" t="s">
        <v>161</v>
      </c>
      <c r="B827" s="37" t="s">
        <v>160</v>
      </c>
      <c r="C827" s="37" t="s">
        <v>119</v>
      </c>
      <c r="D827" s="36" t="n">
        <v>2016</v>
      </c>
      <c r="E827" s="36" t="n">
        <v>0</v>
      </c>
      <c r="F827" s="36" t="n">
        <v>2</v>
      </c>
      <c r="G827" s="36" t="n">
        <v>2</v>
      </c>
      <c r="H827" s="36" t="n">
        <v>2</v>
      </c>
    </row>
    <row r="828" customFormat="false" ht="15" hidden="false" customHeight="true" outlineLevel="0" collapsed="false">
      <c r="A828" s="36" t="s">
        <v>161</v>
      </c>
      <c r="B828" s="37" t="s">
        <v>160</v>
      </c>
      <c r="C828" s="37" t="s">
        <v>119</v>
      </c>
      <c r="D828" s="36" t="n">
        <v>2017</v>
      </c>
      <c r="E828" s="36" t="n">
        <v>0</v>
      </c>
      <c r="F828" s="36" t="n">
        <v>2</v>
      </c>
      <c r="G828" s="36" t="n">
        <v>2</v>
      </c>
      <c r="H828" s="36" t="n">
        <v>2</v>
      </c>
    </row>
    <row r="829" customFormat="false" ht="15" hidden="false" customHeight="true" outlineLevel="0" collapsed="false">
      <c r="A829" s="36" t="s">
        <v>161</v>
      </c>
      <c r="B829" s="37" t="s">
        <v>160</v>
      </c>
      <c r="C829" s="37" t="s">
        <v>119</v>
      </c>
      <c r="D829" s="36" t="n">
        <v>2018</v>
      </c>
      <c r="E829" s="36" t="n">
        <v>0</v>
      </c>
      <c r="F829" s="36" t="n">
        <v>2</v>
      </c>
      <c r="G829" s="36" t="n">
        <v>2</v>
      </c>
      <c r="H829" s="36" t="n">
        <v>2</v>
      </c>
    </row>
    <row r="830" customFormat="false" ht="15" hidden="false" customHeight="true" outlineLevel="0" collapsed="false">
      <c r="A830" s="36" t="s">
        <v>161</v>
      </c>
      <c r="B830" s="37" t="s">
        <v>160</v>
      </c>
      <c r="C830" s="37" t="s">
        <v>119</v>
      </c>
      <c r="D830" s="36" t="n">
        <v>2019</v>
      </c>
      <c r="E830" s="36" t="n">
        <v>0</v>
      </c>
      <c r="F830" s="36" t="n">
        <v>2</v>
      </c>
      <c r="G830" s="36" t="n">
        <v>2</v>
      </c>
      <c r="H830" s="36" t="n">
        <v>2</v>
      </c>
    </row>
    <row r="831" customFormat="false" ht="15" hidden="false" customHeight="true" outlineLevel="0" collapsed="false">
      <c r="A831" s="36" t="s">
        <v>161</v>
      </c>
      <c r="B831" s="37" t="s">
        <v>160</v>
      </c>
      <c r="C831" s="37" t="s">
        <v>119</v>
      </c>
      <c r="D831" s="36" t="n">
        <v>2020</v>
      </c>
      <c r="E831" s="36" t="n">
        <v>0</v>
      </c>
      <c r="F831" s="36" t="n">
        <v>2</v>
      </c>
      <c r="G831" s="36" t="n">
        <v>2</v>
      </c>
      <c r="H831" s="36" t="n">
        <v>2</v>
      </c>
    </row>
    <row r="832" customFormat="false" ht="15" hidden="false" customHeight="true" outlineLevel="0" collapsed="false">
      <c r="A832" s="36" t="s">
        <v>161</v>
      </c>
      <c r="B832" s="37" t="s">
        <v>160</v>
      </c>
      <c r="C832" s="37" t="s">
        <v>119</v>
      </c>
      <c r="D832" s="36" t="n">
        <v>2021</v>
      </c>
      <c r="E832" s="36" t="n">
        <v>0</v>
      </c>
      <c r="F832" s="36" t="n">
        <v>2</v>
      </c>
      <c r="G832" s="36" t="n">
        <v>2</v>
      </c>
      <c r="H832" s="36" t="n">
        <v>2</v>
      </c>
    </row>
    <row r="833" customFormat="false" ht="15" hidden="false" customHeight="true" outlineLevel="0" collapsed="false">
      <c r="A833" s="36" t="s">
        <v>161</v>
      </c>
      <c r="B833" s="37" t="s">
        <v>160</v>
      </c>
      <c r="C833" s="37" t="s">
        <v>119</v>
      </c>
      <c r="D833" s="36" t="n">
        <v>2022</v>
      </c>
      <c r="E833" s="36" t="n">
        <v>0</v>
      </c>
      <c r="F833" s="36" t="n">
        <v>2</v>
      </c>
      <c r="G833" s="36" t="n">
        <v>2</v>
      </c>
      <c r="H833" s="36" t="n">
        <v>2</v>
      </c>
    </row>
    <row r="834" customFormat="false" ht="15" hidden="false" customHeight="true" outlineLevel="0" collapsed="false">
      <c r="A834" s="36" t="s">
        <v>161</v>
      </c>
      <c r="B834" s="37" t="s">
        <v>160</v>
      </c>
      <c r="C834" s="37" t="s">
        <v>119</v>
      </c>
      <c r="D834" s="36" t="n">
        <v>2023</v>
      </c>
      <c r="E834" s="36" t="n">
        <v>0</v>
      </c>
      <c r="F834" s="36" t="n">
        <v>2</v>
      </c>
      <c r="G834" s="36" t="n">
        <v>2</v>
      </c>
      <c r="H834" s="36" t="n">
        <v>2</v>
      </c>
    </row>
    <row r="835" customFormat="false" ht="15" hidden="false" customHeight="true" outlineLevel="0" collapsed="false">
      <c r="A835" s="36" t="s">
        <v>161</v>
      </c>
      <c r="B835" s="37" t="s">
        <v>160</v>
      </c>
      <c r="C835" s="37" t="s">
        <v>119</v>
      </c>
      <c r="D835" s="36" t="n">
        <v>2024</v>
      </c>
      <c r="E835" s="36" t="n">
        <v>0</v>
      </c>
      <c r="F835" s="36" t="n">
        <v>2</v>
      </c>
      <c r="G835" s="36" t="n">
        <v>2</v>
      </c>
      <c r="H835" s="36" t="n">
        <v>2</v>
      </c>
    </row>
    <row r="836" customFormat="false" ht="15" hidden="false" customHeight="true" outlineLevel="0" collapsed="false">
      <c r="A836" s="36" t="s">
        <v>161</v>
      </c>
      <c r="B836" s="37" t="s">
        <v>160</v>
      </c>
      <c r="C836" s="37" t="s">
        <v>119</v>
      </c>
      <c r="D836" s="36" t="n">
        <v>2025</v>
      </c>
      <c r="E836" s="36" t="n">
        <v>0</v>
      </c>
      <c r="F836" s="36" t="n">
        <v>2</v>
      </c>
      <c r="G836" s="36" t="n">
        <v>2</v>
      </c>
      <c r="H836" s="36" t="n">
        <v>2</v>
      </c>
    </row>
    <row r="837" customFormat="false" ht="15" hidden="false" customHeight="true" outlineLevel="0" collapsed="false">
      <c r="A837" s="36" t="s">
        <v>162</v>
      </c>
      <c r="B837" s="37" t="s">
        <v>160</v>
      </c>
      <c r="C837" s="37" t="s">
        <v>163</v>
      </c>
      <c r="D837" s="36" t="n">
        <v>2010</v>
      </c>
      <c r="E837" s="36" t="n">
        <v>7</v>
      </c>
      <c r="F837" s="36" t="n">
        <v>1</v>
      </c>
      <c r="G837" s="36" t="n">
        <v>6</v>
      </c>
      <c r="H837" s="36" t="n">
        <v>18</v>
      </c>
    </row>
    <row r="838" customFormat="false" ht="15" hidden="false" customHeight="true" outlineLevel="0" collapsed="false">
      <c r="A838" s="36" t="s">
        <v>162</v>
      </c>
      <c r="B838" s="37" t="s">
        <v>160</v>
      </c>
      <c r="C838" s="37" t="s">
        <v>163</v>
      </c>
      <c r="D838" s="36" t="n">
        <v>2011</v>
      </c>
      <c r="E838" s="36" t="n">
        <v>8</v>
      </c>
      <c r="F838" s="36" t="n">
        <v>1</v>
      </c>
      <c r="G838" s="36" t="n">
        <v>8</v>
      </c>
      <c r="H838" s="36" t="n">
        <v>20</v>
      </c>
    </row>
    <row r="839" customFormat="false" ht="15" hidden="false" customHeight="true" outlineLevel="0" collapsed="false">
      <c r="A839" s="36" t="s">
        <v>162</v>
      </c>
      <c r="B839" s="37" t="s">
        <v>160</v>
      </c>
      <c r="C839" s="37" t="s">
        <v>163</v>
      </c>
      <c r="D839" s="36" t="n">
        <v>2012</v>
      </c>
      <c r="E839" s="36" t="n">
        <v>10</v>
      </c>
      <c r="F839" s="36" t="n">
        <v>1</v>
      </c>
      <c r="G839" s="36" t="n">
        <v>9</v>
      </c>
      <c r="H839" s="36" t="n">
        <v>22</v>
      </c>
    </row>
    <row r="840" customFormat="false" ht="15" hidden="false" customHeight="true" outlineLevel="0" collapsed="false">
      <c r="A840" s="36" t="s">
        <v>162</v>
      </c>
      <c r="B840" s="37" t="s">
        <v>160</v>
      </c>
      <c r="C840" s="37" t="s">
        <v>163</v>
      </c>
      <c r="D840" s="36" t="n">
        <v>2013</v>
      </c>
      <c r="E840" s="36" t="n">
        <v>7</v>
      </c>
      <c r="F840" s="36" t="n">
        <v>2</v>
      </c>
      <c r="G840" s="36" t="n">
        <v>8</v>
      </c>
      <c r="H840" s="36" t="n">
        <v>25</v>
      </c>
    </row>
    <row r="841" customFormat="false" ht="15" hidden="false" customHeight="true" outlineLevel="0" collapsed="false">
      <c r="A841" s="36" t="s">
        <v>162</v>
      </c>
      <c r="B841" s="37" t="s">
        <v>160</v>
      </c>
      <c r="C841" s="37" t="s">
        <v>163</v>
      </c>
      <c r="D841" s="36" t="n">
        <v>2014</v>
      </c>
      <c r="E841" s="36" t="n">
        <v>7</v>
      </c>
      <c r="F841" s="36" t="n">
        <v>2</v>
      </c>
      <c r="G841" s="36" t="n">
        <v>7</v>
      </c>
      <c r="H841" s="36" t="n">
        <v>23</v>
      </c>
    </row>
    <row r="842" customFormat="false" ht="15" hidden="false" customHeight="true" outlineLevel="0" collapsed="false">
      <c r="A842" s="36" t="s">
        <v>162</v>
      </c>
      <c r="B842" s="37" t="s">
        <v>160</v>
      </c>
      <c r="C842" s="37" t="s">
        <v>163</v>
      </c>
      <c r="D842" s="36" t="n">
        <v>2015</v>
      </c>
      <c r="E842" s="36" t="n">
        <v>8</v>
      </c>
      <c r="F842" s="36" t="n">
        <v>2</v>
      </c>
      <c r="G842" s="36" t="n">
        <v>9</v>
      </c>
      <c r="H842" s="36" t="n">
        <v>28</v>
      </c>
    </row>
    <row r="843" customFormat="false" ht="15" hidden="false" customHeight="true" outlineLevel="0" collapsed="false">
      <c r="A843" s="36" t="s">
        <v>162</v>
      </c>
      <c r="B843" s="37" t="s">
        <v>160</v>
      </c>
      <c r="C843" s="37" t="s">
        <v>163</v>
      </c>
      <c r="D843" s="36" t="n">
        <v>2016</v>
      </c>
      <c r="E843" s="36" t="n">
        <v>10</v>
      </c>
      <c r="F843" s="36" t="n">
        <v>2</v>
      </c>
      <c r="G843" s="36" t="n">
        <v>10</v>
      </c>
      <c r="H843" s="36" t="n">
        <v>33</v>
      </c>
    </row>
    <row r="844" customFormat="false" ht="15" hidden="false" customHeight="true" outlineLevel="0" collapsed="false">
      <c r="A844" s="36" t="s">
        <v>162</v>
      </c>
      <c r="B844" s="37" t="s">
        <v>160</v>
      </c>
      <c r="C844" s="37" t="s">
        <v>163</v>
      </c>
      <c r="D844" s="36" t="n">
        <v>2017</v>
      </c>
      <c r="E844" s="36" t="n">
        <v>10</v>
      </c>
      <c r="F844" s="36" t="n">
        <v>2</v>
      </c>
      <c r="G844" s="36" t="n">
        <v>10</v>
      </c>
      <c r="H844" s="36" t="n">
        <v>34</v>
      </c>
    </row>
    <row r="845" customFormat="false" ht="15" hidden="false" customHeight="true" outlineLevel="0" collapsed="false">
      <c r="A845" s="36" t="s">
        <v>162</v>
      </c>
      <c r="B845" s="37" t="s">
        <v>160</v>
      </c>
      <c r="C845" s="37" t="s">
        <v>163</v>
      </c>
      <c r="D845" s="36" t="n">
        <v>2018</v>
      </c>
      <c r="E845" s="36" t="n">
        <v>10</v>
      </c>
      <c r="F845" s="36" t="n">
        <v>2</v>
      </c>
      <c r="G845" s="36" t="n">
        <v>12</v>
      </c>
      <c r="H845" s="36" t="n">
        <v>38</v>
      </c>
    </row>
    <row r="846" customFormat="false" ht="15" hidden="false" customHeight="true" outlineLevel="0" collapsed="false">
      <c r="A846" s="36" t="s">
        <v>162</v>
      </c>
      <c r="B846" s="37" t="s">
        <v>160</v>
      </c>
      <c r="C846" s="37" t="s">
        <v>163</v>
      </c>
      <c r="D846" s="36" t="n">
        <v>2019</v>
      </c>
      <c r="E846" s="36" t="n">
        <v>9</v>
      </c>
      <c r="F846" s="36" t="n">
        <v>2</v>
      </c>
      <c r="G846" s="36" t="n">
        <v>12</v>
      </c>
      <c r="H846" s="36" t="n">
        <v>37</v>
      </c>
    </row>
    <row r="847" customFormat="false" ht="15" hidden="false" customHeight="true" outlineLevel="0" collapsed="false">
      <c r="A847" s="36" t="s">
        <v>162</v>
      </c>
      <c r="B847" s="37" t="s">
        <v>160</v>
      </c>
      <c r="C847" s="37" t="s">
        <v>163</v>
      </c>
      <c r="D847" s="36" t="n">
        <v>2020</v>
      </c>
      <c r="E847" s="36" t="n">
        <v>9</v>
      </c>
      <c r="F847" s="36" t="n">
        <v>2</v>
      </c>
      <c r="G847" s="36" t="n">
        <v>13</v>
      </c>
      <c r="H847" s="36" t="n">
        <v>38</v>
      </c>
    </row>
    <row r="848" customFormat="false" ht="15" hidden="false" customHeight="true" outlineLevel="0" collapsed="false">
      <c r="A848" s="36" t="s">
        <v>162</v>
      </c>
      <c r="B848" s="37" t="s">
        <v>160</v>
      </c>
      <c r="C848" s="37" t="s">
        <v>163</v>
      </c>
      <c r="D848" s="36" t="n">
        <v>2021</v>
      </c>
      <c r="E848" s="36" t="n">
        <v>8</v>
      </c>
      <c r="F848" s="36" t="n">
        <v>2</v>
      </c>
      <c r="G848" s="36" t="n">
        <v>13</v>
      </c>
      <c r="H848" s="36" t="n">
        <v>38</v>
      </c>
    </row>
    <row r="849" customFormat="false" ht="15" hidden="false" customHeight="true" outlineLevel="0" collapsed="false">
      <c r="A849" s="36" t="s">
        <v>162</v>
      </c>
      <c r="B849" s="37" t="s">
        <v>160</v>
      </c>
      <c r="C849" s="37" t="s">
        <v>163</v>
      </c>
      <c r="D849" s="36" t="n">
        <v>2022</v>
      </c>
      <c r="E849" s="36" t="n">
        <v>9</v>
      </c>
      <c r="F849" s="36" t="n">
        <v>2</v>
      </c>
      <c r="G849" s="36" t="n">
        <v>15</v>
      </c>
      <c r="H849" s="36" t="n">
        <v>40</v>
      </c>
    </row>
    <row r="850" customFormat="false" ht="15" hidden="false" customHeight="true" outlineLevel="0" collapsed="false">
      <c r="A850" s="36" t="s">
        <v>162</v>
      </c>
      <c r="B850" s="37" t="s">
        <v>160</v>
      </c>
      <c r="C850" s="37" t="s">
        <v>163</v>
      </c>
      <c r="D850" s="36" t="n">
        <v>2023</v>
      </c>
      <c r="E850" s="36" t="n">
        <v>9</v>
      </c>
      <c r="F850" s="36" t="n">
        <v>2</v>
      </c>
      <c r="G850" s="36" t="n">
        <v>14</v>
      </c>
      <c r="H850" s="36" t="n">
        <v>40</v>
      </c>
    </row>
    <row r="851" customFormat="false" ht="15" hidden="false" customHeight="true" outlineLevel="0" collapsed="false">
      <c r="A851" s="36" t="s">
        <v>162</v>
      </c>
      <c r="B851" s="37" t="s">
        <v>160</v>
      </c>
      <c r="C851" s="37" t="s">
        <v>163</v>
      </c>
      <c r="D851" s="36" t="n">
        <v>2024</v>
      </c>
      <c r="E851" s="36" t="n">
        <v>10</v>
      </c>
      <c r="F851" s="36" t="n">
        <v>2</v>
      </c>
      <c r="G851" s="36" t="n">
        <v>16</v>
      </c>
      <c r="H851" s="36" t="n">
        <v>43</v>
      </c>
    </row>
    <row r="852" customFormat="false" ht="15" hidden="false" customHeight="true" outlineLevel="0" collapsed="false">
      <c r="A852" s="36" t="s">
        <v>162</v>
      </c>
      <c r="B852" s="37" t="s">
        <v>160</v>
      </c>
      <c r="C852" s="37" t="s">
        <v>163</v>
      </c>
      <c r="D852" s="36" t="n">
        <v>2025</v>
      </c>
      <c r="E852" s="36" t="n">
        <v>10</v>
      </c>
      <c r="F852" s="36" t="n">
        <v>2</v>
      </c>
      <c r="G852" s="36" t="n">
        <v>16</v>
      </c>
      <c r="H852" s="36" t="n">
        <v>42</v>
      </c>
    </row>
    <row r="853" customFormat="false" ht="15" hidden="false" customHeight="true" outlineLevel="0" collapsed="false">
      <c r="A853" s="36" t="s">
        <v>164</v>
      </c>
      <c r="B853" s="37" t="s">
        <v>160</v>
      </c>
      <c r="C853" s="37" t="s">
        <v>165</v>
      </c>
      <c r="D853" s="36" t="n">
        <v>2010</v>
      </c>
      <c r="E853" s="36" t="n">
        <v>2</v>
      </c>
      <c r="F853" s="36" t="n">
        <v>2</v>
      </c>
      <c r="G853" s="36" t="n">
        <v>6</v>
      </c>
      <c r="H853" s="36" t="n">
        <v>8</v>
      </c>
    </row>
    <row r="854" customFormat="false" ht="15" hidden="false" customHeight="true" outlineLevel="0" collapsed="false">
      <c r="A854" s="36" t="s">
        <v>164</v>
      </c>
      <c r="B854" s="37" t="s">
        <v>160</v>
      </c>
      <c r="C854" s="37" t="s">
        <v>165</v>
      </c>
      <c r="D854" s="36" t="n">
        <v>2011</v>
      </c>
      <c r="E854" s="36" t="n">
        <v>2</v>
      </c>
      <c r="F854" s="36" t="n">
        <v>2</v>
      </c>
      <c r="G854" s="36" t="n">
        <v>6</v>
      </c>
      <c r="H854" s="36" t="n">
        <v>8</v>
      </c>
    </row>
    <row r="855" customFormat="false" ht="15" hidden="false" customHeight="true" outlineLevel="0" collapsed="false">
      <c r="A855" s="36" t="s">
        <v>164</v>
      </c>
      <c r="B855" s="37" t="s">
        <v>160</v>
      </c>
      <c r="C855" s="37" t="s">
        <v>165</v>
      </c>
      <c r="D855" s="36" t="n">
        <v>2012</v>
      </c>
      <c r="E855" s="36" t="n">
        <v>1</v>
      </c>
      <c r="F855" s="36" t="n">
        <v>2</v>
      </c>
      <c r="G855" s="36" t="n">
        <v>5</v>
      </c>
      <c r="H855" s="36" t="n">
        <v>8</v>
      </c>
    </row>
    <row r="856" customFormat="false" ht="15" hidden="false" customHeight="true" outlineLevel="0" collapsed="false">
      <c r="A856" s="36" t="s">
        <v>164</v>
      </c>
      <c r="B856" s="37" t="s">
        <v>160</v>
      </c>
      <c r="C856" s="37" t="s">
        <v>165</v>
      </c>
      <c r="D856" s="36" t="n">
        <v>2013</v>
      </c>
      <c r="E856" s="36" t="n">
        <v>1</v>
      </c>
      <c r="F856" s="36" t="n">
        <v>2</v>
      </c>
      <c r="G856" s="36" t="n">
        <v>6</v>
      </c>
      <c r="H856" s="36" t="n">
        <v>11</v>
      </c>
    </row>
    <row r="857" customFormat="false" ht="15" hidden="false" customHeight="true" outlineLevel="0" collapsed="false">
      <c r="A857" s="36" t="s">
        <v>164</v>
      </c>
      <c r="B857" s="37" t="s">
        <v>160</v>
      </c>
      <c r="C857" s="37" t="s">
        <v>165</v>
      </c>
      <c r="D857" s="36" t="n">
        <v>2014</v>
      </c>
      <c r="E857" s="36" t="n">
        <v>1</v>
      </c>
      <c r="F857" s="36" t="n">
        <v>2</v>
      </c>
      <c r="G857" s="36" t="n">
        <v>6</v>
      </c>
      <c r="H857" s="36" t="n">
        <v>11</v>
      </c>
    </row>
    <row r="858" customFormat="false" ht="15" hidden="false" customHeight="true" outlineLevel="0" collapsed="false">
      <c r="A858" s="36" t="s">
        <v>164</v>
      </c>
      <c r="B858" s="37" t="s">
        <v>160</v>
      </c>
      <c r="C858" s="37" t="s">
        <v>165</v>
      </c>
      <c r="D858" s="36" t="n">
        <v>2015</v>
      </c>
      <c r="E858" s="36" t="n">
        <v>1</v>
      </c>
      <c r="F858" s="36" t="n">
        <v>2</v>
      </c>
      <c r="G858" s="36" t="n">
        <v>7</v>
      </c>
      <c r="H858" s="36" t="n">
        <v>12</v>
      </c>
    </row>
    <row r="859" customFormat="false" ht="15" hidden="false" customHeight="true" outlineLevel="0" collapsed="false">
      <c r="A859" s="36" t="s">
        <v>164</v>
      </c>
      <c r="B859" s="37" t="s">
        <v>160</v>
      </c>
      <c r="C859" s="37" t="s">
        <v>165</v>
      </c>
      <c r="D859" s="36" t="n">
        <v>2016</v>
      </c>
      <c r="E859" s="36" t="n">
        <v>1</v>
      </c>
      <c r="F859" s="36" t="n">
        <v>2</v>
      </c>
      <c r="G859" s="36" t="n">
        <v>7</v>
      </c>
      <c r="H859" s="36" t="n">
        <v>12</v>
      </c>
    </row>
    <row r="860" customFormat="false" ht="15" hidden="false" customHeight="true" outlineLevel="0" collapsed="false">
      <c r="A860" s="36" t="s">
        <v>164</v>
      </c>
      <c r="B860" s="37" t="s">
        <v>160</v>
      </c>
      <c r="C860" s="37" t="s">
        <v>165</v>
      </c>
      <c r="D860" s="36" t="n">
        <v>2017</v>
      </c>
      <c r="E860" s="36" t="n">
        <v>1</v>
      </c>
      <c r="F860" s="36" t="n">
        <v>2</v>
      </c>
      <c r="G860" s="36" t="n">
        <v>7</v>
      </c>
      <c r="H860" s="36" t="n">
        <v>14</v>
      </c>
    </row>
    <row r="861" customFormat="false" ht="15" hidden="false" customHeight="true" outlineLevel="0" collapsed="false">
      <c r="A861" s="36" t="s">
        <v>164</v>
      </c>
      <c r="B861" s="37" t="s">
        <v>160</v>
      </c>
      <c r="C861" s="37" t="s">
        <v>165</v>
      </c>
      <c r="D861" s="36" t="n">
        <v>2018</v>
      </c>
      <c r="E861" s="36" t="n">
        <v>0</v>
      </c>
      <c r="F861" s="36" t="n">
        <v>2</v>
      </c>
      <c r="G861" s="36" t="n">
        <v>6</v>
      </c>
      <c r="H861" s="36" t="n">
        <v>12</v>
      </c>
    </row>
    <row r="862" customFormat="false" ht="15" hidden="false" customHeight="true" outlineLevel="0" collapsed="false">
      <c r="A862" s="36" t="s">
        <v>164</v>
      </c>
      <c r="B862" s="37" t="s">
        <v>160</v>
      </c>
      <c r="C862" s="37" t="s">
        <v>165</v>
      </c>
      <c r="D862" s="36" t="n">
        <v>2019</v>
      </c>
      <c r="E862" s="36" t="n">
        <v>0</v>
      </c>
      <c r="F862" s="36" t="n">
        <v>2</v>
      </c>
      <c r="G862" s="36" t="n">
        <v>6</v>
      </c>
      <c r="H862" s="36" t="n">
        <v>12</v>
      </c>
    </row>
    <row r="863" customFormat="false" ht="15" hidden="false" customHeight="true" outlineLevel="0" collapsed="false">
      <c r="A863" s="36" t="s">
        <v>164</v>
      </c>
      <c r="B863" s="37" t="s">
        <v>160</v>
      </c>
      <c r="C863" s="37" t="s">
        <v>165</v>
      </c>
      <c r="D863" s="36" t="n">
        <v>2020</v>
      </c>
      <c r="E863" s="36" t="n">
        <v>0</v>
      </c>
      <c r="F863" s="36" t="n">
        <v>2</v>
      </c>
      <c r="G863" s="36" t="n">
        <v>6</v>
      </c>
      <c r="H863" s="36" t="n">
        <v>12</v>
      </c>
    </row>
    <row r="864" customFormat="false" ht="15" hidden="false" customHeight="true" outlineLevel="0" collapsed="false">
      <c r="A864" s="36" t="s">
        <v>164</v>
      </c>
      <c r="B864" s="37" t="s">
        <v>160</v>
      </c>
      <c r="C864" s="37" t="s">
        <v>165</v>
      </c>
      <c r="D864" s="36" t="n">
        <v>2021</v>
      </c>
      <c r="E864" s="36" t="n">
        <v>0</v>
      </c>
      <c r="F864" s="36" t="n">
        <v>2</v>
      </c>
      <c r="G864" s="36" t="n">
        <v>6</v>
      </c>
      <c r="H864" s="36" t="n">
        <v>15</v>
      </c>
    </row>
    <row r="865" customFormat="false" ht="15" hidden="false" customHeight="true" outlineLevel="0" collapsed="false">
      <c r="A865" s="36" t="s">
        <v>164</v>
      </c>
      <c r="B865" s="37" t="s">
        <v>160</v>
      </c>
      <c r="C865" s="37" t="s">
        <v>165</v>
      </c>
      <c r="D865" s="36" t="n">
        <v>2022</v>
      </c>
      <c r="E865" s="36" t="n">
        <v>0</v>
      </c>
      <c r="F865" s="36" t="n">
        <v>2</v>
      </c>
      <c r="G865" s="36" t="n">
        <v>6</v>
      </c>
      <c r="H865" s="36" t="n">
        <v>18</v>
      </c>
    </row>
    <row r="866" customFormat="false" ht="15" hidden="false" customHeight="true" outlineLevel="0" collapsed="false">
      <c r="A866" s="36" t="s">
        <v>164</v>
      </c>
      <c r="B866" s="37" t="s">
        <v>160</v>
      </c>
      <c r="C866" s="37" t="s">
        <v>165</v>
      </c>
      <c r="D866" s="36" t="n">
        <v>2023</v>
      </c>
      <c r="E866" s="36" t="n">
        <v>0</v>
      </c>
      <c r="F866" s="36" t="n">
        <v>2</v>
      </c>
      <c r="G866" s="36" t="n">
        <v>6</v>
      </c>
      <c r="H866" s="36" t="n">
        <v>17</v>
      </c>
    </row>
    <row r="867" customFormat="false" ht="15" hidden="false" customHeight="true" outlineLevel="0" collapsed="false">
      <c r="A867" s="36" t="s">
        <v>164</v>
      </c>
      <c r="B867" s="37" t="s">
        <v>160</v>
      </c>
      <c r="C867" s="37" t="s">
        <v>165</v>
      </c>
      <c r="D867" s="36" t="n">
        <v>2024</v>
      </c>
      <c r="E867" s="36" t="n">
        <v>0</v>
      </c>
      <c r="F867" s="36" t="n">
        <v>2</v>
      </c>
      <c r="G867" s="36" t="n">
        <v>6</v>
      </c>
      <c r="H867" s="36" t="n">
        <v>16</v>
      </c>
    </row>
    <row r="868" customFormat="false" ht="15" hidden="false" customHeight="true" outlineLevel="0" collapsed="false">
      <c r="A868" s="36" t="s">
        <v>164</v>
      </c>
      <c r="B868" s="37" t="s">
        <v>160</v>
      </c>
      <c r="C868" s="37" t="s">
        <v>165</v>
      </c>
      <c r="D868" s="36" t="n">
        <v>2025</v>
      </c>
      <c r="E868" s="36" t="n">
        <v>0</v>
      </c>
      <c r="F868" s="36" t="n">
        <v>2</v>
      </c>
      <c r="G868" s="36" t="n">
        <v>6</v>
      </c>
      <c r="H868" s="36" t="n">
        <v>18</v>
      </c>
    </row>
    <row r="869" customFormat="false" ht="15" hidden="false" customHeight="true" outlineLevel="0" collapsed="false">
      <c r="A869" s="36" t="s">
        <v>166</v>
      </c>
      <c r="B869" s="37" t="s">
        <v>160</v>
      </c>
      <c r="C869" s="37" t="s">
        <v>167</v>
      </c>
      <c r="D869" s="36" t="n">
        <v>2010</v>
      </c>
      <c r="E869" s="36" t="n">
        <v>8</v>
      </c>
      <c r="F869" s="36" t="n">
        <v>1</v>
      </c>
      <c r="G869" s="36" t="n">
        <v>11</v>
      </c>
      <c r="H869" s="36" t="n">
        <v>17</v>
      </c>
    </row>
    <row r="870" customFormat="false" ht="15" hidden="false" customHeight="true" outlineLevel="0" collapsed="false">
      <c r="A870" s="36" t="s">
        <v>166</v>
      </c>
      <c r="B870" s="37" t="s">
        <v>160</v>
      </c>
      <c r="C870" s="37" t="s">
        <v>167</v>
      </c>
      <c r="D870" s="36" t="n">
        <v>2011</v>
      </c>
      <c r="E870" s="36" t="n">
        <v>8</v>
      </c>
      <c r="F870" s="36" t="n">
        <v>1</v>
      </c>
      <c r="G870" s="36" t="n">
        <v>10</v>
      </c>
      <c r="H870" s="36" t="n">
        <v>21</v>
      </c>
    </row>
    <row r="871" customFormat="false" ht="15" hidden="false" customHeight="true" outlineLevel="0" collapsed="false">
      <c r="A871" s="36" t="s">
        <v>166</v>
      </c>
      <c r="B871" s="37" t="s">
        <v>160</v>
      </c>
      <c r="C871" s="37" t="s">
        <v>167</v>
      </c>
      <c r="D871" s="36" t="n">
        <v>2012</v>
      </c>
      <c r="E871" s="36" t="n">
        <v>8</v>
      </c>
      <c r="F871" s="36" t="n">
        <v>1</v>
      </c>
      <c r="G871" s="36" t="n">
        <v>9</v>
      </c>
      <c r="H871" s="36" t="n">
        <v>20</v>
      </c>
    </row>
    <row r="872" customFormat="false" ht="15" hidden="false" customHeight="true" outlineLevel="0" collapsed="false">
      <c r="A872" s="36" t="s">
        <v>166</v>
      </c>
      <c r="B872" s="37" t="s">
        <v>160</v>
      </c>
      <c r="C872" s="37" t="s">
        <v>167</v>
      </c>
      <c r="D872" s="36" t="n">
        <v>2013</v>
      </c>
      <c r="E872" s="36" t="n">
        <v>9</v>
      </c>
      <c r="F872" s="36" t="n">
        <v>1</v>
      </c>
      <c r="G872" s="36" t="n">
        <v>12</v>
      </c>
      <c r="H872" s="36" t="n">
        <v>25</v>
      </c>
    </row>
    <row r="873" customFormat="false" ht="15" hidden="false" customHeight="true" outlineLevel="0" collapsed="false">
      <c r="A873" s="36" t="s">
        <v>166</v>
      </c>
      <c r="B873" s="37" t="s">
        <v>160</v>
      </c>
      <c r="C873" s="37" t="s">
        <v>167</v>
      </c>
      <c r="D873" s="36" t="n">
        <v>2014</v>
      </c>
      <c r="E873" s="36" t="n">
        <v>11</v>
      </c>
      <c r="F873" s="36" t="n">
        <v>1</v>
      </c>
      <c r="G873" s="36" t="n">
        <v>12</v>
      </c>
      <c r="H873" s="36" t="n">
        <v>29</v>
      </c>
    </row>
    <row r="874" customFormat="false" ht="15" hidden="false" customHeight="true" outlineLevel="0" collapsed="false">
      <c r="A874" s="36" t="s">
        <v>166</v>
      </c>
      <c r="B874" s="37" t="s">
        <v>160</v>
      </c>
      <c r="C874" s="37" t="s">
        <v>167</v>
      </c>
      <c r="D874" s="36" t="n">
        <v>2015</v>
      </c>
      <c r="E874" s="36" t="n">
        <v>12</v>
      </c>
      <c r="F874" s="36" t="n">
        <v>1</v>
      </c>
      <c r="G874" s="36" t="n">
        <v>12</v>
      </c>
      <c r="H874" s="36" t="n">
        <v>28</v>
      </c>
    </row>
    <row r="875" customFormat="false" ht="15" hidden="false" customHeight="true" outlineLevel="0" collapsed="false">
      <c r="A875" s="36" t="s">
        <v>166</v>
      </c>
      <c r="B875" s="37" t="s">
        <v>160</v>
      </c>
      <c r="C875" s="37" t="s">
        <v>167</v>
      </c>
      <c r="D875" s="36" t="n">
        <v>2016</v>
      </c>
      <c r="E875" s="36" t="n">
        <v>13</v>
      </c>
      <c r="F875" s="36" t="n">
        <v>1</v>
      </c>
      <c r="G875" s="36" t="n">
        <v>14</v>
      </c>
      <c r="H875" s="36" t="n">
        <v>32</v>
      </c>
    </row>
    <row r="876" customFormat="false" ht="15" hidden="false" customHeight="true" outlineLevel="0" collapsed="false">
      <c r="A876" s="36" t="s">
        <v>166</v>
      </c>
      <c r="B876" s="37" t="s">
        <v>160</v>
      </c>
      <c r="C876" s="37" t="s">
        <v>167</v>
      </c>
      <c r="D876" s="36" t="n">
        <v>2017</v>
      </c>
      <c r="E876" s="36" t="n">
        <v>14</v>
      </c>
      <c r="F876" s="36" t="n">
        <v>1</v>
      </c>
      <c r="G876" s="36" t="n">
        <v>14</v>
      </c>
      <c r="H876" s="36" t="n">
        <v>36</v>
      </c>
    </row>
    <row r="877" customFormat="false" ht="15" hidden="false" customHeight="true" outlineLevel="0" collapsed="false">
      <c r="A877" s="36" t="s">
        <v>166</v>
      </c>
      <c r="B877" s="37" t="s">
        <v>160</v>
      </c>
      <c r="C877" s="37" t="s">
        <v>167</v>
      </c>
      <c r="D877" s="36" t="n">
        <v>2018</v>
      </c>
      <c r="E877" s="36" t="n">
        <v>14</v>
      </c>
      <c r="F877" s="36" t="n">
        <v>1</v>
      </c>
      <c r="G877" s="36" t="n">
        <v>15</v>
      </c>
      <c r="H877" s="36" t="n">
        <v>37</v>
      </c>
    </row>
    <row r="878" customFormat="false" ht="15" hidden="false" customHeight="true" outlineLevel="0" collapsed="false">
      <c r="A878" s="36" t="s">
        <v>166</v>
      </c>
      <c r="B878" s="37" t="s">
        <v>160</v>
      </c>
      <c r="C878" s="37" t="s">
        <v>167</v>
      </c>
      <c r="D878" s="36" t="n">
        <v>2019</v>
      </c>
      <c r="E878" s="36" t="n">
        <v>14</v>
      </c>
      <c r="F878" s="36" t="n">
        <v>1</v>
      </c>
      <c r="G878" s="36" t="n">
        <v>14</v>
      </c>
      <c r="H878" s="36" t="n">
        <v>44</v>
      </c>
    </row>
    <row r="879" customFormat="false" ht="15" hidden="false" customHeight="true" outlineLevel="0" collapsed="false">
      <c r="A879" s="36" t="s">
        <v>166</v>
      </c>
      <c r="B879" s="37" t="s">
        <v>160</v>
      </c>
      <c r="C879" s="37" t="s">
        <v>167</v>
      </c>
      <c r="D879" s="36" t="n">
        <v>2020</v>
      </c>
      <c r="E879" s="36" t="n">
        <v>13</v>
      </c>
      <c r="F879" s="36" t="n">
        <v>1</v>
      </c>
      <c r="G879" s="36" t="n">
        <v>15</v>
      </c>
      <c r="H879" s="36" t="n">
        <v>43</v>
      </c>
    </row>
    <row r="880" customFormat="false" ht="15" hidden="false" customHeight="true" outlineLevel="0" collapsed="false">
      <c r="A880" s="36" t="s">
        <v>166</v>
      </c>
      <c r="B880" s="37" t="s">
        <v>160</v>
      </c>
      <c r="C880" s="37" t="s">
        <v>167</v>
      </c>
      <c r="D880" s="36" t="n">
        <v>2021</v>
      </c>
      <c r="E880" s="36" t="n">
        <v>13</v>
      </c>
      <c r="F880" s="36" t="n">
        <v>2</v>
      </c>
      <c r="G880" s="36" t="n">
        <v>16</v>
      </c>
      <c r="H880" s="36" t="n">
        <v>45</v>
      </c>
    </row>
    <row r="881" customFormat="false" ht="15" hidden="false" customHeight="true" outlineLevel="0" collapsed="false">
      <c r="A881" s="36" t="s">
        <v>166</v>
      </c>
      <c r="B881" s="37" t="s">
        <v>160</v>
      </c>
      <c r="C881" s="37" t="s">
        <v>167</v>
      </c>
      <c r="D881" s="36" t="n">
        <v>2022</v>
      </c>
      <c r="E881" s="36" t="n">
        <v>13</v>
      </c>
      <c r="F881" s="36" t="n">
        <v>2</v>
      </c>
      <c r="G881" s="36" t="n">
        <v>14</v>
      </c>
      <c r="H881" s="36" t="n">
        <v>45</v>
      </c>
    </row>
    <row r="882" customFormat="false" ht="15" hidden="false" customHeight="true" outlineLevel="0" collapsed="false">
      <c r="A882" s="36" t="s">
        <v>166</v>
      </c>
      <c r="B882" s="37" t="s">
        <v>160</v>
      </c>
      <c r="C882" s="37" t="s">
        <v>167</v>
      </c>
      <c r="D882" s="36" t="n">
        <v>2023</v>
      </c>
      <c r="E882" s="36" t="n">
        <v>12</v>
      </c>
      <c r="F882" s="36" t="n">
        <v>2</v>
      </c>
      <c r="G882" s="36" t="n">
        <v>13</v>
      </c>
      <c r="H882" s="36" t="n">
        <v>43</v>
      </c>
    </row>
    <row r="883" customFormat="false" ht="15" hidden="false" customHeight="true" outlineLevel="0" collapsed="false">
      <c r="A883" s="36" t="s">
        <v>166</v>
      </c>
      <c r="B883" s="37" t="s">
        <v>160</v>
      </c>
      <c r="C883" s="37" t="s">
        <v>167</v>
      </c>
      <c r="D883" s="36" t="n">
        <v>2024</v>
      </c>
      <c r="E883" s="36" t="n">
        <v>12</v>
      </c>
      <c r="F883" s="36" t="n">
        <v>2</v>
      </c>
      <c r="G883" s="36" t="n">
        <v>13</v>
      </c>
      <c r="H883" s="36" t="n">
        <v>42</v>
      </c>
    </row>
    <row r="884" customFormat="false" ht="15" hidden="false" customHeight="true" outlineLevel="0" collapsed="false">
      <c r="A884" s="36" t="s">
        <v>166</v>
      </c>
      <c r="B884" s="37" t="s">
        <v>160</v>
      </c>
      <c r="C884" s="37" t="s">
        <v>167</v>
      </c>
      <c r="D884" s="36" t="n">
        <v>2025</v>
      </c>
      <c r="E884" s="36" t="n">
        <v>13</v>
      </c>
      <c r="F884" s="36" t="n">
        <v>2</v>
      </c>
      <c r="G884" s="36" t="n">
        <v>15</v>
      </c>
      <c r="H884" s="36" t="n">
        <v>45</v>
      </c>
    </row>
    <row r="885" customFormat="false" ht="15" hidden="false" customHeight="true" outlineLevel="0" collapsed="false">
      <c r="A885" s="36" t="s">
        <v>168</v>
      </c>
      <c r="B885" s="37" t="s">
        <v>160</v>
      </c>
      <c r="C885" s="37" t="s">
        <v>169</v>
      </c>
      <c r="D885" s="36" t="n">
        <v>2010</v>
      </c>
      <c r="E885" s="36" t="n">
        <v>13</v>
      </c>
      <c r="F885" s="36" t="n">
        <v>4</v>
      </c>
      <c r="G885" s="36" t="n">
        <v>18</v>
      </c>
      <c r="H885" s="36" t="n">
        <v>29</v>
      </c>
    </row>
    <row r="886" customFormat="false" ht="15" hidden="false" customHeight="true" outlineLevel="0" collapsed="false">
      <c r="A886" s="36" t="s">
        <v>168</v>
      </c>
      <c r="B886" s="37" t="s">
        <v>160</v>
      </c>
      <c r="C886" s="37" t="s">
        <v>169</v>
      </c>
      <c r="D886" s="36" t="n">
        <v>2011</v>
      </c>
      <c r="E886" s="36" t="n">
        <v>12</v>
      </c>
      <c r="F886" s="36" t="n">
        <v>4</v>
      </c>
      <c r="G886" s="36" t="n">
        <v>17</v>
      </c>
      <c r="H886" s="36" t="n">
        <v>29</v>
      </c>
    </row>
    <row r="887" customFormat="false" ht="15" hidden="false" customHeight="true" outlineLevel="0" collapsed="false">
      <c r="A887" s="36" t="s">
        <v>168</v>
      </c>
      <c r="B887" s="37" t="s">
        <v>160</v>
      </c>
      <c r="C887" s="37" t="s">
        <v>169</v>
      </c>
      <c r="D887" s="36" t="n">
        <v>2012</v>
      </c>
      <c r="E887" s="36" t="n">
        <v>11</v>
      </c>
      <c r="F887" s="36" t="n">
        <v>4</v>
      </c>
      <c r="G887" s="36" t="n">
        <v>17</v>
      </c>
      <c r="H887" s="36" t="n">
        <v>30</v>
      </c>
    </row>
    <row r="888" customFormat="false" ht="15" hidden="false" customHeight="true" outlineLevel="0" collapsed="false">
      <c r="A888" s="36" t="s">
        <v>168</v>
      </c>
      <c r="B888" s="37" t="s">
        <v>160</v>
      </c>
      <c r="C888" s="37" t="s">
        <v>169</v>
      </c>
      <c r="D888" s="36" t="n">
        <v>2013</v>
      </c>
      <c r="E888" s="36" t="n">
        <v>12</v>
      </c>
      <c r="F888" s="36" t="n">
        <v>4</v>
      </c>
      <c r="G888" s="36" t="n">
        <v>16</v>
      </c>
      <c r="H888" s="36" t="n">
        <v>30</v>
      </c>
    </row>
    <row r="889" customFormat="false" ht="15" hidden="false" customHeight="true" outlineLevel="0" collapsed="false">
      <c r="A889" s="36" t="s">
        <v>168</v>
      </c>
      <c r="B889" s="37" t="s">
        <v>160</v>
      </c>
      <c r="C889" s="37" t="s">
        <v>169</v>
      </c>
      <c r="D889" s="36" t="n">
        <v>2014</v>
      </c>
      <c r="E889" s="36" t="n">
        <v>12</v>
      </c>
      <c r="F889" s="36" t="n">
        <v>5</v>
      </c>
      <c r="G889" s="36" t="n">
        <v>16</v>
      </c>
      <c r="H889" s="36" t="n">
        <v>31</v>
      </c>
    </row>
    <row r="890" customFormat="false" ht="15" hidden="false" customHeight="true" outlineLevel="0" collapsed="false">
      <c r="A890" s="36" t="s">
        <v>168</v>
      </c>
      <c r="B890" s="37" t="s">
        <v>160</v>
      </c>
      <c r="C890" s="37" t="s">
        <v>169</v>
      </c>
      <c r="D890" s="36" t="n">
        <v>2015</v>
      </c>
      <c r="E890" s="36" t="n">
        <v>12</v>
      </c>
      <c r="F890" s="36" t="n">
        <v>5</v>
      </c>
      <c r="G890" s="36" t="n">
        <v>16</v>
      </c>
      <c r="H890" s="36" t="n">
        <v>31</v>
      </c>
    </row>
    <row r="891" customFormat="false" ht="15" hidden="false" customHeight="true" outlineLevel="0" collapsed="false">
      <c r="A891" s="36" t="s">
        <v>168</v>
      </c>
      <c r="B891" s="37" t="s">
        <v>160</v>
      </c>
      <c r="C891" s="37" t="s">
        <v>169</v>
      </c>
      <c r="D891" s="36" t="n">
        <v>2016</v>
      </c>
      <c r="E891" s="36" t="n">
        <v>12</v>
      </c>
      <c r="F891" s="36" t="n">
        <v>5</v>
      </c>
      <c r="G891" s="36" t="n">
        <v>15</v>
      </c>
      <c r="H891" s="36" t="n">
        <v>32</v>
      </c>
    </row>
    <row r="892" customFormat="false" ht="15" hidden="false" customHeight="true" outlineLevel="0" collapsed="false">
      <c r="A892" s="36" t="s">
        <v>168</v>
      </c>
      <c r="B892" s="37" t="s">
        <v>160</v>
      </c>
      <c r="C892" s="37" t="s">
        <v>169</v>
      </c>
      <c r="D892" s="36" t="n">
        <v>2017</v>
      </c>
      <c r="E892" s="36" t="n">
        <v>12</v>
      </c>
      <c r="F892" s="36" t="n">
        <v>5</v>
      </c>
      <c r="G892" s="36" t="n">
        <v>14</v>
      </c>
      <c r="H892" s="36" t="n">
        <v>32</v>
      </c>
    </row>
    <row r="893" customFormat="false" ht="15" hidden="false" customHeight="true" outlineLevel="0" collapsed="false">
      <c r="A893" s="36" t="s">
        <v>168</v>
      </c>
      <c r="B893" s="37" t="s">
        <v>160</v>
      </c>
      <c r="C893" s="37" t="s">
        <v>169</v>
      </c>
      <c r="D893" s="36" t="n">
        <v>2018</v>
      </c>
      <c r="E893" s="36" t="n">
        <v>11</v>
      </c>
      <c r="F893" s="36" t="n">
        <v>5</v>
      </c>
      <c r="G893" s="36" t="n">
        <v>14</v>
      </c>
      <c r="H893" s="36" t="n">
        <v>34</v>
      </c>
    </row>
    <row r="894" customFormat="false" ht="15" hidden="false" customHeight="true" outlineLevel="0" collapsed="false">
      <c r="A894" s="36" t="s">
        <v>168</v>
      </c>
      <c r="B894" s="37" t="s">
        <v>160</v>
      </c>
      <c r="C894" s="37" t="s">
        <v>169</v>
      </c>
      <c r="D894" s="36" t="n">
        <v>2019</v>
      </c>
      <c r="E894" s="36" t="n">
        <v>11</v>
      </c>
      <c r="F894" s="36" t="n">
        <v>5</v>
      </c>
      <c r="G894" s="36" t="n">
        <v>14</v>
      </c>
      <c r="H894" s="36" t="n">
        <v>35</v>
      </c>
    </row>
    <row r="895" customFormat="false" ht="15" hidden="false" customHeight="true" outlineLevel="0" collapsed="false">
      <c r="A895" s="36" t="s">
        <v>168</v>
      </c>
      <c r="B895" s="37" t="s">
        <v>160</v>
      </c>
      <c r="C895" s="37" t="s">
        <v>169</v>
      </c>
      <c r="D895" s="36" t="n">
        <v>2020</v>
      </c>
      <c r="E895" s="36" t="n">
        <v>9</v>
      </c>
      <c r="F895" s="36" t="n">
        <v>5</v>
      </c>
      <c r="G895" s="36" t="n">
        <v>13</v>
      </c>
      <c r="H895" s="36" t="n">
        <v>31</v>
      </c>
    </row>
    <row r="896" customFormat="false" ht="15" hidden="false" customHeight="true" outlineLevel="0" collapsed="false">
      <c r="A896" s="36" t="s">
        <v>168</v>
      </c>
      <c r="B896" s="37" t="s">
        <v>160</v>
      </c>
      <c r="C896" s="37" t="s">
        <v>169</v>
      </c>
      <c r="D896" s="36" t="n">
        <v>2021</v>
      </c>
      <c r="E896" s="36" t="n">
        <v>9</v>
      </c>
      <c r="F896" s="36" t="n">
        <v>5</v>
      </c>
      <c r="G896" s="36" t="n">
        <v>13</v>
      </c>
      <c r="H896" s="36" t="n">
        <v>32</v>
      </c>
    </row>
    <row r="897" customFormat="false" ht="15" hidden="false" customHeight="true" outlineLevel="0" collapsed="false">
      <c r="A897" s="36" t="s">
        <v>168</v>
      </c>
      <c r="B897" s="37" t="s">
        <v>160</v>
      </c>
      <c r="C897" s="37" t="s">
        <v>169</v>
      </c>
      <c r="D897" s="36" t="n">
        <v>2022</v>
      </c>
      <c r="E897" s="36" t="n">
        <v>10</v>
      </c>
      <c r="F897" s="36" t="n">
        <v>5</v>
      </c>
      <c r="G897" s="36" t="n">
        <v>14</v>
      </c>
      <c r="H897" s="36" t="n">
        <v>35</v>
      </c>
    </row>
    <row r="898" customFormat="false" ht="15" hidden="false" customHeight="true" outlineLevel="0" collapsed="false">
      <c r="A898" s="36" t="s">
        <v>168</v>
      </c>
      <c r="B898" s="37" t="s">
        <v>160</v>
      </c>
      <c r="C898" s="37" t="s">
        <v>169</v>
      </c>
      <c r="D898" s="36" t="n">
        <v>2023</v>
      </c>
      <c r="E898" s="36" t="n">
        <v>8</v>
      </c>
      <c r="F898" s="36" t="n">
        <v>5</v>
      </c>
      <c r="G898" s="36" t="n">
        <v>13</v>
      </c>
      <c r="H898" s="36" t="n">
        <v>33</v>
      </c>
    </row>
    <row r="899" customFormat="false" ht="15" hidden="false" customHeight="true" outlineLevel="0" collapsed="false">
      <c r="A899" s="36" t="s">
        <v>168</v>
      </c>
      <c r="B899" s="37" t="s">
        <v>160</v>
      </c>
      <c r="C899" s="37" t="s">
        <v>169</v>
      </c>
      <c r="D899" s="36" t="n">
        <v>2024</v>
      </c>
      <c r="E899" s="36" t="n">
        <v>8</v>
      </c>
      <c r="F899" s="36" t="n">
        <v>5</v>
      </c>
      <c r="G899" s="36" t="n">
        <v>13</v>
      </c>
      <c r="H899" s="36" t="n">
        <v>33</v>
      </c>
    </row>
    <row r="900" customFormat="false" ht="15" hidden="false" customHeight="true" outlineLevel="0" collapsed="false">
      <c r="A900" s="36" t="s">
        <v>168</v>
      </c>
      <c r="B900" s="37" t="s">
        <v>160</v>
      </c>
      <c r="C900" s="37" t="s">
        <v>169</v>
      </c>
      <c r="D900" s="36" t="n">
        <v>2025</v>
      </c>
      <c r="E900" s="36" t="n">
        <v>8</v>
      </c>
      <c r="F900" s="36" t="n">
        <v>5</v>
      </c>
      <c r="G900" s="36" t="n">
        <v>13</v>
      </c>
      <c r="H900" s="36" t="n">
        <v>30</v>
      </c>
    </row>
    <row r="901" customFormat="false" ht="15" hidden="false" customHeight="true" outlineLevel="0" collapsed="false">
      <c r="A901" s="36" t="s">
        <v>170</v>
      </c>
      <c r="B901" s="37" t="s">
        <v>160</v>
      </c>
      <c r="C901" s="37" t="s">
        <v>171</v>
      </c>
      <c r="D901" s="36" t="n">
        <v>2010</v>
      </c>
      <c r="E901" s="36" t="n">
        <v>9</v>
      </c>
      <c r="F901" s="36" t="n">
        <v>1</v>
      </c>
      <c r="G901" s="36" t="n">
        <v>6</v>
      </c>
      <c r="H901" s="36" t="n">
        <v>20</v>
      </c>
    </row>
    <row r="902" customFormat="false" ht="15" hidden="false" customHeight="true" outlineLevel="0" collapsed="false">
      <c r="A902" s="36" t="s">
        <v>170</v>
      </c>
      <c r="B902" s="37" t="s">
        <v>160</v>
      </c>
      <c r="C902" s="37" t="s">
        <v>171</v>
      </c>
      <c r="D902" s="36" t="n">
        <v>2011</v>
      </c>
      <c r="E902" s="36" t="n">
        <v>9</v>
      </c>
      <c r="F902" s="36" t="n">
        <v>1</v>
      </c>
      <c r="G902" s="36" t="n">
        <v>6</v>
      </c>
      <c r="H902" s="36" t="n">
        <v>20</v>
      </c>
    </row>
    <row r="903" customFormat="false" ht="15" hidden="false" customHeight="true" outlineLevel="0" collapsed="false">
      <c r="A903" s="36" t="s">
        <v>170</v>
      </c>
      <c r="B903" s="37" t="s">
        <v>160</v>
      </c>
      <c r="C903" s="37" t="s">
        <v>171</v>
      </c>
      <c r="D903" s="36" t="n">
        <v>2012</v>
      </c>
      <c r="E903" s="36" t="n">
        <v>6</v>
      </c>
      <c r="F903" s="36" t="n">
        <v>1</v>
      </c>
      <c r="G903" s="36" t="n">
        <v>4</v>
      </c>
      <c r="H903" s="36" t="n">
        <v>18</v>
      </c>
    </row>
    <row r="904" customFormat="false" ht="15" hidden="false" customHeight="true" outlineLevel="0" collapsed="false">
      <c r="A904" s="36" t="s">
        <v>170</v>
      </c>
      <c r="B904" s="37" t="s">
        <v>160</v>
      </c>
      <c r="C904" s="37" t="s">
        <v>171</v>
      </c>
      <c r="D904" s="36" t="n">
        <v>2013</v>
      </c>
      <c r="E904" s="36" t="n">
        <v>7</v>
      </c>
      <c r="F904" s="36" t="n">
        <v>1</v>
      </c>
      <c r="G904" s="36" t="n">
        <v>4</v>
      </c>
      <c r="H904" s="36" t="n">
        <v>20</v>
      </c>
    </row>
    <row r="905" customFormat="false" ht="15" hidden="false" customHeight="true" outlineLevel="0" collapsed="false">
      <c r="A905" s="36" t="s">
        <v>170</v>
      </c>
      <c r="B905" s="37" t="s">
        <v>160</v>
      </c>
      <c r="C905" s="37" t="s">
        <v>171</v>
      </c>
      <c r="D905" s="36" t="n">
        <v>2014</v>
      </c>
      <c r="E905" s="36" t="n">
        <v>8</v>
      </c>
      <c r="F905" s="36" t="n">
        <v>1</v>
      </c>
      <c r="G905" s="36" t="n">
        <v>7</v>
      </c>
      <c r="H905" s="36" t="n">
        <v>23</v>
      </c>
    </row>
    <row r="906" customFormat="false" ht="15" hidden="false" customHeight="true" outlineLevel="0" collapsed="false">
      <c r="A906" s="36" t="s">
        <v>170</v>
      </c>
      <c r="B906" s="37" t="s">
        <v>160</v>
      </c>
      <c r="C906" s="37" t="s">
        <v>171</v>
      </c>
      <c r="D906" s="36" t="n">
        <v>2015</v>
      </c>
      <c r="E906" s="36" t="n">
        <v>7</v>
      </c>
      <c r="F906" s="36" t="n">
        <v>1</v>
      </c>
      <c r="G906" s="36" t="n">
        <v>8</v>
      </c>
      <c r="H906" s="36" t="n">
        <v>24</v>
      </c>
    </row>
    <row r="907" customFormat="false" ht="15" hidden="false" customHeight="true" outlineLevel="0" collapsed="false">
      <c r="A907" s="36" t="s">
        <v>170</v>
      </c>
      <c r="B907" s="37" t="s">
        <v>160</v>
      </c>
      <c r="C907" s="37" t="s">
        <v>171</v>
      </c>
      <c r="D907" s="36" t="n">
        <v>2016</v>
      </c>
      <c r="E907" s="36" t="n">
        <v>6</v>
      </c>
      <c r="F907" s="36" t="n">
        <v>1</v>
      </c>
      <c r="G907" s="36" t="n">
        <v>8</v>
      </c>
      <c r="H907" s="36" t="n">
        <v>25</v>
      </c>
    </row>
    <row r="908" customFormat="false" ht="15" hidden="false" customHeight="true" outlineLevel="0" collapsed="false">
      <c r="A908" s="36" t="s">
        <v>170</v>
      </c>
      <c r="B908" s="37" t="s">
        <v>160</v>
      </c>
      <c r="C908" s="37" t="s">
        <v>171</v>
      </c>
      <c r="D908" s="36" t="n">
        <v>2017</v>
      </c>
      <c r="E908" s="36" t="n">
        <v>5</v>
      </c>
      <c r="F908" s="36" t="n">
        <v>2</v>
      </c>
      <c r="G908" s="36" t="n">
        <v>9</v>
      </c>
      <c r="H908" s="36" t="n">
        <v>25</v>
      </c>
    </row>
    <row r="909" customFormat="false" ht="15" hidden="false" customHeight="true" outlineLevel="0" collapsed="false">
      <c r="A909" s="36" t="s">
        <v>170</v>
      </c>
      <c r="B909" s="37" t="s">
        <v>160</v>
      </c>
      <c r="C909" s="37" t="s">
        <v>171</v>
      </c>
      <c r="D909" s="36" t="n">
        <v>2018</v>
      </c>
      <c r="E909" s="36" t="n">
        <v>5</v>
      </c>
      <c r="F909" s="36" t="n">
        <v>2</v>
      </c>
      <c r="G909" s="36" t="n">
        <v>9</v>
      </c>
      <c r="H909" s="36" t="n">
        <v>25</v>
      </c>
    </row>
    <row r="910" customFormat="false" ht="15" hidden="false" customHeight="true" outlineLevel="0" collapsed="false">
      <c r="A910" s="36" t="s">
        <v>170</v>
      </c>
      <c r="B910" s="37" t="s">
        <v>160</v>
      </c>
      <c r="C910" s="37" t="s">
        <v>171</v>
      </c>
      <c r="D910" s="36" t="n">
        <v>2019</v>
      </c>
      <c r="E910" s="36" t="n">
        <v>5</v>
      </c>
      <c r="F910" s="36" t="n">
        <v>2</v>
      </c>
      <c r="G910" s="36" t="n">
        <v>9</v>
      </c>
      <c r="H910" s="36" t="n">
        <v>24</v>
      </c>
    </row>
    <row r="911" customFormat="false" ht="15" hidden="false" customHeight="true" outlineLevel="0" collapsed="false">
      <c r="A911" s="36" t="s">
        <v>170</v>
      </c>
      <c r="B911" s="37" t="s">
        <v>160</v>
      </c>
      <c r="C911" s="37" t="s">
        <v>171</v>
      </c>
      <c r="D911" s="36" t="n">
        <v>2020</v>
      </c>
      <c r="E911" s="36" t="n">
        <v>6</v>
      </c>
      <c r="F911" s="36" t="n">
        <v>2</v>
      </c>
      <c r="G911" s="36" t="n">
        <v>10</v>
      </c>
      <c r="H911" s="36" t="n">
        <v>26</v>
      </c>
    </row>
    <row r="912" customFormat="false" ht="15" hidden="false" customHeight="true" outlineLevel="0" collapsed="false">
      <c r="A912" s="36" t="s">
        <v>170</v>
      </c>
      <c r="B912" s="37" t="s">
        <v>160</v>
      </c>
      <c r="C912" s="37" t="s">
        <v>171</v>
      </c>
      <c r="D912" s="36" t="n">
        <v>2021</v>
      </c>
      <c r="E912" s="36" t="n">
        <v>5</v>
      </c>
      <c r="F912" s="36" t="n">
        <v>2</v>
      </c>
      <c r="G912" s="36" t="n">
        <v>10</v>
      </c>
      <c r="H912" s="36" t="n">
        <v>27</v>
      </c>
    </row>
    <row r="913" customFormat="false" ht="15" hidden="false" customHeight="true" outlineLevel="0" collapsed="false">
      <c r="A913" s="36" t="s">
        <v>170</v>
      </c>
      <c r="B913" s="37" t="s">
        <v>160</v>
      </c>
      <c r="C913" s="37" t="s">
        <v>171</v>
      </c>
      <c r="D913" s="36" t="n">
        <v>2022</v>
      </c>
      <c r="E913" s="36" t="n">
        <v>4</v>
      </c>
      <c r="F913" s="36" t="n">
        <v>2</v>
      </c>
      <c r="G913" s="36" t="n">
        <v>10</v>
      </c>
      <c r="H913" s="36" t="n">
        <v>27</v>
      </c>
    </row>
    <row r="914" customFormat="false" ht="15" hidden="false" customHeight="true" outlineLevel="0" collapsed="false">
      <c r="A914" s="36" t="s">
        <v>170</v>
      </c>
      <c r="B914" s="37" t="s">
        <v>160</v>
      </c>
      <c r="C914" s="37" t="s">
        <v>171</v>
      </c>
      <c r="D914" s="36" t="n">
        <v>2023</v>
      </c>
      <c r="E914" s="36" t="n">
        <v>4</v>
      </c>
      <c r="F914" s="36" t="n">
        <v>2</v>
      </c>
      <c r="G914" s="36" t="n">
        <v>10</v>
      </c>
      <c r="H914" s="36" t="n">
        <v>25</v>
      </c>
    </row>
    <row r="915" customFormat="false" ht="15" hidden="false" customHeight="true" outlineLevel="0" collapsed="false">
      <c r="A915" s="36" t="s">
        <v>170</v>
      </c>
      <c r="B915" s="37" t="s">
        <v>160</v>
      </c>
      <c r="C915" s="37" t="s">
        <v>171</v>
      </c>
      <c r="D915" s="36" t="n">
        <v>2024</v>
      </c>
      <c r="E915" s="36" t="n">
        <v>4</v>
      </c>
      <c r="F915" s="36" t="n">
        <v>2</v>
      </c>
      <c r="G915" s="36" t="n">
        <v>10</v>
      </c>
      <c r="H915" s="36" t="n">
        <v>26</v>
      </c>
    </row>
    <row r="916" customFormat="false" ht="15" hidden="false" customHeight="true" outlineLevel="0" collapsed="false">
      <c r="A916" s="36" t="s">
        <v>170</v>
      </c>
      <c r="B916" s="37" t="s">
        <v>160</v>
      </c>
      <c r="C916" s="37" t="s">
        <v>171</v>
      </c>
      <c r="D916" s="36" t="n">
        <v>2025</v>
      </c>
      <c r="E916" s="36" t="n">
        <v>4</v>
      </c>
      <c r="F916" s="36" t="n">
        <v>2</v>
      </c>
      <c r="G916" s="36" t="n">
        <v>10</v>
      </c>
      <c r="H916" s="36" t="n">
        <v>26</v>
      </c>
    </row>
    <row r="917" customFormat="false" ht="15" hidden="false" customHeight="true" outlineLevel="0" collapsed="false">
      <c r="A917" s="36" t="s">
        <v>172</v>
      </c>
      <c r="B917" s="37" t="s">
        <v>160</v>
      </c>
      <c r="C917" s="37" t="s">
        <v>117</v>
      </c>
      <c r="D917" s="36" t="n">
        <v>2010</v>
      </c>
      <c r="E917" s="36" t="n">
        <v>3</v>
      </c>
      <c r="F917" s="36" t="n">
        <v>4</v>
      </c>
      <c r="G917" s="36" t="n">
        <v>9</v>
      </c>
      <c r="H917" s="36" t="n">
        <v>18</v>
      </c>
    </row>
    <row r="918" customFormat="false" ht="15" hidden="false" customHeight="true" outlineLevel="0" collapsed="false">
      <c r="A918" s="36" t="s">
        <v>172</v>
      </c>
      <c r="B918" s="37" t="s">
        <v>160</v>
      </c>
      <c r="C918" s="37" t="s">
        <v>117</v>
      </c>
      <c r="D918" s="36" t="n">
        <v>2011</v>
      </c>
      <c r="E918" s="36" t="n">
        <v>3</v>
      </c>
      <c r="F918" s="36" t="n">
        <v>5</v>
      </c>
      <c r="G918" s="36" t="n">
        <v>9</v>
      </c>
      <c r="H918" s="36" t="n">
        <v>19</v>
      </c>
    </row>
    <row r="919" customFormat="false" ht="15" hidden="false" customHeight="true" outlineLevel="0" collapsed="false">
      <c r="A919" s="36" t="s">
        <v>172</v>
      </c>
      <c r="B919" s="37" t="s">
        <v>160</v>
      </c>
      <c r="C919" s="37" t="s">
        <v>117</v>
      </c>
      <c r="D919" s="36" t="n">
        <v>2012</v>
      </c>
      <c r="E919" s="36" t="n">
        <v>3</v>
      </c>
      <c r="F919" s="36" t="n">
        <v>5</v>
      </c>
      <c r="G919" s="36" t="n">
        <v>9</v>
      </c>
      <c r="H919" s="36" t="n">
        <v>23</v>
      </c>
    </row>
    <row r="920" customFormat="false" ht="15" hidden="false" customHeight="true" outlineLevel="0" collapsed="false">
      <c r="A920" s="36" t="s">
        <v>172</v>
      </c>
      <c r="B920" s="37" t="s">
        <v>160</v>
      </c>
      <c r="C920" s="37" t="s">
        <v>117</v>
      </c>
      <c r="D920" s="36" t="n">
        <v>2013</v>
      </c>
      <c r="E920" s="36" t="n">
        <v>2</v>
      </c>
      <c r="F920" s="36" t="n">
        <v>5</v>
      </c>
      <c r="G920" s="36" t="n">
        <v>8</v>
      </c>
      <c r="H920" s="36" t="n">
        <v>23</v>
      </c>
    </row>
    <row r="921" customFormat="false" ht="15" hidden="false" customHeight="true" outlineLevel="0" collapsed="false">
      <c r="A921" s="36" t="s">
        <v>172</v>
      </c>
      <c r="B921" s="37" t="s">
        <v>160</v>
      </c>
      <c r="C921" s="37" t="s">
        <v>117</v>
      </c>
      <c r="D921" s="36" t="n">
        <v>2014</v>
      </c>
      <c r="E921" s="36" t="n">
        <v>2</v>
      </c>
      <c r="F921" s="36" t="n">
        <v>6</v>
      </c>
      <c r="G921" s="36" t="n">
        <v>10</v>
      </c>
      <c r="H921" s="36" t="n">
        <v>26</v>
      </c>
    </row>
    <row r="922" customFormat="false" ht="15" hidden="false" customHeight="true" outlineLevel="0" collapsed="false">
      <c r="A922" s="36" t="s">
        <v>172</v>
      </c>
      <c r="B922" s="37" t="s">
        <v>160</v>
      </c>
      <c r="C922" s="37" t="s">
        <v>117</v>
      </c>
      <c r="D922" s="36" t="n">
        <v>2015</v>
      </c>
      <c r="E922" s="36" t="n">
        <v>3</v>
      </c>
      <c r="F922" s="36" t="n">
        <v>6</v>
      </c>
      <c r="G922" s="36" t="n">
        <v>11</v>
      </c>
      <c r="H922" s="36" t="n">
        <v>27</v>
      </c>
    </row>
    <row r="923" customFormat="false" ht="15" hidden="false" customHeight="true" outlineLevel="0" collapsed="false">
      <c r="A923" s="36" t="s">
        <v>172</v>
      </c>
      <c r="B923" s="37" t="s">
        <v>160</v>
      </c>
      <c r="C923" s="37" t="s">
        <v>117</v>
      </c>
      <c r="D923" s="36" t="n">
        <v>2016</v>
      </c>
      <c r="E923" s="36" t="n">
        <v>3</v>
      </c>
      <c r="F923" s="36" t="n">
        <v>6</v>
      </c>
      <c r="G923" s="36" t="n">
        <v>12</v>
      </c>
      <c r="H923" s="36" t="n">
        <v>28</v>
      </c>
    </row>
    <row r="924" customFormat="false" ht="15" hidden="false" customHeight="true" outlineLevel="0" collapsed="false">
      <c r="A924" s="36" t="s">
        <v>172</v>
      </c>
      <c r="B924" s="37" t="s">
        <v>160</v>
      </c>
      <c r="C924" s="37" t="s">
        <v>117</v>
      </c>
      <c r="D924" s="36" t="n">
        <v>2017</v>
      </c>
      <c r="E924" s="36" t="n">
        <v>3</v>
      </c>
      <c r="F924" s="36" t="n">
        <v>6</v>
      </c>
      <c r="G924" s="36" t="n">
        <v>13</v>
      </c>
      <c r="H924" s="36" t="n">
        <v>30</v>
      </c>
    </row>
    <row r="925" customFormat="false" ht="15" hidden="false" customHeight="true" outlineLevel="0" collapsed="false">
      <c r="A925" s="36" t="s">
        <v>172</v>
      </c>
      <c r="B925" s="37" t="s">
        <v>160</v>
      </c>
      <c r="C925" s="37" t="s">
        <v>117</v>
      </c>
      <c r="D925" s="36" t="n">
        <v>2018</v>
      </c>
      <c r="E925" s="36" t="n">
        <v>3</v>
      </c>
      <c r="F925" s="36" t="n">
        <v>6</v>
      </c>
      <c r="G925" s="36" t="n">
        <v>12</v>
      </c>
      <c r="H925" s="36" t="n">
        <v>29</v>
      </c>
    </row>
    <row r="926" customFormat="false" ht="15" hidden="false" customHeight="true" outlineLevel="0" collapsed="false">
      <c r="A926" s="36" t="s">
        <v>172</v>
      </c>
      <c r="B926" s="37" t="s">
        <v>160</v>
      </c>
      <c r="C926" s="37" t="s">
        <v>117</v>
      </c>
      <c r="D926" s="36" t="n">
        <v>2019</v>
      </c>
      <c r="E926" s="36" t="n">
        <v>3</v>
      </c>
      <c r="F926" s="36" t="n">
        <v>6</v>
      </c>
      <c r="G926" s="36" t="n">
        <v>12</v>
      </c>
      <c r="H926" s="36" t="n">
        <v>29</v>
      </c>
    </row>
    <row r="927" customFormat="false" ht="15" hidden="false" customHeight="true" outlineLevel="0" collapsed="false">
      <c r="A927" s="36" t="s">
        <v>172</v>
      </c>
      <c r="B927" s="37" t="s">
        <v>160</v>
      </c>
      <c r="C927" s="37" t="s">
        <v>117</v>
      </c>
      <c r="D927" s="36" t="n">
        <v>2020</v>
      </c>
      <c r="E927" s="36" t="n">
        <v>4</v>
      </c>
      <c r="F927" s="36" t="n">
        <v>6</v>
      </c>
      <c r="G927" s="36" t="n">
        <v>15</v>
      </c>
      <c r="H927" s="36" t="n">
        <v>35</v>
      </c>
    </row>
    <row r="928" customFormat="false" ht="15" hidden="false" customHeight="true" outlineLevel="0" collapsed="false">
      <c r="A928" s="36" t="s">
        <v>172</v>
      </c>
      <c r="B928" s="37" t="s">
        <v>160</v>
      </c>
      <c r="C928" s="37" t="s">
        <v>117</v>
      </c>
      <c r="D928" s="36" t="n">
        <v>2021</v>
      </c>
      <c r="E928" s="36" t="n">
        <v>4</v>
      </c>
      <c r="F928" s="36" t="n">
        <v>6</v>
      </c>
      <c r="G928" s="36" t="n">
        <v>15</v>
      </c>
      <c r="H928" s="36" t="n">
        <v>37</v>
      </c>
    </row>
    <row r="929" customFormat="false" ht="15" hidden="false" customHeight="true" outlineLevel="0" collapsed="false">
      <c r="A929" s="36" t="s">
        <v>172</v>
      </c>
      <c r="B929" s="37" t="s">
        <v>160</v>
      </c>
      <c r="C929" s="37" t="s">
        <v>117</v>
      </c>
      <c r="D929" s="36" t="n">
        <v>2022</v>
      </c>
      <c r="E929" s="36" t="n">
        <v>4</v>
      </c>
      <c r="F929" s="36" t="n">
        <v>6</v>
      </c>
      <c r="G929" s="36" t="n">
        <v>16</v>
      </c>
      <c r="H929" s="36" t="n">
        <v>39</v>
      </c>
    </row>
    <row r="930" customFormat="false" ht="15" hidden="false" customHeight="true" outlineLevel="0" collapsed="false">
      <c r="A930" s="36" t="s">
        <v>172</v>
      </c>
      <c r="B930" s="37" t="s">
        <v>160</v>
      </c>
      <c r="C930" s="37" t="s">
        <v>117</v>
      </c>
      <c r="D930" s="36" t="n">
        <v>2023</v>
      </c>
      <c r="E930" s="36" t="n">
        <v>6</v>
      </c>
      <c r="F930" s="36" t="n">
        <v>6</v>
      </c>
      <c r="G930" s="36" t="n">
        <v>17</v>
      </c>
      <c r="H930" s="36" t="n">
        <v>42</v>
      </c>
    </row>
    <row r="931" customFormat="false" ht="15" hidden="false" customHeight="true" outlineLevel="0" collapsed="false">
      <c r="A931" s="36" t="s">
        <v>172</v>
      </c>
      <c r="B931" s="37" t="s">
        <v>160</v>
      </c>
      <c r="C931" s="37" t="s">
        <v>117</v>
      </c>
      <c r="D931" s="36" t="n">
        <v>2024</v>
      </c>
      <c r="E931" s="36" t="n">
        <v>6</v>
      </c>
      <c r="F931" s="36" t="n">
        <v>6</v>
      </c>
      <c r="G931" s="36" t="n">
        <v>17</v>
      </c>
      <c r="H931" s="36" t="n">
        <v>43</v>
      </c>
    </row>
    <row r="932" customFormat="false" ht="15" hidden="false" customHeight="true" outlineLevel="0" collapsed="false">
      <c r="A932" s="36" t="s">
        <v>172</v>
      </c>
      <c r="B932" s="37" t="s">
        <v>160</v>
      </c>
      <c r="C932" s="37" t="s">
        <v>117</v>
      </c>
      <c r="D932" s="36" t="n">
        <v>2025</v>
      </c>
      <c r="E932" s="36" t="n">
        <v>5</v>
      </c>
      <c r="F932" s="36" t="n">
        <v>6</v>
      </c>
      <c r="G932" s="36" t="n">
        <v>16</v>
      </c>
      <c r="H932" s="36" t="n">
        <v>44</v>
      </c>
    </row>
    <row r="933" customFormat="false" ht="15" hidden="false" customHeight="true" outlineLevel="0" collapsed="false">
      <c r="A933" s="36" t="s">
        <v>173</v>
      </c>
      <c r="B933" s="37" t="s">
        <v>160</v>
      </c>
      <c r="C933" s="37" t="s">
        <v>174</v>
      </c>
      <c r="D933" s="36" t="n">
        <v>2010</v>
      </c>
      <c r="E933" s="36" t="n">
        <v>2</v>
      </c>
      <c r="F933" s="36" t="n">
        <v>0</v>
      </c>
      <c r="G933" s="36" t="n">
        <v>1</v>
      </c>
      <c r="H933" s="36" t="n">
        <v>4</v>
      </c>
    </row>
    <row r="934" customFormat="false" ht="15" hidden="false" customHeight="true" outlineLevel="0" collapsed="false">
      <c r="A934" s="36" t="s">
        <v>173</v>
      </c>
      <c r="B934" s="37" t="s">
        <v>160</v>
      </c>
      <c r="C934" s="37" t="s">
        <v>174</v>
      </c>
      <c r="D934" s="36" t="n">
        <v>2011</v>
      </c>
      <c r="E934" s="36" t="n">
        <v>2</v>
      </c>
      <c r="F934" s="36" t="n">
        <v>0</v>
      </c>
      <c r="G934" s="36" t="n">
        <v>1</v>
      </c>
      <c r="H934" s="36" t="n">
        <v>4</v>
      </c>
    </row>
    <row r="935" customFormat="false" ht="15" hidden="false" customHeight="true" outlineLevel="0" collapsed="false">
      <c r="A935" s="36" t="s">
        <v>173</v>
      </c>
      <c r="B935" s="37" t="s">
        <v>160</v>
      </c>
      <c r="C935" s="37" t="s">
        <v>174</v>
      </c>
      <c r="D935" s="36" t="n">
        <v>2012</v>
      </c>
      <c r="E935" s="36" t="n">
        <v>2</v>
      </c>
      <c r="F935" s="36" t="n">
        <v>0</v>
      </c>
      <c r="G935" s="36" t="n">
        <v>1</v>
      </c>
      <c r="H935" s="36" t="n">
        <v>4</v>
      </c>
    </row>
    <row r="936" customFormat="false" ht="15" hidden="false" customHeight="true" outlineLevel="0" collapsed="false">
      <c r="A936" s="36" t="s">
        <v>173</v>
      </c>
      <c r="B936" s="37" t="s">
        <v>160</v>
      </c>
      <c r="C936" s="37" t="s">
        <v>174</v>
      </c>
      <c r="D936" s="36" t="n">
        <v>2013</v>
      </c>
      <c r="E936" s="36" t="n">
        <v>2</v>
      </c>
      <c r="F936" s="36" t="n">
        <v>0</v>
      </c>
      <c r="G936" s="36" t="n">
        <v>1</v>
      </c>
      <c r="H936" s="36" t="n">
        <v>6</v>
      </c>
    </row>
    <row r="937" customFormat="false" ht="15" hidden="false" customHeight="true" outlineLevel="0" collapsed="false">
      <c r="A937" s="36" t="s">
        <v>173</v>
      </c>
      <c r="B937" s="37" t="s">
        <v>160</v>
      </c>
      <c r="C937" s="37" t="s">
        <v>174</v>
      </c>
      <c r="D937" s="36" t="n">
        <v>2014</v>
      </c>
      <c r="E937" s="36" t="n">
        <v>2</v>
      </c>
      <c r="F937" s="36" t="n">
        <v>0</v>
      </c>
      <c r="G937" s="36" t="n">
        <v>1</v>
      </c>
      <c r="H937" s="36" t="n">
        <v>5</v>
      </c>
    </row>
    <row r="938" customFormat="false" ht="15" hidden="false" customHeight="true" outlineLevel="0" collapsed="false">
      <c r="A938" s="36" t="s">
        <v>173</v>
      </c>
      <c r="B938" s="37" t="s">
        <v>160</v>
      </c>
      <c r="C938" s="37" t="s">
        <v>174</v>
      </c>
      <c r="D938" s="36" t="n">
        <v>2015</v>
      </c>
      <c r="E938" s="36" t="n">
        <v>2</v>
      </c>
      <c r="F938" s="36" t="n">
        <v>0</v>
      </c>
      <c r="G938" s="36" t="n">
        <v>1</v>
      </c>
      <c r="H938" s="36" t="n">
        <v>6</v>
      </c>
    </row>
    <row r="939" customFormat="false" ht="15" hidden="false" customHeight="true" outlineLevel="0" collapsed="false">
      <c r="A939" s="36" t="s">
        <v>173</v>
      </c>
      <c r="B939" s="37" t="s">
        <v>160</v>
      </c>
      <c r="C939" s="37" t="s">
        <v>174</v>
      </c>
      <c r="D939" s="36" t="n">
        <v>2016</v>
      </c>
      <c r="E939" s="36" t="n">
        <v>2</v>
      </c>
      <c r="F939" s="36" t="n">
        <v>0</v>
      </c>
      <c r="G939" s="36" t="n">
        <v>1</v>
      </c>
      <c r="H939" s="36" t="n">
        <v>6</v>
      </c>
    </row>
    <row r="940" customFormat="false" ht="15" hidden="false" customHeight="true" outlineLevel="0" collapsed="false">
      <c r="A940" s="36" t="s">
        <v>173</v>
      </c>
      <c r="B940" s="37" t="s">
        <v>160</v>
      </c>
      <c r="C940" s="37" t="s">
        <v>174</v>
      </c>
      <c r="D940" s="36" t="n">
        <v>2017</v>
      </c>
      <c r="E940" s="36" t="n">
        <v>2</v>
      </c>
      <c r="F940" s="36" t="n">
        <v>0</v>
      </c>
      <c r="G940" s="36" t="n">
        <v>1</v>
      </c>
      <c r="H940" s="36" t="n">
        <v>7</v>
      </c>
    </row>
    <row r="941" customFormat="false" ht="15" hidden="false" customHeight="true" outlineLevel="0" collapsed="false">
      <c r="A941" s="36" t="s">
        <v>173</v>
      </c>
      <c r="B941" s="37" t="s">
        <v>160</v>
      </c>
      <c r="C941" s="37" t="s">
        <v>174</v>
      </c>
      <c r="D941" s="36" t="n">
        <v>2018</v>
      </c>
      <c r="E941" s="36" t="n">
        <v>2</v>
      </c>
      <c r="F941" s="36" t="n">
        <v>1</v>
      </c>
      <c r="G941" s="36" t="n">
        <v>2</v>
      </c>
      <c r="H941" s="36" t="n">
        <v>8</v>
      </c>
    </row>
    <row r="942" customFormat="false" ht="15" hidden="false" customHeight="true" outlineLevel="0" collapsed="false">
      <c r="A942" s="36" t="s">
        <v>173</v>
      </c>
      <c r="B942" s="37" t="s">
        <v>160</v>
      </c>
      <c r="C942" s="37" t="s">
        <v>174</v>
      </c>
      <c r="D942" s="36" t="n">
        <v>2019</v>
      </c>
      <c r="E942" s="36" t="n">
        <v>1</v>
      </c>
      <c r="F942" s="36" t="n">
        <v>1</v>
      </c>
      <c r="G942" s="36" t="n">
        <v>2</v>
      </c>
      <c r="H942" s="36" t="n">
        <v>8</v>
      </c>
    </row>
    <row r="943" customFormat="false" ht="15" hidden="false" customHeight="true" outlineLevel="0" collapsed="false">
      <c r="A943" s="36" t="s">
        <v>173</v>
      </c>
      <c r="B943" s="37" t="s">
        <v>160</v>
      </c>
      <c r="C943" s="37" t="s">
        <v>174</v>
      </c>
      <c r="D943" s="36" t="n">
        <v>2020</v>
      </c>
      <c r="E943" s="36" t="n">
        <v>1</v>
      </c>
      <c r="F943" s="36" t="n">
        <v>1</v>
      </c>
      <c r="G943" s="36" t="n">
        <v>2</v>
      </c>
      <c r="H943" s="36" t="n">
        <v>8</v>
      </c>
    </row>
    <row r="944" customFormat="false" ht="15" hidden="false" customHeight="true" outlineLevel="0" collapsed="false">
      <c r="A944" s="36" t="s">
        <v>173</v>
      </c>
      <c r="B944" s="37" t="s">
        <v>160</v>
      </c>
      <c r="C944" s="37" t="s">
        <v>174</v>
      </c>
      <c r="D944" s="36" t="n">
        <v>2021</v>
      </c>
      <c r="E944" s="36" t="n">
        <v>1</v>
      </c>
      <c r="F944" s="36" t="n">
        <v>1</v>
      </c>
      <c r="G944" s="36" t="n">
        <v>2</v>
      </c>
      <c r="H944" s="36" t="n">
        <v>7</v>
      </c>
    </row>
    <row r="945" customFormat="false" ht="15" hidden="false" customHeight="true" outlineLevel="0" collapsed="false">
      <c r="A945" s="36" t="s">
        <v>173</v>
      </c>
      <c r="B945" s="37" t="s">
        <v>160</v>
      </c>
      <c r="C945" s="37" t="s">
        <v>174</v>
      </c>
      <c r="D945" s="36" t="n">
        <v>2022</v>
      </c>
      <c r="E945" s="36" t="n">
        <v>1</v>
      </c>
      <c r="F945" s="36" t="n">
        <v>1</v>
      </c>
      <c r="G945" s="36" t="n">
        <v>2</v>
      </c>
      <c r="H945" s="36" t="n">
        <v>8</v>
      </c>
    </row>
    <row r="946" customFormat="false" ht="15" hidden="false" customHeight="true" outlineLevel="0" collapsed="false">
      <c r="A946" s="36" t="s">
        <v>173</v>
      </c>
      <c r="B946" s="37" t="s">
        <v>160</v>
      </c>
      <c r="C946" s="37" t="s">
        <v>174</v>
      </c>
      <c r="D946" s="36" t="n">
        <v>2023</v>
      </c>
      <c r="E946" s="36" t="n">
        <v>1</v>
      </c>
      <c r="F946" s="36" t="n">
        <v>1</v>
      </c>
      <c r="G946" s="36" t="n">
        <v>2</v>
      </c>
      <c r="H946" s="36" t="n">
        <v>8</v>
      </c>
    </row>
    <row r="947" customFormat="false" ht="15" hidden="false" customHeight="true" outlineLevel="0" collapsed="false">
      <c r="A947" s="36" t="s">
        <v>173</v>
      </c>
      <c r="B947" s="37" t="s">
        <v>160</v>
      </c>
      <c r="C947" s="37" t="s">
        <v>174</v>
      </c>
      <c r="D947" s="36" t="n">
        <v>2024</v>
      </c>
      <c r="E947" s="36" t="n">
        <v>1</v>
      </c>
      <c r="F947" s="36" t="n">
        <v>1</v>
      </c>
      <c r="G947" s="36" t="n">
        <v>2</v>
      </c>
      <c r="H947" s="36" t="n">
        <v>6</v>
      </c>
    </row>
    <row r="948" customFormat="false" ht="15" hidden="false" customHeight="true" outlineLevel="0" collapsed="false">
      <c r="A948" s="36" t="s">
        <v>173</v>
      </c>
      <c r="B948" s="37" t="s">
        <v>160</v>
      </c>
      <c r="C948" s="37" t="s">
        <v>174</v>
      </c>
      <c r="D948" s="36" t="n">
        <v>2025</v>
      </c>
      <c r="E948" s="36" t="n">
        <v>1</v>
      </c>
      <c r="F948" s="36" t="n">
        <v>1</v>
      </c>
      <c r="G948" s="36" t="n">
        <v>2</v>
      </c>
      <c r="H948" s="36" t="n">
        <v>5</v>
      </c>
    </row>
    <row r="949" customFormat="false" ht="15" hidden="false" customHeight="true" outlineLevel="0" collapsed="false">
      <c r="A949" s="36" t="s">
        <v>175</v>
      </c>
      <c r="B949" s="37" t="s">
        <v>160</v>
      </c>
      <c r="C949" s="37" t="s">
        <v>176</v>
      </c>
      <c r="D949" s="36" t="n">
        <v>2010</v>
      </c>
      <c r="E949" s="36" t="n">
        <v>1</v>
      </c>
      <c r="F949" s="36" t="n">
        <v>0</v>
      </c>
      <c r="G949" s="36" t="n">
        <v>1</v>
      </c>
      <c r="H949" s="36" t="n">
        <v>1</v>
      </c>
    </row>
    <row r="950" customFormat="false" ht="15" hidden="false" customHeight="true" outlineLevel="0" collapsed="false">
      <c r="A950" s="36" t="s">
        <v>175</v>
      </c>
      <c r="B950" s="37" t="s">
        <v>160</v>
      </c>
      <c r="C950" s="37" t="s">
        <v>176</v>
      </c>
      <c r="D950" s="36" t="n">
        <v>2011</v>
      </c>
      <c r="E950" s="36" t="n">
        <v>1</v>
      </c>
      <c r="F950" s="36" t="n">
        <v>0</v>
      </c>
      <c r="G950" s="36" t="n">
        <v>1</v>
      </c>
      <c r="H950" s="36" t="n">
        <v>1</v>
      </c>
    </row>
    <row r="951" customFormat="false" ht="15" hidden="false" customHeight="true" outlineLevel="0" collapsed="false">
      <c r="A951" s="36" t="s">
        <v>175</v>
      </c>
      <c r="B951" s="37" t="s">
        <v>160</v>
      </c>
      <c r="C951" s="37" t="s">
        <v>176</v>
      </c>
      <c r="D951" s="36" t="n">
        <v>2012</v>
      </c>
      <c r="E951" s="36" t="n">
        <v>1</v>
      </c>
      <c r="F951" s="36" t="n">
        <v>0</v>
      </c>
      <c r="G951" s="36" t="n">
        <v>1</v>
      </c>
      <c r="H951" s="36" t="n">
        <v>1</v>
      </c>
    </row>
    <row r="952" customFormat="false" ht="15" hidden="false" customHeight="true" outlineLevel="0" collapsed="false">
      <c r="A952" s="36" t="s">
        <v>175</v>
      </c>
      <c r="B952" s="37" t="s">
        <v>160</v>
      </c>
      <c r="C952" s="37" t="s">
        <v>176</v>
      </c>
      <c r="D952" s="36" t="n">
        <v>2013</v>
      </c>
      <c r="E952" s="36" t="n">
        <v>1</v>
      </c>
      <c r="F952" s="36" t="n">
        <v>0</v>
      </c>
      <c r="G952" s="36" t="n">
        <v>1</v>
      </c>
      <c r="H952" s="36" t="n">
        <v>1</v>
      </c>
    </row>
    <row r="953" customFormat="false" ht="15" hidden="false" customHeight="true" outlineLevel="0" collapsed="false">
      <c r="A953" s="36" t="s">
        <v>175</v>
      </c>
      <c r="B953" s="37" t="s">
        <v>160</v>
      </c>
      <c r="C953" s="37" t="s">
        <v>176</v>
      </c>
      <c r="D953" s="36" t="n">
        <v>2014</v>
      </c>
      <c r="E953" s="36" t="n">
        <v>1</v>
      </c>
      <c r="F953" s="36" t="n">
        <v>0</v>
      </c>
      <c r="G953" s="36" t="n">
        <v>1</v>
      </c>
      <c r="H953" s="36" t="n">
        <v>1</v>
      </c>
    </row>
    <row r="954" customFormat="false" ht="15" hidden="false" customHeight="true" outlineLevel="0" collapsed="false">
      <c r="A954" s="36" t="s">
        <v>175</v>
      </c>
      <c r="B954" s="37" t="s">
        <v>160</v>
      </c>
      <c r="C954" s="37" t="s">
        <v>176</v>
      </c>
      <c r="D954" s="36" t="n">
        <v>2015</v>
      </c>
      <c r="E954" s="36" t="n">
        <v>1</v>
      </c>
      <c r="F954" s="36" t="n">
        <v>0</v>
      </c>
      <c r="G954" s="36" t="n">
        <v>1</v>
      </c>
      <c r="H954" s="36" t="n">
        <v>1</v>
      </c>
    </row>
    <row r="955" customFormat="false" ht="15" hidden="false" customHeight="true" outlineLevel="0" collapsed="false">
      <c r="A955" s="36" t="s">
        <v>175</v>
      </c>
      <c r="B955" s="37" t="s">
        <v>160</v>
      </c>
      <c r="C955" s="37" t="s">
        <v>176</v>
      </c>
      <c r="D955" s="36" t="n">
        <v>2016</v>
      </c>
      <c r="E955" s="36" t="n">
        <v>1</v>
      </c>
      <c r="F955" s="36" t="n">
        <v>0</v>
      </c>
      <c r="G955" s="36" t="n">
        <v>1</v>
      </c>
      <c r="H955" s="36" t="n">
        <v>1</v>
      </c>
    </row>
    <row r="956" customFormat="false" ht="15" hidden="false" customHeight="true" outlineLevel="0" collapsed="false">
      <c r="A956" s="36" t="s">
        <v>175</v>
      </c>
      <c r="B956" s="37" t="s">
        <v>160</v>
      </c>
      <c r="C956" s="37" t="s">
        <v>176</v>
      </c>
      <c r="D956" s="36" t="n">
        <v>2017</v>
      </c>
      <c r="E956" s="36" t="n">
        <v>1</v>
      </c>
      <c r="F956" s="36" t="n">
        <v>0</v>
      </c>
      <c r="G956" s="36" t="n">
        <v>1</v>
      </c>
      <c r="H956" s="36" t="n">
        <v>1</v>
      </c>
    </row>
    <row r="957" customFormat="false" ht="15" hidden="false" customHeight="true" outlineLevel="0" collapsed="false">
      <c r="A957" s="36" t="s">
        <v>175</v>
      </c>
      <c r="B957" s="37" t="s">
        <v>160</v>
      </c>
      <c r="C957" s="37" t="s">
        <v>176</v>
      </c>
      <c r="D957" s="36" t="n">
        <v>2018</v>
      </c>
      <c r="E957" s="36" t="n">
        <v>1</v>
      </c>
      <c r="F957" s="36" t="n">
        <v>0</v>
      </c>
      <c r="G957" s="36" t="n">
        <v>1</v>
      </c>
      <c r="H957" s="36" t="n">
        <v>1</v>
      </c>
    </row>
    <row r="958" customFormat="false" ht="15" hidden="false" customHeight="true" outlineLevel="0" collapsed="false">
      <c r="A958" s="36" t="s">
        <v>175</v>
      </c>
      <c r="B958" s="37" t="s">
        <v>160</v>
      </c>
      <c r="C958" s="37" t="s">
        <v>176</v>
      </c>
      <c r="D958" s="36" t="n">
        <v>2019</v>
      </c>
      <c r="E958" s="36" t="n">
        <v>1</v>
      </c>
      <c r="F958" s="36" t="n">
        <v>0</v>
      </c>
      <c r="G958" s="36" t="n">
        <v>1</v>
      </c>
      <c r="H958" s="36" t="n">
        <v>1</v>
      </c>
    </row>
    <row r="959" customFormat="false" ht="15" hidden="false" customHeight="true" outlineLevel="0" collapsed="false">
      <c r="A959" s="36" t="s">
        <v>175</v>
      </c>
      <c r="B959" s="37" t="s">
        <v>160</v>
      </c>
      <c r="C959" s="37" t="s">
        <v>176</v>
      </c>
      <c r="D959" s="36" t="n">
        <v>2020</v>
      </c>
      <c r="E959" s="36" t="n">
        <v>1</v>
      </c>
      <c r="F959" s="36" t="n">
        <v>0</v>
      </c>
      <c r="G959" s="36" t="n">
        <v>1</v>
      </c>
      <c r="H959" s="36" t="n">
        <v>1</v>
      </c>
    </row>
    <row r="960" customFormat="false" ht="15" hidden="false" customHeight="true" outlineLevel="0" collapsed="false">
      <c r="A960" s="36" t="s">
        <v>175</v>
      </c>
      <c r="B960" s="37" t="s">
        <v>160</v>
      </c>
      <c r="C960" s="37" t="s">
        <v>176</v>
      </c>
      <c r="D960" s="36" t="n">
        <v>2021</v>
      </c>
      <c r="E960" s="36" t="n">
        <v>1</v>
      </c>
      <c r="F960" s="36" t="n">
        <v>0</v>
      </c>
      <c r="G960" s="36" t="n">
        <v>1</v>
      </c>
      <c r="H960" s="36" t="n">
        <v>1</v>
      </c>
    </row>
    <row r="961" customFormat="false" ht="15" hidden="false" customHeight="true" outlineLevel="0" collapsed="false">
      <c r="A961" s="36" t="s">
        <v>175</v>
      </c>
      <c r="B961" s="37" t="s">
        <v>160</v>
      </c>
      <c r="C961" s="37" t="s">
        <v>176</v>
      </c>
      <c r="D961" s="36" t="n">
        <v>2022</v>
      </c>
      <c r="E961" s="36" t="n">
        <v>1</v>
      </c>
      <c r="F961" s="36" t="n">
        <v>0</v>
      </c>
      <c r="G961" s="36" t="n">
        <v>1</v>
      </c>
      <c r="H961" s="36" t="n">
        <v>1</v>
      </c>
    </row>
    <row r="962" customFormat="false" ht="15" hidden="false" customHeight="true" outlineLevel="0" collapsed="false">
      <c r="A962" s="36" t="s">
        <v>175</v>
      </c>
      <c r="B962" s="37" t="s">
        <v>160</v>
      </c>
      <c r="C962" s="37" t="s">
        <v>176</v>
      </c>
      <c r="D962" s="36" t="n">
        <v>2023</v>
      </c>
      <c r="E962" s="36" t="n">
        <v>1</v>
      </c>
      <c r="F962" s="36" t="n">
        <v>0</v>
      </c>
      <c r="G962" s="36" t="n">
        <v>1</v>
      </c>
      <c r="H962" s="36" t="n">
        <v>1</v>
      </c>
    </row>
    <row r="963" customFormat="false" ht="15" hidden="false" customHeight="true" outlineLevel="0" collapsed="false">
      <c r="A963" s="36" t="s">
        <v>175</v>
      </c>
      <c r="B963" s="37" t="s">
        <v>160</v>
      </c>
      <c r="C963" s="37" t="s">
        <v>176</v>
      </c>
      <c r="D963" s="36" t="n">
        <v>2024</v>
      </c>
      <c r="E963" s="36" t="n">
        <v>1</v>
      </c>
      <c r="F963" s="36" t="n">
        <v>0</v>
      </c>
      <c r="G963" s="36" t="n">
        <v>1</v>
      </c>
      <c r="H963" s="36" t="n">
        <v>1</v>
      </c>
    </row>
    <row r="964" customFormat="false" ht="15" hidden="false" customHeight="true" outlineLevel="0" collapsed="false">
      <c r="A964" s="36" t="s">
        <v>175</v>
      </c>
      <c r="B964" s="37" t="s">
        <v>160</v>
      </c>
      <c r="C964" s="37" t="s">
        <v>176</v>
      </c>
      <c r="D964" s="36" t="n">
        <v>2025</v>
      </c>
      <c r="E964" s="36" t="n">
        <v>1</v>
      </c>
      <c r="F964" s="36" t="n">
        <v>0</v>
      </c>
      <c r="G964" s="36" t="n">
        <v>1</v>
      </c>
      <c r="H964" s="36" t="n">
        <v>1</v>
      </c>
    </row>
    <row r="965" customFormat="false" ht="15" hidden="false" customHeight="true" outlineLevel="0" collapsed="false">
      <c r="A965" s="36" t="s">
        <v>177</v>
      </c>
      <c r="B965" s="37" t="s">
        <v>178</v>
      </c>
      <c r="C965" s="37" t="s">
        <v>119</v>
      </c>
      <c r="D965" s="36" t="n">
        <v>2010</v>
      </c>
      <c r="E965" s="36" t="n">
        <v>4</v>
      </c>
      <c r="F965" s="36" t="n">
        <v>3</v>
      </c>
      <c r="G965" s="36" t="n">
        <v>9</v>
      </c>
      <c r="H965" s="36" t="n">
        <v>19</v>
      </c>
    </row>
    <row r="966" customFormat="false" ht="15" hidden="false" customHeight="true" outlineLevel="0" collapsed="false">
      <c r="A966" s="36" t="s">
        <v>177</v>
      </c>
      <c r="B966" s="37" t="s">
        <v>178</v>
      </c>
      <c r="C966" s="37" t="s">
        <v>119</v>
      </c>
      <c r="D966" s="36" t="n">
        <v>2011</v>
      </c>
      <c r="E966" s="36" t="n">
        <v>5</v>
      </c>
      <c r="F966" s="36" t="n">
        <v>3</v>
      </c>
      <c r="G966" s="36" t="n">
        <v>12</v>
      </c>
      <c r="H966" s="36" t="n">
        <v>24</v>
      </c>
    </row>
    <row r="967" customFormat="false" ht="15" hidden="false" customHeight="true" outlineLevel="0" collapsed="false">
      <c r="A967" s="36" t="s">
        <v>177</v>
      </c>
      <c r="B967" s="37" t="s">
        <v>178</v>
      </c>
      <c r="C967" s="37" t="s">
        <v>119</v>
      </c>
      <c r="D967" s="36" t="n">
        <v>2012</v>
      </c>
      <c r="E967" s="36" t="n">
        <v>5</v>
      </c>
      <c r="F967" s="36" t="n">
        <v>3</v>
      </c>
      <c r="G967" s="36" t="n">
        <v>15</v>
      </c>
      <c r="H967" s="36" t="n">
        <v>28</v>
      </c>
    </row>
    <row r="968" customFormat="false" ht="15" hidden="false" customHeight="true" outlineLevel="0" collapsed="false">
      <c r="A968" s="36" t="s">
        <v>177</v>
      </c>
      <c r="B968" s="37" t="s">
        <v>178</v>
      </c>
      <c r="C968" s="37" t="s">
        <v>119</v>
      </c>
      <c r="D968" s="36" t="n">
        <v>2013</v>
      </c>
      <c r="E968" s="36" t="n">
        <v>5</v>
      </c>
      <c r="F968" s="36" t="n">
        <v>3</v>
      </c>
      <c r="G968" s="36" t="n">
        <v>15</v>
      </c>
      <c r="H968" s="36" t="n">
        <v>29</v>
      </c>
    </row>
    <row r="969" customFormat="false" ht="15" hidden="false" customHeight="true" outlineLevel="0" collapsed="false">
      <c r="A969" s="36" t="s">
        <v>177</v>
      </c>
      <c r="B969" s="37" t="s">
        <v>178</v>
      </c>
      <c r="C969" s="37" t="s">
        <v>119</v>
      </c>
      <c r="D969" s="36" t="n">
        <v>2014</v>
      </c>
      <c r="E969" s="36" t="n">
        <v>5</v>
      </c>
      <c r="F969" s="36" t="n">
        <v>3</v>
      </c>
      <c r="G969" s="36" t="n">
        <v>15</v>
      </c>
      <c r="H969" s="36" t="n">
        <v>32</v>
      </c>
    </row>
    <row r="970" customFormat="false" ht="15" hidden="false" customHeight="true" outlineLevel="0" collapsed="false">
      <c r="A970" s="36" t="s">
        <v>177</v>
      </c>
      <c r="B970" s="37" t="s">
        <v>178</v>
      </c>
      <c r="C970" s="37" t="s">
        <v>119</v>
      </c>
      <c r="D970" s="36" t="n">
        <v>2015</v>
      </c>
      <c r="E970" s="36" t="n">
        <v>5</v>
      </c>
      <c r="F970" s="36" t="n">
        <v>3</v>
      </c>
      <c r="G970" s="36" t="n">
        <v>14</v>
      </c>
      <c r="H970" s="36" t="n">
        <v>34</v>
      </c>
    </row>
    <row r="971" customFormat="false" ht="15" hidden="false" customHeight="true" outlineLevel="0" collapsed="false">
      <c r="A971" s="36" t="s">
        <v>177</v>
      </c>
      <c r="B971" s="37" t="s">
        <v>178</v>
      </c>
      <c r="C971" s="37" t="s">
        <v>119</v>
      </c>
      <c r="D971" s="36" t="n">
        <v>2016</v>
      </c>
      <c r="E971" s="36" t="n">
        <v>5</v>
      </c>
      <c r="F971" s="36" t="n">
        <v>3</v>
      </c>
      <c r="G971" s="36" t="n">
        <v>14</v>
      </c>
      <c r="H971" s="36" t="n">
        <v>34</v>
      </c>
    </row>
    <row r="972" customFormat="false" ht="15" hidden="false" customHeight="true" outlineLevel="0" collapsed="false">
      <c r="A972" s="36" t="s">
        <v>177</v>
      </c>
      <c r="B972" s="37" t="s">
        <v>178</v>
      </c>
      <c r="C972" s="37" t="s">
        <v>119</v>
      </c>
      <c r="D972" s="36" t="n">
        <v>2017</v>
      </c>
      <c r="E972" s="36" t="n">
        <v>5</v>
      </c>
      <c r="F972" s="36" t="n">
        <v>3</v>
      </c>
      <c r="G972" s="36" t="n">
        <v>14</v>
      </c>
      <c r="H972" s="36" t="n">
        <v>34</v>
      </c>
    </row>
    <row r="973" customFormat="false" ht="15" hidden="false" customHeight="true" outlineLevel="0" collapsed="false">
      <c r="A973" s="36" t="s">
        <v>177</v>
      </c>
      <c r="B973" s="37" t="s">
        <v>178</v>
      </c>
      <c r="C973" s="37" t="s">
        <v>119</v>
      </c>
      <c r="D973" s="36" t="n">
        <v>2018</v>
      </c>
      <c r="E973" s="36" t="n">
        <v>5</v>
      </c>
      <c r="F973" s="36" t="n">
        <v>3</v>
      </c>
      <c r="G973" s="36" t="n">
        <v>17</v>
      </c>
      <c r="H973" s="36" t="n">
        <v>38</v>
      </c>
    </row>
    <row r="974" customFormat="false" ht="15" hidden="false" customHeight="true" outlineLevel="0" collapsed="false">
      <c r="A974" s="36" t="s">
        <v>177</v>
      </c>
      <c r="B974" s="37" t="s">
        <v>178</v>
      </c>
      <c r="C974" s="37" t="s">
        <v>119</v>
      </c>
      <c r="D974" s="36" t="n">
        <v>2019</v>
      </c>
      <c r="E974" s="36" t="n">
        <v>4</v>
      </c>
      <c r="F974" s="36" t="n">
        <v>3</v>
      </c>
      <c r="G974" s="36" t="n">
        <v>15</v>
      </c>
      <c r="H974" s="36" t="n">
        <v>38</v>
      </c>
    </row>
    <row r="975" customFormat="false" ht="15" hidden="false" customHeight="true" outlineLevel="0" collapsed="false">
      <c r="A975" s="36" t="s">
        <v>177</v>
      </c>
      <c r="B975" s="37" t="s">
        <v>178</v>
      </c>
      <c r="C975" s="37" t="s">
        <v>119</v>
      </c>
      <c r="D975" s="36" t="n">
        <v>2020</v>
      </c>
      <c r="E975" s="36" t="n">
        <v>4</v>
      </c>
      <c r="F975" s="36" t="n">
        <v>3</v>
      </c>
      <c r="G975" s="36" t="n">
        <v>18</v>
      </c>
      <c r="H975" s="36" t="n">
        <v>38</v>
      </c>
    </row>
    <row r="976" customFormat="false" ht="15" hidden="false" customHeight="true" outlineLevel="0" collapsed="false">
      <c r="A976" s="36" t="s">
        <v>177</v>
      </c>
      <c r="B976" s="37" t="s">
        <v>178</v>
      </c>
      <c r="C976" s="37" t="s">
        <v>119</v>
      </c>
      <c r="D976" s="36" t="n">
        <v>2021</v>
      </c>
      <c r="E976" s="36" t="n">
        <v>5</v>
      </c>
      <c r="F976" s="36" t="n">
        <v>3</v>
      </c>
      <c r="G976" s="36" t="n">
        <v>18</v>
      </c>
      <c r="H976" s="36" t="n">
        <v>40</v>
      </c>
    </row>
    <row r="977" customFormat="false" ht="15" hidden="false" customHeight="true" outlineLevel="0" collapsed="false">
      <c r="A977" s="36" t="s">
        <v>177</v>
      </c>
      <c r="B977" s="37" t="s">
        <v>178</v>
      </c>
      <c r="C977" s="37" t="s">
        <v>119</v>
      </c>
      <c r="D977" s="36" t="n">
        <v>2022</v>
      </c>
      <c r="E977" s="36" t="n">
        <v>5</v>
      </c>
      <c r="F977" s="36" t="n">
        <v>3</v>
      </c>
      <c r="G977" s="36" t="n">
        <v>18</v>
      </c>
      <c r="H977" s="36" t="n">
        <v>40</v>
      </c>
    </row>
    <row r="978" customFormat="false" ht="15" hidden="false" customHeight="true" outlineLevel="0" collapsed="false">
      <c r="A978" s="36" t="s">
        <v>177</v>
      </c>
      <c r="B978" s="37" t="s">
        <v>178</v>
      </c>
      <c r="C978" s="37" t="s">
        <v>119</v>
      </c>
      <c r="D978" s="36" t="n">
        <v>2023</v>
      </c>
      <c r="E978" s="36" t="n">
        <v>5</v>
      </c>
      <c r="F978" s="36" t="n">
        <v>3</v>
      </c>
      <c r="G978" s="36" t="n">
        <v>18</v>
      </c>
      <c r="H978" s="36" t="n">
        <v>40</v>
      </c>
    </row>
    <row r="979" customFormat="false" ht="15" hidden="false" customHeight="true" outlineLevel="0" collapsed="false">
      <c r="A979" s="36" t="s">
        <v>177</v>
      </c>
      <c r="B979" s="37" t="s">
        <v>178</v>
      </c>
      <c r="C979" s="37" t="s">
        <v>119</v>
      </c>
      <c r="D979" s="36" t="n">
        <v>2024</v>
      </c>
      <c r="E979" s="36" t="n">
        <v>5</v>
      </c>
      <c r="F979" s="36" t="n">
        <v>3</v>
      </c>
      <c r="G979" s="36" t="n">
        <v>18</v>
      </c>
      <c r="H979" s="36" t="n">
        <v>40</v>
      </c>
    </row>
    <row r="980" customFormat="false" ht="15" hidden="false" customHeight="true" outlineLevel="0" collapsed="false">
      <c r="A980" s="36" t="s">
        <v>177</v>
      </c>
      <c r="B980" s="37" t="s">
        <v>178</v>
      </c>
      <c r="C980" s="37" t="s">
        <v>119</v>
      </c>
      <c r="D980" s="36" t="n">
        <v>2025</v>
      </c>
      <c r="E980" s="36" t="n">
        <v>5</v>
      </c>
      <c r="F980" s="36" t="n">
        <v>3</v>
      </c>
      <c r="G980" s="36" t="n">
        <v>20</v>
      </c>
      <c r="H980" s="36" t="n">
        <v>42</v>
      </c>
    </row>
    <row r="981" customFormat="false" ht="15" hidden="false" customHeight="true" outlineLevel="0" collapsed="false">
      <c r="A981" s="36" t="s">
        <v>179</v>
      </c>
      <c r="B981" s="37" t="s">
        <v>178</v>
      </c>
      <c r="C981" s="37" t="s">
        <v>117</v>
      </c>
      <c r="D981" s="36" t="n">
        <v>2010</v>
      </c>
      <c r="E981" s="36" t="n">
        <v>7</v>
      </c>
      <c r="F981" s="36" t="n">
        <v>5</v>
      </c>
      <c r="G981" s="36" t="n">
        <v>18</v>
      </c>
      <c r="H981" s="36" t="n">
        <v>29</v>
      </c>
    </row>
    <row r="982" customFormat="false" ht="15" hidden="false" customHeight="true" outlineLevel="0" collapsed="false">
      <c r="A982" s="36" t="s">
        <v>179</v>
      </c>
      <c r="B982" s="37" t="s">
        <v>178</v>
      </c>
      <c r="C982" s="37" t="s">
        <v>117</v>
      </c>
      <c r="D982" s="36" t="n">
        <v>2011</v>
      </c>
      <c r="E982" s="36" t="n">
        <v>8</v>
      </c>
      <c r="F982" s="36" t="n">
        <v>5</v>
      </c>
      <c r="G982" s="36" t="n">
        <v>20</v>
      </c>
      <c r="H982" s="36" t="n">
        <v>40</v>
      </c>
    </row>
    <row r="983" customFormat="false" ht="15" hidden="false" customHeight="true" outlineLevel="0" collapsed="false">
      <c r="A983" s="36" t="s">
        <v>179</v>
      </c>
      <c r="B983" s="37" t="s">
        <v>178</v>
      </c>
      <c r="C983" s="37" t="s">
        <v>117</v>
      </c>
      <c r="D983" s="36" t="n">
        <v>2012</v>
      </c>
      <c r="E983" s="36" t="n">
        <v>8</v>
      </c>
      <c r="F983" s="36" t="n">
        <v>5</v>
      </c>
      <c r="G983" s="36" t="n">
        <v>22</v>
      </c>
      <c r="H983" s="36" t="n">
        <v>47</v>
      </c>
    </row>
    <row r="984" customFormat="false" ht="15" hidden="false" customHeight="true" outlineLevel="0" collapsed="false">
      <c r="A984" s="36" t="s">
        <v>179</v>
      </c>
      <c r="B984" s="37" t="s">
        <v>178</v>
      </c>
      <c r="C984" s="37" t="s">
        <v>117</v>
      </c>
      <c r="D984" s="36" t="n">
        <v>2013</v>
      </c>
      <c r="E984" s="36" t="n">
        <v>9</v>
      </c>
      <c r="F984" s="36" t="n">
        <v>5</v>
      </c>
      <c r="G984" s="36" t="n">
        <v>24</v>
      </c>
      <c r="H984" s="36" t="n">
        <v>51</v>
      </c>
    </row>
    <row r="985" customFormat="false" ht="15" hidden="false" customHeight="true" outlineLevel="0" collapsed="false">
      <c r="A985" s="36" t="s">
        <v>179</v>
      </c>
      <c r="B985" s="37" t="s">
        <v>178</v>
      </c>
      <c r="C985" s="37" t="s">
        <v>117</v>
      </c>
      <c r="D985" s="36" t="n">
        <v>2014</v>
      </c>
      <c r="E985" s="36" t="n">
        <v>9</v>
      </c>
      <c r="F985" s="36" t="n">
        <v>5</v>
      </c>
      <c r="G985" s="36" t="n">
        <v>27</v>
      </c>
      <c r="H985" s="36" t="n">
        <v>65</v>
      </c>
    </row>
    <row r="986" customFormat="false" ht="15" hidden="false" customHeight="true" outlineLevel="0" collapsed="false">
      <c r="A986" s="36" t="s">
        <v>179</v>
      </c>
      <c r="B986" s="37" t="s">
        <v>178</v>
      </c>
      <c r="C986" s="37" t="s">
        <v>117</v>
      </c>
      <c r="D986" s="36" t="n">
        <v>2015</v>
      </c>
      <c r="E986" s="36" t="n">
        <v>9</v>
      </c>
      <c r="F986" s="36" t="n">
        <v>6</v>
      </c>
      <c r="G986" s="36" t="n">
        <v>29</v>
      </c>
      <c r="H986" s="36" t="n">
        <v>71</v>
      </c>
    </row>
    <row r="987" customFormat="false" ht="15" hidden="false" customHeight="true" outlineLevel="0" collapsed="false">
      <c r="A987" s="36" t="s">
        <v>179</v>
      </c>
      <c r="B987" s="37" t="s">
        <v>178</v>
      </c>
      <c r="C987" s="37" t="s">
        <v>117</v>
      </c>
      <c r="D987" s="36" t="n">
        <v>2016</v>
      </c>
      <c r="E987" s="36" t="n">
        <v>9</v>
      </c>
      <c r="F987" s="36" t="n">
        <v>5</v>
      </c>
      <c r="G987" s="36" t="n">
        <v>31</v>
      </c>
      <c r="H987" s="36" t="n">
        <v>80</v>
      </c>
    </row>
    <row r="988" customFormat="false" ht="15" hidden="false" customHeight="true" outlineLevel="0" collapsed="false">
      <c r="A988" s="36" t="s">
        <v>179</v>
      </c>
      <c r="B988" s="37" t="s">
        <v>178</v>
      </c>
      <c r="C988" s="37" t="s">
        <v>117</v>
      </c>
      <c r="D988" s="36" t="n">
        <v>2017</v>
      </c>
      <c r="E988" s="36" t="n">
        <v>9</v>
      </c>
      <c r="F988" s="36" t="n">
        <v>5</v>
      </c>
      <c r="G988" s="36" t="n">
        <v>32</v>
      </c>
      <c r="H988" s="36" t="n">
        <v>82</v>
      </c>
    </row>
    <row r="989" customFormat="false" ht="15" hidden="false" customHeight="true" outlineLevel="0" collapsed="false">
      <c r="A989" s="36" t="s">
        <v>179</v>
      </c>
      <c r="B989" s="37" t="s">
        <v>178</v>
      </c>
      <c r="C989" s="37" t="s">
        <v>117</v>
      </c>
      <c r="D989" s="36" t="n">
        <v>2018</v>
      </c>
      <c r="E989" s="36" t="n">
        <v>9</v>
      </c>
      <c r="F989" s="36" t="n">
        <v>5</v>
      </c>
      <c r="G989" s="36" t="n">
        <v>34</v>
      </c>
      <c r="H989" s="36" t="n">
        <v>82</v>
      </c>
    </row>
    <row r="990" customFormat="false" ht="15" hidden="false" customHeight="true" outlineLevel="0" collapsed="false">
      <c r="A990" s="36" t="s">
        <v>179</v>
      </c>
      <c r="B990" s="37" t="s">
        <v>178</v>
      </c>
      <c r="C990" s="37" t="s">
        <v>117</v>
      </c>
      <c r="D990" s="36" t="n">
        <v>2019</v>
      </c>
      <c r="E990" s="36" t="n">
        <v>8</v>
      </c>
      <c r="F990" s="36" t="n">
        <v>5</v>
      </c>
      <c r="G990" s="36" t="n">
        <v>33</v>
      </c>
      <c r="H990" s="36" t="n">
        <v>87</v>
      </c>
    </row>
    <row r="991" customFormat="false" ht="15" hidden="false" customHeight="true" outlineLevel="0" collapsed="false">
      <c r="A991" s="36" t="s">
        <v>179</v>
      </c>
      <c r="B991" s="37" t="s">
        <v>178</v>
      </c>
      <c r="C991" s="37" t="s">
        <v>117</v>
      </c>
      <c r="D991" s="36" t="n">
        <v>2020</v>
      </c>
      <c r="E991" s="36" t="n">
        <v>9</v>
      </c>
      <c r="F991" s="36" t="n">
        <v>4</v>
      </c>
      <c r="G991" s="36" t="n">
        <v>38</v>
      </c>
      <c r="H991" s="36" t="n">
        <v>88</v>
      </c>
    </row>
    <row r="992" customFormat="false" ht="15" hidden="false" customHeight="true" outlineLevel="0" collapsed="false">
      <c r="A992" s="36" t="s">
        <v>179</v>
      </c>
      <c r="B992" s="37" t="s">
        <v>178</v>
      </c>
      <c r="C992" s="37" t="s">
        <v>117</v>
      </c>
      <c r="D992" s="36" t="n">
        <v>2021</v>
      </c>
      <c r="E992" s="36" t="n">
        <v>9</v>
      </c>
      <c r="F992" s="36" t="n">
        <v>4</v>
      </c>
      <c r="G992" s="36" t="n">
        <v>38</v>
      </c>
      <c r="H992" s="36" t="n">
        <v>91</v>
      </c>
    </row>
    <row r="993" customFormat="false" ht="15" hidden="false" customHeight="true" outlineLevel="0" collapsed="false">
      <c r="A993" s="36" t="s">
        <v>179</v>
      </c>
      <c r="B993" s="37" t="s">
        <v>178</v>
      </c>
      <c r="C993" s="37" t="s">
        <v>117</v>
      </c>
      <c r="D993" s="36" t="n">
        <v>2022</v>
      </c>
      <c r="E993" s="36" t="n">
        <v>9</v>
      </c>
      <c r="F993" s="36" t="n">
        <v>4</v>
      </c>
      <c r="G993" s="36" t="n">
        <v>38</v>
      </c>
      <c r="H993" s="36" t="n">
        <v>89</v>
      </c>
    </row>
    <row r="994" customFormat="false" ht="15" hidden="false" customHeight="true" outlineLevel="0" collapsed="false">
      <c r="A994" s="36" t="s">
        <v>179</v>
      </c>
      <c r="B994" s="37" t="s">
        <v>178</v>
      </c>
      <c r="C994" s="37" t="s">
        <v>117</v>
      </c>
      <c r="D994" s="36" t="n">
        <v>2023</v>
      </c>
      <c r="E994" s="36" t="n">
        <v>9</v>
      </c>
      <c r="F994" s="36" t="n">
        <v>4</v>
      </c>
      <c r="G994" s="36" t="n">
        <v>37</v>
      </c>
      <c r="H994" s="36" t="n">
        <v>90</v>
      </c>
    </row>
    <row r="995" customFormat="false" ht="15" hidden="false" customHeight="true" outlineLevel="0" collapsed="false">
      <c r="A995" s="36" t="s">
        <v>179</v>
      </c>
      <c r="B995" s="37" t="s">
        <v>178</v>
      </c>
      <c r="C995" s="37" t="s">
        <v>117</v>
      </c>
      <c r="D995" s="36" t="n">
        <v>2024</v>
      </c>
      <c r="E995" s="36" t="n">
        <v>9</v>
      </c>
      <c r="F995" s="36" t="n">
        <v>4</v>
      </c>
      <c r="G995" s="36" t="n">
        <v>39</v>
      </c>
      <c r="H995" s="36" t="n">
        <v>89</v>
      </c>
    </row>
    <row r="996" customFormat="false" ht="15" hidden="false" customHeight="true" outlineLevel="0" collapsed="false">
      <c r="A996" s="36" t="s">
        <v>179</v>
      </c>
      <c r="B996" s="37" t="s">
        <v>178</v>
      </c>
      <c r="C996" s="37" t="s">
        <v>117</v>
      </c>
      <c r="D996" s="36" t="n">
        <v>2025</v>
      </c>
      <c r="E996" s="36" t="n">
        <v>9</v>
      </c>
      <c r="F996" s="36" t="n">
        <v>4</v>
      </c>
      <c r="G996" s="36" t="n">
        <v>38</v>
      </c>
      <c r="H996" s="36" t="n">
        <v>85</v>
      </c>
    </row>
    <row r="997" customFormat="false" ht="15" hidden="false" customHeight="true" outlineLevel="0" collapsed="false">
      <c r="A997" s="36" t="s">
        <v>180</v>
      </c>
      <c r="B997" s="37" t="s">
        <v>178</v>
      </c>
      <c r="C997" s="37" t="s">
        <v>127</v>
      </c>
      <c r="D997" s="36" t="n">
        <v>2010</v>
      </c>
      <c r="E997" s="36" t="n">
        <v>3</v>
      </c>
      <c r="F997" s="36" t="n">
        <v>3</v>
      </c>
      <c r="G997" s="36" t="n">
        <v>9</v>
      </c>
      <c r="H997" s="36" t="n">
        <v>20</v>
      </c>
    </row>
    <row r="998" customFormat="false" ht="15" hidden="false" customHeight="true" outlineLevel="0" collapsed="false">
      <c r="A998" s="36" t="s">
        <v>180</v>
      </c>
      <c r="B998" s="37" t="s">
        <v>178</v>
      </c>
      <c r="C998" s="37" t="s">
        <v>127</v>
      </c>
      <c r="D998" s="36" t="n">
        <v>2011</v>
      </c>
      <c r="E998" s="36" t="n">
        <v>3</v>
      </c>
      <c r="F998" s="36" t="n">
        <v>3</v>
      </c>
      <c r="G998" s="36" t="n">
        <v>10</v>
      </c>
      <c r="H998" s="36" t="n">
        <v>25</v>
      </c>
    </row>
    <row r="999" customFormat="false" ht="15" hidden="false" customHeight="true" outlineLevel="0" collapsed="false">
      <c r="A999" s="36" t="s">
        <v>180</v>
      </c>
      <c r="B999" s="37" t="s">
        <v>178</v>
      </c>
      <c r="C999" s="37" t="s">
        <v>127</v>
      </c>
      <c r="D999" s="36" t="n">
        <v>2012</v>
      </c>
      <c r="E999" s="36" t="n">
        <v>4</v>
      </c>
      <c r="F999" s="36" t="n">
        <v>3</v>
      </c>
      <c r="G999" s="36" t="n">
        <v>11</v>
      </c>
      <c r="H999" s="36" t="n">
        <v>29</v>
      </c>
    </row>
    <row r="1000" customFormat="false" ht="15" hidden="false" customHeight="true" outlineLevel="0" collapsed="false">
      <c r="A1000" s="36" t="s">
        <v>180</v>
      </c>
      <c r="B1000" s="37" t="s">
        <v>178</v>
      </c>
      <c r="C1000" s="37" t="s">
        <v>127</v>
      </c>
      <c r="D1000" s="36" t="n">
        <v>2013</v>
      </c>
      <c r="E1000" s="36" t="n">
        <v>5</v>
      </c>
      <c r="F1000" s="36" t="n">
        <v>4</v>
      </c>
      <c r="G1000" s="36" t="n">
        <v>15</v>
      </c>
      <c r="H1000" s="36" t="n">
        <v>40</v>
      </c>
    </row>
    <row r="1001" customFormat="false" ht="15" hidden="false" customHeight="true" outlineLevel="0" collapsed="false">
      <c r="A1001" s="36" t="s">
        <v>180</v>
      </c>
      <c r="B1001" s="37" t="s">
        <v>178</v>
      </c>
      <c r="C1001" s="37" t="s">
        <v>127</v>
      </c>
      <c r="D1001" s="36" t="n">
        <v>2014</v>
      </c>
      <c r="E1001" s="36" t="n">
        <v>5</v>
      </c>
      <c r="F1001" s="36" t="n">
        <v>4</v>
      </c>
      <c r="G1001" s="36" t="n">
        <v>16</v>
      </c>
      <c r="H1001" s="36" t="n">
        <v>45</v>
      </c>
    </row>
    <row r="1002" customFormat="false" ht="15" hidden="false" customHeight="true" outlineLevel="0" collapsed="false">
      <c r="A1002" s="36" t="s">
        <v>180</v>
      </c>
      <c r="B1002" s="37" t="s">
        <v>178</v>
      </c>
      <c r="C1002" s="37" t="s">
        <v>127</v>
      </c>
      <c r="D1002" s="36" t="n">
        <v>2015</v>
      </c>
      <c r="E1002" s="36" t="n">
        <v>5</v>
      </c>
      <c r="F1002" s="36" t="n">
        <v>4</v>
      </c>
      <c r="G1002" s="36" t="n">
        <v>17</v>
      </c>
      <c r="H1002" s="36" t="n">
        <v>50</v>
      </c>
    </row>
    <row r="1003" customFormat="false" ht="15" hidden="false" customHeight="true" outlineLevel="0" collapsed="false">
      <c r="A1003" s="36" t="s">
        <v>180</v>
      </c>
      <c r="B1003" s="37" t="s">
        <v>178</v>
      </c>
      <c r="C1003" s="37" t="s">
        <v>127</v>
      </c>
      <c r="D1003" s="36" t="n">
        <v>2016</v>
      </c>
      <c r="E1003" s="36" t="n">
        <v>5</v>
      </c>
      <c r="F1003" s="36" t="n">
        <v>4</v>
      </c>
      <c r="G1003" s="36" t="n">
        <v>19</v>
      </c>
      <c r="H1003" s="36" t="n">
        <v>56</v>
      </c>
    </row>
    <row r="1004" customFormat="false" ht="15" hidden="false" customHeight="true" outlineLevel="0" collapsed="false">
      <c r="A1004" s="36" t="s">
        <v>180</v>
      </c>
      <c r="B1004" s="37" t="s">
        <v>178</v>
      </c>
      <c r="C1004" s="37" t="s">
        <v>127</v>
      </c>
      <c r="D1004" s="36" t="n">
        <v>2017</v>
      </c>
      <c r="E1004" s="36" t="n">
        <v>6</v>
      </c>
      <c r="F1004" s="36" t="n">
        <v>4</v>
      </c>
      <c r="G1004" s="36" t="n">
        <v>20</v>
      </c>
      <c r="H1004" s="36" t="n">
        <v>58</v>
      </c>
    </row>
    <row r="1005" customFormat="false" ht="15" hidden="false" customHeight="true" outlineLevel="0" collapsed="false">
      <c r="A1005" s="36" t="s">
        <v>180</v>
      </c>
      <c r="B1005" s="37" t="s">
        <v>178</v>
      </c>
      <c r="C1005" s="37" t="s">
        <v>127</v>
      </c>
      <c r="D1005" s="36" t="n">
        <v>2018</v>
      </c>
      <c r="E1005" s="36" t="n">
        <v>6</v>
      </c>
      <c r="F1005" s="36" t="n">
        <v>4</v>
      </c>
      <c r="G1005" s="36" t="n">
        <v>22</v>
      </c>
      <c r="H1005" s="36" t="n">
        <v>60</v>
      </c>
    </row>
    <row r="1006" customFormat="false" ht="15" hidden="false" customHeight="true" outlineLevel="0" collapsed="false">
      <c r="A1006" s="36" t="s">
        <v>180</v>
      </c>
      <c r="B1006" s="37" t="s">
        <v>178</v>
      </c>
      <c r="C1006" s="37" t="s">
        <v>127</v>
      </c>
      <c r="D1006" s="36" t="n">
        <v>2019</v>
      </c>
      <c r="E1006" s="36" t="n">
        <v>6</v>
      </c>
      <c r="F1006" s="36" t="n">
        <v>4</v>
      </c>
      <c r="G1006" s="36" t="n">
        <v>22</v>
      </c>
      <c r="H1006" s="36" t="n">
        <v>61</v>
      </c>
    </row>
    <row r="1007" customFormat="false" ht="15" hidden="false" customHeight="true" outlineLevel="0" collapsed="false">
      <c r="A1007" s="36" t="s">
        <v>180</v>
      </c>
      <c r="B1007" s="37" t="s">
        <v>178</v>
      </c>
      <c r="C1007" s="37" t="s">
        <v>127</v>
      </c>
      <c r="D1007" s="36" t="n">
        <v>2020</v>
      </c>
      <c r="E1007" s="36" t="n">
        <v>6</v>
      </c>
      <c r="F1007" s="36" t="n">
        <v>4</v>
      </c>
      <c r="G1007" s="36" t="n">
        <v>22</v>
      </c>
      <c r="H1007" s="36" t="n">
        <v>62</v>
      </c>
    </row>
    <row r="1008" customFormat="false" ht="15" hidden="false" customHeight="true" outlineLevel="0" collapsed="false">
      <c r="A1008" s="36" t="s">
        <v>180</v>
      </c>
      <c r="B1008" s="37" t="s">
        <v>178</v>
      </c>
      <c r="C1008" s="37" t="s">
        <v>127</v>
      </c>
      <c r="D1008" s="36" t="n">
        <v>2021</v>
      </c>
      <c r="E1008" s="36" t="n">
        <v>6</v>
      </c>
      <c r="F1008" s="36" t="n">
        <v>4</v>
      </c>
      <c r="G1008" s="36" t="n">
        <v>22</v>
      </c>
      <c r="H1008" s="36" t="n">
        <v>62</v>
      </c>
    </row>
    <row r="1009" customFormat="false" ht="15" hidden="false" customHeight="true" outlineLevel="0" collapsed="false">
      <c r="A1009" s="36" t="s">
        <v>180</v>
      </c>
      <c r="B1009" s="37" t="s">
        <v>178</v>
      </c>
      <c r="C1009" s="37" t="s">
        <v>127</v>
      </c>
      <c r="D1009" s="36" t="n">
        <v>2022</v>
      </c>
      <c r="E1009" s="36" t="n">
        <v>6</v>
      </c>
      <c r="F1009" s="36" t="n">
        <v>4</v>
      </c>
      <c r="G1009" s="36" t="n">
        <v>22</v>
      </c>
      <c r="H1009" s="36" t="n">
        <v>62</v>
      </c>
    </row>
    <row r="1010" customFormat="false" ht="15" hidden="false" customHeight="true" outlineLevel="0" collapsed="false">
      <c r="A1010" s="36" t="s">
        <v>180</v>
      </c>
      <c r="B1010" s="37" t="s">
        <v>178</v>
      </c>
      <c r="C1010" s="37" t="s">
        <v>127</v>
      </c>
      <c r="D1010" s="36" t="n">
        <v>2023</v>
      </c>
      <c r="E1010" s="36" t="n">
        <v>6</v>
      </c>
      <c r="F1010" s="36" t="n">
        <v>4</v>
      </c>
      <c r="G1010" s="36" t="n">
        <v>23</v>
      </c>
      <c r="H1010" s="36" t="n">
        <v>63</v>
      </c>
    </row>
    <row r="1011" customFormat="false" ht="15" hidden="false" customHeight="true" outlineLevel="0" collapsed="false">
      <c r="A1011" s="36" t="s">
        <v>180</v>
      </c>
      <c r="B1011" s="37" t="s">
        <v>178</v>
      </c>
      <c r="C1011" s="37" t="s">
        <v>127</v>
      </c>
      <c r="D1011" s="36" t="n">
        <v>2024</v>
      </c>
      <c r="E1011" s="36" t="n">
        <v>6</v>
      </c>
      <c r="F1011" s="36" t="n">
        <v>4</v>
      </c>
      <c r="G1011" s="36" t="n">
        <v>23</v>
      </c>
      <c r="H1011" s="36" t="n">
        <v>61</v>
      </c>
    </row>
    <row r="1012" customFormat="false" ht="15" hidden="false" customHeight="true" outlineLevel="0" collapsed="false">
      <c r="A1012" s="36" t="s">
        <v>180</v>
      </c>
      <c r="B1012" s="37" t="s">
        <v>178</v>
      </c>
      <c r="C1012" s="37" t="s">
        <v>127</v>
      </c>
      <c r="D1012" s="36" t="n">
        <v>2025</v>
      </c>
      <c r="E1012" s="36" t="n">
        <v>6</v>
      </c>
      <c r="F1012" s="36" t="n">
        <v>4</v>
      </c>
      <c r="G1012" s="36" t="n">
        <v>23</v>
      </c>
      <c r="H1012" s="36" t="n">
        <v>62</v>
      </c>
    </row>
    <row r="1013" customFormat="false" ht="15" hidden="false" customHeight="true" outlineLevel="0" collapsed="false">
      <c r="A1013" s="36" t="s">
        <v>181</v>
      </c>
      <c r="B1013" s="37" t="s">
        <v>178</v>
      </c>
      <c r="C1013" s="37" t="s">
        <v>129</v>
      </c>
      <c r="D1013" s="36" t="n">
        <v>2010</v>
      </c>
      <c r="E1013" s="36" t="n">
        <v>12</v>
      </c>
      <c r="F1013" s="36" t="n">
        <v>6</v>
      </c>
      <c r="G1013" s="36" t="n">
        <v>21</v>
      </c>
      <c r="H1013" s="36" t="n">
        <v>42</v>
      </c>
    </row>
    <row r="1014" customFormat="false" ht="15" hidden="false" customHeight="true" outlineLevel="0" collapsed="false">
      <c r="A1014" s="36" t="s">
        <v>181</v>
      </c>
      <c r="B1014" s="37" t="s">
        <v>178</v>
      </c>
      <c r="C1014" s="37" t="s">
        <v>129</v>
      </c>
      <c r="D1014" s="36" t="n">
        <v>2011</v>
      </c>
      <c r="E1014" s="36" t="n">
        <v>12</v>
      </c>
      <c r="F1014" s="36" t="n">
        <v>6</v>
      </c>
      <c r="G1014" s="36" t="n">
        <v>27</v>
      </c>
      <c r="H1014" s="36" t="n">
        <v>53</v>
      </c>
    </row>
    <row r="1015" customFormat="false" ht="15" hidden="false" customHeight="true" outlineLevel="0" collapsed="false">
      <c r="A1015" s="36" t="s">
        <v>181</v>
      </c>
      <c r="B1015" s="37" t="s">
        <v>178</v>
      </c>
      <c r="C1015" s="37" t="s">
        <v>129</v>
      </c>
      <c r="D1015" s="36" t="n">
        <v>2012</v>
      </c>
      <c r="E1015" s="36" t="n">
        <v>12</v>
      </c>
      <c r="F1015" s="36" t="n">
        <v>6</v>
      </c>
      <c r="G1015" s="36" t="n">
        <v>29</v>
      </c>
      <c r="H1015" s="36" t="n">
        <v>63</v>
      </c>
    </row>
    <row r="1016" customFormat="false" ht="15" hidden="false" customHeight="true" outlineLevel="0" collapsed="false">
      <c r="A1016" s="36" t="s">
        <v>181</v>
      </c>
      <c r="B1016" s="37" t="s">
        <v>178</v>
      </c>
      <c r="C1016" s="37" t="s">
        <v>129</v>
      </c>
      <c r="D1016" s="36" t="n">
        <v>2013</v>
      </c>
      <c r="E1016" s="36" t="n">
        <v>12</v>
      </c>
      <c r="F1016" s="36" t="n">
        <v>6</v>
      </c>
      <c r="G1016" s="36" t="n">
        <v>30</v>
      </c>
      <c r="H1016" s="36" t="n">
        <v>81</v>
      </c>
    </row>
    <row r="1017" customFormat="false" ht="15" hidden="false" customHeight="true" outlineLevel="0" collapsed="false">
      <c r="A1017" s="36" t="s">
        <v>181</v>
      </c>
      <c r="B1017" s="37" t="s">
        <v>178</v>
      </c>
      <c r="C1017" s="37" t="s">
        <v>129</v>
      </c>
      <c r="D1017" s="36" t="n">
        <v>2014</v>
      </c>
      <c r="E1017" s="36" t="n">
        <v>14</v>
      </c>
      <c r="F1017" s="36" t="n">
        <v>6</v>
      </c>
      <c r="G1017" s="36" t="n">
        <v>34</v>
      </c>
      <c r="H1017" s="36" t="n">
        <v>94</v>
      </c>
    </row>
    <row r="1018" customFormat="false" ht="15" hidden="false" customHeight="true" outlineLevel="0" collapsed="false">
      <c r="A1018" s="36" t="s">
        <v>181</v>
      </c>
      <c r="B1018" s="37" t="s">
        <v>178</v>
      </c>
      <c r="C1018" s="37" t="s">
        <v>129</v>
      </c>
      <c r="D1018" s="36" t="n">
        <v>2015</v>
      </c>
      <c r="E1018" s="36" t="n">
        <v>15</v>
      </c>
      <c r="F1018" s="36" t="n">
        <v>6</v>
      </c>
      <c r="G1018" s="36" t="n">
        <v>38</v>
      </c>
      <c r="H1018" s="36" t="n">
        <v>110</v>
      </c>
    </row>
    <row r="1019" customFormat="false" ht="15" hidden="false" customHeight="true" outlineLevel="0" collapsed="false">
      <c r="A1019" s="36" t="s">
        <v>181</v>
      </c>
      <c r="B1019" s="37" t="s">
        <v>178</v>
      </c>
      <c r="C1019" s="37" t="s">
        <v>129</v>
      </c>
      <c r="D1019" s="36" t="n">
        <v>2016</v>
      </c>
      <c r="E1019" s="36" t="n">
        <v>16</v>
      </c>
      <c r="F1019" s="36" t="n">
        <v>6</v>
      </c>
      <c r="G1019" s="36" t="n">
        <v>39</v>
      </c>
      <c r="H1019" s="36" t="n">
        <v>120</v>
      </c>
    </row>
    <row r="1020" customFormat="false" ht="15" hidden="false" customHeight="true" outlineLevel="0" collapsed="false">
      <c r="A1020" s="36" t="s">
        <v>181</v>
      </c>
      <c r="B1020" s="37" t="s">
        <v>178</v>
      </c>
      <c r="C1020" s="37" t="s">
        <v>129</v>
      </c>
      <c r="D1020" s="36" t="n">
        <v>2017</v>
      </c>
      <c r="E1020" s="36" t="n">
        <v>15</v>
      </c>
      <c r="F1020" s="36" t="n">
        <v>6</v>
      </c>
      <c r="G1020" s="36" t="n">
        <v>38</v>
      </c>
      <c r="H1020" s="36" t="n">
        <v>125</v>
      </c>
    </row>
    <row r="1021" customFormat="false" ht="15" hidden="false" customHeight="true" outlineLevel="0" collapsed="false">
      <c r="A1021" s="36" t="s">
        <v>181</v>
      </c>
      <c r="B1021" s="37" t="s">
        <v>178</v>
      </c>
      <c r="C1021" s="37" t="s">
        <v>129</v>
      </c>
      <c r="D1021" s="36" t="n">
        <v>2018</v>
      </c>
      <c r="E1021" s="36" t="n">
        <v>15</v>
      </c>
      <c r="F1021" s="36" t="n">
        <v>6</v>
      </c>
      <c r="G1021" s="36" t="n">
        <v>40</v>
      </c>
      <c r="H1021" s="36" t="n">
        <v>119</v>
      </c>
    </row>
    <row r="1022" customFormat="false" ht="15" hidden="false" customHeight="true" outlineLevel="0" collapsed="false">
      <c r="A1022" s="36" t="s">
        <v>181</v>
      </c>
      <c r="B1022" s="37" t="s">
        <v>178</v>
      </c>
      <c r="C1022" s="37" t="s">
        <v>129</v>
      </c>
      <c r="D1022" s="36" t="n">
        <v>2019</v>
      </c>
      <c r="E1022" s="36" t="n">
        <v>15</v>
      </c>
      <c r="F1022" s="36" t="n">
        <v>6</v>
      </c>
      <c r="G1022" s="36" t="n">
        <v>40</v>
      </c>
      <c r="H1022" s="36" t="n">
        <v>118</v>
      </c>
    </row>
    <row r="1023" customFormat="false" ht="15" hidden="false" customHeight="true" outlineLevel="0" collapsed="false">
      <c r="A1023" s="36" t="s">
        <v>181</v>
      </c>
      <c r="B1023" s="37" t="s">
        <v>178</v>
      </c>
      <c r="C1023" s="37" t="s">
        <v>129</v>
      </c>
      <c r="D1023" s="36" t="n">
        <v>2020</v>
      </c>
      <c r="E1023" s="36" t="n">
        <v>15</v>
      </c>
      <c r="F1023" s="36" t="n">
        <v>6</v>
      </c>
      <c r="G1023" s="36" t="n">
        <v>44</v>
      </c>
      <c r="H1023" s="36" t="n">
        <v>126</v>
      </c>
    </row>
    <row r="1024" customFormat="false" ht="15" hidden="false" customHeight="true" outlineLevel="0" collapsed="false">
      <c r="A1024" s="36" t="s">
        <v>181</v>
      </c>
      <c r="B1024" s="37" t="s">
        <v>178</v>
      </c>
      <c r="C1024" s="37" t="s">
        <v>129</v>
      </c>
      <c r="D1024" s="36" t="n">
        <v>2021</v>
      </c>
      <c r="E1024" s="36" t="n">
        <v>15</v>
      </c>
      <c r="F1024" s="36" t="n">
        <v>6</v>
      </c>
      <c r="G1024" s="36" t="n">
        <v>43</v>
      </c>
      <c r="H1024" s="36" t="n">
        <v>127</v>
      </c>
    </row>
    <row r="1025" customFormat="false" ht="15" hidden="false" customHeight="true" outlineLevel="0" collapsed="false">
      <c r="A1025" s="36" t="s">
        <v>181</v>
      </c>
      <c r="B1025" s="37" t="s">
        <v>178</v>
      </c>
      <c r="C1025" s="37" t="s">
        <v>129</v>
      </c>
      <c r="D1025" s="36" t="n">
        <v>2022</v>
      </c>
      <c r="E1025" s="36" t="n">
        <v>16</v>
      </c>
      <c r="F1025" s="36" t="n">
        <v>6</v>
      </c>
      <c r="G1025" s="36" t="n">
        <v>45</v>
      </c>
      <c r="H1025" s="36" t="n">
        <v>128</v>
      </c>
    </row>
    <row r="1026" customFormat="false" ht="15" hidden="false" customHeight="true" outlineLevel="0" collapsed="false">
      <c r="A1026" s="36" t="s">
        <v>181</v>
      </c>
      <c r="B1026" s="37" t="s">
        <v>178</v>
      </c>
      <c r="C1026" s="37" t="s">
        <v>129</v>
      </c>
      <c r="D1026" s="36" t="n">
        <v>2023</v>
      </c>
      <c r="E1026" s="36" t="n">
        <v>14</v>
      </c>
      <c r="F1026" s="36" t="n">
        <v>6</v>
      </c>
      <c r="G1026" s="36" t="n">
        <v>43</v>
      </c>
      <c r="H1026" s="36" t="n">
        <v>126</v>
      </c>
    </row>
    <row r="1027" customFormat="false" ht="15" hidden="false" customHeight="true" outlineLevel="0" collapsed="false">
      <c r="A1027" s="36" t="s">
        <v>181</v>
      </c>
      <c r="B1027" s="37" t="s">
        <v>178</v>
      </c>
      <c r="C1027" s="37" t="s">
        <v>129</v>
      </c>
      <c r="D1027" s="36" t="n">
        <v>2024</v>
      </c>
      <c r="E1027" s="36" t="n">
        <v>14</v>
      </c>
      <c r="F1027" s="36" t="n">
        <v>6</v>
      </c>
      <c r="G1027" s="36" t="n">
        <v>44</v>
      </c>
      <c r="H1027" s="36" t="n">
        <v>124</v>
      </c>
    </row>
    <row r="1028" customFormat="false" ht="15" hidden="false" customHeight="true" outlineLevel="0" collapsed="false">
      <c r="A1028" s="36" t="s">
        <v>181</v>
      </c>
      <c r="B1028" s="37" t="s">
        <v>178</v>
      </c>
      <c r="C1028" s="37" t="s">
        <v>129</v>
      </c>
      <c r="D1028" s="36" t="n">
        <v>2025</v>
      </c>
      <c r="E1028" s="36" t="n">
        <v>14</v>
      </c>
      <c r="F1028" s="36" t="n">
        <v>6</v>
      </c>
      <c r="G1028" s="36" t="n">
        <v>44</v>
      </c>
      <c r="H1028" s="36" t="n">
        <v>123</v>
      </c>
    </row>
    <row r="1029" customFormat="false" ht="15" hidden="false" customHeight="true" outlineLevel="0" collapsed="false">
      <c r="A1029" s="36" t="s">
        <v>182</v>
      </c>
      <c r="B1029" s="37" t="s">
        <v>178</v>
      </c>
      <c r="C1029" s="37" t="s">
        <v>183</v>
      </c>
      <c r="D1029" s="36" t="n">
        <v>2010</v>
      </c>
      <c r="E1029" s="36" t="n">
        <v>12</v>
      </c>
      <c r="F1029" s="36" t="n">
        <v>4</v>
      </c>
      <c r="G1029" s="36" t="n">
        <v>19</v>
      </c>
      <c r="H1029" s="36" t="n">
        <v>36</v>
      </c>
    </row>
    <row r="1030" customFormat="false" ht="15" hidden="false" customHeight="true" outlineLevel="0" collapsed="false">
      <c r="A1030" s="36" t="s">
        <v>182</v>
      </c>
      <c r="B1030" s="37" t="s">
        <v>178</v>
      </c>
      <c r="C1030" s="37" t="s">
        <v>183</v>
      </c>
      <c r="D1030" s="36" t="n">
        <v>2011</v>
      </c>
      <c r="E1030" s="36" t="n">
        <v>14</v>
      </c>
      <c r="F1030" s="36" t="n">
        <v>6</v>
      </c>
      <c r="G1030" s="36" t="n">
        <v>24</v>
      </c>
      <c r="H1030" s="36" t="n">
        <v>49</v>
      </c>
    </row>
    <row r="1031" customFormat="false" ht="15" hidden="false" customHeight="true" outlineLevel="0" collapsed="false">
      <c r="A1031" s="36" t="s">
        <v>182</v>
      </c>
      <c r="B1031" s="37" t="s">
        <v>178</v>
      </c>
      <c r="C1031" s="37" t="s">
        <v>183</v>
      </c>
      <c r="D1031" s="36" t="n">
        <v>2012</v>
      </c>
      <c r="E1031" s="36" t="n">
        <v>14</v>
      </c>
      <c r="F1031" s="36" t="n">
        <v>6</v>
      </c>
      <c r="G1031" s="36" t="n">
        <v>25</v>
      </c>
      <c r="H1031" s="36" t="n">
        <v>57</v>
      </c>
    </row>
    <row r="1032" customFormat="false" ht="15" hidden="false" customHeight="true" outlineLevel="0" collapsed="false">
      <c r="A1032" s="36" t="s">
        <v>182</v>
      </c>
      <c r="B1032" s="37" t="s">
        <v>178</v>
      </c>
      <c r="C1032" s="37" t="s">
        <v>183</v>
      </c>
      <c r="D1032" s="36" t="n">
        <v>2013</v>
      </c>
      <c r="E1032" s="36" t="n">
        <v>14</v>
      </c>
      <c r="F1032" s="36" t="n">
        <v>6</v>
      </c>
      <c r="G1032" s="36" t="n">
        <v>24</v>
      </c>
      <c r="H1032" s="36" t="n">
        <v>65</v>
      </c>
    </row>
    <row r="1033" customFormat="false" ht="15" hidden="false" customHeight="true" outlineLevel="0" collapsed="false">
      <c r="A1033" s="36" t="s">
        <v>182</v>
      </c>
      <c r="B1033" s="37" t="s">
        <v>178</v>
      </c>
      <c r="C1033" s="37" t="s">
        <v>183</v>
      </c>
      <c r="D1033" s="36" t="n">
        <v>2014</v>
      </c>
      <c r="E1033" s="36" t="n">
        <v>14</v>
      </c>
      <c r="F1033" s="36" t="n">
        <v>6</v>
      </c>
      <c r="G1033" s="36" t="n">
        <v>24</v>
      </c>
      <c r="H1033" s="36" t="n">
        <v>74</v>
      </c>
    </row>
    <row r="1034" customFormat="false" ht="15" hidden="false" customHeight="true" outlineLevel="0" collapsed="false">
      <c r="A1034" s="36" t="s">
        <v>182</v>
      </c>
      <c r="B1034" s="37" t="s">
        <v>178</v>
      </c>
      <c r="C1034" s="37" t="s">
        <v>183</v>
      </c>
      <c r="D1034" s="36" t="n">
        <v>2015</v>
      </c>
      <c r="E1034" s="36" t="n">
        <v>16</v>
      </c>
      <c r="F1034" s="36" t="n">
        <v>7</v>
      </c>
      <c r="G1034" s="36" t="n">
        <v>27</v>
      </c>
      <c r="H1034" s="36" t="n">
        <v>80</v>
      </c>
    </row>
    <row r="1035" customFormat="false" ht="15" hidden="false" customHeight="true" outlineLevel="0" collapsed="false">
      <c r="A1035" s="36" t="s">
        <v>182</v>
      </c>
      <c r="B1035" s="37" t="s">
        <v>178</v>
      </c>
      <c r="C1035" s="37" t="s">
        <v>183</v>
      </c>
      <c r="D1035" s="36" t="n">
        <v>2016</v>
      </c>
      <c r="E1035" s="36" t="n">
        <v>16</v>
      </c>
      <c r="F1035" s="36" t="n">
        <v>7</v>
      </c>
      <c r="G1035" s="36" t="n">
        <v>27</v>
      </c>
      <c r="H1035" s="36" t="n">
        <v>82</v>
      </c>
    </row>
    <row r="1036" customFormat="false" ht="15" hidden="false" customHeight="true" outlineLevel="0" collapsed="false">
      <c r="A1036" s="36" t="s">
        <v>182</v>
      </c>
      <c r="B1036" s="37" t="s">
        <v>178</v>
      </c>
      <c r="C1036" s="37" t="s">
        <v>183</v>
      </c>
      <c r="D1036" s="36" t="n">
        <v>2017</v>
      </c>
      <c r="E1036" s="36" t="n">
        <v>17</v>
      </c>
      <c r="F1036" s="36" t="n">
        <v>7</v>
      </c>
      <c r="G1036" s="36" t="n">
        <v>28</v>
      </c>
      <c r="H1036" s="36" t="n">
        <v>84</v>
      </c>
    </row>
    <row r="1037" customFormat="false" ht="15" hidden="false" customHeight="true" outlineLevel="0" collapsed="false">
      <c r="A1037" s="36" t="s">
        <v>182</v>
      </c>
      <c r="B1037" s="37" t="s">
        <v>178</v>
      </c>
      <c r="C1037" s="37" t="s">
        <v>183</v>
      </c>
      <c r="D1037" s="36" t="n">
        <v>2018</v>
      </c>
      <c r="E1037" s="36" t="n">
        <v>17</v>
      </c>
      <c r="F1037" s="36" t="n">
        <v>7</v>
      </c>
      <c r="G1037" s="36" t="n">
        <v>30</v>
      </c>
      <c r="H1037" s="36" t="n">
        <v>86</v>
      </c>
    </row>
    <row r="1038" customFormat="false" ht="15" hidden="false" customHeight="true" outlineLevel="0" collapsed="false">
      <c r="A1038" s="36" t="s">
        <v>182</v>
      </c>
      <c r="B1038" s="37" t="s">
        <v>178</v>
      </c>
      <c r="C1038" s="37" t="s">
        <v>183</v>
      </c>
      <c r="D1038" s="36" t="n">
        <v>2019</v>
      </c>
      <c r="E1038" s="36" t="n">
        <v>18</v>
      </c>
      <c r="F1038" s="36" t="n">
        <v>7</v>
      </c>
      <c r="G1038" s="36" t="n">
        <v>31</v>
      </c>
      <c r="H1038" s="36" t="n">
        <v>91</v>
      </c>
    </row>
    <row r="1039" customFormat="false" ht="15" hidden="false" customHeight="true" outlineLevel="0" collapsed="false">
      <c r="A1039" s="36" t="s">
        <v>182</v>
      </c>
      <c r="B1039" s="37" t="s">
        <v>178</v>
      </c>
      <c r="C1039" s="37" t="s">
        <v>183</v>
      </c>
      <c r="D1039" s="36" t="n">
        <v>2020</v>
      </c>
      <c r="E1039" s="36" t="n">
        <v>18</v>
      </c>
      <c r="F1039" s="36" t="n">
        <v>7</v>
      </c>
      <c r="G1039" s="36" t="n">
        <v>30</v>
      </c>
      <c r="H1039" s="36" t="n">
        <v>89</v>
      </c>
    </row>
    <row r="1040" customFormat="false" ht="15" hidden="false" customHeight="true" outlineLevel="0" collapsed="false">
      <c r="A1040" s="36" t="s">
        <v>182</v>
      </c>
      <c r="B1040" s="37" t="s">
        <v>178</v>
      </c>
      <c r="C1040" s="37" t="s">
        <v>183</v>
      </c>
      <c r="D1040" s="36" t="n">
        <v>2021</v>
      </c>
      <c r="E1040" s="36" t="n">
        <v>18</v>
      </c>
      <c r="F1040" s="36" t="n">
        <v>7</v>
      </c>
      <c r="G1040" s="36" t="n">
        <v>31</v>
      </c>
      <c r="H1040" s="36" t="n">
        <v>90</v>
      </c>
    </row>
    <row r="1041" customFormat="false" ht="15" hidden="false" customHeight="true" outlineLevel="0" collapsed="false">
      <c r="A1041" s="36" t="s">
        <v>182</v>
      </c>
      <c r="B1041" s="37" t="s">
        <v>178</v>
      </c>
      <c r="C1041" s="37" t="s">
        <v>183</v>
      </c>
      <c r="D1041" s="36" t="n">
        <v>2022</v>
      </c>
      <c r="E1041" s="36" t="n">
        <v>18</v>
      </c>
      <c r="F1041" s="36" t="n">
        <v>7</v>
      </c>
      <c r="G1041" s="36" t="n">
        <v>32</v>
      </c>
      <c r="H1041" s="36" t="n">
        <v>92</v>
      </c>
    </row>
    <row r="1042" customFormat="false" ht="15" hidden="false" customHeight="true" outlineLevel="0" collapsed="false">
      <c r="A1042" s="36" t="s">
        <v>182</v>
      </c>
      <c r="B1042" s="37" t="s">
        <v>178</v>
      </c>
      <c r="C1042" s="37" t="s">
        <v>183</v>
      </c>
      <c r="D1042" s="36" t="n">
        <v>2023</v>
      </c>
      <c r="E1042" s="36" t="n">
        <v>18</v>
      </c>
      <c r="F1042" s="36" t="n">
        <v>7</v>
      </c>
      <c r="G1042" s="36" t="n">
        <v>32</v>
      </c>
      <c r="H1042" s="36" t="n">
        <v>92</v>
      </c>
    </row>
    <row r="1043" customFormat="false" ht="15" hidden="false" customHeight="true" outlineLevel="0" collapsed="false">
      <c r="A1043" s="36" t="s">
        <v>182</v>
      </c>
      <c r="B1043" s="37" t="s">
        <v>178</v>
      </c>
      <c r="C1043" s="37" t="s">
        <v>183</v>
      </c>
      <c r="D1043" s="36" t="n">
        <v>2024</v>
      </c>
      <c r="E1043" s="36" t="n">
        <v>18</v>
      </c>
      <c r="F1043" s="36" t="n">
        <v>7</v>
      </c>
      <c r="G1043" s="36" t="n">
        <v>32</v>
      </c>
      <c r="H1043" s="36" t="n">
        <v>92</v>
      </c>
    </row>
    <row r="1044" customFormat="false" ht="15" hidden="false" customHeight="true" outlineLevel="0" collapsed="false">
      <c r="A1044" s="36" t="s">
        <v>182</v>
      </c>
      <c r="B1044" s="37" t="s">
        <v>178</v>
      </c>
      <c r="C1044" s="37" t="s">
        <v>183</v>
      </c>
      <c r="D1044" s="36" t="n">
        <v>2025</v>
      </c>
      <c r="E1044" s="36" t="n">
        <v>16</v>
      </c>
      <c r="F1044" s="36" t="n">
        <v>7</v>
      </c>
      <c r="G1044" s="36" t="n">
        <v>30</v>
      </c>
      <c r="H1044" s="36" t="n">
        <v>90</v>
      </c>
    </row>
    <row r="1045" customFormat="false" ht="15" hidden="false" customHeight="true" outlineLevel="0" collapsed="false">
      <c r="A1045" s="36" t="s">
        <v>184</v>
      </c>
      <c r="B1045" s="37" t="s">
        <v>185</v>
      </c>
      <c r="C1045" s="37" t="s">
        <v>119</v>
      </c>
      <c r="D1045" s="36" t="n">
        <v>2010</v>
      </c>
      <c r="E1045" s="36" t="n">
        <v>1</v>
      </c>
      <c r="F1045" s="36" t="n">
        <v>1</v>
      </c>
      <c r="G1045" s="36" t="n">
        <v>2</v>
      </c>
      <c r="H1045" s="36" t="n">
        <v>14</v>
      </c>
    </row>
    <row r="1046" customFormat="false" ht="15" hidden="false" customHeight="true" outlineLevel="0" collapsed="false">
      <c r="A1046" s="36" t="s">
        <v>184</v>
      </c>
      <c r="B1046" s="37" t="s">
        <v>185</v>
      </c>
      <c r="C1046" s="37" t="s">
        <v>119</v>
      </c>
      <c r="D1046" s="36" t="n">
        <v>2011</v>
      </c>
      <c r="E1046" s="36" t="n">
        <v>1</v>
      </c>
      <c r="F1046" s="36" t="n">
        <v>1</v>
      </c>
      <c r="G1046" s="36" t="n">
        <v>2</v>
      </c>
      <c r="H1046" s="36" t="n">
        <v>14</v>
      </c>
    </row>
    <row r="1047" customFormat="false" ht="15" hidden="false" customHeight="true" outlineLevel="0" collapsed="false">
      <c r="A1047" s="36" t="s">
        <v>184</v>
      </c>
      <c r="B1047" s="37" t="s">
        <v>185</v>
      </c>
      <c r="C1047" s="37" t="s">
        <v>119</v>
      </c>
      <c r="D1047" s="36" t="n">
        <v>2012</v>
      </c>
      <c r="E1047" s="36" t="n">
        <v>1</v>
      </c>
      <c r="F1047" s="36" t="n">
        <v>1</v>
      </c>
      <c r="G1047" s="36" t="n">
        <v>2</v>
      </c>
      <c r="H1047" s="36" t="n">
        <v>16</v>
      </c>
    </row>
    <row r="1048" customFormat="false" ht="15" hidden="false" customHeight="true" outlineLevel="0" collapsed="false">
      <c r="A1048" s="36" t="s">
        <v>184</v>
      </c>
      <c r="B1048" s="37" t="s">
        <v>185</v>
      </c>
      <c r="C1048" s="37" t="s">
        <v>119</v>
      </c>
      <c r="D1048" s="36" t="n">
        <v>2013</v>
      </c>
      <c r="E1048" s="36" t="n">
        <v>1</v>
      </c>
      <c r="F1048" s="36" t="n">
        <v>1</v>
      </c>
      <c r="G1048" s="36" t="n">
        <v>2</v>
      </c>
      <c r="H1048" s="36" t="n">
        <v>17</v>
      </c>
    </row>
    <row r="1049" customFormat="false" ht="15" hidden="false" customHeight="true" outlineLevel="0" collapsed="false">
      <c r="A1049" s="36" t="s">
        <v>184</v>
      </c>
      <c r="B1049" s="37" t="s">
        <v>185</v>
      </c>
      <c r="C1049" s="37" t="s">
        <v>119</v>
      </c>
      <c r="D1049" s="36" t="n">
        <v>2014</v>
      </c>
      <c r="E1049" s="36" t="n">
        <v>1</v>
      </c>
      <c r="F1049" s="36" t="n">
        <v>1</v>
      </c>
      <c r="G1049" s="36" t="n">
        <v>3</v>
      </c>
      <c r="H1049" s="36" t="n">
        <v>19</v>
      </c>
    </row>
    <row r="1050" customFormat="false" ht="15" hidden="false" customHeight="true" outlineLevel="0" collapsed="false">
      <c r="A1050" s="36" t="s">
        <v>184</v>
      </c>
      <c r="B1050" s="37" t="s">
        <v>185</v>
      </c>
      <c r="C1050" s="37" t="s">
        <v>119</v>
      </c>
      <c r="D1050" s="36" t="n">
        <v>2015</v>
      </c>
      <c r="E1050" s="36" t="n">
        <v>1</v>
      </c>
      <c r="F1050" s="36" t="n">
        <v>1</v>
      </c>
      <c r="G1050" s="36" t="n">
        <v>3</v>
      </c>
      <c r="H1050" s="36" t="n">
        <v>20</v>
      </c>
    </row>
    <row r="1051" customFormat="false" ht="15" hidden="false" customHeight="true" outlineLevel="0" collapsed="false">
      <c r="A1051" s="36" t="s">
        <v>184</v>
      </c>
      <c r="B1051" s="37" t="s">
        <v>185</v>
      </c>
      <c r="C1051" s="37" t="s">
        <v>119</v>
      </c>
      <c r="D1051" s="36" t="n">
        <v>2016</v>
      </c>
      <c r="E1051" s="36" t="n">
        <v>1</v>
      </c>
      <c r="F1051" s="36" t="n">
        <v>1</v>
      </c>
      <c r="G1051" s="36" t="n">
        <v>3</v>
      </c>
      <c r="H1051" s="36" t="n">
        <v>21</v>
      </c>
    </row>
    <row r="1052" customFormat="false" ht="15" hidden="false" customHeight="true" outlineLevel="0" collapsed="false">
      <c r="A1052" s="36" t="s">
        <v>184</v>
      </c>
      <c r="B1052" s="37" t="s">
        <v>185</v>
      </c>
      <c r="C1052" s="37" t="s">
        <v>119</v>
      </c>
      <c r="D1052" s="36" t="n">
        <v>2017</v>
      </c>
      <c r="E1052" s="36" t="n">
        <v>1</v>
      </c>
      <c r="F1052" s="36" t="n">
        <v>1</v>
      </c>
      <c r="G1052" s="36" t="n">
        <v>4</v>
      </c>
      <c r="H1052" s="36" t="n">
        <v>22</v>
      </c>
    </row>
    <row r="1053" customFormat="false" ht="15" hidden="false" customHeight="true" outlineLevel="0" collapsed="false">
      <c r="A1053" s="36" t="s">
        <v>184</v>
      </c>
      <c r="B1053" s="37" t="s">
        <v>185</v>
      </c>
      <c r="C1053" s="37" t="s">
        <v>119</v>
      </c>
      <c r="D1053" s="36" t="n">
        <v>2018</v>
      </c>
      <c r="E1053" s="36" t="n">
        <v>1</v>
      </c>
      <c r="F1053" s="36" t="n">
        <v>1</v>
      </c>
      <c r="G1053" s="36" t="n">
        <v>4</v>
      </c>
      <c r="H1053" s="36" t="n">
        <v>21</v>
      </c>
    </row>
    <row r="1054" customFormat="false" ht="15" hidden="false" customHeight="true" outlineLevel="0" collapsed="false">
      <c r="A1054" s="36" t="s">
        <v>184</v>
      </c>
      <c r="B1054" s="37" t="s">
        <v>185</v>
      </c>
      <c r="C1054" s="37" t="s">
        <v>119</v>
      </c>
      <c r="D1054" s="36" t="n">
        <v>2019</v>
      </c>
      <c r="E1054" s="36" t="n">
        <v>1</v>
      </c>
      <c r="F1054" s="36" t="n">
        <v>1</v>
      </c>
      <c r="G1054" s="36" t="n">
        <v>4</v>
      </c>
      <c r="H1054" s="36" t="n">
        <v>21</v>
      </c>
    </row>
    <row r="1055" customFormat="false" ht="15" hidden="false" customHeight="true" outlineLevel="0" collapsed="false">
      <c r="A1055" s="36" t="s">
        <v>184</v>
      </c>
      <c r="B1055" s="37" t="s">
        <v>185</v>
      </c>
      <c r="C1055" s="37" t="s">
        <v>119</v>
      </c>
      <c r="D1055" s="36" t="n">
        <v>2020</v>
      </c>
      <c r="E1055" s="36" t="n">
        <v>1</v>
      </c>
      <c r="F1055" s="36" t="n">
        <v>1</v>
      </c>
      <c r="G1055" s="36" t="n">
        <v>4</v>
      </c>
      <c r="H1055" s="36" t="n">
        <v>21</v>
      </c>
    </row>
    <row r="1056" customFormat="false" ht="15" hidden="false" customHeight="true" outlineLevel="0" collapsed="false">
      <c r="A1056" s="36" t="s">
        <v>184</v>
      </c>
      <c r="B1056" s="37" t="s">
        <v>185</v>
      </c>
      <c r="C1056" s="37" t="s">
        <v>119</v>
      </c>
      <c r="D1056" s="36" t="n">
        <v>2021</v>
      </c>
      <c r="E1056" s="36" t="n">
        <v>1</v>
      </c>
      <c r="F1056" s="36" t="n">
        <v>1</v>
      </c>
      <c r="G1056" s="36" t="n">
        <v>4</v>
      </c>
      <c r="H1056" s="36" t="n">
        <v>21</v>
      </c>
    </row>
    <row r="1057" customFormat="false" ht="15" hidden="false" customHeight="true" outlineLevel="0" collapsed="false">
      <c r="A1057" s="36" t="s">
        <v>184</v>
      </c>
      <c r="B1057" s="37" t="s">
        <v>185</v>
      </c>
      <c r="C1057" s="37" t="s">
        <v>119</v>
      </c>
      <c r="D1057" s="36" t="n">
        <v>2022</v>
      </c>
      <c r="E1057" s="36" t="n">
        <v>1</v>
      </c>
      <c r="F1057" s="36" t="n">
        <v>1</v>
      </c>
      <c r="G1057" s="36" t="n">
        <v>4</v>
      </c>
      <c r="H1057" s="36" t="n">
        <v>21</v>
      </c>
    </row>
    <row r="1058" customFormat="false" ht="15" hidden="false" customHeight="true" outlineLevel="0" collapsed="false">
      <c r="A1058" s="36" t="s">
        <v>184</v>
      </c>
      <c r="B1058" s="37" t="s">
        <v>185</v>
      </c>
      <c r="C1058" s="37" t="s">
        <v>119</v>
      </c>
      <c r="D1058" s="36" t="n">
        <v>2023</v>
      </c>
      <c r="E1058" s="36" t="n">
        <v>1</v>
      </c>
      <c r="F1058" s="36" t="n">
        <v>1</v>
      </c>
      <c r="G1058" s="36" t="n">
        <v>4</v>
      </c>
      <c r="H1058" s="36" t="n">
        <v>21</v>
      </c>
    </row>
    <row r="1059" customFormat="false" ht="15" hidden="false" customHeight="true" outlineLevel="0" collapsed="false">
      <c r="A1059" s="36" t="s">
        <v>184</v>
      </c>
      <c r="B1059" s="37" t="s">
        <v>185</v>
      </c>
      <c r="C1059" s="37" t="s">
        <v>119</v>
      </c>
      <c r="D1059" s="36" t="n">
        <v>2024</v>
      </c>
      <c r="E1059" s="36" t="n">
        <v>1</v>
      </c>
      <c r="F1059" s="36" t="n">
        <v>1</v>
      </c>
      <c r="G1059" s="36" t="n">
        <v>4</v>
      </c>
      <c r="H1059" s="36" t="n">
        <v>22</v>
      </c>
    </row>
    <row r="1060" customFormat="false" ht="15" hidden="false" customHeight="true" outlineLevel="0" collapsed="false">
      <c r="A1060" s="36" t="s">
        <v>184</v>
      </c>
      <c r="B1060" s="37" t="s">
        <v>185</v>
      </c>
      <c r="C1060" s="37" t="s">
        <v>119</v>
      </c>
      <c r="D1060" s="36" t="n">
        <v>2025</v>
      </c>
      <c r="E1060" s="36" t="n">
        <v>1</v>
      </c>
      <c r="F1060" s="36" t="n">
        <v>1</v>
      </c>
      <c r="G1060" s="36" t="n">
        <v>5</v>
      </c>
      <c r="H1060" s="36" t="n">
        <v>24</v>
      </c>
    </row>
    <row r="1061" customFormat="false" ht="15" hidden="false" customHeight="true" outlineLevel="0" collapsed="false">
      <c r="A1061" s="36" t="s">
        <v>186</v>
      </c>
      <c r="B1061" s="37" t="s">
        <v>185</v>
      </c>
      <c r="C1061" s="37" t="s">
        <v>67</v>
      </c>
      <c r="D1061" s="36" t="n">
        <v>2010</v>
      </c>
      <c r="E1061" s="36" t="n">
        <v>3</v>
      </c>
      <c r="F1061" s="36" t="n">
        <v>3</v>
      </c>
      <c r="G1061" s="36" t="n">
        <v>9</v>
      </c>
      <c r="H1061" s="36" t="n">
        <v>28</v>
      </c>
    </row>
    <row r="1062" customFormat="false" ht="15" hidden="false" customHeight="true" outlineLevel="0" collapsed="false">
      <c r="A1062" s="36" t="s">
        <v>186</v>
      </c>
      <c r="B1062" s="37" t="s">
        <v>185</v>
      </c>
      <c r="C1062" s="37" t="s">
        <v>67</v>
      </c>
      <c r="D1062" s="36" t="n">
        <v>2011</v>
      </c>
      <c r="E1062" s="36" t="n">
        <v>3</v>
      </c>
      <c r="F1062" s="36" t="n">
        <v>3</v>
      </c>
      <c r="G1062" s="36" t="n">
        <v>10</v>
      </c>
      <c r="H1062" s="36" t="n">
        <v>29</v>
      </c>
    </row>
    <row r="1063" customFormat="false" ht="15" hidden="false" customHeight="true" outlineLevel="0" collapsed="false">
      <c r="A1063" s="36" t="s">
        <v>186</v>
      </c>
      <c r="B1063" s="37" t="s">
        <v>185</v>
      </c>
      <c r="C1063" s="37" t="s">
        <v>67</v>
      </c>
      <c r="D1063" s="36" t="n">
        <v>2012</v>
      </c>
      <c r="E1063" s="36" t="n">
        <v>3</v>
      </c>
      <c r="F1063" s="36" t="n">
        <v>3</v>
      </c>
      <c r="G1063" s="36" t="n">
        <v>10</v>
      </c>
      <c r="H1063" s="36" t="n">
        <v>30</v>
      </c>
    </row>
    <row r="1064" customFormat="false" ht="15" hidden="false" customHeight="true" outlineLevel="0" collapsed="false">
      <c r="A1064" s="36" t="s">
        <v>186</v>
      </c>
      <c r="B1064" s="37" t="s">
        <v>185</v>
      </c>
      <c r="C1064" s="37" t="s">
        <v>67</v>
      </c>
      <c r="D1064" s="36" t="n">
        <v>2013</v>
      </c>
      <c r="E1064" s="36" t="n">
        <v>3</v>
      </c>
      <c r="F1064" s="36" t="n">
        <v>3</v>
      </c>
      <c r="G1064" s="36" t="n">
        <v>10</v>
      </c>
      <c r="H1064" s="36" t="n">
        <v>30</v>
      </c>
    </row>
    <row r="1065" customFormat="false" ht="15" hidden="false" customHeight="true" outlineLevel="0" collapsed="false">
      <c r="A1065" s="36" t="s">
        <v>186</v>
      </c>
      <c r="B1065" s="37" t="s">
        <v>185</v>
      </c>
      <c r="C1065" s="37" t="s">
        <v>67</v>
      </c>
      <c r="D1065" s="36" t="n">
        <v>2014</v>
      </c>
      <c r="E1065" s="36" t="n">
        <v>3</v>
      </c>
      <c r="F1065" s="36" t="n">
        <v>3</v>
      </c>
      <c r="G1065" s="36" t="n">
        <v>10</v>
      </c>
      <c r="H1065" s="36" t="n">
        <v>31</v>
      </c>
    </row>
    <row r="1066" customFormat="false" ht="15" hidden="false" customHeight="true" outlineLevel="0" collapsed="false">
      <c r="A1066" s="36" t="s">
        <v>186</v>
      </c>
      <c r="B1066" s="37" t="s">
        <v>185</v>
      </c>
      <c r="C1066" s="37" t="s">
        <v>67</v>
      </c>
      <c r="D1066" s="36" t="n">
        <v>2015</v>
      </c>
      <c r="E1066" s="36" t="n">
        <v>2</v>
      </c>
      <c r="F1066" s="36" t="n">
        <v>3</v>
      </c>
      <c r="G1066" s="36" t="n">
        <v>9</v>
      </c>
      <c r="H1066" s="36" t="n">
        <v>28</v>
      </c>
    </row>
    <row r="1067" customFormat="false" ht="15" hidden="false" customHeight="true" outlineLevel="0" collapsed="false">
      <c r="A1067" s="36" t="s">
        <v>186</v>
      </c>
      <c r="B1067" s="37" t="s">
        <v>185</v>
      </c>
      <c r="C1067" s="37" t="s">
        <v>67</v>
      </c>
      <c r="D1067" s="36" t="n">
        <v>2016</v>
      </c>
      <c r="E1067" s="36" t="n">
        <v>2</v>
      </c>
      <c r="F1067" s="36" t="n">
        <v>3</v>
      </c>
      <c r="G1067" s="36" t="n">
        <v>9</v>
      </c>
      <c r="H1067" s="36" t="n">
        <v>28</v>
      </c>
    </row>
    <row r="1068" customFormat="false" ht="15" hidden="false" customHeight="true" outlineLevel="0" collapsed="false">
      <c r="A1068" s="36" t="s">
        <v>186</v>
      </c>
      <c r="B1068" s="37" t="s">
        <v>185</v>
      </c>
      <c r="C1068" s="37" t="s">
        <v>67</v>
      </c>
      <c r="D1068" s="36" t="n">
        <v>2017</v>
      </c>
      <c r="E1068" s="36" t="n">
        <v>2</v>
      </c>
      <c r="F1068" s="36" t="n">
        <v>3</v>
      </c>
      <c r="G1068" s="36" t="n">
        <v>8</v>
      </c>
      <c r="H1068" s="36" t="n">
        <v>28</v>
      </c>
    </row>
    <row r="1069" customFormat="false" ht="15" hidden="false" customHeight="true" outlineLevel="0" collapsed="false">
      <c r="A1069" s="36" t="s">
        <v>186</v>
      </c>
      <c r="B1069" s="37" t="s">
        <v>185</v>
      </c>
      <c r="C1069" s="37" t="s">
        <v>67</v>
      </c>
      <c r="D1069" s="36" t="n">
        <v>2018</v>
      </c>
      <c r="E1069" s="36" t="n">
        <v>2</v>
      </c>
      <c r="F1069" s="36" t="n">
        <v>3</v>
      </c>
      <c r="G1069" s="36" t="n">
        <v>7</v>
      </c>
      <c r="H1069" s="36" t="n">
        <v>23</v>
      </c>
    </row>
    <row r="1070" customFormat="false" ht="15" hidden="false" customHeight="true" outlineLevel="0" collapsed="false">
      <c r="A1070" s="36" t="s">
        <v>186</v>
      </c>
      <c r="B1070" s="37" t="s">
        <v>185</v>
      </c>
      <c r="C1070" s="37" t="s">
        <v>67</v>
      </c>
      <c r="D1070" s="36" t="n">
        <v>2019</v>
      </c>
      <c r="E1070" s="36" t="n">
        <v>2</v>
      </c>
      <c r="F1070" s="36" t="n">
        <v>3</v>
      </c>
      <c r="G1070" s="36" t="n">
        <v>7</v>
      </c>
      <c r="H1070" s="36" t="n">
        <v>23</v>
      </c>
    </row>
    <row r="1071" customFormat="false" ht="15" hidden="false" customHeight="true" outlineLevel="0" collapsed="false">
      <c r="A1071" s="36" t="s">
        <v>186</v>
      </c>
      <c r="B1071" s="37" t="s">
        <v>185</v>
      </c>
      <c r="C1071" s="37" t="s">
        <v>67</v>
      </c>
      <c r="D1071" s="36" t="n">
        <v>2020</v>
      </c>
      <c r="E1071" s="36" t="n">
        <v>2</v>
      </c>
      <c r="F1071" s="36" t="n">
        <v>3</v>
      </c>
      <c r="G1071" s="36" t="n">
        <v>7</v>
      </c>
      <c r="H1071" s="36" t="n">
        <v>24</v>
      </c>
    </row>
    <row r="1072" customFormat="false" ht="15" hidden="false" customHeight="true" outlineLevel="0" collapsed="false">
      <c r="A1072" s="36" t="s">
        <v>186</v>
      </c>
      <c r="B1072" s="37" t="s">
        <v>185</v>
      </c>
      <c r="C1072" s="37" t="s">
        <v>67</v>
      </c>
      <c r="D1072" s="36" t="n">
        <v>2021</v>
      </c>
      <c r="E1072" s="36" t="n">
        <v>2</v>
      </c>
      <c r="F1072" s="36" t="n">
        <v>3</v>
      </c>
      <c r="G1072" s="36" t="n">
        <v>7</v>
      </c>
      <c r="H1072" s="36" t="n">
        <v>24</v>
      </c>
    </row>
    <row r="1073" customFormat="false" ht="15" hidden="false" customHeight="true" outlineLevel="0" collapsed="false">
      <c r="A1073" s="36" t="s">
        <v>186</v>
      </c>
      <c r="B1073" s="37" t="s">
        <v>185</v>
      </c>
      <c r="C1073" s="37" t="s">
        <v>67</v>
      </c>
      <c r="D1073" s="36" t="n">
        <v>2022</v>
      </c>
      <c r="E1073" s="36" t="n">
        <v>2</v>
      </c>
      <c r="F1073" s="36" t="n">
        <v>3</v>
      </c>
      <c r="G1073" s="36" t="n">
        <v>7</v>
      </c>
      <c r="H1073" s="36" t="n">
        <v>24</v>
      </c>
    </row>
    <row r="1074" customFormat="false" ht="15" hidden="false" customHeight="true" outlineLevel="0" collapsed="false">
      <c r="A1074" s="36" t="s">
        <v>186</v>
      </c>
      <c r="B1074" s="37" t="s">
        <v>185</v>
      </c>
      <c r="C1074" s="37" t="s">
        <v>67</v>
      </c>
      <c r="D1074" s="36" t="n">
        <v>2023</v>
      </c>
      <c r="E1074" s="36" t="n">
        <v>2</v>
      </c>
      <c r="F1074" s="36" t="n">
        <v>3</v>
      </c>
      <c r="G1074" s="36" t="n">
        <v>8</v>
      </c>
      <c r="H1074" s="36" t="n">
        <v>25</v>
      </c>
    </row>
    <row r="1075" customFormat="false" ht="15" hidden="false" customHeight="true" outlineLevel="0" collapsed="false">
      <c r="A1075" s="36" t="s">
        <v>186</v>
      </c>
      <c r="B1075" s="37" t="s">
        <v>185</v>
      </c>
      <c r="C1075" s="37" t="s">
        <v>67</v>
      </c>
      <c r="D1075" s="36" t="n">
        <v>2024</v>
      </c>
      <c r="E1075" s="36" t="n">
        <v>2</v>
      </c>
      <c r="F1075" s="36" t="n">
        <v>3</v>
      </c>
      <c r="G1075" s="36" t="n">
        <v>8</v>
      </c>
      <c r="H1075" s="36" t="n">
        <v>25</v>
      </c>
    </row>
    <row r="1076" customFormat="false" ht="15" hidden="false" customHeight="true" outlineLevel="0" collapsed="false">
      <c r="A1076" s="36" t="s">
        <v>186</v>
      </c>
      <c r="B1076" s="37" t="s">
        <v>185</v>
      </c>
      <c r="C1076" s="37" t="s">
        <v>67</v>
      </c>
      <c r="D1076" s="36" t="n">
        <v>2025</v>
      </c>
      <c r="E1076" s="36" t="n">
        <v>2</v>
      </c>
      <c r="F1076" s="36" t="n">
        <v>3</v>
      </c>
      <c r="G1076" s="36" t="n">
        <v>7</v>
      </c>
      <c r="H1076" s="36" t="n">
        <v>24</v>
      </c>
    </row>
    <row r="1077" customFormat="false" ht="15" hidden="false" customHeight="true" outlineLevel="0" collapsed="false">
      <c r="A1077" s="36" t="s">
        <v>187</v>
      </c>
      <c r="B1077" s="37" t="s">
        <v>185</v>
      </c>
      <c r="C1077" s="37" t="s">
        <v>117</v>
      </c>
      <c r="D1077" s="36" t="n">
        <v>2010</v>
      </c>
      <c r="E1077" s="36" t="n">
        <v>4</v>
      </c>
      <c r="F1077" s="36" t="n">
        <v>2</v>
      </c>
      <c r="G1077" s="36" t="n">
        <v>16</v>
      </c>
      <c r="H1077" s="36" t="n">
        <v>33</v>
      </c>
    </row>
    <row r="1078" customFormat="false" ht="15" hidden="false" customHeight="true" outlineLevel="0" collapsed="false">
      <c r="A1078" s="36" t="s">
        <v>187</v>
      </c>
      <c r="B1078" s="37" t="s">
        <v>185</v>
      </c>
      <c r="C1078" s="37" t="s">
        <v>117</v>
      </c>
      <c r="D1078" s="36" t="n">
        <v>2011</v>
      </c>
      <c r="E1078" s="36" t="n">
        <v>4</v>
      </c>
      <c r="F1078" s="36" t="n">
        <v>2</v>
      </c>
      <c r="G1078" s="36" t="n">
        <v>17</v>
      </c>
      <c r="H1078" s="36" t="n">
        <v>35</v>
      </c>
    </row>
    <row r="1079" customFormat="false" ht="15" hidden="false" customHeight="true" outlineLevel="0" collapsed="false">
      <c r="A1079" s="36" t="s">
        <v>187</v>
      </c>
      <c r="B1079" s="37" t="s">
        <v>185</v>
      </c>
      <c r="C1079" s="37" t="s">
        <v>117</v>
      </c>
      <c r="D1079" s="36" t="n">
        <v>2012</v>
      </c>
      <c r="E1079" s="36" t="n">
        <v>6</v>
      </c>
      <c r="F1079" s="36" t="n">
        <v>2</v>
      </c>
      <c r="G1079" s="36" t="n">
        <v>20</v>
      </c>
      <c r="H1079" s="36" t="n">
        <v>38</v>
      </c>
    </row>
    <row r="1080" customFormat="false" ht="15" hidden="false" customHeight="true" outlineLevel="0" collapsed="false">
      <c r="A1080" s="36" t="s">
        <v>187</v>
      </c>
      <c r="B1080" s="37" t="s">
        <v>185</v>
      </c>
      <c r="C1080" s="37" t="s">
        <v>117</v>
      </c>
      <c r="D1080" s="36" t="n">
        <v>2013</v>
      </c>
      <c r="E1080" s="36" t="n">
        <v>7</v>
      </c>
      <c r="F1080" s="36" t="n">
        <v>2</v>
      </c>
      <c r="G1080" s="36" t="n">
        <v>22</v>
      </c>
      <c r="H1080" s="36" t="n">
        <v>40</v>
      </c>
    </row>
    <row r="1081" customFormat="false" ht="15" hidden="false" customHeight="true" outlineLevel="0" collapsed="false">
      <c r="A1081" s="36" t="s">
        <v>187</v>
      </c>
      <c r="B1081" s="37" t="s">
        <v>185</v>
      </c>
      <c r="C1081" s="37" t="s">
        <v>117</v>
      </c>
      <c r="D1081" s="36" t="n">
        <v>2014</v>
      </c>
      <c r="E1081" s="36" t="n">
        <v>9</v>
      </c>
      <c r="F1081" s="36" t="n">
        <v>2</v>
      </c>
      <c r="G1081" s="36" t="n">
        <v>24</v>
      </c>
      <c r="H1081" s="36" t="n">
        <v>41</v>
      </c>
    </row>
    <row r="1082" customFormat="false" ht="15" hidden="false" customHeight="true" outlineLevel="0" collapsed="false">
      <c r="A1082" s="36" t="s">
        <v>187</v>
      </c>
      <c r="B1082" s="37" t="s">
        <v>185</v>
      </c>
      <c r="C1082" s="37" t="s">
        <v>117</v>
      </c>
      <c r="D1082" s="36" t="n">
        <v>2015</v>
      </c>
      <c r="E1082" s="36" t="n">
        <v>7</v>
      </c>
      <c r="F1082" s="36" t="n">
        <v>3</v>
      </c>
      <c r="G1082" s="36" t="n">
        <v>23</v>
      </c>
      <c r="H1082" s="36" t="n">
        <v>42</v>
      </c>
    </row>
    <row r="1083" customFormat="false" ht="15" hidden="false" customHeight="true" outlineLevel="0" collapsed="false">
      <c r="A1083" s="36" t="s">
        <v>187</v>
      </c>
      <c r="B1083" s="37" t="s">
        <v>185</v>
      </c>
      <c r="C1083" s="37" t="s">
        <v>117</v>
      </c>
      <c r="D1083" s="36" t="n">
        <v>2016</v>
      </c>
      <c r="E1083" s="36" t="n">
        <v>7</v>
      </c>
      <c r="F1083" s="36" t="n">
        <v>3</v>
      </c>
      <c r="G1083" s="36" t="n">
        <v>22</v>
      </c>
      <c r="H1083" s="36" t="n">
        <v>42</v>
      </c>
    </row>
    <row r="1084" customFormat="false" ht="15" hidden="false" customHeight="true" outlineLevel="0" collapsed="false">
      <c r="A1084" s="36" t="s">
        <v>187</v>
      </c>
      <c r="B1084" s="37" t="s">
        <v>185</v>
      </c>
      <c r="C1084" s="37" t="s">
        <v>117</v>
      </c>
      <c r="D1084" s="36" t="n">
        <v>2017</v>
      </c>
      <c r="E1084" s="36" t="n">
        <v>8</v>
      </c>
      <c r="F1084" s="36" t="n">
        <v>3</v>
      </c>
      <c r="G1084" s="36" t="n">
        <v>24</v>
      </c>
      <c r="H1084" s="36" t="n">
        <v>45</v>
      </c>
    </row>
    <row r="1085" customFormat="false" ht="15" hidden="false" customHeight="true" outlineLevel="0" collapsed="false">
      <c r="A1085" s="36" t="s">
        <v>187</v>
      </c>
      <c r="B1085" s="37" t="s">
        <v>185</v>
      </c>
      <c r="C1085" s="37" t="s">
        <v>117</v>
      </c>
      <c r="D1085" s="36" t="n">
        <v>2018</v>
      </c>
      <c r="E1085" s="36" t="n">
        <v>7</v>
      </c>
      <c r="F1085" s="36" t="n">
        <v>3</v>
      </c>
      <c r="G1085" s="36" t="n">
        <v>26</v>
      </c>
      <c r="H1085" s="36" t="n">
        <v>46</v>
      </c>
    </row>
    <row r="1086" customFormat="false" ht="15" hidden="false" customHeight="true" outlineLevel="0" collapsed="false">
      <c r="A1086" s="36" t="s">
        <v>187</v>
      </c>
      <c r="B1086" s="37" t="s">
        <v>185</v>
      </c>
      <c r="C1086" s="37" t="s">
        <v>117</v>
      </c>
      <c r="D1086" s="36" t="n">
        <v>2019</v>
      </c>
      <c r="E1086" s="36" t="n">
        <v>7</v>
      </c>
      <c r="F1086" s="36" t="n">
        <v>3</v>
      </c>
      <c r="G1086" s="36" t="n">
        <v>26</v>
      </c>
      <c r="H1086" s="36" t="n">
        <v>47</v>
      </c>
    </row>
    <row r="1087" customFormat="false" ht="15" hidden="false" customHeight="true" outlineLevel="0" collapsed="false">
      <c r="A1087" s="36" t="s">
        <v>187</v>
      </c>
      <c r="B1087" s="37" t="s">
        <v>185</v>
      </c>
      <c r="C1087" s="37" t="s">
        <v>117</v>
      </c>
      <c r="D1087" s="36" t="n">
        <v>2020</v>
      </c>
      <c r="E1087" s="36" t="n">
        <v>7</v>
      </c>
      <c r="F1087" s="36" t="n">
        <v>3</v>
      </c>
      <c r="G1087" s="36" t="n">
        <v>25</v>
      </c>
      <c r="H1087" s="36" t="n">
        <v>48</v>
      </c>
    </row>
    <row r="1088" customFormat="false" ht="15" hidden="false" customHeight="true" outlineLevel="0" collapsed="false">
      <c r="A1088" s="36" t="s">
        <v>187</v>
      </c>
      <c r="B1088" s="37" t="s">
        <v>185</v>
      </c>
      <c r="C1088" s="37" t="s">
        <v>117</v>
      </c>
      <c r="D1088" s="36" t="n">
        <v>2021</v>
      </c>
      <c r="E1088" s="36" t="n">
        <v>7</v>
      </c>
      <c r="F1088" s="36" t="n">
        <v>3</v>
      </c>
      <c r="G1088" s="36" t="n">
        <v>26</v>
      </c>
      <c r="H1088" s="36" t="n">
        <v>49</v>
      </c>
    </row>
    <row r="1089" customFormat="false" ht="15" hidden="false" customHeight="true" outlineLevel="0" collapsed="false">
      <c r="A1089" s="36" t="s">
        <v>187</v>
      </c>
      <c r="B1089" s="37" t="s">
        <v>185</v>
      </c>
      <c r="C1089" s="37" t="s">
        <v>117</v>
      </c>
      <c r="D1089" s="36" t="n">
        <v>2022</v>
      </c>
      <c r="E1089" s="36" t="n">
        <v>7</v>
      </c>
      <c r="F1089" s="36" t="n">
        <v>3</v>
      </c>
      <c r="G1089" s="36" t="n">
        <v>26</v>
      </c>
      <c r="H1089" s="36" t="n">
        <v>50</v>
      </c>
    </row>
    <row r="1090" customFormat="false" ht="15" hidden="false" customHeight="true" outlineLevel="0" collapsed="false">
      <c r="A1090" s="36" t="s">
        <v>187</v>
      </c>
      <c r="B1090" s="37" t="s">
        <v>185</v>
      </c>
      <c r="C1090" s="37" t="s">
        <v>117</v>
      </c>
      <c r="D1090" s="36" t="n">
        <v>2023</v>
      </c>
      <c r="E1090" s="36" t="n">
        <v>7</v>
      </c>
      <c r="F1090" s="36" t="n">
        <v>3</v>
      </c>
      <c r="G1090" s="36" t="n">
        <v>26</v>
      </c>
      <c r="H1090" s="36" t="n">
        <v>52</v>
      </c>
    </row>
    <row r="1091" customFormat="false" ht="15" hidden="false" customHeight="true" outlineLevel="0" collapsed="false">
      <c r="A1091" s="36" t="s">
        <v>187</v>
      </c>
      <c r="B1091" s="37" t="s">
        <v>185</v>
      </c>
      <c r="C1091" s="37" t="s">
        <v>117</v>
      </c>
      <c r="D1091" s="36" t="n">
        <v>2024</v>
      </c>
      <c r="E1091" s="36" t="n">
        <v>7</v>
      </c>
      <c r="F1091" s="36" t="n">
        <v>3</v>
      </c>
      <c r="G1091" s="36" t="n">
        <v>28</v>
      </c>
      <c r="H1091" s="36" t="n">
        <v>50</v>
      </c>
    </row>
    <row r="1092" customFormat="false" ht="15" hidden="false" customHeight="true" outlineLevel="0" collapsed="false">
      <c r="A1092" s="36" t="s">
        <v>187</v>
      </c>
      <c r="B1092" s="37" t="s">
        <v>185</v>
      </c>
      <c r="C1092" s="37" t="s">
        <v>117</v>
      </c>
      <c r="D1092" s="36" t="n">
        <v>2025</v>
      </c>
      <c r="E1092" s="36" t="n">
        <v>7</v>
      </c>
      <c r="F1092" s="36" t="n">
        <v>3</v>
      </c>
      <c r="G1092" s="36" t="n">
        <v>28</v>
      </c>
      <c r="H1092" s="36" t="n">
        <v>50</v>
      </c>
    </row>
    <row r="1093" customFormat="false" ht="15" hidden="false" customHeight="true" outlineLevel="0" collapsed="false">
      <c r="A1093" s="36" t="s">
        <v>188</v>
      </c>
      <c r="B1093" s="37" t="s">
        <v>185</v>
      </c>
      <c r="C1093" s="37" t="s">
        <v>189</v>
      </c>
      <c r="D1093" s="36" t="n">
        <v>2010</v>
      </c>
      <c r="E1093" s="36" t="n">
        <v>2</v>
      </c>
      <c r="F1093" s="36" t="n">
        <v>1</v>
      </c>
      <c r="G1093" s="36" t="n">
        <v>7</v>
      </c>
      <c r="H1093" s="36" t="n">
        <v>18</v>
      </c>
    </row>
    <row r="1094" customFormat="false" ht="15" hidden="false" customHeight="true" outlineLevel="0" collapsed="false">
      <c r="A1094" s="36" t="s">
        <v>188</v>
      </c>
      <c r="B1094" s="37" t="s">
        <v>185</v>
      </c>
      <c r="C1094" s="37" t="s">
        <v>189</v>
      </c>
      <c r="D1094" s="36" t="n">
        <v>2011</v>
      </c>
      <c r="E1094" s="36" t="n">
        <v>2</v>
      </c>
      <c r="F1094" s="36" t="n">
        <v>1</v>
      </c>
      <c r="G1094" s="36" t="n">
        <v>7</v>
      </c>
      <c r="H1094" s="36" t="n">
        <v>19</v>
      </c>
    </row>
    <row r="1095" customFormat="false" ht="15" hidden="false" customHeight="true" outlineLevel="0" collapsed="false">
      <c r="A1095" s="36" t="s">
        <v>188</v>
      </c>
      <c r="B1095" s="37" t="s">
        <v>185</v>
      </c>
      <c r="C1095" s="37" t="s">
        <v>189</v>
      </c>
      <c r="D1095" s="36" t="n">
        <v>2012</v>
      </c>
      <c r="E1095" s="36" t="n">
        <v>2</v>
      </c>
      <c r="F1095" s="36" t="n">
        <v>1</v>
      </c>
      <c r="G1095" s="36" t="n">
        <v>8</v>
      </c>
      <c r="H1095" s="36" t="n">
        <v>21</v>
      </c>
    </row>
    <row r="1096" customFormat="false" ht="15" hidden="false" customHeight="true" outlineLevel="0" collapsed="false">
      <c r="A1096" s="36" t="s">
        <v>188</v>
      </c>
      <c r="B1096" s="37" t="s">
        <v>185</v>
      </c>
      <c r="C1096" s="37" t="s">
        <v>189</v>
      </c>
      <c r="D1096" s="36" t="n">
        <v>2013</v>
      </c>
      <c r="E1096" s="36" t="n">
        <v>2</v>
      </c>
      <c r="F1096" s="36" t="n">
        <v>1</v>
      </c>
      <c r="G1096" s="36" t="n">
        <v>8</v>
      </c>
      <c r="H1096" s="36" t="n">
        <v>22</v>
      </c>
    </row>
    <row r="1097" customFormat="false" ht="15" hidden="false" customHeight="true" outlineLevel="0" collapsed="false">
      <c r="A1097" s="36" t="s">
        <v>188</v>
      </c>
      <c r="B1097" s="37" t="s">
        <v>185</v>
      </c>
      <c r="C1097" s="37" t="s">
        <v>189</v>
      </c>
      <c r="D1097" s="36" t="n">
        <v>2014</v>
      </c>
      <c r="E1097" s="36" t="n">
        <v>2</v>
      </c>
      <c r="F1097" s="36" t="n">
        <v>1</v>
      </c>
      <c r="G1097" s="36" t="n">
        <v>8</v>
      </c>
      <c r="H1097" s="36" t="n">
        <v>22</v>
      </c>
    </row>
    <row r="1098" customFormat="false" ht="15" hidden="false" customHeight="true" outlineLevel="0" collapsed="false">
      <c r="A1098" s="36" t="s">
        <v>188</v>
      </c>
      <c r="B1098" s="37" t="s">
        <v>185</v>
      </c>
      <c r="C1098" s="37" t="s">
        <v>189</v>
      </c>
      <c r="D1098" s="36" t="n">
        <v>2015</v>
      </c>
      <c r="E1098" s="36" t="n">
        <v>3</v>
      </c>
      <c r="F1098" s="36" t="n">
        <v>1</v>
      </c>
      <c r="G1098" s="36" t="n">
        <v>8</v>
      </c>
      <c r="H1098" s="36" t="n">
        <v>22</v>
      </c>
    </row>
    <row r="1099" customFormat="false" ht="15" hidden="false" customHeight="true" outlineLevel="0" collapsed="false">
      <c r="A1099" s="36" t="s">
        <v>188</v>
      </c>
      <c r="B1099" s="37" t="s">
        <v>185</v>
      </c>
      <c r="C1099" s="37" t="s">
        <v>189</v>
      </c>
      <c r="D1099" s="36" t="n">
        <v>2016</v>
      </c>
      <c r="E1099" s="36" t="n">
        <v>3</v>
      </c>
      <c r="F1099" s="36" t="n">
        <v>1</v>
      </c>
      <c r="G1099" s="36" t="n">
        <v>10</v>
      </c>
      <c r="H1099" s="36" t="n">
        <v>24</v>
      </c>
    </row>
    <row r="1100" customFormat="false" ht="15" hidden="false" customHeight="true" outlineLevel="0" collapsed="false">
      <c r="A1100" s="36" t="s">
        <v>188</v>
      </c>
      <c r="B1100" s="37" t="s">
        <v>185</v>
      </c>
      <c r="C1100" s="37" t="s">
        <v>189</v>
      </c>
      <c r="D1100" s="36" t="n">
        <v>2017</v>
      </c>
      <c r="E1100" s="36" t="n">
        <v>3</v>
      </c>
      <c r="F1100" s="36" t="n">
        <v>1</v>
      </c>
      <c r="G1100" s="36" t="n">
        <v>11</v>
      </c>
      <c r="H1100" s="36" t="n">
        <v>25</v>
      </c>
    </row>
    <row r="1101" customFormat="false" ht="15" hidden="false" customHeight="true" outlineLevel="0" collapsed="false">
      <c r="A1101" s="36" t="s">
        <v>188</v>
      </c>
      <c r="B1101" s="37" t="s">
        <v>185</v>
      </c>
      <c r="C1101" s="37" t="s">
        <v>189</v>
      </c>
      <c r="D1101" s="36" t="n">
        <v>2018</v>
      </c>
      <c r="E1101" s="36" t="n">
        <v>3</v>
      </c>
      <c r="F1101" s="36" t="n">
        <v>1</v>
      </c>
      <c r="G1101" s="36" t="n">
        <v>13</v>
      </c>
      <c r="H1101" s="36" t="n">
        <v>27</v>
      </c>
    </row>
    <row r="1102" customFormat="false" ht="15" hidden="false" customHeight="true" outlineLevel="0" collapsed="false">
      <c r="A1102" s="36" t="s">
        <v>188</v>
      </c>
      <c r="B1102" s="37" t="s">
        <v>185</v>
      </c>
      <c r="C1102" s="37" t="s">
        <v>189</v>
      </c>
      <c r="D1102" s="36" t="n">
        <v>2019</v>
      </c>
      <c r="E1102" s="36" t="n">
        <v>3</v>
      </c>
      <c r="F1102" s="36" t="n">
        <v>1</v>
      </c>
      <c r="G1102" s="36" t="n">
        <v>15</v>
      </c>
      <c r="H1102" s="36" t="n">
        <v>29</v>
      </c>
    </row>
    <row r="1103" customFormat="false" ht="15" hidden="false" customHeight="true" outlineLevel="0" collapsed="false">
      <c r="A1103" s="36" t="s">
        <v>188</v>
      </c>
      <c r="B1103" s="37" t="s">
        <v>185</v>
      </c>
      <c r="C1103" s="37" t="s">
        <v>189</v>
      </c>
      <c r="D1103" s="36" t="n">
        <v>2020</v>
      </c>
      <c r="E1103" s="36" t="n">
        <v>3</v>
      </c>
      <c r="F1103" s="36" t="n">
        <v>1</v>
      </c>
      <c r="G1103" s="36" t="n">
        <v>15</v>
      </c>
      <c r="H1103" s="36" t="n">
        <v>30</v>
      </c>
    </row>
    <row r="1104" customFormat="false" ht="15" hidden="false" customHeight="true" outlineLevel="0" collapsed="false">
      <c r="A1104" s="36" t="s">
        <v>188</v>
      </c>
      <c r="B1104" s="37" t="s">
        <v>185</v>
      </c>
      <c r="C1104" s="37" t="s">
        <v>189</v>
      </c>
      <c r="D1104" s="36" t="n">
        <v>2021</v>
      </c>
      <c r="E1104" s="36" t="n">
        <v>3</v>
      </c>
      <c r="F1104" s="36" t="n">
        <v>1</v>
      </c>
      <c r="G1104" s="36" t="n">
        <v>15</v>
      </c>
      <c r="H1104" s="36" t="n">
        <v>31</v>
      </c>
    </row>
    <row r="1105" customFormat="false" ht="15" hidden="false" customHeight="true" outlineLevel="0" collapsed="false">
      <c r="A1105" s="36" t="s">
        <v>188</v>
      </c>
      <c r="B1105" s="37" t="s">
        <v>185</v>
      </c>
      <c r="C1105" s="37" t="s">
        <v>189</v>
      </c>
      <c r="D1105" s="36" t="n">
        <v>2022</v>
      </c>
      <c r="E1105" s="36" t="n">
        <v>3</v>
      </c>
      <c r="F1105" s="36" t="n">
        <v>1</v>
      </c>
      <c r="G1105" s="36" t="n">
        <v>15</v>
      </c>
      <c r="H1105" s="36" t="n">
        <v>31</v>
      </c>
    </row>
    <row r="1106" customFormat="false" ht="15" hidden="false" customHeight="true" outlineLevel="0" collapsed="false">
      <c r="A1106" s="36" t="s">
        <v>188</v>
      </c>
      <c r="B1106" s="37" t="s">
        <v>185</v>
      </c>
      <c r="C1106" s="37" t="s">
        <v>189</v>
      </c>
      <c r="D1106" s="36" t="n">
        <v>2023</v>
      </c>
      <c r="E1106" s="36" t="n">
        <v>3</v>
      </c>
      <c r="F1106" s="36" t="n">
        <v>1</v>
      </c>
      <c r="G1106" s="36" t="n">
        <v>15</v>
      </c>
      <c r="H1106" s="36" t="n">
        <v>31</v>
      </c>
    </row>
    <row r="1107" customFormat="false" ht="15" hidden="false" customHeight="true" outlineLevel="0" collapsed="false">
      <c r="A1107" s="36" t="s">
        <v>188</v>
      </c>
      <c r="B1107" s="37" t="s">
        <v>185</v>
      </c>
      <c r="C1107" s="37" t="s">
        <v>189</v>
      </c>
      <c r="D1107" s="36" t="n">
        <v>2024</v>
      </c>
      <c r="E1107" s="36" t="n">
        <v>3</v>
      </c>
      <c r="F1107" s="36" t="n">
        <v>1</v>
      </c>
      <c r="G1107" s="36" t="n">
        <v>15</v>
      </c>
      <c r="H1107" s="36" t="n">
        <v>31</v>
      </c>
    </row>
    <row r="1108" customFormat="false" ht="15" hidden="false" customHeight="true" outlineLevel="0" collapsed="false">
      <c r="A1108" s="36" t="s">
        <v>188</v>
      </c>
      <c r="B1108" s="37" t="s">
        <v>185</v>
      </c>
      <c r="C1108" s="37" t="s">
        <v>189</v>
      </c>
      <c r="D1108" s="36" t="n">
        <v>2025</v>
      </c>
      <c r="E1108" s="36" t="n">
        <v>3</v>
      </c>
      <c r="F1108" s="36" t="n">
        <v>1</v>
      </c>
      <c r="G1108" s="36" t="n">
        <v>15</v>
      </c>
      <c r="H1108" s="36" t="n">
        <v>31</v>
      </c>
    </row>
    <row r="1109" customFormat="false" ht="15" hidden="false" customHeight="true" outlineLevel="0" collapsed="false">
      <c r="A1109" s="36" t="s">
        <v>190</v>
      </c>
      <c r="B1109" s="37" t="s">
        <v>185</v>
      </c>
      <c r="C1109" s="37" t="s">
        <v>191</v>
      </c>
      <c r="D1109" s="36" t="n">
        <v>2010</v>
      </c>
      <c r="E1109" s="36" t="n">
        <v>0</v>
      </c>
      <c r="F1109" s="36" t="n">
        <v>2</v>
      </c>
      <c r="G1109" s="36" t="n">
        <v>5</v>
      </c>
      <c r="H1109" s="36" t="n">
        <v>10</v>
      </c>
    </row>
    <row r="1110" customFormat="false" ht="15" hidden="false" customHeight="true" outlineLevel="0" collapsed="false">
      <c r="A1110" s="36" t="s">
        <v>190</v>
      </c>
      <c r="B1110" s="37" t="s">
        <v>185</v>
      </c>
      <c r="C1110" s="37" t="s">
        <v>191</v>
      </c>
      <c r="D1110" s="36" t="n">
        <v>2011</v>
      </c>
      <c r="E1110" s="36" t="n">
        <v>0</v>
      </c>
      <c r="F1110" s="36" t="n">
        <v>2</v>
      </c>
      <c r="G1110" s="36" t="n">
        <v>5</v>
      </c>
      <c r="H1110" s="36" t="n">
        <v>10</v>
      </c>
    </row>
    <row r="1111" customFormat="false" ht="15" hidden="false" customHeight="true" outlineLevel="0" collapsed="false">
      <c r="A1111" s="36" t="s">
        <v>190</v>
      </c>
      <c r="B1111" s="37" t="s">
        <v>185</v>
      </c>
      <c r="C1111" s="37" t="s">
        <v>191</v>
      </c>
      <c r="D1111" s="36" t="n">
        <v>2012</v>
      </c>
      <c r="E1111" s="36" t="n">
        <v>0</v>
      </c>
      <c r="F1111" s="36" t="n">
        <v>2</v>
      </c>
      <c r="G1111" s="36" t="n">
        <v>4</v>
      </c>
      <c r="H1111" s="36" t="n">
        <v>10</v>
      </c>
    </row>
    <row r="1112" customFormat="false" ht="15" hidden="false" customHeight="true" outlineLevel="0" collapsed="false">
      <c r="A1112" s="36" t="s">
        <v>190</v>
      </c>
      <c r="B1112" s="37" t="s">
        <v>185</v>
      </c>
      <c r="C1112" s="37" t="s">
        <v>191</v>
      </c>
      <c r="D1112" s="36" t="n">
        <v>2013</v>
      </c>
      <c r="E1112" s="36" t="n">
        <v>0</v>
      </c>
      <c r="F1112" s="36" t="n">
        <v>2</v>
      </c>
      <c r="G1112" s="36" t="n">
        <v>6</v>
      </c>
      <c r="H1112" s="36" t="n">
        <v>12</v>
      </c>
    </row>
    <row r="1113" customFormat="false" ht="15" hidden="false" customHeight="true" outlineLevel="0" collapsed="false">
      <c r="A1113" s="36" t="s">
        <v>190</v>
      </c>
      <c r="B1113" s="37" t="s">
        <v>185</v>
      </c>
      <c r="C1113" s="37" t="s">
        <v>191</v>
      </c>
      <c r="D1113" s="36" t="n">
        <v>2014</v>
      </c>
      <c r="E1113" s="36" t="n">
        <v>0</v>
      </c>
      <c r="F1113" s="36" t="n">
        <v>2</v>
      </c>
      <c r="G1113" s="36" t="n">
        <v>6</v>
      </c>
      <c r="H1113" s="36" t="n">
        <v>13</v>
      </c>
    </row>
    <row r="1114" customFormat="false" ht="15" hidden="false" customHeight="true" outlineLevel="0" collapsed="false">
      <c r="A1114" s="36" t="s">
        <v>190</v>
      </c>
      <c r="B1114" s="37" t="s">
        <v>185</v>
      </c>
      <c r="C1114" s="37" t="s">
        <v>191</v>
      </c>
      <c r="D1114" s="36" t="n">
        <v>2015</v>
      </c>
      <c r="E1114" s="36" t="n">
        <v>0</v>
      </c>
      <c r="F1114" s="36" t="n">
        <v>2</v>
      </c>
      <c r="G1114" s="36" t="n">
        <v>6</v>
      </c>
      <c r="H1114" s="36" t="n">
        <v>13</v>
      </c>
    </row>
    <row r="1115" customFormat="false" ht="15" hidden="false" customHeight="true" outlineLevel="0" collapsed="false">
      <c r="A1115" s="36" t="s">
        <v>190</v>
      </c>
      <c r="B1115" s="37" t="s">
        <v>185</v>
      </c>
      <c r="C1115" s="37" t="s">
        <v>191</v>
      </c>
      <c r="D1115" s="36" t="n">
        <v>2016</v>
      </c>
      <c r="E1115" s="36" t="n">
        <v>0</v>
      </c>
      <c r="F1115" s="36" t="n">
        <v>2</v>
      </c>
      <c r="G1115" s="36" t="n">
        <v>6</v>
      </c>
      <c r="H1115" s="36" t="n">
        <v>13</v>
      </c>
    </row>
    <row r="1116" customFormat="false" ht="15" hidden="false" customHeight="true" outlineLevel="0" collapsed="false">
      <c r="A1116" s="36" t="s">
        <v>190</v>
      </c>
      <c r="B1116" s="37" t="s">
        <v>185</v>
      </c>
      <c r="C1116" s="37" t="s">
        <v>191</v>
      </c>
      <c r="D1116" s="36" t="n">
        <v>2017</v>
      </c>
      <c r="E1116" s="36" t="n">
        <v>0</v>
      </c>
      <c r="F1116" s="36" t="n">
        <v>2</v>
      </c>
      <c r="G1116" s="36" t="n">
        <v>7</v>
      </c>
      <c r="H1116" s="36" t="n">
        <v>14</v>
      </c>
    </row>
    <row r="1117" customFormat="false" ht="15" hidden="false" customHeight="true" outlineLevel="0" collapsed="false">
      <c r="A1117" s="36" t="s">
        <v>190</v>
      </c>
      <c r="B1117" s="37" t="s">
        <v>185</v>
      </c>
      <c r="C1117" s="37" t="s">
        <v>191</v>
      </c>
      <c r="D1117" s="36" t="n">
        <v>2018</v>
      </c>
      <c r="E1117" s="36" t="n">
        <v>0</v>
      </c>
      <c r="F1117" s="36" t="n">
        <v>2</v>
      </c>
      <c r="G1117" s="36" t="n">
        <v>6</v>
      </c>
      <c r="H1117" s="36" t="n">
        <v>12</v>
      </c>
    </row>
    <row r="1118" customFormat="false" ht="15" hidden="false" customHeight="true" outlineLevel="0" collapsed="false">
      <c r="A1118" s="36" t="s">
        <v>190</v>
      </c>
      <c r="B1118" s="37" t="s">
        <v>185</v>
      </c>
      <c r="C1118" s="37" t="s">
        <v>191</v>
      </c>
      <c r="D1118" s="36" t="n">
        <v>2019</v>
      </c>
      <c r="E1118" s="36" t="n">
        <v>0</v>
      </c>
      <c r="F1118" s="36" t="n">
        <v>2</v>
      </c>
      <c r="G1118" s="36" t="n">
        <v>6</v>
      </c>
      <c r="H1118" s="36" t="n">
        <v>11</v>
      </c>
    </row>
    <row r="1119" customFormat="false" ht="15" hidden="false" customHeight="true" outlineLevel="0" collapsed="false">
      <c r="A1119" s="36" t="s">
        <v>190</v>
      </c>
      <c r="B1119" s="37" t="s">
        <v>185</v>
      </c>
      <c r="C1119" s="37" t="s">
        <v>191</v>
      </c>
      <c r="D1119" s="36" t="n">
        <v>2020</v>
      </c>
      <c r="E1119" s="36" t="n">
        <v>0</v>
      </c>
      <c r="F1119" s="36" t="n">
        <v>2</v>
      </c>
      <c r="G1119" s="36" t="n">
        <v>6</v>
      </c>
      <c r="H1119" s="36" t="n">
        <v>11</v>
      </c>
    </row>
    <row r="1120" customFormat="false" ht="15" hidden="false" customHeight="true" outlineLevel="0" collapsed="false">
      <c r="A1120" s="36" t="s">
        <v>190</v>
      </c>
      <c r="B1120" s="37" t="s">
        <v>185</v>
      </c>
      <c r="C1120" s="37" t="s">
        <v>191</v>
      </c>
      <c r="D1120" s="36" t="n">
        <v>2021</v>
      </c>
      <c r="E1120" s="36" t="n">
        <v>0</v>
      </c>
      <c r="F1120" s="36" t="n">
        <v>2</v>
      </c>
      <c r="G1120" s="36" t="n">
        <v>6</v>
      </c>
      <c r="H1120" s="36" t="n">
        <v>11</v>
      </c>
    </row>
    <row r="1121" customFormat="false" ht="15" hidden="false" customHeight="true" outlineLevel="0" collapsed="false">
      <c r="A1121" s="36" t="s">
        <v>190</v>
      </c>
      <c r="B1121" s="37" t="s">
        <v>185</v>
      </c>
      <c r="C1121" s="37" t="s">
        <v>191</v>
      </c>
      <c r="D1121" s="36" t="n">
        <v>2022</v>
      </c>
      <c r="E1121" s="36" t="n">
        <v>0</v>
      </c>
      <c r="F1121" s="36" t="n">
        <v>2</v>
      </c>
      <c r="G1121" s="36" t="n">
        <v>6</v>
      </c>
      <c r="H1121" s="36" t="n">
        <v>11</v>
      </c>
    </row>
    <row r="1122" customFormat="false" ht="15" hidden="false" customHeight="true" outlineLevel="0" collapsed="false">
      <c r="A1122" s="36" t="s">
        <v>190</v>
      </c>
      <c r="B1122" s="37" t="s">
        <v>185</v>
      </c>
      <c r="C1122" s="37" t="s">
        <v>191</v>
      </c>
      <c r="D1122" s="36" t="n">
        <v>2023</v>
      </c>
      <c r="E1122" s="36" t="n">
        <v>0</v>
      </c>
      <c r="F1122" s="36" t="n">
        <v>2</v>
      </c>
      <c r="G1122" s="36" t="n">
        <v>6</v>
      </c>
      <c r="H1122" s="36" t="n">
        <v>11</v>
      </c>
    </row>
    <row r="1123" customFormat="false" ht="15" hidden="false" customHeight="true" outlineLevel="0" collapsed="false">
      <c r="A1123" s="36" t="s">
        <v>190</v>
      </c>
      <c r="B1123" s="37" t="s">
        <v>185</v>
      </c>
      <c r="C1123" s="37" t="s">
        <v>191</v>
      </c>
      <c r="D1123" s="36" t="n">
        <v>2024</v>
      </c>
      <c r="E1123" s="36" t="n">
        <v>0</v>
      </c>
      <c r="F1123" s="36" t="n">
        <v>2</v>
      </c>
      <c r="G1123" s="36" t="n">
        <v>6</v>
      </c>
      <c r="H1123" s="36" t="n">
        <v>11</v>
      </c>
    </row>
    <row r="1124" customFormat="false" ht="15" hidden="false" customHeight="true" outlineLevel="0" collapsed="false">
      <c r="A1124" s="36" t="s">
        <v>190</v>
      </c>
      <c r="B1124" s="37" t="s">
        <v>185</v>
      </c>
      <c r="C1124" s="37" t="s">
        <v>191</v>
      </c>
      <c r="D1124" s="36" t="n">
        <v>2025</v>
      </c>
      <c r="E1124" s="36" t="n">
        <v>0</v>
      </c>
      <c r="F1124" s="36" t="n">
        <v>2</v>
      </c>
      <c r="G1124" s="36" t="n">
        <v>6</v>
      </c>
      <c r="H1124" s="36" t="n">
        <v>11</v>
      </c>
    </row>
    <row r="1125" customFormat="false" ht="15" hidden="false" customHeight="true" outlineLevel="0" collapsed="false">
      <c r="A1125" s="36" t="s">
        <v>192</v>
      </c>
      <c r="B1125" s="37" t="s">
        <v>193</v>
      </c>
      <c r="C1125" s="37" t="s">
        <v>67</v>
      </c>
      <c r="D1125" s="36" t="n">
        <v>2010</v>
      </c>
      <c r="E1125" s="36" t="n">
        <v>5</v>
      </c>
      <c r="F1125" s="36" t="n">
        <v>1</v>
      </c>
      <c r="G1125" s="36" t="n">
        <v>8</v>
      </c>
      <c r="H1125" s="36" t="n">
        <v>12</v>
      </c>
    </row>
    <row r="1126" customFormat="false" ht="15" hidden="false" customHeight="true" outlineLevel="0" collapsed="false">
      <c r="A1126" s="36" t="s">
        <v>192</v>
      </c>
      <c r="B1126" s="37" t="s">
        <v>193</v>
      </c>
      <c r="C1126" s="37" t="s">
        <v>67</v>
      </c>
      <c r="D1126" s="36" t="n">
        <v>2011</v>
      </c>
      <c r="E1126" s="36" t="n">
        <v>6</v>
      </c>
      <c r="F1126" s="36" t="n">
        <v>1</v>
      </c>
      <c r="G1126" s="36" t="n">
        <v>9</v>
      </c>
      <c r="H1126" s="36" t="n">
        <v>14</v>
      </c>
    </row>
    <row r="1127" customFormat="false" ht="15" hidden="false" customHeight="true" outlineLevel="0" collapsed="false">
      <c r="A1127" s="36" t="s">
        <v>192</v>
      </c>
      <c r="B1127" s="37" t="s">
        <v>193</v>
      </c>
      <c r="C1127" s="37" t="s">
        <v>67</v>
      </c>
      <c r="D1127" s="36" t="n">
        <v>2012</v>
      </c>
      <c r="E1127" s="36" t="n">
        <v>7</v>
      </c>
      <c r="F1127" s="36" t="n">
        <v>1</v>
      </c>
      <c r="G1127" s="36" t="n">
        <v>11</v>
      </c>
      <c r="H1127" s="36" t="n">
        <v>19</v>
      </c>
    </row>
    <row r="1128" customFormat="false" ht="15" hidden="false" customHeight="true" outlineLevel="0" collapsed="false">
      <c r="A1128" s="36" t="s">
        <v>192</v>
      </c>
      <c r="B1128" s="37" t="s">
        <v>193</v>
      </c>
      <c r="C1128" s="37" t="s">
        <v>67</v>
      </c>
      <c r="D1128" s="36" t="n">
        <v>2013</v>
      </c>
      <c r="E1128" s="36" t="n">
        <v>6</v>
      </c>
      <c r="F1128" s="36" t="n">
        <v>1</v>
      </c>
      <c r="G1128" s="36" t="n">
        <v>10</v>
      </c>
      <c r="H1128" s="36" t="n">
        <v>17</v>
      </c>
    </row>
    <row r="1129" customFormat="false" ht="15" hidden="false" customHeight="true" outlineLevel="0" collapsed="false">
      <c r="A1129" s="36" t="s">
        <v>192</v>
      </c>
      <c r="B1129" s="37" t="s">
        <v>193</v>
      </c>
      <c r="C1129" s="37" t="s">
        <v>67</v>
      </c>
      <c r="D1129" s="36" t="n">
        <v>2014</v>
      </c>
      <c r="E1129" s="36" t="n">
        <v>7</v>
      </c>
      <c r="F1129" s="36" t="n">
        <v>1</v>
      </c>
      <c r="G1129" s="36" t="n">
        <v>9</v>
      </c>
      <c r="H1129" s="36" t="n">
        <v>17</v>
      </c>
    </row>
    <row r="1130" customFormat="false" ht="15" hidden="false" customHeight="true" outlineLevel="0" collapsed="false">
      <c r="A1130" s="36" t="s">
        <v>192</v>
      </c>
      <c r="B1130" s="37" t="s">
        <v>193</v>
      </c>
      <c r="C1130" s="37" t="s">
        <v>67</v>
      </c>
      <c r="D1130" s="36" t="n">
        <v>2015</v>
      </c>
      <c r="E1130" s="36" t="n">
        <v>7</v>
      </c>
      <c r="F1130" s="36" t="n">
        <v>1</v>
      </c>
      <c r="G1130" s="36" t="n">
        <v>9</v>
      </c>
      <c r="H1130" s="36" t="n">
        <v>16</v>
      </c>
    </row>
    <row r="1131" customFormat="false" ht="15" hidden="false" customHeight="true" outlineLevel="0" collapsed="false">
      <c r="A1131" s="36" t="s">
        <v>192</v>
      </c>
      <c r="B1131" s="37" t="s">
        <v>193</v>
      </c>
      <c r="C1131" s="37" t="s">
        <v>67</v>
      </c>
      <c r="D1131" s="36" t="n">
        <v>2016</v>
      </c>
      <c r="E1131" s="36" t="n">
        <v>9</v>
      </c>
      <c r="F1131" s="36" t="n">
        <v>2</v>
      </c>
      <c r="G1131" s="36" t="n">
        <v>11</v>
      </c>
      <c r="H1131" s="36" t="n">
        <v>17</v>
      </c>
    </row>
    <row r="1132" customFormat="false" ht="15" hidden="false" customHeight="true" outlineLevel="0" collapsed="false">
      <c r="A1132" s="36" t="s">
        <v>192</v>
      </c>
      <c r="B1132" s="37" t="s">
        <v>193</v>
      </c>
      <c r="C1132" s="37" t="s">
        <v>67</v>
      </c>
      <c r="D1132" s="36" t="n">
        <v>2017</v>
      </c>
      <c r="E1132" s="36" t="n">
        <v>9</v>
      </c>
      <c r="F1132" s="36" t="n">
        <v>2</v>
      </c>
      <c r="G1132" s="36" t="n">
        <v>11</v>
      </c>
      <c r="H1132" s="36" t="n">
        <v>17</v>
      </c>
    </row>
    <row r="1133" customFormat="false" ht="15" hidden="false" customHeight="true" outlineLevel="0" collapsed="false">
      <c r="A1133" s="36" t="s">
        <v>192</v>
      </c>
      <c r="B1133" s="37" t="s">
        <v>193</v>
      </c>
      <c r="C1133" s="37" t="s">
        <v>67</v>
      </c>
      <c r="D1133" s="36" t="n">
        <v>2018</v>
      </c>
      <c r="E1133" s="36" t="n">
        <v>9</v>
      </c>
      <c r="F1133" s="36" t="n">
        <v>2</v>
      </c>
      <c r="G1133" s="36" t="n">
        <v>11</v>
      </c>
      <c r="H1133" s="36" t="n">
        <v>17</v>
      </c>
    </row>
    <row r="1134" customFormat="false" ht="15" hidden="false" customHeight="true" outlineLevel="0" collapsed="false">
      <c r="A1134" s="36" t="s">
        <v>192</v>
      </c>
      <c r="B1134" s="37" t="s">
        <v>193</v>
      </c>
      <c r="C1134" s="37" t="s">
        <v>67</v>
      </c>
      <c r="D1134" s="36" t="n">
        <v>2019</v>
      </c>
      <c r="E1134" s="36" t="n">
        <v>8</v>
      </c>
      <c r="F1134" s="36" t="n">
        <v>2</v>
      </c>
      <c r="G1134" s="36" t="n">
        <v>10</v>
      </c>
      <c r="H1134" s="36" t="n">
        <v>16</v>
      </c>
    </row>
    <row r="1135" customFormat="false" ht="15" hidden="false" customHeight="true" outlineLevel="0" collapsed="false">
      <c r="A1135" s="36" t="s">
        <v>192</v>
      </c>
      <c r="B1135" s="37" t="s">
        <v>193</v>
      </c>
      <c r="C1135" s="37" t="s">
        <v>67</v>
      </c>
      <c r="D1135" s="36" t="n">
        <v>2020</v>
      </c>
      <c r="E1135" s="36" t="n">
        <v>6</v>
      </c>
      <c r="F1135" s="36" t="n">
        <v>2</v>
      </c>
      <c r="G1135" s="36" t="n">
        <v>8</v>
      </c>
      <c r="H1135" s="36" t="n">
        <v>14</v>
      </c>
    </row>
    <row r="1136" customFormat="false" ht="15" hidden="false" customHeight="true" outlineLevel="0" collapsed="false">
      <c r="A1136" s="36" t="s">
        <v>192</v>
      </c>
      <c r="B1136" s="37" t="s">
        <v>193</v>
      </c>
      <c r="C1136" s="37" t="s">
        <v>67</v>
      </c>
      <c r="D1136" s="36" t="n">
        <v>2021</v>
      </c>
      <c r="E1136" s="36" t="n">
        <v>6</v>
      </c>
      <c r="F1136" s="36" t="n">
        <v>2</v>
      </c>
      <c r="G1136" s="36" t="n">
        <v>7</v>
      </c>
      <c r="H1136" s="36" t="n">
        <v>13</v>
      </c>
    </row>
    <row r="1137" customFormat="false" ht="15" hidden="false" customHeight="true" outlineLevel="0" collapsed="false">
      <c r="A1137" s="36" t="s">
        <v>192</v>
      </c>
      <c r="B1137" s="37" t="s">
        <v>193</v>
      </c>
      <c r="C1137" s="37" t="s">
        <v>67</v>
      </c>
      <c r="D1137" s="36" t="n">
        <v>2022</v>
      </c>
      <c r="E1137" s="36" t="n">
        <v>6</v>
      </c>
      <c r="F1137" s="36" t="n">
        <v>2</v>
      </c>
      <c r="G1137" s="36" t="n">
        <v>7</v>
      </c>
      <c r="H1137" s="36" t="n">
        <v>13</v>
      </c>
    </row>
    <row r="1138" customFormat="false" ht="15" hidden="false" customHeight="true" outlineLevel="0" collapsed="false">
      <c r="A1138" s="36" t="s">
        <v>192</v>
      </c>
      <c r="B1138" s="37" t="s">
        <v>193</v>
      </c>
      <c r="C1138" s="37" t="s">
        <v>67</v>
      </c>
      <c r="D1138" s="36" t="n">
        <v>2023</v>
      </c>
      <c r="E1138" s="36" t="n">
        <v>6</v>
      </c>
      <c r="F1138" s="36" t="n">
        <v>2</v>
      </c>
      <c r="G1138" s="36" t="n">
        <v>7</v>
      </c>
      <c r="H1138" s="36" t="n">
        <v>12</v>
      </c>
    </row>
    <row r="1139" customFormat="false" ht="15" hidden="false" customHeight="true" outlineLevel="0" collapsed="false">
      <c r="A1139" s="36" t="s">
        <v>192</v>
      </c>
      <c r="B1139" s="37" t="s">
        <v>193</v>
      </c>
      <c r="C1139" s="37" t="s">
        <v>67</v>
      </c>
      <c r="D1139" s="36" t="n">
        <v>2024</v>
      </c>
      <c r="E1139" s="36" t="n">
        <v>6</v>
      </c>
      <c r="F1139" s="36" t="n">
        <v>2</v>
      </c>
      <c r="G1139" s="36" t="n">
        <v>6</v>
      </c>
      <c r="H1139" s="36" t="n">
        <v>11</v>
      </c>
    </row>
    <row r="1140" customFormat="false" ht="15" hidden="false" customHeight="true" outlineLevel="0" collapsed="false">
      <c r="A1140" s="36" t="s">
        <v>192</v>
      </c>
      <c r="B1140" s="37" t="s">
        <v>193</v>
      </c>
      <c r="C1140" s="37" t="s">
        <v>67</v>
      </c>
      <c r="D1140" s="36" t="n">
        <v>2025</v>
      </c>
      <c r="E1140" s="36" t="n">
        <v>6</v>
      </c>
      <c r="F1140" s="36" t="n">
        <v>2</v>
      </c>
      <c r="G1140" s="36" t="n">
        <v>5</v>
      </c>
      <c r="H1140" s="36" t="n">
        <v>10</v>
      </c>
    </row>
    <row r="1141" customFormat="false" ht="15" hidden="false" customHeight="true" outlineLevel="0" collapsed="false">
      <c r="A1141" s="36" t="s">
        <v>194</v>
      </c>
      <c r="B1141" s="37" t="s">
        <v>193</v>
      </c>
      <c r="C1141" s="37" t="s">
        <v>127</v>
      </c>
      <c r="D1141" s="36" t="n">
        <v>2010</v>
      </c>
      <c r="E1141" s="36" t="n">
        <v>8</v>
      </c>
      <c r="F1141" s="36" t="n">
        <v>1</v>
      </c>
      <c r="G1141" s="36" t="n">
        <v>18</v>
      </c>
      <c r="H1141" s="36" t="n">
        <v>40</v>
      </c>
    </row>
    <row r="1142" customFormat="false" ht="15" hidden="false" customHeight="true" outlineLevel="0" collapsed="false">
      <c r="A1142" s="36" t="s">
        <v>194</v>
      </c>
      <c r="B1142" s="37" t="s">
        <v>193</v>
      </c>
      <c r="C1142" s="37" t="s">
        <v>127</v>
      </c>
      <c r="D1142" s="36" t="n">
        <v>2011</v>
      </c>
      <c r="E1142" s="36" t="n">
        <v>9</v>
      </c>
      <c r="F1142" s="36" t="n">
        <v>1</v>
      </c>
      <c r="G1142" s="36" t="n">
        <v>19</v>
      </c>
      <c r="H1142" s="36" t="n">
        <v>42</v>
      </c>
    </row>
    <row r="1143" customFormat="false" ht="15" hidden="false" customHeight="true" outlineLevel="0" collapsed="false">
      <c r="A1143" s="36" t="s">
        <v>194</v>
      </c>
      <c r="B1143" s="37" t="s">
        <v>193</v>
      </c>
      <c r="C1143" s="37" t="s">
        <v>127</v>
      </c>
      <c r="D1143" s="36" t="n">
        <v>2012</v>
      </c>
      <c r="E1143" s="36" t="n">
        <v>10</v>
      </c>
      <c r="F1143" s="36" t="n">
        <v>1</v>
      </c>
      <c r="G1143" s="36" t="n">
        <v>19</v>
      </c>
      <c r="H1143" s="36" t="n">
        <v>44</v>
      </c>
    </row>
    <row r="1144" customFormat="false" ht="15" hidden="false" customHeight="true" outlineLevel="0" collapsed="false">
      <c r="A1144" s="36" t="s">
        <v>194</v>
      </c>
      <c r="B1144" s="37" t="s">
        <v>193</v>
      </c>
      <c r="C1144" s="37" t="s">
        <v>127</v>
      </c>
      <c r="D1144" s="36" t="n">
        <v>2013</v>
      </c>
      <c r="E1144" s="36" t="n">
        <v>9</v>
      </c>
      <c r="F1144" s="36" t="n">
        <v>1</v>
      </c>
      <c r="G1144" s="36" t="n">
        <v>18</v>
      </c>
      <c r="H1144" s="36" t="n">
        <v>47</v>
      </c>
    </row>
    <row r="1145" customFormat="false" ht="15" hidden="false" customHeight="true" outlineLevel="0" collapsed="false">
      <c r="A1145" s="36" t="s">
        <v>194</v>
      </c>
      <c r="B1145" s="37" t="s">
        <v>193</v>
      </c>
      <c r="C1145" s="37" t="s">
        <v>127</v>
      </c>
      <c r="D1145" s="36" t="n">
        <v>2014</v>
      </c>
      <c r="E1145" s="36" t="n">
        <v>9</v>
      </c>
      <c r="F1145" s="36" t="n">
        <v>2</v>
      </c>
      <c r="G1145" s="36" t="n">
        <v>18</v>
      </c>
      <c r="H1145" s="36" t="n">
        <v>49</v>
      </c>
    </row>
    <row r="1146" customFormat="false" ht="15" hidden="false" customHeight="true" outlineLevel="0" collapsed="false">
      <c r="A1146" s="36" t="s">
        <v>194</v>
      </c>
      <c r="B1146" s="37" t="s">
        <v>193</v>
      </c>
      <c r="C1146" s="37" t="s">
        <v>127</v>
      </c>
      <c r="D1146" s="36" t="n">
        <v>2015</v>
      </c>
      <c r="E1146" s="36" t="n">
        <v>11</v>
      </c>
      <c r="F1146" s="36" t="n">
        <v>3</v>
      </c>
      <c r="G1146" s="36" t="n">
        <v>21</v>
      </c>
      <c r="H1146" s="36" t="n">
        <v>49</v>
      </c>
    </row>
    <row r="1147" customFormat="false" ht="15" hidden="false" customHeight="true" outlineLevel="0" collapsed="false">
      <c r="A1147" s="36" t="s">
        <v>194</v>
      </c>
      <c r="B1147" s="37" t="s">
        <v>193</v>
      </c>
      <c r="C1147" s="37" t="s">
        <v>127</v>
      </c>
      <c r="D1147" s="36" t="n">
        <v>2016</v>
      </c>
      <c r="E1147" s="36" t="n">
        <v>11</v>
      </c>
      <c r="F1147" s="36" t="n">
        <v>3</v>
      </c>
      <c r="G1147" s="36" t="n">
        <v>21</v>
      </c>
      <c r="H1147" s="36" t="n">
        <v>48</v>
      </c>
    </row>
    <row r="1148" customFormat="false" ht="15" hidden="false" customHeight="true" outlineLevel="0" collapsed="false">
      <c r="A1148" s="36" t="s">
        <v>194</v>
      </c>
      <c r="B1148" s="37" t="s">
        <v>193</v>
      </c>
      <c r="C1148" s="37" t="s">
        <v>127</v>
      </c>
      <c r="D1148" s="36" t="n">
        <v>2017</v>
      </c>
      <c r="E1148" s="36" t="n">
        <v>11</v>
      </c>
      <c r="F1148" s="36" t="n">
        <v>3</v>
      </c>
      <c r="G1148" s="36" t="n">
        <v>21</v>
      </c>
      <c r="H1148" s="36" t="n">
        <v>46</v>
      </c>
    </row>
    <row r="1149" customFormat="false" ht="15" hidden="false" customHeight="true" outlineLevel="0" collapsed="false">
      <c r="A1149" s="36" t="s">
        <v>194</v>
      </c>
      <c r="B1149" s="37" t="s">
        <v>193</v>
      </c>
      <c r="C1149" s="37" t="s">
        <v>127</v>
      </c>
      <c r="D1149" s="36" t="n">
        <v>2018</v>
      </c>
      <c r="E1149" s="36" t="n">
        <v>11</v>
      </c>
      <c r="F1149" s="36" t="n">
        <v>3</v>
      </c>
      <c r="G1149" s="36" t="n">
        <v>19</v>
      </c>
      <c r="H1149" s="36" t="n">
        <v>43</v>
      </c>
    </row>
    <row r="1150" customFormat="false" ht="15" hidden="false" customHeight="true" outlineLevel="0" collapsed="false">
      <c r="A1150" s="36" t="s">
        <v>194</v>
      </c>
      <c r="B1150" s="37" t="s">
        <v>193</v>
      </c>
      <c r="C1150" s="37" t="s">
        <v>127</v>
      </c>
      <c r="D1150" s="36" t="n">
        <v>2019</v>
      </c>
      <c r="E1150" s="36" t="n">
        <v>11</v>
      </c>
      <c r="F1150" s="36" t="n">
        <v>3</v>
      </c>
      <c r="G1150" s="36" t="n">
        <v>21</v>
      </c>
      <c r="H1150" s="36" t="n">
        <v>45</v>
      </c>
    </row>
    <row r="1151" customFormat="false" ht="15" hidden="false" customHeight="true" outlineLevel="0" collapsed="false">
      <c r="A1151" s="36" t="s">
        <v>194</v>
      </c>
      <c r="B1151" s="37" t="s">
        <v>193</v>
      </c>
      <c r="C1151" s="37" t="s">
        <v>127</v>
      </c>
      <c r="D1151" s="36" t="n">
        <v>2020</v>
      </c>
      <c r="E1151" s="36" t="n">
        <v>11</v>
      </c>
      <c r="F1151" s="36" t="n">
        <v>3</v>
      </c>
      <c r="G1151" s="36" t="n">
        <v>21</v>
      </c>
      <c r="H1151" s="36" t="n">
        <v>46</v>
      </c>
    </row>
    <row r="1152" customFormat="false" ht="15" hidden="false" customHeight="true" outlineLevel="0" collapsed="false">
      <c r="A1152" s="36" t="s">
        <v>194</v>
      </c>
      <c r="B1152" s="37" t="s">
        <v>193</v>
      </c>
      <c r="C1152" s="37" t="s">
        <v>127</v>
      </c>
      <c r="D1152" s="36" t="n">
        <v>2021</v>
      </c>
      <c r="E1152" s="36" t="n">
        <v>11</v>
      </c>
      <c r="F1152" s="36" t="n">
        <v>3</v>
      </c>
      <c r="G1152" s="36" t="n">
        <v>23</v>
      </c>
      <c r="H1152" s="36" t="n">
        <v>48</v>
      </c>
    </row>
    <row r="1153" customFormat="false" ht="15" hidden="false" customHeight="true" outlineLevel="0" collapsed="false">
      <c r="A1153" s="36" t="s">
        <v>194</v>
      </c>
      <c r="B1153" s="37" t="s">
        <v>193</v>
      </c>
      <c r="C1153" s="37" t="s">
        <v>127</v>
      </c>
      <c r="D1153" s="36" t="n">
        <v>2022</v>
      </c>
      <c r="E1153" s="36" t="n">
        <v>11</v>
      </c>
      <c r="F1153" s="36" t="n">
        <v>3</v>
      </c>
      <c r="G1153" s="36" t="n">
        <v>23</v>
      </c>
      <c r="H1153" s="36" t="n">
        <v>47</v>
      </c>
    </row>
    <row r="1154" customFormat="false" ht="15" hidden="false" customHeight="true" outlineLevel="0" collapsed="false">
      <c r="A1154" s="36" t="s">
        <v>194</v>
      </c>
      <c r="B1154" s="37" t="s">
        <v>193</v>
      </c>
      <c r="C1154" s="37" t="s">
        <v>127</v>
      </c>
      <c r="D1154" s="36" t="n">
        <v>2023</v>
      </c>
      <c r="E1154" s="36" t="n">
        <v>12</v>
      </c>
      <c r="F1154" s="36" t="n">
        <v>3</v>
      </c>
      <c r="G1154" s="36" t="n">
        <v>23</v>
      </c>
      <c r="H1154" s="36" t="n">
        <v>49</v>
      </c>
    </row>
    <row r="1155" customFormat="false" ht="15" hidden="false" customHeight="true" outlineLevel="0" collapsed="false">
      <c r="A1155" s="36" t="s">
        <v>194</v>
      </c>
      <c r="B1155" s="37" t="s">
        <v>193</v>
      </c>
      <c r="C1155" s="37" t="s">
        <v>127</v>
      </c>
      <c r="D1155" s="36" t="n">
        <v>2024</v>
      </c>
      <c r="E1155" s="36" t="n">
        <v>12</v>
      </c>
      <c r="F1155" s="36" t="n">
        <v>3</v>
      </c>
      <c r="G1155" s="36" t="n">
        <v>21</v>
      </c>
      <c r="H1155" s="36" t="n">
        <v>46</v>
      </c>
    </row>
    <row r="1156" customFormat="false" ht="15" hidden="false" customHeight="true" outlineLevel="0" collapsed="false">
      <c r="A1156" s="36" t="s">
        <v>194</v>
      </c>
      <c r="B1156" s="37" t="s">
        <v>193</v>
      </c>
      <c r="C1156" s="37" t="s">
        <v>127</v>
      </c>
      <c r="D1156" s="36" t="n">
        <v>2025</v>
      </c>
      <c r="E1156" s="36" t="n">
        <v>12</v>
      </c>
      <c r="F1156" s="36" t="n">
        <v>3</v>
      </c>
      <c r="G1156" s="36" t="n">
        <v>23</v>
      </c>
      <c r="H1156" s="36" t="n">
        <v>48</v>
      </c>
    </row>
    <row r="1157" customFormat="false" ht="15" hidden="false" customHeight="true" outlineLevel="0" collapsed="false">
      <c r="A1157" s="36" t="s">
        <v>195</v>
      </c>
      <c r="B1157" s="37" t="s">
        <v>193</v>
      </c>
      <c r="C1157" s="37" t="s">
        <v>119</v>
      </c>
      <c r="D1157" s="36" t="n">
        <v>2010</v>
      </c>
      <c r="E1157" s="36" t="n">
        <v>1</v>
      </c>
      <c r="F1157" s="36" t="n">
        <v>1</v>
      </c>
      <c r="G1157" s="36" t="n">
        <v>1</v>
      </c>
      <c r="H1157" s="36" t="n">
        <v>5</v>
      </c>
    </row>
    <row r="1158" customFormat="false" ht="15" hidden="false" customHeight="true" outlineLevel="0" collapsed="false">
      <c r="A1158" s="36" t="s">
        <v>195</v>
      </c>
      <c r="B1158" s="37" t="s">
        <v>193</v>
      </c>
      <c r="C1158" s="37" t="s">
        <v>119</v>
      </c>
      <c r="D1158" s="36" t="n">
        <v>2011</v>
      </c>
      <c r="E1158" s="36" t="n">
        <v>2</v>
      </c>
      <c r="F1158" s="36" t="n">
        <v>1</v>
      </c>
      <c r="G1158" s="36" t="n">
        <v>2</v>
      </c>
      <c r="H1158" s="36" t="n">
        <v>6</v>
      </c>
    </row>
    <row r="1159" customFormat="false" ht="15" hidden="false" customHeight="true" outlineLevel="0" collapsed="false">
      <c r="A1159" s="36" t="s">
        <v>195</v>
      </c>
      <c r="B1159" s="37" t="s">
        <v>193</v>
      </c>
      <c r="C1159" s="37" t="s">
        <v>119</v>
      </c>
      <c r="D1159" s="36" t="n">
        <v>2012</v>
      </c>
      <c r="E1159" s="36" t="n">
        <v>2</v>
      </c>
      <c r="F1159" s="36" t="n">
        <v>1</v>
      </c>
      <c r="G1159" s="36" t="n">
        <v>2</v>
      </c>
      <c r="H1159" s="36" t="n">
        <v>6</v>
      </c>
    </row>
    <row r="1160" customFormat="false" ht="15" hidden="false" customHeight="true" outlineLevel="0" collapsed="false">
      <c r="A1160" s="36" t="s">
        <v>195</v>
      </c>
      <c r="B1160" s="37" t="s">
        <v>193</v>
      </c>
      <c r="C1160" s="37" t="s">
        <v>119</v>
      </c>
      <c r="D1160" s="36" t="n">
        <v>2013</v>
      </c>
      <c r="E1160" s="36" t="n">
        <v>2</v>
      </c>
      <c r="F1160" s="36" t="n">
        <v>1</v>
      </c>
      <c r="G1160" s="36" t="n">
        <v>3</v>
      </c>
      <c r="H1160" s="36" t="n">
        <v>7</v>
      </c>
    </row>
    <row r="1161" customFormat="false" ht="15" hidden="false" customHeight="true" outlineLevel="0" collapsed="false">
      <c r="A1161" s="36" t="s">
        <v>195</v>
      </c>
      <c r="B1161" s="37" t="s">
        <v>193</v>
      </c>
      <c r="C1161" s="37" t="s">
        <v>119</v>
      </c>
      <c r="D1161" s="36" t="n">
        <v>2014</v>
      </c>
      <c r="E1161" s="36" t="n">
        <v>2</v>
      </c>
      <c r="F1161" s="36" t="n">
        <v>1</v>
      </c>
      <c r="G1161" s="36" t="n">
        <v>3</v>
      </c>
      <c r="H1161" s="36" t="n">
        <v>7</v>
      </c>
    </row>
    <row r="1162" customFormat="false" ht="15" hidden="false" customHeight="true" outlineLevel="0" collapsed="false">
      <c r="A1162" s="36" t="s">
        <v>195</v>
      </c>
      <c r="B1162" s="37" t="s">
        <v>193</v>
      </c>
      <c r="C1162" s="37" t="s">
        <v>119</v>
      </c>
      <c r="D1162" s="36" t="n">
        <v>2015</v>
      </c>
      <c r="E1162" s="36" t="n">
        <v>2</v>
      </c>
      <c r="F1162" s="36" t="n">
        <v>1</v>
      </c>
      <c r="G1162" s="36" t="n">
        <v>3</v>
      </c>
      <c r="H1162" s="36" t="n">
        <v>7</v>
      </c>
    </row>
    <row r="1163" customFormat="false" ht="15" hidden="false" customHeight="true" outlineLevel="0" collapsed="false">
      <c r="A1163" s="36" t="s">
        <v>195</v>
      </c>
      <c r="B1163" s="37" t="s">
        <v>193</v>
      </c>
      <c r="C1163" s="37" t="s">
        <v>119</v>
      </c>
      <c r="D1163" s="36" t="n">
        <v>2016</v>
      </c>
      <c r="E1163" s="36" t="n">
        <v>2</v>
      </c>
      <c r="F1163" s="36" t="n">
        <v>1</v>
      </c>
      <c r="G1163" s="36" t="n">
        <v>3</v>
      </c>
      <c r="H1163" s="36" t="n">
        <v>8</v>
      </c>
    </row>
    <row r="1164" customFormat="false" ht="15" hidden="false" customHeight="true" outlineLevel="0" collapsed="false">
      <c r="A1164" s="36" t="s">
        <v>195</v>
      </c>
      <c r="B1164" s="37" t="s">
        <v>193</v>
      </c>
      <c r="C1164" s="37" t="s">
        <v>119</v>
      </c>
      <c r="D1164" s="36" t="n">
        <v>2017</v>
      </c>
      <c r="E1164" s="36" t="n">
        <v>2</v>
      </c>
      <c r="F1164" s="36" t="n">
        <v>1</v>
      </c>
      <c r="G1164" s="36" t="n">
        <v>2</v>
      </c>
      <c r="H1164" s="36" t="n">
        <v>7</v>
      </c>
    </row>
    <row r="1165" customFormat="false" ht="15" hidden="false" customHeight="true" outlineLevel="0" collapsed="false">
      <c r="A1165" s="36" t="s">
        <v>195</v>
      </c>
      <c r="B1165" s="37" t="s">
        <v>193</v>
      </c>
      <c r="C1165" s="37" t="s">
        <v>119</v>
      </c>
      <c r="D1165" s="36" t="n">
        <v>2018</v>
      </c>
      <c r="E1165" s="36" t="n">
        <v>2</v>
      </c>
      <c r="F1165" s="36" t="n">
        <v>1</v>
      </c>
      <c r="G1165" s="36" t="n">
        <v>2</v>
      </c>
      <c r="H1165" s="36" t="n">
        <v>7</v>
      </c>
    </row>
    <row r="1166" customFormat="false" ht="15" hidden="false" customHeight="true" outlineLevel="0" collapsed="false">
      <c r="A1166" s="36" t="s">
        <v>195</v>
      </c>
      <c r="B1166" s="37" t="s">
        <v>193</v>
      </c>
      <c r="C1166" s="37" t="s">
        <v>119</v>
      </c>
      <c r="D1166" s="36" t="n">
        <v>2019</v>
      </c>
      <c r="E1166" s="36" t="n">
        <v>2</v>
      </c>
      <c r="F1166" s="36" t="n">
        <v>1</v>
      </c>
      <c r="G1166" s="36" t="n">
        <v>2</v>
      </c>
      <c r="H1166" s="36" t="n">
        <v>7</v>
      </c>
    </row>
    <row r="1167" customFormat="false" ht="15" hidden="false" customHeight="true" outlineLevel="0" collapsed="false">
      <c r="A1167" s="36" t="s">
        <v>195</v>
      </c>
      <c r="B1167" s="37" t="s">
        <v>193</v>
      </c>
      <c r="C1167" s="37" t="s">
        <v>119</v>
      </c>
      <c r="D1167" s="36" t="n">
        <v>2020</v>
      </c>
      <c r="E1167" s="36" t="n">
        <v>2</v>
      </c>
      <c r="F1167" s="36" t="n">
        <v>1</v>
      </c>
      <c r="G1167" s="36" t="n">
        <v>2</v>
      </c>
      <c r="H1167" s="36" t="n">
        <v>6</v>
      </c>
    </row>
    <row r="1168" customFormat="false" ht="15" hidden="false" customHeight="true" outlineLevel="0" collapsed="false">
      <c r="A1168" s="36" t="s">
        <v>195</v>
      </c>
      <c r="B1168" s="37" t="s">
        <v>193</v>
      </c>
      <c r="C1168" s="37" t="s">
        <v>119</v>
      </c>
      <c r="D1168" s="36" t="n">
        <v>2021</v>
      </c>
      <c r="E1168" s="36" t="n">
        <v>2</v>
      </c>
      <c r="F1168" s="36" t="n">
        <v>1</v>
      </c>
      <c r="G1168" s="36" t="n">
        <v>2</v>
      </c>
      <c r="H1168" s="36" t="n">
        <v>6</v>
      </c>
    </row>
    <row r="1169" customFormat="false" ht="15" hidden="false" customHeight="true" outlineLevel="0" collapsed="false">
      <c r="A1169" s="36" t="s">
        <v>195</v>
      </c>
      <c r="B1169" s="37" t="s">
        <v>193</v>
      </c>
      <c r="C1169" s="37" t="s">
        <v>119</v>
      </c>
      <c r="D1169" s="36" t="n">
        <v>2022</v>
      </c>
      <c r="E1169" s="36" t="n">
        <v>2</v>
      </c>
      <c r="F1169" s="36" t="n">
        <v>1</v>
      </c>
      <c r="G1169" s="36" t="n">
        <v>2</v>
      </c>
      <c r="H1169" s="36" t="n">
        <v>6</v>
      </c>
    </row>
    <row r="1170" customFormat="false" ht="15" hidden="false" customHeight="true" outlineLevel="0" collapsed="false">
      <c r="A1170" s="36" t="s">
        <v>195</v>
      </c>
      <c r="B1170" s="37" t="s">
        <v>193</v>
      </c>
      <c r="C1170" s="37" t="s">
        <v>119</v>
      </c>
      <c r="D1170" s="36" t="n">
        <v>2023</v>
      </c>
      <c r="E1170" s="36" t="n">
        <v>1</v>
      </c>
      <c r="F1170" s="36" t="n">
        <v>1</v>
      </c>
      <c r="G1170" s="36" t="n">
        <v>1</v>
      </c>
      <c r="H1170" s="36" t="n">
        <v>5</v>
      </c>
    </row>
    <row r="1171" customFormat="false" ht="15" hidden="false" customHeight="true" outlineLevel="0" collapsed="false">
      <c r="A1171" s="36" t="s">
        <v>195</v>
      </c>
      <c r="B1171" s="37" t="s">
        <v>193</v>
      </c>
      <c r="C1171" s="37" t="s">
        <v>119</v>
      </c>
      <c r="D1171" s="36" t="n">
        <v>2024</v>
      </c>
      <c r="E1171" s="36" t="n">
        <v>1</v>
      </c>
      <c r="F1171" s="36" t="n">
        <v>1</v>
      </c>
      <c r="G1171" s="36" t="n">
        <v>1</v>
      </c>
      <c r="H1171" s="36" t="n">
        <v>5</v>
      </c>
    </row>
    <row r="1172" customFormat="false" ht="15" hidden="false" customHeight="true" outlineLevel="0" collapsed="false">
      <c r="A1172" s="36" t="s">
        <v>195</v>
      </c>
      <c r="B1172" s="37" t="s">
        <v>193</v>
      </c>
      <c r="C1172" s="37" t="s">
        <v>119</v>
      </c>
      <c r="D1172" s="36" t="n">
        <v>2025</v>
      </c>
      <c r="E1172" s="36" t="n">
        <v>1</v>
      </c>
      <c r="F1172" s="36" t="n">
        <v>1</v>
      </c>
      <c r="G1172" s="36" t="n">
        <v>1</v>
      </c>
      <c r="H1172" s="36" t="n">
        <v>5</v>
      </c>
    </row>
    <row r="1173" customFormat="false" ht="15" hidden="false" customHeight="true" outlineLevel="0" collapsed="false">
      <c r="A1173" s="36" t="s">
        <v>196</v>
      </c>
      <c r="B1173" s="37" t="s">
        <v>193</v>
      </c>
      <c r="C1173" s="37" t="s">
        <v>129</v>
      </c>
      <c r="D1173" s="36" t="n">
        <v>2010</v>
      </c>
      <c r="E1173" s="36" t="n">
        <v>5</v>
      </c>
      <c r="F1173" s="36" t="n">
        <v>1</v>
      </c>
      <c r="G1173" s="36" t="n">
        <v>4</v>
      </c>
      <c r="H1173" s="36" t="n">
        <v>6</v>
      </c>
    </row>
    <row r="1174" customFormat="false" ht="15" hidden="false" customHeight="true" outlineLevel="0" collapsed="false">
      <c r="A1174" s="36" t="s">
        <v>196</v>
      </c>
      <c r="B1174" s="37" t="s">
        <v>193</v>
      </c>
      <c r="C1174" s="37" t="s">
        <v>129</v>
      </c>
      <c r="D1174" s="36" t="n">
        <v>2011</v>
      </c>
      <c r="E1174" s="36" t="n">
        <v>5</v>
      </c>
      <c r="F1174" s="36" t="n">
        <v>1</v>
      </c>
      <c r="G1174" s="36" t="n">
        <v>4</v>
      </c>
      <c r="H1174" s="36" t="n">
        <v>7</v>
      </c>
    </row>
    <row r="1175" customFormat="false" ht="15" hidden="false" customHeight="true" outlineLevel="0" collapsed="false">
      <c r="A1175" s="36" t="s">
        <v>196</v>
      </c>
      <c r="B1175" s="37" t="s">
        <v>193</v>
      </c>
      <c r="C1175" s="37" t="s">
        <v>129</v>
      </c>
      <c r="D1175" s="36" t="n">
        <v>2012</v>
      </c>
      <c r="E1175" s="36" t="n">
        <v>5</v>
      </c>
      <c r="F1175" s="36" t="n">
        <v>1</v>
      </c>
      <c r="G1175" s="36" t="n">
        <v>4</v>
      </c>
      <c r="H1175" s="36" t="n">
        <v>7</v>
      </c>
    </row>
    <row r="1176" customFormat="false" ht="15" hidden="false" customHeight="true" outlineLevel="0" collapsed="false">
      <c r="A1176" s="36" t="s">
        <v>196</v>
      </c>
      <c r="B1176" s="37" t="s">
        <v>193</v>
      </c>
      <c r="C1176" s="37" t="s">
        <v>129</v>
      </c>
      <c r="D1176" s="36" t="n">
        <v>2013</v>
      </c>
      <c r="E1176" s="36" t="n">
        <v>6</v>
      </c>
      <c r="F1176" s="36" t="n">
        <v>1</v>
      </c>
      <c r="G1176" s="36" t="n">
        <v>4</v>
      </c>
      <c r="H1176" s="36" t="n">
        <v>7</v>
      </c>
    </row>
    <row r="1177" customFormat="false" ht="15" hidden="false" customHeight="true" outlineLevel="0" collapsed="false">
      <c r="A1177" s="36" t="s">
        <v>196</v>
      </c>
      <c r="B1177" s="37" t="s">
        <v>193</v>
      </c>
      <c r="C1177" s="37" t="s">
        <v>129</v>
      </c>
      <c r="D1177" s="36" t="n">
        <v>2014</v>
      </c>
      <c r="E1177" s="36" t="n">
        <v>6</v>
      </c>
      <c r="F1177" s="36" t="n">
        <v>2</v>
      </c>
      <c r="G1177" s="36" t="n">
        <v>4</v>
      </c>
      <c r="H1177" s="36" t="n">
        <v>7</v>
      </c>
    </row>
    <row r="1178" customFormat="false" ht="15" hidden="false" customHeight="true" outlineLevel="0" collapsed="false">
      <c r="A1178" s="36" t="s">
        <v>196</v>
      </c>
      <c r="B1178" s="37" t="s">
        <v>193</v>
      </c>
      <c r="C1178" s="37" t="s">
        <v>129</v>
      </c>
      <c r="D1178" s="36" t="n">
        <v>2015</v>
      </c>
      <c r="E1178" s="36" t="n">
        <v>5</v>
      </c>
      <c r="F1178" s="36" t="n">
        <v>2</v>
      </c>
      <c r="G1178" s="36" t="n">
        <v>3</v>
      </c>
      <c r="H1178" s="36" t="n">
        <v>6</v>
      </c>
    </row>
    <row r="1179" customFormat="false" ht="15" hidden="false" customHeight="true" outlineLevel="0" collapsed="false">
      <c r="A1179" s="36" t="s">
        <v>196</v>
      </c>
      <c r="B1179" s="37" t="s">
        <v>193</v>
      </c>
      <c r="C1179" s="37" t="s">
        <v>129</v>
      </c>
      <c r="D1179" s="36" t="n">
        <v>2016</v>
      </c>
      <c r="E1179" s="36" t="n">
        <v>6</v>
      </c>
      <c r="F1179" s="36" t="n">
        <v>2</v>
      </c>
      <c r="G1179" s="36" t="n">
        <v>4</v>
      </c>
      <c r="H1179" s="36" t="n">
        <v>9</v>
      </c>
    </row>
    <row r="1180" customFormat="false" ht="15" hidden="false" customHeight="true" outlineLevel="0" collapsed="false">
      <c r="A1180" s="36" t="s">
        <v>196</v>
      </c>
      <c r="B1180" s="37" t="s">
        <v>193</v>
      </c>
      <c r="C1180" s="37" t="s">
        <v>129</v>
      </c>
      <c r="D1180" s="36" t="n">
        <v>2017</v>
      </c>
      <c r="E1180" s="36" t="n">
        <v>6</v>
      </c>
      <c r="F1180" s="36" t="n">
        <v>2</v>
      </c>
      <c r="G1180" s="36" t="n">
        <v>4</v>
      </c>
      <c r="H1180" s="36" t="n">
        <v>10</v>
      </c>
    </row>
    <row r="1181" customFormat="false" ht="15" hidden="false" customHeight="true" outlineLevel="0" collapsed="false">
      <c r="A1181" s="36" t="s">
        <v>196</v>
      </c>
      <c r="B1181" s="37" t="s">
        <v>193</v>
      </c>
      <c r="C1181" s="37" t="s">
        <v>129</v>
      </c>
      <c r="D1181" s="36" t="n">
        <v>2018</v>
      </c>
      <c r="E1181" s="36" t="n">
        <v>5</v>
      </c>
      <c r="F1181" s="36" t="n">
        <v>2</v>
      </c>
      <c r="G1181" s="36" t="n">
        <v>4</v>
      </c>
      <c r="H1181" s="36" t="n">
        <v>9</v>
      </c>
    </row>
    <row r="1182" customFormat="false" ht="15" hidden="false" customHeight="true" outlineLevel="0" collapsed="false">
      <c r="A1182" s="36" t="s">
        <v>196</v>
      </c>
      <c r="B1182" s="37" t="s">
        <v>193</v>
      </c>
      <c r="C1182" s="37" t="s">
        <v>129</v>
      </c>
      <c r="D1182" s="36" t="n">
        <v>2019</v>
      </c>
      <c r="E1182" s="36" t="n">
        <v>6</v>
      </c>
      <c r="F1182" s="36" t="n">
        <v>2</v>
      </c>
      <c r="G1182" s="36" t="n">
        <v>5</v>
      </c>
      <c r="H1182" s="36" t="n">
        <v>11</v>
      </c>
    </row>
    <row r="1183" customFormat="false" ht="15" hidden="false" customHeight="true" outlineLevel="0" collapsed="false">
      <c r="A1183" s="36" t="s">
        <v>196</v>
      </c>
      <c r="B1183" s="37" t="s">
        <v>193</v>
      </c>
      <c r="C1183" s="37" t="s">
        <v>129</v>
      </c>
      <c r="D1183" s="36" t="n">
        <v>2020</v>
      </c>
      <c r="E1183" s="36" t="n">
        <v>6</v>
      </c>
      <c r="F1183" s="36" t="n">
        <v>2</v>
      </c>
      <c r="G1183" s="36" t="n">
        <v>5</v>
      </c>
      <c r="H1183" s="36" t="n">
        <v>12</v>
      </c>
    </row>
    <row r="1184" customFormat="false" ht="15" hidden="false" customHeight="true" outlineLevel="0" collapsed="false">
      <c r="A1184" s="36" t="s">
        <v>196</v>
      </c>
      <c r="B1184" s="37" t="s">
        <v>193</v>
      </c>
      <c r="C1184" s="37" t="s">
        <v>129</v>
      </c>
      <c r="D1184" s="36" t="n">
        <v>2021</v>
      </c>
      <c r="E1184" s="36" t="n">
        <v>7</v>
      </c>
      <c r="F1184" s="36" t="n">
        <v>2</v>
      </c>
      <c r="G1184" s="36" t="n">
        <v>6</v>
      </c>
      <c r="H1184" s="36" t="n">
        <v>13</v>
      </c>
    </row>
    <row r="1185" customFormat="false" ht="15" hidden="false" customHeight="true" outlineLevel="0" collapsed="false">
      <c r="A1185" s="36" t="s">
        <v>196</v>
      </c>
      <c r="B1185" s="37" t="s">
        <v>193</v>
      </c>
      <c r="C1185" s="37" t="s">
        <v>129</v>
      </c>
      <c r="D1185" s="36" t="n">
        <v>2022</v>
      </c>
      <c r="E1185" s="36" t="n">
        <v>6</v>
      </c>
      <c r="F1185" s="36" t="n">
        <v>2</v>
      </c>
      <c r="G1185" s="36" t="n">
        <v>5</v>
      </c>
      <c r="H1185" s="36" t="n">
        <v>12</v>
      </c>
    </row>
    <row r="1186" customFormat="false" ht="15" hidden="false" customHeight="true" outlineLevel="0" collapsed="false">
      <c r="A1186" s="36" t="s">
        <v>196</v>
      </c>
      <c r="B1186" s="37" t="s">
        <v>193</v>
      </c>
      <c r="C1186" s="37" t="s">
        <v>129</v>
      </c>
      <c r="D1186" s="36" t="n">
        <v>2023</v>
      </c>
      <c r="E1186" s="36" t="n">
        <v>6</v>
      </c>
      <c r="F1186" s="36" t="n">
        <v>2</v>
      </c>
      <c r="G1186" s="36" t="n">
        <v>6</v>
      </c>
      <c r="H1186" s="36" t="n">
        <v>14</v>
      </c>
    </row>
    <row r="1187" customFormat="false" ht="15" hidden="false" customHeight="true" outlineLevel="0" collapsed="false">
      <c r="A1187" s="36" t="s">
        <v>196</v>
      </c>
      <c r="B1187" s="37" t="s">
        <v>193</v>
      </c>
      <c r="C1187" s="37" t="s">
        <v>129</v>
      </c>
      <c r="D1187" s="36" t="n">
        <v>2024</v>
      </c>
      <c r="E1187" s="36" t="n">
        <v>6</v>
      </c>
      <c r="F1187" s="36" t="n">
        <v>2</v>
      </c>
      <c r="G1187" s="36" t="n">
        <v>6</v>
      </c>
      <c r="H1187" s="36" t="n">
        <v>14</v>
      </c>
    </row>
    <row r="1188" customFormat="false" ht="15" hidden="false" customHeight="true" outlineLevel="0" collapsed="false">
      <c r="A1188" s="36" t="s">
        <v>196</v>
      </c>
      <c r="B1188" s="37" t="s">
        <v>193</v>
      </c>
      <c r="C1188" s="37" t="s">
        <v>129</v>
      </c>
      <c r="D1188" s="36" t="n">
        <v>2025</v>
      </c>
      <c r="E1188" s="36" t="n">
        <v>6</v>
      </c>
      <c r="F1188" s="36" t="n">
        <v>2</v>
      </c>
      <c r="G1188" s="36" t="n">
        <v>6</v>
      </c>
      <c r="H1188" s="36" t="n">
        <v>14</v>
      </c>
    </row>
    <row r="1189" customFormat="false" ht="15" hidden="false" customHeight="true" outlineLevel="0" collapsed="false">
      <c r="A1189" s="36" t="s">
        <v>197</v>
      </c>
      <c r="B1189" s="37" t="s">
        <v>193</v>
      </c>
      <c r="C1189" s="37" t="s">
        <v>198</v>
      </c>
      <c r="D1189" s="36" t="n">
        <v>2010</v>
      </c>
      <c r="E1189" s="36" t="n">
        <v>3</v>
      </c>
      <c r="F1189" s="36" t="n">
        <v>1</v>
      </c>
      <c r="G1189" s="36" t="n">
        <v>1</v>
      </c>
      <c r="H1189" s="36" t="n">
        <v>13</v>
      </c>
    </row>
    <row r="1190" customFormat="false" ht="15" hidden="false" customHeight="true" outlineLevel="0" collapsed="false">
      <c r="A1190" s="36" t="s">
        <v>197</v>
      </c>
      <c r="B1190" s="37" t="s">
        <v>193</v>
      </c>
      <c r="C1190" s="37" t="s">
        <v>198</v>
      </c>
      <c r="D1190" s="36" t="n">
        <v>2011</v>
      </c>
      <c r="E1190" s="36" t="n">
        <v>3</v>
      </c>
      <c r="F1190" s="36" t="n">
        <v>1</v>
      </c>
      <c r="G1190" s="36" t="n">
        <v>1</v>
      </c>
      <c r="H1190" s="36" t="n">
        <v>13</v>
      </c>
    </row>
    <row r="1191" customFormat="false" ht="15" hidden="false" customHeight="true" outlineLevel="0" collapsed="false">
      <c r="A1191" s="36" t="s">
        <v>197</v>
      </c>
      <c r="B1191" s="37" t="s">
        <v>193</v>
      </c>
      <c r="C1191" s="37" t="s">
        <v>198</v>
      </c>
      <c r="D1191" s="36" t="n">
        <v>2012</v>
      </c>
      <c r="E1191" s="36" t="n">
        <v>4</v>
      </c>
      <c r="F1191" s="36" t="n">
        <v>1</v>
      </c>
      <c r="G1191" s="36" t="n">
        <v>2</v>
      </c>
      <c r="H1191" s="36" t="n">
        <v>14</v>
      </c>
    </row>
    <row r="1192" customFormat="false" ht="15" hidden="false" customHeight="true" outlineLevel="0" collapsed="false">
      <c r="A1192" s="36" t="s">
        <v>197</v>
      </c>
      <c r="B1192" s="37" t="s">
        <v>193</v>
      </c>
      <c r="C1192" s="37" t="s">
        <v>198</v>
      </c>
      <c r="D1192" s="36" t="n">
        <v>2013</v>
      </c>
      <c r="E1192" s="36" t="n">
        <v>4</v>
      </c>
      <c r="F1192" s="36" t="n">
        <v>1</v>
      </c>
      <c r="G1192" s="36" t="n">
        <v>3</v>
      </c>
      <c r="H1192" s="36" t="n">
        <v>15</v>
      </c>
    </row>
    <row r="1193" customFormat="false" ht="15" hidden="false" customHeight="true" outlineLevel="0" collapsed="false">
      <c r="A1193" s="36" t="s">
        <v>197</v>
      </c>
      <c r="B1193" s="37" t="s">
        <v>193</v>
      </c>
      <c r="C1193" s="37" t="s">
        <v>198</v>
      </c>
      <c r="D1193" s="36" t="n">
        <v>2014</v>
      </c>
      <c r="E1193" s="36" t="n">
        <v>4</v>
      </c>
      <c r="F1193" s="36" t="n">
        <v>1</v>
      </c>
      <c r="G1193" s="36" t="n">
        <v>3</v>
      </c>
      <c r="H1193" s="36" t="n">
        <v>16</v>
      </c>
    </row>
    <row r="1194" customFormat="false" ht="15" hidden="false" customHeight="true" outlineLevel="0" collapsed="false">
      <c r="A1194" s="36" t="s">
        <v>197</v>
      </c>
      <c r="B1194" s="37" t="s">
        <v>193</v>
      </c>
      <c r="C1194" s="37" t="s">
        <v>198</v>
      </c>
      <c r="D1194" s="36" t="n">
        <v>2015</v>
      </c>
      <c r="E1194" s="36" t="n">
        <v>4</v>
      </c>
      <c r="F1194" s="36" t="n">
        <v>1</v>
      </c>
      <c r="G1194" s="36" t="n">
        <v>4</v>
      </c>
      <c r="H1194" s="36" t="n">
        <v>17</v>
      </c>
    </row>
    <row r="1195" customFormat="false" ht="15" hidden="false" customHeight="true" outlineLevel="0" collapsed="false">
      <c r="A1195" s="36" t="s">
        <v>197</v>
      </c>
      <c r="B1195" s="37" t="s">
        <v>193</v>
      </c>
      <c r="C1195" s="37" t="s">
        <v>198</v>
      </c>
      <c r="D1195" s="36" t="n">
        <v>2016</v>
      </c>
      <c r="E1195" s="36" t="n">
        <v>4</v>
      </c>
      <c r="F1195" s="36" t="n">
        <v>1</v>
      </c>
      <c r="G1195" s="36" t="n">
        <v>5</v>
      </c>
      <c r="H1195" s="36" t="n">
        <v>19</v>
      </c>
    </row>
    <row r="1196" customFormat="false" ht="15" hidden="false" customHeight="true" outlineLevel="0" collapsed="false">
      <c r="A1196" s="36" t="s">
        <v>197</v>
      </c>
      <c r="B1196" s="37" t="s">
        <v>193</v>
      </c>
      <c r="C1196" s="37" t="s">
        <v>198</v>
      </c>
      <c r="D1196" s="36" t="n">
        <v>2017</v>
      </c>
      <c r="E1196" s="36" t="n">
        <v>5</v>
      </c>
      <c r="F1196" s="36" t="n">
        <v>1</v>
      </c>
      <c r="G1196" s="36" t="n">
        <v>6</v>
      </c>
      <c r="H1196" s="36" t="n">
        <v>19</v>
      </c>
    </row>
    <row r="1197" customFormat="false" ht="15" hidden="false" customHeight="true" outlineLevel="0" collapsed="false">
      <c r="A1197" s="36" t="s">
        <v>197</v>
      </c>
      <c r="B1197" s="37" t="s">
        <v>193</v>
      </c>
      <c r="C1197" s="37" t="s">
        <v>198</v>
      </c>
      <c r="D1197" s="36" t="n">
        <v>2018</v>
      </c>
      <c r="E1197" s="36" t="n">
        <v>6</v>
      </c>
      <c r="F1197" s="36" t="n">
        <v>1</v>
      </c>
      <c r="G1197" s="36" t="n">
        <v>7</v>
      </c>
      <c r="H1197" s="36" t="n">
        <v>20</v>
      </c>
    </row>
    <row r="1198" customFormat="false" ht="15" hidden="false" customHeight="true" outlineLevel="0" collapsed="false">
      <c r="A1198" s="36" t="s">
        <v>197</v>
      </c>
      <c r="B1198" s="37" t="s">
        <v>193</v>
      </c>
      <c r="C1198" s="37" t="s">
        <v>198</v>
      </c>
      <c r="D1198" s="36" t="n">
        <v>2019</v>
      </c>
      <c r="E1198" s="36" t="n">
        <v>6</v>
      </c>
      <c r="F1198" s="36" t="n">
        <v>1</v>
      </c>
      <c r="G1198" s="36" t="n">
        <v>7</v>
      </c>
      <c r="H1198" s="36" t="n">
        <v>20</v>
      </c>
    </row>
    <row r="1199" customFormat="false" ht="15" hidden="false" customHeight="true" outlineLevel="0" collapsed="false">
      <c r="A1199" s="36" t="s">
        <v>197</v>
      </c>
      <c r="B1199" s="37" t="s">
        <v>193</v>
      </c>
      <c r="C1199" s="37" t="s">
        <v>198</v>
      </c>
      <c r="D1199" s="36" t="n">
        <v>2020</v>
      </c>
      <c r="E1199" s="36" t="n">
        <v>5</v>
      </c>
      <c r="F1199" s="36" t="n">
        <v>1</v>
      </c>
      <c r="G1199" s="36" t="n">
        <v>6</v>
      </c>
      <c r="H1199" s="36" t="n">
        <v>19</v>
      </c>
    </row>
    <row r="1200" customFormat="false" ht="15" hidden="false" customHeight="true" outlineLevel="0" collapsed="false">
      <c r="A1200" s="36" t="s">
        <v>197</v>
      </c>
      <c r="B1200" s="37" t="s">
        <v>193</v>
      </c>
      <c r="C1200" s="37" t="s">
        <v>198</v>
      </c>
      <c r="D1200" s="36" t="n">
        <v>2021</v>
      </c>
      <c r="E1200" s="36" t="n">
        <v>5</v>
      </c>
      <c r="F1200" s="36" t="n">
        <v>1</v>
      </c>
      <c r="G1200" s="36" t="n">
        <v>6</v>
      </c>
      <c r="H1200" s="36" t="n">
        <v>19</v>
      </c>
    </row>
    <row r="1201" customFormat="false" ht="15" hidden="false" customHeight="true" outlineLevel="0" collapsed="false">
      <c r="A1201" s="36" t="s">
        <v>197</v>
      </c>
      <c r="B1201" s="37" t="s">
        <v>193</v>
      </c>
      <c r="C1201" s="37" t="s">
        <v>198</v>
      </c>
      <c r="D1201" s="36" t="n">
        <v>2022</v>
      </c>
      <c r="E1201" s="36" t="n">
        <v>5</v>
      </c>
      <c r="F1201" s="36" t="n">
        <v>1</v>
      </c>
      <c r="G1201" s="36" t="n">
        <v>6</v>
      </c>
      <c r="H1201" s="36" t="n">
        <v>19</v>
      </c>
    </row>
    <row r="1202" customFormat="false" ht="15" hidden="false" customHeight="true" outlineLevel="0" collapsed="false">
      <c r="A1202" s="36" t="s">
        <v>197</v>
      </c>
      <c r="B1202" s="37" t="s">
        <v>193</v>
      </c>
      <c r="C1202" s="37" t="s">
        <v>198</v>
      </c>
      <c r="D1202" s="36" t="n">
        <v>2023</v>
      </c>
      <c r="E1202" s="36" t="n">
        <v>5</v>
      </c>
      <c r="F1202" s="36" t="n">
        <v>1</v>
      </c>
      <c r="G1202" s="36" t="n">
        <v>6</v>
      </c>
      <c r="H1202" s="36" t="n">
        <v>18</v>
      </c>
    </row>
    <row r="1203" customFormat="false" ht="15" hidden="false" customHeight="true" outlineLevel="0" collapsed="false">
      <c r="A1203" s="36" t="s">
        <v>197</v>
      </c>
      <c r="B1203" s="37" t="s">
        <v>193</v>
      </c>
      <c r="C1203" s="37" t="s">
        <v>198</v>
      </c>
      <c r="D1203" s="36" t="n">
        <v>2024</v>
      </c>
      <c r="E1203" s="36" t="n">
        <v>6</v>
      </c>
      <c r="F1203" s="36" t="n">
        <v>1</v>
      </c>
      <c r="G1203" s="36" t="n">
        <v>7</v>
      </c>
      <c r="H1203" s="36" t="n">
        <v>19</v>
      </c>
    </row>
    <row r="1204" customFormat="false" ht="15" hidden="false" customHeight="true" outlineLevel="0" collapsed="false">
      <c r="A1204" s="36" t="s">
        <v>197</v>
      </c>
      <c r="B1204" s="37" t="s">
        <v>193</v>
      </c>
      <c r="C1204" s="37" t="s">
        <v>198</v>
      </c>
      <c r="D1204" s="36" t="n">
        <v>2025</v>
      </c>
      <c r="E1204" s="36" t="n">
        <v>6</v>
      </c>
      <c r="F1204" s="36" t="n">
        <v>1</v>
      </c>
      <c r="G1204" s="36" t="n">
        <v>7</v>
      </c>
      <c r="H1204" s="36" t="n">
        <v>19</v>
      </c>
    </row>
    <row r="1205" customFormat="false" ht="15" hidden="false" customHeight="true" outlineLevel="0" collapsed="false">
      <c r="A1205" s="36" t="s">
        <v>199</v>
      </c>
      <c r="B1205" s="37" t="s">
        <v>200</v>
      </c>
      <c r="C1205" s="37" t="s">
        <v>200</v>
      </c>
      <c r="D1205" s="36" t="n">
        <v>2010</v>
      </c>
      <c r="E1205" s="36" t="n">
        <v>0</v>
      </c>
      <c r="F1205" s="36" t="n">
        <v>0</v>
      </c>
      <c r="G1205" s="36" t="n">
        <v>1</v>
      </c>
      <c r="H1205" s="36" t="n">
        <v>5</v>
      </c>
    </row>
    <row r="1206" customFormat="false" ht="15" hidden="false" customHeight="true" outlineLevel="0" collapsed="false">
      <c r="A1206" s="36" t="s">
        <v>199</v>
      </c>
      <c r="B1206" s="37" t="s">
        <v>200</v>
      </c>
      <c r="C1206" s="37" t="s">
        <v>200</v>
      </c>
      <c r="D1206" s="36" t="n">
        <v>2011</v>
      </c>
      <c r="E1206" s="36" t="n">
        <v>0</v>
      </c>
      <c r="F1206" s="36" t="n">
        <v>0</v>
      </c>
      <c r="G1206" s="36" t="n">
        <v>1</v>
      </c>
      <c r="H1206" s="36" t="n">
        <v>6</v>
      </c>
    </row>
    <row r="1207" customFormat="false" ht="15" hidden="false" customHeight="true" outlineLevel="0" collapsed="false">
      <c r="A1207" s="36" t="s">
        <v>199</v>
      </c>
      <c r="B1207" s="37" t="s">
        <v>200</v>
      </c>
      <c r="C1207" s="37" t="s">
        <v>200</v>
      </c>
      <c r="D1207" s="36" t="n">
        <v>2012</v>
      </c>
      <c r="E1207" s="36" t="n">
        <v>0</v>
      </c>
      <c r="F1207" s="36" t="n">
        <v>0</v>
      </c>
      <c r="G1207" s="36" t="n">
        <v>1</v>
      </c>
      <c r="H1207" s="36" t="n">
        <v>7</v>
      </c>
    </row>
    <row r="1208" customFormat="false" ht="15" hidden="false" customHeight="true" outlineLevel="0" collapsed="false">
      <c r="A1208" s="36" t="s">
        <v>199</v>
      </c>
      <c r="B1208" s="37" t="s">
        <v>200</v>
      </c>
      <c r="C1208" s="37" t="s">
        <v>200</v>
      </c>
      <c r="D1208" s="36" t="n">
        <v>2013</v>
      </c>
      <c r="E1208" s="36" t="n">
        <v>0</v>
      </c>
      <c r="F1208" s="36" t="n">
        <v>0</v>
      </c>
      <c r="G1208" s="36" t="n">
        <v>1</v>
      </c>
      <c r="H1208" s="36" t="n">
        <v>7</v>
      </c>
    </row>
    <row r="1209" customFormat="false" ht="15" hidden="false" customHeight="true" outlineLevel="0" collapsed="false">
      <c r="A1209" s="36" t="s">
        <v>199</v>
      </c>
      <c r="B1209" s="37" t="s">
        <v>200</v>
      </c>
      <c r="C1209" s="37" t="s">
        <v>200</v>
      </c>
      <c r="D1209" s="36" t="n">
        <v>2014</v>
      </c>
      <c r="E1209" s="36" t="n">
        <v>0</v>
      </c>
      <c r="F1209" s="36" t="n">
        <v>0</v>
      </c>
      <c r="G1209" s="36" t="n">
        <v>1</v>
      </c>
      <c r="H1209" s="36" t="n">
        <v>8</v>
      </c>
    </row>
    <row r="1210" customFormat="false" ht="15" hidden="false" customHeight="true" outlineLevel="0" collapsed="false">
      <c r="A1210" s="36" t="s">
        <v>199</v>
      </c>
      <c r="B1210" s="37" t="s">
        <v>200</v>
      </c>
      <c r="C1210" s="37" t="s">
        <v>200</v>
      </c>
      <c r="D1210" s="36" t="n">
        <v>2015</v>
      </c>
      <c r="E1210" s="36" t="n">
        <v>0</v>
      </c>
      <c r="F1210" s="36" t="n">
        <v>0</v>
      </c>
      <c r="G1210" s="36" t="n">
        <v>1</v>
      </c>
      <c r="H1210" s="36" t="n">
        <v>8</v>
      </c>
    </row>
    <row r="1211" customFormat="false" ht="15" hidden="false" customHeight="true" outlineLevel="0" collapsed="false">
      <c r="A1211" s="36" t="s">
        <v>199</v>
      </c>
      <c r="B1211" s="37" t="s">
        <v>200</v>
      </c>
      <c r="C1211" s="37" t="s">
        <v>200</v>
      </c>
      <c r="D1211" s="36" t="n">
        <v>2016</v>
      </c>
      <c r="E1211" s="36" t="n">
        <v>0</v>
      </c>
      <c r="F1211" s="36" t="n">
        <v>0</v>
      </c>
      <c r="G1211" s="36" t="n">
        <v>1</v>
      </c>
      <c r="H1211" s="36" t="n">
        <v>8</v>
      </c>
    </row>
    <row r="1212" customFormat="false" ht="15" hidden="false" customHeight="true" outlineLevel="0" collapsed="false">
      <c r="A1212" s="36" t="s">
        <v>199</v>
      </c>
      <c r="B1212" s="37" t="s">
        <v>200</v>
      </c>
      <c r="C1212" s="37" t="s">
        <v>200</v>
      </c>
      <c r="D1212" s="36" t="n">
        <v>2017</v>
      </c>
      <c r="E1212" s="36" t="n">
        <v>0</v>
      </c>
      <c r="F1212" s="36" t="n">
        <v>0</v>
      </c>
      <c r="G1212" s="36" t="n">
        <v>1</v>
      </c>
      <c r="H1212" s="36" t="n">
        <v>9</v>
      </c>
    </row>
    <row r="1213" customFormat="false" ht="15" hidden="false" customHeight="true" outlineLevel="0" collapsed="false">
      <c r="A1213" s="36" t="s">
        <v>199</v>
      </c>
      <c r="B1213" s="37" t="s">
        <v>200</v>
      </c>
      <c r="C1213" s="37" t="s">
        <v>200</v>
      </c>
      <c r="D1213" s="36" t="n">
        <v>2018</v>
      </c>
      <c r="E1213" s="36" t="n">
        <v>0</v>
      </c>
      <c r="F1213" s="36" t="n">
        <v>0</v>
      </c>
      <c r="G1213" s="36" t="n">
        <v>0</v>
      </c>
      <c r="H1213" s="36" t="n">
        <v>8</v>
      </c>
    </row>
    <row r="1214" customFormat="false" ht="15" hidden="false" customHeight="true" outlineLevel="0" collapsed="false">
      <c r="A1214" s="36" t="s">
        <v>199</v>
      </c>
      <c r="B1214" s="37" t="s">
        <v>200</v>
      </c>
      <c r="C1214" s="37" t="s">
        <v>200</v>
      </c>
      <c r="D1214" s="36" t="n">
        <v>2019</v>
      </c>
      <c r="E1214" s="36" t="n">
        <v>1</v>
      </c>
      <c r="F1214" s="36" t="n">
        <v>1</v>
      </c>
      <c r="G1214" s="36" t="n">
        <v>1</v>
      </c>
      <c r="H1214" s="36" t="n">
        <v>9</v>
      </c>
    </row>
    <row r="1215" customFormat="false" ht="15" hidden="false" customHeight="true" outlineLevel="0" collapsed="false">
      <c r="A1215" s="36" t="s">
        <v>199</v>
      </c>
      <c r="B1215" s="37" t="s">
        <v>200</v>
      </c>
      <c r="C1215" s="37" t="s">
        <v>200</v>
      </c>
      <c r="D1215" s="36" t="n">
        <v>2020</v>
      </c>
      <c r="E1215" s="36" t="n">
        <v>4</v>
      </c>
      <c r="F1215" s="36" t="n">
        <v>2</v>
      </c>
      <c r="G1215" s="36" t="n">
        <v>4</v>
      </c>
      <c r="H1215" s="36" t="n">
        <v>15</v>
      </c>
    </row>
    <row r="1216" customFormat="false" ht="15" hidden="false" customHeight="true" outlineLevel="0" collapsed="false">
      <c r="A1216" s="36" t="s">
        <v>199</v>
      </c>
      <c r="B1216" s="37" t="s">
        <v>200</v>
      </c>
      <c r="C1216" s="37" t="s">
        <v>200</v>
      </c>
      <c r="D1216" s="36" t="n">
        <v>2021</v>
      </c>
      <c r="E1216" s="36" t="n">
        <v>3</v>
      </c>
      <c r="F1216" s="36" t="n">
        <v>2</v>
      </c>
      <c r="G1216" s="36" t="n">
        <v>3</v>
      </c>
      <c r="H1216" s="36" t="n">
        <v>13</v>
      </c>
    </row>
    <row r="1217" customFormat="false" ht="15" hidden="false" customHeight="true" outlineLevel="0" collapsed="false">
      <c r="A1217" s="36" t="s">
        <v>199</v>
      </c>
      <c r="B1217" s="37" t="s">
        <v>200</v>
      </c>
      <c r="C1217" s="37" t="s">
        <v>200</v>
      </c>
      <c r="D1217" s="36" t="n">
        <v>2022</v>
      </c>
      <c r="E1217" s="36" t="n">
        <v>3</v>
      </c>
      <c r="F1217" s="36" t="n">
        <v>2</v>
      </c>
      <c r="G1217" s="36" t="n">
        <v>3</v>
      </c>
      <c r="H1217" s="36" t="n">
        <v>13</v>
      </c>
    </row>
    <row r="1218" customFormat="false" ht="15" hidden="false" customHeight="true" outlineLevel="0" collapsed="false">
      <c r="A1218" s="36" t="s">
        <v>199</v>
      </c>
      <c r="B1218" s="37" t="s">
        <v>200</v>
      </c>
      <c r="C1218" s="37" t="s">
        <v>200</v>
      </c>
      <c r="D1218" s="36" t="n">
        <v>2023</v>
      </c>
      <c r="E1218" s="36" t="n">
        <v>4</v>
      </c>
      <c r="F1218" s="36" t="n">
        <v>2</v>
      </c>
      <c r="G1218" s="36" t="n">
        <v>5</v>
      </c>
      <c r="H1218" s="36" t="n">
        <v>14</v>
      </c>
    </row>
    <row r="1219" customFormat="false" ht="15" hidden="false" customHeight="true" outlineLevel="0" collapsed="false">
      <c r="A1219" s="36" t="s">
        <v>199</v>
      </c>
      <c r="B1219" s="37" t="s">
        <v>200</v>
      </c>
      <c r="C1219" s="37" t="s">
        <v>200</v>
      </c>
      <c r="D1219" s="36" t="n">
        <v>2024</v>
      </c>
      <c r="E1219" s="36" t="n">
        <v>4</v>
      </c>
      <c r="F1219" s="36" t="n">
        <v>2</v>
      </c>
      <c r="G1219" s="36" t="n">
        <v>5</v>
      </c>
      <c r="H1219" s="36" t="n">
        <v>14</v>
      </c>
    </row>
    <row r="1220" customFormat="false" ht="15" hidden="false" customHeight="true" outlineLevel="0" collapsed="false">
      <c r="A1220" s="36" t="s">
        <v>199</v>
      </c>
      <c r="B1220" s="37" t="s">
        <v>200</v>
      </c>
      <c r="C1220" s="37" t="s">
        <v>200</v>
      </c>
      <c r="D1220" s="36" t="n">
        <v>2025</v>
      </c>
      <c r="E1220" s="36" t="n">
        <v>4</v>
      </c>
      <c r="F1220" s="36" t="n">
        <v>2</v>
      </c>
      <c r="G1220" s="36" t="n">
        <v>5</v>
      </c>
      <c r="H1220" s="36" t="n">
        <v>14</v>
      </c>
    </row>
    <row r="1221" customFormat="false" ht="15" hidden="false" customHeight="true" outlineLevel="0" collapsed="false">
      <c r="A1221" s="36" t="s">
        <v>201</v>
      </c>
      <c r="B1221" s="37" t="s">
        <v>202</v>
      </c>
      <c r="C1221" s="37" t="s">
        <v>203</v>
      </c>
      <c r="D1221" s="36" t="n">
        <v>2010</v>
      </c>
      <c r="E1221" s="36" t="n">
        <v>13</v>
      </c>
      <c r="F1221" s="36" t="n">
        <v>5</v>
      </c>
      <c r="G1221" s="36" t="n">
        <v>22</v>
      </c>
      <c r="H1221" s="36" t="n">
        <v>40</v>
      </c>
    </row>
    <row r="1222" customFormat="false" ht="15" hidden="false" customHeight="true" outlineLevel="0" collapsed="false">
      <c r="A1222" s="36" t="s">
        <v>201</v>
      </c>
      <c r="B1222" s="37" t="s">
        <v>202</v>
      </c>
      <c r="C1222" s="37" t="s">
        <v>203</v>
      </c>
      <c r="D1222" s="36" t="n">
        <v>2011</v>
      </c>
      <c r="E1222" s="36" t="n">
        <v>15</v>
      </c>
      <c r="F1222" s="36" t="n">
        <v>5</v>
      </c>
      <c r="G1222" s="36" t="n">
        <v>25</v>
      </c>
      <c r="H1222" s="36" t="n">
        <v>45</v>
      </c>
    </row>
    <row r="1223" customFormat="false" ht="15" hidden="false" customHeight="true" outlineLevel="0" collapsed="false">
      <c r="A1223" s="36" t="s">
        <v>201</v>
      </c>
      <c r="B1223" s="37" t="s">
        <v>202</v>
      </c>
      <c r="C1223" s="37" t="s">
        <v>203</v>
      </c>
      <c r="D1223" s="36" t="n">
        <v>2012</v>
      </c>
      <c r="E1223" s="36" t="n">
        <v>17</v>
      </c>
      <c r="F1223" s="36" t="n">
        <v>5</v>
      </c>
      <c r="G1223" s="36" t="n">
        <v>29</v>
      </c>
      <c r="H1223" s="36" t="n">
        <v>52</v>
      </c>
    </row>
    <row r="1224" customFormat="false" ht="15" hidden="false" customHeight="true" outlineLevel="0" collapsed="false">
      <c r="A1224" s="36" t="s">
        <v>201</v>
      </c>
      <c r="B1224" s="37" t="s">
        <v>202</v>
      </c>
      <c r="C1224" s="37" t="s">
        <v>203</v>
      </c>
      <c r="D1224" s="36" t="n">
        <v>2013</v>
      </c>
      <c r="E1224" s="36" t="n">
        <v>18</v>
      </c>
      <c r="F1224" s="36" t="n">
        <v>5</v>
      </c>
      <c r="G1224" s="36" t="n">
        <v>32</v>
      </c>
      <c r="H1224" s="36" t="n">
        <v>57</v>
      </c>
    </row>
    <row r="1225" customFormat="false" ht="15" hidden="false" customHeight="true" outlineLevel="0" collapsed="false">
      <c r="A1225" s="36" t="s">
        <v>201</v>
      </c>
      <c r="B1225" s="37" t="s">
        <v>202</v>
      </c>
      <c r="C1225" s="37" t="s">
        <v>203</v>
      </c>
      <c r="D1225" s="36" t="n">
        <v>2014</v>
      </c>
      <c r="E1225" s="36" t="n">
        <v>18</v>
      </c>
      <c r="F1225" s="36" t="n">
        <v>5</v>
      </c>
      <c r="G1225" s="36" t="n">
        <v>34</v>
      </c>
      <c r="H1225" s="36" t="n">
        <v>60</v>
      </c>
    </row>
    <row r="1226" customFormat="false" ht="15" hidden="false" customHeight="true" outlineLevel="0" collapsed="false">
      <c r="A1226" s="36" t="s">
        <v>201</v>
      </c>
      <c r="B1226" s="37" t="s">
        <v>202</v>
      </c>
      <c r="C1226" s="37" t="s">
        <v>203</v>
      </c>
      <c r="D1226" s="36" t="n">
        <v>2015</v>
      </c>
      <c r="E1226" s="36" t="n">
        <v>17</v>
      </c>
      <c r="F1226" s="36" t="n">
        <v>5</v>
      </c>
      <c r="G1226" s="36" t="n">
        <v>35</v>
      </c>
      <c r="H1226" s="36" t="n">
        <v>61</v>
      </c>
    </row>
    <row r="1227" customFormat="false" ht="15" hidden="false" customHeight="true" outlineLevel="0" collapsed="false">
      <c r="A1227" s="36" t="s">
        <v>201</v>
      </c>
      <c r="B1227" s="37" t="s">
        <v>202</v>
      </c>
      <c r="C1227" s="37" t="s">
        <v>203</v>
      </c>
      <c r="D1227" s="36" t="n">
        <v>2016</v>
      </c>
      <c r="E1227" s="36" t="n">
        <v>18</v>
      </c>
      <c r="F1227" s="36" t="n">
        <v>5</v>
      </c>
      <c r="G1227" s="36" t="n">
        <v>36</v>
      </c>
      <c r="H1227" s="36" t="n">
        <v>60</v>
      </c>
    </row>
    <row r="1228" customFormat="false" ht="15" hidden="false" customHeight="true" outlineLevel="0" collapsed="false">
      <c r="A1228" s="36" t="s">
        <v>201</v>
      </c>
      <c r="B1228" s="37" t="s">
        <v>202</v>
      </c>
      <c r="C1228" s="37" t="s">
        <v>203</v>
      </c>
      <c r="D1228" s="36" t="n">
        <v>2017</v>
      </c>
      <c r="E1228" s="36" t="n">
        <v>18</v>
      </c>
      <c r="F1228" s="36" t="n">
        <v>5</v>
      </c>
      <c r="G1228" s="36" t="n">
        <v>37</v>
      </c>
      <c r="H1228" s="36" t="n">
        <v>66</v>
      </c>
    </row>
    <row r="1229" customFormat="false" ht="15" hidden="false" customHeight="true" outlineLevel="0" collapsed="false">
      <c r="A1229" s="36" t="s">
        <v>201</v>
      </c>
      <c r="B1229" s="37" t="s">
        <v>202</v>
      </c>
      <c r="C1229" s="37" t="s">
        <v>203</v>
      </c>
      <c r="D1229" s="36" t="n">
        <v>2018</v>
      </c>
      <c r="E1229" s="36" t="n">
        <v>18</v>
      </c>
      <c r="F1229" s="36" t="n">
        <v>5</v>
      </c>
      <c r="G1229" s="36" t="n">
        <v>36</v>
      </c>
      <c r="H1229" s="36" t="n">
        <v>66</v>
      </c>
    </row>
    <row r="1230" customFormat="false" ht="15" hidden="false" customHeight="true" outlineLevel="0" collapsed="false">
      <c r="A1230" s="36" t="s">
        <v>201</v>
      </c>
      <c r="B1230" s="37" t="s">
        <v>202</v>
      </c>
      <c r="C1230" s="37" t="s">
        <v>203</v>
      </c>
      <c r="D1230" s="36" t="n">
        <v>2019</v>
      </c>
      <c r="E1230" s="36" t="n">
        <v>18</v>
      </c>
      <c r="F1230" s="36" t="n">
        <v>5</v>
      </c>
      <c r="G1230" s="36" t="n">
        <v>36</v>
      </c>
      <c r="H1230" s="36" t="n">
        <v>67</v>
      </c>
    </row>
    <row r="1231" customFormat="false" ht="15" hidden="false" customHeight="true" outlineLevel="0" collapsed="false">
      <c r="A1231" s="36" t="s">
        <v>201</v>
      </c>
      <c r="B1231" s="37" t="s">
        <v>202</v>
      </c>
      <c r="C1231" s="37" t="s">
        <v>203</v>
      </c>
      <c r="D1231" s="36" t="n">
        <v>2020</v>
      </c>
      <c r="E1231" s="36" t="n">
        <v>19</v>
      </c>
      <c r="F1231" s="36" t="n">
        <v>6</v>
      </c>
      <c r="G1231" s="36" t="n">
        <v>38</v>
      </c>
      <c r="H1231" s="36" t="n">
        <v>70</v>
      </c>
    </row>
    <row r="1232" customFormat="false" ht="15" hidden="false" customHeight="true" outlineLevel="0" collapsed="false">
      <c r="A1232" s="36" t="s">
        <v>201</v>
      </c>
      <c r="B1232" s="37" t="s">
        <v>202</v>
      </c>
      <c r="C1232" s="37" t="s">
        <v>203</v>
      </c>
      <c r="D1232" s="36" t="n">
        <v>2021</v>
      </c>
      <c r="E1232" s="36" t="n">
        <v>19</v>
      </c>
      <c r="F1232" s="36" t="n">
        <v>6</v>
      </c>
      <c r="G1232" s="36" t="n">
        <v>37</v>
      </c>
      <c r="H1232" s="36" t="n">
        <v>71</v>
      </c>
    </row>
    <row r="1233" customFormat="false" ht="15" hidden="false" customHeight="true" outlineLevel="0" collapsed="false">
      <c r="A1233" s="36" t="s">
        <v>201</v>
      </c>
      <c r="B1233" s="37" t="s">
        <v>202</v>
      </c>
      <c r="C1233" s="37" t="s">
        <v>203</v>
      </c>
      <c r="D1233" s="36" t="n">
        <v>2022</v>
      </c>
      <c r="E1233" s="36" t="n">
        <v>19</v>
      </c>
      <c r="F1233" s="36" t="n">
        <v>6</v>
      </c>
      <c r="G1233" s="36" t="n">
        <v>38</v>
      </c>
      <c r="H1233" s="36" t="n">
        <v>75</v>
      </c>
    </row>
    <row r="1234" customFormat="false" ht="15" hidden="false" customHeight="true" outlineLevel="0" collapsed="false">
      <c r="A1234" s="36" t="s">
        <v>201</v>
      </c>
      <c r="B1234" s="37" t="s">
        <v>202</v>
      </c>
      <c r="C1234" s="37" t="s">
        <v>203</v>
      </c>
      <c r="D1234" s="36" t="n">
        <v>2023</v>
      </c>
      <c r="E1234" s="36" t="n">
        <v>18</v>
      </c>
      <c r="F1234" s="36" t="n">
        <v>6</v>
      </c>
      <c r="G1234" s="36" t="n">
        <v>38</v>
      </c>
      <c r="H1234" s="36" t="n">
        <v>77</v>
      </c>
    </row>
    <row r="1235" customFormat="false" ht="15" hidden="false" customHeight="true" outlineLevel="0" collapsed="false">
      <c r="A1235" s="36" t="s">
        <v>201</v>
      </c>
      <c r="B1235" s="37" t="s">
        <v>202</v>
      </c>
      <c r="C1235" s="37" t="s">
        <v>203</v>
      </c>
      <c r="D1235" s="36" t="n">
        <v>2024</v>
      </c>
      <c r="E1235" s="36" t="n">
        <v>18</v>
      </c>
      <c r="F1235" s="36" t="n">
        <v>6</v>
      </c>
      <c r="G1235" s="36" t="n">
        <v>38</v>
      </c>
      <c r="H1235" s="36" t="n">
        <v>77</v>
      </c>
    </row>
    <row r="1236" customFormat="false" ht="15" hidden="false" customHeight="true" outlineLevel="0" collapsed="false">
      <c r="A1236" s="36" t="s">
        <v>201</v>
      </c>
      <c r="B1236" s="37" t="s">
        <v>202</v>
      </c>
      <c r="C1236" s="37" t="s">
        <v>203</v>
      </c>
      <c r="D1236" s="36" t="n">
        <v>2025</v>
      </c>
      <c r="E1236" s="36" t="n">
        <v>19</v>
      </c>
      <c r="F1236" s="36" t="n">
        <v>7</v>
      </c>
      <c r="G1236" s="36" t="n">
        <v>40</v>
      </c>
      <c r="H1236" s="36" t="n">
        <v>79</v>
      </c>
    </row>
    <row r="1237" customFormat="false" ht="15" hidden="false" customHeight="true" outlineLevel="0" collapsed="false">
      <c r="A1237" s="36" t="s">
        <v>204</v>
      </c>
      <c r="B1237" s="37" t="s">
        <v>202</v>
      </c>
      <c r="C1237" s="37" t="s">
        <v>205</v>
      </c>
      <c r="D1237" s="36" t="n">
        <v>2010</v>
      </c>
      <c r="E1237" s="36" t="n">
        <v>14</v>
      </c>
      <c r="F1237" s="36" t="n">
        <v>6</v>
      </c>
      <c r="G1237" s="36" t="n">
        <v>19</v>
      </c>
      <c r="H1237" s="36" t="n">
        <v>33</v>
      </c>
    </row>
    <row r="1238" customFormat="false" ht="15" hidden="false" customHeight="true" outlineLevel="0" collapsed="false">
      <c r="A1238" s="36" t="s">
        <v>204</v>
      </c>
      <c r="B1238" s="37" t="s">
        <v>202</v>
      </c>
      <c r="C1238" s="37" t="s">
        <v>205</v>
      </c>
      <c r="D1238" s="36" t="n">
        <v>2011</v>
      </c>
      <c r="E1238" s="36" t="n">
        <v>12</v>
      </c>
      <c r="F1238" s="36" t="n">
        <v>6</v>
      </c>
      <c r="G1238" s="36" t="n">
        <v>17</v>
      </c>
      <c r="H1238" s="36" t="n">
        <v>34</v>
      </c>
    </row>
    <row r="1239" customFormat="false" ht="15" hidden="false" customHeight="true" outlineLevel="0" collapsed="false">
      <c r="A1239" s="36" t="s">
        <v>204</v>
      </c>
      <c r="B1239" s="37" t="s">
        <v>202</v>
      </c>
      <c r="C1239" s="37" t="s">
        <v>205</v>
      </c>
      <c r="D1239" s="36" t="n">
        <v>2012</v>
      </c>
      <c r="E1239" s="36" t="n">
        <v>13</v>
      </c>
      <c r="F1239" s="36" t="n">
        <v>6</v>
      </c>
      <c r="G1239" s="36" t="n">
        <v>20</v>
      </c>
      <c r="H1239" s="36" t="n">
        <v>37</v>
      </c>
    </row>
    <row r="1240" customFormat="false" ht="15" hidden="false" customHeight="true" outlineLevel="0" collapsed="false">
      <c r="A1240" s="36" t="s">
        <v>204</v>
      </c>
      <c r="B1240" s="37" t="s">
        <v>202</v>
      </c>
      <c r="C1240" s="37" t="s">
        <v>205</v>
      </c>
      <c r="D1240" s="36" t="n">
        <v>2013</v>
      </c>
      <c r="E1240" s="36" t="n">
        <v>13</v>
      </c>
      <c r="F1240" s="36" t="n">
        <v>6</v>
      </c>
      <c r="G1240" s="36" t="n">
        <v>23</v>
      </c>
      <c r="H1240" s="36" t="n">
        <v>39</v>
      </c>
    </row>
    <row r="1241" customFormat="false" ht="15" hidden="false" customHeight="true" outlineLevel="0" collapsed="false">
      <c r="A1241" s="36" t="s">
        <v>204</v>
      </c>
      <c r="B1241" s="37" t="s">
        <v>202</v>
      </c>
      <c r="C1241" s="37" t="s">
        <v>205</v>
      </c>
      <c r="D1241" s="36" t="n">
        <v>2014</v>
      </c>
      <c r="E1241" s="36" t="n">
        <v>13</v>
      </c>
      <c r="F1241" s="36" t="n">
        <v>6</v>
      </c>
      <c r="G1241" s="36" t="n">
        <v>21</v>
      </c>
      <c r="H1241" s="36" t="n">
        <v>39</v>
      </c>
    </row>
    <row r="1242" customFormat="false" ht="15" hidden="false" customHeight="true" outlineLevel="0" collapsed="false">
      <c r="A1242" s="36" t="s">
        <v>204</v>
      </c>
      <c r="B1242" s="37" t="s">
        <v>202</v>
      </c>
      <c r="C1242" s="37" t="s">
        <v>205</v>
      </c>
      <c r="D1242" s="36" t="n">
        <v>2015</v>
      </c>
      <c r="E1242" s="36" t="n">
        <v>13</v>
      </c>
      <c r="F1242" s="36" t="n">
        <v>6</v>
      </c>
      <c r="G1242" s="36" t="n">
        <v>21</v>
      </c>
      <c r="H1242" s="36" t="n">
        <v>42</v>
      </c>
    </row>
    <row r="1243" customFormat="false" ht="15" hidden="false" customHeight="true" outlineLevel="0" collapsed="false">
      <c r="A1243" s="36" t="s">
        <v>204</v>
      </c>
      <c r="B1243" s="37" t="s">
        <v>202</v>
      </c>
      <c r="C1243" s="37" t="s">
        <v>205</v>
      </c>
      <c r="D1243" s="36" t="n">
        <v>2016</v>
      </c>
      <c r="E1243" s="36" t="n">
        <v>13</v>
      </c>
      <c r="F1243" s="36" t="n">
        <v>6</v>
      </c>
      <c r="G1243" s="36" t="n">
        <v>22</v>
      </c>
      <c r="H1243" s="36" t="n">
        <v>45</v>
      </c>
    </row>
    <row r="1244" customFormat="false" ht="15" hidden="false" customHeight="true" outlineLevel="0" collapsed="false">
      <c r="A1244" s="36" t="s">
        <v>204</v>
      </c>
      <c r="B1244" s="37" t="s">
        <v>202</v>
      </c>
      <c r="C1244" s="37" t="s">
        <v>205</v>
      </c>
      <c r="D1244" s="36" t="n">
        <v>2017</v>
      </c>
      <c r="E1244" s="36" t="n">
        <v>14</v>
      </c>
      <c r="F1244" s="36" t="n">
        <v>6</v>
      </c>
      <c r="G1244" s="36" t="n">
        <v>24</v>
      </c>
      <c r="H1244" s="36" t="n">
        <v>47</v>
      </c>
    </row>
    <row r="1245" customFormat="false" ht="15" hidden="false" customHeight="true" outlineLevel="0" collapsed="false">
      <c r="A1245" s="36" t="s">
        <v>204</v>
      </c>
      <c r="B1245" s="37" t="s">
        <v>202</v>
      </c>
      <c r="C1245" s="37" t="s">
        <v>205</v>
      </c>
      <c r="D1245" s="36" t="n">
        <v>2018</v>
      </c>
      <c r="E1245" s="36" t="n">
        <v>13</v>
      </c>
      <c r="F1245" s="36" t="n">
        <v>6</v>
      </c>
      <c r="G1245" s="36" t="n">
        <v>23</v>
      </c>
      <c r="H1245" s="36" t="n">
        <v>48</v>
      </c>
    </row>
    <row r="1246" customFormat="false" ht="15" hidden="false" customHeight="true" outlineLevel="0" collapsed="false">
      <c r="A1246" s="36" t="s">
        <v>204</v>
      </c>
      <c r="B1246" s="37" t="s">
        <v>202</v>
      </c>
      <c r="C1246" s="37" t="s">
        <v>205</v>
      </c>
      <c r="D1246" s="36" t="n">
        <v>2019</v>
      </c>
      <c r="E1246" s="36" t="n">
        <v>14</v>
      </c>
      <c r="F1246" s="36" t="n">
        <v>7</v>
      </c>
      <c r="G1246" s="36" t="n">
        <v>24</v>
      </c>
      <c r="H1246" s="36" t="n">
        <v>51</v>
      </c>
    </row>
    <row r="1247" customFormat="false" ht="15" hidden="false" customHeight="true" outlineLevel="0" collapsed="false">
      <c r="A1247" s="36" t="s">
        <v>204</v>
      </c>
      <c r="B1247" s="37" t="s">
        <v>202</v>
      </c>
      <c r="C1247" s="37" t="s">
        <v>205</v>
      </c>
      <c r="D1247" s="36" t="n">
        <v>2020</v>
      </c>
      <c r="E1247" s="36" t="n">
        <v>14</v>
      </c>
      <c r="F1247" s="36" t="n">
        <v>7</v>
      </c>
      <c r="G1247" s="36" t="n">
        <v>27</v>
      </c>
      <c r="H1247" s="36" t="n">
        <v>57</v>
      </c>
    </row>
    <row r="1248" customFormat="false" ht="15" hidden="false" customHeight="true" outlineLevel="0" collapsed="false">
      <c r="A1248" s="36" t="s">
        <v>204</v>
      </c>
      <c r="B1248" s="37" t="s">
        <v>202</v>
      </c>
      <c r="C1248" s="37" t="s">
        <v>205</v>
      </c>
      <c r="D1248" s="36" t="n">
        <v>2021</v>
      </c>
      <c r="E1248" s="36" t="n">
        <v>13</v>
      </c>
      <c r="F1248" s="36" t="n">
        <v>7</v>
      </c>
      <c r="G1248" s="36" t="n">
        <v>25</v>
      </c>
      <c r="H1248" s="36" t="n">
        <v>56</v>
      </c>
    </row>
    <row r="1249" customFormat="false" ht="15" hidden="false" customHeight="true" outlineLevel="0" collapsed="false">
      <c r="A1249" s="36" t="s">
        <v>204</v>
      </c>
      <c r="B1249" s="37" t="s">
        <v>202</v>
      </c>
      <c r="C1249" s="37" t="s">
        <v>205</v>
      </c>
      <c r="D1249" s="36" t="n">
        <v>2022</v>
      </c>
      <c r="E1249" s="36" t="n">
        <v>13</v>
      </c>
      <c r="F1249" s="36" t="n">
        <v>7</v>
      </c>
      <c r="G1249" s="36" t="n">
        <v>25</v>
      </c>
      <c r="H1249" s="36" t="n">
        <v>57</v>
      </c>
    </row>
    <row r="1250" customFormat="false" ht="15" hidden="false" customHeight="true" outlineLevel="0" collapsed="false">
      <c r="A1250" s="36" t="s">
        <v>204</v>
      </c>
      <c r="B1250" s="37" t="s">
        <v>202</v>
      </c>
      <c r="C1250" s="37" t="s">
        <v>205</v>
      </c>
      <c r="D1250" s="36" t="n">
        <v>2023</v>
      </c>
      <c r="E1250" s="36" t="n">
        <v>13</v>
      </c>
      <c r="F1250" s="36" t="n">
        <v>7</v>
      </c>
      <c r="G1250" s="36" t="n">
        <v>24</v>
      </c>
      <c r="H1250" s="36" t="n">
        <v>55</v>
      </c>
    </row>
    <row r="1251" customFormat="false" ht="15" hidden="false" customHeight="true" outlineLevel="0" collapsed="false">
      <c r="A1251" s="36" t="s">
        <v>204</v>
      </c>
      <c r="B1251" s="37" t="s">
        <v>202</v>
      </c>
      <c r="C1251" s="37" t="s">
        <v>205</v>
      </c>
      <c r="D1251" s="36" t="n">
        <v>2024</v>
      </c>
      <c r="E1251" s="36" t="n">
        <v>13</v>
      </c>
      <c r="F1251" s="36" t="n">
        <v>7</v>
      </c>
      <c r="G1251" s="36" t="n">
        <v>24</v>
      </c>
      <c r="H1251" s="36" t="n">
        <v>58</v>
      </c>
    </row>
    <row r="1252" customFormat="false" ht="15" hidden="false" customHeight="true" outlineLevel="0" collapsed="false">
      <c r="A1252" s="36" t="s">
        <v>204</v>
      </c>
      <c r="B1252" s="37" t="s">
        <v>202</v>
      </c>
      <c r="C1252" s="37" t="s">
        <v>205</v>
      </c>
      <c r="D1252" s="36" t="n">
        <v>2025</v>
      </c>
      <c r="E1252" s="36" t="n">
        <v>13</v>
      </c>
      <c r="F1252" s="36" t="n">
        <v>7</v>
      </c>
      <c r="G1252" s="36" t="n">
        <v>23</v>
      </c>
      <c r="H1252" s="36" t="n">
        <v>56</v>
      </c>
    </row>
    <row r="1253" customFormat="false" ht="15" hidden="false" customHeight="true" outlineLevel="0" collapsed="false">
      <c r="A1253" s="36" t="s">
        <v>206</v>
      </c>
      <c r="B1253" s="37" t="s">
        <v>202</v>
      </c>
      <c r="C1253" s="37" t="s">
        <v>207</v>
      </c>
      <c r="D1253" s="36" t="n">
        <v>2010</v>
      </c>
      <c r="E1253" s="36" t="n">
        <v>11</v>
      </c>
      <c r="F1253" s="36" t="n">
        <v>4</v>
      </c>
      <c r="G1253" s="36" t="n">
        <v>13</v>
      </c>
      <c r="H1253" s="36" t="n">
        <v>22</v>
      </c>
    </row>
    <row r="1254" customFormat="false" ht="15" hidden="false" customHeight="true" outlineLevel="0" collapsed="false">
      <c r="A1254" s="36" t="s">
        <v>206</v>
      </c>
      <c r="B1254" s="37" t="s">
        <v>202</v>
      </c>
      <c r="C1254" s="37" t="s">
        <v>207</v>
      </c>
      <c r="D1254" s="36" t="n">
        <v>2011</v>
      </c>
      <c r="E1254" s="36" t="n">
        <v>11</v>
      </c>
      <c r="F1254" s="36" t="n">
        <v>4</v>
      </c>
      <c r="G1254" s="36" t="n">
        <v>14</v>
      </c>
      <c r="H1254" s="36" t="n">
        <v>24</v>
      </c>
    </row>
    <row r="1255" customFormat="false" ht="15" hidden="false" customHeight="true" outlineLevel="0" collapsed="false">
      <c r="A1255" s="36" t="s">
        <v>206</v>
      </c>
      <c r="B1255" s="37" t="s">
        <v>202</v>
      </c>
      <c r="C1255" s="37" t="s">
        <v>207</v>
      </c>
      <c r="D1255" s="36" t="n">
        <v>2012</v>
      </c>
      <c r="E1255" s="36" t="n">
        <v>12</v>
      </c>
      <c r="F1255" s="36" t="n">
        <v>4</v>
      </c>
      <c r="G1255" s="36" t="n">
        <v>18</v>
      </c>
      <c r="H1255" s="36" t="n">
        <v>27</v>
      </c>
    </row>
    <row r="1256" customFormat="false" ht="15" hidden="false" customHeight="true" outlineLevel="0" collapsed="false">
      <c r="A1256" s="36" t="s">
        <v>206</v>
      </c>
      <c r="B1256" s="37" t="s">
        <v>202</v>
      </c>
      <c r="C1256" s="37" t="s">
        <v>207</v>
      </c>
      <c r="D1256" s="36" t="n">
        <v>2013</v>
      </c>
      <c r="E1256" s="36" t="n">
        <v>12</v>
      </c>
      <c r="F1256" s="36" t="n">
        <v>4</v>
      </c>
      <c r="G1256" s="36" t="n">
        <v>17</v>
      </c>
      <c r="H1256" s="36" t="n">
        <v>26</v>
      </c>
    </row>
    <row r="1257" customFormat="false" ht="15" hidden="false" customHeight="true" outlineLevel="0" collapsed="false">
      <c r="A1257" s="36" t="s">
        <v>206</v>
      </c>
      <c r="B1257" s="37" t="s">
        <v>202</v>
      </c>
      <c r="C1257" s="37" t="s">
        <v>207</v>
      </c>
      <c r="D1257" s="36" t="n">
        <v>2014</v>
      </c>
      <c r="E1257" s="36" t="n">
        <v>12</v>
      </c>
      <c r="F1257" s="36" t="n">
        <v>4</v>
      </c>
      <c r="G1257" s="36" t="n">
        <v>17</v>
      </c>
      <c r="H1257" s="36" t="n">
        <v>27</v>
      </c>
    </row>
    <row r="1258" customFormat="false" ht="15" hidden="false" customHeight="true" outlineLevel="0" collapsed="false">
      <c r="A1258" s="36" t="s">
        <v>206</v>
      </c>
      <c r="B1258" s="37" t="s">
        <v>202</v>
      </c>
      <c r="C1258" s="37" t="s">
        <v>207</v>
      </c>
      <c r="D1258" s="36" t="n">
        <v>2015</v>
      </c>
      <c r="E1258" s="36" t="n">
        <v>11</v>
      </c>
      <c r="F1258" s="36" t="n">
        <v>4</v>
      </c>
      <c r="G1258" s="36" t="n">
        <v>17</v>
      </c>
      <c r="H1258" s="36" t="n">
        <v>27</v>
      </c>
    </row>
    <row r="1259" customFormat="false" ht="15" hidden="false" customHeight="true" outlineLevel="0" collapsed="false">
      <c r="A1259" s="36" t="s">
        <v>206</v>
      </c>
      <c r="B1259" s="37" t="s">
        <v>202</v>
      </c>
      <c r="C1259" s="37" t="s">
        <v>207</v>
      </c>
      <c r="D1259" s="36" t="n">
        <v>2016</v>
      </c>
      <c r="E1259" s="36" t="n">
        <v>10</v>
      </c>
      <c r="F1259" s="36" t="n">
        <v>4</v>
      </c>
      <c r="G1259" s="36" t="n">
        <v>16</v>
      </c>
      <c r="H1259" s="36" t="n">
        <v>27</v>
      </c>
    </row>
    <row r="1260" customFormat="false" ht="15" hidden="false" customHeight="true" outlineLevel="0" collapsed="false">
      <c r="A1260" s="36" t="s">
        <v>206</v>
      </c>
      <c r="B1260" s="37" t="s">
        <v>202</v>
      </c>
      <c r="C1260" s="37" t="s">
        <v>207</v>
      </c>
      <c r="D1260" s="36" t="n">
        <v>2017</v>
      </c>
      <c r="E1260" s="36" t="n">
        <v>10</v>
      </c>
      <c r="F1260" s="36" t="n">
        <v>4</v>
      </c>
      <c r="G1260" s="36" t="n">
        <v>16</v>
      </c>
      <c r="H1260" s="36" t="n">
        <v>28</v>
      </c>
    </row>
    <row r="1261" customFormat="false" ht="15" hidden="false" customHeight="true" outlineLevel="0" collapsed="false">
      <c r="A1261" s="36" t="s">
        <v>206</v>
      </c>
      <c r="B1261" s="37" t="s">
        <v>202</v>
      </c>
      <c r="C1261" s="37" t="s">
        <v>207</v>
      </c>
      <c r="D1261" s="36" t="n">
        <v>2018</v>
      </c>
      <c r="E1261" s="36" t="n">
        <v>9</v>
      </c>
      <c r="F1261" s="36" t="n">
        <v>4</v>
      </c>
      <c r="G1261" s="36" t="n">
        <v>15</v>
      </c>
      <c r="H1261" s="36" t="n">
        <v>31</v>
      </c>
    </row>
    <row r="1262" customFormat="false" ht="15" hidden="false" customHeight="true" outlineLevel="0" collapsed="false">
      <c r="A1262" s="36" t="s">
        <v>206</v>
      </c>
      <c r="B1262" s="37" t="s">
        <v>202</v>
      </c>
      <c r="C1262" s="37" t="s">
        <v>207</v>
      </c>
      <c r="D1262" s="36" t="n">
        <v>2019</v>
      </c>
      <c r="E1262" s="36" t="n">
        <v>9</v>
      </c>
      <c r="F1262" s="36" t="n">
        <v>4</v>
      </c>
      <c r="G1262" s="36" t="n">
        <v>15</v>
      </c>
      <c r="H1262" s="36" t="n">
        <v>32</v>
      </c>
    </row>
    <row r="1263" customFormat="false" ht="15" hidden="false" customHeight="true" outlineLevel="0" collapsed="false">
      <c r="A1263" s="36" t="s">
        <v>206</v>
      </c>
      <c r="B1263" s="37" t="s">
        <v>202</v>
      </c>
      <c r="C1263" s="37" t="s">
        <v>207</v>
      </c>
      <c r="D1263" s="36" t="n">
        <v>2020</v>
      </c>
      <c r="E1263" s="36" t="n">
        <v>10</v>
      </c>
      <c r="F1263" s="36" t="n">
        <v>5</v>
      </c>
      <c r="G1263" s="36" t="n">
        <v>17</v>
      </c>
      <c r="H1263" s="36" t="n">
        <v>34</v>
      </c>
    </row>
    <row r="1264" customFormat="false" ht="15" hidden="false" customHeight="true" outlineLevel="0" collapsed="false">
      <c r="A1264" s="36" t="s">
        <v>206</v>
      </c>
      <c r="B1264" s="37" t="s">
        <v>202</v>
      </c>
      <c r="C1264" s="37" t="s">
        <v>207</v>
      </c>
      <c r="D1264" s="36" t="n">
        <v>2021</v>
      </c>
      <c r="E1264" s="36" t="n">
        <v>10</v>
      </c>
      <c r="F1264" s="36" t="n">
        <v>5</v>
      </c>
      <c r="G1264" s="36" t="n">
        <v>18</v>
      </c>
      <c r="H1264" s="36" t="n">
        <v>37</v>
      </c>
    </row>
    <row r="1265" customFormat="false" ht="15" hidden="false" customHeight="true" outlineLevel="0" collapsed="false">
      <c r="A1265" s="36" t="s">
        <v>206</v>
      </c>
      <c r="B1265" s="37" t="s">
        <v>202</v>
      </c>
      <c r="C1265" s="37" t="s">
        <v>207</v>
      </c>
      <c r="D1265" s="36" t="n">
        <v>2022</v>
      </c>
      <c r="E1265" s="36" t="n">
        <v>10</v>
      </c>
      <c r="F1265" s="36" t="n">
        <v>5</v>
      </c>
      <c r="G1265" s="36" t="n">
        <v>18</v>
      </c>
      <c r="H1265" s="36" t="n">
        <v>39</v>
      </c>
    </row>
    <row r="1266" customFormat="false" ht="15" hidden="false" customHeight="true" outlineLevel="0" collapsed="false">
      <c r="A1266" s="36" t="s">
        <v>206</v>
      </c>
      <c r="B1266" s="37" t="s">
        <v>202</v>
      </c>
      <c r="C1266" s="37" t="s">
        <v>207</v>
      </c>
      <c r="D1266" s="36" t="n">
        <v>2023</v>
      </c>
      <c r="E1266" s="36" t="n">
        <v>9</v>
      </c>
      <c r="F1266" s="36" t="n">
        <v>5</v>
      </c>
      <c r="G1266" s="36" t="n">
        <v>17</v>
      </c>
      <c r="H1266" s="36" t="n">
        <v>37</v>
      </c>
    </row>
    <row r="1267" customFormat="false" ht="15" hidden="false" customHeight="true" outlineLevel="0" collapsed="false">
      <c r="A1267" s="36" t="s">
        <v>206</v>
      </c>
      <c r="B1267" s="37" t="s">
        <v>202</v>
      </c>
      <c r="C1267" s="37" t="s">
        <v>207</v>
      </c>
      <c r="D1267" s="36" t="n">
        <v>2024</v>
      </c>
      <c r="E1267" s="36" t="n">
        <v>9</v>
      </c>
      <c r="F1267" s="36" t="n">
        <v>5</v>
      </c>
      <c r="G1267" s="36" t="n">
        <v>18</v>
      </c>
      <c r="H1267" s="36" t="n">
        <v>39</v>
      </c>
    </row>
    <row r="1268" customFormat="false" ht="15" hidden="false" customHeight="true" outlineLevel="0" collapsed="false">
      <c r="A1268" s="36" t="s">
        <v>206</v>
      </c>
      <c r="B1268" s="37" t="s">
        <v>202</v>
      </c>
      <c r="C1268" s="37" t="s">
        <v>207</v>
      </c>
      <c r="D1268" s="36" t="n">
        <v>2025</v>
      </c>
      <c r="E1268" s="36" t="n">
        <v>9</v>
      </c>
      <c r="F1268" s="36" t="n">
        <v>5</v>
      </c>
      <c r="G1268" s="36" t="n">
        <v>18</v>
      </c>
      <c r="H1268" s="36" t="n">
        <v>39</v>
      </c>
    </row>
    <row r="1269" customFormat="false" ht="15" hidden="false" customHeight="true" outlineLevel="0" collapsed="false">
      <c r="A1269" s="36" t="s">
        <v>208</v>
      </c>
      <c r="B1269" s="37" t="s">
        <v>202</v>
      </c>
      <c r="C1269" s="37" t="s">
        <v>209</v>
      </c>
      <c r="D1269" s="36" t="n">
        <v>2010</v>
      </c>
      <c r="E1269" s="36" t="n">
        <v>7</v>
      </c>
      <c r="F1269" s="36" t="n">
        <v>3</v>
      </c>
      <c r="G1269" s="36" t="n">
        <v>12</v>
      </c>
      <c r="H1269" s="36" t="n">
        <v>20</v>
      </c>
    </row>
    <row r="1270" customFormat="false" ht="15" hidden="false" customHeight="true" outlineLevel="0" collapsed="false">
      <c r="A1270" s="36" t="s">
        <v>208</v>
      </c>
      <c r="B1270" s="37" t="s">
        <v>202</v>
      </c>
      <c r="C1270" s="37" t="s">
        <v>209</v>
      </c>
      <c r="D1270" s="36" t="n">
        <v>2011</v>
      </c>
      <c r="E1270" s="36" t="n">
        <v>7</v>
      </c>
      <c r="F1270" s="36" t="n">
        <v>3</v>
      </c>
      <c r="G1270" s="36" t="n">
        <v>13</v>
      </c>
      <c r="H1270" s="36" t="n">
        <v>24</v>
      </c>
    </row>
    <row r="1271" customFormat="false" ht="15" hidden="false" customHeight="true" outlineLevel="0" collapsed="false">
      <c r="A1271" s="36" t="s">
        <v>208</v>
      </c>
      <c r="B1271" s="37" t="s">
        <v>202</v>
      </c>
      <c r="C1271" s="37" t="s">
        <v>209</v>
      </c>
      <c r="D1271" s="36" t="n">
        <v>2012</v>
      </c>
      <c r="E1271" s="36" t="n">
        <v>7</v>
      </c>
      <c r="F1271" s="36" t="n">
        <v>3</v>
      </c>
      <c r="G1271" s="36" t="n">
        <v>15</v>
      </c>
      <c r="H1271" s="36" t="n">
        <v>26</v>
      </c>
    </row>
    <row r="1272" customFormat="false" ht="15" hidden="false" customHeight="true" outlineLevel="0" collapsed="false">
      <c r="A1272" s="36" t="s">
        <v>208</v>
      </c>
      <c r="B1272" s="37" t="s">
        <v>202</v>
      </c>
      <c r="C1272" s="37" t="s">
        <v>209</v>
      </c>
      <c r="D1272" s="36" t="n">
        <v>2013</v>
      </c>
      <c r="E1272" s="36" t="n">
        <v>7</v>
      </c>
      <c r="F1272" s="36" t="n">
        <v>3</v>
      </c>
      <c r="G1272" s="36" t="n">
        <v>15</v>
      </c>
      <c r="H1272" s="36" t="n">
        <v>26</v>
      </c>
    </row>
    <row r="1273" customFormat="false" ht="15" hidden="false" customHeight="true" outlineLevel="0" collapsed="false">
      <c r="A1273" s="36" t="s">
        <v>208</v>
      </c>
      <c r="B1273" s="37" t="s">
        <v>202</v>
      </c>
      <c r="C1273" s="37" t="s">
        <v>209</v>
      </c>
      <c r="D1273" s="36" t="n">
        <v>2014</v>
      </c>
      <c r="E1273" s="36" t="n">
        <v>7</v>
      </c>
      <c r="F1273" s="36" t="n">
        <v>3</v>
      </c>
      <c r="G1273" s="36" t="n">
        <v>15</v>
      </c>
      <c r="H1273" s="36" t="n">
        <v>26</v>
      </c>
    </row>
    <row r="1274" customFormat="false" ht="15" hidden="false" customHeight="true" outlineLevel="0" collapsed="false">
      <c r="A1274" s="36" t="s">
        <v>208</v>
      </c>
      <c r="B1274" s="37" t="s">
        <v>202</v>
      </c>
      <c r="C1274" s="37" t="s">
        <v>209</v>
      </c>
      <c r="D1274" s="36" t="n">
        <v>2015</v>
      </c>
      <c r="E1274" s="36" t="n">
        <v>7</v>
      </c>
      <c r="F1274" s="36" t="n">
        <v>3</v>
      </c>
      <c r="G1274" s="36" t="n">
        <v>16</v>
      </c>
      <c r="H1274" s="36" t="n">
        <v>26</v>
      </c>
    </row>
    <row r="1275" customFormat="false" ht="15" hidden="false" customHeight="true" outlineLevel="0" collapsed="false">
      <c r="A1275" s="36" t="s">
        <v>208</v>
      </c>
      <c r="B1275" s="37" t="s">
        <v>202</v>
      </c>
      <c r="C1275" s="37" t="s">
        <v>209</v>
      </c>
      <c r="D1275" s="36" t="n">
        <v>2016</v>
      </c>
      <c r="E1275" s="36" t="n">
        <v>7</v>
      </c>
      <c r="F1275" s="36" t="n">
        <v>3</v>
      </c>
      <c r="G1275" s="36" t="n">
        <v>17</v>
      </c>
      <c r="H1275" s="36" t="n">
        <v>28</v>
      </c>
    </row>
    <row r="1276" customFormat="false" ht="15" hidden="false" customHeight="true" outlineLevel="0" collapsed="false">
      <c r="A1276" s="36" t="s">
        <v>208</v>
      </c>
      <c r="B1276" s="37" t="s">
        <v>202</v>
      </c>
      <c r="C1276" s="37" t="s">
        <v>209</v>
      </c>
      <c r="D1276" s="36" t="n">
        <v>2017</v>
      </c>
      <c r="E1276" s="36" t="n">
        <v>7</v>
      </c>
      <c r="F1276" s="36" t="n">
        <v>3</v>
      </c>
      <c r="G1276" s="36" t="n">
        <v>17</v>
      </c>
      <c r="H1276" s="36" t="n">
        <v>28</v>
      </c>
    </row>
    <row r="1277" customFormat="false" ht="15" hidden="false" customHeight="true" outlineLevel="0" collapsed="false">
      <c r="A1277" s="36" t="s">
        <v>208</v>
      </c>
      <c r="B1277" s="37" t="s">
        <v>202</v>
      </c>
      <c r="C1277" s="37" t="s">
        <v>209</v>
      </c>
      <c r="D1277" s="36" t="n">
        <v>2018</v>
      </c>
      <c r="E1277" s="36" t="n">
        <v>6</v>
      </c>
      <c r="F1277" s="36" t="n">
        <v>3</v>
      </c>
      <c r="G1277" s="36" t="n">
        <v>17</v>
      </c>
      <c r="H1277" s="36" t="n">
        <v>29</v>
      </c>
    </row>
    <row r="1278" customFormat="false" ht="15" hidden="false" customHeight="true" outlineLevel="0" collapsed="false">
      <c r="A1278" s="36" t="s">
        <v>208</v>
      </c>
      <c r="B1278" s="37" t="s">
        <v>202</v>
      </c>
      <c r="C1278" s="37" t="s">
        <v>209</v>
      </c>
      <c r="D1278" s="36" t="n">
        <v>2019</v>
      </c>
      <c r="E1278" s="36" t="n">
        <v>5</v>
      </c>
      <c r="F1278" s="36" t="n">
        <v>3</v>
      </c>
      <c r="G1278" s="36" t="n">
        <v>16</v>
      </c>
      <c r="H1278" s="36" t="n">
        <v>29</v>
      </c>
    </row>
    <row r="1279" customFormat="false" ht="15" hidden="false" customHeight="true" outlineLevel="0" collapsed="false">
      <c r="A1279" s="36" t="s">
        <v>208</v>
      </c>
      <c r="B1279" s="37" t="s">
        <v>202</v>
      </c>
      <c r="C1279" s="37" t="s">
        <v>209</v>
      </c>
      <c r="D1279" s="36" t="n">
        <v>2020</v>
      </c>
      <c r="E1279" s="36" t="n">
        <v>5</v>
      </c>
      <c r="F1279" s="36" t="n">
        <v>3</v>
      </c>
      <c r="G1279" s="36" t="n">
        <v>16</v>
      </c>
      <c r="H1279" s="36" t="n">
        <v>31</v>
      </c>
    </row>
    <row r="1280" customFormat="false" ht="15" hidden="false" customHeight="true" outlineLevel="0" collapsed="false">
      <c r="A1280" s="36" t="s">
        <v>208</v>
      </c>
      <c r="B1280" s="37" t="s">
        <v>202</v>
      </c>
      <c r="C1280" s="37" t="s">
        <v>209</v>
      </c>
      <c r="D1280" s="36" t="n">
        <v>2021</v>
      </c>
      <c r="E1280" s="36" t="n">
        <v>5</v>
      </c>
      <c r="F1280" s="36" t="n">
        <v>3</v>
      </c>
      <c r="G1280" s="36" t="n">
        <v>14</v>
      </c>
      <c r="H1280" s="36" t="n">
        <v>29</v>
      </c>
    </row>
    <row r="1281" customFormat="false" ht="15" hidden="false" customHeight="true" outlineLevel="0" collapsed="false">
      <c r="A1281" s="36" t="s">
        <v>208</v>
      </c>
      <c r="B1281" s="37" t="s">
        <v>202</v>
      </c>
      <c r="C1281" s="37" t="s">
        <v>209</v>
      </c>
      <c r="D1281" s="36" t="n">
        <v>2022</v>
      </c>
      <c r="E1281" s="36" t="n">
        <v>6</v>
      </c>
      <c r="F1281" s="36" t="n">
        <v>3</v>
      </c>
      <c r="G1281" s="36" t="n">
        <v>15</v>
      </c>
      <c r="H1281" s="36" t="n">
        <v>32</v>
      </c>
    </row>
    <row r="1282" customFormat="false" ht="15" hidden="false" customHeight="true" outlineLevel="0" collapsed="false">
      <c r="A1282" s="36" t="s">
        <v>208</v>
      </c>
      <c r="B1282" s="37" t="s">
        <v>202</v>
      </c>
      <c r="C1282" s="37" t="s">
        <v>209</v>
      </c>
      <c r="D1282" s="36" t="n">
        <v>2023</v>
      </c>
      <c r="E1282" s="36" t="n">
        <v>6</v>
      </c>
      <c r="F1282" s="36" t="n">
        <v>3</v>
      </c>
      <c r="G1282" s="36" t="n">
        <v>15</v>
      </c>
      <c r="H1282" s="36" t="n">
        <v>32</v>
      </c>
    </row>
    <row r="1283" customFormat="false" ht="15" hidden="false" customHeight="true" outlineLevel="0" collapsed="false">
      <c r="A1283" s="36" t="s">
        <v>208</v>
      </c>
      <c r="B1283" s="37" t="s">
        <v>202</v>
      </c>
      <c r="C1283" s="37" t="s">
        <v>209</v>
      </c>
      <c r="D1283" s="36" t="n">
        <v>2024</v>
      </c>
      <c r="E1283" s="36" t="n">
        <v>7</v>
      </c>
      <c r="F1283" s="36" t="n">
        <v>3</v>
      </c>
      <c r="G1283" s="36" t="n">
        <v>15</v>
      </c>
      <c r="H1283" s="36" t="n">
        <v>31</v>
      </c>
    </row>
    <row r="1284" customFormat="false" ht="15" hidden="false" customHeight="true" outlineLevel="0" collapsed="false">
      <c r="A1284" s="36" t="s">
        <v>208</v>
      </c>
      <c r="B1284" s="37" t="s">
        <v>202</v>
      </c>
      <c r="C1284" s="37" t="s">
        <v>209</v>
      </c>
      <c r="D1284" s="36" t="n">
        <v>2025</v>
      </c>
      <c r="E1284" s="36" t="n">
        <v>7</v>
      </c>
      <c r="F1284" s="36" t="n">
        <v>3</v>
      </c>
      <c r="G1284" s="36" t="n">
        <v>14</v>
      </c>
      <c r="H1284" s="36" t="n">
        <v>30</v>
      </c>
    </row>
    <row r="1285" customFormat="false" ht="15" hidden="false" customHeight="true" outlineLevel="0" collapsed="false">
      <c r="A1285" s="36" t="s">
        <v>210</v>
      </c>
      <c r="B1285" s="37" t="s">
        <v>202</v>
      </c>
      <c r="C1285" s="37" t="s">
        <v>211</v>
      </c>
      <c r="D1285" s="36" t="n">
        <v>2010</v>
      </c>
      <c r="E1285" s="36" t="n">
        <v>21</v>
      </c>
      <c r="F1285" s="36" t="n">
        <v>5</v>
      </c>
      <c r="G1285" s="36" t="n">
        <v>25</v>
      </c>
      <c r="H1285" s="36" t="n">
        <v>54</v>
      </c>
    </row>
    <row r="1286" customFormat="false" ht="15" hidden="false" customHeight="true" outlineLevel="0" collapsed="false">
      <c r="A1286" s="36" t="s">
        <v>210</v>
      </c>
      <c r="B1286" s="37" t="s">
        <v>202</v>
      </c>
      <c r="C1286" s="37" t="s">
        <v>211</v>
      </c>
      <c r="D1286" s="36" t="n">
        <v>2011</v>
      </c>
      <c r="E1286" s="36" t="n">
        <v>20</v>
      </c>
      <c r="F1286" s="36" t="n">
        <v>5</v>
      </c>
      <c r="G1286" s="36" t="n">
        <v>25</v>
      </c>
      <c r="H1286" s="36" t="n">
        <v>55</v>
      </c>
    </row>
    <row r="1287" customFormat="false" ht="15" hidden="false" customHeight="true" outlineLevel="0" collapsed="false">
      <c r="A1287" s="36" t="s">
        <v>210</v>
      </c>
      <c r="B1287" s="37" t="s">
        <v>202</v>
      </c>
      <c r="C1287" s="37" t="s">
        <v>211</v>
      </c>
      <c r="D1287" s="36" t="n">
        <v>2012</v>
      </c>
      <c r="E1287" s="36" t="n">
        <v>22</v>
      </c>
      <c r="F1287" s="36" t="n">
        <v>5</v>
      </c>
      <c r="G1287" s="36" t="n">
        <v>27</v>
      </c>
      <c r="H1287" s="36" t="n">
        <v>59</v>
      </c>
    </row>
    <row r="1288" customFormat="false" ht="15" hidden="false" customHeight="true" outlineLevel="0" collapsed="false">
      <c r="A1288" s="36" t="s">
        <v>210</v>
      </c>
      <c r="B1288" s="37" t="s">
        <v>202</v>
      </c>
      <c r="C1288" s="37" t="s">
        <v>211</v>
      </c>
      <c r="D1288" s="36" t="n">
        <v>2013</v>
      </c>
      <c r="E1288" s="36" t="n">
        <v>22</v>
      </c>
      <c r="F1288" s="36" t="n">
        <v>5</v>
      </c>
      <c r="G1288" s="36" t="n">
        <v>28</v>
      </c>
      <c r="H1288" s="36" t="n">
        <v>66</v>
      </c>
    </row>
    <row r="1289" customFormat="false" ht="15" hidden="false" customHeight="true" outlineLevel="0" collapsed="false">
      <c r="A1289" s="36" t="s">
        <v>210</v>
      </c>
      <c r="B1289" s="37" t="s">
        <v>202</v>
      </c>
      <c r="C1289" s="37" t="s">
        <v>211</v>
      </c>
      <c r="D1289" s="36" t="n">
        <v>2014</v>
      </c>
      <c r="E1289" s="36" t="n">
        <v>23</v>
      </c>
      <c r="F1289" s="36" t="n">
        <v>5</v>
      </c>
      <c r="G1289" s="36" t="n">
        <v>29</v>
      </c>
      <c r="H1289" s="36" t="n">
        <v>69</v>
      </c>
    </row>
    <row r="1290" customFormat="false" ht="15" hidden="false" customHeight="true" outlineLevel="0" collapsed="false">
      <c r="A1290" s="36" t="s">
        <v>210</v>
      </c>
      <c r="B1290" s="37" t="s">
        <v>202</v>
      </c>
      <c r="C1290" s="37" t="s">
        <v>211</v>
      </c>
      <c r="D1290" s="36" t="n">
        <v>2015</v>
      </c>
      <c r="E1290" s="36" t="n">
        <v>22</v>
      </c>
      <c r="F1290" s="36" t="n">
        <v>5</v>
      </c>
      <c r="G1290" s="36" t="n">
        <v>28</v>
      </c>
      <c r="H1290" s="36" t="n">
        <v>69</v>
      </c>
    </row>
    <row r="1291" customFormat="false" ht="15" hidden="false" customHeight="true" outlineLevel="0" collapsed="false">
      <c r="A1291" s="36" t="s">
        <v>210</v>
      </c>
      <c r="B1291" s="37" t="s">
        <v>202</v>
      </c>
      <c r="C1291" s="37" t="s">
        <v>211</v>
      </c>
      <c r="D1291" s="36" t="n">
        <v>2016</v>
      </c>
      <c r="E1291" s="36" t="n">
        <v>22</v>
      </c>
      <c r="F1291" s="36" t="n">
        <v>5</v>
      </c>
      <c r="G1291" s="36" t="n">
        <v>29</v>
      </c>
      <c r="H1291" s="36" t="n">
        <v>69</v>
      </c>
    </row>
    <row r="1292" customFormat="false" ht="15" hidden="false" customHeight="true" outlineLevel="0" collapsed="false">
      <c r="A1292" s="36" t="s">
        <v>210</v>
      </c>
      <c r="B1292" s="37" t="s">
        <v>202</v>
      </c>
      <c r="C1292" s="37" t="s">
        <v>211</v>
      </c>
      <c r="D1292" s="36" t="n">
        <v>2017</v>
      </c>
      <c r="E1292" s="36" t="n">
        <v>22</v>
      </c>
      <c r="F1292" s="36" t="n">
        <v>5</v>
      </c>
      <c r="G1292" s="36" t="n">
        <v>28</v>
      </c>
      <c r="H1292" s="36" t="n">
        <v>71</v>
      </c>
    </row>
    <row r="1293" customFormat="false" ht="15" hidden="false" customHeight="true" outlineLevel="0" collapsed="false">
      <c r="A1293" s="36" t="s">
        <v>210</v>
      </c>
      <c r="B1293" s="37" t="s">
        <v>202</v>
      </c>
      <c r="C1293" s="37" t="s">
        <v>211</v>
      </c>
      <c r="D1293" s="36" t="n">
        <v>2018</v>
      </c>
      <c r="E1293" s="36" t="n">
        <v>23</v>
      </c>
      <c r="F1293" s="36" t="n">
        <v>5</v>
      </c>
      <c r="G1293" s="36" t="n">
        <v>28</v>
      </c>
      <c r="H1293" s="36" t="n">
        <v>73</v>
      </c>
    </row>
    <row r="1294" customFormat="false" ht="15" hidden="false" customHeight="true" outlineLevel="0" collapsed="false">
      <c r="A1294" s="36" t="s">
        <v>210</v>
      </c>
      <c r="B1294" s="37" t="s">
        <v>202</v>
      </c>
      <c r="C1294" s="37" t="s">
        <v>211</v>
      </c>
      <c r="D1294" s="36" t="n">
        <v>2019</v>
      </c>
      <c r="E1294" s="36" t="n">
        <v>22</v>
      </c>
      <c r="F1294" s="36" t="n">
        <v>5</v>
      </c>
      <c r="G1294" s="36" t="n">
        <v>28</v>
      </c>
      <c r="H1294" s="36" t="n">
        <v>72</v>
      </c>
    </row>
    <row r="1295" customFormat="false" ht="15" hidden="false" customHeight="true" outlineLevel="0" collapsed="false">
      <c r="A1295" s="36" t="s">
        <v>210</v>
      </c>
      <c r="B1295" s="37" t="s">
        <v>202</v>
      </c>
      <c r="C1295" s="37" t="s">
        <v>211</v>
      </c>
      <c r="D1295" s="36" t="n">
        <v>2020</v>
      </c>
      <c r="E1295" s="36" t="n">
        <v>21</v>
      </c>
      <c r="F1295" s="36" t="n">
        <v>5</v>
      </c>
      <c r="G1295" s="36" t="n">
        <v>28</v>
      </c>
      <c r="H1295" s="36" t="n">
        <v>73</v>
      </c>
    </row>
    <row r="1296" customFormat="false" ht="15" hidden="false" customHeight="true" outlineLevel="0" collapsed="false">
      <c r="A1296" s="36" t="s">
        <v>210</v>
      </c>
      <c r="B1296" s="37" t="s">
        <v>202</v>
      </c>
      <c r="C1296" s="37" t="s">
        <v>211</v>
      </c>
      <c r="D1296" s="36" t="n">
        <v>2021</v>
      </c>
      <c r="E1296" s="36" t="n">
        <v>22</v>
      </c>
      <c r="F1296" s="36" t="n">
        <v>5</v>
      </c>
      <c r="G1296" s="36" t="n">
        <v>29</v>
      </c>
      <c r="H1296" s="36" t="n">
        <v>74</v>
      </c>
    </row>
    <row r="1297" customFormat="false" ht="15" hidden="false" customHeight="true" outlineLevel="0" collapsed="false">
      <c r="A1297" s="36" t="s">
        <v>210</v>
      </c>
      <c r="B1297" s="37" t="s">
        <v>202</v>
      </c>
      <c r="C1297" s="37" t="s">
        <v>211</v>
      </c>
      <c r="D1297" s="36" t="n">
        <v>2022</v>
      </c>
      <c r="E1297" s="36" t="n">
        <v>21</v>
      </c>
      <c r="F1297" s="36" t="n">
        <v>5</v>
      </c>
      <c r="G1297" s="36" t="n">
        <v>28</v>
      </c>
      <c r="H1297" s="36" t="n">
        <v>72</v>
      </c>
    </row>
    <row r="1298" customFormat="false" ht="15" hidden="false" customHeight="true" outlineLevel="0" collapsed="false">
      <c r="A1298" s="36" t="s">
        <v>210</v>
      </c>
      <c r="B1298" s="37" t="s">
        <v>202</v>
      </c>
      <c r="C1298" s="37" t="s">
        <v>211</v>
      </c>
      <c r="D1298" s="36" t="n">
        <v>2023</v>
      </c>
      <c r="E1298" s="36" t="n">
        <v>20</v>
      </c>
      <c r="F1298" s="36" t="n">
        <v>5</v>
      </c>
      <c r="G1298" s="36" t="n">
        <v>28</v>
      </c>
      <c r="H1298" s="36" t="n">
        <v>67</v>
      </c>
    </row>
    <row r="1299" customFormat="false" ht="15" hidden="false" customHeight="true" outlineLevel="0" collapsed="false">
      <c r="A1299" s="36" t="s">
        <v>210</v>
      </c>
      <c r="B1299" s="37" t="s">
        <v>202</v>
      </c>
      <c r="C1299" s="37" t="s">
        <v>211</v>
      </c>
      <c r="D1299" s="36" t="n">
        <v>2024</v>
      </c>
      <c r="E1299" s="36" t="n">
        <v>19</v>
      </c>
      <c r="F1299" s="36" t="n">
        <v>5</v>
      </c>
      <c r="G1299" s="36" t="n">
        <v>27</v>
      </c>
      <c r="H1299" s="36" t="n">
        <v>68</v>
      </c>
    </row>
    <row r="1300" customFormat="false" ht="15" hidden="false" customHeight="true" outlineLevel="0" collapsed="false">
      <c r="A1300" s="36" t="s">
        <v>210</v>
      </c>
      <c r="B1300" s="37" t="s">
        <v>202</v>
      </c>
      <c r="C1300" s="37" t="s">
        <v>211</v>
      </c>
      <c r="D1300" s="36" t="n">
        <v>2025</v>
      </c>
      <c r="E1300" s="36" t="n">
        <v>18</v>
      </c>
      <c r="F1300" s="36" t="n">
        <v>5</v>
      </c>
      <c r="G1300" s="36" t="n">
        <v>27</v>
      </c>
      <c r="H1300" s="36" t="n">
        <v>68</v>
      </c>
    </row>
    <row r="1301" customFormat="false" ht="15" hidden="false" customHeight="true" outlineLevel="0" collapsed="false">
      <c r="A1301" s="36" t="s">
        <v>212</v>
      </c>
      <c r="B1301" s="37" t="s">
        <v>202</v>
      </c>
      <c r="C1301" s="37" t="s">
        <v>213</v>
      </c>
      <c r="D1301" s="36" t="n">
        <v>2010</v>
      </c>
      <c r="E1301" s="36" t="n">
        <v>4</v>
      </c>
      <c r="F1301" s="36" t="n">
        <v>1</v>
      </c>
      <c r="G1301" s="36" t="n">
        <v>3</v>
      </c>
      <c r="H1301" s="36" t="n">
        <v>5</v>
      </c>
    </row>
    <row r="1302" customFormat="false" ht="15" hidden="false" customHeight="true" outlineLevel="0" collapsed="false">
      <c r="A1302" s="36" t="s">
        <v>212</v>
      </c>
      <c r="B1302" s="37" t="s">
        <v>202</v>
      </c>
      <c r="C1302" s="37" t="s">
        <v>213</v>
      </c>
      <c r="D1302" s="36" t="n">
        <v>2011</v>
      </c>
      <c r="E1302" s="36" t="n">
        <v>5</v>
      </c>
      <c r="F1302" s="36" t="n">
        <v>1</v>
      </c>
      <c r="G1302" s="36" t="n">
        <v>4</v>
      </c>
      <c r="H1302" s="36" t="n">
        <v>6</v>
      </c>
    </row>
    <row r="1303" customFormat="false" ht="15" hidden="false" customHeight="true" outlineLevel="0" collapsed="false">
      <c r="A1303" s="36" t="s">
        <v>212</v>
      </c>
      <c r="B1303" s="37" t="s">
        <v>202</v>
      </c>
      <c r="C1303" s="37" t="s">
        <v>213</v>
      </c>
      <c r="D1303" s="36" t="n">
        <v>2012</v>
      </c>
      <c r="E1303" s="36" t="n">
        <v>4</v>
      </c>
      <c r="F1303" s="36" t="n">
        <v>1</v>
      </c>
      <c r="G1303" s="36" t="n">
        <v>6</v>
      </c>
      <c r="H1303" s="36" t="n">
        <v>7</v>
      </c>
    </row>
    <row r="1304" customFormat="false" ht="15" hidden="false" customHeight="true" outlineLevel="0" collapsed="false">
      <c r="A1304" s="36" t="s">
        <v>212</v>
      </c>
      <c r="B1304" s="37" t="s">
        <v>202</v>
      </c>
      <c r="C1304" s="37" t="s">
        <v>213</v>
      </c>
      <c r="D1304" s="36" t="n">
        <v>2013</v>
      </c>
      <c r="E1304" s="36" t="n">
        <v>3</v>
      </c>
      <c r="F1304" s="36" t="n">
        <v>1</v>
      </c>
      <c r="G1304" s="36" t="n">
        <v>6</v>
      </c>
      <c r="H1304" s="36" t="n">
        <v>8</v>
      </c>
    </row>
    <row r="1305" customFormat="false" ht="15" hidden="false" customHeight="true" outlineLevel="0" collapsed="false">
      <c r="A1305" s="36" t="s">
        <v>212</v>
      </c>
      <c r="B1305" s="37" t="s">
        <v>202</v>
      </c>
      <c r="C1305" s="37" t="s">
        <v>213</v>
      </c>
      <c r="D1305" s="36" t="n">
        <v>2014</v>
      </c>
      <c r="E1305" s="36" t="n">
        <v>3</v>
      </c>
      <c r="F1305" s="36" t="n">
        <v>1</v>
      </c>
      <c r="G1305" s="36" t="n">
        <v>6</v>
      </c>
      <c r="H1305" s="36" t="n">
        <v>8</v>
      </c>
    </row>
    <row r="1306" customFormat="false" ht="15" hidden="false" customHeight="true" outlineLevel="0" collapsed="false">
      <c r="A1306" s="36" t="s">
        <v>212</v>
      </c>
      <c r="B1306" s="37" t="s">
        <v>202</v>
      </c>
      <c r="C1306" s="37" t="s">
        <v>213</v>
      </c>
      <c r="D1306" s="36" t="n">
        <v>2015</v>
      </c>
      <c r="E1306" s="36" t="n">
        <v>3</v>
      </c>
      <c r="F1306" s="36" t="n">
        <v>1</v>
      </c>
      <c r="G1306" s="36" t="n">
        <v>6</v>
      </c>
      <c r="H1306" s="36" t="n">
        <v>8</v>
      </c>
    </row>
    <row r="1307" customFormat="false" ht="15" hidden="false" customHeight="true" outlineLevel="0" collapsed="false">
      <c r="A1307" s="36" t="s">
        <v>212</v>
      </c>
      <c r="B1307" s="37" t="s">
        <v>202</v>
      </c>
      <c r="C1307" s="37" t="s">
        <v>213</v>
      </c>
      <c r="D1307" s="36" t="n">
        <v>2016</v>
      </c>
      <c r="E1307" s="36" t="n">
        <v>4</v>
      </c>
      <c r="F1307" s="36" t="n">
        <v>1</v>
      </c>
      <c r="G1307" s="36" t="n">
        <v>7</v>
      </c>
      <c r="H1307" s="36" t="n">
        <v>9</v>
      </c>
    </row>
    <row r="1308" customFormat="false" ht="15" hidden="false" customHeight="true" outlineLevel="0" collapsed="false">
      <c r="A1308" s="36" t="s">
        <v>212</v>
      </c>
      <c r="B1308" s="37" t="s">
        <v>202</v>
      </c>
      <c r="C1308" s="37" t="s">
        <v>213</v>
      </c>
      <c r="D1308" s="36" t="n">
        <v>2017</v>
      </c>
      <c r="E1308" s="36" t="n">
        <v>4</v>
      </c>
      <c r="F1308" s="36" t="n">
        <v>1</v>
      </c>
      <c r="G1308" s="36" t="n">
        <v>7</v>
      </c>
      <c r="H1308" s="36" t="n">
        <v>9</v>
      </c>
    </row>
    <row r="1309" customFormat="false" ht="15" hidden="false" customHeight="true" outlineLevel="0" collapsed="false">
      <c r="A1309" s="36" t="s">
        <v>212</v>
      </c>
      <c r="B1309" s="37" t="s">
        <v>202</v>
      </c>
      <c r="C1309" s="37" t="s">
        <v>213</v>
      </c>
      <c r="D1309" s="36" t="n">
        <v>2018</v>
      </c>
      <c r="E1309" s="36" t="n">
        <v>4</v>
      </c>
      <c r="F1309" s="36" t="n">
        <v>1</v>
      </c>
      <c r="G1309" s="36" t="n">
        <v>7</v>
      </c>
      <c r="H1309" s="36" t="n">
        <v>10</v>
      </c>
    </row>
    <row r="1310" customFormat="false" ht="15" hidden="false" customHeight="true" outlineLevel="0" collapsed="false">
      <c r="A1310" s="36" t="s">
        <v>212</v>
      </c>
      <c r="B1310" s="37" t="s">
        <v>202</v>
      </c>
      <c r="C1310" s="37" t="s">
        <v>213</v>
      </c>
      <c r="D1310" s="36" t="n">
        <v>2019</v>
      </c>
      <c r="E1310" s="36" t="n">
        <v>4</v>
      </c>
      <c r="F1310" s="36" t="n">
        <v>1</v>
      </c>
      <c r="G1310" s="36" t="n">
        <v>8</v>
      </c>
      <c r="H1310" s="36" t="n">
        <v>11</v>
      </c>
    </row>
    <row r="1311" customFormat="false" ht="15" hidden="false" customHeight="true" outlineLevel="0" collapsed="false">
      <c r="A1311" s="36" t="s">
        <v>212</v>
      </c>
      <c r="B1311" s="37" t="s">
        <v>202</v>
      </c>
      <c r="C1311" s="37" t="s">
        <v>213</v>
      </c>
      <c r="D1311" s="36" t="n">
        <v>2020</v>
      </c>
      <c r="E1311" s="36" t="n">
        <v>3</v>
      </c>
      <c r="F1311" s="36" t="n">
        <v>1</v>
      </c>
      <c r="G1311" s="36" t="n">
        <v>7</v>
      </c>
      <c r="H1311" s="36" t="n">
        <v>10</v>
      </c>
    </row>
    <row r="1312" customFormat="false" ht="15" hidden="false" customHeight="true" outlineLevel="0" collapsed="false">
      <c r="A1312" s="36" t="s">
        <v>212</v>
      </c>
      <c r="B1312" s="37" t="s">
        <v>202</v>
      </c>
      <c r="C1312" s="37" t="s">
        <v>213</v>
      </c>
      <c r="D1312" s="36" t="n">
        <v>2021</v>
      </c>
      <c r="E1312" s="36" t="n">
        <v>3</v>
      </c>
      <c r="F1312" s="36" t="n">
        <v>1</v>
      </c>
      <c r="G1312" s="36" t="n">
        <v>7</v>
      </c>
      <c r="H1312" s="36" t="n">
        <v>11</v>
      </c>
    </row>
    <row r="1313" customFormat="false" ht="15" hidden="false" customHeight="true" outlineLevel="0" collapsed="false">
      <c r="A1313" s="36" t="s">
        <v>212</v>
      </c>
      <c r="B1313" s="37" t="s">
        <v>202</v>
      </c>
      <c r="C1313" s="37" t="s">
        <v>213</v>
      </c>
      <c r="D1313" s="36" t="n">
        <v>2022</v>
      </c>
      <c r="E1313" s="36" t="n">
        <v>4</v>
      </c>
      <c r="F1313" s="36" t="n">
        <v>2</v>
      </c>
      <c r="G1313" s="36" t="n">
        <v>8</v>
      </c>
      <c r="H1313" s="36" t="n">
        <v>12</v>
      </c>
    </row>
    <row r="1314" customFormat="false" ht="15" hidden="false" customHeight="true" outlineLevel="0" collapsed="false">
      <c r="A1314" s="36" t="s">
        <v>212</v>
      </c>
      <c r="B1314" s="37" t="s">
        <v>202</v>
      </c>
      <c r="C1314" s="37" t="s">
        <v>213</v>
      </c>
      <c r="D1314" s="36" t="n">
        <v>2023</v>
      </c>
      <c r="E1314" s="36" t="n">
        <v>4</v>
      </c>
      <c r="F1314" s="36" t="n">
        <v>2</v>
      </c>
      <c r="G1314" s="36" t="n">
        <v>8</v>
      </c>
      <c r="H1314" s="36" t="n">
        <v>12</v>
      </c>
    </row>
    <row r="1315" customFormat="false" ht="15" hidden="false" customHeight="true" outlineLevel="0" collapsed="false">
      <c r="A1315" s="36" t="s">
        <v>212</v>
      </c>
      <c r="B1315" s="37" t="s">
        <v>202</v>
      </c>
      <c r="C1315" s="37" t="s">
        <v>213</v>
      </c>
      <c r="D1315" s="36" t="n">
        <v>2024</v>
      </c>
      <c r="E1315" s="36" t="n">
        <v>4</v>
      </c>
      <c r="F1315" s="36" t="n">
        <v>2</v>
      </c>
      <c r="G1315" s="36" t="n">
        <v>8</v>
      </c>
      <c r="H1315" s="36" t="n">
        <v>13</v>
      </c>
    </row>
    <row r="1316" customFormat="false" ht="15" hidden="false" customHeight="true" outlineLevel="0" collapsed="false">
      <c r="A1316" s="36" t="s">
        <v>212</v>
      </c>
      <c r="B1316" s="37" t="s">
        <v>202</v>
      </c>
      <c r="C1316" s="37" t="s">
        <v>213</v>
      </c>
      <c r="D1316" s="36" t="n">
        <v>2025</v>
      </c>
      <c r="E1316" s="36" t="n">
        <v>4</v>
      </c>
      <c r="F1316" s="36" t="n">
        <v>2</v>
      </c>
      <c r="G1316" s="36" t="n">
        <v>8</v>
      </c>
      <c r="H1316" s="36" t="n">
        <v>13</v>
      </c>
    </row>
    <row r="1317" customFormat="false" ht="15" hidden="false" customHeight="true" outlineLevel="0" collapsed="false">
      <c r="A1317" s="36" t="s">
        <v>214</v>
      </c>
      <c r="B1317" s="37" t="s">
        <v>202</v>
      </c>
      <c r="C1317" s="37" t="s">
        <v>215</v>
      </c>
      <c r="D1317" s="36" t="n">
        <v>2010</v>
      </c>
      <c r="E1317" s="36" t="n">
        <v>9</v>
      </c>
      <c r="F1317" s="36" t="n">
        <v>3</v>
      </c>
      <c r="G1317" s="36" t="n">
        <v>16</v>
      </c>
      <c r="H1317" s="36" t="n">
        <v>19</v>
      </c>
    </row>
    <row r="1318" customFormat="false" ht="15" hidden="false" customHeight="true" outlineLevel="0" collapsed="false">
      <c r="A1318" s="36" t="s">
        <v>214</v>
      </c>
      <c r="B1318" s="37" t="s">
        <v>202</v>
      </c>
      <c r="C1318" s="37" t="s">
        <v>215</v>
      </c>
      <c r="D1318" s="36" t="n">
        <v>2011</v>
      </c>
      <c r="E1318" s="36" t="n">
        <v>10</v>
      </c>
      <c r="F1318" s="36" t="n">
        <v>3</v>
      </c>
      <c r="G1318" s="36" t="n">
        <v>15</v>
      </c>
      <c r="H1318" s="36" t="n">
        <v>20</v>
      </c>
    </row>
    <row r="1319" customFormat="false" ht="15" hidden="false" customHeight="true" outlineLevel="0" collapsed="false">
      <c r="A1319" s="36" t="s">
        <v>214</v>
      </c>
      <c r="B1319" s="37" t="s">
        <v>202</v>
      </c>
      <c r="C1319" s="37" t="s">
        <v>215</v>
      </c>
      <c r="D1319" s="36" t="n">
        <v>2012</v>
      </c>
      <c r="E1319" s="36" t="n">
        <v>10</v>
      </c>
      <c r="F1319" s="36" t="n">
        <v>3</v>
      </c>
      <c r="G1319" s="36" t="n">
        <v>15</v>
      </c>
      <c r="H1319" s="36" t="n">
        <v>20</v>
      </c>
    </row>
    <row r="1320" customFormat="false" ht="15" hidden="false" customHeight="true" outlineLevel="0" collapsed="false">
      <c r="A1320" s="36" t="s">
        <v>214</v>
      </c>
      <c r="B1320" s="37" t="s">
        <v>202</v>
      </c>
      <c r="C1320" s="37" t="s">
        <v>215</v>
      </c>
      <c r="D1320" s="36" t="n">
        <v>2013</v>
      </c>
      <c r="E1320" s="36" t="n">
        <v>10</v>
      </c>
      <c r="F1320" s="36" t="n">
        <v>3</v>
      </c>
      <c r="G1320" s="36" t="n">
        <v>16</v>
      </c>
      <c r="H1320" s="36" t="n">
        <v>20</v>
      </c>
    </row>
    <row r="1321" customFormat="false" ht="15" hidden="false" customHeight="true" outlineLevel="0" collapsed="false">
      <c r="A1321" s="36" t="s">
        <v>214</v>
      </c>
      <c r="B1321" s="37" t="s">
        <v>202</v>
      </c>
      <c r="C1321" s="37" t="s">
        <v>215</v>
      </c>
      <c r="D1321" s="36" t="n">
        <v>2014</v>
      </c>
      <c r="E1321" s="36" t="n">
        <v>11</v>
      </c>
      <c r="F1321" s="36" t="n">
        <v>4</v>
      </c>
      <c r="G1321" s="36" t="n">
        <v>16</v>
      </c>
      <c r="H1321" s="36" t="n">
        <v>22</v>
      </c>
    </row>
    <row r="1322" customFormat="false" ht="15" hidden="false" customHeight="true" outlineLevel="0" collapsed="false">
      <c r="A1322" s="36" t="s">
        <v>214</v>
      </c>
      <c r="B1322" s="37" t="s">
        <v>202</v>
      </c>
      <c r="C1322" s="37" t="s">
        <v>215</v>
      </c>
      <c r="D1322" s="36" t="n">
        <v>2015</v>
      </c>
      <c r="E1322" s="36" t="n">
        <v>10</v>
      </c>
      <c r="F1322" s="36" t="n">
        <v>5</v>
      </c>
      <c r="G1322" s="36" t="n">
        <v>16</v>
      </c>
      <c r="H1322" s="36" t="n">
        <v>21</v>
      </c>
    </row>
    <row r="1323" customFormat="false" ht="15" hidden="false" customHeight="true" outlineLevel="0" collapsed="false">
      <c r="A1323" s="36" t="s">
        <v>214</v>
      </c>
      <c r="B1323" s="37" t="s">
        <v>202</v>
      </c>
      <c r="C1323" s="37" t="s">
        <v>215</v>
      </c>
      <c r="D1323" s="36" t="n">
        <v>2016</v>
      </c>
      <c r="E1323" s="36" t="n">
        <v>10</v>
      </c>
      <c r="F1323" s="36" t="n">
        <v>5</v>
      </c>
      <c r="G1323" s="36" t="n">
        <v>15</v>
      </c>
      <c r="H1323" s="36" t="n">
        <v>20</v>
      </c>
    </row>
    <row r="1324" customFormat="false" ht="15" hidden="false" customHeight="true" outlineLevel="0" collapsed="false">
      <c r="A1324" s="36" t="s">
        <v>214</v>
      </c>
      <c r="B1324" s="37" t="s">
        <v>202</v>
      </c>
      <c r="C1324" s="37" t="s">
        <v>215</v>
      </c>
      <c r="D1324" s="36" t="n">
        <v>2017</v>
      </c>
      <c r="E1324" s="36" t="n">
        <v>8</v>
      </c>
      <c r="F1324" s="36" t="n">
        <v>4</v>
      </c>
      <c r="G1324" s="36" t="n">
        <v>15</v>
      </c>
      <c r="H1324" s="36" t="n">
        <v>20</v>
      </c>
    </row>
    <row r="1325" customFormat="false" ht="15" hidden="false" customHeight="true" outlineLevel="0" collapsed="false">
      <c r="A1325" s="36" t="s">
        <v>214</v>
      </c>
      <c r="B1325" s="37" t="s">
        <v>202</v>
      </c>
      <c r="C1325" s="37" t="s">
        <v>215</v>
      </c>
      <c r="D1325" s="36" t="n">
        <v>2018</v>
      </c>
      <c r="E1325" s="36" t="n">
        <v>6</v>
      </c>
      <c r="F1325" s="36" t="n">
        <v>4</v>
      </c>
      <c r="G1325" s="36" t="n">
        <v>13</v>
      </c>
      <c r="H1325" s="36" t="n">
        <v>17</v>
      </c>
    </row>
    <row r="1326" customFormat="false" ht="15" hidden="false" customHeight="true" outlineLevel="0" collapsed="false">
      <c r="A1326" s="36" t="s">
        <v>214</v>
      </c>
      <c r="B1326" s="37" t="s">
        <v>202</v>
      </c>
      <c r="C1326" s="37" t="s">
        <v>215</v>
      </c>
      <c r="D1326" s="36" t="n">
        <v>2019</v>
      </c>
      <c r="E1326" s="36" t="n">
        <v>6</v>
      </c>
      <c r="F1326" s="36" t="n">
        <v>4</v>
      </c>
      <c r="G1326" s="36" t="n">
        <v>14</v>
      </c>
      <c r="H1326" s="36" t="n">
        <v>22</v>
      </c>
    </row>
    <row r="1327" customFormat="false" ht="15" hidden="false" customHeight="true" outlineLevel="0" collapsed="false">
      <c r="A1327" s="36" t="s">
        <v>214</v>
      </c>
      <c r="B1327" s="37" t="s">
        <v>202</v>
      </c>
      <c r="C1327" s="37" t="s">
        <v>215</v>
      </c>
      <c r="D1327" s="36" t="n">
        <v>2020</v>
      </c>
      <c r="E1327" s="36" t="n">
        <v>7</v>
      </c>
      <c r="F1327" s="36" t="n">
        <v>4</v>
      </c>
      <c r="G1327" s="36" t="n">
        <v>15</v>
      </c>
      <c r="H1327" s="36" t="n">
        <v>25</v>
      </c>
    </row>
    <row r="1328" customFormat="false" ht="15" hidden="false" customHeight="true" outlineLevel="0" collapsed="false">
      <c r="A1328" s="36" t="s">
        <v>214</v>
      </c>
      <c r="B1328" s="37" t="s">
        <v>202</v>
      </c>
      <c r="C1328" s="37" t="s">
        <v>215</v>
      </c>
      <c r="D1328" s="36" t="n">
        <v>2021</v>
      </c>
      <c r="E1328" s="36" t="n">
        <v>6</v>
      </c>
      <c r="F1328" s="36" t="n">
        <v>4</v>
      </c>
      <c r="G1328" s="36" t="n">
        <v>14</v>
      </c>
      <c r="H1328" s="36" t="n">
        <v>28</v>
      </c>
    </row>
    <row r="1329" customFormat="false" ht="15" hidden="false" customHeight="true" outlineLevel="0" collapsed="false">
      <c r="A1329" s="36" t="s">
        <v>214</v>
      </c>
      <c r="B1329" s="37" t="s">
        <v>202</v>
      </c>
      <c r="C1329" s="37" t="s">
        <v>215</v>
      </c>
      <c r="D1329" s="36" t="n">
        <v>2022</v>
      </c>
      <c r="E1329" s="36" t="n">
        <v>7</v>
      </c>
      <c r="F1329" s="36" t="n">
        <v>4</v>
      </c>
      <c r="G1329" s="36" t="n">
        <v>15</v>
      </c>
      <c r="H1329" s="36" t="n">
        <v>32</v>
      </c>
    </row>
    <row r="1330" customFormat="false" ht="15" hidden="false" customHeight="true" outlineLevel="0" collapsed="false">
      <c r="A1330" s="36" t="s">
        <v>214</v>
      </c>
      <c r="B1330" s="37" t="s">
        <v>202</v>
      </c>
      <c r="C1330" s="37" t="s">
        <v>215</v>
      </c>
      <c r="D1330" s="36" t="n">
        <v>2023</v>
      </c>
      <c r="E1330" s="36" t="n">
        <v>7</v>
      </c>
      <c r="F1330" s="36" t="n">
        <v>4</v>
      </c>
      <c r="G1330" s="36" t="n">
        <v>15</v>
      </c>
      <c r="H1330" s="36" t="n">
        <v>31</v>
      </c>
    </row>
    <row r="1331" customFormat="false" ht="15" hidden="false" customHeight="true" outlineLevel="0" collapsed="false">
      <c r="A1331" s="36" t="s">
        <v>214</v>
      </c>
      <c r="B1331" s="37" t="s">
        <v>202</v>
      </c>
      <c r="C1331" s="37" t="s">
        <v>215</v>
      </c>
      <c r="D1331" s="36" t="n">
        <v>2024</v>
      </c>
      <c r="E1331" s="36" t="n">
        <v>6</v>
      </c>
      <c r="F1331" s="36" t="n">
        <v>4</v>
      </c>
      <c r="G1331" s="36" t="n">
        <v>14</v>
      </c>
      <c r="H1331" s="36" t="n">
        <v>29</v>
      </c>
    </row>
    <row r="1332" customFormat="false" ht="15" hidden="false" customHeight="true" outlineLevel="0" collapsed="false">
      <c r="A1332" s="36" t="s">
        <v>214</v>
      </c>
      <c r="B1332" s="37" t="s">
        <v>202</v>
      </c>
      <c r="C1332" s="37" t="s">
        <v>215</v>
      </c>
      <c r="D1332" s="36" t="n">
        <v>2025</v>
      </c>
      <c r="E1332" s="36" t="n">
        <v>5</v>
      </c>
      <c r="F1332" s="36" t="n">
        <v>4</v>
      </c>
      <c r="G1332" s="36" t="n">
        <v>15</v>
      </c>
      <c r="H1332" s="36" t="n">
        <v>29</v>
      </c>
    </row>
    <row r="1333" customFormat="false" ht="15" hidden="false" customHeight="true" outlineLevel="0" collapsed="false">
      <c r="A1333" s="36" t="s">
        <v>216</v>
      </c>
      <c r="B1333" s="37" t="s">
        <v>202</v>
      </c>
      <c r="C1333" s="37" t="s">
        <v>217</v>
      </c>
      <c r="D1333" s="36" t="n">
        <v>2010</v>
      </c>
      <c r="E1333" s="36" t="n">
        <v>4</v>
      </c>
      <c r="F1333" s="36" t="n">
        <v>0</v>
      </c>
      <c r="G1333" s="36" t="n">
        <v>2</v>
      </c>
      <c r="H1333" s="36" t="n">
        <v>10</v>
      </c>
    </row>
    <row r="1334" customFormat="false" ht="15" hidden="false" customHeight="true" outlineLevel="0" collapsed="false">
      <c r="A1334" s="36" t="s">
        <v>216</v>
      </c>
      <c r="B1334" s="37" t="s">
        <v>202</v>
      </c>
      <c r="C1334" s="37" t="s">
        <v>217</v>
      </c>
      <c r="D1334" s="36" t="n">
        <v>2011</v>
      </c>
      <c r="E1334" s="36" t="n">
        <v>3</v>
      </c>
      <c r="F1334" s="36" t="n">
        <v>0</v>
      </c>
      <c r="G1334" s="36" t="n">
        <v>2</v>
      </c>
      <c r="H1334" s="36" t="n">
        <v>10</v>
      </c>
    </row>
    <row r="1335" customFormat="false" ht="15" hidden="false" customHeight="true" outlineLevel="0" collapsed="false">
      <c r="A1335" s="36" t="s">
        <v>216</v>
      </c>
      <c r="B1335" s="37" t="s">
        <v>202</v>
      </c>
      <c r="C1335" s="37" t="s">
        <v>217</v>
      </c>
      <c r="D1335" s="36" t="n">
        <v>2012</v>
      </c>
      <c r="E1335" s="36" t="n">
        <v>4</v>
      </c>
      <c r="F1335" s="36" t="n">
        <v>0</v>
      </c>
      <c r="G1335" s="36" t="n">
        <v>2</v>
      </c>
      <c r="H1335" s="36" t="n">
        <v>11</v>
      </c>
    </row>
    <row r="1336" customFormat="false" ht="15" hidden="false" customHeight="true" outlineLevel="0" collapsed="false">
      <c r="A1336" s="36" t="s">
        <v>216</v>
      </c>
      <c r="B1336" s="37" t="s">
        <v>202</v>
      </c>
      <c r="C1336" s="37" t="s">
        <v>217</v>
      </c>
      <c r="D1336" s="36" t="n">
        <v>2013</v>
      </c>
      <c r="E1336" s="36" t="n">
        <v>4</v>
      </c>
      <c r="F1336" s="36" t="n">
        <v>0</v>
      </c>
      <c r="G1336" s="36" t="n">
        <v>2</v>
      </c>
      <c r="H1336" s="36" t="n">
        <v>11</v>
      </c>
    </row>
    <row r="1337" customFormat="false" ht="15" hidden="false" customHeight="true" outlineLevel="0" collapsed="false">
      <c r="A1337" s="36" t="s">
        <v>216</v>
      </c>
      <c r="B1337" s="37" t="s">
        <v>202</v>
      </c>
      <c r="C1337" s="37" t="s">
        <v>217</v>
      </c>
      <c r="D1337" s="36" t="n">
        <v>2014</v>
      </c>
      <c r="E1337" s="36" t="n">
        <v>4</v>
      </c>
      <c r="F1337" s="36" t="n">
        <v>0</v>
      </c>
      <c r="G1337" s="36" t="n">
        <v>2</v>
      </c>
      <c r="H1337" s="36" t="n">
        <v>11</v>
      </c>
    </row>
    <row r="1338" customFormat="false" ht="15" hidden="false" customHeight="true" outlineLevel="0" collapsed="false">
      <c r="A1338" s="36" t="s">
        <v>216</v>
      </c>
      <c r="B1338" s="37" t="s">
        <v>202</v>
      </c>
      <c r="C1338" s="37" t="s">
        <v>217</v>
      </c>
      <c r="D1338" s="36" t="n">
        <v>2015</v>
      </c>
      <c r="E1338" s="36" t="n">
        <v>3</v>
      </c>
      <c r="F1338" s="36" t="n">
        <v>0</v>
      </c>
      <c r="G1338" s="36" t="n">
        <v>1</v>
      </c>
      <c r="H1338" s="36" t="n">
        <v>10</v>
      </c>
    </row>
    <row r="1339" customFormat="false" ht="15" hidden="false" customHeight="true" outlineLevel="0" collapsed="false">
      <c r="A1339" s="36" t="s">
        <v>216</v>
      </c>
      <c r="B1339" s="37" t="s">
        <v>202</v>
      </c>
      <c r="C1339" s="37" t="s">
        <v>217</v>
      </c>
      <c r="D1339" s="36" t="n">
        <v>2016</v>
      </c>
      <c r="E1339" s="36" t="n">
        <v>3</v>
      </c>
      <c r="F1339" s="36" t="n">
        <v>0</v>
      </c>
      <c r="G1339" s="36" t="n">
        <v>1</v>
      </c>
      <c r="H1339" s="36" t="n">
        <v>11</v>
      </c>
    </row>
    <row r="1340" customFormat="false" ht="15" hidden="false" customHeight="true" outlineLevel="0" collapsed="false">
      <c r="A1340" s="36" t="s">
        <v>216</v>
      </c>
      <c r="B1340" s="37" t="s">
        <v>202</v>
      </c>
      <c r="C1340" s="37" t="s">
        <v>217</v>
      </c>
      <c r="D1340" s="36" t="n">
        <v>2017</v>
      </c>
      <c r="E1340" s="36" t="n">
        <v>3</v>
      </c>
      <c r="F1340" s="36" t="n">
        <v>0</v>
      </c>
      <c r="G1340" s="36" t="n">
        <v>1</v>
      </c>
      <c r="H1340" s="36" t="n">
        <v>11</v>
      </c>
    </row>
    <row r="1341" customFormat="false" ht="15" hidden="false" customHeight="true" outlineLevel="0" collapsed="false">
      <c r="A1341" s="36" t="s">
        <v>216</v>
      </c>
      <c r="B1341" s="37" t="s">
        <v>202</v>
      </c>
      <c r="C1341" s="37" t="s">
        <v>217</v>
      </c>
      <c r="D1341" s="36" t="n">
        <v>2018</v>
      </c>
      <c r="E1341" s="36" t="n">
        <v>2</v>
      </c>
      <c r="F1341" s="36" t="n">
        <v>0</v>
      </c>
      <c r="G1341" s="36" t="n">
        <v>1</v>
      </c>
      <c r="H1341" s="36" t="n">
        <v>10</v>
      </c>
    </row>
    <row r="1342" customFormat="false" ht="15" hidden="false" customHeight="true" outlineLevel="0" collapsed="false">
      <c r="A1342" s="36" t="s">
        <v>216</v>
      </c>
      <c r="B1342" s="37" t="s">
        <v>202</v>
      </c>
      <c r="C1342" s="37" t="s">
        <v>217</v>
      </c>
      <c r="D1342" s="36" t="n">
        <v>2019</v>
      </c>
      <c r="E1342" s="36" t="n">
        <v>2</v>
      </c>
      <c r="F1342" s="36" t="n">
        <v>0</v>
      </c>
      <c r="G1342" s="36" t="n">
        <v>1</v>
      </c>
      <c r="H1342" s="36" t="n">
        <v>10</v>
      </c>
    </row>
    <row r="1343" customFormat="false" ht="15" hidden="false" customHeight="true" outlineLevel="0" collapsed="false">
      <c r="A1343" s="36" t="s">
        <v>216</v>
      </c>
      <c r="B1343" s="37" t="s">
        <v>202</v>
      </c>
      <c r="C1343" s="37" t="s">
        <v>217</v>
      </c>
      <c r="D1343" s="36" t="n">
        <v>2020</v>
      </c>
      <c r="E1343" s="36" t="n">
        <v>2</v>
      </c>
      <c r="F1343" s="36" t="n">
        <v>0</v>
      </c>
      <c r="G1343" s="36" t="n">
        <v>1</v>
      </c>
      <c r="H1343" s="36" t="n">
        <v>10</v>
      </c>
    </row>
    <row r="1344" customFormat="false" ht="15" hidden="false" customHeight="true" outlineLevel="0" collapsed="false">
      <c r="A1344" s="36" t="s">
        <v>216</v>
      </c>
      <c r="B1344" s="37" t="s">
        <v>202</v>
      </c>
      <c r="C1344" s="37" t="s">
        <v>217</v>
      </c>
      <c r="D1344" s="36" t="n">
        <v>2021</v>
      </c>
      <c r="E1344" s="36" t="n">
        <v>2</v>
      </c>
      <c r="F1344" s="36" t="n">
        <v>0</v>
      </c>
      <c r="G1344" s="36" t="n">
        <v>2</v>
      </c>
      <c r="H1344" s="36" t="n">
        <v>11</v>
      </c>
    </row>
    <row r="1345" customFormat="false" ht="15" hidden="false" customHeight="true" outlineLevel="0" collapsed="false">
      <c r="A1345" s="36" t="s">
        <v>216</v>
      </c>
      <c r="B1345" s="37" t="s">
        <v>202</v>
      </c>
      <c r="C1345" s="37" t="s">
        <v>217</v>
      </c>
      <c r="D1345" s="36" t="n">
        <v>2022</v>
      </c>
      <c r="E1345" s="36" t="n">
        <v>2</v>
      </c>
      <c r="F1345" s="36" t="n">
        <v>0</v>
      </c>
      <c r="G1345" s="36" t="n">
        <v>2</v>
      </c>
      <c r="H1345" s="36" t="n">
        <v>10</v>
      </c>
    </row>
    <row r="1346" customFormat="false" ht="15" hidden="false" customHeight="true" outlineLevel="0" collapsed="false">
      <c r="A1346" s="36" t="s">
        <v>216</v>
      </c>
      <c r="B1346" s="37" t="s">
        <v>202</v>
      </c>
      <c r="C1346" s="37" t="s">
        <v>217</v>
      </c>
      <c r="D1346" s="36" t="n">
        <v>2023</v>
      </c>
      <c r="E1346" s="36" t="n">
        <v>3</v>
      </c>
      <c r="F1346" s="36" t="n">
        <v>0</v>
      </c>
      <c r="G1346" s="36" t="n">
        <v>2</v>
      </c>
      <c r="H1346" s="36" t="n">
        <v>11</v>
      </c>
    </row>
    <row r="1347" customFormat="false" ht="15" hidden="false" customHeight="true" outlineLevel="0" collapsed="false">
      <c r="A1347" s="36" t="s">
        <v>216</v>
      </c>
      <c r="B1347" s="37" t="s">
        <v>202</v>
      </c>
      <c r="C1347" s="37" t="s">
        <v>217</v>
      </c>
      <c r="D1347" s="36" t="n">
        <v>2024</v>
      </c>
      <c r="E1347" s="36" t="n">
        <v>2</v>
      </c>
      <c r="F1347" s="36" t="n">
        <v>0</v>
      </c>
      <c r="G1347" s="36" t="n">
        <v>2</v>
      </c>
      <c r="H1347" s="36" t="n">
        <v>9</v>
      </c>
    </row>
    <row r="1348" customFormat="false" ht="15" hidden="false" customHeight="true" outlineLevel="0" collapsed="false">
      <c r="A1348" s="36" t="s">
        <v>216</v>
      </c>
      <c r="B1348" s="37" t="s">
        <v>202</v>
      </c>
      <c r="C1348" s="37" t="s">
        <v>217</v>
      </c>
      <c r="D1348" s="36" t="n">
        <v>2025</v>
      </c>
      <c r="E1348" s="36" t="n">
        <v>2</v>
      </c>
      <c r="F1348" s="36" t="n">
        <v>0</v>
      </c>
      <c r="G1348" s="36" t="n">
        <v>2</v>
      </c>
      <c r="H1348" s="36" t="n">
        <v>9</v>
      </c>
    </row>
    <row r="1349" customFormat="false" ht="15" hidden="false" customHeight="true" outlineLevel="0" collapsed="false">
      <c r="A1349" s="36" t="s">
        <v>218</v>
      </c>
      <c r="B1349" s="37" t="s">
        <v>202</v>
      </c>
      <c r="C1349" s="37" t="s">
        <v>219</v>
      </c>
      <c r="D1349" s="36" t="n">
        <v>2010</v>
      </c>
      <c r="E1349" s="36" t="n">
        <v>15</v>
      </c>
      <c r="F1349" s="36" t="n">
        <v>5</v>
      </c>
      <c r="G1349" s="36" t="n">
        <v>22</v>
      </c>
      <c r="H1349" s="36" t="n">
        <v>59</v>
      </c>
    </row>
    <row r="1350" customFormat="false" ht="15" hidden="false" customHeight="true" outlineLevel="0" collapsed="false">
      <c r="A1350" s="36" t="s">
        <v>218</v>
      </c>
      <c r="B1350" s="37" t="s">
        <v>202</v>
      </c>
      <c r="C1350" s="37" t="s">
        <v>219</v>
      </c>
      <c r="D1350" s="36" t="n">
        <v>2011</v>
      </c>
      <c r="E1350" s="36" t="n">
        <v>18</v>
      </c>
      <c r="F1350" s="36" t="n">
        <v>5</v>
      </c>
      <c r="G1350" s="36" t="n">
        <v>25</v>
      </c>
      <c r="H1350" s="36" t="n">
        <v>65</v>
      </c>
    </row>
    <row r="1351" customFormat="false" ht="15" hidden="false" customHeight="true" outlineLevel="0" collapsed="false">
      <c r="A1351" s="36" t="s">
        <v>218</v>
      </c>
      <c r="B1351" s="37" t="s">
        <v>202</v>
      </c>
      <c r="C1351" s="37" t="s">
        <v>219</v>
      </c>
      <c r="D1351" s="36" t="n">
        <v>2012</v>
      </c>
      <c r="E1351" s="36" t="n">
        <v>18</v>
      </c>
      <c r="F1351" s="36" t="n">
        <v>5</v>
      </c>
      <c r="G1351" s="36" t="n">
        <v>25</v>
      </c>
      <c r="H1351" s="36" t="n">
        <v>63</v>
      </c>
    </row>
    <row r="1352" customFormat="false" ht="15" hidden="false" customHeight="true" outlineLevel="0" collapsed="false">
      <c r="A1352" s="36" t="s">
        <v>218</v>
      </c>
      <c r="B1352" s="37" t="s">
        <v>202</v>
      </c>
      <c r="C1352" s="37" t="s">
        <v>219</v>
      </c>
      <c r="D1352" s="36" t="n">
        <v>2013</v>
      </c>
      <c r="E1352" s="36" t="n">
        <v>18</v>
      </c>
      <c r="F1352" s="36" t="n">
        <v>5</v>
      </c>
      <c r="G1352" s="36" t="n">
        <v>24</v>
      </c>
      <c r="H1352" s="36" t="n">
        <v>63</v>
      </c>
    </row>
    <row r="1353" customFormat="false" ht="15" hidden="false" customHeight="true" outlineLevel="0" collapsed="false">
      <c r="A1353" s="36" t="s">
        <v>218</v>
      </c>
      <c r="B1353" s="37" t="s">
        <v>202</v>
      </c>
      <c r="C1353" s="37" t="s">
        <v>219</v>
      </c>
      <c r="D1353" s="36" t="n">
        <v>2014</v>
      </c>
      <c r="E1353" s="36" t="n">
        <v>14</v>
      </c>
      <c r="F1353" s="36" t="n">
        <v>5</v>
      </c>
      <c r="G1353" s="36" t="n">
        <v>21</v>
      </c>
      <c r="H1353" s="36" t="n">
        <v>58</v>
      </c>
    </row>
    <row r="1354" customFormat="false" ht="15" hidden="false" customHeight="true" outlineLevel="0" collapsed="false">
      <c r="A1354" s="36" t="s">
        <v>218</v>
      </c>
      <c r="B1354" s="37" t="s">
        <v>202</v>
      </c>
      <c r="C1354" s="37" t="s">
        <v>219</v>
      </c>
      <c r="D1354" s="36" t="n">
        <v>2015</v>
      </c>
      <c r="E1354" s="36" t="n">
        <v>14</v>
      </c>
      <c r="F1354" s="36" t="n">
        <v>5</v>
      </c>
      <c r="G1354" s="36" t="n">
        <v>24</v>
      </c>
      <c r="H1354" s="36" t="n">
        <v>60</v>
      </c>
    </row>
    <row r="1355" customFormat="false" ht="15" hidden="false" customHeight="true" outlineLevel="0" collapsed="false">
      <c r="A1355" s="36" t="s">
        <v>218</v>
      </c>
      <c r="B1355" s="37" t="s">
        <v>202</v>
      </c>
      <c r="C1355" s="37" t="s">
        <v>219</v>
      </c>
      <c r="D1355" s="36" t="n">
        <v>2016</v>
      </c>
      <c r="E1355" s="36" t="n">
        <v>13</v>
      </c>
      <c r="F1355" s="36" t="n">
        <v>5</v>
      </c>
      <c r="G1355" s="36" t="n">
        <v>22</v>
      </c>
      <c r="H1355" s="36" t="n">
        <v>60</v>
      </c>
    </row>
    <row r="1356" customFormat="false" ht="15" hidden="false" customHeight="true" outlineLevel="0" collapsed="false">
      <c r="A1356" s="36" t="s">
        <v>218</v>
      </c>
      <c r="B1356" s="37" t="s">
        <v>202</v>
      </c>
      <c r="C1356" s="37" t="s">
        <v>219</v>
      </c>
      <c r="D1356" s="36" t="n">
        <v>2017</v>
      </c>
      <c r="E1356" s="36" t="n">
        <v>14</v>
      </c>
      <c r="F1356" s="36" t="n">
        <v>5</v>
      </c>
      <c r="G1356" s="36" t="n">
        <v>23</v>
      </c>
      <c r="H1356" s="36" t="n">
        <v>62</v>
      </c>
    </row>
    <row r="1357" customFormat="false" ht="15" hidden="false" customHeight="true" outlineLevel="0" collapsed="false">
      <c r="A1357" s="36" t="s">
        <v>218</v>
      </c>
      <c r="B1357" s="37" t="s">
        <v>202</v>
      </c>
      <c r="C1357" s="37" t="s">
        <v>219</v>
      </c>
      <c r="D1357" s="36" t="n">
        <v>2018</v>
      </c>
      <c r="E1357" s="36" t="n">
        <v>14</v>
      </c>
      <c r="F1357" s="36" t="n">
        <v>5</v>
      </c>
      <c r="G1357" s="36" t="n">
        <v>23</v>
      </c>
      <c r="H1357" s="36" t="n">
        <v>62</v>
      </c>
    </row>
    <row r="1358" customFormat="false" ht="15" hidden="false" customHeight="true" outlineLevel="0" collapsed="false">
      <c r="A1358" s="36" t="s">
        <v>218</v>
      </c>
      <c r="B1358" s="37" t="s">
        <v>202</v>
      </c>
      <c r="C1358" s="37" t="s">
        <v>219</v>
      </c>
      <c r="D1358" s="36" t="n">
        <v>2019</v>
      </c>
      <c r="E1358" s="36" t="n">
        <v>13</v>
      </c>
      <c r="F1358" s="36" t="n">
        <v>5</v>
      </c>
      <c r="G1358" s="36" t="n">
        <v>22</v>
      </c>
      <c r="H1358" s="36" t="n">
        <v>61</v>
      </c>
    </row>
    <row r="1359" customFormat="false" ht="15" hidden="false" customHeight="true" outlineLevel="0" collapsed="false">
      <c r="A1359" s="36" t="s">
        <v>218</v>
      </c>
      <c r="B1359" s="37" t="s">
        <v>202</v>
      </c>
      <c r="C1359" s="37" t="s">
        <v>219</v>
      </c>
      <c r="D1359" s="36" t="n">
        <v>2020</v>
      </c>
      <c r="E1359" s="36" t="n">
        <v>13</v>
      </c>
      <c r="F1359" s="36" t="n">
        <v>5</v>
      </c>
      <c r="G1359" s="36" t="n">
        <v>22</v>
      </c>
      <c r="H1359" s="36" t="n">
        <v>62</v>
      </c>
    </row>
    <row r="1360" customFormat="false" ht="15" hidden="false" customHeight="true" outlineLevel="0" collapsed="false">
      <c r="A1360" s="36" t="s">
        <v>218</v>
      </c>
      <c r="B1360" s="37" t="s">
        <v>202</v>
      </c>
      <c r="C1360" s="37" t="s">
        <v>219</v>
      </c>
      <c r="D1360" s="36" t="n">
        <v>2021</v>
      </c>
      <c r="E1360" s="36" t="n">
        <v>12</v>
      </c>
      <c r="F1360" s="36" t="n">
        <v>5</v>
      </c>
      <c r="G1360" s="36" t="n">
        <v>22</v>
      </c>
      <c r="H1360" s="36" t="n">
        <v>62</v>
      </c>
    </row>
    <row r="1361" customFormat="false" ht="15" hidden="false" customHeight="true" outlineLevel="0" collapsed="false">
      <c r="A1361" s="36" t="s">
        <v>218</v>
      </c>
      <c r="B1361" s="37" t="s">
        <v>202</v>
      </c>
      <c r="C1361" s="37" t="s">
        <v>219</v>
      </c>
      <c r="D1361" s="36" t="n">
        <v>2022</v>
      </c>
      <c r="E1361" s="36" t="n">
        <v>12</v>
      </c>
      <c r="F1361" s="36" t="n">
        <v>5</v>
      </c>
      <c r="G1361" s="36" t="n">
        <v>22</v>
      </c>
      <c r="H1361" s="36" t="n">
        <v>62</v>
      </c>
    </row>
    <row r="1362" customFormat="false" ht="15" hidden="false" customHeight="true" outlineLevel="0" collapsed="false">
      <c r="A1362" s="36" t="s">
        <v>218</v>
      </c>
      <c r="B1362" s="37" t="s">
        <v>202</v>
      </c>
      <c r="C1362" s="37" t="s">
        <v>219</v>
      </c>
      <c r="D1362" s="36" t="n">
        <v>2023</v>
      </c>
      <c r="E1362" s="36" t="n">
        <v>12</v>
      </c>
      <c r="F1362" s="36" t="n">
        <v>5</v>
      </c>
      <c r="G1362" s="36" t="n">
        <v>23</v>
      </c>
      <c r="H1362" s="36" t="n">
        <v>64</v>
      </c>
    </row>
    <row r="1363" customFormat="false" ht="15" hidden="false" customHeight="true" outlineLevel="0" collapsed="false">
      <c r="A1363" s="36" t="s">
        <v>218</v>
      </c>
      <c r="B1363" s="37" t="s">
        <v>202</v>
      </c>
      <c r="C1363" s="37" t="s">
        <v>219</v>
      </c>
      <c r="D1363" s="36" t="n">
        <v>2024</v>
      </c>
      <c r="E1363" s="36" t="n">
        <v>12</v>
      </c>
      <c r="F1363" s="36" t="n">
        <v>5</v>
      </c>
      <c r="G1363" s="36" t="n">
        <v>23</v>
      </c>
      <c r="H1363" s="36" t="n">
        <v>63</v>
      </c>
    </row>
    <row r="1364" customFormat="false" ht="15" hidden="false" customHeight="true" outlineLevel="0" collapsed="false">
      <c r="A1364" s="36" t="s">
        <v>218</v>
      </c>
      <c r="B1364" s="37" t="s">
        <v>202</v>
      </c>
      <c r="C1364" s="37" t="s">
        <v>219</v>
      </c>
      <c r="D1364" s="36" t="n">
        <v>2025</v>
      </c>
      <c r="E1364" s="36" t="n">
        <v>13</v>
      </c>
      <c r="F1364" s="36" t="n">
        <v>5</v>
      </c>
      <c r="G1364" s="36" t="n">
        <v>24</v>
      </c>
      <c r="H1364" s="36" t="n">
        <v>64</v>
      </c>
    </row>
    <row r="1365" customFormat="false" ht="15" hidden="false" customHeight="true" outlineLevel="0" collapsed="false">
      <c r="A1365" s="36" t="s">
        <v>220</v>
      </c>
      <c r="B1365" s="37" t="s">
        <v>202</v>
      </c>
      <c r="C1365" s="37" t="s">
        <v>221</v>
      </c>
      <c r="D1365" s="36" t="n">
        <v>2010</v>
      </c>
      <c r="E1365" s="36" t="n">
        <v>17</v>
      </c>
      <c r="F1365" s="36" t="n">
        <v>6</v>
      </c>
      <c r="G1365" s="36" t="n">
        <v>21</v>
      </c>
      <c r="H1365" s="36" t="n">
        <v>55</v>
      </c>
    </row>
    <row r="1366" customFormat="false" ht="15" hidden="false" customHeight="true" outlineLevel="0" collapsed="false">
      <c r="A1366" s="36" t="s">
        <v>220</v>
      </c>
      <c r="B1366" s="37" t="s">
        <v>202</v>
      </c>
      <c r="C1366" s="37" t="s">
        <v>221</v>
      </c>
      <c r="D1366" s="36" t="n">
        <v>2011</v>
      </c>
      <c r="E1366" s="36" t="n">
        <v>18</v>
      </c>
      <c r="F1366" s="36" t="n">
        <v>6</v>
      </c>
      <c r="G1366" s="36" t="n">
        <v>22</v>
      </c>
      <c r="H1366" s="36" t="n">
        <v>55</v>
      </c>
    </row>
    <row r="1367" customFormat="false" ht="15" hidden="false" customHeight="true" outlineLevel="0" collapsed="false">
      <c r="A1367" s="36" t="s">
        <v>220</v>
      </c>
      <c r="B1367" s="37" t="s">
        <v>202</v>
      </c>
      <c r="C1367" s="37" t="s">
        <v>221</v>
      </c>
      <c r="D1367" s="36" t="n">
        <v>2012</v>
      </c>
      <c r="E1367" s="36" t="n">
        <v>18</v>
      </c>
      <c r="F1367" s="36" t="n">
        <v>6</v>
      </c>
      <c r="G1367" s="36" t="n">
        <v>21</v>
      </c>
      <c r="H1367" s="36" t="n">
        <v>59</v>
      </c>
    </row>
    <row r="1368" customFormat="false" ht="15" hidden="false" customHeight="true" outlineLevel="0" collapsed="false">
      <c r="A1368" s="36" t="s">
        <v>220</v>
      </c>
      <c r="B1368" s="37" t="s">
        <v>202</v>
      </c>
      <c r="C1368" s="37" t="s">
        <v>221</v>
      </c>
      <c r="D1368" s="36" t="n">
        <v>2013</v>
      </c>
      <c r="E1368" s="36" t="n">
        <v>19</v>
      </c>
      <c r="F1368" s="36" t="n">
        <v>6</v>
      </c>
      <c r="G1368" s="36" t="n">
        <v>22</v>
      </c>
      <c r="H1368" s="36" t="n">
        <v>61</v>
      </c>
    </row>
    <row r="1369" customFormat="false" ht="15" hidden="false" customHeight="true" outlineLevel="0" collapsed="false">
      <c r="A1369" s="36" t="s">
        <v>220</v>
      </c>
      <c r="B1369" s="37" t="s">
        <v>202</v>
      </c>
      <c r="C1369" s="37" t="s">
        <v>221</v>
      </c>
      <c r="D1369" s="36" t="n">
        <v>2014</v>
      </c>
      <c r="E1369" s="36" t="n">
        <v>20</v>
      </c>
      <c r="F1369" s="36" t="n">
        <v>6</v>
      </c>
      <c r="G1369" s="36" t="n">
        <v>25</v>
      </c>
      <c r="H1369" s="36" t="n">
        <v>64</v>
      </c>
    </row>
    <row r="1370" customFormat="false" ht="15" hidden="false" customHeight="true" outlineLevel="0" collapsed="false">
      <c r="A1370" s="36" t="s">
        <v>220</v>
      </c>
      <c r="B1370" s="37" t="s">
        <v>202</v>
      </c>
      <c r="C1370" s="37" t="s">
        <v>221</v>
      </c>
      <c r="D1370" s="36" t="n">
        <v>2015</v>
      </c>
      <c r="E1370" s="36" t="n">
        <v>20</v>
      </c>
      <c r="F1370" s="36" t="n">
        <v>6</v>
      </c>
      <c r="G1370" s="36" t="n">
        <v>27</v>
      </c>
      <c r="H1370" s="36" t="n">
        <v>66</v>
      </c>
    </row>
    <row r="1371" customFormat="false" ht="15" hidden="false" customHeight="true" outlineLevel="0" collapsed="false">
      <c r="A1371" s="36" t="s">
        <v>220</v>
      </c>
      <c r="B1371" s="37" t="s">
        <v>202</v>
      </c>
      <c r="C1371" s="37" t="s">
        <v>221</v>
      </c>
      <c r="D1371" s="36" t="n">
        <v>2016</v>
      </c>
      <c r="E1371" s="36" t="n">
        <v>21</v>
      </c>
      <c r="F1371" s="36" t="n">
        <v>6</v>
      </c>
      <c r="G1371" s="36" t="n">
        <v>27</v>
      </c>
      <c r="H1371" s="36" t="n">
        <v>67</v>
      </c>
    </row>
    <row r="1372" customFormat="false" ht="15" hidden="false" customHeight="true" outlineLevel="0" collapsed="false">
      <c r="A1372" s="36" t="s">
        <v>220</v>
      </c>
      <c r="B1372" s="37" t="s">
        <v>202</v>
      </c>
      <c r="C1372" s="37" t="s">
        <v>221</v>
      </c>
      <c r="D1372" s="36" t="n">
        <v>2017</v>
      </c>
      <c r="E1372" s="36" t="n">
        <v>20</v>
      </c>
      <c r="F1372" s="36" t="n">
        <v>6</v>
      </c>
      <c r="G1372" s="36" t="n">
        <v>26</v>
      </c>
      <c r="H1372" s="36" t="n">
        <v>68</v>
      </c>
    </row>
    <row r="1373" customFormat="false" ht="15" hidden="false" customHeight="true" outlineLevel="0" collapsed="false">
      <c r="A1373" s="36" t="s">
        <v>220</v>
      </c>
      <c r="B1373" s="37" t="s">
        <v>202</v>
      </c>
      <c r="C1373" s="37" t="s">
        <v>221</v>
      </c>
      <c r="D1373" s="36" t="n">
        <v>2018</v>
      </c>
      <c r="E1373" s="36" t="n">
        <v>20</v>
      </c>
      <c r="F1373" s="36" t="n">
        <v>6</v>
      </c>
      <c r="G1373" s="36" t="n">
        <v>26</v>
      </c>
      <c r="H1373" s="36" t="n">
        <v>67</v>
      </c>
    </row>
    <row r="1374" customFormat="false" ht="15" hidden="false" customHeight="true" outlineLevel="0" collapsed="false">
      <c r="A1374" s="36" t="s">
        <v>220</v>
      </c>
      <c r="B1374" s="37" t="s">
        <v>202</v>
      </c>
      <c r="C1374" s="37" t="s">
        <v>221</v>
      </c>
      <c r="D1374" s="36" t="n">
        <v>2019</v>
      </c>
      <c r="E1374" s="36" t="n">
        <v>20</v>
      </c>
      <c r="F1374" s="36" t="n">
        <v>7</v>
      </c>
      <c r="G1374" s="36" t="n">
        <v>26</v>
      </c>
      <c r="H1374" s="36" t="n">
        <v>71</v>
      </c>
    </row>
    <row r="1375" customFormat="false" ht="15" hidden="false" customHeight="true" outlineLevel="0" collapsed="false">
      <c r="A1375" s="36" t="s">
        <v>220</v>
      </c>
      <c r="B1375" s="37" t="s">
        <v>202</v>
      </c>
      <c r="C1375" s="37" t="s">
        <v>221</v>
      </c>
      <c r="D1375" s="36" t="n">
        <v>2020</v>
      </c>
      <c r="E1375" s="36" t="n">
        <v>20</v>
      </c>
      <c r="F1375" s="36" t="n">
        <v>7</v>
      </c>
      <c r="G1375" s="36" t="n">
        <v>28</v>
      </c>
      <c r="H1375" s="36" t="n">
        <v>74</v>
      </c>
    </row>
    <row r="1376" customFormat="false" ht="15" hidden="false" customHeight="true" outlineLevel="0" collapsed="false">
      <c r="A1376" s="36" t="s">
        <v>220</v>
      </c>
      <c r="B1376" s="37" t="s">
        <v>202</v>
      </c>
      <c r="C1376" s="37" t="s">
        <v>221</v>
      </c>
      <c r="D1376" s="36" t="n">
        <v>2021</v>
      </c>
      <c r="E1376" s="36" t="n">
        <v>20</v>
      </c>
      <c r="F1376" s="36" t="n">
        <v>7</v>
      </c>
      <c r="G1376" s="36" t="n">
        <v>28</v>
      </c>
      <c r="H1376" s="36" t="n">
        <v>73</v>
      </c>
    </row>
    <row r="1377" customFormat="false" ht="15" hidden="false" customHeight="true" outlineLevel="0" collapsed="false">
      <c r="A1377" s="36" t="s">
        <v>220</v>
      </c>
      <c r="B1377" s="37" t="s">
        <v>202</v>
      </c>
      <c r="C1377" s="37" t="s">
        <v>221</v>
      </c>
      <c r="D1377" s="36" t="n">
        <v>2022</v>
      </c>
      <c r="E1377" s="36" t="n">
        <v>20</v>
      </c>
      <c r="F1377" s="36" t="n">
        <v>7</v>
      </c>
      <c r="G1377" s="36" t="n">
        <v>29</v>
      </c>
      <c r="H1377" s="36" t="n">
        <v>75</v>
      </c>
    </row>
    <row r="1378" customFormat="false" ht="15" hidden="false" customHeight="true" outlineLevel="0" collapsed="false">
      <c r="A1378" s="36" t="s">
        <v>220</v>
      </c>
      <c r="B1378" s="37" t="s">
        <v>202</v>
      </c>
      <c r="C1378" s="37" t="s">
        <v>221</v>
      </c>
      <c r="D1378" s="36" t="n">
        <v>2023</v>
      </c>
      <c r="E1378" s="36" t="n">
        <v>20</v>
      </c>
      <c r="F1378" s="36" t="n">
        <v>7</v>
      </c>
      <c r="G1378" s="36" t="n">
        <v>29</v>
      </c>
      <c r="H1378" s="36" t="n">
        <v>77</v>
      </c>
    </row>
    <row r="1379" customFormat="false" ht="15" hidden="false" customHeight="true" outlineLevel="0" collapsed="false">
      <c r="A1379" s="36" t="s">
        <v>220</v>
      </c>
      <c r="B1379" s="37" t="s">
        <v>202</v>
      </c>
      <c r="C1379" s="37" t="s">
        <v>221</v>
      </c>
      <c r="D1379" s="36" t="n">
        <v>2024</v>
      </c>
      <c r="E1379" s="36" t="n">
        <v>21</v>
      </c>
      <c r="F1379" s="36" t="n">
        <v>7</v>
      </c>
      <c r="G1379" s="36" t="n">
        <v>30</v>
      </c>
      <c r="H1379" s="36" t="n">
        <v>78</v>
      </c>
    </row>
    <row r="1380" customFormat="false" ht="15" hidden="false" customHeight="true" outlineLevel="0" collapsed="false">
      <c r="A1380" s="36" t="s">
        <v>220</v>
      </c>
      <c r="B1380" s="37" t="s">
        <v>202</v>
      </c>
      <c r="C1380" s="37" t="s">
        <v>221</v>
      </c>
      <c r="D1380" s="36" t="n">
        <v>2025</v>
      </c>
      <c r="E1380" s="36" t="n">
        <v>20</v>
      </c>
      <c r="F1380" s="36" t="n">
        <v>7</v>
      </c>
      <c r="G1380" s="36" t="n">
        <v>30</v>
      </c>
      <c r="H1380" s="36" t="n">
        <v>77</v>
      </c>
    </row>
    <row r="1381" customFormat="false" ht="15" hidden="false" customHeight="true" outlineLevel="0" collapsed="false">
      <c r="A1381" s="36" t="s">
        <v>222</v>
      </c>
      <c r="B1381" s="37" t="s">
        <v>202</v>
      </c>
      <c r="C1381" s="37" t="s">
        <v>223</v>
      </c>
      <c r="D1381" s="36" t="n">
        <v>2010</v>
      </c>
      <c r="E1381" s="36" t="n">
        <v>0</v>
      </c>
      <c r="F1381" s="36" t="n">
        <v>0</v>
      </c>
      <c r="G1381" s="36" t="n">
        <v>0</v>
      </c>
      <c r="H1381" s="36" t="n">
        <v>0</v>
      </c>
    </row>
    <row r="1382" customFormat="false" ht="15" hidden="false" customHeight="true" outlineLevel="0" collapsed="false">
      <c r="A1382" s="36" t="s">
        <v>222</v>
      </c>
      <c r="B1382" s="37" t="s">
        <v>202</v>
      </c>
      <c r="C1382" s="37" t="s">
        <v>223</v>
      </c>
      <c r="D1382" s="36" t="n">
        <v>2011</v>
      </c>
      <c r="E1382" s="36" t="n">
        <v>0</v>
      </c>
      <c r="F1382" s="36" t="n">
        <v>0</v>
      </c>
      <c r="G1382" s="36" t="n">
        <v>0</v>
      </c>
      <c r="H1382" s="36" t="n">
        <v>0</v>
      </c>
    </row>
    <row r="1383" customFormat="false" ht="15" hidden="false" customHeight="true" outlineLevel="0" collapsed="false">
      <c r="A1383" s="36" t="s">
        <v>222</v>
      </c>
      <c r="B1383" s="37" t="s">
        <v>202</v>
      </c>
      <c r="C1383" s="37" t="s">
        <v>223</v>
      </c>
      <c r="D1383" s="36" t="n">
        <v>2012</v>
      </c>
      <c r="E1383" s="36" t="n">
        <v>0</v>
      </c>
      <c r="F1383" s="36" t="n">
        <v>0</v>
      </c>
      <c r="G1383" s="36" t="n">
        <v>0</v>
      </c>
      <c r="H1383" s="36" t="n">
        <v>0</v>
      </c>
    </row>
    <row r="1384" customFormat="false" ht="15" hidden="false" customHeight="true" outlineLevel="0" collapsed="false">
      <c r="A1384" s="36" t="s">
        <v>222</v>
      </c>
      <c r="B1384" s="37" t="s">
        <v>202</v>
      </c>
      <c r="C1384" s="37" t="s">
        <v>223</v>
      </c>
      <c r="D1384" s="36" t="n">
        <v>2013</v>
      </c>
      <c r="E1384" s="36" t="n">
        <v>0</v>
      </c>
      <c r="F1384" s="36" t="n">
        <v>0</v>
      </c>
      <c r="G1384" s="36" t="n">
        <v>0</v>
      </c>
      <c r="H1384" s="36" t="n">
        <v>0</v>
      </c>
    </row>
    <row r="1385" customFormat="false" ht="15" hidden="false" customHeight="true" outlineLevel="0" collapsed="false">
      <c r="A1385" s="36" t="s">
        <v>222</v>
      </c>
      <c r="B1385" s="37" t="s">
        <v>202</v>
      </c>
      <c r="C1385" s="37" t="s">
        <v>223</v>
      </c>
      <c r="D1385" s="36" t="n">
        <v>2014</v>
      </c>
      <c r="E1385" s="36" t="n">
        <v>0</v>
      </c>
      <c r="F1385" s="36" t="n">
        <v>0</v>
      </c>
      <c r="G1385" s="36" t="n">
        <v>0</v>
      </c>
      <c r="H1385" s="36" t="n">
        <v>1</v>
      </c>
    </row>
    <row r="1386" customFormat="false" ht="15" hidden="false" customHeight="true" outlineLevel="0" collapsed="false">
      <c r="A1386" s="36" t="s">
        <v>222</v>
      </c>
      <c r="B1386" s="37" t="s">
        <v>202</v>
      </c>
      <c r="C1386" s="37" t="s">
        <v>223</v>
      </c>
      <c r="D1386" s="36" t="n">
        <v>2015</v>
      </c>
      <c r="E1386" s="36" t="n">
        <v>0</v>
      </c>
      <c r="F1386" s="36" t="n">
        <v>0</v>
      </c>
      <c r="G1386" s="36" t="n">
        <v>0</v>
      </c>
      <c r="H1386" s="36" t="n">
        <v>1</v>
      </c>
    </row>
    <row r="1387" customFormat="false" ht="15" hidden="false" customHeight="true" outlineLevel="0" collapsed="false">
      <c r="A1387" s="36" t="s">
        <v>222</v>
      </c>
      <c r="B1387" s="37" t="s">
        <v>202</v>
      </c>
      <c r="C1387" s="37" t="s">
        <v>223</v>
      </c>
      <c r="D1387" s="36" t="n">
        <v>2016</v>
      </c>
      <c r="E1387" s="36" t="n">
        <v>0</v>
      </c>
      <c r="F1387" s="36" t="n">
        <v>0</v>
      </c>
      <c r="G1387" s="36" t="n">
        <v>0</v>
      </c>
      <c r="H1387" s="36" t="n">
        <v>1</v>
      </c>
    </row>
    <row r="1388" customFormat="false" ht="15" hidden="false" customHeight="true" outlineLevel="0" collapsed="false">
      <c r="A1388" s="36" t="s">
        <v>222</v>
      </c>
      <c r="B1388" s="37" t="s">
        <v>202</v>
      </c>
      <c r="C1388" s="37" t="s">
        <v>223</v>
      </c>
      <c r="D1388" s="36" t="n">
        <v>2017</v>
      </c>
      <c r="E1388" s="36" t="n">
        <v>0</v>
      </c>
      <c r="F1388" s="36" t="n">
        <v>0</v>
      </c>
      <c r="G1388" s="36" t="n">
        <v>0</v>
      </c>
      <c r="H1388" s="36" t="n">
        <v>1</v>
      </c>
    </row>
    <row r="1389" customFormat="false" ht="15" hidden="false" customHeight="true" outlineLevel="0" collapsed="false">
      <c r="A1389" s="36" t="s">
        <v>222</v>
      </c>
      <c r="B1389" s="37" t="s">
        <v>202</v>
      </c>
      <c r="C1389" s="37" t="s">
        <v>223</v>
      </c>
      <c r="D1389" s="36" t="n">
        <v>2018</v>
      </c>
      <c r="E1389" s="36" t="n">
        <v>0</v>
      </c>
      <c r="F1389" s="36" t="n">
        <v>0</v>
      </c>
      <c r="G1389" s="36" t="n">
        <v>0</v>
      </c>
      <c r="H1389" s="36" t="n">
        <v>1</v>
      </c>
    </row>
    <row r="1390" customFormat="false" ht="15" hidden="false" customHeight="true" outlineLevel="0" collapsed="false">
      <c r="A1390" s="36" t="s">
        <v>222</v>
      </c>
      <c r="B1390" s="37" t="s">
        <v>202</v>
      </c>
      <c r="C1390" s="37" t="s">
        <v>223</v>
      </c>
      <c r="D1390" s="36" t="n">
        <v>2019</v>
      </c>
      <c r="E1390" s="36" t="n">
        <v>0</v>
      </c>
      <c r="F1390" s="36" t="n">
        <v>0</v>
      </c>
      <c r="G1390" s="36" t="n">
        <v>0</v>
      </c>
      <c r="H1390" s="36" t="n">
        <v>1</v>
      </c>
    </row>
    <row r="1391" customFormat="false" ht="15" hidden="false" customHeight="true" outlineLevel="0" collapsed="false">
      <c r="A1391" s="36" t="s">
        <v>222</v>
      </c>
      <c r="B1391" s="37" t="s">
        <v>202</v>
      </c>
      <c r="C1391" s="37" t="s">
        <v>223</v>
      </c>
      <c r="D1391" s="36" t="n">
        <v>2020</v>
      </c>
      <c r="E1391" s="36" t="n">
        <v>0</v>
      </c>
      <c r="F1391" s="36" t="n">
        <v>0</v>
      </c>
      <c r="G1391" s="36" t="n">
        <v>0</v>
      </c>
      <c r="H1391" s="36" t="n">
        <v>1</v>
      </c>
    </row>
    <row r="1392" customFormat="false" ht="15" hidden="false" customHeight="true" outlineLevel="0" collapsed="false">
      <c r="A1392" s="36" t="s">
        <v>222</v>
      </c>
      <c r="B1392" s="37" t="s">
        <v>202</v>
      </c>
      <c r="C1392" s="37" t="s">
        <v>223</v>
      </c>
      <c r="D1392" s="36" t="n">
        <v>2021</v>
      </c>
      <c r="E1392" s="36" t="n">
        <v>0</v>
      </c>
      <c r="F1392" s="36" t="n">
        <v>0</v>
      </c>
      <c r="G1392" s="36" t="n">
        <v>0</v>
      </c>
      <c r="H1392" s="36" t="n">
        <v>1</v>
      </c>
    </row>
    <row r="1393" customFormat="false" ht="15" hidden="false" customHeight="true" outlineLevel="0" collapsed="false">
      <c r="A1393" s="36" t="s">
        <v>222</v>
      </c>
      <c r="B1393" s="37" t="s">
        <v>202</v>
      </c>
      <c r="C1393" s="37" t="s">
        <v>223</v>
      </c>
      <c r="D1393" s="36" t="n">
        <v>2022</v>
      </c>
      <c r="E1393" s="36" t="n">
        <v>0</v>
      </c>
      <c r="F1393" s="36" t="n">
        <v>0</v>
      </c>
      <c r="G1393" s="36" t="n">
        <v>0</v>
      </c>
      <c r="H1393" s="36" t="n">
        <v>1</v>
      </c>
    </row>
    <row r="1394" customFormat="false" ht="15" hidden="false" customHeight="true" outlineLevel="0" collapsed="false">
      <c r="A1394" s="36" t="s">
        <v>222</v>
      </c>
      <c r="B1394" s="37" t="s">
        <v>202</v>
      </c>
      <c r="C1394" s="37" t="s">
        <v>223</v>
      </c>
      <c r="D1394" s="36" t="n">
        <v>2023</v>
      </c>
      <c r="E1394" s="36" t="n">
        <v>0</v>
      </c>
      <c r="F1394" s="36" t="n">
        <v>0</v>
      </c>
      <c r="G1394" s="36" t="n">
        <v>0</v>
      </c>
      <c r="H1394" s="36" t="n">
        <v>1</v>
      </c>
    </row>
    <row r="1395" customFormat="false" ht="15" hidden="false" customHeight="true" outlineLevel="0" collapsed="false">
      <c r="A1395" s="36" t="s">
        <v>222</v>
      </c>
      <c r="B1395" s="37" t="s">
        <v>202</v>
      </c>
      <c r="C1395" s="37" t="s">
        <v>223</v>
      </c>
      <c r="D1395" s="36" t="n">
        <v>2024</v>
      </c>
      <c r="E1395" s="36" t="n">
        <v>0</v>
      </c>
      <c r="F1395" s="36" t="n">
        <v>0</v>
      </c>
      <c r="G1395" s="36" t="n">
        <v>0</v>
      </c>
      <c r="H1395" s="36" t="n">
        <v>1</v>
      </c>
    </row>
    <row r="1396" customFormat="false" ht="15" hidden="false" customHeight="true" outlineLevel="0" collapsed="false">
      <c r="A1396" s="36" t="s">
        <v>222</v>
      </c>
      <c r="B1396" s="37" t="s">
        <v>202</v>
      </c>
      <c r="C1396" s="37" t="s">
        <v>223</v>
      </c>
      <c r="D1396" s="36" t="n">
        <v>2025</v>
      </c>
      <c r="E1396" s="36" t="n">
        <v>0</v>
      </c>
      <c r="F1396" s="36" t="n">
        <v>0</v>
      </c>
      <c r="G1396" s="36" t="n">
        <v>0</v>
      </c>
      <c r="H1396" s="36" t="n">
        <v>1</v>
      </c>
    </row>
    <row r="1397" customFormat="false" ht="15" hidden="false" customHeight="true" outlineLevel="0" collapsed="false">
      <c r="A1397" s="36" t="s">
        <v>224</v>
      </c>
      <c r="B1397" s="37" t="s">
        <v>202</v>
      </c>
      <c r="C1397" s="37" t="s">
        <v>225</v>
      </c>
      <c r="D1397" s="36" t="n">
        <v>2010</v>
      </c>
      <c r="E1397" s="36" t="n">
        <v>4</v>
      </c>
      <c r="F1397" s="36" t="n">
        <v>1</v>
      </c>
      <c r="G1397" s="36" t="n">
        <v>8</v>
      </c>
      <c r="H1397" s="36" t="n">
        <v>8</v>
      </c>
    </row>
    <row r="1398" customFormat="false" ht="15" hidden="false" customHeight="true" outlineLevel="0" collapsed="false">
      <c r="A1398" s="36" t="s">
        <v>224</v>
      </c>
      <c r="B1398" s="37" t="s">
        <v>202</v>
      </c>
      <c r="C1398" s="37" t="s">
        <v>225</v>
      </c>
      <c r="D1398" s="36" t="n">
        <v>2011</v>
      </c>
      <c r="E1398" s="36" t="n">
        <v>4</v>
      </c>
      <c r="F1398" s="36" t="n">
        <v>1</v>
      </c>
      <c r="G1398" s="36" t="n">
        <v>8</v>
      </c>
      <c r="H1398" s="36" t="n">
        <v>8</v>
      </c>
    </row>
    <row r="1399" customFormat="false" ht="15" hidden="false" customHeight="true" outlineLevel="0" collapsed="false">
      <c r="A1399" s="36" t="s">
        <v>224</v>
      </c>
      <c r="B1399" s="37" t="s">
        <v>202</v>
      </c>
      <c r="C1399" s="37" t="s">
        <v>225</v>
      </c>
      <c r="D1399" s="36" t="n">
        <v>2012</v>
      </c>
      <c r="E1399" s="36" t="n">
        <v>5</v>
      </c>
      <c r="F1399" s="36" t="n">
        <v>1</v>
      </c>
      <c r="G1399" s="36" t="n">
        <v>10</v>
      </c>
      <c r="H1399" s="36" t="n">
        <v>12</v>
      </c>
    </row>
    <row r="1400" customFormat="false" ht="15" hidden="false" customHeight="true" outlineLevel="0" collapsed="false">
      <c r="A1400" s="36" t="s">
        <v>224</v>
      </c>
      <c r="B1400" s="37" t="s">
        <v>202</v>
      </c>
      <c r="C1400" s="37" t="s">
        <v>225</v>
      </c>
      <c r="D1400" s="36" t="n">
        <v>2013</v>
      </c>
      <c r="E1400" s="36" t="n">
        <v>5</v>
      </c>
      <c r="F1400" s="36" t="n">
        <v>1</v>
      </c>
      <c r="G1400" s="36" t="n">
        <v>10</v>
      </c>
      <c r="H1400" s="36" t="n">
        <v>13</v>
      </c>
    </row>
    <row r="1401" customFormat="false" ht="15" hidden="false" customHeight="true" outlineLevel="0" collapsed="false">
      <c r="A1401" s="36" t="s">
        <v>224</v>
      </c>
      <c r="B1401" s="37" t="s">
        <v>202</v>
      </c>
      <c r="C1401" s="37" t="s">
        <v>225</v>
      </c>
      <c r="D1401" s="36" t="n">
        <v>2014</v>
      </c>
      <c r="E1401" s="36" t="n">
        <v>5</v>
      </c>
      <c r="F1401" s="36" t="n">
        <v>1</v>
      </c>
      <c r="G1401" s="36" t="n">
        <v>10</v>
      </c>
      <c r="H1401" s="36" t="n">
        <v>13</v>
      </c>
    </row>
    <row r="1402" customFormat="false" ht="15" hidden="false" customHeight="true" outlineLevel="0" collapsed="false">
      <c r="A1402" s="36" t="s">
        <v>224</v>
      </c>
      <c r="B1402" s="37" t="s">
        <v>202</v>
      </c>
      <c r="C1402" s="37" t="s">
        <v>225</v>
      </c>
      <c r="D1402" s="36" t="n">
        <v>2015</v>
      </c>
      <c r="E1402" s="36" t="n">
        <v>5</v>
      </c>
      <c r="F1402" s="36" t="n">
        <v>1</v>
      </c>
      <c r="G1402" s="36" t="n">
        <v>10</v>
      </c>
      <c r="H1402" s="36" t="n">
        <v>13</v>
      </c>
    </row>
    <row r="1403" customFormat="false" ht="15" hidden="false" customHeight="true" outlineLevel="0" collapsed="false">
      <c r="A1403" s="36" t="s">
        <v>224</v>
      </c>
      <c r="B1403" s="37" t="s">
        <v>202</v>
      </c>
      <c r="C1403" s="37" t="s">
        <v>225</v>
      </c>
      <c r="D1403" s="36" t="n">
        <v>2016</v>
      </c>
      <c r="E1403" s="36" t="n">
        <v>5</v>
      </c>
      <c r="F1403" s="36" t="n">
        <v>1</v>
      </c>
      <c r="G1403" s="36" t="n">
        <v>10</v>
      </c>
      <c r="H1403" s="36" t="n">
        <v>13</v>
      </c>
    </row>
    <row r="1404" customFormat="false" ht="15" hidden="false" customHeight="true" outlineLevel="0" collapsed="false">
      <c r="A1404" s="36" t="s">
        <v>224</v>
      </c>
      <c r="B1404" s="37" t="s">
        <v>202</v>
      </c>
      <c r="C1404" s="37" t="s">
        <v>225</v>
      </c>
      <c r="D1404" s="36" t="n">
        <v>2017</v>
      </c>
      <c r="E1404" s="36" t="n">
        <v>4</v>
      </c>
      <c r="F1404" s="36" t="n">
        <v>1</v>
      </c>
      <c r="G1404" s="36" t="n">
        <v>10</v>
      </c>
      <c r="H1404" s="36" t="n">
        <v>15</v>
      </c>
    </row>
    <row r="1405" customFormat="false" ht="15" hidden="false" customHeight="true" outlineLevel="0" collapsed="false">
      <c r="A1405" s="36" t="s">
        <v>224</v>
      </c>
      <c r="B1405" s="37" t="s">
        <v>202</v>
      </c>
      <c r="C1405" s="37" t="s">
        <v>225</v>
      </c>
      <c r="D1405" s="36" t="n">
        <v>2018</v>
      </c>
      <c r="E1405" s="36" t="n">
        <v>4</v>
      </c>
      <c r="F1405" s="36" t="n">
        <v>1</v>
      </c>
      <c r="G1405" s="36" t="n">
        <v>10</v>
      </c>
      <c r="H1405" s="36" t="n">
        <v>15</v>
      </c>
    </row>
    <row r="1406" customFormat="false" ht="15" hidden="false" customHeight="true" outlineLevel="0" collapsed="false">
      <c r="A1406" s="36" t="s">
        <v>224</v>
      </c>
      <c r="B1406" s="37" t="s">
        <v>202</v>
      </c>
      <c r="C1406" s="37" t="s">
        <v>225</v>
      </c>
      <c r="D1406" s="36" t="n">
        <v>2019</v>
      </c>
      <c r="E1406" s="36" t="n">
        <v>4</v>
      </c>
      <c r="F1406" s="36" t="n">
        <v>1</v>
      </c>
      <c r="G1406" s="36" t="n">
        <v>10</v>
      </c>
      <c r="H1406" s="36" t="n">
        <v>15</v>
      </c>
    </row>
    <row r="1407" customFormat="false" ht="15" hidden="false" customHeight="true" outlineLevel="0" collapsed="false">
      <c r="A1407" s="36" t="s">
        <v>224</v>
      </c>
      <c r="B1407" s="37" t="s">
        <v>202</v>
      </c>
      <c r="C1407" s="37" t="s">
        <v>225</v>
      </c>
      <c r="D1407" s="36" t="n">
        <v>2020</v>
      </c>
      <c r="E1407" s="36" t="n">
        <v>3</v>
      </c>
      <c r="F1407" s="36" t="n">
        <v>1</v>
      </c>
      <c r="G1407" s="36" t="n">
        <v>9</v>
      </c>
      <c r="H1407" s="36" t="n">
        <v>14</v>
      </c>
    </row>
    <row r="1408" customFormat="false" ht="15" hidden="false" customHeight="true" outlineLevel="0" collapsed="false">
      <c r="A1408" s="36" t="s">
        <v>224</v>
      </c>
      <c r="B1408" s="37" t="s">
        <v>202</v>
      </c>
      <c r="C1408" s="37" t="s">
        <v>225</v>
      </c>
      <c r="D1408" s="36" t="n">
        <v>2021</v>
      </c>
      <c r="E1408" s="36" t="n">
        <v>3</v>
      </c>
      <c r="F1408" s="36" t="n">
        <v>1</v>
      </c>
      <c r="G1408" s="36" t="n">
        <v>9</v>
      </c>
      <c r="H1408" s="36" t="n">
        <v>16</v>
      </c>
    </row>
    <row r="1409" customFormat="false" ht="15" hidden="false" customHeight="true" outlineLevel="0" collapsed="false">
      <c r="A1409" s="36" t="s">
        <v>224</v>
      </c>
      <c r="B1409" s="37" t="s">
        <v>202</v>
      </c>
      <c r="C1409" s="37" t="s">
        <v>225</v>
      </c>
      <c r="D1409" s="36" t="n">
        <v>2022</v>
      </c>
      <c r="E1409" s="36" t="n">
        <v>3</v>
      </c>
      <c r="F1409" s="36" t="n">
        <v>1</v>
      </c>
      <c r="G1409" s="36" t="n">
        <v>9</v>
      </c>
      <c r="H1409" s="36" t="n">
        <v>16</v>
      </c>
    </row>
    <row r="1410" customFormat="false" ht="15" hidden="false" customHeight="true" outlineLevel="0" collapsed="false">
      <c r="A1410" s="36" t="s">
        <v>224</v>
      </c>
      <c r="B1410" s="37" t="s">
        <v>202</v>
      </c>
      <c r="C1410" s="37" t="s">
        <v>225</v>
      </c>
      <c r="D1410" s="36" t="n">
        <v>2023</v>
      </c>
      <c r="E1410" s="36" t="n">
        <v>3</v>
      </c>
      <c r="F1410" s="36" t="n">
        <v>1</v>
      </c>
      <c r="G1410" s="36" t="n">
        <v>9</v>
      </c>
      <c r="H1410" s="36" t="n">
        <v>16</v>
      </c>
    </row>
    <row r="1411" customFormat="false" ht="15" hidden="false" customHeight="true" outlineLevel="0" collapsed="false">
      <c r="A1411" s="36" t="s">
        <v>224</v>
      </c>
      <c r="B1411" s="37" t="s">
        <v>202</v>
      </c>
      <c r="C1411" s="37" t="s">
        <v>225</v>
      </c>
      <c r="D1411" s="36" t="n">
        <v>2024</v>
      </c>
      <c r="E1411" s="36" t="n">
        <v>3</v>
      </c>
      <c r="F1411" s="36" t="n">
        <v>1</v>
      </c>
      <c r="G1411" s="36" t="n">
        <v>9</v>
      </c>
      <c r="H1411" s="36" t="n">
        <v>16</v>
      </c>
    </row>
    <row r="1412" customFormat="false" ht="15" hidden="false" customHeight="true" outlineLevel="0" collapsed="false">
      <c r="A1412" s="36" t="s">
        <v>224</v>
      </c>
      <c r="B1412" s="37" t="s">
        <v>202</v>
      </c>
      <c r="C1412" s="37" t="s">
        <v>225</v>
      </c>
      <c r="D1412" s="36" t="n">
        <v>2025</v>
      </c>
      <c r="E1412" s="36" t="n">
        <v>3</v>
      </c>
      <c r="F1412" s="36" t="n">
        <v>1</v>
      </c>
      <c r="G1412" s="36" t="n">
        <v>9</v>
      </c>
      <c r="H1412" s="36" t="n">
        <v>16</v>
      </c>
    </row>
    <row r="1413" customFormat="false" ht="15" hidden="false" customHeight="true" outlineLevel="0" collapsed="false">
      <c r="A1413" s="36" t="s">
        <v>226</v>
      </c>
      <c r="B1413" s="37" t="s">
        <v>202</v>
      </c>
      <c r="C1413" s="37" t="s">
        <v>227</v>
      </c>
      <c r="D1413" s="36" t="n">
        <v>2010</v>
      </c>
      <c r="E1413" s="36" t="n">
        <v>9</v>
      </c>
      <c r="F1413" s="36" t="n">
        <v>4</v>
      </c>
      <c r="G1413" s="36" t="n">
        <v>10</v>
      </c>
      <c r="H1413" s="36" t="n">
        <v>24</v>
      </c>
    </row>
    <row r="1414" customFormat="false" ht="15" hidden="false" customHeight="true" outlineLevel="0" collapsed="false">
      <c r="A1414" s="36" t="s">
        <v>226</v>
      </c>
      <c r="B1414" s="37" t="s">
        <v>202</v>
      </c>
      <c r="C1414" s="37" t="s">
        <v>227</v>
      </c>
      <c r="D1414" s="36" t="n">
        <v>2011</v>
      </c>
      <c r="E1414" s="36" t="n">
        <v>9</v>
      </c>
      <c r="F1414" s="36" t="n">
        <v>3</v>
      </c>
      <c r="G1414" s="36" t="n">
        <v>10</v>
      </c>
      <c r="H1414" s="36" t="n">
        <v>24</v>
      </c>
    </row>
    <row r="1415" customFormat="false" ht="15" hidden="false" customHeight="true" outlineLevel="0" collapsed="false">
      <c r="A1415" s="36" t="s">
        <v>226</v>
      </c>
      <c r="B1415" s="37" t="s">
        <v>202</v>
      </c>
      <c r="C1415" s="37" t="s">
        <v>227</v>
      </c>
      <c r="D1415" s="36" t="n">
        <v>2012</v>
      </c>
      <c r="E1415" s="36" t="n">
        <v>9</v>
      </c>
      <c r="F1415" s="36" t="n">
        <v>3</v>
      </c>
      <c r="G1415" s="36" t="n">
        <v>12</v>
      </c>
      <c r="H1415" s="36" t="n">
        <v>27</v>
      </c>
    </row>
    <row r="1416" customFormat="false" ht="15" hidden="false" customHeight="true" outlineLevel="0" collapsed="false">
      <c r="A1416" s="36" t="s">
        <v>226</v>
      </c>
      <c r="B1416" s="37" t="s">
        <v>202</v>
      </c>
      <c r="C1416" s="37" t="s">
        <v>227</v>
      </c>
      <c r="D1416" s="36" t="n">
        <v>2013</v>
      </c>
      <c r="E1416" s="36" t="n">
        <v>8</v>
      </c>
      <c r="F1416" s="36" t="n">
        <v>3</v>
      </c>
      <c r="G1416" s="36" t="n">
        <v>12</v>
      </c>
      <c r="H1416" s="36" t="n">
        <v>28</v>
      </c>
    </row>
    <row r="1417" customFormat="false" ht="15" hidden="false" customHeight="true" outlineLevel="0" collapsed="false">
      <c r="A1417" s="36" t="s">
        <v>226</v>
      </c>
      <c r="B1417" s="37" t="s">
        <v>202</v>
      </c>
      <c r="C1417" s="37" t="s">
        <v>227</v>
      </c>
      <c r="D1417" s="36" t="n">
        <v>2014</v>
      </c>
      <c r="E1417" s="36" t="n">
        <v>8</v>
      </c>
      <c r="F1417" s="36" t="n">
        <v>3</v>
      </c>
      <c r="G1417" s="36" t="n">
        <v>11</v>
      </c>
      <c r="H1417" s="36" t="n">
        <v>29</v>
      </c>
    </row>
    <row r="1418" customFormat="false" ht="15" hidden="false" customHeight="true" outlineLevel="0" collapsed="false">
      <c r="A1418" s="36" t="s">
        <v>226</v>
      </c>
      <c r="B1418" s="37" t="s">
        <v>202</v>
      </c>
      <c r="C1418" s="37" t="s">
        <v>227</v>
      </c>
      <c r="D1418" s="36" t="n">
        <v>2015</v>
      </c>
      <c r="E1418" s="36" t="n">
        <v>9</v>
      </c>
      <c r="F1418" s="36" t="n">
        <v>3</v>
      </c>
      <c r="G1418" s="36" t="n">
        <v>11</v>
      </c>
      <c r="H1418" s="36" t="n">
        <v>29</v>
      </c>
    </row>
    <row r="1419" customFormat="false" ht="15" hidden="false" customHeight="true" outlineLevel="0" collapsed="false">
      <c r="A1419" s="36" t="s">
        <v>226</v>
      </c>
      <c r="B1419" s="37" t="s">
        <v>202</v>
      </c>
      <c r="C1419" s="37" t="s">
        <v>227</v>
      </c>
      <c r="D1419" s="36" t="n">
        <v>2016</v>
      </c>
      <c r="E1419" s="36" t="n">
        <v>9</v>
      </c>
      <c r="F1419" s="36" t="n">
        <v>3</v>
      </c>
      <c r="G1419" s="36" t="n">
        <v>12</v>
      </c>
      <c r="H1419" s="36" t="n">
        <v>32</v>
      </c>
    </row>
    <row r="1420" customFormat="false" ht="15" hidden="false" customHeight="true" outlineLevel="0" collapsed="false">
      <c r="A1420" s="36" t="s">
        <v>226</v>
      </c>
      <c r="B1420" s="37" t="s">
        <v>202</v>
      </c>
      <c r="C1420" s="37" t="s">
        <v>227</v>
      </c>
      <c r="D1420" s="36" t="n">
        <v>2017</v>
      </c>
      <c r="E1420" s="36" t="n">
        <v>11</v>
      </c>
      <c r="F1420" s="36" t="n">
        <v>3</v>
      </c>
      <c r="G1420" s="36" t="n">
        <v>13</v>
      </c>
      <c r="H1420" s="36" t="n">
        <v>35</v>
      </c>
    </row>
    <row r="1421" customFormat="false" ht="15" hidden="false" customHeight="true" outlineLevel="0" collapsed="false">
      <c r="A1421" s="36" t="s">
        <v>226</v>
      </c>
      <c r="B1421" s="37" t="s">
        <v>202</v>
      </c>
      <c r="C1421" s="37" t="s">
        <v>227</v>
      </c>
      <c r="D1421" s="36" t="n">
        <v>2018</v>
      </c>
      <c r="E1421" s="36" t="n">
        <v>10</v>
      </c>
      <c r="F1421" s="36" t="n">
        <v>3</v>
      </c>
      <c r="G1421" s="36" t="n">
        <v>12</v>
      </c>
      <c r="H1421" s="36" t="n">
        <v>33</v>
      </c>
    </row>
    <row r="1422" customFormat="false" ht="15" hidden="false" customHeight="true" outlineLevel="0" collapsed="false">
      <c r="A1422" s="36" t="s">
        <v>226</v>
      </c>
      <c r="B1422" s="37" t="s">
        <v>202</v>
      </c>
      <c r="C1422" s="37" t="s">
        <v>227</v>
      </c>
      <c r="D1422" s="36" t="n">
        <v>2019</v>
      </c>
      <c r="E1422" s="36" t="n">
        <v>11</v>
      </c>
      <c r="F1422" s="36" t="n">
        <v>3</v>
      </c>
      <c r="G1422" s="36" t="n">
        <v>13</v>
      </c>
      <c r="H1422" s="36" t="n">
        <v>34</v>
      </c>
    </row>
    <row r="1423" customFormat="false" ht="15" hidden="false" customHeight="true" outlineLevel="0" collapsed="false">
      <c r="A1423" s="36" t="s">
        <v>226</v>
      </c>
      <c r="B1423" s="37" t="s">
        <v>202</v>
      </c>
      <c r="C1423" s="37" t="s">
        <v>227</v>
      </c>
      <c r="D1423" s="36" t="n">
        <v>2020</v>
      </c>
      <c r="E1423" s="36" t="n">
        <v>11</v>
      </c>
      <c r="F1423" s="36" t="n">
        <v>3</v>
      </c>
      <c r="G1423" s="36" t="n">
        <v>14</v>
      </c>
      <c r="H1423" s="36" t="n">
        <v>36</v>
      </c>
    </row>
    <row r="1424" customFormat="false" ht="15" hidden="false" customHeight="true" outlineLevel="0" collapsed="false">
      <c r="A1424" s="36" t="s">
        <v>226</v>
      </c>
      <c r="B1424" s="37" t="s">
        <v>202</v>
      </c>
      <c r="C1424" s="37" t="s">
        <v>227</v>
      </c>
      <c r="D1424" s="36" t="n">
        <v>2021</v>
      </c>
      <c r="E1424" s="36" t="n">
        <v>12</v>
      </c>
      <c r="F1424" s="36" t="n">
        <v>3</v>
      </c>
      <c r="G1424" s="36" t="n">
        <v>16</v>
      </c>
      <c r="H1424" s="36" t="n">
        <v>39</v>
      </c>
    </row>
    <row r="1425" customFormat="false" ht="15" hidden="false" customHeight="true" outlineLevel="0" collapsed="false">
      <c r="A1425" s="36" t="s">
        <v>226</v>
      </c>
      <c r="B1425" s="37" t="s">
        <v>202</v>
      </c>
      <c r="C1425" s="37" t="s">
        <v>227</v>
      </c>
      <c r="D1425" s="36" t="n">
        <v>2022</v>
      </c>
      <c r="E1425" s="36" t="n">
        <v>12</v>
      </c>
      <c r="F1425" s="36" t="n">
        <v>3</v>
      </c>
      <c r="G1425" s="36" t="n">
        <v>18</v>
      </c>
      <c r="H1425" s="36" t="n">
        <v>42</v>
      </c>
    </row>
    <row r="1426" customFormat="false" ht="15" hidden="false" customHeight="true" outlineLevel="0" collapsed="false">
      <c r="A1426" s="36" t="s">
        <v>226</v>
      </c>
      <c r="B1426" s="37" t="s">
        <v>202</v>
      </c>
      <c r="C1426" s="37" t="s">
        <v>227</v>
      </c>
      <c r="D1426" s="36" t="n">
        <v>2023</v>
      </c>
      <c r="E1426" s="36" t="n">
        <v>12</v>
      </c>
      <c r="F1426" s="36" t="n">
        <v>2</v>
      </c>
      <c r="G1426" s="36" t="n">
        <v>18</v>
      </c>
      <c r="H1426" s="36" t="n">
        <v>42</v>
      </c>
    </row>
    <row r="1427" customFormat="false" ht="15" hidden="false" customHeight="true" outlineLevel="0" collapsed="false">
      <c r="A1427" s="36" t="s">
        <v>226</v>
      </c>
      <c r="B1427" s="37" t="s">
        <v>202</v>
      </c>
      <c r="C1427" s="37" t="s">
        <v>227</v>
      </c>
      <c r="D1427" s="36" t="n">
        <v>2024</v>
      </c>
      <c r="E1427" s="36" t="n">
        <v>13</v>
      </c>
      <c r="F1427" s="36" t="n">
        <v>2</v>
      </c>
      <c r="G1427" s="36" t="n">
        <v>20</v>
      </c>
      <c r="H1427" s="36" t="n">
        <v>44</v>
      </c>
    </row>
    <row r="1428" customFormat="false" ht="15" hidden="false" customHeight="true" outlineLevel="0" collapsed="false">
      <c r="A1428" s="36" t="s">
        <v>226</v>
      </c>
      <c r="B1428" s="37" t="s">
        <v>202</v>
      </c>
      <c r="C1428" s="37" t="s">
        <v>227</v>
      </c>
      <c r="D1428" s="36" t="n">
        <v>2025</v>
      </c>
      <c r="E1428" s="36" t="n">
        <v>13</v>
      </c>
      <c r="F1428" s="36" t="n">
        <v>2</v>
      </c>
      <c r="G1428" s="36" t="n">
        <v>19</v>
      </c>
      <c r="H1428" s="36" t="n">
        <v>44</v>
      </c>
    </row>
    <row r="1429" customFormat="false" ht="15" hidden="false" customHeight="true" outlineLevel="0" collapsed="false">
      <c r="A1429" s="36" t="s">
        <v>228</v>
      </c>
      <c r="B1429" s="37" t="s">
        <v>202</v>
      </c>
      <c r="C1429" s="37" t="s">
        <v>229</v>
      </c>
      <c r="D1429" s="36" t="n">
        <v>2010</v>
      </c>
      <c r="E1429" s="36" t="n">
        <v>2</v>
      </c>
      <c r="F1429" s="36" t="n">
        <v>1</v>
      </c>
      <c r="G1429" s="36" t="n">
        <v>3</v>
      </c>
      <c r="H1429" s="36" t="n">
        <v>6</v>
      </c>
    </row>
    <row r="1430" customFormat="false" ht="15" hidden="false" customHeight="true" outlineLevel="0" collapsed="false">
      <c r="A1430" s="36" t="s">
        <v>228</v>
      </c>
      <c r="B1430" s="37" t="s">
        <v>202</v>
      </c>
      <c r="C1430" s="37" t="s">
        <v>229</v>
      </c>
      <c r="D1430" s="36" t="n">
        <v>2011</v>
      </c>
      <c r="E1430" s="36" t="n">
        <v>2</v>
      </c>
      <c r="F1430" s="36" t="n">
        <v>1</v>
      </c>
      <c r="G1430" s="36" t="n">
        <v>3</v>
      </c>
      <c r="H1430" s="36" t="n">
        <v>7</v>
      </c>
    </row>
    <row r="1431" customFormat="false" ht="15" hidden="false" customHeight="true" outlineLevel="0" collapsed="false">
      <c r="A1431" s="36" t="s">
        <v>228</v>
      </c>
      <c r="B1431" s="37" t="s">
        <v>202</v>
      </c>
      <c r="C1431" s="37" t="s">
        <v>229</v>
      </c>
      <c r="D1431" s="36" t="n">
        <v>2012</v>
      </c>
      <c r="E1431" s="36" t="n">
        <v>2</v>
      </c>
      <c r="F1431" s="36" t="n">
        <v>1</v>
      </c>
      <c r="G1431" s="36" t="n">
        <v>3</v>
      </c>
      <c r="H1431" s="36" t="n">
        <v>8</v>
      </c>
    </row>
    <row r="1432" customFormat="false" ht="15" hidden="false" customHeight="true" outlineLevel="0" collapsed="false">
      <c r="A1432" s="36" t="s">
        <v>228</v>
      </c>
      <c r="B1432" s="37" t="s">
        <v>202</v>
      </c>
      <c r="C1432" s="37" t="s">
        <v>229</v>
      </c>
      <c r="D1432" s="36" t="n">
        <v>2013</v>
      </c>
      <c r="E1432" s="36" t="n">
        <v>3</v>
      </c>
      <c r="F1432" s="36" t="n">
        <v>1</v>
      </c>
      <c r="G1432" s="36" t="n">
        <v>4</v>
      </c>
      <c r="H1432" s="36" t="n">
        <v>9</v>
      </c>
    </row>
    <row r="1433" customFormat="false" ht="15" hidden="false" customHeight="true" outlineLevel="0" collapsed="false">
      <c r="A1433" s="36" t="s">
        <v>228</v>
      </c>
      <c r="B1433" s="37" t="s">
        <v>202</v>
      </c>
      <c r="C1433" s="37" t="s">
        <v>229</v>
      </c>
      <c r="D1433" s="36" t="n">
        <v>2014</v>
      </c>
      <c r="E1433" s="36" t="n">
        <v>3</v>
      </c>
      <c r="F1433" s="36" t="n">
        <v>1</v>
      </c>
      <c r="G1433" s="36" t="n">
        <v>4</v>
      </c>
      <c r="H1433" s="36" t="n">
        <v>10</v>
      </c>
    </row>
    <row r="1434" customFormat="false" ht="15" hidden="false" customHeight="true" outlineLevel="0" collapsed="false">
      <c r="A1434" s="36" t="s">
        <v>228</v>
      </c>
      <c r="B1434" s="37" t="s">
        <v>202</v>
      </c>
      <c r="C1434" s="37" t="s">
        <v>229</v>
      </c>
      <c r="D1434" s="36" t="n">
        <v>2015</v>
      </c>
      <c r="E1434" s="36" t="n">
        <v>4</v>
      </c>
      <c r="F1434" s="36" t="n">
        <v>1</v>
      </c>
      <c r="G1434" s="36" t="n">
        <v>5</v>
      </c>
      <c r="H1434" s="36" t="n">
        <v>10</v>
      </c>
    </row>
    <row r="1435" customFormat="false" ht="15" hidden="false" customHeight="true" outlineLevel="0" collapsed="false">
      <c r="A1435" s="36" t="s">
        <v>228</v>
      </c>
      <c r="B1435" s="37" t="s">
        <v>202</v>
      </c>
      <c r="C1435" s="37" t="s">
        <v>229</v>
      </c>
      <c r="D1435" s="36" t="n">
        <v>2016</v>
      </c>
      <c r="E1435" s="36" t="n">
        <v>4</v>
      </c>
      <c r="F1435" s="36" t="n">
        <v>1</v>
      </c>
      <c r="G1435" s="36" t="n">
        <v>6</v>
      </c>
      <c r="H1435" s="36" t="n">
        <v>11</v>
      </c>
    </row>
    <row r="1436" customFormat="false" ht="15" hidden="false" customHeight="true" outlineLevel="0" collapsed="false">
      <c r="A1436" s="36" t="s">
        <v>228</v>
      </c>
      <c r="B1436" s="37" t="s">
        <v>202</v>
      </c>
      <c r="C1436" s="37" t="s">
        <v>229</v>
      </c>
      <c r="D1436" s="36" t="n">
        <v>2017</v>
      </c>
      <c r="E1436" s="36" t="n">
        <v>4</v>
      </c>
      <c r="F1436" s="36" t="n">
        <v>1</v>
      </c>
      <c r="G1436" s="36" t="n">
        <v>6</v>
      </c>
      <c r="H1436" s="36" t="n">
        <v>12</v>
      </c>
    </row>
    <row r="1437" customFormat="false" ht="15" hidden="false" customHeight="true" outlineLevel="0" collapsed="false">
      <c r="A1437" s="36" t="s">
        <v>228</v>
      </c>
      <c r="B1437" s="37" t="s">
        <v>202</v>
      </c>
      <c r="C1437" s="37" t="s">
        <v>229</v>
      </c>
      <c r="D1437" s="36" t="n">
        <v>2018</v>
      </c>
      <c r="E1437" s="36" t="n">
        <v>4</v>
      </c>
      <c r="F1437" s="36" t="n">
        <v>1</v>
      </c>
      <c r="G1437" s="36" t="n">
        <v>7</v>
      </c>
      <c r="H1437" s="36" t="n">
        <v>14</v>
      </c>
    </row>
    <row r="1438" customFormat="false" ht="15" hidden="false" customHeight="true" outlineLevel="0" collapsed="false">
      <c r="A1438" s="36" t="s">
        <v>228</v>
      </c>
      <c r="B1438" s="37" t="s">
        <v>202</v>
      </c>
      <c r="C1438" s="37" t="s">
        <v>229</v>
      </c>
      <c r="D1438" s="36" t="n">
        <v>2019</v>
      </c>
      <c r="E1438" s="36" t="n">
        <v>7</v>
      </c>
      <c r="F1438" s="36" t="n">
        <v>1</v>
      </c>
      <c r="G1438" s="36" t="n">
        <v>9</v>
      </c>
      <c r="H1438" s="36" t="n">
        <v>17</v>
      </c>
    </row>
    <row r="1439" customFormat="false" ht="15" hidden="false" customHeight="true" outlineLevel="0" collapsed="false">
      <c r="A1439" s="36" t="s">
        <v>228</v>
      </c>
      <c r="B1439" s="37" t="s">
        <v>202</v>
      </c>
      <c r="C1439" s="37" t="s">
        <v>229</v>
      </c>
      <c r="D1439" s="36" t="n">
        <v>2020</v>
      </c>
      <c r="E1439" s="36" t="n">
        <v>7</v>
      </c>
      <c r="F1439" s="36" t="n">
        <v>1</v>
      </c>
      <c r="G1439" s="36" t="n">
        <v>9</v>
      </c>
      <c r="H1439" s="36" t="n">
        <v>17</v>
      </c>
    </row>
    <row r="1440" customFormat="false" ht="15" hidden="false" customHeight="true" outlineLevel="0" collapsed="false">
      <c r="A1440" s="36" t="s">
        <v>228</v>
      </c>
      <c r="B1440" s="37" t="s">
        <v>202</v>
      </c>
      <c r="C1440" s="37" t="s">
        <v>229</v>
      </c>
      <c r="D1440" s="36" t="n">
        <v>2021</v>
      </c>
      <c r="E1440" s="36" t="n">
        <v>8</v>
      </c>
      <c r="F1440" s="36" t="n">
        <v>1</v>
      </c>
      <c r="G1440" s="36" t="n">
        <v>10</v>
      </c>
      <c r="H1440" s="36" t="n">
        <v>18</v>
      </c>
    </row>
    <row r="1441" customFormat="false" ht="15" hidden="false" customHeight="true" outlineLevel="0" collapsed="false">
      <c r="A1441" s="36" t="s">
        <v>228</v>
      </c>
      <c r="B1441" s="37" t="s">
        <v>202</v>
      </c>
      <c r="C1441" s="37" t="s">
        <v>229</v>
      </c>
      <c r="D1441" s="36" t="n">
        <v>2022</v>
      </c>
      <c r="E1441" s="36" t="n">
        <v>8</v>
      </c>
      <c r="F1441" s="36" t="n">
        <v>1</v>
      </c>
      <c r="G1441" s="36" t="n">
        <v>10</v>
      </c>
      <c r="H1441" s="36" t="n">
        <v>18</v>
      </c>
    </row>
    <row r="1442" customFormat="false" ht="15" hidden="false" customHeight="true" outlineLevel="0" collapsed="false">
      <c r="A1442" s="36" t="s">
        <v>228</v>
      </c>
      <c r="B1442" s="37" t="s">
        <v>202</v>
      </c>
      <c r="C1442" s="37" t="s">
        <v>229</v>
      </c>
      <c r="D1442" s="36" t="n">
        <v>2023</v>
      </c>
      <c r="E1442" s="36" t="n">
        <v>8</v>
      </c>
      <c r="F1442" s="36" t="n">
        <v>1</v>
      </c>
      <c r="G1442" s="36" t="n">
        <v>10</v>
      </c>
      <c r="H1442" s="36" t="n">
        <v>18</v>
      </c>
    </row>
    <row r="1443" customFormat="false" ht="15" hidden="false" customHeight="true" outlineLevel="0" collapsed="false">
      <c r="A1443" s="36" t="s">
        <v>228</v>
      </c>
      <c r="B1443" s="37" t="s">
        <v>202</v>
      </c>
      <c r="C1443" s="37" t="s">
        <v>229</v>
      </c>
      <c r="D1443" s="36" t="n">
        <v>2024</v>
      </c>
      <c r="E1443" s="36" t="n">
        <v>8</v>
      </c>
      <c r="F1443" s="36" t="n">
        <v>1</v>
      </c>
      <c r="G1443" s="36" t="n">
        <v>10</v>
      </c>
      <c r="H1443" s="36" t="n">
        <v>18</v>
      </c>
    </row>
    <row r="1444" customFormat="false" ht="15" hidden="false" customHeight="true" outlineLevel="0" collapsed="false">
      <c r="A1444" s="36" t="s">
        <v>228</v>
      </c>
      <c r="B1444" s="37" t="s">
        <v>202</v>
      </c>
      <c r="C1444" s="37" t="s">
        <v>229</v>
      </c>
      <c r="D1444" s="36" t="n">
        <v>2025</v>
      </c>
      <c r="E1444" s="36" t="n">
        <v>7</v>
      </c>
      <c r="F1444" s="36" t="n">
        <v>1</v>
      </c>
      <c r="G1444" s="36" t="n">
        <v>9</v>
      </c>
      <c r="H1444" s="36" t="n">
        <v>15</v>
      </c>
    </row>
    <row r="1445" customFormat="false" ht="15" hidden="false" customHeight="true" outlineLevel="0" collapsed="false">
      <c r="A1445" s="36" t="s">
        <v>230</v>
      </c>
      <c r="B1445" s="37" t="s">
        <v>202</v>
      </c>
      <c r="C1445" s="37" t="s">
        <v>231</v>
      </c>
      <c r="D1445" s="36" t="n">
        <v>2010</v>
      </c>
      <c r="E1445" s="36" t="n">
        <v>4</v>
      </c>
      <c r="F1445" s="36" t="n">
        <v>3</v>
      </c>
      <c r="G1445" s="36" t="n">
        <v>7</v>
      </c>
      <c r="H1445" s="36" t="n">
        <v>19</v>
      </c>
    </row>
    <row r="1446" customFormat="false" ht="15" hidden="false" customHeight="true" outlineLevel="0" collapsed="false">
      <c r="A1446" s="36" t="s">
        <v>230</v>
      </c>
      <c r="B1446" s="37" t="s">
        <v>202</v>
      </c>
      <c r="C1446" s="37" t="s">
        <v>231</v>
      </c>
      <c r="D1446" s="36" t="n">
        <v>2011</v>
      </c>
      <c r="E1446" s="36" t="n">
        <v>4</v>
      </c>
      <c r="F1446" s="36" t="n">
        <v>3</v>
      </c>
      <c r="G1446" s="36" t="n">
        <v>8</v>
      </c>
      <c r="H1446" s="36" t="n">
        <v>23</v>
      </c>
    </row>
    <row r="1447" customFormat="false" ht="15" hidden="false" customHeight="true" outlineLevel="0" collapsed="false">
      <c r="A1447" s="36" t="s">
        <v>230</v>
      </c>
      <c r="B1447" s="37" t="s">
        <v>202</v>
      </c>
      <c r="C1447" s="37" t="s">
        <v>231</v>
      </c>
      <c r="D1447" s="36" t="n">
        <v>2012</v>
      </c>
      <c r="E1447" s="36" t="n">
        <v>4</v>
      </c>
      <c r="F1447" s="36" t="n">
        <v>3</v>
      </c>
      <c r="G1447" s="36" t="n">
        <v>8</v>
      </c>
      <c r="H1447" s="36" t="n">
        <v>25</v>
      </c>
    </row>
    <row r="1448" customFormat="false" ht="15" hidden="false" customHeight="true" outlineLevel="0" collapsed="false">
      <c r="A1448" s="36" t="s">
        <v>230</v>
      </c>
      <c r="B1448" s="37" t="s">
        <v>202</v>
      </c>
      <c r="C1448" s="37" t="s">
        <v>231</v>
      </c>
      <c r="D1448" s="36" t="n">
        <v>2013</v>
      </c>
      <c r="E1448" s="36" t="n">
        <v>4</v>
      </c>
      <c r="F1448" s="36" t="n">
        <v>3</v>
      </c>
      <c r="G1448" s="36" t="n">
        <v>8</v>
      </c>
      <c r="H1448" s="36" t="n">
        <v>28</v>
      </c>
    </row>
    <row r="1449" customFormat="false" ht="15" hidden="false" customHeight="true" outlineLevel="0" collapsed="false">
      <c r="A1449" s="36" t="s">
        <v>230</v>
      </c>
      <c r="B1449" s="37" t="s">
        <v>202</v>
      </c>
      <c r="C1449" s="37" t="s">
        <v>231</v>
      </c>
      <c r="D1449" s="36" t="n">
        <v>2014</v>
      </c>
      <c r="E1449" s="36" t="n">
        <v>5</v>
      </c>
      <c r="F1449" s="36" t="n">
        <v>3</v>
      </c>
      <c r="G1449" s="36" t="n">
        <v>7</v>
      </c>
      <c r="H1449" s="36" t="n">
        <v>29</v>
      </c>
    </row>
    <row r="1450" customFormat="false" ht="15" hidden="false" customHeight="true" outlineLevel="0" collapsed="false">
      <c r="A1450" s="36" t="s">
        <v>230</v>
      </c>
      <c r="B1450" s="37" t="s">
        <v>202</v>
      </c>
      <c r="C1450" s="37" t="s">
        <v>231</v>
      </c>
      <c r="D1450" s="36" t="n">
        <v>2015</v>
      </c>
      <c r="E1450" s="36" t="n">
        <v>3</v>
      </c>
      <c r="F1450" s="36" t="n">
        <v>3</v>
      </c>
      <c r="G1450" s="36" t="n">
        <v>5</v>
      </c>
      <c r="H1450" s="36" t="n">
        <v>28</v>
      </c>
    </row>
    <row r="1451" customFormat="false" ht="15" hidden="false" customHeight="true" outlineLevel="0" collapsed="false">
      <c r="A1451" s="36" t="s">
        <v>230</v>
      </c>
      <c r="B1451" s="37" t="s">
        <v>202</v>
      </c>
      <c r="C1451" s="37" t="s">
        <v>231</v>
      </c>
      <c r="D1451" s="36" t="n">
        <v>2016</v>
      </c>
      <c r="E1451" s="36" t="n">
        <v>3</v>
      </c>
      <c r="F1451" s="36" t="n">
        <v>3</v>
      </c>
      <c r="G1451" s="36" t="n">
        <v>4</v>
      </c>
      <c r="H1451" s="36" t="n">
        <v>28</v>
      </c>
    </row>
    <row r="1452" customFormat="false" ht="15" hidden="false" customHeight="true" outlineLevel="0" collapsed="false">
      <c r="A1452" s="36" t="s">
        <v>230</v>
      </c>
      <c r="B1452" s="37" t="s">
        <v>202</v>
      </c>
      <c r="C1452" s="37" t="s">
        <v>231</v>
      </c>
      <c r="D1452" s="36" t="n">
        <v>2017</v>
      </c>
      <c r="E1452" s="36" t="n">
        <v>3</v>
      </c>
      <c r="F1452" s="36" t="n">
        <v>3</v>
      </c>
      <c r="G1452" s="36" t="n">
        <v>3</v>
      </c>
      <c r="H1452" s="36" t="n">
        <v>27</v>
      </c>
    </row>
    <row r="1453" customFormat="false" ht="15" hidden="false" customHeight="true" outlineLevel="0" collapsed="false">
      <c r="A1453" s="36" t="s">
        <v>230</v>
      </c>
      <c r="B1453" s="37" t="s">
        <v>202</v>
      </c>
      <c r="C1453" s="37" t="s">
        <v>231</v>
      </c>
      <c r="D1453" s="36" t="n">
        <v>2018</v>
      </c>
      <c r="E1453" s="36" t="n">
        <v>4</v>
      </c>
      <c r="F1453" s="36" t="n">
        <v>3</v>
      </c>
      <c r="G1453" s="36" t="n">
        <v>5</v>
      </c>
      <c r="H1453" s="36" t="n">
        <v>29</v>
      </c>
    </row>
    <row r="1454" customFormat="false" ht="15" hidden="false" customHeight="true" outlineLevel="0" collapsed="false">
      <c r="A1454" s="36" t="s">
        <v>230</v>
      </c>
      <c r="B1454" s="37" t="s">
        <v>202</v>
      </c>
      <c r="C1454" s="37" t="s">
        <v>231</v>
      </c>
      <c r="D1454" s="36" t="n">
        <v>2019</v>
      </c>
      <c r="E1454" s="36" t="n">
        <v>6</v>
      </c>
      <c r="F1454" s="36" t="n">
        <v>3</v>
      </c>
      <c r="G1454" s="36" t="n">
        <v>5</v>
      </c>
      <c r="H1454" s="36" t="n">
        <v>30</v>
      </c>
    </row>
    <row r="1455" customFormat="false" ht="15" hidden="false" customHeight="true" outlineLevel="0" collapsed="false">
      <c r="A1455" s="36" t="s">
        <v>230</v>
      </c>
      <c r="B1455" s="37" t="s">
        <v>202</v>
      </c>
      <c r="C1455" s="37" t="s">
        <v>231</v>
      </c>
      <c r="D1455" s="36" t="n">
        <v>2020</v>
      </c>
      <c r="E1455" s="36" t="n">
        <v>5</v>
      </c>
      <c r="F1455" s="36" t="n">
        <v>3</v>
      </c>
      <c r="G1455" s="36" t="n">
        <v>4</v>
      </c>
      <c r="H1455" s="36" t="n">
        <v>30</v>
      </c>
    </row>
    <row r="1456" customFormat="false" ht="15" hidden="false" customHeight="true" outlineLevel="0" collapsed="false">
      <c r="A1456" s="36" t="s">
        <v>230</v>
      </c>
      <c r="B1456" s="37" t="s">
        <v>202</v>
      </c>
      <c r="C1456" s="37" t="s">
        <v>231</v>
      </c>
      <c r="D1456" s="36" t="n">
        <v>2021</v>
      </c>
      <c r="E1456" s="36" t="n">
        <v>5</v>
      </c>
      <c r="F1456" s="36" t="n">
        <v>3</v>
      </c>
      <c r="G1456" s="36" t="n">
        <v>4</v>
      </c>
      <c r="H1456" s="36" t="n">
        <v>31</v>
      </c>
    </row>
    <row r="1457" customFormat="false" ht="15" hidden="false" customHeight="true" outlineLevel="0" collapsed="false">
      <c r="A1457" s="36" t="s">
        <v>230</v>
      </c>
      <c r="B1457" s="37" t="s">
        <v>202</v>
      </c>
      <c r="C1457" s="37" t="s">
        <v>231</v>
      </c>
      <c r="D1457" s="36" t="n">
        <v>2022</v>
      </c>
      <c r="E1457" s="36" t="n">
        <v>5</v>
      </c>
      <c r="F1457" s="36" t="n">
        <v>3</v>
      </c>
      <c r="G1457" s="36" t="n">
        <v>6</v>
      </c>
      <c r="H1457" s="36" t="n">
        <v>37</v>
      </c>
    </row>
    <row r="1458" customFormat="false" ht="15" hidden="false" customHeight="true" outlineLevel="0" collapsed="false">
      <c r="A1458" s="36" t="s">
        <v>230</v>
      </c>
      <c r="B1458" s="37" t="s">
        <v>202</v>
      </c>
      <c r="C1458" s="37" t="s">
        <v>231</v>
      </c>
      <c r="D1458" s="36" t="n">
        <v>2023</v>
      </c>
      <c r="E1458" s="36" t="n">
        <v>5</v>
      </c>
      <c r="F1458" s="36" t="n">
        <v>3</v>
      </c>
      <c r="G1458" s="36" t="n">
        <v>9</v>
      </c>
      <c r="H1458" s="36" t="n">
        <v>39</v>
      </c>
    </row>
    <row r="1459" customFormat="false" ht="15" hidden="false" customHeight="true" outlineLevel="0" collapsed="false">
      <c r="A1459" s="36" t="s">
        <v>230</v>
      </c>
      <c r="B1459" s="37" t="s">
        <v>202</v>
      </c>
      <c r="C1459" s="37" t="s">
        <v>231</v>
      </c>
      <c r="D1459" s="36" t="n">
        <v>2024</v>
      </c>
      <c r="E1459" s="36" t="n">
        <v>5</v>
      </c>
      <c r="F1459" s="36" t="n">
        <v>3</v>
      </c>
      <c r="G1459" s="36" t="n">
        <v>10</v>
      </c>
      <c r="H1459" s="36" t="n">
        <v>41</v>
      </c>
    </row>
    <row r="1460" customFormat="false" ht="15" hidden="false" customHeight="true" outlineLevel="0" collapsed="false">
      <c r="A1460" s="36" t="s">
        <v>230</v>
      </c>
      <c r="B1460" s="37" t="s">
        <v>202</v>
      </c>
      <c r="C1460" s="37" t="s">
        <v>231</v>
      </c>
      <c r="D1460" s="36" t="n">
        <v>2025</v>
      </c>
      <c r="E1460" s="36" t="n">
        <v>5</v>
      </c>
      <c r="F1460" s="36" t="n">
        <v>3</v>
      </c>
      <c r="G1460" s="36" t="n">
        <v>10</v>
      </c>
      <c r="H1460" s="36" t="n">
        <v>41</v>
      </c>
    </row>
    <row r="1461" customFormat="false" ht="15" hidden="false" customHeight="true" outlineLevel="0" collapsed="false">
      <c r="A1461" s="36" t="s">
        <v>232</v>
      </c>
      <c r="B1461" s="37" t="s">
        <v>202</v>
      </c>
      <c r="C1461" s="37" t="s">
        <v>233</v>
      </c>
      <c r="D1461" s="36" t="n">
        <v>2010</v>
      </c>
      <c r="E1461" s="36" t="n">
        <v>5</v>
      </c>
      <c r="F1461" s="36" t="n">
        <v>1</v>
      </c>
      <c r="G1461" s="36" t="n">
        <v>4</v>
      </c>
      <c r="H1461" s="36" t="n">
        <v>11</v>
      </c>
    </row>
    <row r="1462" customFormat="false" ht="15" hidden="false" customHeight="true" outlineLevel="0" collapsed="false">
      <c r="A1462" s="36" t="s">
        <v>232</v>
      </c>
      <c r="B1462" s="37" t="s">
        <v>202</v>
      </c>
      <c r="C1462" s="37" t="s">
        <v>233</v>
      </c>
      <c r="D1462" s="36" t="n">
        <v>2011</v>
      </c>
      <c r="E1462" s="36" t="n">
        <v>6</v>
      </c>
      <c r="F1462" s="36" t="n">
        <v>1</v>
      </c>
      <c r="G1462" s="36" t="n">
        <v>4</v>
      </c>
      <c r="H1462" s="36" t="n">
        <v>13</v>
      </c>
    </row>
    <row r="1463" customFormat="false" ht="15" hidden="false" customHeight="true" outlineLevel="0" collapsed="false">
      <c r="A1463" s="36" t="s">
        <v>232</v>
      </c>
      <c r="B1463" s="37" t="s">
        <v>202</v>
      </c>
      <c r="C1463" s="37" t="s">
        <v>233</v>
      </c>
      <c r="D1463" s="36" t="n">
        <v>2012</v>
      </c>
      <c r="E1463" s="36" t="n">
        <v>7</v>
      </c>
      <c r="F1463" s="36" t="n">
        <v>1</v>
      </c>
      <c r="G1463" s="36" t="n">
        <v>4</v>
      </c>
      <c r="H1463" s="36" t="n">
        <v>14</v>
      </c>
    </row>
    <row r="1464" customFormat="false" ht="15" hidden="false" customHeight="true" outlineLevel="0" collapsed="false">
      <c r="A1464" s="36" t="s">
        <v>232</v>
      </c>
      <c r="B1464" s="37" t="s">
        <v>202</v>
      </c>
      <c r="C1464" s="37" t="s">
        <v>233</v>
      </c>
      <c r="D1464" s="36" t="n">
        <v>2013</v>
      </c>
      <c r="E1464" s="36" t="n">
        <v>8</v>
      </c>
      <c r="F1464" s="36" t="n">
        <v>2</v>
      </c>
      <c r="G1464" s="36" t="n">
        <v>5</v>
      </c>
      <c r="H1464" s="36" t="n">
        <v>15</v>
      </c>
    </row>
    <row r="1465" customFormat="false" ht="15" hidden="false" customHeight="true" outlineLevel="0" collapsed="false">
      <c r="A1465" s="36" t="s">
        <v>232</v>
      </c>
      <c r="B1465" s="37" t="s">
        <v>202</v>
      </c>
      <c r="C1465" s="37" t="s">
        <v>233</v>
      </c>
      <c r="D1465" s="36" t="n">
        <v>2014</v>
      </c>
      <c r="E1465" s="36" t="n">
        <v>8</v>
      </c>
      <c r="F1465" s="36" t="n">
        <v>2</v>
      </c>
      <c r="G1465" s="36" t="n">
        <v>5</v>
      </c>
      <c r="H1465" s="36" t="n">
        <v>14</v>
      </c>
    </row>
    <row r="1466" customFormat="false" ht="15" hidden="false" customHeight="true" outlineLevel="0" collapsed="false">
      <c r="A1466" s="36" t="s">
        <v>232</v>
      </c>
      <c r="B1466" s="37" t="s">
        <v>202</v>
      </c>
      <c r="C1466" s="37" t="s">
        <v>233</v>
      </c>
      <c r="D1466" s="36" t="n">
        <v>2015</v>
      </c>
      <c r="E1466" s="36" t="n">
        <v>7</v>
      </c>
      <c r="F1466" s="36" t="n">
        <v>2</v>
      </c>
      <c r="G1466" s="36" t="n">
        <v>5</v>
      </c>
      <c r="H1466" s="36" t="n">
        <v>14</v>
      </c>
    </row>
    <row r="1467" customFormat="false" ht="15" hidden="false" customHeight="true" outlineLevel="0" collapsed="false">
      <c r="A1467" s="36" t="s">
        <v>232</v>
      </c>
      <c r="B1467" s="37" t="s">
        <v>202</v>
      </c>
      <c r="C1467" s="37" t="s">
        <v>233</v>
      </c>
      <c r="D1467" s="36" t="n">
        <v>2016</v>
      </c>
      <c r="E1467" s="36" t="n">
        <v>7</v>
      </c>
      <c r="F1467" s="36" t="n">
        <v>2</v>
      </c>
      <c r="G1467" s="36" t="n">
        <v>6</v>
      </c>
      <c r="H1467" s="36" t="n">
        <v>16</v>
      </c>
    </row>
    <row r="1468" customFormat="false" ht="15" hidden="false" customHeight="true" outlineLevel="0" collapsed="false">
      <c r="A1468" s="36" t="s">
        <v>232</v>
      </c>
      <c r="B1468" s="37" t="s">
        <v>202</v>
      </c>
      <c r="C1468" s="37" t="s">
        <v>233</v>
      </c>
      <c r="D1468" s="36" t="n">
        <v>2017</v>
      </c>
      <c r="E1468" s="36" t="n">
        <v>7</v>
      </c>
      <c r="F1468" s="36" t="n">
        <v>2</v>
      </c>
      <c r="G1468" s="36" t="n">
        <v>6</v>
      </c>
      <c r="H1468" s="36" t="n">
        <v>16</v>
      </c>
    </row>
    <row r="1469" customFormat="false" ht="15" hidden="false" customHeight="true" outlineLevel="0" collapsed="false">
      <c r="A1469" s="36" t="s">
        <v>232</v>
      </c>
      <c r="B1469" s="37" t="s">
        <v>202</v>
      </c>
      <c r="C1469" s="37" t="s">
        <v>233</v>
      </c>
      <c r="D1469" s="36" t="n">
        <v>2018</v>
      </c>
      <c r="E1469" s="36" t="n">
        <v>7</v>
      </c>
      <c r="F1469" s="36" t="n">
        <v>2</v>
      </c>
      <c r="G1469" s="36" t="n">
        <v>6</v>
      </c>
      <c r="H1469" s="36" t="n">
        <v>16</v>
      </c>
    </row>
    <row r="1470" customFormat="false" ht="15" hidden="false" customHeight="true" outlineLevel="0" collapsed="false">
      <c r="A1470" s="36" t="s">
        <v>232</v>
      </c>
      <c r="B1470" s="37" t="s">
        <v>202</v>
      </c>
      <c r="C1470" s="37" t="s">
        <v>233</v>
      </c>
      <c r="D1470" s="36" t="n">
        <v>2019</v>
      </c>
      <c r="E1470" s="36" t="n">
        <v>7</v>
      </c>
      <c r="F1470" s="36" t="n">
        <v>2</v>
      </c>
      <c r="G1470" s="36" t="n">
        <v>6</v>
      </c>
      <c r="H1470" s="36" t="n">
        <v>16</v>
      </c>
    </row>
    <row r="1471" customFormat="false" ht="15" hidden="false" customHeight="true" outlineLevel="0" collapsed="false">
      <c r="A1471" s="36" t="s">
        <v>232</v>
      </c>
      <c r="B1471" s="37" t="s">
        <v>202</v>
      </c>
      <c r="C1471" s="37" t="s">
        <v>233</v>
      </c>
      <c r="D1471" s="36" t="n">
        <v>2020</v>
      </c>
      <c r="E1471" s="36" t="n">
        <v>7</v>
      </c>
      <c r="F1471" s="36" t="n">
        <v>2</v>
      </c>
      <c r="G1471" s="36" t="n">
        <v>6</v>
      </c>
      <c r="H1471" s="36" t="n">
        <v>16</v>
      </c>
    </row>
    <row r="1472" customFormat="false" ht="15" hidden="false" customHeight="true" outlineLevel="0" collapsed="false">
      <c r="A1472" s="36" t="s">
        <v>232</v>
      </c>
      <c r="B1472" s="37" t="s">
        <v>202</v>
      </c>
      <c r="C1472" s="37" t="s">
        <v>233</v>
      </c>
      <c r="D1472" s="36" t="n">
        <v>2021</v>
      </c>
      <c r="E1472" s="36" t="n">
        <v>7</v>
      </c>
      <c r="F1472" s="36" t="n">
        <v>2</v>
      </c>
      <c r="G1472" s="36" t="n">
        <v>6</v>
      </c>
      <c r="H1472" s="36" t="n">
        <v>16</v>
      </c>
    </row>
    <row r="1473" customFormat="false" ht="15" hidden="false" customHeight="true" outlineLevel="0" collapsed="false">
      <c r="A1473" s="36" t="s">
        <v>232</v>
      </c>
      <c r="B1473" s="37" t="s">
        <v>202</v>
      </c>
      <c r="C1473" s="37" t="s">
        <v>233</v>
      </c>
      <c r="D1473" s="36" t="n">
        <v>2022</v>
      </c>
      <c r="E1473" s="36" t="n">
        <v>6</v>
      </c>
      <c r="F1473" s="36" t="n">
        <v>2</v>
      </c>
      <c r="G1473" s="36" t="n">
        <v>6</v>
      </c>
      <c r="H1473" s="36" t="n">
        <v>14</v>
      </c>
    </row>
    <row r="1474" customFormat="false" ht="15" hidden="false" customHeight="true" outlineLevel="0" collapsed="false">
      <c r="A1474" s="36" t="s">
        <v>232</v>
      </c>
      <c r="B1474" s="37" t="s">
        <v>202</v>
      </c>
      <c r="C1474" s="37" t="s">
        <v>233</v>
      </c>
      <c r="D1474" s="36" t="n">
        <v>2023</v>
      </c>
      <c r="E1474" s="36" t="n">
        <v>6</v>
      </c>
      <c r="F1474" s="36" t="n">
        <v>2</v>
      </c>
      <c r="G1474" s="36" t="n">
        <v>6</v>
      </c>
      <c r="H1474" s="36" t="n">
        <v>14</v>
      </c>
    </row>
    <row r="1475" customFormat="false" ht="15" hidden="false" customHeight="true" outlineLevel="0" collapsed="false">
      <c r="A1475" s="36" t="s">
        <v>232</v>
      </c>
      <c r="B1475" s="37" t="s">
        <v>202</v>
      </c>
      <c r="C1475" s="37" t="s">
        <v>233</v>
      </c>
      <c r="D1475" s="36" t="n">
        <v>2024</v>
      </c>
      <c r="E1475" s="36" t="n">
        <v>6</v>
      </c>
      <c r="F1475" s="36" t="n">
        <v>2</v>
      </c>
      <c r="G1475" s="36" t="n">
        <v>6</v>
      </c>
      <c r="H1475" s="36" t="n">
        <v>13</v>
      </c>
    </row>
    <row r="1476" customFormat="false" ht="15" hidden="false" customHeight="true" outlineLevel="0" collapsed="false">
      <c r="A1476" s="36" t="s">
        <v>232</v>
      </c>
      <c r="B1476" s="37" t="s">
        <v>202</v>
      </c>
      <c r="C1476" s="37" t="s">
        <v>233</v>
      </c>
      <c r="D1476" s="36" t="n">
        <v>2025</v>
      </c>
      <c r="E1476" s="36" t="n">
        <v>6</v>
      </c>
      <c r="F1476" s="36" t="n">
        <v>2</v>
      </c>
      <c r="G1476" s="36" t="n">
        <v>6</v>
      </c>
      <c r="H1476" s="36" t="n">
        <v>13</v>
      </c>
    </row>
    <row r="1477" customFormat="false" ht="15" hidden="false" customHeight="true" outlineLevel="0" collapsed="false">
      <c r="A1477" s="36" t="s">
        <v>234</v>
      </c>
      <c r="B1477" s="37" t="s">
        <v>202</v>
      </c>
      <c r="C1477" s="37" t="s">
        <v>235</v>
      </c>
      <c r="D1477" s="36" t="n">
        <v>2010</v>
      </c>
      <c r="E1477" s="36" t="n">
        <v>1</v>
      </c>
      <c r="F1477" s="36" t="n">
        <v>0</v>
      </c>
      <c r="G1477" s="36" t="n">
        <v>1</v>
      </c>
      <c r="H1477" s="36" t="n">
        <v>7</v>
      </c>
    </row>
    <row r="1478" customFormat="false" ht="15" hidden="false" customHeight="true" outlineLevel="0" collapsed="false">
      <c r="A1478" s="36" t="s">
        <v>234</v>
      </c>
      <c r="B1478" s="37" t="s">
        <v>202</v>
      </c>
      <c r="C1478" s="37" t="s">
        <v>235</v>
      </c>
      <c r="D1478" s="36" t="n">
        <v>2011</v>
      </c>
      <c r="E1478" s="36" t="n">
        <v>1</v>
      </c>
      <c r="F1478" s="36" t="n">
        <v>0</v>
      </c>
      <c r="G1478" s="36" t="n">
        <v>1</v>
      </c>
      <c r="H1478" s="36" t="n">
        <v>7</v>
      </c>
    </row>
    <row r="1479" customFormat="false" ht="15" hidden="false" customHeight="true" outlineLevel="0" collapsed="false">
      <c r="A1479" s="36" t="s">
        <v>234</v>
      </c>
      <c r="B1479" s="37" t="s">
        <v>202</v>
      </c>
      <c r="C1479" s="37" t="s">
        <v>235</v>
      </c>
      <c r="D1479" s="36" t="n">
        <v>2012</v>
      </c>
      <c r="E1479" s="36" t="n">
        <v>1</v>
      </c>
      <c r="F1479" s="36" t="n">
        <v>0</v>
      </c>
      <c r="G1479" s="36" t="n">
        <v>1</v>
      </c>
      <c r="H1479" s="36" t="n">
        <v>7</v>
      </c>
    </row>
    <row r="1480" customFormat="false" ht="15" hidden="false" customHeight="true" outlineLevel="0" collapsed="false">
      <c r="A1480" s="36" t="s">
        <v>234</v>
      </c>
      <c r="B1480" s="37" t="s">
        <v>202</v>
      </c>
      <c r="C1480" s="37" t="s">
        <v>235</v>
      </c>
      <c r="D1480" s="36" t="n">
        <v>2013</v>
      </c>
      <c r="E1480" s="36" t="n">
        <v>2</v>
      </c>
      <c r="F1480" s="36" t="n">
        <v>0</v>
      </c>
      <c r="G1480" s="36" t="n">
        <v>1</v>
      </c>
      <c r="H1480" s="36" t="n">
        <v>7</v>
      </c>
    </row>
    <row r="1481" customFormat="false" ht="15" hidden="false" customHeight="true" outlineLevel="0" collapsed="false">
      <c r="A1481" s="36" t="s">
        <v>234</v>
      </c>
      <c r="B1481" s="37" t="s">
        <v>202</v>
      </c>
      <c r="C1481" s="37" t="s">
        <v>235</v>
      </c>
      <c r="D1481" s="36" t="n">
        <v>2014</v>
      </c>
      <c r="E1481" s="36" t="n">
        <v>3</v>
      </c>
      <c r="F1481" s="36" t="n">
        <v>0</v>
      </c>
      <c r="G1481" s="36" t="n">
        <v>1</v>
      </c>
      <c r="H1481" s="36" t="n">
        <v>8</v>
      </c>
    </row>
    <row r="1482" customFormat="false" ht="15" hidden="false" customHeight="true" outlineLevel="0" collapsed="false">
      <c r="A1482" s="36" t="s">
        <v>234</v>
      </c>
      <c r="B1482" s="37" t="s">
        <v>202</v>
      </c>
      <c r="C1482" s="37" t="s">
        <v>235</v>
      </c>
      <c r="D1482" s="36" t="n">
        <v>2015</v>
      </c>
      <c r="E1482" s="36" t="n">
        <v>3</v>
      </c>
      <c r="F1482" s="36" t="n">
        <v>0</v>
      </c>
      <c r="G1482" s="36" t="n">
        <v>1</v>
      </c>
      <c r="H1482" s="36" t="n">
        <v>8</v>
      </c>
    </row>
    <row r="1483" customFormat="false" ht="15" hidden="false" customHeight="true" outlineLevel="0" collapsed="false">
      <c r="A1483" s="36" t="s">
        <v>234</v>
      </c>
      <c r="B1483" s="37" t="s">
        <v>202</v>
      </c>
      <c r="C1483" s="37" t="s">
        <v>235</v>
      </c>
      <c r="D1483" s="36" t="n">
        <v>2016</v>
      </c>
      <c r="E1483" s="36" t="n">
        <v>3</v>
      </c>
      <c r="F1483" s="36" t="n">
        <v>0</v>
      </c>
      <c r="G1483" s="36" t="n">
        <v>1</v>
      </c>
      <c r="H1483" s="36" t="n">
        <v>8</v>
      </c>
    </row>
    <row r="1484" customFormat="false" ht="15" hidden="false" customHeight="true" outlineLevel="0" collapsed="false">
      <c r="A1484" s="36" t="s">
        <v>234</v>
      </c>
      <c r="B1484" s="37" t="s">
        <v>202</v>
      </c>
      <c r="C1484" s="37" t="s">
        <v>235</v>
      </c>
      <c r="D1484" s="36" t="n">
        <v>2017</v>
      </c>
      <c r="E1484" s="36" t="n">
        <v>3</v>
      </c>
      <c r="F1484" s="36" t="n">
        <v>0</v>
      </c>
      <c r="G1484" s="36" t="n">
        <v>1</v>
      </c>
      <c r="H1484" s="36" t="n">
        <v>8</v>
      </c>
    </row>
    <row r="1485" customFormat="false" ht="15" hidden="false" customHeight="true" outlineLevel="0" collapsed="false">
      <c r="A1485" s="36" t="s">
        <v>234</v>
      </c>
      <c r="B1485" s="37" t="s">
        <v>202</v>
      </c>
      <c r="C1485" s="37" t="s">
        <v>235</v>
      </c>
      <c r="D1485" s="36" t="n">
        <v>2018</v>
      </c>
      <c r="E1485" s="36" t="n">
        <v>3</v>
      </c>
      <c r="F1485" s="36" t="n">
        <v>0</v>
      </c>
      <c r="G1485" s="36" t="n">
        <v>1</v>
      </c>
      <c r="H1485" s="36" t="n">
        <v>8</v>
      </c>
    </row>
    <row r="1486" customFormat="false" ht="15" hidden="false" customHeight="true" outlineLevel="0" collapsed="false">
      <c r="A1486" s="36" t="s">
        <v>234</v>
      </c>
      <c r="B1486" s="37" t="s">
        <v>202</v>
      </c>
      <c r="C1486" s="37" t="s">
        <v>235</v>
      </c>
      <c r="D1486" s="36" t="n">
        <v>2019</v>
      </c>
      <c r="E1486" s="36" t="n">
        <v>3</v>
      </c>
      <c r="F1486" s="36" t="n">
        <v>0</v>
      </c>
      <c r="G1486" s="36" t="n">
        <v>1</v>
      </c>
      <c r="H1486" s="36" t="n">
        <v>8</v>
      </c>
    </row>
    <row r="1487" customFormat="false" ht="15" hidden="false" customHeight="true" outlineLevel="0" collapsed="false">
      <c r="A1487" s="36" t="s">
        <v>234</v>
      </c>
      <c r="B1487" s="37" t="s">
        <v>202</v>
      </c>
      <c r="C1487" s="37" t="s">
        <v>235</v>
      </c>
      <c r="D1487" s="36" t="n">
        <v>2020</v>
      </c>
      <c r="E1487" s="36" t="n">
        <v>3</v>
      </c>
      <c r="F1487" s="36" t="n">
        <v>0</v>
      </c>
      <c r="G1487" s="36" t="n">
        <v>1</v>
      </c>
      <c r="H1487" s="36" t="n">
        <v>8</v>
      </c>
    </row>
    <row r="1488" customFormat="false" ht="15" hidden="false" customHeight="true" outlineLevel="0" collapsed="false">
      <c r="A1488" s="36" t="s">
        <v>234</v>
      </c>
      <c r="B1488" s="37" t="s">
        <v>202</v>
      </c>
      <c r="C1488" s="37" t="s">
        <v>235</v>
      </c>
      <c r="D1488" s="36" t="n">
        <v>2021</v>
      </c>
      <c r="E1488" s="36" t="n">
        <v>3</v>
      </c>
      <c r="F1488" s="36" t="n">
        <v>0</v>
      </c>
      <c r="G1488" s="36" t="n">
        <v>1</v>
      </c>
      <c r="H1488" s="36" t="n">
        <v>8</v>
      </c>
    </row>
    <row r="1489" customFormat="false" ht="15" hidden="false" customHeight="true" outlineLevel="0" collapsed="false">
      <c r="A1489" s="36" t="s">
        <v>234</v>
      </c>
      <c r="B1489" s="37" t="s">
        <v>202</v>
      </c>
      <c r="C1489" s="37" t="s">
        <v>235</v>
      </c>
      <c r="D1489" s="36" t="n">
        <v>2022</v>
      </c>
      <c r="E1489" s="36" t="n">
        <v>3</v>
      </c>
      <c r="F1489" s="36" t="n">
        <v>0</v>
      </c>
      <c r="G1489" s="36" t="n">
        <v>1</v>
      </c>
      <c r="H1489" s="36" t="n">
        <v>8</v>
      </c>
    </row>
    <row r="1490" customFormat="false" ht="15" hidden="false" customHeight="true" outlineLevel="0" collapsed="false">
      <c r="A1490" s="36" t="s">
        <v>234</v>
      </c>
      <c r="B1490" s="37" t="s">
        <v>202</v>
      </c>
      <c r="C1490" s="37" t="s">
        <v>235</v>
      </c>
      <c r="D1490" s="36" t="n">
        <v>2023</v>
      </c>
      <c r="E1490" s="36" t="n">
        <v>2</v>
      </c>
      <c r="F1490" s="36" t="n">
        <v>0</v>
      </c>
      <c r="G1490" s="36" t="n">
        <v>1</v>
      </c>
      <c r="H1490" s="36" t="n">
        <v>7</v>
      </c>
    </row>
    <row r="1491" customFormat="false" ht="15" hidden="false" customHeight="true" outlineLevel="0" collapsed="false">
      <c r="A1491" s="36" t="s">
        <v>234</v>
      </c>
      <c r="B1491" s="37" t="s">
        <v>202</v>
      </c>
      <c r="C1491" s="37" t="s">
        <v>235</v>
      </c>
      <c r="D1491" s="36" t="n">
        <v>2024</v>
      </c>
      <c r="E1491" s="36" t="n">
        <v>2</v>
      </c>
      <c r="F1491" s="36" t="n">
        <v>0</v>
      </c>
      <c r="G1491" s="36" t="n">
        <v>1</v>
      </c>
      <c r="H1491" s="36" t="n">
        <v>7</v>
      </c>
    </row>
    <row r="1492" customFormat="false" ht="15" hidden="false" customHeight="true" outlineLevel="0" collapsed="false">
      <c r="A1492" s="36" t="s">
        <v>234</v>
      </c>
      <c r="B1492" s="37" t="s">
        <v>202</v>
      </c>
      <c r="C1492" s="37" t="s">
        <v>235</v>
      </c>
      <c r="D1492" s="36" t="n">
        <v>2025</v>
      </c>
      <c r="E1492" s="36" t="n">
        <v>2</v>
      </c>
      <c r="F1492" s="36" t="n">
        <v>0</v>
      </c>
      <c r="G1492" s="36" t="n">
        <v>1</v>
      </c>
      <c r="H1492" s="36" t="n">
        <v>7</v>
      </c>
    </row>
    <row r="1493" customFormat="false" ht="15" hidden="false" customHeight="true" outlineLevel="0" collapsed="false">
      <c r="A1493" s="36" t="s">
        <v>236</v>
      </c>
      <c r="B1493" s="37" t="s">
        <v>202</v>
      </c>
      <c r="C1493" s="37" t="s">
        <v>237</v>
      </c>
      <c r="D1493" s="36" t="n">
        <v>2010</v>
      </c>
      <c r="E1493" s="36" t="n">
        <v>2</v>
      </c>
      <c r="F1493" s="36" t="n">
        <v>0</v>
      </c>
      <c r="G1493" s="36" t="n">
        <v>4</v>
      </c>
      <c r="H1493" s="36" t="n">
        <v>5</v>
      </c>
    </row>
    <row r="1494" customFormat="false" ht="15" hidden="false" customHeight="true" outlineLevel="0" collapsed="false">
      <c r="A1494" s="36" t="s">
        <v>236</v>
      </c>
      <c r="B1494" s="37" t="s">
        <v>202</v>
      </c>
      <c r="C1494" s="37" t="s">
        <v>237</v>
      </c>
      <c r="D1494" s="36" t="n">
        <v>2011</v>
      </c>
      <c r="E1494" s="36" t="n">
        <v>2</v>
      </c>
      <c r="F1494" s="36" t="n">
        <v>0</v>
      </c>
      <c r="G1494" s="36" t="n">
        <v>4</v>
      </c>
      <c r="H1494" s="36" t="n">
        <v>5</v>
      </c>
    </row>
    <row r="1495" customFormat="false" ht="15" hidden="false" customHeight="true" outlineLevel="0" collapsed="false">
      <c r="A1495" s="36" t="s">
        <v>236</v>
      </c>
      <c r="B1495" s="37" t="s">
        <v>202</v>
      </c>
      <c r="C1495" s="37" t="s">
        <v>237</v>
      </c>
      <c r="D1495" s="36" t="n">
        <v>2012</v>
      </c>
      <c r="E1495" s="36" t="n">
        <v>2</v>
      </c>
      <c r="F1495" s="36" t="n">
        <v>0</v>
      </c>
      <c r="G1495" s="36" t="n">
        <v>4</v>
      </c>
      <c r="H1495" s="36" t="n">
        <v>5</v>
      </c>
    </row>
    <row r="1496" customFormat="false" ht="15" hidden="false" customHeight="true" outlineLevel="0" collapsed="false">
      <c r="A1496" s="36" t="s">
        <v>236</v>
      </c>
      <c r="B1496" s="37" t="s">
        <v>202</v>
      </c>
      <c r="C1496" s="37" t="s">
        <v>237</v>
      </c>
      <c r="D1496" s="36" t="n">
        <v>2013</v>
      </c>
      <c r="E1496" s="36" t="n">
        <v>2</v>
      </c>
      <c r="F1496" s="36" t="n">
        <v>0</v>
      </c>
      <c r="G1496" s="36" t="n">
        <v>4</v>
      </c>
      <c r="H1496" s="36" t="n">
        <v>6</v>
      </c>
    </row>
    <row r="1497" customFormat="false" ht="15" hidden="false" customHeight="true" outlineLevel="0" collapsed="false">
      <c r="A1497" s="36" t="s">
        <v>236</v>
      </c>
      <c r="B1497" s="37" t="s">
        <v>202</v>
      </c>
      <c r="C1497" s="37" t="s">
        <v>237</v>
      </c>
      <c r="D1497" s="36" t="n">
        <v>2014</v>
      </c>
      <c r="E1497" s="36" t="n">
        <v>2</v>
      </c>
      <c r="F1497" s="36" t="n">
        <v>0</v>
      </c>
      <c r="G1497" s="36" t="n">
        <v>4</v>
      </c>
      <c r="H1497" s="36" t="n">
        <v>7</v>
      </c>
    </row>
    <row r="1498" customFormat="false" ht="15" hidden="false" customHeight="true" outlineLevel="0" collapsed="false">
      <c r="A1498" s="36" t="s">
        <v>236</v>
      </c>
      <c r="B1498" s="37" t="s">
        <v>202</v>
      </c>
      <c r="C1498" s="37" t="s">
        <v>237</v>
      </c>
      <c r="D1498" s="36" t="n">
        <v>2015</v>
      </c>
      <c r="E1498" s="36" t="n">
        <v>2</v>
      </c>
      <c r="F1498" s="36" t="n">
        <v>0</v>
      </c>
      <c r="G1498" s="36" t="n">
        <v>4</v>
      </c>
      <c r="H1498" s="36" t="n">
        <v>7</v>
      </c>
    </row>
    <row r="1499" customFormat="false" ht="15" hidden="false" customHeight="true" outlineLevel="0" collapsed="false">
      <c r="A1499" s="36" t="s">
        <v>236</v>
      </c>
      <c r="B1499" s="37" t="s">
        <v>202</v>
      </c>
      <c r="C1499" s="37" t="s">
        <v>237</v>
      </c>
      <c r="D1499" s="36" t="n">
        <v>2016</v>
      </c>
      <c r="E1499" s="36" t="n">
        <v>2</v>
      </c>
      <c r="F1499" s="36" t="n">
        <v>0</v>
      </c>
      <c r="G1499" s="36" t="n">
        <v>4</v>
      </c>
      <c r="H1499" s="36" t="n">
        <v>6</v>
      </c>
    </row>
    <row r="1500" customFormat="false" ht="15" hidden="false" customHeight="true" outlineLevel="0" collapsed="false">
      <c r="A1500" s="36" t="s">
        <v>236</v>
      </c>
      <c r="B1500" s="37" t="s">
        <v>202</v>
      </c>
      <c r="C1500" s="37" t="s">
        <v>237</v>
      </c>
      <c r="D1500" s="36" t="n">
        <v>2017</v>
      </c>
      <c r="E1500" s="36" t="n">
        <v>2</v>
      </c>
      <c r="F1500" s="36" t="n">
        <v>0</v>
      </c>
      <c r="G1500" s="36" t="n">
        <v>5</v>
      </c>
      <c r="H1500" s="36" t="n">
        <v>7</v>
      </c>
    </row>
    <row r="1501" customFormat="false" ht="15" hidden="false" customHeight="true" outlineLevel="0" collapsed="false">
      <c r="A1501" s="36" t="s">
        <v>236</v>
      </c>
      <c r="B1501" s="37" t="s">
        <v>202</v>
      </c>
      <c r="C1501" s="37" t="s">
        <v>237</v>
      </c>
      <c r="D1501" s="36" t="n">
        <v>2018</v>
      </c>
      <c r="E1501" s="36" t="n">
        <v>2</v>
      </c>
      <c r="F1501" s="36" t="n">
        <v>0</v>
      </c>
      <c r="G1501" s="36" t="n">
        <v>5</v>
      </c>
      <c r="H1501" s="36" t="n">
        <v>7</v>
      </c>
    </row>
    <row r="1502" customFormat="false" ht="15" hidden="false" customHeight="true" outlineLevel="0" collapsed="false">
      <c r="A1502" s="36" t="s">
        <v>236</v>
      </c>
      <c r="B1502" s="37" t="s">
        <v>202</v>
      </c>
      <c r="C1502" s="37" t="s">
        <v>237</v>
      </c>
      <c r="D1502" s="36" t="n">
        <v>2019</v>
      </c>
      <c r="E1502" s="36" t="n">
        <v>2</v>
      </c>
      <c r="F1502" s="36" t="n">
        <v>0</v>
      </c>
      <c r="G1502" s="36" t="n">
        <v>8</v>
      </c>
      <c r="H1502" s="36" t="n">
        <v>11</v>
      </c>
    </row>
    <row r="1503" customFormat="false" ht="15" hidden="false" customHeight="true" outlineLevel="0" collapsed="false">
      <c r="A1503" s="36" t="s">
        <v>236</v>
      </c>
      <c r="B1503" s="37" t="s">
        <v>202</v>
      </c>
      <c r="C1503" s="37" t="s">
        <v>237</v>
      </c>
      <c r="D1503" s="36" t="n">
        <v>2020</v>
      </c>
      <c r="E1503" s="36" t="n">
        <v>2</v>
      </c>
      <c r="F1503" s="36" t="n">
        <v>0</v>
      </c>
      <c r="G1503" s="36" t="n">
        <v>8</v>
      </c>
      <c r="H1503" s="36" t="n">
        <v>14</v>
      </c>
    </row>
    <row r="1504" customFormat="false" ht="15" hidden="false" customHeight="true" outlineLevel="0" collapsed="false">
      <c r="A1504" s="36" t="s">
        <v>236</v>
      </c>
      <c r="B1504" s="37" t="s">
        <v>202</v>
      </c>
      <c r="C1504" s="37" t="s">
        <v>237</v>
      </c>
      <c r="D1504" s="36" t="n">
        <v>2021</v>
      </c>
      <c r="E1504" s="36" t="n">
        <v>3</v>
      </c>
      <c r="F1504" s="36" t="n">
        <v>0</v>
      </c>
      <c r="G1504" s="36" t="n">
        <v>10</v>
      </c>
      <c r="H1504" s="36" t="n">
        <v>17</v>
      </c>
    </row>
    <row r="1505" customFormat="false" ht="15" hidden="false" customHeight="true" outlineLevel="0" collapsed="false">
      <c r="A1505" s="36" t="s">
        <v>236</v>
      </c>
      <c r="B1505" s="37" t="s">
        <v>202</v>
      </c>
      <c r="C1505" s="37" t="s">
        <v>237</v>
      </c>
      <c r="D1505" s="36" t="n">
        <v>2022</v>
      </c>
      <c r="E1505" s="36" t="n">
        <v>2</v>
      </c>
      <c r="F1505" s="36" t="n">
        <v>0</v>
      </c>
      <c r="G1505" s="36" t="n">
        <v>8</v>
      </c>
      <c r="H1505" s="36" t="n">
        <v>17</v>
      </c>
    </row>
    <row r="1506" customFormat="false" ht="15" hidden="false" customHeight="true" outlineLevel="0" collapsed="false">
      <c r="A1506" s="36" t="s">
        <v>236</v>
      </c>
      <c r="B1506" s="37" t="s">
        <v>202</v>
      </c>
      <c r="C1506" s="37" t="s">
        <v>237</v>
      </c>
      <c r="D1506" s="36" t="n">
        <v>2023</v>
      </c>
      <c r="E1506" s="36" t="n">
        <v>3</v>
      </c>
      <c r="F1506" s="36" t="n">
        <v>0</v>
      </c>
      <c r="G1506" s="36" t="n">
        <v>8</v>
      </c>
      <c r="H1506" s="36" t="n">
        <v>17</v>
      </c>
    </row>
    <row r="1507" customFormat="false" ht="15" hidden="false" customHeight="true" outlineLevel="0" collapsed="false">
      <c r="A1507" s="36" t="s">
        <v>236</v>
      </c>
      <c r="B1507" s="37" t="s">
        <v>202</v>
      </c>
      <c r="C1507" s="37" t="s">
        <v>237</v>
      </c>
      <c r="D1507" s="36" t="n">
        <v>2024</v>
      </c>
      <c r="E1507" s="36" t="n">
        <v>3</v>
      </c>
      <c r="F1507" s="36" t="n">
        <v>0</v>
      </c>
      <c r="G1507" s="36" t="n">
        <v>9</v>
      </c>
      <c r="H1507" s="36" t="n">
        <v>19</v>
      </c>
    </row>
    <row r="1508" customFormat="false" ht="15" hidden="false" customHeight="true" outlineLevel="0" collapsed="false">
      <c r="A1508" s="36" t="s">
        <v>236</v>
      </c>
      <c r="B1508" s="37" t="s">
        <v>202</v>
      </c>
      <c r="C1508" s="37" t="s">
        <v>237</v>
      </c>
      <c r="D1508" s="36" t="n">
        <v>2025</v>
      </c>
      <c r="E1508" s="36" t="n">
        <v>4</v>
      </c>
      <c r="F1508" s="36" t="n">
        <v>0</v>
      </c>
      <c r="G1508" s="36" t="n">
        <v>9</v>
      </c>
      <c r="H1508" s="36" t="n">
        <v>18</v>
      </c>
    </row>
    <row r="1509" customFormat="false" ht="15" hidden="false" customHeight="true" outlineLevel="0" collapsed="false">
      <c r="A1509" s="36" t="s">
        <v>238</v>
      </c>
      <c r="B1509" s="37" t="s">
        <v>202</v>
      </c>
      <c r="C1509" s="37" t="s">
        <v>239</v>
      </c>
      <c r="D1509" s="36" t="n">
        <v>2010</v>
      </c>
      <c r="E1509" s="36" t="n">
        <v>9</v>
      </c>
      <c r="F1509" s="36" t="n">
        <v>3</v>
      </c>
      <c r="G1509" s="36" t="n">
        <v>13</v>
      </c>
      <c r="H1509" s="36" t="n">
        <v>34</v>
      </c>
    </row>
    <row r="1510" customFormat="false" ht="15" hidden="false" customHeight="true" outlineLevel="0" collapsed="false">
      <c r="A1510" s="36" t="s">
        <v>238</v>
      </c>
      <c r="B1510" s="37" t="s">
        <v>202</v>
      </c>
      <c r="C1510" s="37" t="s">
        <v>239</v>
      </c>
      <c r="D1510" s="36" t="n">
        <v>2011</v>
      </c>
      <c r="E1510" s="36" t="n">
        <v>10</v>
      </c>
      <c r="F1510" s="36" t="n">
        <v>3</v>
      </c>
      <c r="G1510" s="36" t="n">
        <v>16</v>
      </c>
      <c r="H1510" s="36" t="n">
        <v>38</v>
      </c>
    </row>
    <row r="1511" customFormat="false" ht="15" hidden="false" customHeight="true" outlineLevel="0" collapsed="false">
      <c r="A1511" s="36" t="s">
        <v>238</v>
      </c>
      <c r="B1511" s="37" t="s">
        <v>202</v>
      </c>
      <c r="C1511" s="37" t="s">
        <v>239</v>
      </c>
      <c r="D1511" s="36" t="n">
        <v>2012</v>
      </c>
      <c r="E1511" s="36" t="n">
        <v>9</v>
      </c>
      <c r="F1511" s="36" t="n">
        <v>3</v>
      </c>
      <c r="G1511" s="36" t="n">
        <v>15</v>
      </c>
      <c r="H1511" s="36" t="n">
        <v>36</v>
      </c>
    </row>
    <row r="1512" customFormat="false" ht="15" hidden="false" customHeight="true" outlineLevel="0" collapsed="false">
      <c r="A1512" s="36" t="s">
        <v>238</v>
      </c>
      <c r="B1512" s="37" t="s">
        <v>202</v>
      </c>
      <c r="C1512" s="37" t="s">
        <v>239</v>
      </c>
      <c r="D1512" s="36" t="n">
        <v>2013</v>
      </c>
      <c r="E1512" s="36" t="n">
        <v>9</v>
      </c>
      <c r="F1512" s="36" t="n">
        <v>3</v>
      </c>
      <c r="G1512" s="36" t="n">
        <v>15</v>
      </c>
      <c r="H1512" s="36" t="n">
        <v>40</v>
      </c>
    </row>
    <row r="1513" customFormat="false" ht="15" hidden="false" customHeight="true" outlineLevel="0" collapsed="false">
      <c r="A1513" s="36" t="s">
        <v>238</v>
      </c>
      <c r="B1513" s="37" t="s">
        <v>202</v>
      </c>
      <c r="C1513" s="37" t="s">
        <v>239</v>
      </c>
      <c r="D1513" s="36" t="n">
        <v>2014</v>
      </c>
      <c r="E1513" s="36" t="n">
        <v>9</v>
      </c>
      <c r="F1513" s="36" t="n">
        <v>3</v>
      </c>
      <c r="G1513" s="36" t="n">
        <v>16</v>
      </c>
      <c r="H1513" s="36" t="n">
        <v>42</v>
      </c>
    </row>
    <row r="1514" customFormat="false" ht="15" hidden="false" customHeight="true" outlineLevel="0" collapsed="false">
      <c r="A1514" s="36" t="s">
        <v>238</v>
      </c>
      <c r="B1514" s="37" t="s">
        <v>202</v>
      </c>
      <c r="C1514" s="37" t="s">
        <v>239</v>
      </c>
      <c r="D1514" s="36" t="n">
        <v>2015</v>
      </c>
      <c r="E1514" s="36" t="n">
        <v>10</v>
      </c>
      <c r="F1514" s="36" t="n">
        <v>3</v>
      </c>
      <c r="G1514" s="36" t="n">
        <v>18</v>
      </c>
      <c r="H1514" s="36" t="n">
        <v>44</v>
      </c>
    </row>
    <row r="1515" customFormat="false" ht="15" hidden="false" customHeight="true" outlineLevel="0" collapsed="false">
      <c r="A1515" s="36" t="s">
        <v>238</v>
      </c>
      <c r="B1515" s="37" t="s">
        <v>202</v>
      </c>
      <c r="C1515" s="37" t="s">
        <v>239</v>
      </c>
      <c r="D1515" s="36" t="n">
        <v>2016</v>
      </c>
      <c r="E1515" s="36" t="n">
        <v>9</v>
      </c>
      <c r="F1515" s="36" t="n">
        <v>3</v>
      </c>
      <c r="G1515" s="36" t="n">
        <v>16</v>
      </c>
      <c r="H1515" s="36" t="n">
        <v>39</v>
      </c>
    </row>
    <row r="1516" customFormat="false" ht="15" hidden="false" customHeight="true" outlineLevel="0" collapsed="false">
      <c r="A1516" s="36" t="s">
        <v>238</v>
      </c>
      <c r="B1516" s="37" t="s">
        <v>202</v>
      </c>
      <c r="C1516" s="37" t="s">
        <v>239</v>
      </c>
      <c r="D1516" s="36" t="n">
        <v>2017</v>
      </c>
      <c r="E1516" s="36" t="n">
        <v>7</v>
      </c>
      <c r="F1516" s="36" t="n">
        <v>3</v>
      </c>
      <c r="G1516" s="36" t="n">
        <v>17</v>
      </c>
      <c r="H1516" s="36" t="n">
        <v>40</v>
      </c>
    </row>
    <row r="1517" customFormat="false" ht="15" hidden="false" customHeight="true" outlineLevel="0" collapsed="false">
      <c r="A1517" s="36" t="s">
        <v>238</v>
      </c>
      <c r="B1517" s="37" t="s">
        <v>202</v>
      </c>
      <c r="C1517" s="37" t="s">
        <v>239</v>
      </c>
      <c r="D1517" s="36" t="n">
        <v>2018</v>
      </c>
      <c r="E1517" s="36" t="n">
        <v>7</v>
      </c>
      <c r="F1517" s="36" t="n">
        <v>3</v>
      </c>
      <c r="G1517" s="36" t="n">
        <v>18</v>
      </c>
      <c r="H1517" s="36" t="n">
        <v>43</v>
      </c>
    </row>
    <row r="1518" customFormat="false" ht="15" hidden="false" customHeight="true" outlineLevel="0" collapsed="false">
      <c r="A1518" s="36" t="s">
        <v>238</v>
      </c>
      <c r="B1518" s="37" t="s">
        <v>202</v>
      </c>
      <c r="C1518" s="37" t="s">
        <v>239</v>
      </c>
      <c r="D1518" s="36" t="n">
        <v>2019</v>
      </c>
      <c r="E1518" s="36" t="n">
        <v>7</v>
      </c>
      <c r="F1518" s="36" t="n">
        <v>3</v>
      </c>
      <c r="G1518" s="36" t="n">
        <v>18</v>
      </c>
      <c r="H1518" s="36" t="n">
        <v>43</v>
      </c>
    </row>
    <row r="1519" customFormat="false" ht="15" hidden="false" customHeight="true" outlineLevel="0" collapsed="false">
      <c r="A1519" s="36" t="s">
        <v>238</v>
      </c>
      <c r="B1519" s="37" t="s">
        <v>202</v>
      </c>
      <c r="C1519" s="37" t="s">
        <v>239</v>
      </c>
      <c r="D1519" s="36" t="n">
        <v>2020</v>
      </c>
      <c r="E1519" s="36" t="n">
        <v>7</v>
      </c>
      <c r="F1519" s="36" t="n">
        <v>3</v>
      </c>
      <c r="G1519" s="36" t="n">
        <v>19</v>
      </c>
      <c r="H1519" s="36" t="n">
        <v>45</v>
      </c>
    </row>
    <row r="1520" customFormat="false" ht="15" hidden="false" customHeight="true" outlineLevel="0" collapsed="false">
      <c r="A1520" s="36" t="s">
        <v>238</v>
      </c>
      <c r="B1520" s="37" t="s">
        <v>202</v>
      </c>
      <c r="C1520" s="37" t="s">
        <v>239</v>
      </c>
      <c r="D1520" s="36" t="n">
        <v>2021</v>
      </c>
      <c r="E1520" s="36" t="n">
        <v>9</v>
      </c>
      <c r="F1520" s="36" t="n">
        <v>3</v>
      </c>
      <c r="G1520" s="36" t="n">
        <v>21</v>
      </c>
      <c r="H1520" s="36" t="n">
        <v>49</v>
      </c>
    </row>
    <row r="1521" customFormat="false" ht="15" hidden="false" customHeight="true" outlineLevel="0" collapsed="false">
      <c r="A1521" s="36" t="s">
        <v>238</v>
      </c>
      <c r="B1521" s="37" t="s">
        <v>202</v>
      </c>
      <c r="C1521" s="37" t="s">
        <v>239</v>
      </c>
      <c r="D1521" s="36" t="n">
        <v>2022</v>
      </c>
      <c r="E1521" s="36" t="n">
        <v>10</v>
      </c>
      <c r="F1521" s="36" t="n">
        <v>4</v>
      </c>
      <c r="G1521" s="36" t="n">
        <v>23</v>
      </c>
      <c r="H1521" s="36" t="n">
        <v>53</v>
      </c>
    </row>
    <row r="1522" customFormat="false" ht="15" hidden="false" customHeight="true" outlineLevel="0" collapsed="false">
      <c r="A1522" s="36" t="s">
        <v>238</v>
      </c>
      <c r="B1522" s="37" t="s">
        <v>202</v>
      </c>
      <c r="C1522" s="37" t="s">
        <v>239</v>
      </c>
      <c r="D1522" s="36" t="n">
        <v>2023</v>
      </c>
      <c r="E1522" s="36" t="n">
        <v>11</v>
      </c>
      <c r="F1522" s="36" t="n">
        <v>4</v>
      </c>
      <c r="G1522" s="36" t="n">
        <v>24</v>
      </c>
      <c r="H1522" s="36" t="n">
        <v>54</v>
      </c>
    </row>
    <row r="1523" customFormat="false" ht="15" hidden="false" customHeight="true" outlineLevel="0" collapsed="false">
      <c r="A1523" s="36" t="s">
        <v>238</v>
      </c>
      <c r="B1523" s="37" t="s">
        <v>202</v>
      </c>
      <c r="C1523" s="37" t="s">
        <v>239</v>
      </c>
      <c r="D1523" s="36" t="n">
        <v>2024</v>
      </c>
      <c r="E1523" s="36" t="n">
        <v>11</v>
      </c>
      <c r="F1523" s="36" t="n">
        <v>4</v>
      </c>
      <c r="G1523" s="36" t="n">
        <v>25</v>
      </c>
      <c r="H1523" s="36" t="n">
        <v>53</v>
      </c>
    </row>
    <row r="1524" customFormat="false" ht="15" hidden="false" customHeight="true" outlineLevel="0" collapsed="false">
      <c r="A1524" s="36" t="s">
        <v>238</v>
      </c>
      <c r="B1524" s="37" t="s">
        <v>202</v>
      </c>
      <c r="C1524" s="37" t="s">
        <v>239</v>
      </c>
      <c r="D1524" s="36" t="n">
        <v>2025</v>
      </c>
      <c r="E1524" s="36" t="n">
        <v>12</v>
      </c>
      <c r="F1524" s="36" t="n">
        <v>3</v>
      </c>
      <c r="G1524" s="36" t="n">
        <v>28</v>
      </c>
      <c r="H1524" s="36" t="n">
        <v>58</v>
      </c>
    </row>
    <row r="1525" customFormat="false" ht="15" hidden="false" customHeight="true" outlineLevel="0" collapsed="false">
      <c r="A1525" s="36" t="s">
        <v>240</v>
      </c>
      <c r="B1525" s="37" t="s">
        <v>202</v>
      </c>
      <c r="C1525" s="37" t="s">
        <v>241</v>
      </c>
      <c r="D1525" s="36" t="n">
        <v>2010</v>
      </c>
      <c r="E1525" s="36" t="n">
        <v>5</v>
      </c>
      <c r="F1525" s="36" t="n">
        <v>1</v>
      </c>
      <c r="G1525" s="36" t="n">
        <v>8</v>
      </c>
      <c r="H1525" s="36" t="n">
        <v>13</v>
      </c>
    </row>
    <row r="1526" customFormat="false" ht="15" hidden="false" customHeight="true" outlineLevel="0" collapsed="false">
      <c r="A1526" s="36" t="s">
        <v>240</v>
      </c>
      <c r="B1526" s="37" t="s">
        <v>202</v>
      </c>
      <c r="C1526" s="37" t="s">
        <v>241</v>
      </c>
      <c r="D1526" s="36" t="n">
        <v>2011</v>
      </c>
      <c r="E1526" s="36" t="n">
        <v>7</v>
      </c>
      <c r="F1526" s="36" t="n">
        <v>1</v>
      </c>
      <c r="G1526" s="36" t="n">
        <v>9</v>
      </c>
      <c r="H1526" s="36" t="n">
        <v>18</v>
      </c>
    </row>
    <row r="1527" customFormat="false" ht="15" hidden="false" customHeight="true" outlineLevel="0" collapsed="false">
      <c r="A1527" s="36" t="s">
        <v>240</v>
      </c>
      <c r="B1527" s="37" t="s">
        <v>202</v>
      </c>
      <c r="C1527" s="37" t="s">
        <v>241</v>
      </c>
      <c r="D1527" s="36" t="n">
        <v>2012</v>
      </c>
      <c r="E1527" s="36" t="n">
        <v>9</v>
      </c>
      <c r="F1527" s="36" t="n">
        <v>1</v>
      </c>
      <c r="G1527" s="36" t="n">
        <v>12</v>
      </c>
      <c r="H1527" s="36" t="n">
        <v>23</v>
      </c>
    </row>
    <row r="1528" customFormat="false" ht="15" hidden="false" customHeight="true" outlineLevel="0" collapsed="false">
      <c r="A1528" s="36" t="s">
        <v>240</v>
      </c>
      <c r="B1528" s="37" t="s">
        <v>202</v>
      </c>
      <c r="C1528" s="37" t="s">
        <v>241</v>
      </c>
      <c r="D1528" s="36" t="n">
        <v>2013</v>
      </c>
      <c r="E1528" s="36" t="n">
        <v>6</v>
      </c>
      <c r="F1528" s="36" t="n">
        <v>1</v>
      </c>
      <c r="G1528" s="36" t="n">
        <v>10</v>
      </c>
      <c r="H1528" s="36" t="n">
        <v>24</v>
      </c>
    </row>
    <row r="1529" customFormat="false" ht="15" hidden="false" customHeight="true" outlineLevel="0" collapsed="false">
      <c r="A1529" s="36" t="s">
        <v>240</v>
      </c>
      <c r="B1529" s="37" t="s">
        <v>202</v>
      </c>
      <c r="C1529" s="37" t="s">
        <v>241</v>
      </c>
      <c r="D1529" s="36" t="n">
        <v>2014</v>
      </c>
      <c r="E1529" s="36" t="n">
        <v>6</v>
      </c>
      <c r="F1529" s="36" t="n">
        <v>1</v>
      </c>
      <c r="G1529" s="36" t="n">
        <v>10</v>
      </c>
      <c r="H1529" s="36" t="n">
        <v>26</v>
      </c>
    </row>
    <row r="1530" customFormat="false" ht="15" hidden="false" customHeight="true" outlineLevel="0" collapsed="false">
      <c r="A1530" s="36" t="s">
        <v>240</v>
      </c>
      <c r="B1530" s="37" t="s">
        <v>202</v>
      </c>
      <c r="C1530" s="37" t="s">
        <v>241</v>
      </c>
      <c r="D1530" s="36" t="n">
        <v>2015</v>
      </c>
      <c r="E1530" s="36" t="n">
        <v>6</v>
      </c>
      <c r="F1530" s="36" t="n">
        <v>1</v>
      </c>
      <c r="G1530" s="36" t="n">
        <v>10</v>
      </c>
      <c r="H1530" s="36" t="n">
        <v>26</v>
      </c>
    </row>
    <row r="1531" customFormat="false" ht="15" hidden="false" customHeight="true" outlineLevel="0" collapsed="false">
      <c r="A1531" s="36" t="s">
        <v>240</v>
      </c>
      <c r="B1531" s="37" t="s">
        <v>202</v>
      </c>
      <c r="C1531" s="37" t="s">
        <v>241</v>
      </c>
      <c r="D1531" s="36" t="n">
        <v>2016</v>
      </c>
      <c r="E1531" s="36" t="n">
        <v>7</v>
      </c>
      <c r="F1531" s="36" t="n">
        <v>1</v>
      </c>
      <c r="G1531" s="36" t="n">
        <v>11</v>
      </c>
      <c r="H1531" s="36" t="n">
        <v>29</v>
      </c>
    </row>
    <row r="1532" customFormat="false" ht="15" hidden="false" customHeight="true" outlineLevel="0" collapsed="false">
      <c r="A1532" s="36" t="s">
        <v>240</v>
      </c>
      <c r="B1532" s="37" t="s">
        <v>202</v>
      </c>
      <c r="C1532" s="37" t="s">
        <v>241</v>
      </c>
      <c r="D1532" s="36" t="n">
        <v>2017</v>
      </c>
      <c r="E1532" s="36" t="n">
        <v>9</v>
      </c>
      <c r="F1532" s="36" t="n">
        <v>1</v>
      </c>
      <c r="G1532" s="36" t="n">
        <v>13</v>
      </c>
      <c r="H1532" s="36" t="n">
        <v>31</v>
      </c>
    </row>
    <row r="1533" customFormat="false" ht="15" hidden="false" customHeight="true" outlineLevel="0" collapsed="false">
      <c r="A1533" s="36" t="s">
        <v>240</v>
      </c>
      <c r="B1533" s="37" t="s">
        <v>202</v>
      </c>
      <c r="C1533" s="37" t="s">
        <v>241</v>
      </c>
      <c r="D1533" s="36" t="n">
        <v>2018</v>
      </c>
      <c r="E1533" s="36" t="n">
        <v>10</v>
      </c>
      <c r="F1533" s="36" t="n">
        <v>1</v>
      </c>
      <c r="G1533" s="36" t="n">
        <v>12</v>
      </c>
      <c r="H1533" s="36" t="n">
        <v>32</v>
      </c>
    </row>
    <row r="1534" customFormat="false" ht="15" hidden="false" customHeight="true" outlineLevel="0" collapsed="false">
      <c r="A1534" s="36" t="s">
        <v>240</v>
      </c>
      <c r="B1534" s="37" t="s">
        <v>202</v>
      </c>
      <c r="C1534" s="37" t="s">
        <v>241</v>
      </c>
      <c r="D1534" s="36" t="n">
        <v>2019</v>
      </c>
      <c r="E1534" s="36" t="n">
        <v>11</v>
      </c>
      <c r="F1534" s="36" t="n">
        <v>1</v>
      </c>
      <c r="G1534" s="36" t="n">
        <v>13</v>
      </c>
      <c r="H1534" s="36" t="n">
        <v>34</v>
      </c>
    </row>
    <row r="1535" customFormat="false" ht="15" hidden="false" customHeight="true" outlineLevel="0" collapsed="false">
      <c r="A1535" s="36" t="s">
        <v>240</v>
      </c>
      <c r="B1535" s="37" t="s">
        <v>202</v>
      </c>
      <c r="C1535" s="37" t="s">
        <v>241</v>
      </c>
      <c r="D1535" s="36" t="n">
        <v>2020</v>
      </c>
      <c r="E1535" s="36" t="n">
        <v>12</v>
      </c>
      <c r="F1535" s="36" t="n">
        <v>1</v>
      </c>
      <c r="G1535" s="36" t="n">
        <v>15</v>
      </c>
      <c r="H1535" s="36" t="n">
        <v>38</v>
      </c>
    </row>
    <row r="1536" customFormat="false" ht="15" hidden="false" customHeight="true" outlineLevel="0" collapsed="false">
      <c r="A1536" s="36" t="s">
        <v>240</v>
      </c>
      <c r="B1536" s="37" t="s">
        <v>202</v>
      </c>
      <c r="C1536" s="37" t="s">
        <v>241</v>
      </c>
      <c r="D1536" s="36" t="n">
        <v>2021</v>
      </c>
      <c r="E1536" s="36" t="n">
        <v>11</v>
      </c>
      <c r="F1536" s="36" t="n">
        <v>1</v>
      </c>
      <c r="G1536" s="36" t="n">
        <v>15</v>
      </c>
      <c r="H1536" s="36" t="n">
        <v>39</v>
      </c>
    </row>
    <row r="1537" customFormat="false" ht="15" hidden="false" customHeight="true" outlineLevel="0" collapsed="false">
      <c r="A1537" s="36" t="s">
        <v>240</v>
      </c>
      <c r="B1537" s="37" t="s">
        <v>202</v>
      </c>
      <c r="C1537" s="37" t="s">
        <v>241</v>
      </c>
      <c r="D1537" s="36" t="n">
        <v>2022</v>
      </c>
      <c r="E1537" s="36" t="n">
        <v>10</v>
      </c>
      <c r="F1537" s="36" t="n">
        <v>2</v>
      </c>
      <c r="G1537" s="36" t="n">
        <v>15</v>
      </c>
      <c r="H1537" s="36" t="n">
        <v>40</v>
      </c>
    </row>
    <row r="1538" customFormat="false" ht="15" hidden="false" customHeight="true" outlineLevel="0" collapsed="false">
      <c r="A1538" s="36" t="s">
        <v>240</v>
      </c>
      <c r="B1538" s="37" t="s">
        <v>202</v>
      </c>
      <c r="C1538" s="37" t="s">
        <v>241</v>
      </c>
      <c r="D1538" s="36" t="n">
        <v>2023</v>
      </c>
      <c r="E1538" s="36" t="n">
        <v>10</v>
      </c>
      <c r="F1538" s="36" t="n">
        <v>2</v>
      </c>
      <c r="G1538" s="36" t="n">
        <v>16</v>
      </c>
      <c r="H1538" s="36" t="n">
        <v>43</v>
      </c>
    </row>
    <row r="1539" customFormat="false" ht="15" hidden="false" customHeight="true" outlineLevel="0" collapsed="false">
      <c r="A1539" s="36" t="s">
        <v>240</v>
      </c>
      <c r="B1539" s="37" t="s">
        <v>202</v>
      </c>
      <c r="C1539" s="37" t="s">
        <v>241</v>
      </c>
      <c r="D1539" s="36" t="n">
        <v>2024</v>
      </c>
      <c r="E1539" s="36" t="n">
        <v>10</v>
      </c>
      <c r="F1539" s="36" t="n">
        <v>2</v>
      </c>
      <c r="G1539" s="36" t="n">
        <v>16</v>
      </c>
      <c r="H1539" s="36" t="n">
        <v>43</v>
      </c>
    </row>
    <row r="1540" customFormat="false" ht="15" hidden="false" customHeight="true" outlineLevel="0" collapsed="false">
      <c r="A1540" s="36" t="s">
        <v>240</v>
      </c>
      <c r="B1540" s="37" t="s">
        <v>202</v>
      </c>
      <c r="C1540" s="37" t="s">
        <v>241</v>
      </c>
      <c r="D1540" s="36" t="n">
        <v>2025</v>
      </c>
      <c r="E1540" s="36" t="n">
        <v>11</v>
      </c>
      <c r="F1540" s="36" t="n">
        <v>2</v>
      </c>
      <c r="G1540" s="36" t="n">
        <v>17</v>
      </c>
      <c r="H1540" s="36" t="n">
        <v>42</v>
      </c>
    </row>
    <row r="1541" customFormat="false" ht="15" hidden="false" customHeight="true" outlineLevel="0" collapsed="false">
      <c r="A1541" s="36" t="s">
        <v>242</v>
      </c>
      <c r="B1541" s="37" t="s">
        <v>202</v>
      </c>
      <c r="C1541" s="37" t="s">
        <v>243</v>
      </c>
      <c r="D1541" s="36" t="n">
        <v>2010</v>
      </c>
      <c r="E1541" s="36" t="n">
        <v>2</v>
      </c>
      <c r="F1541" s="36" t="n">
        <v>1</v>
      </c>
      <c r="G1541" s="36" t="n">
        <v>5</v>
      </c>
      <c r="H1541" s="36" t="n">
        <v>9</v>
      </c>
    </row>
    <row r="1542" customFormat="false" ht="15" hidden="false" customHeight="true" outlineLevel="0" collapsed="false">
      <c r="A1542" s="36" t="s">
        <v>242</v>
      </c>
      <c r="B1542" s="37" t="s">
        <v>202</v>
      </c>
      <c r="C1542" s="37" t="s">
        <v>243</v>
      </c>
      <c r="D1542" s="36" t="n">
        <v>2011</v>
      </c>
      <c r="E1542" s="36" t="n">
        <v>2</v>
      </c>
      <c r="F1542" s="36" t="n">
        <v>1</v>
      </c>
      <c r="G1542" s="36" t="n">
        <v>5</v>
      </c>
      <c r="H1542" s="36" t="n">
        <v>9</v>
      </c>
    </row>
    <row r="1543" customFormat="false" ht="15" hidden="false" customHeight="true" outlineLevel="0" collapsed="false">
      <c r="A1543" s="36" t="s">
        <v>242</v>
      </c>
      <c r="B1543" s="37" t="s">
        <v>202</v>
      </c>
      <c r="C1543" s="37" t="s">
        <v>243</v>
      </c>
      <c r="D1543" s="36" t="n">
        <v>2012</v>
      </c>
      <c r="E1543" s="36" t="n">
        <v>2</v>
      </c>
      <c r="F1543" s="36" t="n">
        <v>1</v>
      </c>
      <c r="G1543" s="36" t="n">
        <v>4</v>
      </c>
      <c r="H1543" s="36" t="n">
        <v>8</v>
      </c>
    </row>
    <row r="1544" customFormat="false" ht="15" hidden="false" customHeight="true" outlineLevel="0" collapsed="false">
      <c r="A1544" s="36" t="s">
        <v>242</v>
      </c>
      <c r="B1544" s="37" t="s">
        <v>202</v>
      </c>
      <c r="C1544" s="37" t="s">
        <v>243</v>
      </c>
      <c r="D1544" s="36" t="n">
        <v>2013</v>
      </c>
      <c r="E1544" s="36" t="n">
        <v>2</v>
      </c>
      <c r="F1544" s="36" t="n">
        <v>1</v>
      </c>
      <c r="G1544" s="36" t="n">
        <v>4</v>
      </c>
      <c r="H1544" s="36" t="n">
        <v>9</v>
      </c>
    </row>
    <row r="1545" customFormat="false" ht="15" hidden="false" customHeight="true" outlineLevel="0" collapsed="false">
      <c r="A1545" s="36" t="s">
        <v>242</v>
      </c>
      <c r="B1545" s="37" t="s">
        <v>202</v>
      </c>
      <c r="C1545" s="37" t="s">
        <v>243</v>
      </c>
      <c r="D1545" s="36" t="n">
        <v>2014</v>
      </c>
      <c r="E1545" s="36" t="n">
        <v>2</v>
      </c>
      <c r="F1545" s="36" t="n">
        <v>1</v>
      </c>
      <c r="G1545" s="36" t="n">
        <v>5</v>
      </c>
      <c r="H1545" s="36" t="n">
        <v>10</v>
      </c>
    </row>
    <row r="1546" customFormat="false" ht="15" hidden="false" customHeight="true" outlineLevel="0" collapsed="false">
      <c r="A1546" s="36" t="s">
        <v>242</v>
      </c>
      <c r="B1546" s="37" t="s">
        <v>202</v>
      </c>
      <c r="C1546" s="37" t="s">
        <v>243</v>
      </c>
      <c r="D1546" s="36" t="n">
        <v>2015</v>
      </c>
      <c r="E1546" s="36" t="n">
        <v>2</v>
      </c>
      <c r="F1546" s="36" t="n">
        <v>1</v>
      </c>
      <c r="G1546" s="36" t="n">
        <v>5</v>
      </c>
      <c r="H1546" s="36" t="n">
        <v>11</v>
      </c>
    </row>
    <row r="1547" customFormat="false" ht="15" hidden="false" customHeight="true" outlineLevel="0" collapsed="false">
      <c r="A1547" s="36" t="s">
        <v>242</v>
      </c>
      <c r="B1547" s="37" t="s">
        <v>202</v>
      </c>
      <c r="C1547" s="37" t="s">
        <v>243</v>
      </c>
      <c r="D1547" s="36" t="n">
        <v>2016</v>
      </c>
      <c r="E1547" s="36" t="n">
        <v>2</v>
      </c>
      <c r="F1547" s="36" t="n">
        <v>1</v>
      </c>
      <c r="G1547" s="36" t="n">
        <v>5</v>
      </c>
      <c r="H1547" s="36" t="n">
        <v>12</v>
      </c>
    </row>
    <row r="1548" customFormat="false" ht="15" hidden="false" customHeight="true" outlineLevel="0" collapsed="false">
      <c r="A1548" s="36" t="s">
        <v>242</v>
      </c>
      <c r="B1548" s="37" t="s">
        <v>202</v>
      </c>
      <c r="C1548" s="37" t="s">
        <v>243</v>
      </c>
      <c r="D1548" s="36" t="n">
        <v>2017</v>
      </c>
      <c r="E1548" s="36" t="n">
        <v>2</v>
      </c>
      <c r="F1548" s="36" t="n">
        <v>1</v>
      </c>
      <c r="G1548" s="36" t="n">
        <v>5</v>
      </c>
      <c r="H1548" s="36" t="n">
        <v>12</v>
      </c>
    </row>
    <row r="1549" customFormat="false" ht="15" hidden="false" customHeight="true" outlineLevel="0" collapsed="false">
      <c r="A1549" s="36" t="s">
        <v>242</v>
      </c>
      <c r="B1549" s="37" t="s">
        <v>202</v>
      </c>
      <c r="C1549" s="37" t="s">
        <v>243</v>
      </c>
      <c r="D1549" s="36" t="n">
        <v>2018</v>
      </c>
      <c r="E1549" s="36" t="n">
        <v>2</v>
      </c>
      <c r="F1549" s="36" t="n">
        <v>1</v>
      </c>
      <c r="G1549" s="36" t="n">
        <v>5</v>
      </c>
      <c r="H1549" s="36" t="n">
        <v>13</v>
      </c>
    </row>
    <row r="1550" customFormat="false" ht="15" hidden="false" customHeight="true" outlineLevel="0" collapsed="false">
      <c r="A1550" s="36" t="s">
        <v>242</v>
      </c>
      <c r="B1550" s="37" t="s">
        <v>202</v>
      </c>
      <c r="C1550" s="37" t="s">
        <v>243</v>
      </c>
      <c r="D1550" s="36" t="n">
        <v>2019</v>
      </c>
      <c r="E1550" s="36" t="n">
        <v>2</v>
      </c>
      <c r="F1550" s="36" t="n">
        <v>1</v>
      </c>
      <c r="G1550" s="36" t="n">
        <v>5</v>
      </c>
      <c r="H1550" s="36" t="n">
        <v>14</v>
      </c>
    </row>
    <row r="1551" customFormat="false" ht="15" hidden="false" customHeight="true" outlineLevel="0" collapsed="false">
      <c r="A1551" s="36" t="s">
        <v>242</v>
      </c>
      <c r="B1551" s="37" t="s">
        <v>202</v>
      </c>
      <c r="C1551" s="37" t="s">
        <v>243</v>
      </c>
      <c r="D1551" s="36" t="n">
        <v>2020</v>
      </c>
      <c r="E1551" s="36" t="n">
        <v>2</v>
      </c>
      <c r="F1551" s="36" t="n">
        <v>1</v>
      </c>
      <c r="G1551" s="36" t="n">
        <v>5</v>
      </c>
      <c r="H1551" s="36" t="n">
        <v>14</v>
      </c>
    </row>
    <row r="1552" customFormat="false" ht="15" hidden="false" customHeight="true" outlineLevel="0" collapsed="false">
      <c r="A1552" s="36" t="s">
        <v>242</v>
      </c>
      <c r="B1552" s="37" t="s">
        <v>202</v>
      </c>
      <c r="C1552" s="37" t="s">
        <v>243</v>
      </c>
      <c r="D1552" s="36" t="n">
        <v>2021</v>
      </c>
      <c r="E1552" s="36" t="n">
        <v>2</v>
      </c>
      <c r="F1552" s="36" t="n">
        <v>1</v>
      </c>
      <c r="G1552" s="36" t="n">
        <v>5</v>
      </c>
      <c r="H1552" s="36" t="n">
        <v>14</v>
      </c>
    </row>
    <row r="1553" customFormat="false" ht="15" hidden="false" customHeight="true" outlineLevel="0" collapsed="false">
      <c r="A1553" s="36" t="s">
        <v>242</v>
      </c>
      <c r="B1553" s="37" t="s">
        <v>202</v>
      </c>
      <c r="C1553" s="37" t="s">
        <v>243</v>
      </c>
      <c r="D1553" s="36" t="n">
        <v>2022</v>
      </c>
      <c r="E1553" s="36" t="n">
        <v>2</v>
      </c>
      <c r="F1553" s="36" t="n">
        <v>1</v>
      </c>
      <c r="G1553" s="36" t="n">
        <v>5</v>
      </c>
      <c r="H1553" s="36" t="n">
        <v>13</v>
      </c>
    </row>
    <row r="1554" customFormat="false" ht="15" hidden="false" customHeight="true" outlineLevel="0" collapsed="false">
      <c r="A1554" s="36" t="s">
        <v>242</v>
      </c>
      <c r="B1554" s="37" t="s">
        <v>202</v>
      </c>
      <c r="C1554" s="37" t="s">
        <v>243</v>
      </c>
      <c r="D1554" s="36" t="n">
        <v>2023</v>
      </c>
      <c r="E1554" s="36" t="n">
        <v>2</v>
      </c>
      <c r="F1554" s="36" t="n">
        <v>1</v>
      </c>
      <c r="G1554" s="36" t="n">
        <v>5</v>
      </c>
      <c r="H1554" s="36" t="n">
        <v>12</v>
      </c>
    </row>
    <row r="1555" customFormat="false" ht="15" hidden="false" customHeight="true" outlineLevel="0" collapsed="false">
      <c r="A1555" s="36" t="s">
        <v>242</v>
      </c>
      <c r="B1555" s="37" t="s">
        <v>202</v>
      </c>
      <c r="C1555" s="37" t="s">
        <v>243</v>
      </c>
      <c r="D1555" s="36" t="n">
        <v>2024</v>
      </c>
      <c r="E1555" s="36" t="n">
        <v>2</v>
      </c>
      <c r="F1555" s="36" t="n">
        <v>1</v>
      </c>
      <c r="G1555" s="36" t="n">
        <v>5</v>
      </c>
      <c r="H1555" s="36" t="n">
        <v>13</v>
      </c>
    </row>
    <row r="1556" customFormat="false" ht="15" hidden="false" customHeight="true" outlineLevel="0" collapsed="false">
      <c r="A1556" s="36" t="s">
        <v>242</v>
      </c>
      <c r="B1556" s="37" t="s">
        <v>202</v>
      </c>
      <c r="C1556" s="37" t="s">
        <v>243</v>
      </c>
      <c r="D1556" s="36" t="n">
        <v>2025</v>
      </c>
      <c r="E1556" s="36" t="n">
        <v>2</v>
      </c>
      <c r="F1556" s="36" t="n">
        <v>1</v>
      </c>
      <c r="G1556" s="36" t="n">
        <v>5</v>
      </c>
      <c r="H1556" s="36" t="n">
        <v>12</v>
      </c>
    </row>
    <row r="1557" customFormat="false" ht="15" hidden="false" customHeight="true" outlineLevel="0" collapsed="false">
      <c r="A1557" s="36" t="s">
        <v>244</v>
      </c>
      <c r="B1557" s="37" t="s">
        <v>202</v>
      </c>
      <c r="C1557" s="37" t="s">
        <v>245</v>
      </c>
      <c r="D1557" s="36" t="n">
        <v>2010</v>
      </c>
      <c r="E1557" s="36" t="n">
        <v>5</v>
      </c>
      <c r="F1557" s="36" t="n">
        <v>2</v>
      </c>
      <c r="G1557" s="36" t="n">
        <v>4</v>
      </c>
      <c r="H1557" s="36" t="n">
        <v>17</v>
      </c>
    </row>
    <row r="1558" customFormat="false" ht="15" hidden="false" customHeight="true" outlineLevel="0" collapsed="false">
      <c r="A1558" s="36" t="s">
        <v>244</v>
      </c>
      <c r="B1558" s="37" t="s">
        <v>202</v>
      </c>
      <c r="C1558" s="37" t="s">
        <v>245</v>
      </c>
      <c r="D1558" s="36" t="n">
        <v>2011</v>
      </c>
      <c r="E1558" s="36" t="n">
        <v>5</v>
      </c>
      <c r="F1558" s="36" t="n">
        <v>2</v>
      </c>
      <c r="G1558" s="36" t="n">
        <v>4</v>
      </c>
      <c r="H1558" s="36" t="n">
        <v>18</v>
      </c>
    </row>
    <row r="1559" customFormat="false" ht="15" hidden="false" customHeight="true" outlineLevel="0" collapsed="false">
      <c r="A1559" s="36" t="s">
        <v>244</v>
      </c>
      <c r="B1559" s="37" t="s">
        <v>202</v>
      </c>
      <c r="C1559" s="37" t="s">
        <v>245</v>
      </c>
      <c r="D1559" s="36" t="n">
        <v>2012</v>
      </c>
      <c r="E1559" s="36" t="n">
        <v>4</v>
      </c>
      <c r="F1559" s="36" t="n">
        <v>2</v>
      </c>
      <c r="G1559" s="36" t="n">
        <v>4</v>
      </c>
      <c r="H1559" s="36" t="n">
        <v>17</v>
      </c>
    </row>
    <row r="1560" customFormat="false" ht="15" hidden="false" customHeight="true" outlineLevel="0" collapsed="false">
      <c r="A1560" s="36" t="s">
        <v>244</v>
      </c>
      <c r="B1560" s="37" t="s">
        <v>202</v>
      </c>
      <c r="C1560" s="37" t="s">
        <v>245</v>
      </c>
      <c r="D1560" s="36" t="n">
        <v>2013</v>
      </c>
      <c r="E1560" s="36" t="n">
        <v>4</v>
      </c>
      <c r="F1560" s="36" t="n">
        <v>2</v>
      </c>
      <c r="G1560" s="36" t="n">
        <v>4</v>
      </c>
      <c r="H1560" s="36" t="n">
        <v>17</v>
      </c>
    </row>
    <row r="1561" customFormat="false" ht="15" hidden="false" customHeight="true" outlineLevel="0" collapsed="false">
      <c r="A1561" s="36" t="s">
        <v>244</v>
      </c>
      <c r="B1561" s="37" t="s">
        <v>202</v>
      </c>
      <c r="C1561" s="37" t="s">
        <v>245</v>
      </c>
      <c r="D1561" s="36" t="n">
        <v>2014</v>
      </c>
      <c r="E1561" s="36" t="n">
        <v>4</v>
      </c>
      <c r="F1561" s="36" t="n">
        <v>2</v>
      </c>
      <c r="G1561" s="36" t="n">
        <v>4</v>
      </c>
      <c r="H1561" s="36" t="n">
        <v>18</v>
      </c>
    </row>
    <row r="1562" customFormat="false" ht="15" hidden="false" customHeight="true" outlineLevel="0" collapsed="false">
      <c r="A1562" s="36" t="s">
        <v>244</v>
      </c>
      <c r="B1562" s="37" t="s">
        <v>202</v>
      </c>
      <c r="C1562" s="37" t="s">
        <v>245</v>
      </c>
      <c r="D1562" s="36" t="n">
        <v>2015</v>
      </c>
      <c r="E1562" s="36" t="n">
        <v>3</v>
      </c>
      <c r="F1562" s="36" t="n">
        <v>2</v>
      </c>
      <c r="G1562" s="36" t="n">
        <v>4</v>
      </c>
      <c r="H1562" s="36" t="n">
        <v>16</v>
      </c>
    </row>
    <row r="1563" customFormat="false" ht="15" hidden="false" customHeight="true" outlineLevel="0" collapsed="false">
      <c r="A1563" s="36" t="s">
        <v>244</v>
      </c>
      <c r="B1563" s="37" t="s">
        <v>202</v>
      </c>
      <c r="C1563" s="37" t="s">
        <v>245</v>
      </c>
      <c r="D1563" s="36" t="n">
        <v>2016</v>
      </c>
      <c r="E1563" s="36" t="n">
        <v>3</v>
      </c>
      <c r="F1563" s="36" t="n">
        <v>2</v>
      </c>
      <c r="G1563" s="36" t="n">
        <v>4</v>
      </c>
      <c r="H1563" s="36" t="n">
        <v>16</v>
      </c>
    </row>
    <row r="1564" customFormat="false" ht="15" hidden="false" customHeight="true" outlineLevel="0" collapsed="false">
      <c r="A1564" s="36" t="s">
        <v>244</v>
      </c>
      <c r="B1564" s="37" t="s">
        <v>202</v>
      </c>
      <c r="C1564" s="37" t="s">
        <v>245</v>
      </c>
      <c r="D1564" s="36" t="n">
        <v>2017</v>
      </c>
      <c r="E1564" s="36" t="n">
        <v>3</v>
      </c>
      <c r="F1564" s="36" t="n">
        <v>2</v>
      </c>
      <c r="G1564" s="36" t="n">
        <v>4</v>
      </c>
      <c r="H1564" s="36" t="n">
        <v>16</v>
      </c>
    </row>
    <row r="1565" customFormat="false" ht="15" hidden="false" customHeight="true" outlineLevel="0" collapsed="false">
      <c r="A1565" s="36" t="s">
        <v>244</v>
      </c>
      <c r="B1565" s="37" t="s">
        <v>202</v>
      </c>
      <c r="C1565" s="37" t="s">
        <v>245</v>
      </c>
      <c r="D1565" s="36" t="n">
        <v>2018</v>
      </c>
      <c r="E1565" s="36" t="n">
        <v>3</v>
      </c>
      <c r="F1565" s="36" t="n">
        <v>2</v>
      </c>
      <c r="G1565" s="36" t="n">
        <v>4</v>
      </c>
      <c r="H1565" s="36" t="n">
        <v>15</v>
      </c>
    </row>
    <row r="1566" customFormat="false" ht="15" hidden="false" customHeight="true" outlineLevel="0" collapsed="false">
      <c r="A1566" s="36" t="s">
        <v>244</v>
      </c>
      <c r="B1566" s="37" t="s">
        <v>202</v>
      </c>
      <c r="C1566" s="37" t="s">
        <v>245</v>
      </c>
      <c r="D1566" s="36" t="n">
        <v>2019</v>
      </c>
      <c r="E1566" s="36" t="n">
        <v>3</v>
      </c>
      <c r="F1566" s="36" t="n">
        <v>2</v>
      </c>
      <c r="G1566" s="36" t="n">
        <v>4</v>
      </c>
      <c r="H1566" s="36" t="n">
        <v>15</v>
      </c>
    </row>
    <row r="1567" customFormat="false" ht="15" hidden="false" customHeight="true" outlineLevel="0" collapsed="false">
      <c r="A1567" s="36" t="s">
        <v>244</v>
      </c>
      <c r="B1567" s="37" t="s">
        <v>202</v>
      </c>
      <c r="C1567" s="37" t="s">
        <v>245</v>
      </c>
      <c r="D1567" s="36" t="n">
        <v>2020</v>
      </c>
      <c r="E1567" s="36" t="n">
        <v>3</v>
      </c>
      <c r="F1567" s="36" t="n">
        <v>2</v>
      </c>
      <c r="G1567" s="36" t="n">
        <v>4</v>
      </c>
      <c r="H1567" s="36" t="n">
        <v>16</v>
      </c>
    </row>
    <row r="1568" customFormat="false" ht="15" hidden="false" customHeight="true" outlineLevel="0" collapsed="false">
      <c r="A1568" s="36" t="s">
        <v>244</v>
      </c>
      <c r="B1568" s="37" t="s">
        <v>202</v>
      </c>
      <c r="C1568" s="37" t="s">
        <v>245</v>
      </c>
      <c r="D1568" s="36" t="n">
        <v>2021</v>
      </c>
      <c r="E1568" s="36" t="n">
        <v>3</v>
      </c>
      <c r="F1568" s="36" t="n">
        <v>2</v>
      </c>
      <c r="G1568" s="36" t="n">
        <v>4</v>
      </c>
      <c r="H1568" s="36" t="n">
        <v>15</v>
      </c>
    </row>
    <row r="1569" customFormat="false" ht="15" hidden="false" customHeight="true" outlineLevel="0" collapsed="false">
      <c r="A1569" s="36" t="s">
        <v>244</v>
      </c>
      <c r="B1569" s="37" t="s">
        <v>202</v>
      </c>
      <c r="C1569" s="37" t="s">
        <v>245</v>
      </c>
      <c r="D1569" s="36" t="n">
        <v>2022</v>
      </c>
      <c r="E1569" s="36" t="n">
        <v>3</v>
      </c>
      <c r="F1569" s="36" t="n">
        <v>2</v>
      </c>
      <c r="G1569" s="36" t="n">
        <v>4</v>
      </c>
      <c r="H1569" s="36" t="n">
        <v>14</v>
      </c>
    </row>
    <row r="1570" customFormat="false" ht="15" hidden="false" customHeight="true" outlineLevel="0" collapsed="false">
      <c r="A1570" s="36" t="s">
        <v>244</v>
      </c>
      <c r="B1570" s="37" t="s">
        <v>202</v>
      </c>
      <c r="C1570" s="37" t="s">
        <v>245</v>
      </c>
      <c r="D1570" s="36" t="n">
        <v>2023</v>
      </c>
      <c r="E1570" s="36" t="n">
        <v>3</v>
      </c>
      <c r="F1570" s="36" t="n">
        <v>2</v>
      </c>
      <c r="G1570" s="36" t="n">
        <v>4</v>
      </c>
      <c r="H1570" s="36" t="n">
        <v>13</v>
      </c>
    </row>
    <row r="1571" customFormat="false" ht="15" hidden="false" customHeight="true" outlineLevel="0" collapsed="false">
      <c r="A1571" s="36" t="s">
        <v>244</v>
      </c>
      <c r="B1571" s="37" t="s">
        <v>202</v>
      </c>
      <c r="C1571" s="37" t="s">
        <v>245</v>
      </c>
      <c r="D1571" s="36" t="n">
        <v>2024</v>
      </c>
      <c r="E1571" s="36" t="n">
        <v>3</v>
      </c>
      <c r="F1571" s="36" t="n">
        <v>2</v>
      </c>
      <c r="G1571" s="36" t="n">
        <v>4</v>
      </c>
      <c r="H1571" s="36" t="n">
        <v>14</v>
      </c>
    </row>
    <row r="1572" customFormat="false" ht="15" hidden="false" customHeight="true" outlineLevel="0" collapsed="false">
      <c r="A1572" s="36" t="s">
        <v>244</v>
      </c>
      <c r="B1572" s="37" t="s">
        <v>202</v>
      </c>
      <c r="C1572" s="37" t="s">
        <v>245</v>
      </c>
      <c r="D1572" s="36" t="n">
        <v>2025</v>
      </c>
      <c r="E1572" s="36" t="n">
        <v>2</v>
      </c>
      <c r="F1572" s="36" t="n">
        <v>2</v>
      </c>
      <c r="G1572" s="36" t="n">
        <v>3</v>
      </c>
      <c r="H1572" s="36" t="n">
        <v>12</v>
      </c>
    </row>
    <row r="1573" customFormat="false" ht="15" hidden="false" customHeight="true" outlineLevel="0" collapsed="false">
      <c r="A1573" s="36" t="s">
        <v>246</v>
      </c>
      <c r="B1573" s="37" t="s">
        <v>202</v>
      </c>
      <c r="C1573" s="37" t="s">
        <v>247</v>
      </c>
      <c r="D1573" s="36" t="n">
        <v>2010</v>
      </c>
      <c r="E1573" s="36" t="n">
        <v>6</v>
      </c>
      <c r="F1573" s="36" t="n">
        <v>2</v>
      </c>
      <c r="G1573" s="36" t="n">
        <v>7</v>
      </c>
      <c r="H1573" s="36" t="n">
        <v>15</v>
      </c>
    </row>
    <row r="1574" customFormat="false" ht="15" hidden="false" customHeight="true" outlineLevel="0" collapsed="false">
      <c r="A1574" s="36" t="s">
        <v>246</v>
      </c>
      <c r="B1574" s="37" t="s">
        <v>202</v>
      </c>
      <c r="C1574" s="37" t="s">
        <v>247</v>
      </c>
      <c r="D1574" s="36" t="n">
        <v>2011</v>
      </c>
      <c r="E1574" s="36" t="n">
        <v>7</v>
      </c>
      <c r="F1574" s="36" t="n">
        <v>2</v>
      </c>
      <c r="G1574" s="36" t="n">
        <v>6</v>
      </c>
      <c r="H1574" s="36" t="n">
        <v>16</v>
      </c>
    </row>
    <row r="1575" customFormat="false" ht="15" hidden="false" customHeight="true" outlineLevel="0" collapsed="false">
      <c r="A1575" s="36" t="s">
        <v>246</v>
      </c>
      <c r="B1575" s="37" t="s">
        <v>202</v>
      </c>
      <c r="C1575" s="37" t="s">
        <v>247</v>
      </c>
      <c r="D1575" s="36" t="n">
        <v>2012</v>
      </c>
      <c r="E1575" s="36" t="n">
        <v>7</v>
      </c>
      <c r="F1575" s="36" t="n">
        <v>2</v>
      </c>
      <c r="G1575" s="36" t="n">
        <v>6</v>
      </c>
      <c r="H1575" s="36" t="n">
        <v>16</v>
      </c>
    </row>
    <row r="1576" customFormat="false" ht="15" hidden="false" customHeight="true" outlineLevel="0" collapsed="false">
      <c r="A1576" s="36" t="s">
        <v>246</v>
      </c>
      <c r="B1576" s="37" t="s">
        <v>202</v>
      </c>
      <c r="C1576" s="37" t="s">
        <v>247</v>
      </c>
      <c r="D1576" s="36" t="n">
        <v>2013</v>
      </c>
      <c r="E1576" s="36" t="n">
        <v>7</v>
      </c>
      <c r="F1576" s="36" t="n">
        <v>2</v>
      </c>
      <c r="G1576" s="36" t="n">
        <v>6</v>
      </c>
      <c r="H1576" s="36" t="n">
        <v>16</v>
      </c>
    </row>
    <row r="1577" customFormat="false" ht="15" hidden="false" customHeight="true" outlineLevel="0" collapsed="false">
      <c r="A1577" s="36" t="s">
        <v>246</v>
      </c>
      <c r="B1577" s="37" t="s">
        <v>202</v>
      </c>
      <c r="C1577" s="37" t="s">
        <v>247</v>
      </c>
      <c r="D1577" s="36" t="n">
        <v>2014</v>
      </c>
      <c r="E1577" s="36" t="n">
        <v>7</v>
      </c>
      <c r="F1577" s="36" t="n">
        <v>2</v>
      </c>
      <c r="G1577" s="36" t="n">
        <v>6</v>
      </c>
      <c r="H1577" s="36" t="n">
        <v>16</v>
      </c>
    </row>
    <row r="1578" customFormat="false" ht="15" hidden="false" customHeight="true" outlineLevel="0" collapsed="false">
      <c r="A1578" s="36" t="s">
        <v>246</v>
      </c>
      <c r="B1578" s="37" t="s">
        <v>202</v>
      </c>
      <c r="C1578" s="37" t="s">
        <v>247</v>
      </c>
      <c r="D1578" s="36" t="n">
        <v>2015</v>
      </c>
      <c r="E1578" s="36" t="n">
        <v>7</v>
      </c>
      <c r="F1578" s="36" t="n">
        <v>2</v>
      </c>
      <c r="G1578" s="36" t="n">
        <v>6</v>
      </c>
      <c r="H1578" s="36" t="n">
        <v>17</v>
      </c>
    </row>
    <row r="1579" customFormat="false" ht="15" hidden="false" customHeight="true" outlineLevel="0" collapsed="false">
      <c r="A1579" s="36" t="s">
        <v>246</v>
      </c>
      <c r="B1579" s="37" t="s">
        <v>202</v>
      </c>
      <c r="C1579" s="37" t="s">
        <v>247</v>
      </c>
      <c r="D1579" s="36" t="n">
        <v>2016</v>
      </c>
      <c r="E1579" s="36" t="n">
        <v>7</v>
      </c>
      <c r="F1579" s="36" t="n">
        <v>2</v>
      </c>
      <c r="G1579" s="36" t="n">
        <v>5</v>
      </c>
      <c r="H1579" s="36" t="n">
        <v>17</v>
      </c>
    </row>
    <row r="1580" customFormat="false" ht="15" hidden="false" customHeight="true" outlineLevel="0" collapsed="false">
      <c r="A1580" s="36" t="s">
        <v>246</v>
      </c>
      <c r="B1580" s="37" t="s">
        <v>202</v>
      </c>
      <c r="C1580" s="37" t="s">
        <v>247</v>
      </c>
      <c r="D1580" s="36" t="n">
        <v>2017</v>
      </c>
      <c r="E1580" s="36" t="n">
        <v>7</v>
      </c>
      <c r="F1580" s="36" t="n">
        <v>2</v>
      </c>
      <c r="G1580" s="36" t="n">
        <v>7</v>
      </c>
      <c r="H1580" s="36" t="n">
        <v>18</v>
      </c>
    </row>
    <row r="1581" customFormat="false" ht="15" hidden="false" customHeight="true" outlineLevel="0" collapsed="false">
      <c r="A1581" s="36" t="s">
        <v>246</v>
      </c>
      <c r="B1581" s="37" t="s">
        <v>202</v>
      </c>
      <c r="C1581" s="37" t="s">
        <v>247</v>
      </c>
      <c r="D1581" s="36" t="n">
        <v>2018</v>
      </c>
      <c r="E1581" s="36" t="n">
        <v>7</v>
      </c>
      <c r="F1581" s="36" t="n">
        <v>2</v>
      </c>
      <c r="G1581" s="36" t="n">
        <v>8</v>
      </c>
      <c r="H1581" s="36" t="n">
        <v>19</v>
      </c>
    </row>
    <row r="1582" customFormat="false" ht="15" hidden="false" customHeight="true" outlineLevel="0" collapsed="false">
      <c r="A1582" s="36" t="s">
        <v>246</v>
      </c>
      <c r="B1582" s="37" t="s">
        <v>202</v>
      </c>
      <c r="C1582" s="37" t="s">
        <v>247</v>
      </c>
      <c r="D1582" s="36" t="n">
        <v>2019</v>
      </c>
      <c r="E1582" s="36" t="n">
        <v>9</v>
      </c>
      <c r="F1582" s="36" t="n">
        <v>2</v>
      </c>
      <c r="G1582" s="36" t="n">
        <v>13</v>
      </c>
      <c r="H1582" s="36" t="n">
        <v>30</v>
      </c>
    </row>
    <row r="1583" customFormat="false" ht="15" hidden="false" customHeight="true" outlineLevel="0" collapsed="false">
      <c r="A1583" s="36" t="s">
        <v>246</v>
      </c>
      <c r="B1583" s="37" t="s">
        <v>202</v>
      </c>
      <c r="C1583" s="37" t="s">
        <v>247</v>
      </c>
      <c r="D1583" s="36" t="n">
        <v>2020</v>
      </c>
      <c r="E1583" s="36" t="n">
        <v>9</v>
      </c>
      <c r="F1583" s="36" t="n">
        <v>2</v>
      </c>
      <c r="G1583" s="36" t="n">
        <v>14</v>
      </c>
      <c r="H1583" s="36" t="n">
        <v>32</v>
      </c>
    </row>
    <row r="1584" customFormat="false" ht="15" hidden="false" customHeight="true" outlineLevel="0" collapsed="false">
      <c r="A1584" s="36" t="s">
        <v>246</v>
      </c>
      <c r="B1584" s="37" t="s">
        <v>202</v>
      </c>
      <c r="C1584" s="37" t="s">
        <v>247</v>
      </c>
      <c r="D1584" s="36" t="n">
        <v>2021</v>
      </c>
      <c r="E1584" s="36" t="n">
        <v>10</v>
      </c>
      <c r="F1584" s="36" t="n">
        <v>2</v>
      </c>
      <c r="G1584" s="36" t="n">
        <v>16</v>
      </c>
      <c r="H1584" s="36" t="n">
        <v>34</v>
      </c>
    </row>
    <row r="1585" customFormat="false" ht="15" hidden="false" customHeight="true" outlineLevel="0" collapsed="false">
      <c r="A1585" s="36" t="s">
        <v>246</v>
      </c>
      <c r="B1585" s="37" t="s">
        <v>202</v>
      </c>
      <c r="C1585" s="37" t="s">
        <v>247</v>
      </c>
      <c r="D1585" s="36" t="n">
        <v>2022</v>
      </c>
      <c r="E1585" s="36" t="n">
        <v>10</v>
      </c>
      <c r="F1585" s="36" t="n">
        <v>2</v>
      </c>
      <c r="G1585" s="36" t="n">
        <v>17</v>
      </c>
      <c r="H1585" s="36" t="n">
        <v>35</v>
      </c>
    </row>
    <row r="1586" customFormat="false" ht="15" hidden="false" customHeight="true" outlineLevel="0" collapsed="false">
      <c r="A1586" s="36" t="s">
        <v>246</v>
      </c>
      <c r="B1586" s="37" t="s">
        <v>202</v>
      </c>
      <c r="C1586" s="37" t="s">
        <v>247</v>
      </c>
      <c r="D1586" s="36" t="n">
        <v>2023</v>
      </c>
      <c r="E1586" s="36" t="n">
        <v>10</v>
      </c>
      <c r="F1586" s="36" t="n">
        <v>2</v>
      </c>
      <c r="G1586" s="36" t="n">
        <v>17</v>
      </c>
      <c r="H1586" s="36" t="n">
        <v>35</v>
      </c>
    </row>
    <row r="1587" customFormat="false" ht="15" hidden="false" customHeight="true" outlineLevel="0" collapsed="false">
      <c r="A1587" s="36" t="s">
        <v>246</v>
      </c>
      <c r="B1587" s="37" t="s">
        <v>202</v>
      </c>
      <c r="C1587" s="37" t="s">
        <v>247</v>
      </c>
      <c r="D1587" s="36" t="n">
        <v>2024</v>
      </c>
      <c r="E1587" s="36" t="n">
        <v>10</v>
      </c>
      <c r="F1587" s="36" t="n">
        <v>2</v>
      </c>
      <c r="G1587" s="36" t="n">
        <v>17</v>
      </c>
      <c r="H1587" s="36" t="n">
        <v>35</v>
      </c>
    </row>
    <row r="1588" customFormat="false" ht="15" hidden="false" customHeight="true" outlineLevel="0" collapsed="false">
      <c r="A1588" s="36" t="s">
        <v>246</v>
      </c>
      <c r="B1588" s="37" t="s">
        <v>202</v>
      </c>
      <c r="C1588" s="37" t="s">
        <v>247</v>
      </c>
      <c r="D1588" s="36" t="n">
        <v>2025</v>
      </c>
      <c r="E1588" s="36" t="n">
        <v>10</v>
      </c>
      <c r="F1588" s="36" t="n">
        <v>2</v>
      </c>
      <c r="G1588" s="36" t="n">
        <v>16</v>
      </c>
      <c r="H1588" s="36" t="n">
        <v>34</v>
      </c>
    </row>
    <row r="1589" customFormat="false" ht="15" hidden="false" customHeight="true" outlineLevel="0" collapsed="false">
      <c r="A1589" s="36" t="s">
        <v>248</v>
      </c>
      <c r="B1589" s="37" t="s">
        <v>202</v>
      </c>
      <c r="C1589" s="37" t="s">
        <v>249</v>
      </c>
      <c r="D1589" s="36" t="n">
        <v>2010</v>
      </c>
      <c r="E1589" s="36" t="n">
        <v>7</v>
      </c>
      <c r="F1589" s="36" t="n">
        <v>1</v>
      </c>
      <c r="G1589" s="36" t="n">
        <v>7</v>
      </c>
      <c r="H1589" s="36" t="n">
        <v>14</v>
      </c>
    </row>
    <row r="1590" customFormat="false" ht="15" hidden="false" customHeight="true" outlineLevel="0" collapsed="false">
      <c r="A1590" s="36" t="s">
        <v>248</v>
      </c>
      <c r="B1590" s="37" t="s">
        <v>202</v>
      </c>
      <c r="C1590" s="37" t="s">
        <v>249</v>
      </c>
      <c r="D1590" s="36" t="n">
        <v>2011</v>
      </c>
      <c r="E1590" s="36" t="n">
        <v>8</v>
      </c>
      <c r="F1590" s="36" t="n">
        <v>1</v>
      </c>
      <c r="G1590" s="36" t="n">
        <v>9</v>
      </c>
      <c r="H1590" s="36" t="n">
        <v>18</v>
      </c>
    </row>
    <row r="1591" customFormat="false" ht="15" hidden="false" customHeight="true" outlineLevel="0" collapsed="false">
      <c r="A1591" s="36" t="s">
        <v>248</v>
      </c>
      <c r="B1591" s="37" t="s">
        <v>202</v>
      </c>
      <c r="C1591" s="37" t="s">
        <v>249</v>
      </c>
      <c r="D1591" s="36" t="n">
        <v>2012</v>
      </c>
      <c r="E1591" s="36" t="n">
        <v>9</v>
      </c>
      <c r="F1591" s="36" t="n">
        <v>2</v>
      </c>
      <c r="G1591" s="36" t="n">
        <v>10</v>
      </c>
      <c r="H1591" s="36" t="n">
        <v>20</v>
      </c>
    </row>
    <row r="1592" customFormat="false" ht="15" hidden="false" customHeight="true" outlineLevel="0" collapsed="false">
      <c r="A1592" s="36" t="s">
        <v>248</v>
      </c>
      <c r="B1592" s="37" t="s">
        <v>202</v>
      </c>
      <c r="C1592" s="37" t="s">
        <v>249</v>
      </c>
      <c r="D1592" s="36" t="n">
        <v>2013</v>
      </c>
      <c r="E1592" s="36" t="n">
        <v>9</v>
      </c>
      <c r="F1592" s="36" t="n">
        <v>2</v>
      </c>
      <c r="G1592" s="36" t="n">
        <v>11</v>
      </c>
      <c r="H1592" s="36" t="n">
        <v>22</v>
      </c>
    </row>
    <row r="1593" customFormat="false" ht="15" hidden="false" customHeight="true" outlineLevel="0" collapsed="false">
      <c r="A1593" s="36" t="s">
        <v>248</v>
      </c>
      <c r="B1593" s="37" t="s">
        <v>202</v>
      </c>
      <c r="C1593" s="37" t="s">
        <v>249</v>
      </c>
      <c r="D1593" s="36" t="n">
        <v>2014</v>
      </c>
      <c r="E1593" s="36" t="n">
        <v>9</v>
      </c>
      <c r="F1593" s="36" t="n">
        <v>2</v>
      </c>
      <c r="G1593" s="36" t="n">
        <v>9</v>
      </c>
      <c r="H1593" s="36" t="n">
        <v>22</v>
      </c>
    </row>
    <row r="1594" customFormat="false" ht="15" hidden="false" customHeight="true" outlineLevel="0" collapsed="false">
      <c r="A1594" s="36" t="s">
        <v>248</v>
      </c>
      <c r="B1594" s="37" t="s">
        <v>202</v>
      </c>
      <c r="C1594" s="37" t="s">
        <v>249</v>
      </c>
      <c r="D1594" s="36" t="n">
        <v>2015</v>
      </c>
      <c r="E1594" s="36" t="n">
        <v>10</v>
      </c>
      <c r="F1594" s="36" t="n">
        <v>2</v>
      </c>
      <c r="G1594" s="36" t="n">
        <v>10</v>
      </c>
      <c r="H1594" s="36" t="n">
        <v>24</v>
      </c>
    </row>
    <row r="1595" customFormat="false" ht="15" hidden="false" customHeight="true" outlineLevel="0" collapsed="false">
      <c r="A1595" s="36" t="s">
        <v>248</v>
      </c>
      <c r="B1595" s="37" t="s">
        <v>202</v>
      </c>
      <c r="C1595" s="37" t="s">
        <v>249</v>
      </c>
      <c r="D1595" s="36" t="n">
        <v>2016</v>
      </c>
      <c r="E1595" s="36" t="n">
        <v>10</v>
      </c>
      <c r="F1595" s="36" t="n">
        <v>2</v>
      </c>
      <c r="G1595" s="36" t="n">
        <v>11</v>
      </c>
      <c r="H1595" s="36" t="n">
        <v>27</v>
      </c>
    </row>
    <row r="1596" customFormat="false" ht="15" hidden="false" customHeight="true" outlineLevel="0" collapsed="false">
      <c r="A1596" s="36" t="s">
        <v>248</v>
      </c>
      <c r="B1596" s="37" t="s">
        <v>202</v>
      </c>
      <c r="C1596" s="37" t="s">
        <v>249</v>
      </c>
      <c r="D1596" s="36" t="n">
        <v>2017</v>
      </c>
      <c r="E1596" s="36" t="n">
        <v>9</v>
      </c>
      <c r="F1596" s="36" t="n">
        <v>3</v>
      </c>
      <c r="G1596" s="36" t="n">
        <v>11</v>
      </c>
      <c r="H1596" s="36" t="n">
        <v>25</v>
      </c>
    </row>
    <row r="1597" customFormat="false" ht="15" hidden="false" customHeight="true" outlineLevel="0" collapsed="false">
      <c r="A1597" s="36" t="s">
        <v>248</v>
      </c>
      <c r="B1597" s="37" t="s">
        <v>202</v>
      </c>
      <c r="C1597" s="37" t="s">
        <v>249</v>
      </c>
      <c r="D1597" s="36" t="n">
        <v>2018</v>
      </c>
      <c r="E1597" s="36" t="n">
        <v>10</v>
      </c>
      <c r="F1597" s="36" t="n">
        <v>3</v>
      </c>
      <c r="G1597" s="36" t="n">
        <v>12</v>
      </c>
      <c r="H1597" s="36" t="n">
        <v>28</v>
      </c>
    </row>
    <row r="1598" customFormat="false" ht="15" hidden="false" customHeight="true" outlineLevel="0" collapsed="false">
      <c r="A1598" s="36" t="s">
        <v>248</v>
      </c>
      <c r="B1598" s="37" t="s">
        <v>202</v>
      </c>
      <c r="C1598" s="37" t="s">
        <v>249</v>
      </c>
      <c r="D1598" s="36" t="n">
        <v>2019</v>
      </c>
      <c r="E1598" s="36" t="n">
        <v>12</v>
      </c>
      <c r="F1598" s="36" t="n">
        <v>4</v>
      </c>
      <c r="G1598" s="36" t="n">
        <v>14</v>
      </c>
      <c r="H1598" s="36" t="n">
        <v>31</v>
      </c>
    </row>
    <row r="1599" customFormat="false" ht="15" hidden="false" customHeight="true" outlineLevel="0" collapsed="false">
      <c r="A1599" s="36" t="s">
        <v>248</v>
      </c>
      <c r="B1599" s="37" t="s">
        <v>202</v>
      </c>
      <c r="C1599" s="37" t="s">
        <v>249</v>
      </c>
      <c r="D1599" s="36" t="n">
        <v>2020</v>
      </c>
      <c r="E1599" s="36" t="n">
        <v>13</v>
      </c>
      <c r="F1599" s="36" t="n">
        <v>4</v>
      </c>
      <c r="G1599" s="36" t="n">
        <v>15</v>
      </c>
      <c r="H1599" s="36" t="n">
        <v>34</v>
      </c>
    </row>
    <row r="1600" customFormat="false" ht="15" hidden="false" customHeight="true" outlineLevel="0" collapsed="false">
      <c r="A1600" s="36" t="s">
        <v>248</v>
      </c>
      <c r="B1600" s="37" t="s">
        <v>202</v>
      </c>
      <c r="C1600" s="37" t="s">
        <v>249</v>
      </c>
      <c r="D1600" s="36" t="n">
        <v>2021</v>
      </c>
      <c r="E1600" s="36" t="n">
        <v>14</v>
      </c>
      <c r="F1600" s="36" t="n">
        <v>4</v>
      </c>
      <c r="G1600" s="36" t="n">
        <v>18</v>
      </c>
      <c r="H1600" s="36" t="n">
        <v>40</v>
      </c>
    </row>
    <row r="1601" customFormat="false" ht="15" hidden="false" customHeight="true" outlineLevel="0" collapsed="false">
      <c r="A1601" s="36" t="s">
        <v>248</v>
      </c>
      <c r="B1601" s="37" t="s">
        <v>202</v>
      </c>
      <c r="C1601" s="37" t="s">
        <v>249</v>
      </c>
      <c r="D1601" s="36" t="n">
        <v>2022</v>
      </c>
      <c r="E1601" s="36" t="n">
        <v>15</v>
      </c>
      <c r="F1601" s="36" t="n">
        <v>4</v>
      </c>
      <c r="G1601" s="36" t="n">
        <v>18</v>
      </c>
      <c r="H1601" s="36" t="n">
        <v>43</v>
      </c>
    </row>
    <row r="1602" customFormat="false" ht="15" hidden="false" customHeight="true" outlineLevel="0" collapsed="false">
      <c r="A1602" s="36" t="s">
        <v>248</v>
      </c>
      <c r="B1602" s="37" t="s">
        <v>202</v>
      </c>
      <c r="C1602" s="37" t="s">
        <v>249</v>
      </c>
      <c r="D1602" s="36" t="n">
        <v>2023</v>
      </c>
      <c r="E1602" s="36" t="n">
        <v>14</v>
      </c>
      <c r="F1602" s="36" t="n">
        <v>4</v>
      </c>
      <c r="G1602" s="36" t="n">
        <v>19</v>
      </c>
      <c r="H1602" s="36" t="n">
        <v>43</v>
      </c>
    </row>
    <row r="1603" customFormat="false" ht="15" hidden="false" customHeight="true" outlineLevel="0" collapsed="false">
      <c r="A1603" s="36" t="s">
        <v>248</v>
      </c>
      <c r="B1603" s="37" t="s">
        <v>202</v>
      </c>
      <c r="C1603" s="37" t="s">
        <v>249</v>
      </c>
      <c r="D1603" s="36" t="n">
        <v>2024</v>
      </c>
      <c r="E1603" s="36" t="n">
        <v>14</v>
      </c>
      <c r="F1603" s="36" t="n">
        <v>4</v>
      </c>
      <c r="G1603" s="36" t="n">
        <v>19</v>
      </c>
      <c r="H1603" s="36" t="n">
        <v>42</v>
      </c>
    </row>
    <row r="1604" customFormat="false" ht="15" hidden="false" customHeight="true" outlineLevel="0" collapsed="false">
      <c r="A1604" s="36" t="s">
        <v>248</v>
      </c>
      <c r="B1604" s="37" t="s">
        <v>202</v>
      </c>
      <c r="C1604" s="37" t="s">
        <v>249</v>
      </c>
      <c r="D1604" s="36" t="n">
        <v>2025</v>
      </c>
      <c r="E1604" s="36" t="n">
        <v>13</v>
      </c>
      <c r="F1604" s="36" t="n">
        <v>4</v>
      </c>
      <c r="G1604" s="36" t="n">
        <v>19</v>
      </c>
      <c r="H1604" s="36" t="n">
        <v>41</v>
      </c>
    </row>
    <row r="1605" customFormat="false" ht="15" hidden="false" customHeight="true" outlineLevel="0" collapsed="false">
      <c r="A1605" s="36" t="s">
        <v>250</v>
      </c>
      <c r="B1605" s="37" t="s">
        <v>202</v>
      </c>
      <c r="C1605" s="37" t="s">
        <v>251</v>
      </c>
      <c r="D1605" s="36" t="n">
        <v>2010</v>
      </c>
      <c r="E1605" s="36" t="n">
        <v>3</v>
      </c>
      <c r="F1605" s="36" t="n">
        <v>1</v>
      </c>
      <c r="G1605" s="36" t="n">
        <v>4</v>
      </c>
      <c r="H1605" s="36" t="n">
        <v>5</v>
      </c>
    </row>
    <row r="1606" customFormat="false" ht="15" hidden="false" customHeight="true" outlineLevel="0" collapsed="false">
      <c r="A1606" s="36" t="s">
        <v>250</v>
      </c>
      <c r="B1606" s="37" t="s">
        <v>202</v>
      </c>
      <c r="C1606" s="37" t="s">
        <v>251</v>
      </c>
      <c r="D1606" s="36" t="n">
        <v>2011</v>
      </c>
      <c r="E1606" s="36" t="n">
        <v>4</v>
      </c>
      <c r="F1606" s="36" t="n">
        <v>1</v>
      </c>
      <c r="G1606" s="36" t="n">
        <v>4</v>
      </c>
      <c r="H1606" s="36" t="n">
        <v>6</v>
      </c>
    </row>
    <row r="1607" customFormat="false" ht="15" hidden="false" customHeight="true" outlineLevel="0" collapsed="false">
      <c r="A1607" s="36" t="s">
        <v>250</v>
      </c>
      <c r="B1607" s="37" t="s">
        <v>202</v>
      </c>
      <c r="C1607" s="37" t="s">
        <v>251</v>
      </c>
      <c r="D1607" s="36" t="n">
        <v>2012</v>
      </c>
      <c r="E1607" s="36" t="n">
        <v>3</v>
      </c>
      <c r="F1607" s="36" t="n">
        <v>1</v>
      </c>
      <c r="G1607" s="36" t="n">
        <v>3</v>
      </c>
      <c r="H1607" s="36" t="n">
        <v>5</v>
      </c>
    </row>
    <row r="1608" customFormat="false" ht="15" hidden="false" customHeight="true" outlineLevel="0" collapsed="false">
      <c r="A1608" s="36" t="s">
        <v>250</v>
      </c>
      <c r="B1608" s="37" t="s">
        <v>202</v>
      </c>
      <c r="C1608" s="37" t="s">
        <v>251</v>
      </c>
      <c r="D1608" s="36" t="n">
        <v>2013</v>
      </c>
      <c r="E1608" s="36" t="n">
        <v>3</v>
      </c>
      <c r="F1608" s="36" t="n">
        <v>1</v>
      </c>
      <c r="G1608" s="36" t="n">
        <v>4</v>
      </c>
      <c r="H1608" s="36" t="n">
        <v>7</v>
      </c>
    </row>
    <row r="1609" customFormat="false" ht="15" hidden="false" customHeight="true" outlineLevel="0" collapsed="false">
      <c r="A1609" s="36" t="s">
        <v>250</v>
      </c>
      <c r="B1609" s="37" t="s">
        <v>202</v>
      </c>
      <c r="C1609" s="37" t="s">
        <v>251</v>
      </c>
      <c r="D1609" s="36" t="n">
        <v>2014</v>
      </c>
      <c r="E1609" s="36" t="n">
        <v>3</v>
      </c>
      <c r="F1609" s="36" t="n">
        <v>1</v>
      </c>
      <c r="G1609" s="36" t="n">
        <v>3</v>
      </c>
      <c r="H1609" s="36" t="n">
        <v>7</v>
      </c>
    </row>
    <row r="1610" customFormat="false" ht="15" hidden="false" customHeight="true" outlineLevel="0" collapsed="false">
      <c r="A1610" s="36" t="s">
        <v>250</v>
      </c>
      <c r="B1610" s="37" t="s">
        <v>202</v>
      </c>
      <c r="C1610" s="37" t="s">
        <v>251</v>
      </c>
      <c r="D1610" s="36" t="n">
        <v>2015</v>
      </c>
      <c r="E1610" s="36" t="n">
        <v>3</v>
      </c>
      <c r="F1610" s="36" t="n">
        <v>1</v>
      </c>
      <c r="G1610" s="36" t="n">
        <v>3</v>
      </c>
      <c r="H1610" s="36" t="n">
        <v>8</v>
      </c>
    </row>
    <row r="1611" customFormat="false" ht="15" hidden="false" customHeight="true" outlineLevel="0" collapsed="false">
      <c r="A1611" s="36" t="s">
        <v>250</v>
      </c>
      <c r="B1611" s="37" t="s">
        <v>202</v>
      </c>
      <c r="C1611" s="37" t="s">
        <v>251</v>
      </c>
      <c r="D1611" s="36" t="n">
        <v>2016</v>
      </c>
      <c r="E1611" s="36" t="n">
        <v>3</v>
      </c>
      <c r="F1611" s="36" t="n">
        <v>1</v>
      </c>
      <c r="G1611" s="36" t="n">
        <v>3</v>
      </c>
      <c r="H1611" s="36" t="n">
        <v>8</v>
      </c>
    </row>
    <row r="1612" customFormat="false" ht="15" hidden="false" customHeight="true" outlineLevel="0" collapsed="false">
      <c r="A1612" s="36" t="s">
        <v>250</v>
      </c>
      <c r="B1612" s="37" t="s">
        <v>202</v>
      </c>
      <c r="C1612" s="37" t="s">
        <v>251</v>
      </c>
      <c r="D1612" s="36" t="n">
        <v>2017</v>
      </c>
      <c r="E1612" s="36" t="n">
        <v>3</v>
      </c>
      <c r="F1612" s="36" t="n">
        <v>1</v>
      </c>
      <c r="G1612" s="36" t="n">
        <v>3</v>
      </c>
      <c r="H1612" s="36" t="n">
        <v>11</v>
      </c>
    </row>
    <row r="1613" customFormat="false" ht="15" hidden="false" customHeight="true" outlineLevel="0" collapsed="false">
      <c r="A1613" s="36" t="s">
        <v>250</v>
      </c>
      <c r="B1613" s="37" t="s">
        <v>202</v>
      </c>
      <c r="C1613" s="37" t="s">
        <v>251</v>
      </c>
      <c r="D1613" s="36" t="n">
        <v>2018</v>
      </c>
      <c r="E1613" s="36" t="n">
        <v>3</v>
      </c>
      <c r="F1613" s="36" t="n">
        <v>1</v>
      </c>
      <c r="G1613" s="36" t="n">
        <v>3</v>
      </c>
      <c r="H1613" s="36" t="n">
        <v>12</v>
      </c>
    </row>
    <row r="1614" customFormat="false" ht="15" hidden="false" customHeight="true" outlineLevel="0" collapsed="false">
      <c r="A1614" s="36" t="s">
        <v>250</v>
      </c>
      <c r="B1614" s="37" t="s">
        <v>202</v>
      </c>
      <c r="C1614" s="37" t="s">
        <v>251</v>
      </c>
      <c r="D1614" s="36" t="n">
        <v>2019</v>
      </c>
      <c r="E1614" s="36" t="n">
        <v>3</v>
      </c>
      <c r="F1614" s="36" t="n">
        <v>1</v>
      </c>
      <c r="G1614" s="36" t="n">
        <v>3</v>
      </c>
      <c r="H1614" s="36" t="n">
        <v>11</v>
      </c>
    </row>
    <row r="1615" customFormat="false" ht="15" hidden="false" customHeight="true" outlineLevel="0" collapsed="false">
      <c r="A1615" s="36" t="s">
        <v>250</v>
      </c>
      <c r="B1615" s="37" t="s">
        <v>202</v>
      </c>
      <c r="C1615" s="37" t="s">
        <v>251</v>
      </c>
      <c r="D1615" s="36" t="n">
        <v>2020</v>
      </c>
      <c r="E1615" s="36" t="n">
        <v>3</v>
      </c>
      <c r="F1615" s="36" t="n">
        <v>1</v>
      </c>
      <c r="G1615" s="36" t="n">
        <v>3</v>
      </c>
      <c r="H1615" s="36" t="n">
        <v>10</v>
      </c>
    </row>
    <row r="1616" customFormat="false" ht="15" hidden="false" customHeight="true" outlineLevel="0" collapsed="false">
      <c r="A1616" s="36" t="s">
        <v>250</v>
      </c>
      <c r="B1616" s="37" t="s">
        <v>202</v>
      </c>
      <c r="C1616" s="37" t="s">
        <v>251</v>
      </c>
      <c r="D1616" s="36" t="n">
        <v>2021</v>
      </c>
      <c r="E1616" s="36" t="n">
        <v>3</v>
      </c>
      <c r="F1616" s="36" t="n">
        <v>1</v>
      </c>
      <c r="G1616" s="36" t="n">
        <v>3</v>
      </c>
      <c r="H1616" s="36" t="n">
        <v>10</v>
      </c>
    </row>
    <row r="1617" customFormat="false" ht="15" hidden="false" customHeight="true" outlineLevel="0" collapsed="false">
      <c r="A1617" s="36" t="s">
        <v>250</v>
      </c>
      <c r="B1617" s="37" t="s">
        <v>202</v>
      </c>
      <c r="C1617" s="37" t="s">
        <v>251</v>
      </c>
      <c r="D1617" s="36" t="n">
        <v>2022</v>
      </c>
      <c r="E1617" s="36" t="n">
        <v>3</v>
      </c>
      <c r="F1617" s="36" t="n">
        <v>1</v>
      </c>
      <c r="G1617" s="36" t="n">
        <v>3</v>
      </c>
      <c r="H1617" s="36" t="n">
        <v>12</v>
      </c>
    </row>
    <row r="1618" customFormat="false" ht="15" hidden="false" customHeight="true" outlineLevel="0" collapsed="false">
      <c r="A1618" s="36" t="s">
        <v>250</v>
      </c>
      <c r="B1618" s="37" t="s">
        <v>202</v>
      </c>
      <c r="C1618" s="37" t="s">
        <v>251</v>
      </c>
      <c r="D1618" s="36" t="n">
        <v>2023</v>
      </c>
      <c r="E1618" s="36" t="n">
        <v>3</v>
      </c>
      <c r="F1618" s="36" t="n">
        <v>1</v>
      </c>
      <c r="G1618" s="36" t="n">
        <v>3</v>
      </c>
      <c r="H1618" s="36" t="n">
        <v>11</v>
      </c>
    </row>
    <row r="1619" customFormat="false" ht="15" hidden="false" customHeight="true" outlineLevel="0" collapsed="false">
      <c r="A1619" s="36" t="s">
        <v>250</v>
      </c>
      <c r="B1619" s="37" t="s">
        <v>202</v>
      </c>
      <c r="C1619" s="37" t="s">
        <v>251</v>
      </c>
      <c r="D1619" s="36" t="n">
        <v>2024</v>
      </c>
      <c r="E1619" s="36" t="n">
        <v>4</v>
      </c>
      <c r="F1619" s="36" t="n">
        <v>1</v>
      </c>
      <c r="G1619" s="36" t="n">
        <v>4</v>
      </c>
      <c r="H1619" s="36" t="n">
        <v>13</v>
      </c>
    </row>
    <row r="1620" customFormat="false" ht="15" hidden="false" customHeight="true" outlineLevel="0" collapsed="false">
      <c r="A1620" s="36" t="s">
        <v>250</v>
      </c>
      <c r="B1620" s="37" t="s">
        <v>202</v>
      </c>
      <c r="C1620" s="37" t="s">
        <v>251</v>
      </c>
      <c r="D1620" s="36" t="n">
        <v>2025</v>
      </c>
      <c r="E1620" s="36" t="n">
        <v>3</v>
      </c>
      <c r="F1620" s="36" t="n">
        <v>1</v>
      </c>
      <c r="G1620" s="36" t="n">
        <v>4</v>
      </c>
      <c r="H1620" s="36" t="n">
        <v>12</v>
      </c>
    </row>
    <row r="1621" customFormat="false" ht="15" hidden="false" customHeight="true" outlineLevel="0" collapsed="false">
      <c r="A1621" s="36" t="s">
        <v>252</v>
      </c>
      <c r="B1621" s="37" t="s">
        <v>202</v>
      </c>
      <c r="C1621" s="37" t="s">
        <v>253</v>
      </c>
      <c r="D1621" s="36" t="n">
        <v>2010</v>
      </c>
      <c r="E1621" s="36" t="n">
        <v>1</v>
      </c>
      <c r="F1621" s="36" t="n">
        <v>0</v>
      </c>
      <c r="G1621" s="36" t="n">
        <v>2</v>
      </c>
      <c r="H1621" s="36" t="n">
        <v>7</v>
      </c>
    </row>
    <row r="1622" customFormat="false" ht="15" hidden="false" customHeight="true" outlineLevel="0" collapsed="false">
      <c r="A1622" s="36" t="s">
        <v>252</v>
      </c>
      <c r="B1622" s="37" t="s">
        <v>202</v>
      </c>
      <c r="C1622" s="37" t="s">
        <v>253</v>
      </c>
      <c r="D1622" s="36" t="n">
        <v>2011</v>
      </c>
      <c r="E1622" s="36" t="n">
        <v>2</v>
      </c>
      <c r="F1622" s="36" t="n">
        <v>0</v>
      </c>
      <c r="G1622" s="36" t="n">
        <v>3</v>
      </c>
      <c r="H1622" s="36" t="n">
        <v>9</v>
      </c>
    </row>
    <row r="1623" customFormat="false" ht="15" hidden="false" customHeight="true" outlineLevel="0" collapsed="false">
      <c r="A1623" s="36" t="s">
        <v>252</v>
      </c>
      <c r="B1623" s="37" t="s">
        <v>202</v>
      </c>
      <c r="C1623" s="37" t="s">
        <v>253</v>
      </c>
      <c r="D1623" s="36" t="n">
        <v>2012</v>
      </c>
      <c r="E1623" s="36" t="n">
        <v>2</v>
      </c>
      <c r="F1623" s="36" t="n">
        <v>0</v>
      </c>
      <c r="G1623" s="36" t="n">
        <v>3</v>
      </c>
      <c r="H1623" s="36" t="n">
        <v>10</v>
      </c>
    </row>
    <row r="1624" customFormat="false" ht="15" hidden="false" customHeight="true" outlineLevel="0" collapsed="false">
      <c r="A1624" s="36" t="s">
        <v>252</v>
      </c>
      <c r="B1624" s="37" t="s">
        <v>202</v>
      </c>
      <c r="C1624" s="37" t="s">
        <v>253</v>
      </c>
      <c r="D1624" s="36" t="n">
        <v>2013</v>
      </c>
      <c r="E1624" s="36" t="n">
        <v>1</v>
      </c>
      <c r="F1624" s="36" t="n">
        <v>0</v>
      </c>
      <c r="G1624" s="36" t="n">
        <v>3</v>
      </c>
      <c r="H1624" s="36" t="n">
        <v>9</v>
      </c>
    </row>
    <row r="1625" customFormat="false" ht="15" hidden="false" customHeight="true" outlineLevel="0" collapsed="false">
      <c r="A1625" s="36" t="s">
        <v>252</v>
      </c>
      <c r="B1625" s="37" t="s">
        <v>202</v>
      </c>
      <c r="C1625" s="37" t="s">
        <v>253</v>
      </c>
      <c r="D1625" s="36" t="n">
        <v>2014</v>
      </c>
      <c r="E1625" s="36" t="n">
        <v>1</v>
      </c>
      <c r="F1625" s="36" t="n">
        <v>0</v>
      </c>
      <c r="G1625" s="36" t="n">
        <v>3</v>
      </c>
      <c r="H1625" s="36" t="n">
        <v>11</v>
      </c>
    </row>
    <row r="1626" customFormat="false" ht="15" hidden="false" customHeight="true" outlineLevel="0" collapsed="false">
      <c r="A1626" s="36" t="s">
        <v>252</v>
      </c>
      <c r="B1626" s="37" t="s">
        <v>202</v>
      </c>
      <c r="C1626" s="37" t="s">
        <v>253</v>
      </c>
      <c r="D1626" s="36" t="n">
        <v>2015</v>
      </c>
      <c r="E1626" s="36" t="n">
        <v>1</v>
      </c>
      <c r="F1626" s="36" t="n">
        <v>0</v>
      </c>
      <c r="G1626" s="36" t="n">
        <v>3</v>
      </c>
      <c r="H1626" s="36" t="n">
        <v>11</v>
      </c>
    </row>
    <row r="1627" customFormat="false" ht="15" hidden="false" customHeight="true" outlineLevel="0" collapsed="false">
      <c r="A1627" s="36" t="s">
        <v>252</v>
      </c>
      <c r="B1627" s="37" t="s">
        <v>202</v>
      </c>
      <c r="C1627" s="37" t="s">
        <v>253</v>
      </c>
      <c r="D1627" s="36" t="n">
        <v>2016</v>
      </c>
      <c r="E1627" s="36" t="n">
        <v>1</v>
      </c>
      <c r="F1627" s="36" t="n">
        <v>0</v>
      </c>
      <c r="G1627" s="36" t="n">
        <v>3</v>
      </c>
      <c r="H1627" s="36" t="n">
        <v>13</v>
      </c>
    </row>
    <row r="1628" customFormat="false" ht="15" hidden="false" customHeight="true" outlineLevel="0" collapsed="false">
      <c r="A1628" s="36" t="s">
        <v>252</v>
      </c>
      <c r="B1628" s="37" t="s">
        <v>202</v>
      </c>
      <c r="C1628" s="37" t="s">
        <v>253</v>
      </c>
      <c r="D1628" s="36" t="n">
        <v>2017</v>
      </c>
      <c r="E1628" s="36" t="n">
        <v>2</v>
      </c>
      <c r="F1628" s="36" t="n">
        <v>0</v>
      </c>
      <c r="G1628" s="36" t="n">
        <v>4</v>
      </c>
      <c r="H1628" s="36" t="n">
        <v>16</v>
      </c>
    </row>
    <row r="1629" customFormat="false" ht="15" hidden="false" customHeight="true" outlineLevel="0" collapsed="false">
      <c r="A1629" s="36" t="s">
        <v>252</v>
      </c>
      <c r="B1629" s="37" t="s">
        <v>202</v>
      </c>
      <c r="C1629" s="37" t="s">
        <v>253</v>
      </c>
      <c r="D1629" s="36" t="n">
        <v>2018</v>
      </c>
      <c r="E1629" s="36" t="n">
        <v>2</v>
      </c>
      <c r="F1629" s="36" t="n">
        <v>0</v>
      </c>
      <c r="G1629" s="36" t="n">
        <v>4</v>
      </c>
      <c r="H1629" s="36" t="n">
        <v>18</v>
      </c>
    </row>
    <row r="1630" customFormat="false" ht="15" hidden="false" customHeight="true" outlineLevel="0" collapsed="false">
      <c r="A1630" s="36" t="s">
        <v>252</v>
      </c>
      <c r="B1630" s="37" t="s">
        <v>202</v>
      </c>
      <c r="C1630" s="37" t="s">
        <v>253</v>
      </c>
      <c r="D1630" s="36" t="n">
        <v>2019</v>
      </c>
      <c r="E1630" s="36" t="n">
        <v>2</v>
      </c>
      <c r="F1630" s="36" t="n">
        <v>0</v>
      </c>
      <c r="G1630" s="36" t="n">
        <v>4</v>
      </c>
      <c r="H1630" s="36" t="n">
        <v>17</v>
      </c>
    </row>
    <row r="1631" customFormat="false" ht="15" hidden="false" customHeight="true" outlineLevel="0" collapsed="false">
      <c r="A1631" s="36" t="s">
        <v>252</v>
      </c>
      <c r="B1631" s="37" t="s">
        <v>202</v>
      </c>
      <c r="C1631" s="37" t="s">
        <v>253</v>
      </c>
      <c r="D1631" s="36" t="n">
        <v>2020</v>
      </c>
      <c r="E1631" s="36" t="n">
        <v>2</v>
      </c>
      <c r="F1631" s="36" t="n">
        <v>0</v>
      </c>
      <c r="G1631" s="36" t="n">
        <v>5</v>
      </c>
      <c r="H1631" s="36" t="n">
        <v>19</v>
      </c>
    </row>
    <row r="1632" customFormat="false" ht="15" hidden="false" customHeight="true" outlineLevel="0" collapsed="false">
      <c r="A1632" s="36" t="s">
        <v>252</v>
      </c>
      <c r="B1632" s="37" t="s">
        <v>202</v>
      </c>
      <c r="C1632" s="37" t="s">
        <v>253</v>
      </c>
      <c r="D1632" s="36" t="n">
        <v>2021</v>
      </c>
      <c r="E1632" s="36" t="n">
        <v>3</v>
      </c>
      <c r="F1632" s="36" t="n">
        <v>0</v>
      </c>
      <c r="G1632" s="36" t="n">
        <v>6</v>
      </c>
      <c r="H1632" s="36" t="n">
        <v>21</v>
      </c>
    </row>
    <row r="1633" customFormat="false" ht="15" hidden="false" customHeight="true" outlineLevel="0" collapsed="false">
      <c r="A1633" s="36" t="s">
        <v>252</v>
      </c>
      <c r="B1633" s="37" t="s">
        <v>202</v>
      </c>
      <c r="C1633" s="37" t="s">
        <v>253</v>
      </c>
      <c r="D1633" s="36" t="n">
        <v>2022</v>
      </c>
      <c r="E1633" s="36" t="n">
        <v>3</v>
      </c>
      <c r="F1633" s="36" t="n">
        <v>0</v>
      </c>
      <c r="G1633" s="36" t="n">
        <v>6</v>
      </c>
      <c r="H1633" s="36" t="n">
        <v>20</v>
      </c>
    </row>
    <row r="1634" customFormat="false" ht="15" hidden="false" customHeight="true" outlineLevel="0" collapsed="false">
      <c r="A1634" s="36" t="s">
        <v>252</v>
      </c>
      <c r="B1634" s="37" t="s">
        <v>202</v>
      </c>
      <c r="C1634" s="37" t="s">
        <v>253</v>
      </c>
      <c r="D1634" s="36" t="n">
        <v>2023</v>
      </c>
      <c r="E1634" s="36" t="n">
        <v>3</v>
      </c>
      <c r="F1634" s="36" t="n">
        <v>0</v>
      </c>
      <c r="G1634" s="36" t="n">
        <v>6</v>
      </c>
      <c r="H1634" s="36" t="n">
        <v>21</v>
      </c>
    </row>
    <row r="1635" customFormat="false" ht="15" hidden="false" customHeight="true" outlineLevel="0" collapsed="false">
      <c r="A1635" s="36" t="s">
        <v>252</v>
      </c>
      <c r="B1635" s="37" t="s">
        <v>202</v>
      </c>
      <c r="C1635" s="37" t="s">
        <v>253</v>
      </c>
      <c r="D1635" s="36" t="n">
        <v>2024</v>
      </c>
      <c r="E1635" s="36" t="n">
        <v>2</v>
      </c>
      <c r="F1635" s="36" t="n">
        <v>0</v>
      </c>
      <c r="G1635" s="36" t="n">
        <v>5</v>
      </c>
      <c r="H1635" s="36" t="n">
        <v>21</v>
      </c>
    </row>
    <row r="1636" customFormat="false" ht="15" hidden="false" customHeight="true" outlineLevel="0" collapsed="false">
      <c r="A1636" s="36" t="s">
        <v>252</v>
      </c>
      <c r="B1636" s="37" t="s">
        <v>202</v>
      </c>
      <c r="C1636" s="37" t="s">
        <v>253</v>
      </c>
      <c r="D1636" s="36" t="n">
        <v>2025</v>
      </c>
      <c r="E1636" s="36" t="n">
        <v>2</v>
      </c>
      <c r="F1636" s="36" t="n">
        <v>0</v>
      </c>
      <c r="G1636" s="36" t="n">
        <v>4</v>
      </c>
      <c r="H1636" s="36" t="n">
        <v>19</v>
      </c>
    </row>
    <row r="1637" customFormat="false" ht="15" hidden="false" customHeight="true" outlineLevel="0" collapsed="false">
      <c r="A1637" s="36" t="s">
        <v>254</v>
      </c>
      <c r="B1637" s="37" t="s">
        <v>202</v>
      </c>
      <c r="C1637" s="37" t="s">
        <v>255</v>
      </c>
      <c r="D1637" s="36" t="n">
        <v>2010</v>
      </c>
      <c r="E1637" s="36" t="n">
        <v>3</v>
      </c>
      <c r="F1637" s="36" t="n">
        <v>2</v>
      </c>
      <c r="G1637" s="36" t="n">
        <v>4</v>
      </c>
      <c r="H1637" s="36" t="n">
        <v>10</v>
      </c>
    </row>
    <row r="1638" customFormat="false" ht="15" hidden="false" customHeight="true" outlineLevel="0" collapsed="false">
      <c r="A1638" s="36" t="s">
        <v>254</v>
      </c>
      <c r="B1638" s="37" t="s">
        <v>202</v>
      </c>
      <c r="C1638" s="37" t="s">
        <v>255</v>
      </c>
      <c r="D1638" s="36" t="n">
        <v>2011</v>
      </c>
      <c r="E1638" s="36" t="n">
        <v>3</v>
      </c>
      <c r="F1638" s="36" t="n">
        <v>2</v>
      </c>
      <c r="G1638" s="36" t="n">
        <v>4</v>
      </c>
      <c r="H1638" s="36" t="n">
        <v>11</v>
      </c>
    </row>
    <row r="1639" customFormat="false" ht="15" hidden="false" customHeight="true" outlineLevel="0" collapsed="false">
      <c r="A1639" s="36" t="s">
        <v>254</v>
      </c>
      <c r="B1639" s="37" t="s">
        <v>202</v>
      </c>
      <c r="C1639" s="37" t="s">
        <v>255</v>
      </c>
      <c r="D1639" s="36" t="n">
        <v>2012</v>
      </c>
      <c r="E1639" s="36" t="n">
        <v>3</v>
      </c>
      <c r="F1639" s="36" t="n">
        <v>2</v>
      </c>
      <c r="G1639" s="36" t="n">
        <v>4</v>
      </c>
      <c r="H1639" s="36" t="n">
        <v>12</v>
      </c>
    </row>
    <row r="1640" customFormat="false" ht="15" hidden="false" customHeight="true" outlineLevel="0" collapsed="false">
      <c r="A1640" s="36" t="s">
        <v>254</v>
      </c>
      <c r="B1640" s="37" t="s">
        <v>202</v>
      </c>
      <c r="C1640" s="37" t="s">
        <v>255</v>
      </c>
      <c r="D1640" s="36" t="n">
        <v>2013</v>
      </c>
      <c r="E1640" s="36" t="n">
        <v>3</v>
      </c>
      <c r="F1640" s="36" t="n">
        <v>2</v>
      </c>
      <c r="G1640" s="36" t="n">
        <v>4</v>
      </c>
      <c r="H1640" s="36" t="n">
        <v>11</v>
      </c>
    </row>
    <row r="1641" customFormat="false" ht="15" hidden="false" customHeight="true" outlineLevel="0" collapsed="false">
      <c r="A1641" s="36" t="s">
        <v>254</v>
      </c>
      <c r="B1641" s="37" t="s">
        <v>202</v>
      </c>
      <c r="C1641" s="37" t="s">
        <v>255</v>
      </c>
      <c r="D1641" s="36" t="n">
        <v>2014</v>
      </c>
      <c r="E1641" s="36" t="n">
        <v>3</v>
      </c>
      <c r="F1641" s="36" t="n">
        <v>2</v>
      </c>
      <c r="G1641" s="36" t="n">
        <v>4</v>
      </c>
      <c r="H1641" s="36" t="n">
        <v>12</v>
      </c>
    </row>
    <row r="1642" customFormat="false" ht="15" hidden="false" customHeight="true" outlineLevel="0" collapsed="false">
      <c r="A1642" s="36" t="s">
        <v>254</v>
      </c>
      <c r="B1642" s="37" t="s">
        <v>202</v>
      </c>
      <c r="C1642" s="37" t="s">
        <v>255</v>
      </c>
      <c r="D1642" s="36" t="n">
        <v>2015</v>
      </c>
      <c r="E1642" s="36" t="n">
        <v>3</v>
      </c>
      <c r="F1642" s="36" t="n">
        <v>2</v>
      </c>
      <c r="G1642" s="36" t="n">
        <v>4</v>
      </c>
      <c r="H1642" s="36" t="n">
        <v>11</v>
      </c>
    </row>
    <row r="1643" customFormat="false" ht="15" hidden="false" customHeight="true" outlineLevel="0" collapsed="false">
      <c r="A1643" s="36" t="s">
        <v>254</v>
      </c>
      <c r="B1643" s="37" t="s">
        <v>202</v>
      </c>
      <c r="C1643" s="37" t="s">
        <v>255</v>
      </c>
      <c r="D1643" s="36" t="n">
        <v>2016</v>
      </c>
      <c r="E1643" s="36" t="n">
        <v>3</v>
      </c>
      <c r="F1643" s="36" t="n">
        <v>2</v>
      </c>
      <c r="G1643" s="36" t="n">
        <v>4</v>
      </c>
      <c r="H1643" s="36" t="n">
        <v>11</v>
      </c>
    </row>
    <row r="1644" customFormat="false" ht="15" hidden="false" customHeight="true" outlineLevel="0" collapsed="false">
      <c r="A1644" s="36" t="s">
        <v>254</v>
      </c>
      <c r="B1644" s="37" t="s">
        <v>202</v>
      </c>
      <c r="C1644" s="37" t="s">
        <v>255</v>
      </c>
      <c r="D1644" s="36" t="n">
        <v>2017</v>
      </c>
      <c r="E1644" s="36" t="n">
        <v>3</v>
      </c>
      <c r="F1644" s="36" t="n">
        <v>2</v>
      </c>
      <c r="G1644" s="36" t="n">
        <v>4</v>
      </c>
      <c r="H1644" s="36" t="n">
        <v>11</v>
      </c>
    </row>
    <row r="1645" customFormat="false" ht="15" hidden="false" customHeight="true" outlineLevel="0" collapsed="false">
      <c r="A1645" s="36" t="s">
        <v>254</v>
      </c>
      <c r="B1645" s="37" t="s">
        <v>202</v>
      </c>
      <c r="C1645" s="37" t="s">
        <v>255</v>
      </c>
      <c r="D1645" s="36" t="n">
        <v>2018</v>
      </c>
      <c r="E1645" s="36" t="n">
        <v>3</v>
      </c>
      <c r="F1645" s="36" t="n">
        <v>2</v>
      </c>
      <c r="G1645" s="36" t="n">
        <v>4</v>
      </c>
      <c r="H1645" s="36" t="n">
        <v>10</v>
      </c>
    </row>
    <row r="1646" customFormat="false" ht="15" hidden="false" customHeight="true" outlineLevel="0" collapsed="false">
      <c r="A1646" s="36" t="s">
        <v>254</v>
      </c>
      <c r="B1646" s="37" t="s">
        <v>202</v>
      </c>
      <c r="C1646" s="37" t="s">
        <v>255</v>
      </c>
      <c r="D1646" s="36" t="n">
        <v>2019</v>
      </c>
      <c r="E1646" s="36" t="n">
        <v>3</v>
      </c>
      <c r="F1646" s="36" t="n">
        <v>2</v>
      </c>
      <c r="G1646" s="36" t="n">
        <v>4</v>
      </c>
      <c r="H1646" s="36" t="n">
        <v>10</v>
      </c>
    </row>
    <row r="1647" customFormat="false" ht="15" hidden="false" customHeight="true" outlineLevel="0" collapsed="false">
      <c r="A1647" s="36" t="s">
        <v>254</v>
      </c>
      <c r="B1647" s="37" t="s">
        <v>202</v>
      </c>
      <c r="C1647" s="37" t="s">
        <v>255</v>
      </c>
      <c r="D1647" s="36" t="n">
        <v>2020</v>
      </c>
      <c r="E1647" s="36" t="n">
        <v>3</v>
      </c>
      <c r="F1647" s="36" t="n">
        <v>2</v>
      </c>
      <c r="G1647" s="36" t="n">
        <v>4</v>
      </c>
      <c r="H1647" s="36" t="n">
        <v>10</v>
      </c>
    </row>
    <row r="1648" customFormat="false" ht="15" hidden="false" customHeight="true" outlineLevel="0" collapsed="false">
      <c r="A1648" s="36" t="s">
        <v>254</v>
      </c>
      <c r="B1648" s="37" t="s">
        <v>202</v>
      </c>
      <c r="C1648" s="37" t="s">
        <v>255</v>
      </c>
      <c r="D1648" s="36" t="n">
        <v>2021</v>
      </c>
      <c r="E1648" s="36" t="n">
        <v>3</v>
      </c>
      <c r="F1648" s="36" t="n">
        <v>2</v>
      </c>
      <c r="G1648" s="36" t="n">
        <v>4</v>
      </c>
      <c r="H1648" s="36" t="n">
        <v>10</v>
      </c>
    </row>
    <row r="1649" customFormat="false" ht="15" hidden="false" customHeight="true" outlineLevel="0" collapsed="false">
      <c r="A1649" s="36" t="s">
        <v>254</v>
      </c>
      <c r="B1649" s="37" t="s">
        <v>202</v>
      </c>
      <c r="C1649" s="37" t="s">
        <v>255</v>
      </c>
      <c r="D1649" s="36" t="n">
        <v>2022</v>
      </c>
      <c r="E1649" s="36" t="n">
        <v>3</v>
      </c>
      <c r="F1649" s="36" t="n">
        <v>2</v>
      </c>
      <c r="G1649" s="36" t="n">
        <v>4</v>
      </c>
      <c r="H1649" s="36" t="n">
        <v>10</v>
      </c>
    </row>
    <row r="1650" customFormat="false" ht="15" hidden="false" customHeight="true" outlineLevel="0" collapsed="false">
      <c r="A1650" s="36" t="s">
        <v>254</v>
      </c>
      <c r="B1650" s="37" t="s">
        <v>202</v>
      </c>
      <c r="C1650" s="37" t="s">
        <v>255</v>
      </c>
      <c r="D1650" s="36" t="n">
        <v>2023</v>
      </c>
      <c r="E1650" s="36" t="n">
        <v>3</v>
      </c>
      <c r="F1650" s="36" t="n">
        <v>2</v>
      </c>
      <c r="G1650" s="36" t="n">
        <v>4</v>
      </c>
      <c r="H1650" s="36" t="n">
        <v>9</v>
      </c>
    </row>
    <row r="1651" customFormat="false" ht="15" hidden="false" customHeight="true" outlineLevel="0" collapsed="false">
      <c r="A1651" s="36" t="s">
        <v>254</v>
      </c>
      <c r="B1651" s="37" t="s">
        <v>202</v>
      </c>
      <c r="C1651" s="37" t="s">
        <v>255</v>
      </c>
      <c r="D1651" s="36" t="n">
        <v>2024</v>
      </c>
      <c r="E1651" s="36" t="n">
        <v>3</v>
      </c>
      <c r="F1651" s="36" t="n">
        <v>2</v>
      </c>
      <c r="G1651" s="36" t="n">
        <v>4</v>
      </c>
      <c r="H1651" s="36" t="n">
        <v>9</v>
      </c>
    </row>
    <row r="1652" customFormat="false" ht="15" hidden="false" customHeight="true" outlineLevel="0" collapsed="false">
      <c r="A1652" s="36" t="s">
        <v>254</v>
      </c>
      <c r="B1652" s="37" t="s">
        <v>202</v>
      </c>
      <c r="C1652" s="37" t="s">
        <v>255</v>
      </c>
      <c r="D1652" s="36" t="n">
        <v>2025</v>
      </c>
      <c r="E1652" s="36" t="n">
        <v>3</v>
      </c>
      <c r="F1652" s="36" t="n">
        <v>2</v>
      </c>
      <c r="G1652" s="36" t="n">
        <v>4</v>
      </c>
      <c r="H1652" s="36" t="n">
        <v>9</v>
      </c>
    </row>
    <row r="1653" customFormat="false" ht="15" hidden="false" customHeight="true" outlineLevel="0" collapsed="false">
      <c r="A1653" s="36" t="s">
        <v>256</v>
      </c>
      <c r="B1653" s="37" t="s">
        <v>202</v>
      </c>
      <c r="C1653" s="37" t="s">
        <v>257</v>
      </c>
      <c r="D1653" s="36" t="n">
        <v>2010</v>
      </c>
      <c r="E1653" s="36" t="n">
        <v>2</v>
      </c>
      <c r="F1653" s="36" t="n">
        <v>1</v>
      </c>
      <c r="G1653" s="36" t="n">
        <v>2</v>
      </c>
      <c r="H1653" s="36" t="n">
        <v>8</v>
      </c>
    </row>
    <row r="1654" customFormat="false" ht="15" hidden="false" customHeight="true" outlineLevel="0" collapsed="false">
      <c r="A1654" s="36" t="s">
        <v>256</v>
      </c>
      <c r="B1654" s="37" t="s">
        <v>202</v>
      </c>
      <c r="C1654" s="37" t="s">
        <v>257</v>
      </c>
      <c r="D1654" s="36" t="n">
        <v>2011</v>
      </c>
      <c r="E1654" s="36" t="n">
        <v>2</v>
      </c>
      <c r="F1654" s="36" t="n">
        <v>1</v>
      </c>
      <c r="G1654" s="36" t="n">
        <v>2</v>
      </c>
      <c r="H1654" s="36" t="n">
        <v>8</v>
      </c>
    </row>
    <row r="1655" customFormat="false" ht="15" hidden="false" customHeight="true" outlineLevel="0" collapsed="false">
      <c r="A1655" s="36" t="s">
        <v>256</v>
      </c>
      <c r="B1655" s="37" t="s">
        <v>202</v>
      </c>
      <c r="C1655" s="37" t="s">
        <v>257</v>
      </c>
      <c r="D1655" s="36" t="n">
        <v>2012</v>
      </c>
      <c r="E1655" s="36" t="n">
        <v>2</v>
      </c>
      <c r="F1655" s="36" t="n">
        <v>1</v>
      </c>
      <c r="G1655" s="36" t="n">
        <v>2</v>
      </c>
      <c r="H1655" s="36" t="n">
        <v>8</v>
      </c>
    </row>
    <row r="1656" customFormat="false" ht="15" hidden="false" customHeight="true" outlineLevel="0" collapsed="false">
      <c r="A1656" s="36" t="s">
        <v>256</v>
      </c>
      <c r="B1656" s="37" t="s">
        <v>202</v>
      </c>
      <c r="C1656" s="37" t="s">
        <v>257</v>
      </c>
      <c r="D1656" s="36" t="n">
        <v>2013</v>
      </c>
      <c r="E1656" s="36" t="n">
        <v>2</v>
      </c>
      <c r="F1656" s="36" t="n">
        <v>1</v>
      </c>
      <c r="G1656" s="36" t="n">
        <v>2</v>
      </c>
      <c r="H1656" s="36" t="n">
        <v>8</v>
      </c>
    </row>
    <row r="1657" customFormat="false" ht="15" hidden="false" customHeight="true" outlineLevel="0" collapsed="false">
      <c r="A1657" s="36" t="s">
        <v>256</v>
      </c>
      <c r="B1657" s="37" t="s">
        <v>202</v>
      </c>
      <c r="C1657" s="37" t="s">
        <v>257</v>
      </c>
      <c r="D1657" s="36" t="n">
        <v>2014</v>
      </c>
      <c r="E1657" s="36" t="n">
        <v>2</v>
      </c>
      <c r="F1657" s="36" t="n">
        <v>1</v>
      </c>
      <c r="G1657" s="36" t="n">
        <v>2</v>
      </c>
      <c r="H1657" s="36" t="n">
        <v>8</v>
      </c>
    </row>
    <row r="1658" customFormat="false" ht="15" hidden="false" customHeight="true" outlineLevel="0" collapsed="false">
      <c r="A1658" s="36" t="s">
        <v>256</v>
      </c>
      <c r="B1658" s="37" t="s">
        <v>202</v>
      </c>
      <c r="C1658" s="37" t="s">
        <v>257</v>
      </c>
      <c r="D1658" s="36" t="n">
        <v>2015</v>
      </c>
      <c r="E1658" s="36" t="n">
        <v>2</v>
      </c>
      <c r="F1658" s="36" t="n">
        <v>1</v>
      </c>
      <c r="G1658" s="36" t="n">
        <v>2</v>
      </c>
      <c r="H1658" s="36" t="n">
        <v>8</v>
      </c>
    </row>
    <row r="1659" customFormat="false" ht="15" hidden="false" customHeight="true" outlineLevel="0" collapsed="false">
      <c r="A1659" s="36" t="s">
        <v>256</v>
      </c>
      <c r="B1659" s="37" t="s">
        <v>202</v>
      </c>
      <c r="C1659" s="37" t="s">
        <v>257</v>
      </c>
      <c r="D1659" s="36" t="n">
        <v>2016</v>
      </c>
      <c r="E1659" s="36" t="n">
        <v>2</v>
      </c>
      <c r="F1659" s="36" t="n">
        <v>1</v>
      </c>
      <c r="G1659" s="36" t="n">
        <v>2</v>
      </c>
      <c r="H1659" s="36" t="n">
        <v>8</v>
      </c>
    </row>
    <row r="1660" customFormat="false" ht="15" hidden="false" customHeight="true" outlineLevel="0" collapsed="false">
      <c r="A1660" s="36" t="s">
        <v>256</v>
      </c>
      <c r="B1660" s="37" t="s">
        <v>202</v>
      </c>
      <c r="C1660" s="37" t="s">
        <v>257</v>
      </c>
      <c r="D1660" s="36" t="n">
        <v>2017</v>
      </c>
      <c r="E1660" s="36" t="n">
        <v>2</v>
      </c>
      <c r="F1660" s="36" t="n">
        <v>1</v>
      </c>
      <c r="G1660" s="36" t="n">
        <v>2</v>
      </c>
      <c r="H1660" s="36" t="n">
        <v>8</v>
      </c>
    </row>
    <row r="1661" customFormat="false" ht="15" hidden="false" customHeight="true" outlineLevel="0" collapsed="false">
      <c r="A1661" s="36" t="s">
        <v>256</v>
      </c>
      <c r="B1661" s="37" t="s">
        <v>202</v>
      </c>
      <c r="C1661" s="37" t="s">
        <v>257</v>
      </c>
      <c r="D1661" s="36" t="n">
        <v>2018</v>
      </c>
      <c r="E1661" s="36" t="n">
        <v>2</v>
      </c>
      <c r="F1661" s="36" t="n">
        <v>1</v>
      </c>
      <c r="G1661" s="36" t="n">
        <v>2</v>
      </c>
      <c r="H1661" s="36" t="n">
        <v>9</v>
      </c>
    </row>
    <row r="1662" customFormat="false" ht="15" hidden="false" customHeight="true" outlineLevel="0" collapsed="false">
      <c r="A1662" s="36" t="s">
        <v>256</v>
      </c>
      <c r="B1662" s="37" t="s">
        <v>202</v>
      </c>
      <c r="C1662" s="37" t="s">
        <v>257</v>
      </c>
      <c r="D1662" s="36" t="n">
        <v>2019</v>
      </c>
      <c r="E1662" s="36" t="n">
        <v>2</v>
      </c>
      <c r="F1662" s="36" t="n">
        <v>1</v>
      </c>
      <c r="G1662" s="36" t="n">
        <v>2</v>
      </c>
      <c r="H1662" s="36" t="n">
        <v>10</v>
      </c>
    </row>
    <row r="1663" customFormat="false" ht="15" hidden="false" customHeight="true" outlineLevel="0" collapsed="false">
      <c r="A1663" s="36" t="s">
        <v>256</v>
      </c>
      <c r="B1663" s="37" t="s">
        <v>202</v>
      </c>
      <c r="C1663" s="37" t="s">
        <v>257</v>
      </c>
      <c r="D1663" s="36" t="n">
        <v>2020</v>
      </c>
      <c r="E1663" s="36" t="n">
        <v>2</v>
      </c>
      <c r="F1663" s="36" t="n">
        <v>1</v>
      </c>
      <c r="G1663" s="36" t="n">
        <v>2</v>
      </c>
      <c r="H1663" s="36" t="n">
        <v>11</v>
      </c>
    </row>
    <row r="1664" customFormat="false" ht="15" hidden="false" customHeight="true" outlineLevel="0" collapsed="false">
      <c r="A1664" s="36" t="s">
        <v>256</v>
      </c>
      <c r="B1664" s="37" t="s">
        <v>202</v>
      </c>
      <c r="C1664" s="37" t="s">
        <v>257</v>
      </c>
      <c r="D1664" s="36" t="n">
        <v>2021</v>
      </c>
      <c r="E1664" s="36" t="n">
        <v>2</v>
      </c>
      <c r="F1664" s="36" t="n">
        <v>1</v>
      </c>
      <c r="G1664" s="36" t="n">
        <v>2</v>
      </c>
      <c r="H1664" s="36" t="n">
        <v>11</v>
      </c>
    </row>
    <row r="1665" customFormat="false" ht="15" hidden="false" customHeight="true" outlineLevel="0" collapsed="false">
      <c r="A1665" s="36" t="s">
        <v>256</v>
      </c>
      <c r="B1665" s="37" t="s">
        <v>202</v>
      </c>
      <c r="C1665" s="37" t="s">
        <v>257</v>
      </c>
      <c r="D1665" s="36" t="n">
        <v>2022</v>
      </c>
      <c r="E1665" s="36" t="n">
        <v>2</v>
      </c>
      <c r="F1665" s="36" t="n">
        <v>1</v>
      </c>
      <c r="G1665" s="36" t="n">
        <v>2</v>
      </c>
      <c r="H1665" s="36" t="n">
        <v>11</v>
      </c>
    </row>
    <row r="1666" customFormat="false" ht="15" hidden="false" customHeight="true" outlineLevel="0" collapsed="false">
      <c r="A1666" s="36" t="s">
        <v>256</v>
      </c>
      <c r="B1666" s="37" t="s">
        <v>202</v>
      </c>
      <c r="C1666" s="37" t="s">
        <v>257</v>
      </c>
      <c r="D1666" s="36" t="n">
        <v>2023</v>
      </c>
      <c r="E1666" s="36" t="n">
        <v>2</v>
      </c>
      <c r="F1666" s="36" t="n">
        <v>1</v>
      </c>
      <c r="G1666" s="36" t="n">
        <v>2</v>
      </c>
      <c r="H1666" s="36" t="n">
        <v>10</v>
      </c>
    </row>
    <row r="1667" customFormat="false" ht="15" hidden="false" customHeight="true" outlineLevel="0" collapsed="false">
      <c r="A1667" s="36" t="s">
        <v>256</v>
      </c>
      <c r="B1667" s="37" t="s">
        <v>202</v>
      </c>
      <c r="C1667" s="37" t="s">
        <v>257</v>
      </c>
      <c r="D1667" s="36" t="n">
        <v>2024</v>
      </c>
      <c r="E1667" s="36" t="n">
        <v>2</v>
      </c>
      <c r="F1667" s="36" t="n">
        <v>1</v>
      </c>
      <c r="G1667" s="36" t="n">
        <v>2</v>
      </c>
      <c r="H1667" s="36" t="n">
        <v>10</v>
      </c>
    </row>
    <row r="1668" customFormat="false" ht="15" hidden="false" customHeight="true" outlineLevel="0" collapsed="false">
      <c r="A1668" s="36" t="s">
        <v>256</v>
      </c>
      <c r="B1668" s="37" t="s">
        <v>202</v>
      </c>
      <c r="C1668" s="37" t="s">
        <v>257</v>
      </c>
      <c r="D1668" s="36" t="n">
        <v>2025</v>
      </c>
      <c r="E1668" s="36" t="n">
        <v>2</v>
      </c>
      <c r="F1668" s="36" t="n">
        <v>1</v>
      </c>
      <c r="G1668" s="36" t="n">
        <v>2</v>
      </c>
      <c r="H1668" s="36" t="n">
        <v>11</v>
      </c>
    </row>
    <row r="1669" customFormat="false" ht="15" hidden="false" customHeight="true" outlineLevel="0" collapsed="false">
      <c r="A1669" s="36" t="s">
        <v>258</v>
      </c>
      <c r="B1669" s="37" t="s">
        <v>202</v>
      </c>
      <c r="C1669" s="37" t="s">
        <v>259</v>
      </c>
      <c r="D1669" s="36" t="n">
        <v>2010</v>
      </c>
      <c r="E1669" s="36" t="n">
        <v>0</v>
      </c>
      <c r="F1669" s="36" t="n">
        <v>0</v>
      </c>
      <c r="G1669" s="36" t="n">
        <v>0</v>
      </c>
      <c r="H1669" s="36" t="n">
        <v>1</v>
      </c>
    </row>
    <row r="1670" customFormat="false" ht="15" hidden="false" customHeight="true" outlineLevel="0" collapsed="false">
      <c r="A1670" s="36" t="s">
        <v>258</v>
      </c>
      <c r="B1670" s="37" t="s">
        <v>202</v>
      </c>
      <c r="C1670" s="37" t="s">
        <v>259</v>
      </c>
      <c r="D1670" s="36" t="n">
        <v>2011</v>
      </c>
      <c r="E1670" s="36" t="n">
        <v>0</v>
      </c>
      <c r="F1670" s="36" t="n">
        <v>0</v>
      </c>
      <c r="G1670" s="36" t="n">
        <v>0</v>
      </c>
      <c r="H1670" s="36" t="n">
        <v>1</v>
      </c>
    </row>
    <row r="1671" customFormat="false" ht="15" hidden="false" customHeight="true" outlineLevel="0" collapsed="false">
      <c r="A1671" s="36" t="s">
        <v>258</v>
      </c>
      <c r="B1671" s="37" t="s">
        <v>202</v>
      </c>
      <c r="C1671" s="37" t="s">
        <v>259</v>
      </c>
      <c r="D1671" s="36" t="n">
        <v>2012</v>
      </c>
      <c r="E1671" s="36" t="n">
        <v>0</v>
      </c>
      <c r="F1671" s="36" t="n">
        <v>0</v>
      </c>
      <c r="G1671" s="36" t="n">
        <v>0</v>
      </c>
      <c r="H1671" s="36" t="n">
        <v>1</v>
      </c>
    </row>
    <row r="1672" customFormat="false" ht="15" hidden="false" customHeight="true" outlineLevel="0" collapsed="false">
      <c r="A1672" s="36" t="s">
        <v>258</v>
      </c>
      <c r="B1672" s="37" t="s">
        <v>202</v>
      </c>
      <c r="C1672" s="37" t="s">
        <v>259</v>
      </c>
      <c r="D1672" s="36" t="n">
        <v>2013</v>
      </c>
      <c r="E1672" s="36" t="n">
        <v>0</v>
      </c>
      <c r="F1672" s="36" t="n">
        <v>0</v>
      </c>
      <c r="G1672" s="36" t="n">
        <v>0</v>
      </c>
      <c r="H1672" s="36" t="n">
        <v>1</v>
      </c>
    </row>
    <row r="1673" customFormat="false" ht="15" hidden="false" customHeight="true" outlineLevel="0" collapsed="false">
      <c r="A1673" s="36" t="s">
        <v>258</v>
      </c>
      <c r="B1673" s="37" t="s">
        <v>202</v>
      </c>
      <c r="C1673" s="37" t="s">
        <v>259</v>
      </c>
      <c r="D1673" s="36" t="n">
        <v>2014</v>
      </c>
      <c r="E1673" s="36" t="n">
        <v>0</v>
      </c>
      <c r="F1673" s="36" t="n">
        <v>0</v>
      </c>
      <c r="G1673" s="36" t="n">
        <v>0</v>
      </c>
      <c r="H1673" s="36" t="n">
        <v>1</v>
      </c>
    </row>
    <row r="1674" customFormat="false" ht="15" hidden="false" customHeight="true" outlineLevel="0" collapsed="false">
      <c r="A1674" s="36" t="s">
        <v>258</v>
      </c>
      <c r="B1674" s="37" t="s">
        <v>202</v>
      </c>
      <c r="C1674" s="37" t="s">
        <v>259</v>
      </c>
      <c r="D1674" s="36" t="n">
        <v>2015</v>
      </c>
      <c r="E1674" s="36" t="n">
        <v>0</v>
      </c>
      <c r="F1674" s="36" t="n">
        <v>0</v>
      </c>
      <c r="G1674" s="36" t="n">
        <v>0</v>
      </c>
      <c r="H1674" s="36" t="n">
        <v>1</v>
      </c>
    </row>
    <row r="1675" customFormat="false" ht="15" hidden="false" customHeight="true" outlineLevel="0" collapsed="false">
      <c r="A1675" s="36" t="s">
        <v>258</v>
      </c>
      <c r="B1675" s="37" t="s">
        <v>202</v>
      </c>
      <c r="C1675" s="37" t="s">
        <v>259</v>
      </c>
      <c r="D1675" s="36" t="n">
        <v>2016</v>
      </c>
      <c r="E1675" s="36" t="n">
        <v>0</v>
      </c>
      <c r="F1675" s="36" t="n">
        <v>0</v>
      </c>
      <c r="G1675" s="36" t="n">
        <v>0</v>
      </c>
      <c r="H1675" s="36" t="n">
        <v>1</v>
      </c>
    </row>
    <row r="1676" customFormat="false" ht="15" hidden="false" customHeight="true" outlineLevel="0" collapsed="false">
      <c r="A1676" s="36" t="s">
        <v>258</v>
      </c>
      <c r="B1676" s="37" t="s">
        <v>202</v>
      </c>
      <c r="C1676" s="37" t="s">
        <v>259</v>
      </c>
      <c r="D1676" s="36" t="n">
        <v>2017</v>
      </c>
      <c r="E1676" s="36" t="n">
        <v>0</v>
      </c>
      <c r="F1676" s="36" t="n">
        <v>0</v>
      </c>
      <c r="G1676" s="36" t="n">
        <v>0</v>
      </c>
      <c r="H1676" s="36" t="n">
        <v>1</v>
      </c>
    </row>
    <row r="1677" customFormat="false" ht="15" hidden="false" customHeight="true" outlineLevel="0" collapsed="false">
      <c r="A1677" s="36" t="s">
        <v>258</v>
      </c>
      <c r="B1677" s="37" t="s">
        <v>202</v>
      </c>
      <c r="C1677" s="37" t="s">
        <v>259</v>
      </c>
      <c r="D1677" s="36" t="n">
        <v>2018</v>
      </c>
      <c r="E1677" s="36" t="n">
        <v>0</v>
      </c>
      <c r="F1677" s="36" t="n">
        <v>0</v>
      </c>
      <c r="G1677" s="36" t="n">
        <v>0</v>
      </c>
      <c r="H1677" s="36" t="n">
        <v>1</v>
      </c>
    </row>
    <row r="1678" customFormat="false" ht="15" hidden="false" customHeight="true" outlineLevel="0" collapsed="false">
      <c r="A1678" s="36" t="s">
        <v>258</v>
      </c>
      <c r="B1678" s="37" t="s">
        <v>202</v>
      </c>
      <c r="C1678" s="37" t="s">
        <v>259</v>
      </c>
      <c r="D1678" s="36" t="n">
        <v>2019</v>
      </c>
      <c r="E1678" s="36" t="n">
        <v>0</v>
      </c>
      <c r="F1678" s="36" t="n">
        <v>0</v>
      </c>
      <c r="G1678" s="36" t="n">
        <v>0</v>
      </c>
      <c r="H1678" s="36" t="n">
        <v>1</v>
      </c>
    </row>
    <row r="1679" customFormat="false" ht="15" hidden="false" customHeight="true" outlineLevel="0" collapsed="false">
      <c r="A1679" s="36" t="s">
        <v>258</v>
      </c>
      <c r="B1679" s="37" t="s">
        <v>202</v>
      </c>
      <c r="C1679" s="37" t="s">
        <v>259</v>
      </c>
      <c r="D1679" s="36" t="n">
        <v>2020</v>
      </c>
      <c r="E1679" s="36" t="n">
        <v>0</v>
      </c>
      <c r="F1679" s="36" t="n">
        <v>0</v>
      </c>
      <c r="G1679" s="36" t="n">
        <v>0</v>
      </c>
      <c r="H1679" s="36" t="n">
        <v>1</v>
      </c>
    </row>
    <row r="1680" customFormat="false" ht="15" hidden="false" customHeight="true" outlineLevel="0" collapsed="false">
      <c r="A1680" s="36" t="s">
        <v>258</v>
      </c>
      <c r="B1680" s="37" t="s">
        <v>202</v>
      </c>
      <c r="C1680" s="37" t="s">
        <v>259</v>
      </c>
      <c r="D1680" s="36" t="n">
        <v>2021</v>
      </c>
      <c r="E1680" s="36" t="n">
        <v>0</v>
      </c>
      <c r="F1680" s="36" t="n">
        <v>0</v>
      </c>
      <c r="G1680" s="36" t="n">
        <v>0</v>
      </c>
      <c r="H1680" s="36" t="n">
        <v>1</v>
      </c>
    </row>
    <row r="1681" customFormat="false" ht="15" hidden="false" customHeight="true" outlineLevel="0" collapsed="false">
      <c r="A1681" s="36" t="s">
        <v>258</v>
      </c>
      <c r="B1681" s="37" t="s">
        <v>202</v>
      </c>
      <c r="C1681" s="37" t="s">
        <v>259</v>
      </c>
      <c r="D1681" s="36" t="n">
        <v>2022</v>
      </c>
      <c r="E1681" s="36" t="n">
        <v>0</v>
      </c>
      <c r="F1681" s="36" t="n">
        <v>0</v>
      </c>
      <c r="G1681" s="36" t="n">
        <v>0</v>
      </c>
      <c r="H1681" s="36" t="n">
        <v>1</v>
      </c>
    </row>
    <row r="1682" customFormat="false" ht="15" hidden="false" customHeight="true" outlineLevel="0" collapsed="false">
      <c r="A1682" s="36" t="s">
        <v>258</v>
      </c>
      <c r="B1682" s="37" t="s">
        <v>202</v>
      </c>
      <c r="C1682" s="37" t="s">
        <v>259</v>
      </c>
      <c r="D1682" s="36" t="n">
        <v>2023</v>
      </c>
      <c r="E1682" s="36" t="n">
        <v>0</v>
      </c>
      <c r="F1682" s="36" t="n">
        <v>0</v>
      </c>
      <c r="G1682" s="36" t="n">
        <v>0</v>
      </c>
      <c r="H1682" s="36" t="n">
        <v>1</v>
      </c>
    </row>
    <row r="1683" customFormat="false" ht="15" hidden="false" customHeight="true" outlineLevel="0" collapsed="false">
      <c r="A1683" s="36" t="s">
        <v>258</v>
      </c>
      <c r="B1683" s="37" t="s">
        <v>202</v>
      </c>
      <c r="C1683" s="37" t="s">
        <v>259</v>
      </c>
      <c r="D1683" s="36" t="n">
        <v>2024</v>
      </c>
      <c r="E1683" s="36" t="n">
        <v>0</v>
      </c>
      <c r="F1683" s="36" t="n">
        <v>0</v>
      </c>
      <c r="G1683" s="36" t="n">
        <v>0</v>
      </c>
      <c r="H1683" s="36" t="n">
        <v>1</v>
      </c>
    </row>
    <row r="1684" customFormat="false" ht="15" hidden="false" customHeight="true" outlineLevel="0" collapsed="false">
      <c r="A1684" s="36" t="s">
        <v>258</v>
      </c>
      <c r="B1684" s="37" t="s">
        <v>202</v>
      </c>
      <c r="C1684" s="37" t="s">
        <v>259</v>
      </c>
      <c r="D1684" s="36" t="n">
        <v>2025</v>
      </c>
      <c r="E1684" s="36" t="n">
        <v>0</v>
      </c>
      <c r="F1684" s="36" t="n">
        <v>0</v>
      </c>
      <c r="G1684" s="36" t="n">
        <v>0</v>
      </c>
      <c r="H1684" s="36" t="n">
        <v>1</v>
      </c>
    </row>
    <row r="1685" customFormat="false" ht="15" hidden="false" customHeight="true" outlineLevel="0" collapsed="false">
      <c r="A1685" s="36" t="s">
        <v>260</v>
      </c>
      <c r="B1685" s="37" t="s">
        <v>202</v>
      </c>
      <c r="C1685" s="37" t="s">
        <v>261</v>
      </c>
      <c r="D1685" s="36" t="n">
        <v>2010</v>
      </c>
      <c r="E1685" s="36" t="n">
        <v>0</v>
      </c>
      <c r="F1685" s="36" t="n">
        <v>0</v>
      </c>
      <c r="G1685" s="36" t="n">
        <v>3</v>
      </c>
      <c r="H1685" s="36" t="n">
        <v>6</v>
      </c>
    </row>
    <row r="1686" customFormat="false" ht="15" hidden="false" customHeight="true" outlineLevel="0" collapsed="false">
      <c r="A1686" s="36" t="s">
        <v>260</v>
      </c>
      <c r="B1686" s="37" t="s">
        <v>202</v>
      </c>
      <c r="C1686" s="37" t="s">
        <v>261</v>
      </c>
      <c r="D1686" s="36" t="n">
        <v>2011</v>
      </c>
      <c r="E1686" s="36" t="n">
        <v>0</v>
      </c>
      <c r="F1686" s="36" t="n">
        <v>0</v>
      </c>
      <c r="G1686" s="36" t="n">
        <v>3</v>
      </c>
      <c r="H1686" s="36" t="n">
        <v>6</v>
      </c>
    </row>
    <row r="1687" customFormat="false" ht="15" hidden="false" customHeight="true" outlineLevel="0" collapsed="false">
      <c r="A1687" s="36" t="s">
        <v>260</v>
      </c>
      <c r="B1687" s="37" t="s">
        <v>202</v>
      </c>
      <c r="C1687" s="37" t="s">
        <v>261</v>
      </c>
      <c r="D1687" s="36" t="n">
        <v>2012</v>
      </c>
      <c r="E1687" s="36" t="n">
        <v>0</v>
      </c>
      <c r="F1687" s="36" t="n">
        <v>0</v>
      </c>
      <c r="G1687" s="36" t="n">
        <v>3</v>
      </c>
      <c r="H1687" s="36" t="n">
        <v>7</v>
      </c>
    </row>
    <row r="1688" customFormat="false" ht="15" hidden="false" customHeight="true" outlineLevel="0" collapsed="false">
      <c r="A1688" s="36" t="s">
        <v>260</v>
      </c>
      <c r="B1688" s="37" t="s">
        <v>202</v>
      </c>
      <c r="C1688" s="37" t="s">
        <v>261</v>
      </c>
      <c r="D1688" s="36" t="n">
        <v>2013</v>
      </c>
      <c r="E1688" s="36" t="n">
        <v>0</v>
      </c>
      <c r="F1688" s="36" t="n">
        <v>0</v>
      </c>
      <c r="G1688" s="36" t="n">
        <v>3</v>
      </c>
      <c r="H1688" s="36" t="n">
        <v>7</v>
      </c>
    </row>
    <row r="1689" customFormat="false" ht="15" hidden="false" customHeight="true" outlineLevel="0" collapsed="false">
      <c r="A1689" s="36" t="s">
        <v>260</v>
      </c>
      <c r="B1689" s="37" t="s">
        <v>202</v>
      </c>
      <c r="C1689" s="37" t="s">
        <v>261</v>
      </c>
      <c r="D1689" s="36" t="n">
        <v>2014</v>
      </c>
      <c r="E1689" s="36" t="n">
        <v>0</v>
      </c>
      <c r="F1689" s="36" t="n">
        <v>0</v>
      </c>
      <c r="G1689" s="36" t="n">
        <v>3</v>
      </c>
      <c r="H1689" s="36" t="n">
        <v>8</v>
      </c>
    </row>
    <row r="1690" customFormat="false" ht="15" hidden="false" customHeight="true" outlineLevel="0" collapsed="false">
      <c r="A1690" s="36" t="s">
        <v>260</v>
      </c>
      <c r="B1690" s="37" t="s">
        <v>202</v>
      </c>
      <c r="C1690" s="37" t="s">
        <v>261</v>
      </c>
      <c r="D1690" s="36" t="n">
        <v>2015</v>
      </c>
      <c r="E1690" s="36" t="n">
        <v>0</v>
      </c>
      <c r="F1690" s="36" t="n">
        <v>0</v>
      </c>
      <c r="G1690" s="36" t="n">
        <v>3</v>
      </c>
      <c r="H1690" s="36" t="n">
        <v>8</v>
      </c>
    </row>
    <row r="1691" customFormat="false" ht="15" hidden="false" customHeight="true" outlineLevel="0" collapsed="false">
      <c r="A1691" s="36" t="s">
        <v>260</v>
      </c>
      <c r="B1691" s="37" t="s">
        <v>202</v>
      </c>
      <c r="C1691" s="37" t="s">
        <v>261</v>
      </c>
      <c r="D1691" s="36" t="n">
        <v>2016</v>
      </c>
      <c r="E1691" s="36" t="n">
        <v>0</v>
      </c>
      <c r="F1691" s="36" t="n">
        <v>0</v>
      </c>
      <c r="G1691" s="36" t="n">
        <v>3</v>
      </c>
      <c r="H1691" s="36" t="n">
        <v>7</v>
      </c>
    </row>
    <row r="1692" customFormat="false" ht="15" hidden="false" customHeight="true" outlineLevel="0" collapsed="false">
      <c r="A1692" s="36" t="s">
        <v>260</v>
      </c>
      <c r="B1692" s="37" t="s">
        <v>202</v>
      </c>
      <c r="C1692" s="37" t="s">
        <v>261</v>
      </c>
      <c r="D1692" s="36" t="n">
        <v>2017</v>
      </c>
      <c r="E1692" s="36" t="n">
        <v>1</v>
      </c>
      <c r="F1692" s="36" t="n">
        <v>0</v>
      </c>
      <c r="G1692" s="36" t="n">
        <v>2</v>
      </c>
      <c r="H1692" s="36" t="n">
        <v>7</v>
      </c>
    </row>
    <row r="1693" customFormat="false" ht="15" hidden="false" customHeight="true" outlineLevel="0" collapsed="false">
      <c r="A1693" s="36" t="s">
        <v>260</v>
      </c>
      <c r="B1693" s="37" t="s">
        <v>202</v>
      </c>
      <c r="C1693" s="37" t="s">
        <v>261</v>
      </c>
      <c r="D1693" s="36" t="n">
        <v>2018</v>
      </c>
      <c r="E1693" s="36" t="n">
        <v>1</v>
      </c>
      <c r="F1693" s="36" t="n">
        <v>0</v>
      </c>
      <c r="G1693" s="36" t="n">
        <v>2</v>
      </c>
      <c r="H1693" s="36" t="n">
        <v>7</v>
      </c>
    </row>
    <row r="1694" customFormat="false" ht="15" hidden="false" customHeight="true" outlineLevel="0" collapsed="false">
      <c r="A1694" s="36" t="s">
        <v>260</v>
      </c>
      <c r="B1694" s="37" t="s">
        <v>202</v>
      </c>
      <c r="C1694" s="37" t="s">
        <v>261</v>
      </c>
      <c r="D1694" s="36" t="n">
        <v>2019</v>
      </c>
      <c r="E1694" s="36" t="n">
        <v>1</v>
      </c>
      <c r="F1694" s="36" t="n">
        <v>0</v>
      </c>
      <c r="G1694" s="36" t="n">
        <v>2</v>
      </c>
      <c r="H1694" s="36" t="n">
        <v>7</v>
      </c>
    </row>
    <row r="1695" customFormat="false" ht="15" hidden="false" customHeight="true" outlineLevel="0" collapsed="false">
      <c r="A1695" s="36" t="s">
        <v>260</v>
      </c>
      <c r="B1695" s="37" t="s">
        <v>202</v>
      </c>
      <c r="C1695" s="37" t="s">
        <v>261</v>
      </c>
      <c r="D1695" s="36" t="n">
        <v>2020</v>
      </c>
      <c r="E1695" s="36" t="n">
        <v>1</v>
      </c>
      <c r="F1695" s="36" t="n">
        <v>0</v>
      </c>
      <c r="G1695" s="36" t="n">
        <v>2</v>
      </c>
      <c r="H1695" s="36" t="n">
        <v>8</v>
      </c>
    </row>
    <row r="1696" customFormat="false" ht="15" hidden="false" customHeight="true" outlineLevel="0" collapsed="false">
      <c r="A1696" s="36" t="s">
        <v>260</v>
      </c>
      <c r="B1696" s="37" t="s">
        <v>202</v>
      </c>
      <c r="C1696" s="37" t="s">
        <v>261</v>
      </c>
      <c r="D1696" s="36" t="n">
        <v>2021</v>
      </c>
      <c r="E1696" s="36" t="n">
        <v>1</v>
      </c>
      <c r="F1696" s="36" t="n">
        <v>0</v>
      </c>
      <c r="G1696" s="36" t="n">
        <v>2</v>
      </c>
      <c r="H1696" s="36" t="n">
        <v>8</v>
      </c>
    </row>
    <row r="1697" customFormat="false" ht="15" hidden="false" customHeight="true" outlineLevel="0" collapsed="false">
      <c r="A1697" s="36" t="s">
        <v>260</v>
      </c>
      <c r="B1697" s="37" t="s">
        <v>202</v>
      </c>
      <c r="C1697" s="37" t="s">
        <v>261</v>
      </c>
      <c r="D1697" s="36" t="n">
        <v>2022</v>
      </c>
      <c r="E1697" s="36" t="n">
        <v>1</v>
      </c>
      <c r="F1697" s="36" t="n">
        <v>0</v>
      </c>
      <c r="G1697" s="36" t="n">
        <v>2</v>
      </c>
      <c r="H1697" s="36" t="n">
        <v>8</v>
      </c>
    </row>
    <row r="1698" customFormat="false" ht="15" hidden="false" customHeight="true" outlineLevel="0" collapsed="false">
      <c r="A1698" s="36" t="s">
        <v>260</v>
      </c>
      <c r="B1698" s="37" t="s">
        <v>202</v>
      </c>
      <c r="C1698" s="37" t="s">
        <v>261</v>
      </c>
      <c r="D1698" s="36" t="n">
        <v>2023</v>
      </c>
      <c r="E1698" s="36" t="n">
        <v>1</v>
      </c>
      <c r="F1698" s="36" t="n">
        <v>0</v>
      </c>
      <c r="G1698" s="36" t="n">
        <v>2</v>
      </c>
      <c r="H1698" s="36" t="n">
        <v>8</v>
      </c>
    </row>
    <row r="1699" customFormat="false" ht="15" hidden="false" customHeight="true" outlineLevel="0" collapsed="false">
      <c r="A1699" s="36" t="s">
        <v>260</v>
      </c>
      <c r="B1699" s="37" t="s">
        <v>202</v>
      </c>
      <c r="C1699" s="37" t="s">
        <v>261</v>
      </c>
      <c r="D1699" s="36" t="n">
        <v>2024</v>
      </c>
      <c r="E1699" s="36" t="n">
        <v>1</v>
      </c>
      <c r="F1699" s="36" t="n">
        <v>0</v>
      </c>
      <c r="G1699" s="36" t="n">
        <v>2</v>
      </c>
      <c r="H1699" s="36" t="n">
        <v>8</v>
      </c>
    </row>
    <row r="1700" customFormat="false" ht="15" hidden="false" customHeight="true" outlineLevel="0" collapsed="false">
      <c r="A1700" s="36" t="s">
        <v>260</v>
      </c>
      <c r="B1700" s="37" t="s">
        <v>202</v>
      </c>
      <c r="C1700" s="37" t="s">
        <v>261</v>
      </c>
      <c r="D1700" s="36" t="n">
        <v>2025</v>
      </c>
      <c r="E1700" s="36" t="n">
        <v>1</v>
      </c>
      <c r="F1700" s="36" t="n">
        <v>0</v>
      </c>
      <c r="G1700" s="36" t="n">
        <v>2</v>
      </c>
      <c r="H1700" s="36" t="n">
        <v>8</v>
      </c>
    </row>
    <row r="1701" customFormat="false" ht="15" hidden="false" customHeight="true" outlineLevel="0" collapsed="false">
      <c r="A1701" s="36" t="s">
        <v>262</v>
      </c>
      <c r="B1701" s="37" t="s">
        <v>202</v>
      </c>
      <c r="C1701" s="37" t="s">
        <v>263</v>
      </c>
      <c r="D1701" s="36" t="n">
        <v>2010</v>
      </c>
      <c r="E1701" s="36" t="n">
        <v>0</v>
      </c>
      <c r="F1701" s="36" t="n">
        <v>0</v>
      </c>
      <c r="G1701" s="36" t="n">
        <v>1</v>
      </c>
      <c r="H1701" s="36" t="n">
        <v>7</v>
      </c>
    </row>
    <row r="1702" customFormat="false" ht="15" hidden="false" customHeight="true" outlineLevel="0" collapsed="false">
      <c r="A1702" s="36" t="s">
        <v>262</v>
      </c>
      <c r="B1702" s="37" t="s">
        <v>202</v>
      </c>
      <c r="C1702" s="37" t="s">
        <v>263</v>
      </c>
      <c r="D1702" s="36" t="n">
        <v>2011</v>
      </c>
      <c r="E1702" s="36" t="n">
        <v>0</v>
      </c>
      <c r="F1702" s="36" t="n">
        <v>0</v>
      </c>
      <c r="G1702" s="36" t="n">
        <v>1</v>
      </c>
      <c r="H1702" s="36" t="n">
        <v>7</v>
      </c>
    </row>
    <row r="1703" customFormat="false" ht="15" hidden="false" customHeight="true" outlineLevel="0" collapsed="false">
      <c r="A1703" s="36" t="s">
        <v>262</v>
      </c>
      <c r="B1703" s="37" t="s">
        <v>202</v>
      </c>
      <c r="C1703" s="37" t="s">
        <v>263</v>
      </c>
      <c r="D1703" s="36" t="n">
        <v>2012</v>
      </c>
      <c r="E1703" s="36" t="n">
        <v>0</v>
      </c>
      <c r="F1703" s="36" t="n">
        <v>0</v>
      </c>
      <c r="G1703" s="36" t="n">
        <v>1</v>
      </c>
      <c r="H1703" s="36" t="n">
        <v>7</v>
      </c>
    </row>
    <row r="1704" customFormat="false" ht="15" hidden="false" customHeight="true" outlineLevel="0" collapsed="false">
      <c r="A1704" s="36" t="s">
        <v>262</v>
      </c>
      <c r="B1704" s="37" t="s">
        <v>202</v>
      </c>
      <c r="C1704" s="37" t="s">
        <v>263</v>
      </c>
      <c r="D1704" s="36" t="n">
        <v>2013</v>
      </c>
      <c r="E1704" s="36" t="n">
        <v>1</v>
      </c>
      <c r="F1704" s="36" t="n">
        <v>0</v>
      </c>
      <c r="G1704" s="36" t="n">
        <v>1</v>
      </c>
      <c r="H1704" s="36" t="n">
        <v>8</v>
      </c>
    </row>
    <row r="1705" customFormat="false" ht="15" hidden="false" customHeight="true" outlineLevel="0" collapsed="false">
      <c r="A1705" s="36" t="s">
        <v>262</v>
      </c>
      <c r="B1705" s="37" t="s">
        <v>202</v>
      </c>
      <c r="C1705" s="37" t="s">
        <v>263</v>
      </c>
      <c r="D1705" s="36" t="n">
        <v>2014</v>
      </c>
      <c r="E1705" s="36" t="n">
        <v>2</v>
      </c>
      <c r="F1705" s="36" t="n">
        <v>0</v>
      </c>
      <c r="G1705" s="36" t="n">
        <v>2</v>
      </c>
      <c r="H1705" s="36" t="n">
        <v>12</v>
      </c>
    </row>
    <row r="1706" customFormat="false" ht="15" hidden="false" customHeight="true" outlineLevel="0" collapsed="false">
      <c r="A1706" s="36" t="s">
        <v>262</v>
      </c>
      <c r="B1706" s="37" t="s">
        <v>202</v>
      </c>
      <c r="C1706" s="37" t="s">
        <v>263</v>
      </c>
      <c r="D1706" s="36" t="n">
        <v>2015</v>
      </c>
      <c r="E1706" s="36" t="n">
        <v>1</v>
      </c>
      <c r="F1706" s="36" t="n">
        <v>0</v>
      </c>
      <c r="G1706" s="36" t="n">
        <v>2</v>
      </c>
      <c r="H1706" s="36" t="n">
        <v>11</v>
      </c>
    </row>
    <row r="1707" customFormat="false" ht="15" hidden="false" customHeight="true" outlineLevel="0" collapsed="false">
      <c r="A1707" s="36" t="s">
        <v>262</v>
      </c>
      <c r="B1707" s="37" t="s">
        <v>202</v>
      </c>
      <c r="C1707" s="37" t="s">
        <v>263</v>
      </c>
      <c r="D1707" s="36" t="n">
        <v>2016</v>
      </c>
      <c r="E1707" s="36" t="n">
        <v>1</v>
      </c>
      <c r="F1707" s="36" t="n">
        <v>0</v>
      </c>
      <c r="G1707" s="36" t="n">
        <v>2</v>
      </c>
      <c r="H1707" s="36" t="n">
        <v>11</v>
      </c>
    </row>
    <row r="1708" customFormat="false" ht="15" hidden="false" customHeight="true" outlineLevel="0" collapsed="false">
      <c r="A1708" s="36" t="s">
        <v>262</v>
      </c>
      <c r="B1708" s="37" t="s">
        <v>202</v>
      </c>
      <c r="C1708" s="37" t="s">
        <v>263</v>
      </c>
      <c r="D1708" s="36" t="n">
        <v>2017</v>
      </c>
      <c r="E1708" s="36" t="n">
        <v>1</v>
      </c>
      <c r="F1708" s="36" t="n">
        <v>0</v>
      </c>
      <c r="G1708" s="36" t="n">
        <v>2</v>
      </c>
      <c r="H1708" s="36" t="n">
        <v>11</v>
      </c>
    </row>
    <row r="1709" customFormat="false" ht="15" hidden="false" customHeight="true" outlineLevel="0" collapsed="false">
      <c r="A1709" s="36" t="s">
        <v>262</v>
      </c>
      <c r="B1709" s="37" t="s">
        <v>202</v>
      </c>
      <c r="C1709" s="37" t="s">
        <v>263</v>
      </c>
      <c r="D1709" s="36" t="n">
        <v>2018</v>
      </c>
      <c r="E1709" s="36" t="n">
        <v>1</v>
      </c>
      <c r="F1709" s="36" t="n">
        <v>0</v>
      </c>
      <c r="G1709" s="36" t="n">
        <v>2</v>
      </c>
      <c r="H1709" s="36" t="n">
        <v>12</v>
      </c>
    </row>
    <row r="1710" customFormat="false" ht="15" hidden="false" customHeight="true" outlineLevel="0" collapsed="false">
      <c r="A1710" s="36" t="s">
        <v>262</v>
      </c>
      <c r="B1710" s="37" t="s">
        <v>202</v>
      </c>
      <c r="C1710" s="37" t="s">
        <v>263</v>
      </c>
      <c r="D1710" s="36" t="n">
        <v>2019</v>
      </c>
      <c r="E1710" s="36" t="n">
        <v>1</v>
      </c>
      <c r="F1710" s="36" t="n">
        <v>0</v>
      </c>
      <c r="G1710" s="36" t="n">
        <v>2</v>
      </c>
      <c r="H1710" s="36" t="n">
        <v>11</v>
      </c>
    </row>
    <row r="1711" customFormat="false" ht="15" hidden="false" customHeight="true" outlineLevel="0" collapsed="false">
      <c r="A1711" s="36" t="s">
        <v>262</v>
      </c>
      <c r="B1711" s="37" t="s">
        <v>202</v>
      </c>
      <c r="C1711" s="37" t="s">
        <v>263</v>
      </c>
      <c r="D1711" s="36" t="n">
        <v>2020</v>
      </c>
      <c r="E1711" s="36" t="n">
        <v>1</v>
      </c>
      <c r="F1711" s="36" t="n">
        <v>0</v>
      </c>
      <c r="G1711" s="36" t="n">
        <v>2</v>
      </c>
      <c r="H1711" s="36" t="n">
        <v>11</v>
      </c>
    </row>
    <row r="1712" customFormat="false" ht="15" hidden="false" customHeight="true" outlineLevel="0" collapsed="false">
      <c r="A1712" s="36" t="s">
        <v>262</v>
      </c>
      <c r="B1712" s="37" t="s">
        <v>202</v>
      </c>
      <c r="C1712" s="37" t="s">
        <v>263</v>
      </c>
      <c r="D1712" s="36" t="n">
        <v>2021</v>
      </c>
      <c r="E1712" s="36" t="n">
        <v>1</v>
      </c>
      <c r="F1712" s="36" t="n">
        <v>0</v>
      </c>
      <c r="G1712" s="36" t="n">
        <v>2</v>
      </c>
      <c r="H1712" s="36" t="n">
        <v>11</v>
      </c>
    </row>
    <row r="1713" customFormat="false" ht="15" hidden="false" customHeight="true" outlineLevel="0" collapsed="false">
      <c r="A1713" s="36" t="s">
        <v>262</v>
      </c>
      <c r="B1713" s="37" t="s">
        <v>202</v>
      </c>
      <c r="C1713" s="37" t="s">
        <v>263</v>
      </c>
      <c r="D1713" s="36" t="n">
        <v>2022</v>
      </c>
      <c r="E1713" s="36" t="n">
        <v>1</v>
      </c>
      <c r="F1713" s="36" t="n">
        <v>0</v>
      </c>
      <c r="G1713" s="36" t="n">
        <v>2</v>
      </c>
      <c r="H1713" s="36" t="n">
        <v>11</v>
      </c>
    </row>
    <row r="1714" customFormat="false" ht="15" hidden="false" customHeight="true" outlineLevel="0" collapsed="false">
      <c r="A1714" s="36" t="s">
        <v>262</v>
      </c>
      <c r="B1714" s="37" t="s">
        <v>202</v>
      </c>
      <c r="C1714" s="37" t="s">
        <v>263</v>
      </c>
      <c r="D1714" s="36" t="n">
        <v>2023</v>
      </c>
      <c r="E1714" s="36" t="n">
        <v>1</v>
      </c>
      <c r="F1714" s="36" t="n">
        <v>0</v>
      </c>
      <c r="G1714" s="36" t="n">
        <v>2</v>
      </c>
      <c r="H1714" s="36" t="n">
        <v>11</v>
      </c>
    </row>
    <row r="1715" customFormat="false" ht="15" hidden="false" customHeight="true" outlineLevel="0" collapsed="false">
      <c r="A1715" s="36" t="s">
        <v>262</v>
      </c>
      <c r="B1715" s="37" t="s">
        <v>202</v>
      </c>
      <c r="C1715" s="37" t="s">
        <v>263</v>
      </c>
      <c r="D1715" s="36" t="n">
        <v>2024</v>
      </c>
      <c r="E1715" s="36" t="n">
        <v>1</v>
      </c>
      <c r="F1715" s="36" t="n">
        <v>0</v>
      </c>
      <c r="G1715" s="36" t="n">
        <v>2</v>
      </c>
      <c r="H1715" s="36" t="n">
        <v>11</v>
      </c>
    </row>
    <row r="1716" customFormat="false" ht="15" hidden="false" customHeight="true" outlineLevel="0" collapsed="false">
      <c r="A1716" s="36" t="s">
        <v>262</v>
      </c>
      <c r="B1716" s="37" t="s">
        <v>202</v>
      </c>
      <c r="C1716" s="37" t="s">
        <v>263</v>
      </c>
      <c r="D1716" s="36" t="n">
        <v>2025</v>
      </c>
      <c r="E1716" s="36" t="n">
        <v>1</v>
      </c>
      <c r="F1716" s="36" t="n">
        <v>0</v>
      </c>
      <c r="G1716" s="36" t="n">
        <v>2</v>
      </c>
      <c r="H1716" s="36" t="n">
        <v>11</v>
      </c>
    </row>
    <row r="1717" customFormat="false" ht="15" hidden="false" customHeight="true" outlineLevel="0" collapsed="false">
      <c r="A1717" s="36" t="s">
        <v>264</v>
      </c>
      <c r="B1717" s="37" t="s">
        <v>265</v>
      </c>
      <c r="C1717" s="37" t="s">
        <v>266</v>
      </c>
      <c r="D1717" s="36" t="n">
        <v>2010</v>
      </c>
      <c r="E1717" s="36" t="n">
        <v>4</v>
      </c>
      <c r="F1717" s="36" t="n">
        <v>6</v>
      </c>
      <c r="G1717" s="36" t="n">
        <v>21</v>
      </c>
      <c r="H1717" s="36" t="n">
        <v>35</v>
      </c>
    </row>
    <row r="1718" customFormat="false" ht="15" hidden="false" customHeight="true" outlineLevel="0" collapsed="false">
      <c r="A1718" s="36" t="s">
        <v>264</v>
      </c>
      <c r="B1718" s="37" t="s">
        <v>265</v>
      </c>
      <c r="C1718" s="37" t="s">
        <v>266</v>
      </c>
      <c r="D1718" s="36" t="n">
        <v>2011</v>
      </c>
      <c r="E1718" s="36" t="n">
        <v>4</v>
      </c>
      <c r="F1718" s="36" t="n">
        <v>6</v>
      </c>
      <c r="G1718" s="36" t="n">
        <v>24</v>
      </c>
      <c r="H1718" s="36" t="n">
        <v>37</v>
      </c>
    </row>
    <row r="1719" customFormat="false" ht="15" hidden="false" customHeight="true" outlineLevel="0" collapsed="false">
      <c r="A1719" s="36" t="s">
        <v>264</v>
      </c>
      <c r="B1719" s="37" t="s">
        <v>265</v>
      </c>
      <c r="C1719" s="37" t="s">
        <v>266</v>
      </c>
      <c r="D1719" s="36" t="n">
        <v>2012</v>
      </c>
      <c r="E1719" s="36" t="n">
        <v>4</v>
      </c>
      <c r="F1719" s="36" t="n">
        <v>6</v>
      </c>
      <c r="G1719" s="36" t="n">
        <v>24</v>
      </c>
      <c r="H1719" s="36" t="n">
        <v>38</v>
      </c>
    </row>
    <row r="1720" customFormat="false" ht="15" hidden="false" customHeight="true" outlineLevel="0" collapsed="false">
      <c r="A1720" s="36" t="s">
        <v>264</v>
      </c>
      <c r="B1720" s="37" t="s">
        <v>265</v>
      </c>
      <c r="C1720" s="37" t="s">
        <v>266</v>
      </c>
      <c r="D1720" s="36" t="n">
        <v>2013</v>
      </c>
      <c r="E1720" s="36" t="n">
        <v>6</v>
      </c>
      <c r="F1720" s="36" t="n">
        <v>6</v>
      </c>
      <c r="G1720" s="36" t="n">
        <v>26</v>
      </c>
      <c r="H1720" s="36" t="n">
        <v>41</v>
      </c>
    </row>
    <row r="1721" customFormat="false" ht="15" hidden="false" customHeight="true" outlineLevel="0" collapsed="false">
      <c r="A1721" s="36" t="s">
        <v>264</v>
      </c>
      <c r="B1721" s="37" t="s">
        <v>265</v>
      </c>
      <c r="C1721" s="37" t="s">
        <v>266</v>
      </c>
      <c r="D1721" s="36" t="n">
        <v>2014</v>
      </c>
      <c r="E1721" s="36" t="n">
        <v>6</v>
      </c>
      <c r="F1721" s="36" t="n">
        <v>6</v>
      </c>
      <c r="G1721" s="36" t="n">
        <v>28</v>
      </c>
      <c r="H1721" s="36" t="n">
        <v>44</v>
      </c>
    </row>
    <row r="1722" customFormat="false" ht="15" hidden="false" customHeight="true" outlineLevel="0" collapsed="false">
      <c r="A1722" s="36" t="s">
        <v>264</v>
      </c>
      <c r="B1722" s="37" t="s">
        <v>265</v>
      </c>
      <c r="C1722" s="37" t="s">
        <v>266</v>
      </c>
      <c r="D1722" s="36" t="n">
        <v>2015</v>
      </c>
      <c r="E1722" s="36" t="n">
        <v>5</v>
      </c>
      <c r="F1722" s="36" t="n">
        <v>6</v>
      </c>
      <c r="G1722" s="36" t="n">
        <v>28</v>
      </c>
      <c r="H1722" s="36" t="n">
        <v>44</v>
      </c>
    </row>
    <row r="1723" customFormat="false" ht="15" hidden="false" customHeight="true" outlineLevel="0" collapsed="false">
      <c r="A1723" s="36" t="s">
        <v>264</v>
      </c>
      <c r="B1723" s="37" t="s">
        <v>265</v>
      </c>
      <c r="C1723" s="37" t="s">
        <v>266</v>
      </c>
      <c r="D1723" s="36" t="n">
        <v>2016</v>
      </c>
      <c r="E1723" s="36" t="n">
        <v>5</v>
      </c>
      <c r="F1723" s="36" t="n">
        <v>6</v>
      </c>
      <c r="G1723" s="36" t="n">
        <v>29</v>
      </c>
      <c r="H1723" s="36" t="n">
        <v>48</v>
      </c>
    </row>
    <row r="1724" customFormat="false" ht="15" hidden="false" customHeight="true" outlineLevel="0" collapsed="false">
      <c r="A1724" s="36" t="s">
        <v>264</v>
      </c>
      <c r="B1724" s="37" t="s">
        <v>265</v>
      </c>
      <c r="C1724" s="37" t="s">
        <v>266</v>
      </c>
      <c r="D1724" s="36" t="n">
        <v>2017</v>
      </c>
      <c r="E1724" s="36" t="n">
        <v>5</v>
      </c>
      <c r="F1724" s="36" t="n">
        <v>6</v>
      </c>
      <c r="G1724" s="36" t="n">
        <v>31</v>
      </c>
      <c r="H1724" s="36" t="n">
        <v>52</v>
      </c>
    </row>
    <row r="1725" customFormat="false" ht="15" hidden="false" customHeight="true" outlineLevel="0" collapsed="false">
      <c r="A1725" s="36" t="s">
        <v>264</v>
      </c>
      <c r="B1725" s="37" t="s">
        <v>265</v>
      </c>
      <c r="C1725" s="37" t="s">
        <v>266</v>
      </c>
      <c r="D1725" s="36" t="n">
        <v>2018</v>
      </c>
      <c r="E1725" s="36" t="n">
        <v>5</v>
      </c>
      <c r="F1725" s="36" t="n">
        <v>7</v>
      </c>
      <c r="G1725" s="36" t="n">
        <v>33</v>
      </c>
      <c r="H1725" s="36" t="n">
        <v>58</v>
      </c>
    </row>
    <row r="1726" customFormat="false" ht="15" hidden="false" customHeight="true" outlineLevel="0" collapsed="false">
      <c r="A1726" s="36" t="s">
        <v>264</v>
      </c>
      <c r="B1726" s="37" t="s">
        <v>265</v>
      </c>
      <c r="C1726" s="37" t="s">
        <v>266</v>
      </c>
      <c r="D1726" s="36" t="n">
        <v>2019</v>
      </c>
      <c r="E1726" s="36" t="n">
        <v>5</v>
      </c>
      <c r="F1726" s="36" t="n">
        <v>7</v>
      </c>
      <c r="G1726" s="36" t="n">
        <v>32</v>
      </c>
      <c r="H1726" s="36" t="n">
        <v>57</v>
      </c>
    </row>
    <row r="1727" customFormat="false" ht="15" hidden="false" customHeight="true" outlineLevel="0" collapsed="false">
      <c r="A1727" s="36" t="s">
        <v>264</v>
      </c>
      <c r="B1727" s="37" t="s">
        <v>265</v>
      </c>
      <c r="C1727" s="37" t="s">
        <v>266</v>
      </c>
      <c r="D1727" s="36" t="n">
        <v>2020</v>
      </c>
      <c r="E1727" s="36" t="n">
        <v>5</v>
      </c>
      <c r="F1727" s="36" t="n">
        <v>7</v>
      </c>
      <c r="G1727" s="36" t="n">
        <v>33</v>
      </c>
      <c r="H1727" s="36" t="n">
        <v>58</v>
      </c>
    </row>
    <row r="1728" customFormat="false" ht="15" hidden="false" customHeight="true" outlineLevel="0" collapsed="false">
      <c r="A1728" s="36" t="s">
        <v>264</v>
      </c>
      <c r="B1728" s="37" t="s">
        <v>265</v>
      </c>
      <c r="C1728" s="37" t="s">
        <v>266</v>
      </c>
      <c r="D1728" s="36" t="n">
        <v>2021</v>
      </c>
      <c r="E1728" s="36" t="n">
        <v>4</v>
      </c>
      <c r="F1728" s="36" t="n">
        <v>7</v>
      </c>
      <c r="G1728" s="36" t="n">
        <v>34</v>
      </c>
      <c r="H1728" s="36" t="n">
        <v>60</v>
      </c>
    </row>
    <row r="1729" customFormat="false" ht="15" hidden="false" customHeight="true" outlineLevel="0" collapsed="false">
      <c r="A1729" s="36" t="s">
        <v>264</v>
      </c>
      <c r="B1729" s="37" t="s">
        <v>265</v>
      </c>
      <c r="C1729" s="37" t="s">
        <v>266</v>
      </c>
      <c r="D1729" s="36" t="n">
        <v>2022</v>
      </c>
      <c r="E1729" s="36" t="n">
        <v>4</v>
      </c>
      <c r="F1729" s="36" t="n">
        <v>7</v>
      </c>
      <c r="G1729" s="36" t="n">
        <v>34</v>
      </c>
      <c r="H1729" s="36" t="n">
        <v>60</v>
      </c>
    </row>
    <row r="1730" customFormat="false" ht="15" hidden="false" customHeight="true" outlineLevel="0" collapsed="false">
      <c r="A1730" s="36" t="s">
        <v>264</v>
      </c>
      <c r="B1730" s="37" t="s">
        <v>265</v>
      </c>
      <c r="C1730" s="37" t="s">
        <v>266</v>
      </c>
      <c r="D1730" s="36" t="n">
        <v>2023</v>
      </c>
      <c r="E1730" s="36" t="n">
        <v>4</v>
      </c>
      <c r="F1730" s="36" t="n">
        <v>7</v>
      </c>
      <c r="G1730" s="36" t="n">
        <v>33</v>
      </c>
      <c r="H1730" s="36" t="n">
        <v>57</v>
      </c>
    </row>
    <row r="1731" customFormat="false" ht="15" hidden="false" customHeight="true" outlineLevel="0" collapsed="false">
      <c r="A1731" s="36" t="s">
        <v>264</v>
      </c>
      <c r="B1731" s="37" t="s">
        <v>265</v>
      </c>
      <c r="C1731" s="37" t="s">
        <v>266</v>
      </c>
      <c r="D1731" s="36" t="n">
        <v>2024</v>
      </c>
      <c r="E1731" s="36" t="n">
        <v>4</v>
      </c>
      <c r="F1731" s="36" t="n">
        <v>7</v>
      </c>
      <c r="G1731" s="36" t="n">
        <v>34</v>
      </c>
      <c r="H1731" s="36" t="n">
        <v>59</v>
      </c>
    </row>
    <row r="1732" customFormat="false" ht="15" hidden="false" customHeight="true" outlineLevel="0" collapsed="false">
      <c r="A1732" s="36" t="s">
        <v>264</v>
      </c>
      <c r="B1732" s="37" t="s">
        <v>265</v>
      </c>
      <c r="C1732" s="37" t="s">
        <v>266</v>
      </c>
      <c r="D1732" s="36" t="n">
        <v>2025</v>
      </c>
      <c r="E1732" s="36" t="n">
        <v>4</v>
      </c>
      <c r="F1732" s="36" t="n">
        <v>7</v>
      </c>
      <c r="G1732" s="36" t="n">
        <v>34</v>
      </c>
      <c r="H1732" s="36" t="n">
        <v>58</v>
      </c>
    </row>
    <row r="1733" customFormat="false" ht="15" hidden="false" customHeight="true" outlineLevel="0" collapsed="false">
      <c r="A1733" s="36" t="s">
        <v>267</v>
      </c>
      <c r="B1733" s="37" t="s">
        <v>265</v>
      </c>
      <c r="C1733" s="37" t="s">
        <v>268</v>
      </c>
      <c r="D1733" s="36" t="n">
        <v>2010</v>
      </c>
      <c r="E1733" s="36" t="n">
        <v>2</v>
      </c>
      <c r="F1733" s="36" t="n">
        <v>3</v>
      </c>
      <c r="G1733" s="36" t="n">
        <v>5</v>
      </c>
      <c r="H1733" s="36" t="n">
        <v>14</v>
      </c>
    </row>
    <row r="1734" customFormat="false" ht="15" hidden="false" customHeight="true" outlineLevel="0" collapsed="false">
      <c r="A1734" s="36" t="s">
        <v>267</v>
      </c>
      <c r="B1734" s="37" t="s">
        <v>265</v>
      </c>
      <c r="C1734" s="37" t="s">
        <v>268</v>
      </c>
      <c r="D1734" s="36" t="n">
        <v>2011</v>
      </c>
      <c r="E1734" s="36" t="n">
        <v>2</v>
      </c>
      <c r="F1734" s="36" t="n">
        <v>3</v>
      </c>
      <c r="G1734" s="36" t="n">
        <v>5</v>
      </c>
      <c r="H1734" s="36" t="n">
        <v>14</v>
      </c>
    </row>
    <row r="1735" customFormat="false" ht="15" hidden="false" customHeight="true" outlineLevel="0" collapsed="false">
      <c r="A1735" s="36" t="s">
        <v>267</v>
      </c>
      <c r="B1735" s="37" t="s">
        <v>265</v>
      </c>
      <c r="C1735" s="37" t="s">
        <v>268</v>
      </c>
      <c r="D1735" s="36" t="n">
        <v>2012</v>
      </c>
      <c r="E1735" s="36" t="n">
        <v>2</v>
      </c>
      <c r="F1735" s="36" t="n">
        <v>3</v>
      </c>
      <c r="G1735" s="36" t="n">
        <v>5</v>
      </c>
      <c r="H1735" s="36" t="n">
        <v>13</v>
      </c>
    </row>
    <row r="1736" customFormat="false" ht="15" hidden="false" customHeight="true" outlineLevel="0" collapsed="false">
      <c r="A1736" s="36" t="s">
        <v>267</v>
      </c>
      <c r="B1736" s="37" t="s">
        <v>265</v>
      </c>
      <c r="C1736" s="37" t="s">
        <v>268</v>
      </c>
      <c r="D1736" s="36" t="n">
        <v>2013</v>
      </c>
      <c r="E1736" s="36" t="n">
        <v>2</v>
      </c>
      <c r="F1736" s="36" t="n">
        <v>3</v>
      </c>
      <c r="G1736" s="36" t="n">
        <v>5</v>
      </c>
      <c r="H1736" s="36" t="n">
        <v>13</v>
      </c>
    </row>
    <row r="1737" customFormat="false" ht="15" hidden="false" customHeight="true" outlineLevel="0" collapsed="false">
      <c r="A1737" s="36" t="s">
        <v>267</v>
      </c>
      <c r="B1737" s="37" t="s">
        <v>265</v>
      </c>
      <c r="C1737" s="37" t="s">
        <v>268</v>
      </c>
      <c r="D1737" s="36" t="n">
        <v>2014</v>
      </c>
      <c r="E1737" s="36" t="n">
        <v>2</v>
      </c>
      <c r="F1737" s="36" t="n">
        <v>3</v>
      </c>
      <c r="G1737" s="36" t="n">
        <v>5</v>
      </c>
      <c r="H1737" s="36" t="n">
        <v>13</v>
      </c>
    </row>
    <row r="1738" customFormat="false" ht="15" hidden="false" customHeight="true" outlineLevel="0" collapsed="false">
      <c r="A1738" s="36" t="s">
        <v>267</v>
      </c>
      <c r="B1738" s="37" t="s">
        <v>265</v>
      </c>
      <c r="C1738" s="37" t="s">
        <v>268</v>
      </c>
      <c r="D1738" s="36" t="n">
        <v>2015</v>
      </c>
      <c r="E1738" s="36" t="n">
        <v>1</v>
      </c>
      <c r="F1738" s="36" t="n">
        <v>2</v>
      </c>
      <c r="G1738" s="36" t="n">
        <v>4</v>
      </c>
      <c r="H1738" s="36" t="n">
        <v>13</v>
      </c>
    </row>
    <row r="1739" customFormat="false" ht="15" hidden="false" customHeight="true" outlineLevel="0" collapsed="false">
      <c r="A1739" s="36" t="s">
        <v>267</v>
      </c>
      <c r="B1739" s="37" t="s">
        <v>265</v>
      </c>
      <c r="C1739" s="37" t="s">
        <v>268</v>
      </c>
      <c r="D1739" s="36" t="n">
        <v>2016</v>
      </c>
      <c r="E1739" s="36" t="n">
        <v>1</v>
      </c>
      <c r="F1739" s="36" t="n">
        <v>2</v>
      </c>
      <c r="G1739" s="36" t="n">
        <v>4</v>
      </c>
      <c r="H1739" s="36" t="n">
        <v>14</v>
      </c>
    </row>
    <row r="1740" customFormat="false" ht="15" hidden="false" customHeight="true" outlineLevel="0" collapsed="false">
      <c r="A1740" s="36" t="s">
        <v>267</v>
      </c>
      <c r="B1740" s="37" t="s">
        <v>265</v>
      </c>
      <c r="C1740" s="37" t="s">
        <v>268</v>
      </c>
      <c r="D1740" s="36" t="n">
        <v>2017</v>
      </c>
      <c r="E1740" s="36" t="n">
        <v>1</v>
      </c>
      <c r="F1740" s="36" t="n">
        <v>2</v>
      </c>
      <c r="G1740" s="36" t="n">
        <v>4</v>
      </c>
      <c r="H1740" s="36" t="n">
        <v>14</v>
      </c>
    </row>
    <row r="1741" customFormat="false" ht="15" hidden="false" customHeight="true" outlineLevel="0" collapsed="false">
      <c r="A1741" s="36" t="s">
        <v>267</v>
      </c>
      <c r="B1741" s="37" t="s">
        <v>265</v>
      </c>
      <c r="C1741" s="37" t="s">
        <v>268</v>
      </c>
      <c r="D1741" s="36" t="n">
        <v>2018</v>
      </c>
      <c r="E1741" s="36" t="n">
        <v>1</v>
      </c>
      <c r="F1741" s="36" t="n">
        <v>2</v>
      </c>
      <c r="G1741" s="36" t="n">
        <v>5</v>
      </c>
      <c r="H1741" s="36" t="n">
        <v>15</v>
      </c>
    </row>
    <row r="1742" customFormat="false" ht="15" hidden="false" customHeight="true" outlineLevel="0" collapsed="false">
      <c r="A1742" s="36" t="s">
        <v>267</v>
      </c>
      <c r="B1742" s="37" t="s">
        <v>265</v>
      </c>
      <c r="C1742" s="37" t="s">
        <v>268</v>
      </c>
      <c r="D1742" s="36" t="n">
        <v>2019</v>
      </c>
      <c r="E1742" s="36" t="n">
        <v>1</v>
      </c>
      <c r="F1742" s="36" t="n">
        <v>2</v>
      </c>
      <c r="G1742" s="36" t="n">
        <v>5</v>
      </c>
      <c r="H1742" s="36" t="n">
        <v>15</v>
      </c>
    </row>
    <row r="1743" customFormat="false" ht="15" hidden="false" customHeight="true" outlineLevel="0" collapsed="false">
      <c r="A1743" s="36" t="s">
        <v>267</v>
      </c>
      <c r="B1743" s="37" t="s">
        <v>265</v>
      </c>
      <c r="C1743" s="37" t="s">
        <v>268</v>
      </c>
      <c r="D1743" s="36" t="n">
        <v>2020</v>
      </c>
      <c r="E1743" s="36" t="n">
        <v>1</v>
      </c>
      <c r="F1743" s="36" t="n">
        <v>2</v>
      </c>
      <c r="G1743" s="36" t="n">
        <v>6</v>
      </c>
      <c r="H1743" s="36" t="n">
        <v>16</v>
      </c>
    </row>
    <row r="1744" customFormat="false" ht="15" hidden="false" customHeight="true" outlineLevel="0" collapsed="false">
      <c r="A1744" s="36" t="s">
        <v>267</v>
      </c>
      <c r="B1744" s="37" t="s">
        <v>265</v>
      </c>
      <c r="C1744" s="37" t="s">
        <v>268</v>
      </c>
      <c r="D1744" s="36" t="n">
        <v>2021</v>
      </c>
      <c r="E1744" s="36" t="n">
        <v>1</v>
      </c>
      <c r="F1744" s="36" t="n">
        <v>2</v>
      </c>
      <c r="G1744" s="36" t="n">
        <v>6</v>
      </c>
      <c r="H1744" s="36" t="n">
        <v>17</v>
      </c>
    </row>
    <row r="1745" customFormat="false" ht="15" hidden="false" customHeight="true" outlineLevel="0" collapsed="false">
      <c r="A1745" s="36" t="s">
        <v>267</v>
      </c>
      <c r="B1745" s="37" t="s">
        <v>265</v>
      </c>
      <c r="C1745" s="37" t="s">
        <v>268</v>
      </c>
      <c r="D1745" s="36" t="n">
        <v>2022</v>
      </c>
      <c r="E1745" s="36" t="n">
        <v>1</v>
      </c>
      <c r="F1745" s="36" t="n">
        <v>2</v>
      </c>
      <c r="G1745" s="36" t="n">
        <v>5</v>
      </c>
      <c r="H1745" s="36" t="n">
        <v>16</v>
      </c>
    </row>
    <row r="1746" customFormat="false" ht="15" hidden="false" customHeight="true" outlineLevel="0" collapsed="false">
      <c r="A1746" s="36" t="s">
        <v>267</v>
      </c>
      <c r="B1746" s="37" t="s">
        <v>265</v>
      </c>
      <c r="C1746" s="37" t="s">
        <v>268</v>
      </c>
      <c r="D1746" s="36" t="n">
        <v>2023</v>
      </c>
      <c r="E1746" s="36" t="n">
        <v>1</v>
      </c>
      <c r="F1746" s="36" t="n">
        <v>2</v>
      </c>
      <c r="G1746" s="36" t="n">
        <v>5</v>
      </c>
      <c r="H1746" s="36" t="n">
        <v>17</v>
      </c>
    </row>
    <row r="1747" customFormat="false" ht="15" hidden="false" customHeight="true" outlineLevel="0" collapsed="false">
      <c r="A1747" s="36" t="s">
        <v>267</v>
      </c>
      <c r="B1747" s="37" t="s">
        <v>265</v>
      </c>
      <c r="C1747" s="37" t="s">
        <v>268</v>
      </c>
      <c r="D1747" s="36" t="n">
        <v>2024</v>
      </c>
      <c r="E1747" s="36" t="n">
        <v>1</v>
      </c>
      <c r="F1747" s="36" t="n">
        <v>2</v>
      </c>
      <c r="G1747" s="36" t="n">
        <v>5</v>
      </c>
      <c r="H1747" s="36" t="n">
        <v>16</v>
      </c>
    </row>
    <row r="1748" customFormat="false" ht="15" hidden="false" customHeight="true" outlineLevel="0" collapsed="false">
      <c r="A1748" s="36" t="s">
        <v>267</v>
      </c>
      <c r="B1748" s="37" t="s">
        <v>265</v>
      </c>
      <c r="C1748" s="37" t="s">
        <v>268</v>
      </c>
      <c r="D1748" s="36" t="n">
        <v>2025</v>
      </c>
      <c r="E1748" s="36" t="n">
        <v>1</v>
      </c>
      <c r="F1748" s="36" t="n">
        <v>2</v>
      </c>
      <c r="G1748" s="36" t="n">
        <v>5</v>
      </c>
      <c r="H1748" s="36" t="n">
        <v>15</v>
      </c>
    </row>
    <row r="1749" customFormat="false" ht="15" hidden="false" customHeight="true" outlineLevel="0" collapsed="false">
      <c r="A1749" s="36" t="s">
        <v>269</v>
      </c>
      <c r="B1749" s="37" t="s">
        <v>265</v>
      </c>
      <c r="C1749" s="37" t="s">
        <v>270</v>
      </c>
      <c r="D1749" s="36" t="n">
        <v>2010</v>
      </c>
      <c r="E1749" s="36" t="n">
        <v>3</v>
      </c>
      <c r="F1749" s="36" t="n">
        <v>1</v>
      </c>
      <c r="G1749" s="36" t="n">
        <v>3</v>
      </c>
      <c r="H1749" s="36" t="n">
        <v>11</v>
      </c>
    </row>
    <row r="1750" customFormat="false" ht="15" hidden="false" customHeight="true" outlineLevel="0" collapsed="false">
      <c r="A1750" s="36" t="s">
        <v>269</v>
      </c>
      <c r="B1750" s="37" t="s">
        <v>265</v>
      </c>
      <c r="C1750" s="37" t="s">
        <v>270</v>
      </c>
      <c r="D1750" s="36" t="n">
        <v>2011</v>
      </c>
      <c r="E1750" s="36" t="n">
        <v>4</v>
      </c>
      <c r="F1750" s="36" t="n">
        <v>2</v>
      </c>
      <c r="G1750" s="36" t="n">
        <v>4</v>
      </c>
      <c r="H1750" s="36" t="n">
        <v>13</v>
      </c>
    </row>
    <row r="1751" customFormat="false" ht="15" hidden="false" customHeight="true" outlineLevel="0" collapsed="false">
      <c r="A1751" s="36" t="s">
        <v>269</v>
      </c>
      <c r="B1751" s="37" t="s">
        <v>265</v>
      </c>
      <c r="C1751" s="37" t="s">
        <v>270</v>
      </c>
      <c r="D1751" s="36" t="n">
        <v>2012</v>
      </c>
      <c r="E1751" s="36" t="n">
        <v>3</v>
      </c>
      <c r="F1751" s="36" t="n">
        <v>2</v>
      </c>
      <c r="G1751" s="36" t="n">
        <v>2</v>
      </c>
      <c r="H1751" s="36" t="n">
        <v>11</v>
      </c>
    </row>
    <row r="1752" customFormat="false" ht="15" hidden="false" customHeight="true" outlineLevel="0" collapsed="false">
      <c r="A1752" s="36" t="s">
        <v>269</v>
      </c>
      <c r="B1752" s="37" t="s">
        <v>265</v>
      </c>
      <c r="C1752" s="37" t="s">
        <v>270</v>
      </c>
      <c r="D1752" s="36" t="n">
        <v>2013</v>
      </c>
      <c r="E1752" s="36" t="n">
        <v>3</v>
      </c>
      <c r="F1752" s="36" t="n">
        <v>2</v>
      </c>
      <c r="G1752" s="36" t="n">
        <v>3</v>
      </c>
      <c r="H1752" s="36" t="n">
        <v>12</v>
      </c>
    </row>
    <row r="1753" customFormat="false" ht="15" hidden="false" customHeight="true" outlineLevel="0" collapsed="false">
      <c r="A1753" s="36" t="s">
        <v>269</v>
      </c>
      <c r="B1753" s="37" t="s">
        <v>265</v>
      </c>
      <c r="C1753" s="37" t="s">
        <v>270</v>
      </c>
      <c r="D1753" s="36" t="n">
        <v>2014</v>
      </c>
      <c r="E1753" s="36" t="n">
        <v>3</v>
      </c>
      <c r="F1753" s="36" t="n">
        <v>2</v>
      </c>
      <c r="G1753" s="36" t="n">
        <v>3</v>
      </c>
      <c r="H1753" s="36" t="n">
        <v>12</v>
      </c>
    </row>
    <row r="1754" customFormat="false" ht="15" hidden="false" customHeight="true" outlineLevel="0" collapsed="false">
      <c r="A1754" s="36" t="s">
        <v>269</v>
      </c>
      <c r="B1754" s="37" t="s">
        <v>265</v>
      </c>
      <c r="C1754" s="37" t="s">
        <v>270</v>
      </c>
      <c r="D1754" s="36" t="n">
        <v>2015</v>
      </c>
      <c r="E1754" s="36" t="n">
        <v>3</v>
      </c>
      <c r="F1754" s="36" t="n">
        <v>2</v>
      </c>
      <c r="G1754" s="36" t="n">
        <v>3</v>
      </c>
      <c r="H1754" s="36" t="n">
        <v>10</v>
      </c>
    </row>
    <row r="1755" customFormat="false" ht="15" hidden="false" customHeight="true" outlineLevel="0" collapsed="false">
      <c r="A1755" s="36" t="s">
        <v>269</v>
      </c>
      <c r="B1755" s="37" t="s">
        <v>265</v>
      </c>
      <c r="C1755" s="37" t="s">
        <v>270</v>
      </c>
      <c r="D1755" s="36" t="n">
        <v>2016</v>
      </c>
      <c r="E1755" s="36" t="n">
        <v>3</v>
      </c>
      <c r="F1755" s="36" t="n">
        <v>2</v>
      </c>
      <c r="G1755" s="36" t="n">
        <v>3</v>
      </c>
      <c r="H1755" s="36" t="n">
        <v>12</v>
      </c>
    </row>
    <row r="1756" customFormat="false" ht="15" hidden="false" customHeight="true" outlineLevel="0" collapsed="false">
      <c r="A1756" s="36" t="s">
        <v>269</v>
      </c>
      <c r="B1756" s="37" t="s">
        <v>265</v>
      </c>
      <c r="C1756" s="37" t="s">
        <v>270</v>
      </c>
      <c r="D1756" s="36" t="n">
        <v>2017</v>
      </c>
      <c r="E1756" s="36" t="n">
        <v>3</v>
      </c>
      <c r="F1756" s="36" t="n">
        <v>2</v>
      </c>
      <c r="G1756" s="36" t="n">
        <v>3</v>
      </c>
      <c r="H1756" s="36" t="n">
        <v>11</v>
      </c>
    </row>
    <row r="1757" customFormat="false" ht="15" hidden="false" customHeight="true" outlineLevel="0" collapsed="false">
      <c r="A1757" s="36" t="s">
        <v>269</v>
      </c>
      <c r="B1757" s="37" t="s">
        <v>265</v>
      </c>
      <c r="C1757" s="37" t="s">
        <v>270</v>
      </c>
      <c r="D1757" s="36" t="n">
        <v>2018</v>
      </c>
      <c r="E1757" s="36" t="n">
        <v>3</v>
      </c>
      <c r="F1757" s="36" t="n">
        <v>2</v>
      </c>
      <c r="G1757" s="36" t="n">
        <v>3</v>
      </c>
      <c r="H1757" s="36" t="n">
        <v>11</v>
      </c>
    </row>
    <row r="1758" customFormat="false" ht="15" hidden="false" customHeight="true" outlineLevel="0" collapsed="false">
      <c r="A1758" s="36" t="s">
        <v>269</v>
      </c>
      <c r="B1758" s="37" t="s">
        <v>265</v>
      </c>
      <c r="C1758" s="37" t="s">
        <v>270</v>
      </c>
      <c r="D1758" s="36" t="n">
        <v>2019</v>
      </c>
      <c r="E1758" s="36" t="n">
        <v>3</v>
      </c>
      <c r="F1758" s="36" t="n">
        <v>2</v>
      </c>
      <c r="G1758" s="36" t="n">
        <v>3</v>
      </c>
      <c r="H1758" s="36" t="n">
        <v>11</v>
      </c>
    </row>
    <row r="1759" customFormat="false" ht="15" hidden="false" customHeight="true" outlineLevel="0" collapsed="false">
      <c r="A1759" s="36" t="s">
        <v>269</v>
      </c>
      <c r="B1759" s="37" t="s">
        <v>265</v>
      </c>
      <c r="C1759" s="37" t="s">
        <v>270</v>
      </c>
      <c r="D1759" s="36" t="n">
        <v>2020</v>
      </c>
      <c r="E1759" s="36" t="n">
        <v>3</v>
      </c>
      <c r="F1759" s="36" t="n">
        <v>2</v>
      </c>
      <c r="G1759" s="36" t="n">
        <v>3</v>
      </c>
      <c r="H1759" s="36" t="n">
        <v>11</v>
      </c>
    </row>
    <row r="1760" customFormat="false" ht="15" hidden="false" customHeight="true" outlineLevel="0" collapsed="false">
      <c r="A1760" s="36" t="s">
        <v>269</v>
      </c>
      <c r="B1760" s="37" t="s">
        <v>265</v>
      </c>
      <c r="C1760" s="37" t="s">
        <v>270</v>
      </c>
      <c r="D1760" s="36" t="n">
        <v>2021</v>
      </c>
      <c r="E1760" s="36" t="n">
        <v>3</v>
      </c>
      <c r="F1760" s="36" t="n">
        <v>2</v>
      </c>
      <c r="G1760" s="36" t="n">
        <v>3</v>
      </c>
      <c r="H1760" s="36" t="n">
        <v>11</v>
      </c>
    </row>
    <row r="1761" customFormat="false" ht="15" hidden="false" customHeight="true" outlineLevel="0" collapsed="false">
      <c r="A1761" s="36" t="s">
        <v>269</v>
      </c>
      <c r="B1761" s="37" t="s">
        <v>265</v>
      </c>
      <c r="C1761" s="37" t="s">
        <v>270</v>
      </c>
      <c r="D1761" s="36" t="n">
        <v>2022</v>
      </c>
      <c r="E1761" s="36" t="n">
        <v>3</v>
      </c>
      <c r="F1761" s="36" t="n">
        <v>2</v>
      </c>
      <c r="G1761" s="36" t="n">
        <v>3</v>
      </c>
      <c r="H1761" s="36" t="n">
        <v>10</v>
      </c>
    </row>
    <row r="1762" customFormat="false" ht="15" hidden="false" customHeight="true" outlineLevel="0" collapsed="false">
      <c r="A1762" s="36" t="s">
        <v>269</v>
      </c>
      <c r="B1762" s="37" t="s">
        <v>265</v>
      </c>
      <c r="C1762" s="37" t="s">
        <v>270</v>
      </c>
      <c r="D1762" s="36" t="n">
        <v>2023</v>
      </c>
      <c r="E1762" s="36" t="n">
        <v>3</v>
      </c>
      <c r="F1762" s="36" t="n">
        <v>2</v>
      </c>
      <c r="G1762" s="36" t="n">
        <v>3</v>
      </c>
      <c r="H1762" s="36" t="n">
        <v>10</v>
      </c>
    </row>
    <row r="1763" customFormat="false" ht="15" hidden="false" customHeight="true" outlineLevel="0" collapsed="false">
      <c r="A1763" s="36" t="s">
        <v>269</v>
      </c>
      <c r="B1763" s="37" t="s">
        <v>265</v>
      </c>
      <c r="C1763" s="37" t="s">
        <v>270</v>
      </c>
      <c r="D1763" s="36" t="n">
        <v>2024</v>
      </c>
      <c r="E1763" s="36" t="n">
        <v>3</v>
      </c>
      <c r="F1763" s="36" t="n">
        <v>2</v>
      </c>
      <c r="G1763" s="36" t="n">
        <v>3</v>
      </c>
      <c r="H1763" s="36" t="n">
        <v>10</v>
      </c>
    </row>
    <row r="1764" customFormat="false" ht="15" hidden="false" customHeight="true" outlineLevel="0" collapsed="false">
      <c r="A1764" s="36" t="s">
        <v>269</v>
      </c>
      <c r="B1764" s="37" t="s">
        <v>265</v>
      </c>
      <c r="C1764" s="37" t="s">
        <v>270</v>
      </c>
      <c r="D1764" s="36" t="n">
        <v>2025</v>
      </c>
      <c r="E1764" s="36" t="n">
        <v>3</v>
      </c>
      <c r="F1764" s="36" t="n">
        <v>2</v>
      </c>
      <c r="G1764" s="36" t="n">
        <v>3</v>
      </c>
      <c r="H1764" s="36" t="n">
        <v>10</v>
      </c>
    </row>
    <row r="1765" customFormat="false" ht="15" hidden="false" customHeight="true" outlineLevel="0" collapsed="false">
      <c r="A1765" s="36" t="s">
        <v>271</v>
      </c>
      <c r="B1765" s="37" t="s">
        <v>265</v>
      </c>
      <c r="C1765" s="37" t="s">
        <v>272</v>
      </c>
      <c r="D1765" s="36" t="n">
        <v>2010</v>
      </c>
      <c r="E1765" s="36" t="n">
        <v>0</v>
      </c>
      <c r="F1765" s="36" t="n">
        <v>0</v>
      </c>
      <c r="G1765" s="36" t="n">
        <v>1</v>
      </c>
      <c r="H1765" s="36" t="n">
        <v>4</v>
      </c>
    </row>
    <row r="1766" customFormat="false" ht="15" hidden="false" customHeight="true" outlineLevel="0" collapsed="false">
      <c r="A1766" s="36" t="s">
        <v>271</v>
      </c>
      <c r="B1766" s="37" t="s">
        <v>265</v>
      </c>
      <c r="C1766" s="37" t="s">
        <v>272</v>
      </c>
      <c r="D1766" s="36" t="n">
        <v>2011</v>
      </c>
      <c r="E1766" s="36" t="n">
        <v>0</v>
      </c>
      <c r="F1766" s="36" t="n">
        <v>0</v>
      </c>
      <c r="G1766" s="36" t="n">
        <v>1</v>
      </c>
      <c r="H1766" s="36" t="n">
        <v>4</v>
      </c>
    </row>
    <row r="1767" customFormat="false" ht="15" hidden="false" customHeight="true" outlineLevel="0" collapsed="false">
      <c r="A1767" s="36" t="s">
        <v>271</v>
      </c>
      <c r="B1767" s="37" t="s">
        <v>265</v>
      </c>
      <c r="C1767" s="37" t="s">
        <v>272</v>
      </c>
      <c r="D1767" s="36" t="n">
        <v>2012</v>
      </c>
      <c r="E1767" s="36" t="n">
        <v>0</v>
      </c>
      <c r="F1767" s="36" t="n">
        <v>0</v>
      </c>
      <c r="G1767" s="36" t="n">
        <v>1</v>
      </c>
      <c r="H1767" s="36" t="n">
        <v>4</v>
      </c>
    </row>
    <row r="1768" customFormat="false" ht="15" hidden="false" customHeight="true" outlineLevel="0" collapsed="false">
      <c r="A1768" s="36" t="s">
        <v>271</v>
      </c>
      <c r="B1768" s="37" t="s">
        <v>265</v>
      </c>
      <c r="C1768" s="37" t="s">
        <v>272</v>
      </c>
      <c r="D1768" s="36" t="n">
        <v>2013</v>
      </c>
      <c r="E1768" s="36" t="n">
        <v>0</v>
      </c>
      <c r="F1768" s="36" t="n">
        <v>0</v>
      </c>
      <c r="G1768" s="36" t="n">
        <v>1</v>
      </c>
      <c r="H1768" s="36" t="n">
        <v>4</v>
      </c>
    </row>
    <row r="1769" customFormat="false" ht="15" hidden="false" customHeight="true" outlineLevel="0" collapsed="false">
      <c r="A1769" s="36" t="s">
        <v>271</v>
      </c>
      <c r="B1769" s="37" t="s">
        <v>265</v>
      </c>
      <c r="C1769" s="37" t="s">
        <v>272</v>
      </c>
      <c r="D1769" s="36" t="n">
        <v>2014</v>
      </c>
      <c r="E1769" s="36" t="n">
        <v>0</v>
      </c>
      <c r="F1769" s="36" t="n">
        <v>0</v>
      </c>
      <c r="G1769" s="36" t="n">
        <v>1</v>
      </c>
      <c r="H1769" s="36" t="n">
        <v>4</v>
      </c>
    </row>
    <row r="1770" customFormat="false" ht="15" hidden="false" customHeight="true" outlineLevel="0" collapsed="false">
      <c r="A1770" s="36" t="s">
        <v>271</v>
      </c>
      <c r="B1770" s="37" t="s">
        <v>265</v>
      </c>
      <c r="C1770" s="37" t="s">
        <v>272</v>
      </c>
      <c r="D1770" s="36" t="n">
        <v>2015</v>
      </c>
      <c r="E1770" s="36" t="n">
        <v>0</v>
      </c>
      <c r="F1770" s="36" t="n">
        <v>0</v>
      </c>
      <c r="G1770" s="36" t="n">
        <v>1</v>
      </c>
      <c r="H1770" s="36" t="n">
        <v>4</v>
      </c>
    </row>
    <row r="1771" customFormat="false" ht="15" hidden="false" customHeight="true" outlineLevel="0" collapsed="false">
      <c r="A1771" s="36" t="s">
        <v>271</v>
      </c>
      <c r="B1771" s="37" t="s">
        <v>265</v>
      </c>
      <c r="C1771" s="37" t="s">
        <v>272</v>
      </c>
      <c r="D1771" s="36" t="n">
        <v>2016</v>
      </c>
      <c r="E1771" s="36" t="n">
        <v>0</v>
      </c>
      <c r="F1771" s="36" t="n">
        <v>0</v>
      </c>
      <c r="G1771" s="36" t="n">
        <v>1</v>
      </c>
      <c r="H1771" s="36" t="n">
        <v>4</v>
      </c>
    </row>
    <row r="1772" customFormat="false" ht="15" hidden="false" customHeight="true" outlineLevel="0" collapsed="false">
      <c r="A1772" s="36" t="s">
        <v>271</v>
      </c>
      <c r="B1772" s="37" t="s">
        <v>265</v>
      </c>
      <c r="C1772" s="37" t="s">
        <v>272</v>
      </c>
      <c r="D1772" s="36" t="n">
        <v>2017</v>
      </c>
      <c r="E1772" s="36" t="n">
        <v>0</v>
      </c>
      <c r="F1772" s="36" t="n">
        <v>0</v>
      </c>
      <c r="G1772" s="36" t="n">
        <v>1</v>
      </c>
      <c r="H1772" s="36" t="n">
        <v>4</v>
      </c>
    </row>
    <row r="1773" customFormat="false" ht="15" hidden="false" customHeight="true" outlineLevel="0" collapsed="false">
      <c r="A1773" s="36" t="s">
        <v>271</v>
      </c>
      <c r="B1773" s="37" t="s">
        <v>265</v>
      </c>
      <c r="C1773" s="37" t="s">
        <v>272</v>
      </c>
      <c r="D1773" s="36" t="n">
        <v>2018</v>
      </c>
      <c r="E1773" s="36" t="n">
        <v>0</v>
      </c>
      <c r="F1773" s="36" t="n">
        <v>0</v>
      </c>
      <c r="G1773" s="36" t="n">
        <v>1</v>
      </c>
      <c r="H1773" s="36" t="n">
        <v>4</v>
      </c>
    </row>
    <row r="1774" customFormat="false" ht="15" hidden="false" customHeight="true" outlineLevel="0" collapsed="false">
      <c r="A1774" s="36" t="s">
        <v>271</v>
      </c>
      <c r="B1774" s="37" t="s">
        <v>265</v>
      </c>
      <c r="C1774" s="37" t="s">
        <v>272</v>
      </c>
      <c r="D1774" s="36" t="n">
        <v>2019</v>
      </c>
      <c r="E1774" s="36" t="n">
        <v>0</v>
      </c>
      <c r="F1774" s="36" t="n">
        <v>0</v>
      </c>
      <c r="G1774" s="36" t="n">
        <v>1</v>
      </c>
      <c r="H1774" s="36" t="n">
        <v>4</v>
      </c>
    </row>
    <row r="1775" customFormat="false" ht="15" hidden="false" customHeight="true" outlineLevel="0" collapsed="false">
      <c r="A1775" s="36" t="s">
        <v>271</v>
      </c>
      <c r="B1775" s="37" t="s">
        <v>265</v>
      </c>
      <c r="C1775" s="37" t="s">
        <v>272</v>
      </c>
      <c r="D1775" s="36" t="n">
        <v>2020</v>
      </c>
      <c r="E1775" s="36" t="n">
        <v>0</v>
      </c>
      <c r="F1775" s="36" t="n">
        <v>0</v>
      </c>
      <c r="G1775" s="36" t="n">
        <v>1</v>
      </c>
      <c r="H1775" s="36" t="n">
        <v>5</v>
      </c>
    </row>
    <row r="1776" customFormat="false" ht="15" hidden="false" customHeight="true" outlineLevel="0" collapsed="false">
      <c r="A1776" s="36" t="s">
        <v>271</v>
      </c>
      <c r="B1776" s="37" t="s">
        <v>265</v>
      </c>
      <c r="C1776" s="37" t="s">
        <v>272</v>
      </c>
      <c r="D1776" s="36" t="n">
        <v>2021</v>
      </c>
      <c r="E1776" s="36" t="n">
        <v>0</v>
      </c>
      <c r="F1776" s="36" t="n">
        <v>0</v>
      </c>
      <c r="G1776" s="36" t="n">
        <v>1</v>
      </c>
      <c r="H1776" s="36" t="n">
        <v>5</v>
      </c>
    </row>
    <row r="1777" customFormat="false" ht="15" hidden="false" customHeight="true" outlineLevel="0" collapsed="false">
      <c r="A1777" s="36" t="s">
        <v>271</v>
      </c>
      <c r="B1777" s="37" t="s">
        <v>265</v>
      </c>
      <c r="C1777" s="37" t="s">
        <v>272</v>
      </c>
      <c r="D1777" s="36" t="n">
        <v>2022</v>
      </c>
      <c r="E1777" s="36" t="n">
        <v>0</v>
      </c>
      <c r="F1777" s="36" t="n">
        <v>0</v>
      </c>
      <c r="G1777" s="36" t="n">
        <v>1</v>
      </c>
      <c r="H1777" s="36" t="n">
        <v>5</v>
      </c>
    </row>
    <row r="1778" customFormat="false" ht="15" hidden="false" customHeight="true" outlineLevel="0" collapsed="false">
      <c r="A1778" s="36" t="s">
        <v>271</v>
      </c>
      <c r="B1778" s="37" t="s">
        <v>265</v>
      </c>
      <c r="C1778" s="37" t="s">
        <v>272</v>
      </c>
      <c r="D1778" s="36" t="n">
        <v>2023</v>
      </c>
      <c r="E1778" s="36" t="n">
        <v>0</v>
      </c>
      <c r="F1778" s="36" t="n">
        <v>0</v>
      </c>
      <c r="G1778" s="36" t="n">
        <v>1</v>
      </c>
      <c r="H1778" s="36" t="n">
        <v>5</v>
      </c>
    </row>
    <row r="1779" customFormat="false" ht="15" hidden="false" customHeight="true" outlineLevel="0" collapsed="false">
      <c r="A1779" s="36" t="s">
        <v>271</v>
      </c>
      <c r="B1779" s="37" t="s">
        <v>265</v>
      </c>
      <c r="C1779" s="37" t="s">
        <v>272</v>
      </c>
      <c r="D1779" s="36" t="n">
        <v>2024</v>
      </c>
      <c r="E1779" s="36" t="n">
        <v>0</v>
      </c>
      <c r="F1779" s="36" t="n">
        <v>0</v>
      </c>
      <c r="G1779" s="36" t="n">
        <v>1</v>
      </c>
      <c r="H1779" s="36" t="n">
        <v>5</v>
      </c>
    </row>
    <row r="1780" customFormat="false" ht="15" hidden="false" customHeight="true" outlineLevel="0" collapsed="false">
      <c r="A1780" s="36" t="s">
        <v>271</v>
      </c>
      <c r="B1780" s="37" t="s">
        <v>265</v>
      </c>
      <c r="C1780" s="37" t="s">
        <v>272</v>
      </c>
      <c r="D1780" s="36" t="n">
        <v>2025</v>
      </c>
      <c r="E1780" s="36" t="n">
        <v>0</v>
      </c>
      <c r="F1780" s="36" t="n">
        <v>0</v>
      </c>
      <c r="G1780" s="36" t="n">
        <v>1</v>
      </c>
      <c r="H1780" s="36" t="n">
        <v>5</v>
      </c>
    </row>
    <row r="1781" customFormat="false" ht="15" hidden="false" customHeight="true" outlineLevel="0" collapsed="false">
      <c r="A1781" s="36" t="s">
        <v>273</v>
      </c>
      <c r="B1781" s="37" t="s">
        <v>265</v>
      </c>
      <c r="C1781" s="37" t="s">
        <v>274</v>
      </c>
      <c r="D1781" s="36" t="n">
        <v>2010</v>
      </c>
      <c r="E1781" s="36" t="n">
        <v>0</v>
      </c>
      <c r="F1781" s="36" t="n">
        <v>1</v>
      </c>
      <c r="G1781" s="36" t="n">
        <v>1</v>
      </c>
      <c r="H1781" s="36" t="n">
        <v>4</v>
      </c>
    </row>
    <row r="1782" customFormat="false" ht="15" hidden="false" customHeight="true" outlineLevel="0" collapsed="false">
      <c r="A1782" s="36" t="s">
        <v>273</v>
      </c>
      <c r="B1782" s="37" t="s">
        <v>265</v>
      </c>
      <c r="C1782" s="37" t="s">
        <v>274</v>
      </c>
      <c r="D1782" s="36" t="n">
        <v>2011</v>
      </c>
      <c r="E1782" s="36" t="n">
        <v>0</v>
      </c>
      <c r="F1782" s="36" t="n">
        <v>1</v>
      </c>
      <c r="G1782" s="36" t="n">
        <v>1</v>
      </c>
      <c r="H1782" s="36" t="n">
        <v>5</v>
      </c>
    </row>
    <row r="1783" customFormat="false" ht="15" hidden="false" customHeight="true" outlineLevel="0" collapsed="false">
      <c r="A1783" s="36" t="s">
        <v>273</v>
      </c>
      <c r="B1783" s="37" t="s">
        <v>265</v>
      </c>
      <c r="C1783" s="37" t="s">
        <v>274</v>
      </c>
      <c r="D1783" s="36" t="n">
        <v>2012</v>
      </c>
      <c r="E1783" s="36" t="n">
        <v>0</v>
      </c>
      <c r="F1783" s="36" t="n">
        <v>1</v>
      </c>
      <c r="G1783" s="36" t="n">
        <v>1</v>
      </c>
      <c r="H1783" s="36" t="n">
        <v>5</v>
      </c>
    </row>
    <row r="1784" customFormat="false" ht="15" hidden="false" customHeight="true" outlineLevel="0" collapsed="false">
      <c r="A1784" s="36" t="s">
        <v>273</v>
      </c>
      <c r="B1784" s="37" t="s">
        <v>265</v>
      </c>
      <c r="C1784" s="37" t="s">
        <v>274</v>
      </c>
      <c r="D1784" s="36" t="n">
        <v>2013</v>
      </c>
      <c r="E1784" s="36" t="n">
        <v>0</v>
      </c>
      <c r="F1784" s="36" t="n">
        <v>1</v>
      </c>
      <c r="G1784" s="36" t="n">
        <v>1</v>
      </c>
      <c r="H1784" s="36" t="n">
        <v>5</v>
      </c>
    </row>
    <row r="1785" customFormat="false" ht="15" hidden="false" customHeight="true" outlineLevel="0" collapsed="false">
      <c r="A1785" s="36" t="s">
        <v>273</v>
      </c>
      <c r="B1785" s="37" t="s">
        <v>265</v>
      </c>
      <c r="C1785" s="37" t="s">
        <v>274</v>
      </c>
      <c r="D1785" s="36" t="n">
        <v>2014</v>
      </c>
      <c r="E1785" s="36" t="n">
        <v>0</v>
      </c>
      <c r="F1785" s="36" t="n">
        <v>1</v>
      </c>
      <c r="G1785" s="36" t="n">
        <v>1</v>
      </c>
      <c r="H1785" s="36" t="n">
        <v>5</v>
      </c>
    </row>
    <row r="1786" customFormat="false" ht="15" hidden="false" customHeight="true" outlineLevel="0" collapsed="false">
      <c r="A1786" s="36" t="s">
        <v>273</v>
      </c>
      <c r="B1786" s="37" t="s">
        <v>265</v>
      </c>
      <c r="C1786" s="37" t="s">
        <v>274</v>
      </c>
      <c r="D1786" s="36" t="n">
        <v>2015</v>
      </c>
      <c r="E1786" s="36" t="n">
        <v>0</v>
      </c>
      <c r="F1786" s="36" t="n">
        <v>1</v>
      </c>
      <c r="G1786" s="36" t="n">
        <v>1</v>
      </c>
      <c r="H1786" s="36" t="n">
        <v>5</v>
      </c>
    </row>
    <row r="1787" customFormat="false" ht="15" hidden="false" customHeight="true" outlineLevel="0" collapsed="false">
      <c r="A1787" s="36" t="s">
        <v>273</v>
      </c>
      <c r="B1787" s="37" t="s">
        <v>265</v>
      </c>
      <c r="C1787" s="37" t="s">
        <v>274</v>
      </c>
      <c r="D1787" s="36" t="n">
        <v>2016</v>
      </c>
      <c r="E1787" s="36" t="n">
        <v>0</v>
      </c>
      <c r="F1787" s="36" t="n">
        <v>1</v>
      </c>
      <c r="G1787" s="36" t="n">
        <v>1</v>
      </c>
      <c r="H1787" s="36" t="n">
        <v>5</v>
      </c>
    </row>
    <row r="1788" customFormat="false" ht="15" hidden="false" customHeight="true" outlineLevel="0" collapsed="false">
      <c r="A1788" s="36" t="s">
        <v>273</v>
      </c>
      <c r="B1788" s="37" t="s">
        <v>265</v>
      </c>
      <c r="C1788" s="37" t="s">
        <v>274</v>
      </c>
      <c r="D1788" s="36" t="n">
        <v>2017</v>
      </c>
      <c r="E1788" s="36" t="n">
        <v>0</v>
      </c>
      <c r="F1788" s="36" t="n">
        <v>1</v>
      </c>
      <c r="G1788" s="36" t="n">
        <v>1</v>
      </c>
      <c r="H1788" s="36" t="n">
        <v>5</v>
      </c>
    </row>
    <row r="1789" customFormat="false" ht="15" hidden="false" customHeight="true" outlineLevel="0" collapsed="false">
      <c r="A1789" s="36" t="s">
        <v>273</v>
      </c>
      <c r="B1789" s="37" t="s">
        <v>265</v>
      </c>
      <c r="C1789" s="37" t="s">
        <v>274</v>
      </c>
      <c r="D1789" s="36" t="n">
        <v>2018</v>
      </c>
      <c r="E1789" s="36" t="n">
        <v>0</v>
      </c>
      <c r="F1789" s="36" t="n">
        <v>1</v>
      </c>
      <c r="G1789" s="36" t="n">
        <v>1</v>
      </c>
      <c r="H1789" s="36" t="n">
        <v>5</v>
      </c>
    </row>
    <row r="1790" customFormat="false" ht="15" hidden="false" customHeight="true" outlineLevel="0" collapsed="false">
      <c r="A1790" s="36" t="s">
        <v>273</v>
      </c>
      <c r="B1790" s="37" t="s">
        <v>265</v>
      </c>
      <c r="C1790" s="37" t="s">
        <v>274</v>
      </c>
      <c r="D1790" s="36" t="n">
        <v>2019</v>
      </c>
      <c r="E1790" s="36" t="n">
        <v>0</v>
      </c>
      <c r="F1790" s="36" t="n">
        <v>1</v>
      </c>
      <c r="G1790" s="36" t="n">
        <v>1</v>
      </c>
      <c r="H1790" s="36" t="n">
        <v>5</v>
      </c>
    </row>
    <row r="1791" customFormat="false" ht="15" hidden="false" customHeight="true" outlineLevel="0" collapsed="false">
      <c r="A1791" s="36" t="s">
        <v>273</v>
      </c>
      <c r="B1791" s="37" t="s">
        <v>265</v>
      </c>
      <c r="C1791" s="37" t="s">
        <v>274</v>
      </c>
      <c r="D1791" s="36" t="n">
        <v>2020</v>
      </c>
      <c r="E1791" s="36" t="n">
        <v>0</v>
      </c>
      <c r="F1791" s="36" t="n">
        <v>1</v>
      </c>
      <c r="G1791" s="36" t="n">
        <v>1</v>
      </c>
      <c r="H1791" s="36" t="n">
        <v>4</v>
      </c>
    </row>
    <row r="1792" customFormat="false" ht="15" hidden="false" customHeight="true" outlineLevel="0" collapsed="false">
      <c r="A1792" s="36" t="s">
        <v>273</v>
      </c>
      <c r="B1792" s="37" t="s">
        <v>265</v>
      </c>
      <c r="C1792" s="37" t="s">
        <v>274</v>
      </c>
      <c r="D1792" s="36" t="n">
        <v>2021</v>
      </c>
      <c r="E1792" s="36" t="n">
        <v>0</v>
      </c>
      <c r="F1792" s="36" t="n">
        <v>1</v>
      </c>
      <c r="G1792" s="36" t="n">
        <v>1</v>
      </c>
      <c r="H1792" s="36" t="n">
        <v>4</v>
      </c>
    </row>
    <row r="1793" customFormat="false" ht="15" hidden="false" customHeight="true" outlineLevel="0" collapsed="false">
      <c r="A1793" s="36" t="s">
        <v>273</v>
      </c>
      <c r="B1793" s="37" t="s">
        <v>265</v>
      </c>
      <c r="C1793" s="37" t="s">
        <v>274</v>
      </c>
      <c r="D1793" s="36" t="n">
        <v>2022</v>
      </c>
      <c r="E1793" s="36" t="n">
        <v>0</v>
      </c>
      <c r="F1793" s="36" t="n">
        <v>1</v>
      </c>
      <c r="G1793" s="36" t="n">
        <v>1</v>
      </c>
      <c r="H1793" s="36" t="n">
        <v>4</v>
      </c>
    </row>
    <row r="1794" customFormat="false" ht="15" hidden="false" customHeight="true" outlineLevel="0" collapsed="false">
      <c r="A1794" s="36" t="s">
        <v>273</v>
      </c>
      <c r="B1794" s="37" t="s">
        <v>265</v>
      </c>
      <c r="C1794" s="37" t="s">
        <v>274</v>
      </c>
      <c r="D1794" s="36" t="n">
        <v>2023</v>
      </c>
      <c r="E1794" s="36" t="n">
        <v>0</v>
      </c>
      <c r="F1794" s="36" t="n">
        <v>1</v>
      </c>
      <c r="G1794" s="36" t="n">
        <v>1</v>
      </c>
      <c r="H1794" s="36" t="n">
        <v>4</v>
      </c>
    </row>
    <row r="1795" customFormat="false" ht="15" hidden="false" customHeight="true" outlineLevel="0" collapsed="false">
      <c r="A1795" s="36" t="s">
        <v>273</v>
      </c>
      <c r="B1795" s="37" t="s">
        <v>265</v>
      </c>
      <c r="C1795" s="37" t="s">
        <v>274</v>
      </c>
      <c r="D1795" s="36" t="n">
        <v>2024</v>
      </c>
      <c r="E1795" s="36" t="n">
        <v>0</v>
      </c>
      <c r="F1795" s="36" t="n">
        <v>1</v>
      </c>
      <c r="G1795" s="36" t="n">
        <v>1</v>
      </c>
      <c r="H1795" s="36" t="n">
        <v>4</v>
      </c>
    </row>
    <row r="1796" customFormat="false" ht="15" hidden="false" customHeight="true" outlineLevel="0" collapsed="false">
      <c r="A1796" s="36" t="s">
        <v>273</v>
      </c>
      <c r="B1796" s="37" t="s">
        <v>265</v>
      </c>
      <c r="C1796" s="37" t="s">
        <v>274</v>
      </c>
      <c r="D1796" s="36" t="n">
        <v>2025</v>
      </c>
      <c r="E1796" s="36" t="n">
        <v>0</v>
      </c>
      <c r="F1796" s="36" t="n">
        <v>1</v>
      </c>
      <c r="G1796" s="36" t="n">
        <v>1</v>
      </c>
      <c r="H1796" s="36" t="n">
        <v>4</v>
      </c>
    </row>
    <row r="1797" customFormat="false" ht="15" hidden="false" customHeight="true" outlineLevel="0" collapsed="false">
      <c r="A1797" s="36" t="s">
        <v>275</v>
      </c>
      <c r="B1797" s="37" t="s">
        <v>265</v>
      </c>
      <c r="C1797" s="37" t="s">
        <v>276</v>
      </c>
      <c r="D1797" s="36" t="n">
        <v>2010</v>
      </c>
      <c r="E1797" s="36" t="n">
        <v>1</v>
      </c>
      <c r="F1797" s="36" t="n">
        <v>0</v>
      </c>
      <c r="G1797" s="36" t="n">
        <v>1</v>
      </c>
      <c r="H1797" s="36" t="n">
        <v>4</v>
      </c>
    </row>
    <row r="1798" customFormat="false" ht="15" hidden="false" customHeight="true" outlineLevel="0" collapsed="false">
      <c r="A1798" s="36" t="s">
        <v>275</v>
      </c>
      <c r="B1798" s="37" t="s">
        <v>265</v>
      </c>
      <c r="C1798" s="37" t="s">
        <v>276</v>
      </c>
      <c r="D1798" s="36" t="n">
        <v>2011</v>
      </c>
      <c r="E1798" s="36" t="n">
        <v>1</v>
      </c>
      <c r="F1798" s="36" t="n">
        <v>0</v>
      </c>
      <c r="G1798" s="36" t="n">
        <v>1</v>
      </c>
      <c r="H1798" s="36" t="n">
        <v>4</v>
      </c>
    </row>
    <row r="1799" customFormat="false" ht="15" hidden="false" customHeight="true" outlineLevel="0" collapsed="false">
      <c r="A1799" s="36" t="s">
        <v>275</v>
      </c>
      <c r="B1799" s="37" t="s">
        <v>265</v>
      </c>
      <c r="C1799" s="37" t="s">
        <v>276</v>
      </c>
      <c r="D1799" s="36" t="n">
        <v>2012</v>
      </c>
      <c r="E1799" s="36" t="n">
        <v>1</v>
      </c>
      <c r="F1799" s="36" t="n">
        <v>0</v>
      </c>
      <c r="G1799" s="36" t="n">
        <v>1</v>
      </c>
      <c r="H1799" s="36" t="n">
        <v>5</v>
      </c>
    </row>
    <row r="1800" customFormat="false" ht="15" hidden="false" customHeight="true" outlineLevel="0" collapsed="false">
      <c r="A1800" s="36" t="s">
        <v>275</v>
      </c>
      <c r="B1800" s="37" t="s">
        <v>265</v>
      </c>
      <c r="C1800" s="37" t="s">
        <v>276</v>
      </c>
      <c r="D1800" s="36" t="n">
        <v>2013</v>
      </c>
      <c r="E1800" s="36" t="n">
        <v>1</v>
      </c>
      <c r="F1800" s="36" t="n">
        <v>0</v>
      </c>
      <c r="G1800" s="36" t="n">
        <v>1</v>
      </c>
      <c r="H1800" s="36" t="n">
        <v>5</v>
      </c>
    </row>
    <row r="1801" customFormat="false" ht="15" hidden="false" customHeight="true" outlineLevel="0" collapsed="false">
      <c r="A1801" s="36" t="s">
        <v>275</v>
      </c>
      <c r="B1801" s="37" t="s">
        <v>265</v>
      </c>
      <c r="C1801" s="37" t="s">
        <v>276</v>
      </c>
      <c r="D1801" s="36" t="n">
        <v>2014</v>
      </c>
      <c r="E1801" s="36" t="n">
        <v>1</v>
      </c>
      <c r="F1801" s="36" t="n">
        <v>0</v>
      </c>
      <c r="G1801" s="36" t="n">
        <v>1</v>
      </c>
      <c r="H1801" s="36" t="n">
        <v>5</v>
      </c>
    </row>
    <row r="1802" customFormat="false" ht="15" hidden="false" customHeight="true" outlineLevel="0" collapsed="false">
      <c r="A1802" s="36" t="s">
        <v>275</v>
      </c>
      <c r="B1802" s="37" t="s">
        <v>265</v>
      </c>
      <c r="C1802" s="37" t="s">
        <v>276</v>
      </c>
      <c r="D1802" s="36" t="n">
        <v>2015</v>
      </c>
      <c r="E1802" s="36" t="n">
        <v>1</v>
      </c>
      <c r="F1802" s="36" t="n">
        <v>0</v>
      </c>
      <c r="G1802" s="36" t="n">
        <v>1</v>
      </c>
      <c r="H1802" s="36" t="n">
        <v>4</v>
      </c>
    </row>
    <row r="1803" customFormat="false" ht="15" hidden="false" customHeight="true" outlineLevel="0" collapsed="false">
      <c r="A1803" s="36" t="s">
        <v>275</v>
      </c>
      <c r="B1803" s="37" t="s">
        <v>265</v>
      </c>
      <c r="C1803" s="37" t="s">
        <v>276</v>
      </c>
      <c r="D1803" s="36" t="n">
        <v>2016</v>
      </c>
      <c r="E1803" s="36" t="n">
        <v>1</v>
      </c>
      <c r="F1803" s="36" t="n">
        <v>0</v>
      </c>
      <c r="G1803" s="36" t="n">
        <v>1</v>
      </c>
      <c r="H1803" s="36" t="n">
        <v>4</v>
      </c>
    </row>
    <row r="1804" customFormat="false" ht="15" hidden="false" customHeight="true" outlineLevel="0" collapsed="false">
      <c r="A1804" s="36" t="s">
        <v>275</v>
      </c>
      <c r="B1804" s="37" t="s">
        <v>265</v>
      </c>
      <c r="C1804" s="37" t="s">
        <v>276</v>
      </c>
      <c r="D1804" s="36" t="n">
        <v>2017</v>
      </c>
      <c r="E1804" s="36" t="n">
        <v>1</v>
      </c>
      <c r="F1804" s="36" t="n">
        <v>0</v>
      </c>
      <c r="G1804" s="36" t="n">
        <v>1</v>
      </c>
      <c r="H1804" s="36" t="n">
        <v>4</v>
      </c>
    </row>
    <row r="1805" customFormat="false" ht="15" hidden="false" customHeight="true" outlineLevel="0" collapsed="false">
      <c r="A1805" s="36" t="s">
        <v>275</v>
      </c>
      <c r="B1805" s="37" t="s">
        <v>265</v>
      </c>
      <c r="C1805" s="37" t="s">
        <v>276</v>
      </c>
      <c r="D1805" s="36" t="n">
        <v>2018</v>
      </c>
      <c r="E1805" s="36" t="n">
        <v>1</v>
      </c>
      <c r="F1805" s="36" t="n">
        <v>0</v>
      </c>
      <c r="G1805" s="36" t="n">
        <v>1</v>
      </c>
      <c r="H1805" s="36" t="n">
        <v>4</v>
      </c>
    </row>
    <row r="1806" customFormat="false" ht="15" hidden="false" customHeight="true" outlineLevel="0" collapsed="false">
      <c r="A1806" s="36" t="s">
        <v>275</v>
      </c>
      <c r="B1806" s="37" t="s">
        <v>265</v>
      </c>
      <c r="C1806" s="37" t="s">
        <v>276</v>
      </c>
      <c r="D1806" s="36" t="n">
        <v>2019</v>
      </c>
      <c r="E1806" s="36" t="n">
        <v>1</v>
      </c>
      <c r="F1806" s="36" t="n">
        <v>0</v>
      </c>
      <c r="G1806" s="36" t="n">
        <v>1</v>
      </c>
      <c r="H1806" s="36" t="n">
        <v>4</v>
      </c>
    </row>
    <row r="1807" customFormat="false" ht="15" hidden="false" customHeight="true" outlineLevel="0" collapsed="false">
      <c r="A1807" s="36" t="s">
        <v>275</v>
      </c>
      <c r="B1807" s="37" t="s">
        <v>265</v>
      </c>
      <c r="C1807" s="37" t="s">
        <v>276</v>
      </c>
      <c r="D1807" s="36" t="n">
        <v>2020</v>
      </c>
      <c r="E1807" s="36" t="n">
        <v>1</v>
      </c>
      <c r="F1807" s="36" t="n">
        <v>0</v>
      </c>
      <c r="G1807" s="36" t="n">
        <v>1</v>
      </c>
      <c r="H1807" s="36" t="n">
        <v>4</v>
      </c>
    </row>
    <row r="1808" customFormat="false" ht="15" hidden="false" customHeight="true" outlineLevel="0" collapsed="false">
      <c r="A1808" s="36" t="s">
        <v>275</v>
      </c>
      <c r="B1808" s="37" t="s">
        <v>265</v>
      </c>
      <c r="C1808" s="37" t="s">
        <v>276</v>
      </c>
      <c r="D1808" s="36" t="n">
        <v>2021</v>
      </c>
      <c r="E1808" s="36" t="n">
        <v>1</v>
      </c>
      <c r="F1808" s="36" t="n">
        <v>0</v>
      </c>
      <c r="G1808" s="36" t="n">
        <v>1</v>
      </c>
      <c r="H1808" s="36" t="n">
        <v>4</v>
      </c>
    </row>
    <row r="1809" customFormat="false" ht="15" hidden="false" customHeight="true" outlineLevel="0" collapsed="false">
      <c r="A1809" s="36" t="s">
        <v>275</v>
      </c>
      <c r="B1809" s="37" t="s">
        <v>265</v>
      </c>
      <c r="C1809" s="37" t="s">
        <v>276</v>
      </c>
      <c r="D1809" s="36" t="n">
        <v>2022</v>
      </c>
      <c r="E1809" s="36" t="n">
        <v>1</v>
      </c>
      <c r="F1809" s="36" t="n">
        <v>0</v>
      </c>
      <c r="G1809" s="36" t="n">
        <v>1</v>
      </c>
      <c r="H1809" s="36" t="n">
        <v>4</v>
      </c>
    </row>
    <row r="1810" customFormat="false" ht="15" hidden="false" customHeight="true" outlineLevel="0" collapsed="false">
      <c r="A1810" s="36" t="s">
        <v>275</v>
      </c>
      <c r="B1810" s="37" t="s">
        <v>265</v>
      </c>
      <c r="C1810" s="37" t="s">
        <v>276</v>
      </c>
      <c r="D1810" s="36" t="n">
        <v>2023</v>
      </c>
      <c r="E1810" s="36" t="n">
        <v>1</v>
      </c>
      <c r="F1810" s="36" t="n">
        <v>0</v>
      </c>
      <c r="G1810" s="36" t="n">
        <v>1</v>
      </c>
      <c r="H1810" s="36" t="n">
        <v>4</v>
      </c>
    </row>
    <row r="1811" customFormat="false" ht="15" hidden="false" customHeight="true" outlineLevel="0" collapsed="false">
      <c r="A1811" s="36" t="s">
        <v>275</v>
      </c>
      <c r="B1811" s="37" t="s">
        <v>265</v>
      </c>
      <c r="C1811" s="37" t="s">
        <v>276</v>
      </c>
      <c r="D1811" s="36" t="n">
        <v>2024</v>
      </c>
      <c r="E1811" s="36" t="n">
        <v>1</v>
      </c>
      <c r="F1811" s="36" t="n">
        <v>0</v>
      </c>
      <c r="G1811" s="36" t="n">
        <v>1</v>
      </c>
      <c r="H1811" s="36" t="n">
        <v>4</v>
      </c>
    </row>
    <row r="1812" customFormat="false" ht="15" hidden="false" customHeight="true" outlineLevel="0" collapsed="false">
      <c r="A1812" s="36" t="s">
        <v>275</v>
      </c>
      <c r="B1812" s="37" t="s">
        <v>265</v>
      </c>
      <c r="C1812" s="37" t="s">
        <v>276</v>
      </c>
      <c r="D1812" s="36" t="n">
        <v>2025</v>
      </c>
      <c r="E1812" s="36" t="n">
        <v>1</v>
      </c>
      <c r="F1812" s="36" t="n">
        <v>0</v>
      </c>
      <c r="G1812" s="36" t="n">
        <v>1</v>
      </c>
      <c r="H1812" s="36" t="n">
        <v>4</v>
      </c>
    </row>
    <row r="1813" customFormat="false" ht="15" hidden="false" customHeight="true" outlineLevel="0" collapsed="false">
      <c r="A1813" s="36" t="s">
        <v>277</v>
      </c>
      <c r="B1813" s="37" t="s">
        <v>265</v>
      </c>
      <c r="C1813" s="37" t="s">
        <v>278</v>
      </c>
      <c r="D1813" s="36" t="n">
        <v>2010</v>
      </c>
      <c r="E1813" s="36" t="n">
        <v>0</v>
      </c>
      <c r="F1813" s="36" t="n">
        <v>0</v>
      </c>
      <c r="G1813" s="36" t="n">
        <v>2</v>
      </c>
      <c r="H1813" s="36" t="n">
        <v>2</v>
      </c>
    </row>
    <row r="1814" customFormat="false" ht="15" hidden="false" customHeight="true" outlineLevel="0" collapsed="false">
      <c r="A1814" s="36" t="s">
        <v>277</v>
      </c>
      <c r="B1814" s="37" t="s">
        <v>265</v>
      </c>
      <c r="C1814" s="37" t="s">
        <v>278</v>
      </c>
      <c r="D1814" s="36" t="n">
        <v>2011</v>
      </c>
      <c r="E1814" s="36" t="n">
        <v>0</v>
      </c>
      <c r="F1814" s="36" t="n">
        <v>0</v>
      </c>
      <c r="G1814" s="36" t="n">
        <v>2</v>
      </c>
      <c r="H1814" s="36" t="n">
        <v>2</v>
      </c>
    </row>
    <row r="1815" customFormat="false" ht="15" hidden="false" customHeight="true" outlineLevel="0" collapsed="false">
      <c r="A1815" s="36" t="s">
        <v>277</v>
      </c>
      <c r="B1815" s="37" t="s">
        <v>265</v>
      </c>
      <c r="C1815" s="37" t="s">
        <v>278</v>
      </c>
      <c r="D1815" s="36" t="n">
        <v>2012</v>
      </c>
      <c r="E1815" s="36" t="n">
        <v>0</v>
      </c>
      <c r="F1815" s="36" t="n">
        <v>0</v>
      </c>
      <c r="G1815" s="36" t="n">
        <v>2</v>
      </c>
      <c r="H1815" s="36" t="n">
        <v>2</v>
      </c>
    </row>
    <row r="1816" customFormat="false" ht="15" hidden="false" customHeight="true" outlineLevel="0" collapsed="false">
      <c r="A1816" s="36" t="s">
        <v>277</v>
      </c>
      <c r="B1816" s="37" t="s">
        <v>265</v>
      </c>
      <c r="C1816" s="37" t="s">
        <v>278</v>
      </c>
      <c r="D1816" s="36" t="n">
        <v>2013</v>
      </c>
      <c r="E1816" s="36" t="n">
        <v>0</v>
      </c>
      <c r="F1816" s="36" t="n">
        <v>0</v>
      </c>
      <c r="G1816" s="36" t="n">
        <v>2</v>
      </c>
      <c r="H1816" s="36" t="n">
        <v>2</v>
      </c>
    </row>
    <row r="1817" customFormat="false" ht="15" hidden="false" customHeight="true" outlineLevel="0" collapsed="false">
      <c r="A1817" s="36" t="s">
        <v>277</v>
      </c>
      <c r="B1817" s="37" t="s">
        <v>265</v>
      </c>
      <c r="C1817" s="37" t="s">
        <v>278</v>
      </c>
      <c r="D1817" s="36" t="n">
        <v>2014</v>
      </c>
      <c r="E1817" s="36" t="n">
        <v>0</v>
      </c>
      <c r="F1817" s="36" t="n">
        <v>0</v>
      </c>
      <c r="G1817" s="36" t="n">
        <v>2</v>
      </c>
      <c r="H1817" s="36" t="n">
        <v>2</v>
      </c>
    </row>
    <row r="1818" customFormat="false" ht="15" hidden="false" customHeight="true" outlineLevel="0" collapsed="false">
      <c r="A1818" s="36" t="s">
        <v>277</v>
      </c>
      <c r="B1818" s="37" t="s">
        <v>265</v>
      </c>
      <c r="C1818" s="37" t="s">
        <v>278</v>
      </c>
      <c r="D1818" s="36" t="n">
        <v>2015</v>
      </c>
      <c r="E1818" s="36" t="n">
        <v>0</v>
      </c>
      <c r="F1818" s="36" t="n">
        <v>0</v>
      </c>
      <c r="G1818" s="36" t="n">
        <v>3</v>
      </c>
      <c r="H1818" s="36" t="n">
        <v>3</v>
      </c>
    </row>
    <row r="1819" customFormat="false" ht="15" hidden="false" customHeight="true" outlineLevel="0" collapsed="false">
      <c r="A1819" s="36" t="s">
        <v>277</v>
      </c>
      <c r="B1819" s="37" t="s">
        <v>265</v>
      </c>
      <c r="C1819" s="37" t="s">
        <v>278</v>
      </c>
      <c r="D1819" s="36" t="n">
        <v>2016</v>
      </c>
      <c r="E1819" s="36" t="n">
        <v>0</v>
      </c>
      <c r="F1819" s="36" t="n">
        <v>0</v>
      </c>
      <c r="G1819" s="36" t="n">
        <v>4</v>
      </c>
      <c r="H1819" s="36" t="n">
        <v>4</v>
      </c>
    </row>
    <row r="1820" customFormat="false" ht="15" hidden="false" customHeight="true" outlineLevel="0" collapsed="false">
      <c r="A1820" s="36" t="s">
        <v>277</v>
      </c>
      <c r="B1820" s="37" t="s">
        <v>265</v>
      </c>
      <c r="C1820" s="37" t="s">
        <v>278</v>
      </c>
      <c r="D1820" s="36" t="n">
        <v>2017</v>
      </c>
      <c r="E1820" s="36" t="n">
        <v>0</v>
      </c>
      <c r="F1820" s="36" t="n">
        <v>0</v>
      </c>
      <c r="G1820" s="36" t="n">
        <v>4</v>
      </c>
      <c r="H1820" s="36" t="n">
        <v>4</v>
      </c>
    </row>
    <row r="1821" customFormat="false" ht="15" hidden="false" customHeight="true" outlineLevel="0" collapsed="false">
      <c r="A1821" s="36" t="s">
        <v>277</v>
      </c>
      <c r="B1821" s="37" t="s">
        <v>265</v>
      </c>
      <c r="C1821" s="37" t="s">
        <v>278</v>
      </c>
      <c r="D1821" s="36" t="n">
        <v>2018</v>
      </c>
      <c r="E1821" s="36" t="n">
        <v>0</v>
      </c>
      <c r="F1821" s="36" t="n">
        <v>0</v>
      </c>
      <c r="G1821" s="36" t="n">
        <v>3</v>
      </c>
      <c r="H1821" s="36" t="n">
        <v>4</v>
      </c>
    </row>
    <row r="1822" customFormat="false" ht="15" hidden="false" customHeight="true" outlineLevel="0" collapsed="false">
      <c r="A1822" s="36" t="s">
        <v>277</v>
      </c>
      <c r="B1822" s="37" t="s">
        <v>265</v>
      </c>
      <c r="C1822" s="37" t="s">
        <v>278</v>
      </c>
      <c r="D1822" s="36" t="n">
        <v>2019</v>
      </c>
      <c r="E1822" s="36" t="n">
        <v>0</v>
      </c>
      <c r="F1822" s="36" t="n">
        <v>0</v>
      </c>
      <c r="G1822" s="36" t="n">
        <v>1</v>
      </c>
      <c r="H1822" s="36" t="n">
        <v>1</v>
      </c>
    </row>
    <row r="1823" customFormat="false" ht="15" hidden="false" customHeight="true" outlineLevel="0" collapsed="false">
      <c r="A1823" s="36" t="s">
        <v>277</v>
      </c>
      <c r="B1823" s="37" t="s">
        <v>265</v>
      </c>
      <c r="C1823" s="37" t="s">
        <v>278</v>
      </c>
      <c r="D1823" s="36" t="n">
        <v>2020</v>
      </c>
      <c r="E1823" s="36" t="n">
        <v>0</v>
      </c>
      <c r="F1823" s="36" t="n">
        <v>0</v>
      </c>
      <c r="G1823" s="36" t="n">
        <v>1</v>
      </c>
      <c r="H1823" s="36" t="n">
        <v>2</v>
      </c>
    </row>
    <row r="1824" customFormat="false" ht="15" hidden="false" customHeight="true" outlineLevel="0" collapsed="false">
      <c r="A1824" s="36" t="s">
        <v>277</v>
      </c>
      <c r="B1824" s="37" t="s">
        <v>265</v>
      </c>
      <c r="C1824" s="37" t="s">
        <v>278</v>
      </c>
      <c r="D1824" s="36" t="n">
        <v>2021</v>
      </c>
      <c r="E1824" s="36" t="n">
        <v>0</v>
      </c>
      <c r="F1824" s="36" t="n">
        <v>0</v>
      </c>
      <c r="G1824" s="36" t="n">
        <v>1</v>
      </c>
      <c r="H1824" s="36" t="n">
        <v>2</v>
      </c>
    </row>
    <row r="1825" customFormat="false" ht="15" hidden="false" customHeight="true" outlineLevel="0" collapsed="false">
      <c r="A1825" s="36" t="s">
        <v>277</v>
      </c>
      <c r="B1825" s="37" t="s">
        <v>265</v>
      </c>
      <c r="C1825" s="37" t="s">
        <v>278</v>
      </c>
      <c r="D1825" s="36" t="n">
        <v>2022</v>
      </c>
      <c r="E1825" s="36" t="n">
        <v>0</v>
      </c>
      <c r="F1825" s="36" t="n">
        <v>0</v>
      </c>
      <c r="G1825" s="36" t="n">
        <v>1</v>
      </c>
      <c r="H1825" s="36" t="n">
        <v>2</v>
      </c>
    </row>
    <row r="1826" customFormat="false" ht="15" hidden="false" customHeight="true" outlineLevel="0" collapsed="false">
      <c r="A1826" s="36" t="s">
        <v>277</v>
      </c>
      <c r="B1826" s="37" t="s">
        <v>265</v>
      </c>
      <c r="C1826" s="37" t="s">
        <v>278</v>
      </c>
      <c r="D1826" s="36" t="n">
        <v>2023</v>
      </c>
      <c r="E1826" s="36" t="n">
        <v>0</v>
      </c>
      <c r="F1826" s="36" t="n">
        <v>0</v>
      </c>
      <c r="G1826" s="36" t="n">
        <v>0</v>
      </c>
      <c r="H1826" s="36" t="n">
        <v>1</v>
      </c>
    </row>
    <row r="1827" customFormat="false" ht="15" hidden="false" customHeight="true" outlineLevel="0" collapsed="false">
      <c r="A1827" s="36" t="s">
        <v>277</v>
      </c>
      <c r="B1827" s="37" t="s">
        <v>265</v>
      </c>
      <c r="C1827" s="37" t="s">
        <v>278</v>
      </c>
      <c r="D1827" s="36" t="n">
        <v>2024</v>
      </c>
      <c r="E1827" s="36" t="n">
        <v>0</v>
      </c>
      <c r="F1827" s="36" t="n">
        <v>0</v>
      </c>
      <c r="G1827" s="36" t="n">
        <v>1</v>
      </c>
      <c r="H1827" s="36" t="n">
        <v>2</v>
      </c>
    </row>
    <row r="1828" customFormat="false" ht="15" hidden="false" customHeight="true" outlineLevel="0" collapsed="false">
      <c r="A1828" s="36" t="s">
        <v>277</v>
      </c>
      <c r="B1828" s="37" t="s">
        <v>265</v>
      </c>
      <c r="C1828" s="37" t="s">
        <v>278</v>
      </c>
      <c r="D1828" s="36" t="n">
        <v>2025</v>
      </c>
      <c r="E1828" s="36" t="n">
        <v>0</v>
      </c>
      <c r="F1828" s="36" t="n">
        <v>0</v>
      </c>
      <c r="G1828" s="36" t="n">
        <v>1</v>
      </c>
      <c r="H1828" s="36" t="n">
        <v>2</v>
      </c>
    </row>
    <row r="1829" customFormat="false" ht="15" hidden="false" customHeight="true" outlineLevel="0" collapsed="false">
      <c r="A1829" s="36" t="s">
        <v>279</v>
      </c>
      <c r="B1829" s="37" t="s">
        <v>265</v>
      </c>
      <c r="C1829" s="37" t="s">
        <v>280</v>
      </c>
      <c r="D1829" s="36" t="n">
        <v>2010</v>
      </c>
      <c r="E1829" s="36" t="n">
        <v>0</v>
      </c>
      <c r="F1829" s="36" t="n">
        <v>1</v>
      </c>
      <c r="G1829" s="36" t="n">
        <v>2</v>
      </c>
      <c r="H1829" s="36" t="n">
        <v>3</v>
      </c>
    </row>
    <row r="1830" customFormat="false" ht="15" hidden="false" customHeight="true" outlineLevel="0" collapsed="false">
      <c r="A1830" s="36" t="s">
        <v>279</v>
      </c>
      <c r="B1830" s="37" t="s">
        <v>265</v>
      </c>
      <c r="C1830" s="37" t="s">
        <v>280</v>
      </c>
      <c r="D1830" s="36" t="n">
        <v>2011</v>
      </c>
      <c r="E1830" s="36" t="n">
        <v>0</v>
      </c>
      <c r="F1830" s="36" t="n">
        <v>1</v>
      </c>
      <c r="G1830" s="36" t="n">
        <v>1</v>
      </c>
      <c r="H1830" s="36" t="n">
        <v>2</v>
      </c>
    </row>
    <row r="1831" customFormat="false" ht="15" hidden="false" customHeight="true" outlineLevel="0" collapsed="false">
      <c r="A1831" s="36" t="s">
        <v>279</v>
      </c>
      <c r="B1831" s="37" t="s">
        <v>265</v>
      </c>
      <c r="C1831" s="37" t="s">
        <v>280</v>
      </c>
      <c r="D1831" s="36" t="n">
        <v>2012</v>
      </c>
      <c r="E1831" s="36" t="n">
        <v>1</v>
      </c>
      <c r="F1831" s="36" t="n">
        <v>1</v>
      </c>
      <c r="G1831" s="36" t="n">
        <v>2</v>
      </c>
      <c r="H1831" s="36" t="n">
        <v>3</v>
      </c>
    </row>
    <row r="1832" customFormat="false" ht="15" hidden="false" customHeight="true" outlineLevel="0" collapsed="false">
      <c r="A1832" s="36" t="s">
        <v>279</v>
      </c>
      <c r="B1832" s="37" t="s">
        <v>265</v>
      </c>
      <c r="C1832" s="37" t="s">
        <v>280</v>
      </c>
      <c r="D1832" s="36" t="n">
        <v>2013</v>
      </c>
      <c r="E1832" s="36" t="n">
        <v>1</v>
      </c>
      <c r="F1832" s="36" t="n">
        <v>1</v>
      </c>
      <c r="G1832" s="36" t="n">
        <v>2</v>
      </c>
      <c r="H1832" s="36" t="n">
        <v>5</v>
      </c>
    </row>
    <row r="1833" customFormat="false" ht="15" hidden="false" customHeight="true" outlineLevel="0" collapsed="false">
      <c r="A1833" s="36" t="s">
        <v>279</v>
      </c>
      <c r="B1833" s="37" t="s">
        <v>265</v>
      </c>
      <c r="C1833" s="37" t="s">
        <v>280</v>
      </c>
      <c r="D1833" s="36" t="n">
        <v>2014</v>
      </c>
      <c r="E1833" s="36" t="n">
        <v>1</v>
      </c>
      <c r="F1833" s="36" t="n">
        <v>1</v>
      </c>
      <c r="G1833" s="36" t="n">
        <v>2</v>
      </c>
      <c r="H1833" s="36" t="n">
        <v>5</v>
      </c>
    </row>
    <row r="1834" customFormat="false" ht="15" hidden="false" customHeight="true" outlineLevel="0" collapsed="false">
      <c r="A1834" s="36" t="s">
        <v>279</v>
      </c>
      <c r="B1834" s="37" t="s">
        <v>265</v>
      </c>
      <c r="C1834" s="37" t="s">
        <v>280</v>
      </c>
      <c r="D1834" s="36" t="n">
        <v>2015</v>
      </c>
      <c r="E1834" s="36" t="n">
        <v>0</v>
      </c>
      <c r="F1834" s="36" t="n">
        <v>1</v>
      </c>
      <c r="G1834" s="36" t="n">
        <v>1</v>
      </c>
      <c r="H1834" s="36" t="n">
        <v>4</v>
      </c>
    </row>
    <row r="1835" customFormat="false" ht="15" hidden="false" customHeight="true" outlineLevel="0" collapsed="false">
      <c r="A1835" s="36" t="s">
        <v>279</v>
      </c>
      <c r="B1835" s="37" t="s">
        <v>265</v>
      </c>
      <c r="C1835" s="37" t="s">
        <v>280</v>
      </c>
      <c r="D1835" s="36" t="n">
        <v>2016</v>
      </c>
      <c r="E1835" s="36" t="n">
        <v>0</v>
      </c>
      <c r="F1835" s="36" t="n">
        <v>1</v>
      </c>
      <c r="G1835" s="36" t="n">
        <v>1</v>
      </c>
      <c r="H1835" s="36" t="n">
        <v>4</v>
      </c>
    </row>
    <row r="1836" customFormat="false" ht="15" hidden="false" customHeight="true" outlineLevel="0" collapsed="false">
      <c r="A1836" s="36" t="s">
        <v>279</v>
      </c>
      <c r="B1836" s="37" t="s">
        <v>265</v>
      </c>
      <c r="C1836" s="37" t="s">
        <v>280</v>
      </c>
      <c r="D1836" s="36" t="n">
        <v>2017</v>
      </c>
      <c r="E1836" s="36" t="n">
        <v>0</v>
      </c>
      <c r="F1836" s="36" t="n">
        <v>1</v>
      </c>
      <c r="G1836" s="36" t="n">
        <v>1</v>
      </c>
      <c r="H1836" s="36" t="n">
        <v>4</v>
      </c>
    </row>
    <row r="1837" customFormat="false" ht="15" hidden="false" customHeight="true" outlineLevel="0" collapsed="false">
      <c r="A1837" s="36" t="s">
        <v>279</v>
      </c>
      <c r="B1837" s="37" t="s">
        <v>265</v>
      </c>
      <c r="C1837" s="37" t="s">
        <v>280</v>
      </c>
      <c r="D1837" s="36" t="n">
        <v>2018</v>
      </c>
      <c r="E1837" s="36" t="n">
        <v>0</v>
      </c>
      <c r="F1837" s="36" t="n">
        <v>1</v>
      </c>
      <c r="G1837" s="36" t="n">
        <v>1</v>
      </c>
      <c r="H1837" s="36" t="n">
        <v>4</v>
      </c>
    </row>
    <row r="1838" customFormat="false" ht="15" hidden="false" customHeight="true" outlineLevel="0" collapsed="false">
      <c r="A1838" s="36" t="s">
        <v>279</v>
      </c>
      <c r="B1838" s="37" t="s">
        <v>265</v>
      </c>
      <c r="C1838" s="37" t="s">
        <v>280</v>
      </c>
      <c r="D1838" s="36" t="n">
        <v>2019</v>
      </c>
      <c r="E1838" s="36" t="n">
        <v>0</v>
      </c>
      <c r="F1838" s="36" t="n">
        <v>1</v>
      </c>
      <c r="G1838" s="36" t="n">
        <v>1</v>
      </c>
      <c r="H1838" s="36" t="n">
        <v>3</v>
      </c>
    </row>
    <row r="1839" customFormat="false" ht="15" hidden="false" customHeight="true" outlineLevel="0" collapsed="false">
      <c r="A1839" s="36" t="s">
        <v>279</v>
      </c>
      <c r="B1839" s="37" t="s">
        <v>265</v>
      </c>
      <c r="C1839" s="37" t="s">
        <v>280</v>
      </c>
      <c r="D1839" s="36" t="n">
        <v>2020</v>
      </c>
      <c r="E1839" s="36" t="n">
        <v>0</v>
      </c>
      <c r="F1839" s="36" t="n">
        <v>1</v>
      </c>
      <c r="G1839" s="36" t="n">
        <v>2</v>
      </c>
      <c r="H1839" s="36" t="n">
        <v>4</v>
      </c>
    </row>
    <row r="1840" customFormat="false" ht="15" hidden="false" customHeight="true" outlineLevel="0" collapsed="false">
      <c r="A1840" s="36" t="s">
        <v>279</v>
      </c>
      <c r="B1840" s="37" t="s">
        <v>265</v>
      </c>
      <c r="C1840" s="37" t="s">
        <v>280</v>
      </c>
      <c r="D1840" s="36" t="n">
        <v>2021</v>
      </c>
      <c r="E1840" s="36" t="n">
        <v>0</v>
      </c>
      <c r="F1840" s="36" t="n">
        <v>1</v>
      </c>
      <c r="G1840" s="36" t="n">
        <v>2</v>
      </c>
      <c r="H1840" s="36" t="n">
        <v>4</v>
      </c>
    </row>
    <row r="1841" customFormat="false" ht="15" hidden="false" customHeight="true" outlineLevel="0" collapsed="false">
      <c r="A1841" s="36" t="s">
        <v>279</v>
      </c>
      <c r="B1841" s="37" t="s">
        <v>265</v>
      </c>
      <c r="C1841" s="37" t="s">
        <v>280</v>
      </c>
      <c r="D1841" s="36" t="n">
        <v>2022</v>
      </c>
      <c r="E1841" s="36" t="n">
        <v>0</v>
      </c>
      <c r="F1841" s="36" t="n">
        <v>1</v>
      </c>
      <c r="G1841" s="36" t="n">
        <v>2</v>
      </c>
      <c r="H1841" s="36" t="n">
        <v>4</v>
      </c>
    </row>
    <row r="1842" customFormat="false" ht="15" hidden="false" customHeight="true" outlineLevel="0" collapsed="false">
      <c r="A1842" s="36" t="s">
        <v>279</v>
      </c>
      <c r="B1842" s="37" t="s">
        <v>265</v>
      </c>
      <c r="C1842" s="37" t="s">
        <v>280</v>
      </c>
      <c r="D1842" s="36" t="n">
        <v>2023</v>
      </c>
      <c r="E1842" s="36" t="n">
        <v>0</v>
      </c>
      <c r="F1842" s="36" t="n">
        <v>1</v>
      </c>
      <c r="G1842" s="36" t="n">
        <v>2</v>
      </c>
      <c r="H1842" s="36" t="n">
        <v>4</v>
      </c>
    </row>
    <row r="1843" customFormat="false" ht="15" hidden="false" customHeight="true" outlineLevel="0" collapsed="false">
      <c r="A1843" s="36" t="s">
        <v>279</v>
      </c>
      <c r="B1843" s="37" t="s">
        <v>265</v>
      </c>
      <c r="C1843" s="37" t="s">
        <v>280</v>
      </c>
      <c r="D1843" s="36" t="n">
        <v>2024</v>
      </c>
      <c r="E1843" s="36" t="n">
        <v>0</v>
      </c>
      <c r="F1843" s="36" t="n">
        <v>1</v>
      </c>
      <c r="G1843" s="36" t="n">
        <v>2</v>
      </c>
      <c r="H1843" s="36" t="n">
        <v>4</v>
      </c>
    </row>
    <row r="1844" customFormat="false" ht="15" hidden="false" customHeight="true" outlineLevel="0" collapsed="false">
      <c r="A1844" s="36" t="s">
        <v>279</v>
      </c>
      <c r="B1844" s="37" t="s">
        <v>265</v>
      </c>
      <c r="C1844" s="37" t="s">
        <v>280</v>
      </c>
      <c r="D1844" s="36" t="n">
        <v>2025</v>
      </c>
      <c r="E1844" s="36" t="n">
        <v>0</v>
      </c>
      <c r="F1844" s="36" t="n">
        <v>1</v>
      </c>
      <c r="G1844" s="36" t="n">
        <v>2</v>
      </c>
      <c r="H1844" s="36" t="n">
        <v>4</v>
      </c>
    </row>
    <row r="1845" customFormat="false" ht="15" hidden="false" customHeight="true" outlineLevel="0" collapsed="false">
      <c r="A1845" s="36" t="s">
        <v>281</v>
      </c>
      <c r="B1845" s="37" t="s">
        <v>265</v>
      </c>
      <c r="C1845" s="37" t="s">
        <v>282</v>
      </c>
      <c r="D1845" s="36" t="n">
        <v>2010</v>
      </c>
      <c r="E1845" s="36" t="n">
        <v>0</v>
      </c>
      <c r="F1845" s="36" t="n">
        <v>0</v>
      </c>
      <c r="G1845" s="36" t="n">
        <v>5</v>
      </c>
      <c r="H1845" s="36" t="n">
        <v>7</v>
      </c>
    </row>
    <row r="1846" customFormat="false" ht="15" hidden="false" customHeight="true" outlineLevel="0" collapsed="false">
      <c r="A1846" s="36" t="s">
        <v>281</v>
      </c>
      <c r="B1846" s="37" t="s">
        <v>265</v>
      </c>
      <c r="C1846" s="37" t="s">
        <v>282</v>
      </c>
      <c r="D1846" s="36" t="n">
        <v>2011</v>
      </c>
      <c r="E1846" s="36" t="n">
        <v>0</v>
      </c>
      <c r="F1846" s="36" t="n">
        <v>0</v>
      </c>
      <c r="G1846" s="36" t="n">
        <v>5</v>
      </c>
      <c r="H1846" s="36" t="n">
        <v>7</v>
      </c>
    </row>
    <row r="1847" customFormat="false" ht="15" hidden="false" customHeight="true" outlineLevel="0" collapsed="false">
      <c r="A1847" s="36" t="s">
        <v>281</v>
      </c>
      <c r="B1847" s="37" t="s">
        <v>265</v>
      </c>
      <c r="C1847" s="37" t="s">
        <v>282</v>
      </c>
      <c r="D1847" s="36" t="n">
        <v>2012</v>
      </c>
      <c r="E1847" s="36" t="n">
        <v>0</v>
      </c>
      <c r="F1847" s="36" t="n">
        <v>0</v>
      </c>
      <c r="G1847" s="36" t="n">
        <v>5</v>
      </c>
      <c r="H1847" s="36" t="n">
        <v>7</v>
      </c>
    </row>
    <row r="1848" customFormat="false" ht="15" hidden="false" customHeight="true" outlineLevel="0" collapsed="false">
      <c r="A1848" s="36" t="s">
        <v>281</v>
      </c>
      <c r="B1848" s="37" t="s">
        <v>265</v>
      </c>
      <c r="C1848" s="37" t="s">
        <v>282</v>
      </c>
      <c r="D1848" s="36" t="n">
        <v>2013</v>
      </c>
      <c r="E1848" s="36" t="n">
        <v>0</v>
      </c>
      <c r="F1848" s="36" t="n">
        <v>0</v>
      </c>
      <c r="G1848" s="36" t="n">
        <v>5</v>
      </c>
      <c r="H1848" s="36" t="n">
        <v>6</v>
      </c>
    </row>
    <row r="1849" customFormat="false" ht="15" hidden="false" customHeight="true" outlineLevel="0" collapsed="false">
      <c r="A1849" s="36" t="s">
        <v>281</v>
      </c>
      <c r="B1849" s="37" t="s">
        <v>265</v>
      </c>
      <c r="C1849" s="37" t="s">
        <v>282</v>
      </c>
      <c r="D1849" s="36" t="n">
        <v>2014</v>
      </c>
      <c r="E1849" s="36" t="n">
        <v>0</v>
      </c>
      <c r="F1849" s="36" t="n">
        <v>0</v>
      </c>
      <c r="G1849" s="36" t="n">
        <v>5</v>
      </c>
      <c r="H1849" s="36" t="n">
        <v>6</v>
      </c>
    </row>
    <row r="1850" customFormat="false" ht="15" hidden="false" customHeight="true" outlineLevel="0" collapsed="false">
      <c r="A1850" s="36" t="s">
        <v>281</v>
      </c>
      <c r="B1850" s="37" t="s">
        <v>265</v>
      </c>
      <c r="C1850" s="37" t="s">
        <v>282</v>
      </c>
      <c r="D1850" s="36" t="n">
        <v>2015</v>
      </c>
      <c r="E1850" s="36" t="n">
        <v>0</v>
      </c>
      <c r="F1850" s="36" t="n">
        <v>0</v>
      </c>
      <c r="G1850" s="36" t="n">
        <v>4</v>
      </c>
      <c r="H1850" s="36" t="n">
        <v>5</v>
      </c>
    </row>
    <row r="1851" customFormat="false" ht="15" hidden="false" customHeight="true" outlineLevel="0" collapsed="false">
      <c r="A1851" s="36" t="s">
        <v>281</v>
      </c>
      <c r="B1851" s="37" t="s">
        <v>265</v>
      </c>
      <c r="C1851" s="37" t="s">
        <v>282</v>
      </c>
      <c r="D1851" s="36" t="n">
        <v>2016</v>
      </c>
      <c r="E1851" s="36" t="n">
        <v>0</v>
      </c>
      <c r="F1851" s="36" t="n">
        <v>0</v>
      </c>
      <c r="G1851" s="36" t="n">
        <v>4</v>
      </c>
      <c r="H1851" s="36" t="n">
        <v>5</v>
      </c>
    </row>
    <row r="1852" customFormat="false" ht="15" hidden="false" customHeight="true" outlineLevel="0" collapsed="false">
      <c r="A1852" s="36" t="s">
        <v>281</v>
      </c>
      <c r="B1852" s="37" t="s">
        <v>265</v>
      </c>
      <c r="C1852" s="37" t="s">
        <v>282</v>
      </c>
      <c r="D1852" s="36" t="n">
        <v>2017</v>
      </c>
      <c r="E1852" s="36" t="n">
        <v>0</v>
      </c>
      <c r="F1852" s="36" t="n">
        <v>0</v>
      </c>
      <c r="G1852" s="36" t="n">
        <v>4</v>
      </c>
      <c r="H1852" s="36" t="n">
        <v>5</v>
      </c>
    </row>
    <row r="1853" customFormat="false" ht="15" hidden="false" customHeight="true" outlineLevel="0" collapsed="false">
      <c r="A1853" s="36" t="s">
        <v>281</v>
      </c>
      <c r="B1853" s="37" t="s">
        <v>265</v>
      </c>
      <c r="C1853" s="37" t="s">
        <v>282</v>
      </c>
      <c r="D1853" s="36" t="n">
        <v>2018</v>
      </c>
      <c r="E1853" s="36" t="n">
        <v>0</v>
      </c>
      <c r="F1853" s="36" t="n">
        <v>0</v>
      </c>
      <c r="G1853" s="36" t="n">
        <v>2</v>
      </c>
      <c r="H1853" s="36" t="n">
        <v>3</v>
      </c>
    </row>
    <row r="1854" customFormat="false" ht="15" hidden="false" customHeight="true" outlineLevel="0" collapsed="false">
      <c r="A1854" s="36" t="s">
        <v>281</v>
      </c>
      <c r="B1854" s="37" t="s">
        <v>265</v>
      </c>
      <c r="C1854" s="37" t="s">
        <v>282</v>
      </c>
      <c r="D1854" s="36" t="n">
        <v>2019</v>
      </c>
      <c r="E1854" s="36" t="n">
        <v>0</v>
      </c>
      <c r="F1854" s="36" t="n">
        <v>0</v>
      </c>
      <c r="G1854" s="36" t="n">
        <v>2</v>
      </c>
      <c r="H1854" s="36" t="n">
        <v>3</v>
      </c>
    </row>
    <row r="1855" customFormat="false" ht="15" hidden="false" customHeight="true" outlineLevel="0" collapsed="false">
      <c r="A1855" s="36" t="s">
        <v>281</v>
      </c>
      <c r="B1855" s="37" t="s">
        <v>265</v>
      </c>
      <c r="C1855" s="37" t="s">
        <v>282</v>
      </c>
      <c r="D1855" s="36" t="n">
        <v>2020</v>
      </c>
      <c r="E1855" s="36" t="n">
        <v>0</v>
      </c>
      <c r="F1855" s="36" t="n">
        <v>0</v>
      </c>
      <c r="G1855" s="36" t="n">
        <v>2</v>
      </c>
      <c r="H1855" s="36" t="n">
        <v>3</v>
      </c>
    </row>
    <row r="1856" customFormat="false" ht="15" hidden="false" customHeight="true" outlineLevel="0" collapsed="false">
      <c r="A1856" s="36" t="s">
        <v>281</v>
      </c>
      <c r="B1856" s="37" t="s">
        <v>265</v>
      </c>
      <c r="C1856" s="37" t="s">
        <v>282</v>
      </c>
      <c r="D1856" s="36" t="n">
        <v>2021</v>
      </c>
      <c r="E1856" s="36" t="n">
        <v>0</v>
      </c>
      <c r="F1856" s="36" t="n">
        <v>0</v>
      </c>
      <c r="G1856" s="36" t="n">
        <v>2</v>
      </c>
      <c r="H1856" s="36" t="n">
        <v>3</v>
      </c>
    </row>
    <row r="1857" customFormat="false" ht="15" hidden="false" customHeight="true" outlineLevel="0" collapsed="false">
      <c r="A1857" s="36" t="s">
        <v>281</v>
      </c>
      <c r="B1857" s="37" t="s">
        <v>265</v>
      </c>
      <c r="C1857" s="37" t="s">
        <v>282</v>
      </c>
      <c r="D1857" s="36" t="n">
        <v>2022</v>
      </c>
      <c r="E1857" s="36" t="n">
        <v>0</v>
      </c>
      <c r="F1857" s="36" t="n">
        <v>0</v>
      </c>
      <c r="G1857" s="36" t="n">
        <v>2</v>
      </c>
      <c r="H1857" s="36" t="n">
        <v>3</v>
      </c>
    </row>
    <row r="1858" customFormat="false" ht="15" hidden="false" customHeight="true" outlineLevel="0" collapsed="false">
      <c r="A1858" s="36" t="s">
        <v>281</v>
      </c>
      <c r="B1858" s="37" t="s">
        <v>265</v>
      </c>
      <c r="C1858" s="37" t="s">
        <v>282</v>
      </c>
      <c r="D1858" s="36" t="n">
        <v>2023</v>
      </c>
      <c r="E1858" s="36" t="n">
        <v>0</v>
      </c>
      <c r="F1858" s="36" t="n">
        <v>0</v>
      </c>
      <c r="G1858" s="36" t="n">
        <v>2</v>
      </c>
      <c r="H1858" s="36" t="n">
        <v>3</v>
      </c>
    </row>
    <row r="1859" customFormat="false" ht="15" hidden="false" customHeight="true" outlineLevel="0" collapsed="false">
      <c r="A1859" s="36" t="s">
        <v>281</v>
      </c>
      <c r="B1859" s="37" t="s">
        <v>265</v>
      </c>
      <c r="C1859" s="37" t="s">
        <v>282</v>
      </c>
      <c r="D1859" s="36" t="n">
        <v>2024</v>
      </c>
      <c r="E1859" s="36" t="n">
        <v>0</v>
      </c>
      <c r="F1859" s="36" t="n">
        <v>0</v>
      </c>
      <c r="G1859" s="36" t="n">
        <v>2</v>
      </c>
      <c r="H1859" s="36" t="n">
        <v>4</v>
      </c>
    </row>
    <row r="1860" customFormat="false" ht="15" hidden="false" customHeight="true" outlineLevel="0" collapsed="false">
      <c r="A1860" s="36" t="s">
        <v>281</v>
      </c>
      <c r="B1860" s="37" t="s">
        <v>265</v>
      </c>
      <c r="C1860" s="37" t="s">
        <v>282</v>
      </c>
      <c r="D1860" s="36" t="n">
        <v>2025</v>
      </c>
      <c r="E1860" s="36" t="n">
        <v>0</v>
      </c>
      <c r="F1860" s="36" t="n">
        <v>0</v>
      </c>
      <c r="G1860" s="36" t="n">
        <v>2</v>
      </c>
      <c r="H1860" s="36" t="n">
        <v>4</v>
      </c>
    </row>
    <row r="1861" customFormat="false" ht="15" hidden="false" customHeight="true" outlineLevel="0" collapsed="false">
      <c r="A1861" s="36" t="s">
        <v>283</v>
      </c>
      <c r="B1861" s="37" t="s">
        <v>265</v>
      </c>
      <c r="C1861" s="37" t="s">
        <v>284</v>
      </c>
      <c r="D1861" s="36" t="n">
        <v>2010</v>
      </c>
      <c r="E1861" s="36" t="n">
        <v>0</v>
      </c>
      <c r="F1861" s="36" t="n">
        <v>0</v>
      </c>
      <c r="G1861" s="36" t="n">
        <v>4</v>
      </c>
      <c r="H1861" s="36" t="n">
        <v>7</v>
      </c>
    </row>
    <row r="1862" customFormat="false" ht="15" hidden="false" customHeight="true" outlineLevel="0" collapsed="false">
      <c r="A1862" s="36" t="s">
        <v>283</v>
      </c>
      <c r="B1862" s="37" t="s">
        <v>265</v>
      </c>
      <c r="C1862" s="37" t="s">
        <v>284</v>
      </c>
      <c r="D1862" s="36" t="n">
        <v>2011</v>
      </c>
      <c r="E1862" s="36" t="n">
        <v>0</v>
      </c>
      <c r="F1862" s="36" t="n">
        <v>0</v>
      </c>
      <c r="G1862" s="36" t="n">
        <v>5</v>
      </c>
      <c r="H1862" s="36" t="n">
        <v>8</v>
      </c>
    </row>
    <row r="1863" customFormat="false" ht="15" hidden="false" customHeight="true" outlineLevel="0" collapsed="false">
      <c r="A1863" s="36" t="s">
        <v>283</v>
      </c>
      <c r="B1863" s="37" t="s">
        <v>265</v>
      </c>
      <c r="C1863" s="37" t="s">
        <v>284</v>
      </c>
      <c r="D1863" s="36" t="n">
        <v>2012</v>
      </c>
      <c r="E1863" s="36" t="n">
        <v>0</v>
      </c>
      <c r="F1863" s="36" t="n">
        <v>0</v>
      </c>
      <c r="G1863" s="36" t="n">
        <v>5</v>
      </c>
      <c r="H1863" s="36" t="n">
        <v>8</v>
      </c>
    </row>
    <row r="1864" customFormat="false" ht="15" hidden="false" customHeight="true" outlineLevel="0" collapsed="false">
      <c r="A1864" s="36" t="s">
        <v>283</v>
      </c>
      <c r="B1864" s="37" t="s">
        <v>265</v>
      </c>
      <c r="C1864" s="37" t="s">
        <v>284</v>
      </c>
      <c r="D1864" s="36" t="n">
        <v>2013</v>
      </c>
      <c r="E1864" s="36" t="n">
        <v>0</v>
      </c>
      <c r="F1864" s="36" t="n">
        <v>0</v>
      </c>
      <c r="G1864" s="36" t="n">
        <v>5</v>
      </c>
      <c r="H1864" s="36" t="n">
        <v>10</v>
      </c>
    </row>
    <row r="1865" customFormat="false" ht="15" hidden="false" customHeight="true" outlineLevel="0" collapsed="false">
      <c r="A1865" s="36" t="s">
        <v>283</v>
      </c>
      <c r="B1865" s="37" t="s">
        <v>265</v>
      </c>
      <c r="C1865" s="37" t="s">
        <v>284</v>
      </c>
      <c r="D1865" s="36" t="n">
        <v>2014</v>
      </c>
      <c r="E1865" s="36" t="n">
        <v>0</v>
      </c>
      <c r="F1865" s="36" t="n">
        <v>0</v>
      </c>
      <c r="G1865" s="36" t="n">
        <v>5</v>
      </c>
      <c r="H1865" s="36" t="n">
        <v>10</v>
      </c>
    </row>
    <row r="1866" customFormat="false" ht="15" hidden="false" customHeight="true" outlineLevel="0" collapsed="false">
      <c r="A1866" s="36" t="s">
        <v>283</v>
      </c>
      <c r="B1866" s="37" t="s">
        <v>265</v>
      </c>
      <c r="C1866" s="37" t="s">
        <v>284</v>
      </c>
      <c r="D1866" s="36" t="n">
        <v>2015</v>
      </c>
      <c r="E1866" s="36" t="n">
        <v>0</v>
      </c>
      <c r="F1866" s="36" t="n">
        <v>0</v>
      </c>
      <c r="G1866" s="36" t="n">
        <v>5</v>
      </c>
      <c r="H1866" s="36" t="n">
        <v>11</v>
      </c>
    </row>
    <row r="1867" customFormat="false" ht="15" hidden="false" customHeight="true" outlineLevel="0" collapsed="false">
      <c r="A1867" s="36" t="s">
        <v>283</v>
      </c>
      <c r="B1867" s="37" t="s">
        <v>265</v>
      </c>
      <c r="C1867" s="37" t="s">
        <v>284</v>
      </c>
      <c r="D1867" s="36" t="n">
        <v>2016</v>
      </c>
      <c r="E1867" s="36" t="n">
        <v>0</v>
      </c>
      <c r="F1867" s="36" t="n">
        <v>0</v>
      </c>
      <c r="G1867" s="36" t="n">
        <v>5</v>
      </c>
      <c r="H1867" s="36" t="n">
        <v>10</v>
      </c>
    </row>
    <row r="1868" customFormat="false" ht="15" hidden="false" customHeight="true" outlineLevel="0" collapsed="false">
      <c r="A1868" s="36" t="s">
        <v>283</v>
      </c>
      <c r="B1868" s="37" t="s">
        <v>265</v>
      </c>
      <c r="C1868" s="37" t="s">
        <v>284</v>
      </c>
      <c r="D1868" s="36" t="n">
        <v>2017</v>
      </c>
      <c r="E1868" s="36" t="n">
        <v>0</v>
      </c>
      <c r="F1868" s="36" t="n">
        <v>0</v>
      </c>
      <c r="G1868" s="36" t="n">
        <v>5</v>
      </c>
      <c r="H1868" s="36" t="n">
        <v>10</v>
      </c>
    </row>
    <row r="1869" customFormat="false" ht="15" hidden="false" customHeight="true" outlineLevel="0" collapsed="false">
      <c r="A1869" s="36" t="s">
        <v>283</v>
      </c>
      <c r="B1869" s="37" t="s">
        <v>265</v>
      </c>
      <c r="C1869" s="37" t="s">
        <v>284</v>
      </c>
      <c r="D1869" s="36" t="n">
        <v>2018</v>
      </c>
      <c r="E1869" s="36" t="n">
        <v>0</v>
      </c>
      <c r="F1869" s="36" t="n">
        <v>0</v>
      </c>
      <c r="G1869" s="36" t="n">
        <v>4</v>
      </c>
      <c r="H1869" s="36" t="n">
        <v>9</v>
      </c>
    </row>
    <row r="1870" customFormat="false" ht="15" hidden="false" customHeight="true" outlineLevel="0" collapsed="false">
      <c r="A1870" s="36" t="s">
        <v>283</v>
      </c>
      <c r="B1870" s="37" t="s">
        <v>265</v>
      </c>
      <c r="C1870" s="37" t="s">
        <v>284</v>
      </c>
      <c r="D1870" s="36" t="n">
        <v>2019</v>
      </c>
      <c r="E1870" s="36" t="n">
        <v>0</v>
      </c>
      <c r="F1870" s="36" t="n">
        <v>0</v>
      </c>
      <c r="G1870" s="36" t="n">
        <v>4</v>
      </c>
      <c r="H1870" s="36" t="n">
        <v>9</v>
      </c>
    </row>
    <row r="1871" customFormat="false" ht="15" hidden="false" customHeight="true" outlineLevel="0" collapsed="false">
      <c r="A1871" s="36" t="s">
        <v>283</v>
      </c>
      <c r="B1871" s="37" t="s">
        <v>265</v>
      </c>
      <c r="C1871" s="37" t="s">
        <v>284</v>
      </c>
      <c r="D1871" s="36" t="n">
        <v>2020</v>
      </c>
      <c r="E1871" s="36" t="n">
        <v>0</v>
      </c>
      <c r="F1871" s="36" t="n">
        <v>0</v>
      </c>
      <c r="G1871" s="36" t="n">
        <v>3</v>
      </c>
      <c r="H1871" s="36" t="n">
        <v>8</v>
      </c>
    </row>
    <row r="1872" customFormat="false" ht="15" hidden="false" customHeight="true" outlineLevel="0" collapsed="false">
      <c r="A1872" s="36" t="s">
        <v>283</v>
      </c>
      <c r="B1872" s="37" t="s">
        <v>265</v>
      </c>
      <c r="C1872" s="37" t="s">
        <v>284</v>
      </c>
      <c r="D1872" s="36" t="n">
        <v>2021</v>
      </c>
      <c r="E1872" s="36" t="n">
        <v>0</v>
      </c>
      <c r="F1872" s="36" t="n">
        <v>0</v>
      </c>
      <c r="G1872" s="36" t="n">
        <v>3</v>
      </c>
      <c r="H1872" s="36" t="n">
        <v>8</v>
      </c>
    </row>
    <row r="1873" customFormat="false" ht="15" hidden="false" customHeight="true" outlineLevel="0" collapsed="false">
      <c r="A1873" s="36" t="s">
        <v>283</v>
      </c>
      <c r="B1873" s="37" t="s">
        <v>265</v>
      </c>
      <c r="C1873" s="37" t="s">
        <v>284</v>
      </c>
      <c r="D1873" s="36" t="n">
        <v>2022</v>
      </c>
      <c r="E1873" s="36" t="n">
        <v>0</v>
      </c>
      <c r="F1873" s="36" t="n">
        <v>0</v>
      </c>
      <c r="G1873" s="36" t="n">
        <v>3</v>
      </c>
      <c r="H1873" s="36" t="n">
        <v>8</v>
      </c>
    </row>
    <row r="1874" customFormat="false" ht="15" hidden="false" customHeight="true" outlineLevel="0" collapsed="false">
      <c r="A1874" s="36" t="s">
        <v>283</v>
      </c>
      <c r="B1874" s="37" t="s">
        <v>265</v>
      </c>
      <c r="C1874" s="37" t="s">
        <v>284</v>
      </c>
      <c r="D1874" s="36" t="n">
        <v>2023</v>
      </c>
      <c r="E1874" s="36" t="n">
        <v>0</v>
      </c>
      <c r="F1874" s="36" t="n">
        <v>0</v>
      </c>
      <c r="G1874" s="36" t="n">
        <v>2</v>
      </c>
      <c r="H1874" s="36" t="n">
        <v>6</v>
      </c>
    </row>
    <row r="1875" customFormat="false" ht="15" hidden="false" customHeight="true" outlineLevel="0" collapsed="false">
      <c r="A1875" s="36" t="s">
        <v>283</v>
      </c>
      <c r="B1875" s="37" t="s">
        <v>265</v>
      </c>
      <c r="C1875" s="37" t="s">
        <v>284</v>
      </c>
      <c r="D1875" s="36" t="n">
        <v>2024</v>
      </c>
      <c r="E1875" s="36" t="n">
        <v>0</v>
      </c>
      <c r="F1875" s="36" t="n">
        <v>0</v>
      </c>
      <c r="G1875" s="36" t="n">
        <v>2</v>
      </c>
      <c r="H1875" s="36" t="n">
        <v>6</v>
      </c>
    </row>
    <row r="1876" customFormat="false" ht="15" hidden="false" customHeight="true" outlineLevel="0" collapsed="false">
      <c r="A1876" s="36" t="s">
        <v>283</v>
      </c>
      <c r="B1876" s="37" t="s">
        <v>265</v>
      </c>
      <c r="C1876" s="37" t="s">
        <v>284</v>
      </c>
      <c r="D1876" s="36" t="n">
        <v>2025</v>
      </c>
      <c r="E1876" s="36" t="n">
        <v>0</v>
      </c>
      <c r="F1876" s="36" t="n">
        <v>1</v>
      </c>
      <c r="G1876" s="36" t="n">
        <v>3</v>
      </c>
      <c r="H1876" s="36" t="n">
        <v>7</v>
      </c>
    </row>
    <row r="1877" customFormat="false" ht="15" hidden="false" customHeight="true" outlineLevel="0" collapsed="false">
      <c r="A1877" s="36" t="s">
        <v>285</v>
      </c>
      <c r="B1877" s="37" t="s">
        <v>265</v>
      </c>
      <c r="C1877" s="37" t="s">
        <v>286</v>
      </c>
      <c r="D1877" s="36" t="n">
        <v>2010</v>
      </c>
      <c r="E1877" s="36" t="n">
        <v>0</v>
      </c>
      <c r="F1877" s="36" t="n">
        <v>0</v>
      </c>
      <c r="G1877" s="36" t="n">
        <v>1</v>
      </c>
      <c r="H1877" s="36" t="n">
        <v>2</v>
      </c>
    </row>
    <row r="1878" customFormat="false" ht="15" hidden="false" customHeight="true" outlineLevel="0" collapsed="false">
      <c r="A1878" s="36" t="s">
        <v>285</v>
      </c>
      <c r="B1878" s="37" t="s">
        <v>265</v>
      </c>
      <c r="C1878" s="37" t="s">
        <v>286</v>
      </c>
      <c r="D1878" s="36" t="n">
        <v>2011</v>
      </c>
      <c r="E1878" s="36" t="n">
        <v>0</v>
      </c>
      <c r="F1878" s="36" t="n">
        <v>0</v>
      </c>
      <c r="G1878" s="36" t="n">
        <v>1</v>
      </c>
      <c r="H1878" s="36" t="n">
        <v>2</v>
      </c>
    </row>
    <row r="1879" customFormat="false" ht="15" hidden="false" customHeight="true" outlineLevel="0" collapsed="false">
      <c r="A1879" s="36" t="s">
        <v>285</v>
      </c>
      <c r="B1879" s="37" t="s">
        <v>265</v>
      </c>
      <c r="C1879" s="37" t="s">
        <v>286</v>
      </c>
      <c r="D1879" s="36" t="n">
        <v>2012</v>
      </c>
      <c r="E1879" s="36" t="n">
        <v>0</v>
      </c>
      <c r="F1879" s="36" t="n">
        <v>0</v>
      </c>
      <c r="G1879" s="36" t="n">
        <v>1</v>
      </c>
      <c r="H1879" s="36" t="n">
        <v>2</v>
      </c>
    </row>
    <row r="1880" customFormat="false" ht="15" hidden="false" customHeight="true" outlineLevel="0" collapsed="false">
      <c r="A1880" s="36" t="s">
        <v>285</v>
      </c>
      <c r="B1880" s="37" t="s">
        <v>265</v>
      </c>
      <c r="C1880" s="37" t="s">
        <v>286</v>
      </c>
      <c r="D1880" s="36" t="n">
        <v>2013</v>
      </c>
      <c r="E1880" s="36" t="n">
        <v>0</v>
      </c>
      <c r="F1880" s="36" t="n">
        <v>0</v>
      </c>
      <c r="G1880" s="36" t="n">
        <v>1</v>
      </c>
      <c r="H1880" s="36" t="n">
        <v>2</v>
      </c>
    </row>
    <row r="1881" customFormat="false" ht="15" hidden="false" customHeight="true" outlineLevel="0" collapsed="false">
      <c r="A1881" s="36" t="s">
        <v>285</v>
      </c>
      <c r="B1881" s="37" t="s">
        <v>265</v>
      </c>
      <c r="C1881" s="37" t="s">
        <v>286</v>
      </c>
      <c r="D1881" s="36" t="n">
        <v>2014</v>
      </c>
      <c r="E1881" s="36" t="n">
        <v>0</v>
      </c>
      <c r="F1881" s="36" t="n">
        <v>0</v>
      </c>
      <c r="G1881" s="36" t="n">
        <v>1</v>
      </c>
      <c r="H1881" s="36" t="n">
        <v>2</v>
      </c>
    </row>
    <row r="1882" customFormat="false" ht="15" hidden="false" customHeight="true" outlineLevel="0" collapsed="false">
      <c r="A1882" s="36" t="s">
        <v>285</v>
      </c>
      <c r="B1882" s="37" t="s">
        <v>265</v>
      </c>
      <c r="C1882" s="37" t="s">
        <v>286</v>
      </c>
      <c r="D1882" s="36" t="n">
        <v>2015</v>
      </c>
      <c r="E1882" s="36" t="n">
        <v>0</v>
      </c>
      <c r="F1882" s="36" t="n">
        <v>0</v>
      </c>
      <c r="G1882" s="36" t="n">
        <v>1</v>
      </c>
      <c r="H1882" s="36" t="n">
        <v>2</v>
      </c>
    </row>
    <row r="1883" customFormat="false" ht="15" hidden="false" customHeight="true" outlineLevel="0" collapsed="false">
      <c r="A1883" s="36" t="s">
        <v>285</v>
      </c>
      <c r="B1883" s="37" t="s">
        <v>265</v>
      </c>
      <c r="C1883" s="37" t="s">
        <v>286</v>
      </c>
      <c r="D1883" s="36" t="n">
        <v>2016</v>
      </c>
      <c r="E1883" s="36" t="n">
        <v>0</v>
      </c>
      <c r="F1883" s="36" t="n">
        <v>0</v>
      </c>
      <c r="G1883" s="36" t="n">
        <v>1</v>
      </c>
      <c r="H1883" s="36" t="n">
        <v>2</v>
      </c>
    </row>
    <row r="1884" customFormat="false" ht="15" hidden="false" customHeight="true" outlineLevel="0" collapsed="false">
      <c r="A1884" s="36" t="s">
        <v>285</v>
      </c>
      <c r="B1884" s="37" t="s">
        <v>265</v>
      </c>
      <c r="C1884" s="37" t="s">
        <v>286</v>
      </c>
      <c r="D1884" s="36" t="n">
        <v>2017</v>
      </c>
      <c r="E1884" s="36" t="n">
        <v>0</v>
      </c>
      <c r="F1884" s="36" t="n">
        <v>0</v>
      </c>
      <c r="G1884" s="36" t="n">
        <v>1</v>
      </c>
      <c r="H1884" s="36" t="n">
        <v>2</v>
      </c>
    </row>
    <row r="1885" customFormat="false" ht="15" hidden="false" customHeight="true" outlineLevel="0" collapsed="false">
      <c r="A1885" s="36" t="s">
        <v>285</v>
      </c>
      <c r="B1885" s="37" t="s">
        <v>265</v>
      </c>
      <c r="C1885" s="37" t="s">
        <v>286</v>
      </c>
      <c r="D1885" s="36" t="n">
        <v>2018</v>
      </c>
      <c r="E1885" s="36" t="n">
        <v>0</v>
      </c>
      <c r="F1885" s="36" t="n">
        <v>0</v>
      </c>
      <c r="G1885" s="36" t="n">
        <v>1</v>
      </c>
      <c r="H1885" s="36" t="n">
        <v>2</v>
      </c>
    </row>
    <row r="1886" customFormat="false" ht="15" hidden="false" customHeight="true" outlineLevel="0" collapsed="false">
      <c r="A1886" s="36" t="s">
        <v>285</v>
      </c>
      <c r="B1886" s="37" t="s">
        <v>265</v>
      </c>
      <c r="C1886" s="37" t="s">
        <v>286</v>
      </c>
      <c r="D1886" s="36" t="n">
        <v>2019</v>
      </c>
      <c r="E1886" s="36" t="n">
        <v>0</v>
      </c>
      <c r="F1886" s="36" t="n">
        <v>0</v>
      </c>
      <c r="G1886" s="36" t="n">
        <v>1</v>
      </c>
      <c r="H1886" s="36" t="n">
        <v>2</v>
      </c>
    </row>
    <row r="1887" customFormat="false" ht="15" hidden="false" customHeight="true" outlineLevel="0" collapsed="false">
      <c r="A1887" s="36" t="s">
        <v>285</v>
      </c>
      <c r="B1887" s="37" t="s">
        <v>265</v>
      </c>
      <c r="C1887" s="37" t="s">
        <v>286</v>
      </c>
      <c r="D1887" s="36" t="n">
        <v>2020</v>
      </c>
      <c r="E1887" s="36" t="n">
        <v>0</v>
      </c>
      <c r="F1887" s="36" t="n">
        <v>0</v>
      </c>
      <c r="G1887" s="36" t="n">
        <v>0</v>
      </c>
      <c r="H1887" s="36" t="n">
        <v>1</v>
      </c>
    </row>
    <row r="1888" customFormat="false" ht="15" hidden="false" customHeight="true" outlineLevel="0" collapsed="false">
      <c r="A1888" s="36" t="s">
        <v>285</v>
      </c>
      <c r="B1888" s="37" t="s">
        <v>265</v>
      </c>
      <c r="C1888" s="37" t="s">
        <v>286</v>
      </c>
      <c r="D1888" s="36" t="n">
        <v>2021</v>
      </c>
      <c r="E1888" s="36" t="n">
        <v>0</v>
      </c>
      <c r="F1888" s="36" t="n">
        <v>0</v>
      </c>
      <c r="G1888" s="36" t="n">
        <v>0</v>
      </c>
      <c r="H1888" s="36" t="n">
        <v>1</v>
      </c>
    </row>
    <row r="1889" customFormat="false" ht="15" hidden="false" customHeight="true" outlineLevel="0" collapsed="false">
      <c r="A1889" s="36" t="s">
        <v>285</v>
      </c>
      <c r="B1889" s="37" t="s">
        <v>265</v>
      </c>
      <c r="C1889" s="37" t="s">
        <v>286</v>
      </c>
      <c r="D1889" s="36" t="n">
        <v>2022</v>
      </c>
      <c r="E1889" s="36" t="n">
        <v>0</v>
      </c>
      <c r="F1889" s="36" t="n">
        <v>0</v>
      </c>
      <c r="G1889" s="36" t="n">
        <v>0</v>
      </c>
      <c r="H1889" s="36" t="n">
        <v>1</v>
      </c>
    </row>
    <row r="1890" customFormat="false" ht="15" hidden="false" customHeight="true" outlineLevel="0" collapsed="false">
      <c r="A1890" s="36" t="s">
        <v>285</v>
      </c>
      <c r="B1890" s="37" t="s">
        <v>265</v>
      </c>
      <c r="C1890" s="37" t="s">
        <v>286</v>
      </c>
      <c r="D1890" s="36" t="n">
        <v>2023</v>
      </c>
      <c r="E1890" s="36" t="n">
        <v>0</v>
      </c>
      <c r="F1890" s="36" t="n">
        <v>0</v>
      </c>
      <c r="G1890" s="36" t="n">
        <v>0</v>
      </c>
      <c r="H1890" s="36" t="n">
        <v>1</v>
      </c>
    </row>
    <row r="1891" customFormat="false" ht="15" hidden="false" customHeight="true" outlineLevel="0" collapsed="false">
      <c r="A1891" s="36" t="s">
        <v>285</v>
      </c>
      <c r="B1891" s="37" t="s">
        <v>265</v>
      </c>
      <c r="C1891" s="37" t="s">
        <v>286</v>
      </c>
      <c r="D1891" s="36" t="n">
        <v>2024</v>
      </c>
      <c r="E1891" s="36" t="n">
        <v>0</v>
      </c>
      <c r="F1891" s="36" t="n">
        <v>0</v>
      </c>
      <c r="G1891" s="36" t="n">
        <v>0</v>
      </c>
      <c r="H1891" s="36" t="n">
        <v>1</v>
      </c>
    </row>
    <row r="1892" customFormat="false" ht="15" hidden="false" customHeight="true" outlineLevel="0" collapsed="false">
      <c r="A1892" s="36" t="s">
        <v>285</v>
      </c>
      <c r="B1892" s="37" t="s">
        <v>265</v>
      </c>
      <c r="C1892" s="37" t="s">
        <v>286</v>
      </c>
      <c r="D1892" s="36" t="n">
        <v>2025</v>
      </c>
      <c r="E1892" s="36" t="n">
        <v>0</v>
      </c>
      <c r="F1892" s="36" t="n">
        <v>0</v>
      </c>
      <c r="G1892" s="36" t="n">
        <v>0</v>
      </c>
      <c r="H1892" s="36" t="n">
        <v>1</v>
      </c>
    </row>
    <row r="1893" customFormat="false" ht="15" hidden="false" customHeight="true" outlineLevel="0" collapsed="false">
      <c r="A1893" s="36" t="s">
        <v>287</v>
      </c>
      <c r="B1893" s="37" t="s">
        <v>288</v>
      </c>
      <c r="C1893" s="37" t="s">
        <v>289</v>
      </c>
      <c r="D1893" s="36" t="n">
        <v>2010</v>
      </c>
      <c r="E1893" s="36" t="n">
        <v>8</v>
      </c>
      <c r="F1893" s="36" t="n">
        <v>4</v>
      </c>
      <c r="G1893" s="36" t="n">
        <v>20</v>
      </c>
      <c r="H1893" s="36" t="n">
        <v>41</v>
      </c>
    </row>
    <row r="1894" customFormat="false" ht="15" hidden="false" customHeight="true" outlineLevel="0" collapsed="false">
      <c r="A1894" s="36" t="s">
        <v>287</v>
      </c>
      <c r="B1894" s="37" t="s">
        <v>288</v>
      </c>
      <c r="C1894" s="37" t="s">
        <v>289</v>
      </c>
      <c r="D1894" s="36" t="n">
        <v>2011</v>
      </c>
      <c r="E1894" s="36" t="n">
        <v>8</v>
      </c>
      <c r="F1894" s="36" t="n">
        <v>4</v>
      </c>
      <c r="G1894" s="36" t="n">
        <v>20</v>
      </c>
      <c r="H1894" s="36" t="n">
        <v>47</v>
      </c>
    </row>
    <row r="1895" customFormat="false" ht="15" hidden="false" customHeight="true" outlineLevel="0" collapsed="false">
      <c r="A1895" s="36" t="s">
        <v>287</v>
      </c>
      <c r="B1895" s="37" t="s">
        <v>288</v>
      </c>
      <c r="C1895" s="37" t="s">
        <v>289</v>
      </c>
      <c r="D1895" s="36" t="n">
        <v>2012</v>
      </c>
      <c r="E1895" s="36" t="n">
        <v>8</v>
      </c>
      <c r="F1895" s="36" t="n">
        <v>4</v>
      </c>
      <c r="G1895" s="36" t="n">
        <v>19</v>
      </c>
      <c r="H1895" s="36" t="n">
        <v>46</v>
      </c>
    </row>
    <row r="1896" customFormat="false" ht="15" hidden="false" customHeight="true" outlineLevel="0" collapsed="false">
      <c r="A1896" s="36" t="s">
        <v>287</v>
      </c>
      <c r="B1896" s="37" t="s">
        <v>288</v>
      </c>
      <c r="C1896" s="37" t="s">
        <v>289</v>
      </c>
      <c r="D1896" s="36" t="n">
        <v>2013</v>
      </c>
      <c r="E1896" s="36" t="n">
        <v>7</v>
      </c>
      <c r="F1896" s="36" t="n">
        <v>4</v>
      </c>
      <c r="G1896" s="36" t="n">
        <v>20</v>
      </c>
      <c r="H1896" s="36" t="n">
        <v>49</v>
      </c>
    </row>
    <row r="1897" customFormat="false" ht="15" hidden="false" customHeight="true" outlineLevel="0" collapsed="false">
      <c r="A1897" s="36" t="s">
        <v>287</v>
      </c>
      <c r="B1897" s="37" t="s">
        <v>288</v>
      </c>
      <c r="C1897" s="37" t="s">
        <v>289</v>
      </c>
      <c r="D1897" s="36" t="n">
        <v>2014</v>
      </c>
      <c r="E1897" s="36" t="n">
        <v>7</v>
      </c>
      <c r="F1897" s="36" t="n">
        <v>4</v>
      </c>
      <c r="G1897" s="36" t="n">
        <v>21</v>
      </c>
      <c r="H1897" s="36" t="n">
        <v>50</v>
      </c>
    </row>
    <row r="1898" customFormat="false" ht="15" hidden="false" customHeight="true" outlineLevel="0" collapsed="false">
      <c r="A1898" s="36" t="s">
        <v>287</v>
      </c>
      <c r="B1898" s="37" t="s">
        <v>288</v>
      </c>
      <c r="C1898" s="37" t="s">
        <v>289</v>
      </c>
      <c r="D1898" s="36" t="n">
        <v>2015</v>
      </c>
      <c r="E1898" s="36" t="n">
        <v>7</v>
      </c>
      <c r="F1898" s="36" t="n">
        <v>4</v>
      </c>
      <c r="G1898" s="36" t="n">
        <v>21</v>
      </c>
      <c r="H1898" s="36" t="n">
        <v>53</v>
      </c>
    </row>
    <row r="1899" customFormat="false" ht="15" hidden="false" customHeight="true" outlineLevel="0" collapsed="false">
      <c r="A1899" s="36" t="s">
        <v>287</v>
      </c>
      <c r="B1899" s="37" t="s">
        <v>288</v>
      </c>
      <c r="C1899" s="37" t="s">
        <v>289</v>
      </c>
      <c r="D1899" s="36" t="n">
        <v>2016</v>
      </c>
      <c r="E1899" s="36" t="n">
        <v>8</v>
      </c>
      <c r="F1899" s="36" t="n">
        <v>4</v>
      </c>
      <c r="G1899" s="36" t="n">
        <v>21</v>
      </c>
      <c r="H1899" s="36" t="n">
        <v>56</v>
      </c>
    </row>
    <row r="1900" customFormat="false" ht="15" hidden="false" customHeight="true" outlineLevel="0" collapsed="false">
      <c r="A1900" s="36" t="s">
        <v>287</v>
      </c>
      <c r="B1900" s="37" t="s">
        <v>288</v>
      </c>
      <c r="C1900" s="37" t="s">
        <v>289</v>
      </c>
      <c r="D1900" s="36" t="n">
        <v>2017</v>
      </c>
      <c r="E1900" s="36" t="n">
        <v>10</v>
      </c>
      <c r="F1900" s="36" t="n">
        <v>4</v>
      </c>
      <c r="G1900" s="36" t="n">
        <v>25</v>
      </c>
      <c r="H1900" s="36" t="n">
        <v>65</v>
      </c>
    </row>
    <row r="1901" customFormat="false" ht="15" hidden="false" customHeight="true" outlineLevel="0" collapsed="false">
      <c r="A1901" s="36" t="s">
        <v>287</v>
      </c>
      <c r="B1901" s="37" t="s">
        <v>288</v>
      </c>
      <c r="C1901" s="37" t="s">
        <v>289</v>
      </c>
      <c r="D1901" s="36" t="n">
        <v>2018</v>
      </c>
      <c r="E1901" s="36" t="n">
        <v>10</v>
      </c>
      <c r="F1901" s="36" t="n">
        <v>4</v>
      </c>
      <c r="G1901" s="36" t="n">
        <v>26</v>
      </c>
      <c r="H1901" s="36" t="n">
        <v>67</v>
      </c>
    </row>
    <row r="1902" customFormat="false" ht="15" hidden="false" customHeight="true" outlineLevel="0" collapsed="false">
      <c r="A1902" s="36" t="s">
        <v>287</v>
      </c>
      <c r="B1902" s="37" t="s">
        <v>288</v>
      </c>
      <c r="C1902" s="37" t="s">
        <v>289</v>
      </c>
      <c r="D1902" s="36" t="n">
        <v>2019</v>
      </c>
      <c r="E1902" s="36" t="n">
        <v>9</v>
      </c>
      <c r="F1902" s="36" t="n">
        <v>4</v>
      </c>
      <c r="G1902" s="36" t="n">
        <v>27</v>
      </c>
      <c r="H1902" s="36" t="n">
        <v>71</v>
      </c>
    </row>
    <row r="1903" customFormat="false" ht="15" hidden="false" customHeight="true" outlineLevel="0" collapsed="false">
      <c r="A1903" s="36" t="s">
        <v>287</v>
      </c>
      <c r="B1903" s="37" t="s">
        <v>288</v>
      </c>
      <c r="C1903" s="37" t="s">
        <v>289</v>
      </c>
      <c r="D1903" s="36" t="n">
        <v>2020</v>
      </c>
      <c r="E1903" s="36" t="n">
        <v>10</v>
      </c>
      <c r="F1903" s="36" t="n">
        <v>4</v>
      </c>
      <c r="G1903" s="36" t="n">
        <v>28</v>
      </c>
      <c r="H1903" s="36" t="n">
        <v>71</v>
      </c>
    </row>
    <row r="1904" customFormat="false" ht="15" hidden="false" customHeight="true" outlineLevel="0" collapsed="false">
      <c r="A1904" s="36" t="s">
        <v>287</v>
      </c>
      <c r="B1904" s="37" t="s">
        <v>288</v>
      </c>
      <c r="C1904" s="37" t="s">
        <v>289</v>
      </c>
      <c r="D1904" s="36" t="n">
        <v>2021</v>
      </c>
      <c r="E1904" s="36" t="n">
        <v>11</v>
      </c>
      <c r="F1904" s="36" t="n">
        <v>4</v>
      </c>
      <c r="G1904" s="36" t="n">
        <v>30</v>
      </c>
      <c r="H1904" s="36" t="n">
        <v>75</v>
      </c>
    </row>
    <row r="1905" customFormat="false" ht="15" hidden="false" customHeight="true" outlineLevel="0" collapsed="false">
      <c r="A1905" s="36" t="s">
        <v>287</v>
      </c>
      <c r="B1905" s="37" t="s">
        <v>288</v>
      </c>
      <c r="C1905" s="37" t="s">
        <v>289</v>
      </c>
      <c r="D1905" s="36" t="n">
        <v>2022</v>
      </c>
      <c r="E1905" s="36" t="n">
        <v>11</v>
      </c>
      <c r="F1905" s="36" t="n">
        <v>4</v>
      </c>
      <c r="G1905" s="36" t="n">
        <v>31</v>
      </c>
      <c r="H1905" s="36" t="n">
        <v>78</v>
      </c>
    </row>
    <row r="1906" customFormat="false" ht="15" hidden="false" customHeight="true" outlineLevel="0" collapsed="false">
      <c r="A1906" s="36" t="s">
        <v>287</v>
      </c>
      <c r="B1906" s="37" t="s">
        <v>288</v>
      </c>
      <c r="C1906" s="37" t="s">
        <v>289</v>
      </c>
      <c r="D1906" s="36" t="n">
        <v>2023</v>
      </c>
      <c r="E1906" s="36" t="n">
        <v>12</v>
      </c>
      <c r="F1906" s="36" t="n">
        <v>4</v>
      </c>
      <c r="G1906" s="36" t="n">
        <v>32</v>
      </c>
      <c r="H1906" s="36" t="n">
        <v>80</v>
      </c>
    </row>
    <row r="1907" customFormat="false" ht="15" hidden="false" customHeight="true" outlineLevel="0" collapsed="false">
      <c r="A1907" s="36" t="s">
        <v>287</v>
      </c>
      <c r="B1907" s="37" t="s">
        <v>288</v>
      </c>
      <c r="C1907" s="37" t="s">
        <v>289</v>
      </c>
      <c r="D1907" s="36" t="n">
        <v>2024</v>
      </c>
      <c r="E1907" s="36" t="n">
        <v>11</v>
      </c>
      <c r="F1907" s="36" t="n">
        <v>4</v>
      </c>
      <c r="G1907" s="36" t="n">
        <v>31</v>
      </c>
      <c r="H1907" s="36" t="n">
        <v>81</v>
      </c>
    </row>
    <row r="1908" customFormat="false" ht="15" hidden="false" customHeight="true" outlineLevel="0" collapsed="false">
      <c r="A1908" s="36" t="s">
        <v>287</v>
      </c>
      <c r="B1908" s="37" t="s">
        <v>288</v>
      </c>
      <c r="C1908" s="37" t="s">
        <v>289</v>
      </c>
      <c r="D1908" s="36" t="n">
        <v>2025</v>
      </c>
      <c r="E1908" s="36" t="n">
        <v>11</v>
      </c>
      <c r="F1908" s="36" t="n">
        <v>4</v>
      </c>
      <c r="G1908" s="36" t="n">
        <v>31</v>
      </c>
      <c r="H1908" s="36" t="n">
        <v>80</v>
      </c>
    </row>
    <row r="1909" customFormat="false" ht="15" hidden="false" customHeight="true" outlineLevel="0" collapsed="false">
      <c r="A1909" s="36" t="s">
        <v>290</v>
      </c>
      <c r="B1909" s="37" t="s">
        <v>288</v>
      </c>
      <c r="C1909" s="37" t="s">
        <v>291</v>
      </c>
      <c r="D1909" s="36" t="n">
        <v>2010</v>
      </c>
      <c r="E1909" s="36" t="n">
        <v>2</v>
      </c>
      <c r="F1909" s="36" t="n">
        <v>1</v>
      </c>
      <c r="G1909" s="36" t="n">
        <v>2</v>
      </c>
      <c r="H1909" s="36" t="n">
        <v>12</v>
      </c>
    </row>
    <row r="1910" customFormat="false" ht="15" hidden="false" customHeight="true" outlineLevel="0" collapsed="false">
      <c r="A1910" s="36" t="s">
        <v>290</v>
      </c>
      <c r="B1910" s="37" t="s">
        <v>288</v>
      </c>
      <c r="C1910" s="37" t="s">
        <v>291</v>
      </c>
      <c r="D1910" s="36" t="n">
        <v>2011</v>
      </c>
      <c r="E1910" s="36" t="n">
        <v>2</v>
      </c>
      <c r="F1910" s="36" t="n">
        <v>1</v>
      </c>
      <c r="G1910" s="36" t="n">
        <v>2</v>
      </c>
      <c r="H1910" s="36" t="n">
        <v>12</v>
      </c>
    </row>
    <row r="1911" customFormat="false" ht="15" hidden="false" customHeight="true" outlineLevel="0" collapsed="false">
      <c r="A1911" s="36" t="s">
        <v>290</v>
      </c>
      <c r="B1911" s="37" t="s">
        <v>288</v>
      </c>
      <c r="C1911" s="37" t="s">
        <v>291</v>
      </c>
      <c r="D1911" s="36" t="n">
        <v>2012</v>
      </c>
      <c r="E1911" s="36" t="n">
        <v>2</v>
      </c>
      <c r="F1911" s="36" t="n">
        <v>1</v>
      </c>
      <c r="G1911" s="36" t="n">
        <v>2</v>
      </c>
      <c r="H1911" s="36" t="n">
        <v>12</v>
      </c>
    </row>
    <row r="1912" customFormat="false" ht="15" hidden="false" customHeight="true" outlineLevel="0" collapsed="false">
      <c r="A1912" s="36" t="s">
        <v>290</v>
      </c>
      <c r="B1912" s="37" t="s">
        <v>288</v>
      </c>
      <c r="C1912" s="37" t="s">
        <v>291</v>
      </c>
      <c r="D1912" s="36" t="n">
        <v>2013</v>
      </c>
      <c r="E1912" s="36" t="n">
        <v>2</v>
      </c>
      <c r="F1912" s="36" t="n">
        <v>1</v>
      </c>
      <c r="G1912" s="36" t="n">
        <v>2</v>
      </c>
      <c r="H1912" s="36" t="n">
        <v>12</v>
      </c>
    </row>
    <row r="1913" customFormat="false" ht="15" hidden="false" customHeight="true" outlineLevel="0" collapsed="false">
      <c r="A1913" s="36" t="s">
        <v>290</v>
      </c>
      <c r="B1913" s="37" t="s">
        <v>288</v>
      </c>
      <c r="C1913" s="37" t="s">
        <v>291</v>
      </c>
      <c r="D1913" s="36" t="n">
        <v>2014</v>
      </c>
      <c r="E1913" s="36" t="n">
        <v>2</v>
      </c>
      <c r="F1913" s="36" t="n">
        <v>1</v>
      </c>
      <c r="G1913" s="36" t="n">
        <v>2</v>
      </c>
      <c r="H1913" s="36" t="n">
        <v>12</v>
      </c>
    </row>
    <row r="1914" customFormat="false" ht="15" hidden="false" customHeight="true" outlineLevel="0" collapsed="false">
      <c r="A1914" s="36" t="s">
        <v>290</v>
      </c>
      <c r="B1914" s="37" t="s">
        <v>288</v>
      </c>
      <c r="C1914" s="37" t="s">
        <v>291</v>
      </c>
      <c r="D1914" s="36" t="n">
        <v>2015</v>
      </c>
      <c r="E1914" s="36" t="n">
        <v>2</v>
      </c>
      <c r="F1914" s="36" t="n">
        <v>1</v>
      </c>
      <c r="G1914" s="36" t="n">
        <v>2</v>
      </c>
      <c r="H1914" s="36" t="n">
        <v>15</v>
      </c>
    </row>
    <row r="1915" customFormat="false" ht="15" hidden="false" customHeight="true" outlineLevel="0" collapsed="false">
      <c r="A1915" s="36" t="s">
        <v>290</v>
      </c>
      <c r="B1915" s="37" t="s">
        <v>288</v>
      </c>
      <c r="C1915" s="37" t="s">
        <v>291</v>
      </c>
      <c r="D1915" s="36" t="n">
        <v>2016</v>
      </c>
      <c r="E1915" s="36" t="n">
        <v>2</v>
      </c>
      <c r="F1915" s="36" t="n">
        <v>1</v>
      </c>
      <c r="G1915" s="36" t="n">
        <v>2</v>
      </c>
      <c r="H1915" s="36" t="n">
        <v>15</v>
      </c>
    </row>
    <row r="1916" customFormat="false" ht="15" hidden="false" customHeight="true" outlineLevel="0" collapsed="false">
      <c r="A1916" s="36" t="s">
        <v>290</v>
      </c>
      <c r="B1916" s="37" t="s">
        <v>288</v>
      </c>
      <c r="C1916" s="37" t="s">
        <v>291</v>
      </c>
      <c r="D1916" s="36" t="n">
        <v>2017</v>
      </c>
      <c r="E1916" s="36" t="n">
        <v>2</v>
      </c>
      <c r="F1916" s="36" t="n">
        <v>1</v>
      </c>
      <c r="G1916" s="36" t="n">
        <v>2</v>
      </c>
      <c r="H1916" s="36" t="n">
        <v>15</v>
      </c>
    </row>
    <row r="1917" customFormat="false" ht="15" hidden="false" customHeight="true" outlineLevel="0" collapsed="false">
      <c r="A1917" s="36" t="s">
        <v>290</v>
      </c>
      <c r="B1917" s="37" t="s">
        <v>288</v>
      </c>
      <c r="C1917" s="37" t="s">
        <v>291</v>
      </c>
      <c r="D1917" s="36" t="n">
        <v>2018</v>
      </c>
      <c r="E1917" s="36" t="n">
        <v>2</v>
      </c>
      <c r="F1917" s="36" t="n">
        <v>1</v>
      </c>
      <c r="G1917" s="36" t="n">
        <v>2</v>
      </c>
      <c r="H1917" s="36" t="n">
        <v>15</v>
      </c>
    </row>
    <row r="1918" customFormat="false" ht="15" hidden="false" customHeight="true" outlineLevel="0" collapsed="false">
      <c r="A1918" s="36" t="s">
        <v>290</v>
      </c>
      <c r="B1918" s="37" t="s">
        <v>288</v>
      </c>
      <c r="C1918" s="37" t="s">
        <v>291</v>
      </c>
      <c r="D1918" s="36" t="n">
        <v>2019</v>
      </c>
      <c r="E1918" s="36" t="n">
        <v>2</v>
      </c>
      <c r="F1918" s="36" t="n">
        <v>1</v>
      </c>
      <c r="G1918" s="36" t="n">
        <v>2</v>
      </c>
      <c r="H1918" s="36" t="n">
        <v>16</v>
      </c>
    </row>
    <row r="1919" customFormat="false" ht="15" hidden="false" customHeight="true" outlineLevel="0" collapsed="false">
      <c r="A1919" s="36" t="s">
        <v>290</v>
      </c>
      <c r="B1919" s="37" t="s">
        <v>288</v>
      </c>
      <c r="C1919" s="37" t="s">
        <v>291</v>
      </c>
      <c r="D1919" s="36" t="n">
        <v>2020</v>
      </c>
      <c r="E1919" s="36" t="n">
        <v>2</v>
      </c>
      <c r="F1919" s="36" t="n">
        <v>1</v>
      </c>
      <c r="G1919" s="36" t="n">
        <v>2</v>
      </c>
      <c r="H1919" s="36" t="n">
        <v>16</v>
      </c>
    </row>
    <row r="1920" customFormat="false" ht="15" hidden="false" customHeight="true" outlineLevel="0" collapsed="false">
      <c r="A1920" s="36" t="s">
        <v>290</v>
      </c>
      <c r="B1920" s="37" t="s">
        <v>288</v>
      </c>
      <c r="C1920" s="37" t="s">
        <v>291</v>
      </c>
      <c r="D1920" s="36" t="n">
        <v>2021</v>
      </c>
      <c r="E1920" s="36" t="n">
        <v>2</v>
      </c>
      <c r="F1920" s="36" t="n">
        <v>1</v>
      </c>
      <c r="G1920" s="36" t="n">
        <v>2</v>
      </c>
      <c r="H1920" s="36" t="n">
        <v>16</v>
      </c>
    </row>
    <row r="1921" customFormat="false" ht="15" hidden="false" customHeight="true" outlineLevel="0" collapsed="false">
      <c r="A1921" s="36" t="s">
        <v>290</v>
      </c>
      <c r="B1921" s="37" t="s">
        <v>288</v>
      </c>
      <c r="C1921" s="37" t="s">
        <v>291</v>
      </c>
      <c r="D1921" s="36" t="n">
        <v>2022</v>
      </c>
      <c r="E1921" s="36" t="n">
        <v>2</v>
      </c>
      <c r="F1921" s="36" t="n">
        <v>1</v>
      </c>
      <c r="G1921" s="36" t="n">
        <v>2</v>
      </c>
      <c r="H1921" s="36" t="n">
        <v>16</v>
      </c>
    </row>
    <row r="1922" customFormat="false" ht="15" hidden="false" customHeight="true" outlineLevel="0" collapsed="false">
      <c r="A1922" s="36" t="s">
        <v>290</v>
      </c>
      <c r="B1922" s="37" t="s">
        <v>288</v>
      </c>
      <c r="C1922" s="37" t="s">
        <v>291</v>
      </c>
      <c r="D1922" s="36" t="n">
        <v>2023</v>
      </c>
      <c r="E1922" s="36" t="n">
        <v>2</v>
      </c>
      <c r="F1922" s="36" t="n">
        <v>1</v>
      </c>
      <c r="G1922" s="36" t="n">
        <v>2</v>
      </c>
      <c r="H1922" s="36" t="n">
        <v>17</v>
      </c>
    </row>
    <row r="1923" customFormat="false" ht="15" hidden="false" customHeight="true" outlineLevel="0" collapsed="false">
      <c r="A1923" s="36" t="s">
        <v>290</v>
      </c>
      <c r="B1923" s="37" t="s">
        <v>288</v>
      </c>
      <c r="C1923" s="37" t="s">
        <v>291</v>
      </c>
      <c r="D1923" s="36" t="n">
        <v>2024</v>
      </c>
      <c r="E1923" s="36" t="n">
        <v>2</v>
      </c>
      <c r="F1923" s="36" t="n">
        <v>1</v>
      </c>
      <c r="G1923" s="36" t="n">
        <v>2</v>
      </c>
      <c r="H1923" s="36" t="n">
        <v>17</v>
      </c>
    </row>
    <row r="1924" customFormat="false" ht="15" hidden="false" customHeight="true" outlineLevel="0" collapsed="false">
      <c r="A1924" s="36" t="s">
        <v>290</v>
      </c>
      <c r="B1924" s="37" t="s">
        <v>288</v>
      </c>
      <c r="C1924" s="37" t="s">
        <v>291</v>
      </c>
      <c r="D1924" s="36" t="n">
        <v>2025</v>
      </c>
      <c r="E1924" s="36" t="n">
        <v>2</v>
      </c>
      <c r="F1924" s="36" t="n">
        <v>1</v>
      </c>
      <c r="G1924" s="36" t="n">
        <v>2</v>
      </c>
      <c r="H1924" s="36" t="n">
        <v>17</v>
      </c>
    </row>
    <row r="1925" customFormat="false" ht="15" hidden="false" customHeight="true" outlineLevel="0" collapsed="false">
      <c r="A1925" s="36" t="s">
        <v>292</v>
      </c>
      <c r="B1925" s="37" t="s">
        <v>288</v>
      </c>
      <c r="C1925" s="37" t="s">
        <v>293</v>
      </c>
      <c r="D1925" s="36" t="n">
        <v>2010</v>
      </c>
      <c r="E1925" s="36" t="n">
        <v>2</v>
      </c>
      <c r="F1925" s="36" t="n">
        <v>1</v>
      </c>
      <c r="G1925" s="36" t="n">
        <v>4</v>
      </c>
      <c r="H1925" s="36" t="n">
        <v>10</v>
      </c>
    </row>
    <row r="1926" customFormat="false" ht="15" hidden="false" customHeight="true" outlineLevel="0" collapsed="false">
      <c r="A1926" s="36" t="s">
        <v>292</v>
      </c>
      <c r="B1926" s="37" t="s">
        <v>288</v>
      </c>
      <c r="C1926" s="37" t="s">
        <v>293</v>
      </c>
      <c r="D1926" s="36" t="n">
        <v>2011</v>
      </c>
      <c r="E1926" s="36" t="n">
        <v>2</v>
      </c>
      <c r="F1926" s="36" t="n">
        <v>1</v>
      </c>
      <c r="G1926" s="36" t="n">
        <v>4</v>
      </c>
      <c r="H1926" s="36" t="n">
        <v>10</v>
      </c>
    </row>
    <row r="1927" customFormat="false" ht="15" hidden="false" customHeight="true" outlineLevel="0" collapsed="false">
      <c r="A1927" s="36" t="s">
        <v>292</v>
      </c>
      <c r="B1927" s="37" t="s">
        <v>288</v>
      </c>
      <c r="C1927" s="37" t="s">
        <v>293</v>
      </c>
      <c r="D1927" s="36" t="n">
        <v>2012</v>
      </c>
      <c r="E1927" s="36" t="n">
        <v>2</v>
      </c>
      <c r="F1927" s="36" t="n">
        <v>1</v>
      </c>
      <c r="G1927" s="36" t="n">
        <v>4</v>
      </c>
      <c r="H1927" s="36" t="n">
        <v>10</v>
      </c>
    </row>
    <row r="1928" customFormat="false" ht="15" hidden="false" customHeight="true" outlineLevel="0" collapsed="false">
      <c r="A1928" s="36" t="s">
        <v>292</v>
      </c>
      <c r="B1928" s="37" t="s">
        <v>288</v>
      </c>
      <c r="C1928" s="37" t="s">
        <v>293</v>
      </c>
      <c r="D1928" s="36" t="n">
        <v>2013</v>
      </c>
      <c r="E1928" s="36" t="n">
        <v>2</v>
      </c>
      <c r="F1928" s="36" t="n">
        <v>1</v>
      </c>
      <c r="G1928" s="36" t="n">
        <v>4</v>
      </c>
      <c r="H1928" s="36" t="n">
        <v>9</v>
      </c>
    </row>
    <row r="1929" customFormat="false" ht="15" hidden="false" customHeight="true" outlineLevel="0" collapsed="false">
      <c r="A1929" s="36" t="s">
        <v>292</v>
      </c>
      <c r="B1929" s="37" t="s">
        <v>288</v>
      </c>
      <c r="C1929" s="37" t="s">
        <v>293</v>
      </c>
      <c r="D1929" s="36" t="n">
        <v>2014</v>
      </c>
      <c r="E1929" s="36" t="n">
        <v>2</v>
      </c>
      <c r="F1929" s="36" t="n">
        <v>1</v>
      </c>
      <c r="G1929" s="36" t="n">
        <v>4</v>
      </c>
      <c r="H1929" s="36" t="n">
        <v>9</v>
      </c>
    </row>
    <row r="1930" customFormat="false" ht="15" hidden="false" customHeight="true" outlineLevel="0" collapsed="false">
      <c r="A1930" s="36" t="s">
        <v>292</v>
      </c>
      <c r="B1930" s="37" t="s">
        <v>288</v>
      </c>
      <c r="C1930" s="37" t="s">
        <v>293</v>
      </c>
      <c r="D1930" s="36" t="n">
        <v>2015</v>
      </c>
      <c r="E1930" s="36" t="n">
        <v>2</v>
      </c>
      <c r="F1930" s="36" t="n">
        <v>1</v>
      </c>
      <c r="G1930" s="36" t="n">
        <v>4</v>
      </c>
      <c r="H1930" s="36" t="n">
        <v>9</v>
      </c>
    </row>
    <row r="1931" customFormat="false" ht="15" hidden="false" customHeight="true" outlineLevel="0" collapsed="false">
      <c r="A1931" s="36" t="s">
        <v>292</v>
      </c>
      <c r="B1931" s="37" t="s">
        <v>288</v>
      </c>
      <c r="C1931" s="37" t="s">
        <v>293</v>
      </c>
      <c r="D1931" s="36" t="n">
        <v>2016</v>
      </c>
      <c r="E1931" s="36" t="n">
        <v>2</v>
      </c>
      <c r="F1931" s="36" t="n">
        <v>1</v>
      </c>
      <c r="G1931" s="36" t="n">
        <v>4</v>
      </c>
      <c r="H1931" s="36" t="n">
        <v>9</v>
      </c>
    </row>
    <row r="1932" customFormat="false" ht="15" hidden="false" customHeight="true" outlineLevel="0" collapsed="false">
      <c r="A1932" s="36" t="s">
        <v>292</v>
      </c>
      <c r="B1932" s="37" t="s">
        <v>288</v>
      </c>
      <c r="C1932" s="37" t="s">
        <v>293</v>
      </c>
      <c r="D1932" s="36" t="n">
        <v>2017</v>
      </c>
      <c r="E1932" s="36" t="n">
        <v>1</v>
      </c>
      <c r="F1932" s="36" t="n">
        <v>1</v>
      </c>
      <c r="G1932" s="36" t="n">
        <v>3</v>
      </c>
      <c r="H1932" s="36" t="n">
        <v>8</v>
      </c>
    </row>
    <row r="1933" customFormat="false" ht="15" hidden="false" customHeight="true" outlineLevel="0" collapsed="false">
      <c r="A1933" s="36" t="s">
        <v>292</v>
      </c>
      <c r="B1933" s="37" t="s">
        <v>288</v>
      </c>
      <c r="C1933" s="37" t="s">
        <v>293</v>
      </c>
      <c r="D1933" s="36" t="n">
        <v>2018</v>
      </c>
      <c r="E1933" s="36" t="n">
        <v>1</v>
      </c>
      <c r="F1933" s="36" t="n">
        <v>1</v>
      </c>
      <c r="G1933" s="36" t="n">
        <v>2</v>
      </c>
      <c r="H1933" s="36" t="n">
        <v>7</v>
      </c>
    </row>
    <row r="1934" customFormat="false" ht="15" hidden="false" customHeight="true" outlineLevel="0" collapsed="false">
      <c r="A1934" s="36" t="s">
        <v>292</v>
      </c>
      <c r="B1934" s="37" t="s">
        <v>288</v>
      </c>
      <c r="C1934" s="37" t="s">
        <v>293</v>
      </c>
      <c r="D1934" s="36" t="n">
        <v>2019</v>
      </c>
      <c r="E1934" s="36" t="n">
        <v>1</v>
      </c>
      <c r="F1934" s="36" t="n">
        <v>1</v>
      </c>
      <c r="G1934" s="36" t="n">
        <v>3</v>
      </c>
      <c r="H1934" s="36" t="n">
        <v>8</v>
      </c>
    </row>
    <row r="1935" customFormat="false" ht="15" hidden="false" customHeight="true" outlineLevel="0" collapsed="false">
      <c r="A1935" s="36" t="s">
        <v>292</v>
      </c>
      <c r="B1935" s="37" t="s">
        <v>288</v>
      </c>
      <c r="C1935" s="37" t="s">
        <v>293</v>
      </c>
      <c r="D1935" s="36" t="n">
        <v>2020</v>
      </c>
      <c r="E1935" s="36" t="n">
        <v>1</v>
      </c>
      <c r="F1935" s="36" t="n">
        <v>1</v>
      </c>
      <c r="G1935" s="36" t="n">
        <v>3</v>
      </c>
      <c r="H1935" s="36" t="n">
        <v>7</v>
      </c>
    </row>
    <row r="1936" customFormat="false" ht="15" hidden="false" customHeight="true" outlineLevel="0" collapsed="false">
      <c r="A1936" s="36" t="s">
        <v>292</v>
      </c>
      <c r="B1936" s="37" t="s">
        <v>288</v>
      </c>
      <c r="C1936" s="37" t="s">
        <v>293</v>
      </c>
      <c r="D1936" s="36" t="n">
        <v>2021</v>
      </c>
      <c r="E1936" s="36" t="n">
        <v>1</v>
      </c>
      <c r="F1936" s="36" t="n">
        <v>1</v>
      </c>
      <c r="G1936" s="36" t="n">
        <v>3</v>
      </c>
      <c r="H1936" s="36" t="n">
        <v>7</v>
      </c>
    </row>
    <row r="1937" customFormat="false" ht="15" hidden="false" customHeight="true" outlineLevel="0" collapsed="false">
      <c r="A1937" s="36" t="s">
        <v>292</v>
      </c>
      <c r="B1937" s="37" t="s">
        <v>288</v>
      </c>
      <c r="C1937" s="37" t="s">
        <v>293</v>
      </c>
      <c r="D1937" s="36" t="n">
        <v>2022</v>
      </c>
      <c r="E1937" s="36" t="n">
        <v>1</v>
      </c>
      <c r="F1937" s="36" t="n">
        <v>1</v>
      </c>
      <c r="G1937" s="36" t="n">
        <v>3</v>
      </c>
      <c r="H1937" s="36" t="n">
        <v>7</v>
      </c>
    </row>
    <row r="1938" customFormat="false" ht="15" hidden="false" customHeight="true" outlineLevel="0" collapsed="false">
      <c r="A1938" s="36" t="s">
        <v>292</v>
      </c>
      <c r="B1938" s="37" t="s">
        <v>288</v>
      </c>
      <c r="C1938" s="37" t="s">
        <v>293</v>
      </c>
      <c r="D1938" s="36" t="n">
        <v>2023</v>
      </c>
      <c r="E1938" s="36" t="n">
        <v>1</v>
      </c>
      <c r="F1938" s="36" t="n">
        <v>1</v>
      </c>
      <c r="G1938" s="36" t="n">
        <v>3</v>
      </c>
      <c r="H1938" s="36" t="n">
        <v>7</v>
      </c>
    </row>
    <row r="1939" customFormat="false" ht="15" hidden="false" customHeight="true" outlineLevel="0" collapsed="false">
      <c r="A1939" s="36" t="s">
        <v>292</v>
      </c>
      <c r="B1939" s="37" t="s">
        <v>288</v>
      </c>
      <c r="C1939" s="37" t="s">
        <v>293</v>
      </c>
      <c r="D1939" s="36" t="n">
        <v>2024</v>
      </c>
      <c r="E1939" s="36" t="n">
        <v>1</v>
      </c>
      <c r="F1939" s="36" t="n">
        <v>1</v>
      </c>
      <c r="G1939" s="36" t="n">
        <v>3</v>
      </c>
      <c r="H1939" s="36" t="n">
        <v>7</v>
      </c>
    </row>
    <row r="1940" customFormat="false" ht="15" hidden="false" customHeight="true" outlineLevel="0" collapsed="false">
      <c r="A1940" s="36" t="s">
        <v>292</v>
      </c>
      <c r="B1940" s="37" t="s">
        <v>288</v>
      </c>
      <c r="C1940" s="37" t="s">
        <v>293</v>
      </c>
      <c r="D1940" s="36" t="n">
        <v>2025</v>
      </c>
      <c r="E1940" s="36" t="n">
        <v>1</v>
      </c>
      <c r="F1940" s="36" t="n">
        <v>1</v>
      </c>
      <c r="G1940" s="36" t="n">
        <v>3</v>
      </c>
      <c r="H1940" s="36" t="n">
        <v>7</v>
      </c>
    </row>
    <row r="1941" customFormat="false" ht="15" hidden="false" customHeight="true" outlineLevel="0" collapsed="false">
      <c r="A1941" s="36" t="s">
        <v>294</v>
      </c>
      <c r="B1941" s="37" t="s">
        <v>288</v>
      </c>
      <c r="C1941" s="37" t="s">
        <v>295</v>
      </c>
      <c r="D1941" s="36" t="n">
        <v>2010</v>
      </c>
      <c r="E1941" s="36" t="n">
        <v>0</v>
      </c>
      <c r="F1941" s="36" t="n">
        <v>0</v>
      </c>
      <c r="G1941" s="36" t="n">
        <v>5</v>
      </c>
      <c r="H1941" s="36" t="n">
        <v>14</v>
      </c>
    </row>
    <row r="1942" customFormat="false" ht="15" hidden="false" customHeight="true" outlineLevel="0" collapsed="false">
      <c r="A1942" s="36" t="s">
        <v>294</v>
      </c>
      <c r="B1942" s="37" t="s">
        <v>288</v>
      </c>
      <c r="C1942" s="37" t="s">
        <v>295</v>
      </c>
      <c r="D1942" s="36" t="n">
        <v>2011</v>
      </c>
      <c r="E1942" s="36" t="n">
        <v>0</v>
      </c>
      <c r="F1942" s="36" t="n">
        <v>0</v>
      </c>
      <c r="G1942" s="36" t="n">
        <v>5</v>
      </c>
      <c r="H1942" s="36" t="n">
        <v>15</v>
      </c>
    </row>
    <row r="1943" customFormat="false" ht="15" hidden="false" customHeight="true" outlineLevel="0" collapsed="false">
      <c r="A1943" s="36" t="s">
        <v>294</v>
      </c>
      <c r="B1943" s="37" t="s">
        <v>288</v>
      </c>
      <c r="C1943" s="37" t="s">
        <v>295</v>
      </c>
      <c r="D1943" s="36" t="n">
        <v>2012</v>
      </c>
      <c r="E1943" s="36" t="n">
        <v>0</v>
      </c>
      <c r="F1943" s="36" t="n">
        <v>0</v>
      </c>
      <c r="G1943" s="36" t="n">
        <v>6</v>
      </c>
      <c r="H1943" s="36" t="n">
        <v>17</v>
      </c>
    </row>
    <row r="1944" customFormat="false" ht="15" hidden="false" customHeight="true" outlineLevel="0" collapsed="false">
      <c r="A1944" s="36" t="s">
        <v>294</v>
      </c>
      <c r="B1944" s="37" t="s">
        <v>288</v>
      </c>
      <c r="C1944" s="37" t="s">
        <v>295</v>
      </c>
      <c r="D1944" s="36" t="n">
        <v>2013</v>
      </c>
      <c r="E1944" s="36" t="n">
        <v>0</v>
      </c>
      <c r="F1944" s="36" t="n">
        <v>0</v>
      </c>
      <c r="G1944" s="36" t="n">
        <v>7</v>
      </c>
      <c r="H1944" s="36" t="n">
        <v>20</v>
      </c>
    </row>
    <row r="1945" customFormat="false" ht="15" hidden="false" customHeight="true" outlineLevel="0" collapsed="false">
      <c r="A1945" s="36" t="s">
        <v>294</v>
      </c>
      <c r="B1945" s="37" t="s">
        <v>288</v>
      </c>
      <c r="C1945" s="37" t="s">
        <v>295</v>
      </c>
      <c r="D1945" s="36" t="n">
        <v>2014</v>
      </c>
      <c r="E1945" s="36" t="n">
        <v>0</v>
      </c>
      <c r="F1945" s="36" t="n">
        <v>0</v>
      </c>
      <c r="G1945" s="36" t="n">
        <v>7</v>
      </c>
      <c r="H1945" s="36" t="n">
        <v>23</v>
      </c>
    </row>
    <row r="1946" customFormat="false" ht="15" hidden="false" customHeight="true" outlineLevel="0" collapsed="false">
      <c r="A1946" s="36" t="s">
        <v>294</v>
      </c>
      <c r="B1946" s="37" t="s">
        <v>288</v>
      </c>
      <c r="C1946" s="37" t="s">
        <v>295</v>
      </c>
      <c r="D1946" s="36" t="n">
        <v>2015</v>
      </c>
      <c r="E1946" s="36" t="n">
        <v>3</v>
      </c>
      <c r="F1946" s="36" t="n">
        <v>1</v>
      </c>
      <c r="G1946" s="36" t="n">
        <v>10</v>
      </c>
      <c r="H1946" s="36" t="n">
        <v>26</v>
      </c>
    </row>
    <row r="1947" customFormat="false" ht="15" hidden="false" customHeight="true" outlineLevel="0" collapsed="false">
      <c r="A1947" s="36" t="s">
        <v>294</v>
      </c>
      <c r="B1947" s="37" t="s">
        <v>288</v>
      </c>
      <c r="C1947" s="37" t="s">
        <v>295</v>
      </c>
      <c r="D1947" s="36" t="n">
        <v>2016</v>
      </c>
      <c r="E1947" s="36" t="n">
        <v>3</v>
      </c>
      <c r="F1947" s="36" t="n">
        <v>1</v>
      </c>
      <c r="G1947" s="36" t="n">
        <v>10</v>
      </c>
      <c r="H1947" s="36" t="n">
        <v>26</v>
      </c>
    </row>
    <row r="1948" customFormat="false" ht="15" hidden="false" customHeight="true" outlineLevel="0" collapsed="false">
      <c r="A1948" s="36" t="s">
        <v>294</v>
      </c>
      <c r="B1948" s="37" t="s">
        <v>288</v>
      </c>
      <c r="C1948" s="37" t="s">
        <v>295</v>
      </c>
      <c r="D1948" s="36" t="n">
        <v>2017</v>
      </c>
      <c r="E1948" s="36" t="n">
        <v>3</v>
      </c>
      <c r="F1948" s="36" t="n">
        <v>1</v>
      </c>
      <c r="G1948" s="36" t="n">
        <v>11</v>
      </c>
      <c r="H1948" s="36" t="n">
        <v>28</v>
      </c>
    </row>
    <row r="1949" customFormat="false" ht="15" hidden="false" customHeight="true" outlineLevel="0" collapsed="false">
      <c r="A1949" s="36" t="s">
        <v>294</v>
      </c>
      <c r="B1949" s="37" t="s">
        <v>288</v>
      </c>
      <c r="C1949" s="37" t="s">
        <v>295</v>
      </c>
      <c r="D1949" s="36" t="n">
        <v>2018</v>
      </c>
      <c r="E1949" s="36" t="n">
        <v>3</v>
      </c>
      <c r="F1949" s="36" t="n">
        <v>1</v>
      </c>
      <c r="G1949" s="36" t="n">
        <v>10</v>
      </c>
      <c r="H1949" s="36" t="n">
        <v>26</v>
      </c>
    </row>
    <row r="1950" customFormat="false" ht="15" hidden="false" customHeight="true" outlineLevel="0" collapsed="false">
      <c r="A1950" s="36" t="s">
        <v>294</v>
      </c>
      <c r="B1950" s="37" t="s">
        <v>288</v>
      </c>
      <c r="C1950" s="37" t="s">
        <v>295</v>
      </c>
      <c r="D1950" s="36" t="n">
        <v>2019</v>
      </c>
      <c r="E1950" s="36" t="n">
        <v>3</v>
      </c>
      <c r="F1950" s="36" t="n">
        <v>1</v>
      </c>
      <c r="G1950" s="36" t="n">
        <v>10</v>
      </c>
      <c r="H1950" s="36" t="n">
        <v>26</v>
      </c>
    </row>
    <row r="1951" customFormat="false" ht="15" hidden="false" customHeight="true" outlineLevel="0" collapsed="false">
      <c r="A1951" s="36" t="s">
        <v>294</v>
      </c>
      <c r="B1951" s="37" t="s">
        <v>288</v>
      </c>
      <c r="C1951" s="37" t="s">
        <v>295</v>
      </c>
      <c r="D1951" s="36" t="n">
        <v>2020</v>
      </c>
      <c r="E1951" s="36" t="n">
        <v>3</v>
      </c>
      <c r="F1951" s="36" t="n">
        <v>1</v>
      </c>
      <c r="G1951" s="36" t="n">
        <v>9</v>
      </c>
      <c r="H1951" s="36" t="n">
        <v>24</v>
      </c>
    </row>
    <row r="1952" customFormat="false" ht="15" hidden="false" customHeight="true" outlineLevel="0" collapsed="false">
      <c r="A1952" s="36" t="s">
        <v>294</v>
      </c>
      <c r="B1952" s="37" t="s">
        <v>288</v>
      </c>
      <c r="C1952" s="37" t="s">
        <v>295</v>
      </c>
      <c r="D1952" s="36" t="n">
        <v>2021</v>
      </c>
      <c r="E1952" s="36" t="n">
        <v>4</v>
      </c>
      <c r="F1952" s="36" t="n">
        <v>1</v>
      </c>
      <c r="G1952" s="36" t="n">
        <v>10</v>
      </c>
      <c r="H1952" s="36" t="n">
        <v>25</v>
      </c>
    </row>
    <row r="1953" customFormat="false" ht="15" hidden="false" customHeight="true" outlineLevel="0" collapsed="false">
      <c r="A1953" s="36" t="s">
        <v>294</v>
      </c>
      <c r="B1953" s="37" t="s">
        <v>288</v>
      </c>
      <c r="C1953" s="37" t="s">
        <v>295</v>
      </c>
      <c r="D1953" s="36" t="n">
        <v>2022</v>
      </c>
      <c r="E1953" s="36" t="n">
        <v>4</v>
      </c>
      <c r="F1953" s="36" t="n">
        <v>1</v>
      </c>
      <c r="G1953" s="36" t="n">
        <v>10</v>
      </c>
      <c r="H1953" s="36" t="n">
        <v>25</v>
      </c>
    </row>
    <row r="1954" customFormat="false" ht="15" hidden="false" customHeight="true" outlineLevel="0" collapsed="false">
      <c r="A1954" s="36" t="s">
        <v>294</v>
      </c>
      <c r="B1954" s="37" t="s">
        <v>288</v>
      </c>
      <c r="C1954" s="37" t="s">
        <v>295</v>
      </c>
      <c r="D1954" s="36" t="n">
        <v>2023</v>
      </c>
      <c r="E1954" s="36" t="n">
        <v>4</v>
      </c>
      <c r="F1954" s="36" t="n">
        <v>1</v>
      </c>
      <c r="G1954" s="36" t="n">
        <v>10</v>
      </c>
      <c r="H1954" s="36" t="n">
        <v>26</v>
      </c>
    </row>
    <row r="1955" customFormat="false" ht="15" hidden="false" customHeight="true" outlineLevel="0" collapsed="false">
      <c r="A1955" s="36" t="s">
        <v>294</v>
      </c>
      <c r="B1955" s="37" t="s">
        <v>288</v>
      </c>
      <c r="C1955" s="37" t="s">
        <v>295</v>
      </c>
      <c r="D1955" s="36" t="n">
        <v>2024</v>
      </c>
      <c r="E1955" s="36" t="n">
        <v>4</v>
      </c>
      <c r="F1955" s="36" t="n">
        <v>1</v>
      </c>
      <c r="G1955" s="36" t="n">
        <v>12</v>
      </c>
      <c r="H1955" s="36" t="n">
        <v>29</v>
      </c>
    </row>
    <row r="1956" customFormat="false" ht="15" hidden="false" customHeight="true" outlineLevel="0" collapsed="false">
      <c r="A1956" s="36" t="s">
        <v>294</v>
      </c>
      <c r="B1956" s="37" t="s">
        <v>288</v>
      </c>
      <c r="C1956" s="37" t="s">
        <v>295</v>
      </c>
      <c r="D1956" s="36" t="n">
        <v>2025</v>
      </c>
      <c r="E1956" s="36" t="n">
        <v>4</v>
      </c>
      <c r="F1956" s="36" t="n">
        <v>1</v>
      </c>
      <c r="G1956" s="36" t="n">
        <v>12</v>
      </c>
      <c r="H1956" s="36" t="n">
        <v>31</v>
      </c>
    </row>
    <row r="1957" customFormat="false" ht="15" hidden="false" customHeight="true" outlineLevel="0" collapsed="false">
      <c r="A1957" s="36" t="s">
        <v>296</v>
      </c>
      <c r="B1957" s="37" t="s">
        <v>288</v>
      </c>
      <c r="C1957" s="37" t="s">
        <v>297</v>
      </c>
      <c r="D1957" s="36" t="n">
        <v>2010</v>
      </c>
      <c r="E1957" s="36" t="n">
        <v>2</v>
      </c>
      <c r="F1957" s="36" t="n">
        <v>2</v>
      </c>
      <c r="G1957" s="36" t="n">
        <v>2</v>
      </c>
      <c r="H1957" s="36" t="n">
        <v>4</v>
      </c>
    </row>
    <row r="1958" customFormat="false" ht="15" hidden="false" customHeight="true" outlineLevel="0" collapsed="false">
      <c r="A1958" s="36" t="s">
        <v>296</v>
      </c>
      <c r="B1958" s="37" t="s">
        <v>288</v>
      </c>
      <c r="C1958" s="37" t="s">
        <v>297</v>
      </c>
      <c r="D1958" s="36" t="n">
        <v>2011</v>
      </c>
      <c r="E1958" s="36" t="n">
        <v>2</v>
      </c>
      <c r="F1958" s="36" t="n">
        <v>2</v>
      </c>
      <c r="G1958" s="36" t="n">
        <v>2</v>
      </c>
      <c r="H1958" s="36" t="n">
        <v>4</v>
      </c>
    </row>
    <row r="1959" customFormat="false" ht="15" hidden="false" customHeight="true" outlineLevel="0" collapsed="false">
      <c r="A1959" s="36" t="s">
        <v>296</v>
      </c>
      <c r="B1959" s="37" t="s">
        <v>288</v>
      </c>
      <c r="C1959" s="37" t="s">
        <v>297</v>
      </c>
      <c r="D1959" s="36" t="n">
        <v>2012</v>
      </c>
      <c r="E1959" s="36" t="n">
        <v>2</v>
      </c>
      <c r="F1959" s="36" t="n">
        <v>2</v>
      </c>
      <c r="G1959" s="36" t="n">
        <v>2</v>
      </c>
      <c r="H1959" s="36" t="n">
        <v>5</v>
      </c>
    </row>
    <row r="1960" customFormat="false" ht="15" hidden="false" customHeight="true" outlineLevel="0" collapsed="false">
      <c r="A1960" s="36" t="s">
        <v>296</v>
      </c>
      <c r="B1960" s="37" t="s">
        <v>288</v>
      </c>
      <c r="C1960" s="37" t="s">
        <v>297</v>
      </c>
      <c r="D1960" s="36" t="n">
        <v>2013</v>
      </c>
      <c r="E1960" s="36" t="n">
        <v>2</v>
      </c>
      <c r="F1960" s="36" t="n">
        <v>2</v>
      </c>
      <c r="G1960" s="36" t="n">
        <v>2</v>
      </c>
      <c r="H1960" s="36" t="n">
        <v>6</v>
      </c>
    </row>
    <row r="1961" customFormat="false" ht="15" hidden="false" customHeight="true" outlineLevel="0" collapsed="false">
      <c r="A1961" s="36" t="s">
        <v>296</v>
      </c>
      <c r="B1961" s="37" t="s">
        <v>288</v>
      </c>
      <c r="C1961" s="37" t="s">
        <v>297</v>
      </c>
      <c r="D1961" s="36" t="n">
        <v>2014</v>
      </c>
      <c r="E1961" s="36" t="n">
        <v>2</v>
      </c>
      <c r="F1961" s="36" t="n">
        <v>2</v>
      </c>
      <c r="G1961" s="36" t="n">
        <v>2</v>
      </c>
      <c r="H1961" s="36" t="n">
        <v>5</v>
      </c>
    </row>
    <row r="1962" customFormat="false" ht="15" hidden="false" customHeight="true" outlineLevel="0" collapsed="false">
      <c r="A1962" s="36" t="s">
        <v>296</v>
      </c>
      <c r="B1962" s="37" t="s">
        <v>288</v>
      </c>
      <c r="C1962" s="37" t="s">
        <v>297</v>
      </c>
      <c r="D1962" s="36" t="n">
        <v>2015</v>
      </c>
      <c r="E1962" s="36" t="n">
        <v>2</v>
      </c>
      <c r="F1962" s="36" t="n">
        <v>2</v>
      </c>
      <c r="G1962" s="36" t="n">
        <v>2</v>
      </c>
      <c r="H1962" s="36" t="n">
        <v>4</v>
      </c>
    </row>
    <row r="1963" customFormat="false" ht="15" hidden="false" customHeight="true" outlineLevel="0" collapsed="false">
      <c r="A1963" s="36" t="s">
        <v>296</v>
      </c>
      <c r="B1963" s="37" t="s">
        <v>288</v>
      </c>
      <c r="C1963" s="37" t="s">
        <v>297</v>
      </c>
      <c r="D1963" s="36" t="n">
        <v>2016</v>
      </c>
      <c r="E1963" s="36" t="n">
        <v>2</v>
      </c>
      <c r="F1963" s="36" t="n">
        <v>2</v>
      </c>
      <c r="G1963" s="36" t="n">
        <v>2</v>
      </c>
      <c r="H1963" s="36" t="n">
        <v>4</v>
      </c>
    </row>
    <row r="1964" customFormat="false" ht="15" hidden="false" customHeight="true" outlineLevel="0" collapsed="false">
      <c r="A1964" s="36" t="s">
        <v>296</v>
      </c>
      <c r="B1964" s="37" t="s">
        <v>288</v>
      </c>
      <c r="C1964" s="37" t="s">
        <v>297</v>
      </c>
      <c r="D1964" s="36" t="n">
        <v>2017</v>
      </c>
      <c r="E1964" s="36" t="n">
        <v>2</v>
      </c>
      <c r="F1964" s="36" t="n">
        <v>2</v>
      </c>
      <c r="G1964" s="36" t="n">
        <v>2</v>
      </c>
      <c r="H1964" s="36" t="n">
        <v>4</v>
      </c>
    </row>
    <row r="1965" customFormat="false" ht="15" hidden="false" customHeight="true" outlineLevel="0" collapsed="false">
      <c r="A1965" s="36" t="s">
        <v>296</v>
      </c>
      <c r="B1965" s="37" t="s">
        <v>288</v>
      </c>
      <c r="C1965" s="37" t="s">
        <v>297</v>
      </c>
      <c r="D1965" s="36" t="n">
        <v>2018</v>
      </c>
      <c r="E1965" s="36" t="n">
        <v>2</v>
      </c>
      <c r="F1965" s="36" t="n">
        <v>2</v>
      </c>
      <c r="G1965" s="36" t="n">
        <v>2</v>
      </c>
      <c r="H1965" s="36" t="n">
        <v>4</v>
      </c>
    </row>
    <row r="1966" customFormat="false" ht="15" hidden="false" customHeight="true" outlineLevel="0" collapsed="false">
      <c r="A1966" s="36" t="s">
        <v>296</v>
      </c>
      <c r="B1966" s="37" t="s">
        <v>288</v>
      </c>
      <c r="C1966" s="37" t="s">
        <v>297</v>
      </c>
      <c r="D1966" s="36" t="n">
        <v>2019</v>
      </c>
      <c r="E1966" s="36" t="n">
        <v>2</v>
      </c>
      <c r="F1966" s="36" t="n">
        <v>2</v>
      </c>
      <c r="G1966" s="36" t="n">
        <v>2</v>
      </c>
      <c r="H1966" s="36" t="n">
        <v>4</v>
      </c>
    </row>
    <row r="1967" customFormat="false" ht="15" hidden="false" customHeight="true" outlineLevel="0" collapsed="false">
      <c r="A1967" s="36" t="s">
        <v>296</v>
      </c>
      <c r="B1967" s="37" t="s">
        <v>288</v>
      </c>
      <c r="C1967" s="37" t="s">
        <v>297</v>
      </c>
      <c r="D1967" s="36" t="n">
        <v>2020</v>
      </c>
      <c r="E1967" s="36" t="n">
        <v>2</v>
      </c>
      <c r="F1967" s="36" t="n">
        <v>2</v>
      </c>
      <c r="G1967" s="36" t="n">
        <v>2</v>
      </c>
      <c r="H1967" s="36" t="n">
        <v>4</v>
      </c>
    </row>
    <row r="1968" customFormat="false" ht="15" hidden="false" customHeight="true" outlineLevel="0" collapsed="false">
      <c r="A1968" s="36" t="s">
        <v>296</v>
      </c>
      <c r="B1968" s="37" t="s">
        <v>288</v>
      </c>
      <c r="C1968" s="37" t="s">
        <v>297</v>
      </c>
      <c r="D1968" s="36" t="n">
        <v>2021</v>
      </c>
      <c r="E1968" s="36" t="n">
        <v>2</v>
      </c>
      <c r="F1968" s="36" t="n">
        <v>2</v>
      </c>
      <c r="G1968" s="36" t="n">
        <v>2</v>
      </c>
      <c r="H1968" s="36" t="n">
        <v>3</v>
      </c>
    </row>
    <row r="1969" customFormat="false" ht="15" hidden="false" customHeight="true" outlineLevel="0" collapsed="false">
      <c r="A1969" s="36" t="s">
        <v>296</v>
      </c>
      <c r="B1969" s="37" t="s">
        <v>288</v>
      </c>
      <c r="C1969" s="37" t="s">
        <v>297</v>
      </c>
      <c r="D1969" s="36" t="n">
        <v>2022</v>
      </c>
      <c r="E1969" s="36" t="n">
        <v>2</v>
      </c>
      <c r="F1969" s="36" t="n">
        <v>2</v>
      </c>
      <c r="G1969" s="36" t="n">
        <v>2</v>
      </c>
      <c r="H1969" s="36" t="n">
        <v>3</v>
      </c>
    </row>
    <row r="1970" customFormat="false" ht="15" hidden="false" customHeight="true" outlineLevel="0" collapsed="false">
      <c r="A1970" s="36" t="s">
        <v>296</v>
      </c>
      <c r="B1970" s="37" t="s">
        <v>288</v>
      </c>
      <c r="C1970" s="37" t="s">
        <v>297</v>
      </c>
      <c r="D1970" s="36" t="n">
        <v>2023</v>
      </c>
      <c r="E1970" s="36" t="n">
        <v>2</v>
      </c>
      <c r="F1970" s="36" t="n">
        <v>2</v>
      </c>
      <c r="G1970" s="36" t="n">
        <v>3</v>
      </c>
      <c r="H1970" s="36" t="n">
        <v>4</v>
      </c>
    </row>
    <row r="1971" customFormat="false" ht="15" hidden="false" customHeight="true" outlineLevel="0" collapsed="false">
      <c r="A1971" s="36" t="s">
        <v>296</v>
      </c>
      <c r="B1971" s="37" t="s">
        <v>288</v>
      </c>
      <c r="C1971" s="37" t="s">
        <v>297</v>
      </c>
      <c r="D1971" s="36" t="n">
        <v>2024</v>
      </c>
      <c r="E1971" s="36" t="n">
        <v>2</v>
      </c>
      <c r="F1971" s="36" t="n">
        <v>2</v>
      </c>
      <c r="G1971" s="36" t="n">
        <v>3</v>
      </c>
      <c r="H1971" s="36" t="n">
        <v>4</v>
      </c>
    </row>
    <row r="1972" customFormat="false" ht="15" hidden="false" customHeight="true" outlineLevel="0" collapsed="false">
      <c r="A1972" s="36" t="s">
        <v>296</v>
      </c>
      <c r="B1972" s="37" t="s">
        <v>288</v>
      </c>
      <c r="C1972" s="37" t="s">
        <v>297</v>
      </c>
      <c r="D1972" s="36" t="n">
        <v>2025</v>
      </c>
      <c r="E1972" s="36" t="n">
        <v>2</v>
      </c>
      <c r="F1972" s="36" t="n">
        <v>2</v>
      </c>
      <c r="G1972" s="36" t="n">
        <v>3</v>
      </c>
      <c r="H1972" s="36" t="n">
        <v>5</v>
      </c>
    </row>
    <row r="1973" customFormat="false" ht="15" hidden="false" customHeight="true" outlineLevel="0" collapsed="false">
      <c r="A1973" s="36" t="s">
        <v>298</v>
      </c>
      <c r="B1973" s="37" t="s">
        <v>288</v>
      </c>
      <c r="C1973" s="37" t="s">
        <v>299</v>
      </c>
      <c r="D1973" s="36" t="n">
        <v>2010</v>
      </c>
      <c r="E1973" s="36" t="n">
        <v>3</v>
      </c>
      <c r="F1973" s="36" t="n">
        <v>1</v>
      </c>
      <c r="G1973" s="36" t="n">
        <v>3</v>
      </c>
      <c r="H1973" s="36" t="n">
        <v>10</v>
      </c>
    </row>
    <row r="1974" customFormat="false" ht="15" hidden="false" customHeight="true" outlineLevel="0" collapsed="false">
      <c r="A1974" s="36" t="s">
        <v>298</v>
      </c>
      <c r="B1974" s="37" t="s">
        <v>288</v>
      </c>
      <c r="C1974" s="37" t="s">
        <v>299</v>
      </c>
      <c r="D1974" s="36" t="n">
        <v>2011</v>
      </c>
      <c r="E1974" s="36" t="n">
        <v>3</v>
      </c>
      <c r="F1974" s="36" t="n">
        <v>1</v>
      </c>
      <c r="G1974" s="36" t="n">
        <v>3</v>
      </c>
      <c r="H1974" s="36" t="n">
        <v>11</v>
      </c>
    </row>
    <row r="1975" customFormat="false" ht="15" hidden="false" customHeight="true" outlineLevel="0" collapsed="false">
      <c r="A1975" s="36" t="s">
        <v>298</v>
      </c>
      <c r="B1975" s="37" t="s">
        <v>288</v>
      </c>
      <c r="C1975" s="37" t="s">
        <v>299</v>
      </c>
      <c r="D1975" s="36" t="n">
        <v>2012</v>
      </c>
      <c r="E1975" s="36" t="n">
        <v>3</v>
      </c>
      <c r="F1975" s="36" t="n">
        <v>1</v>
      </c>
      <c r="G1975" s="36" t="n">
        <v>3</v>
      </c>
      <c r="H1975" s="36" t="n">
        <v>11</v>
      </c>
    </row>
    <row r="1976" customFormat="false" ht="15" hidden="false" customHeight="true" outlineLevel="0" collapsed="false">
      <c r="A1976" s="36" t="s">
        <v>298</v>
      </c>
      <c r="B1976" s="37" t="s">
        <v>288</v>
      </c>
      <c r="C1976" s="37" t="s">
        <v>299</v>
      </c>
      <c r="D1976" s="36" t="n">
        <v>2013</v>
      </c>
      <c r="E1976" s="36" t="n">
        <v>3</v>
      </c>
      <c r="F1976" s="36" t="n">
        <v>1</v>
      </c>
      <c r="G1976" s="36" t="n">
        <v>3</v>
      </c>
      <c r="H1976" s="36" t="n">
        <v>12</v>
      </c>
    </row>
    <row r="1977" customFormat="false" ht="15" hidden="false" customHeight="true" outlineLevel="0" collapsed="false">
      <c r="A1977" s="36" t="s">
        <v>298</v>
      </c>
      <c r="B1977" s="37" t="s">
        <v>288</v>
      </c>
      <c r="C1977" s="37" t="s">
        <v>299</v>
      </c>
      <c r="D1977" s="36" t="n">
        <v>2014</v>
      </c>
      <c r="E1977" s="36" t="n">
        <v>3</v>
      </c>
      <c r="F1977" s="36" t="n">
        <v>1</v>
      </c>
      <c r="G1977" s="36" t="n">
        <v>4</v>
      </c>
      <c r="H1977" s="36" t="n">
        <v>16</v>
      </c>
    </row>
    <row r="1978" customFormat="false" ht="15" hidden="false" customHeight="true" outlineLevel="0" collapsed="false">
      <c r="A1978" s="36" t="s">
        <v>298</v>
      </c>
      <c r="B1978" s="37" t="s">
        <v>288</v>
      </c>
      <c r="C1978" s="37" t="s">
        <v>299</v>
      </c>
      <c r="D1978" s="36" t="n">
        <v>2015</v>
      </c>
      <c r="E1978" s="36" t="n">
        <v>3</v>
      </c>
      <c r="F1978" s="36" t="n">
        <v>1</v>
      </c>
      <c r="G1978" s="36" t="n">
        <v>4</v>
      </c>
      <c r="H1978" s="36" t="n">
        <v>16</v>
      </c>
    </row>
    <row r="1979" customFormat="false" ht="15" hidden="false" customHeight="true" outlineLevel="0" collapsed="false">
      <c r="A1979" s="36" t="s">
        <v>298</v>
      </c>
      <c r="B1979" s="37" t="s">
        <v>288</v>
      </c>
      <c r="C1979" s="37" t="s">
        <v>299</v>
      </c>
      <c r="D1979" s="36" t="n">
        <v>2016</v>
      </c>
      <c r="E1979" s="36" t="n">
        <v>3</v>
      </c>
      <c r="F1979" s="36" t="n">
        <v>1</v>
      </c>
      <c r="G1979" s="36" t="n">
        <v>3</v>
      </c>
      <c r="H1979" s="36" t="n">
        <v>15</v>
      </c>
    </row>
    <row r="1980" customFormat="false" ht="15" hidden="false" customHeight="true" outlineLevel="0" collapsed="false">
      <c r="A1980" s="36" t="s">
        <v>298</v>
      </c>
      <c r="B1980" s="37" t="s">
        <v>288</v>
      </c>
      <c r="C1980" s="37" t="s">
        <v>299</v>
      </c>
      <c r="D1980" s="36" t="n">
        <v>2017</v>
      </c>
      <c r="E1980" s="36" t="n">
        <v>3</v>
      </c>
      <c r="F1980" s="36" t="n">
        <v>1</v>
      </c>
      <c r="G1980" s="36" t="n">
        <v>3</v>
      </c>
      <c r="H1980" s="36" t="n">
        <v>15</v>
      </c>
    </row>
    <row r="1981" customFormat="false" ht="15" hidden="false" customHeight="true" outlineLevel="0" collapsed="false">
      <c r="A1981" s="36" t="s">
        <v>298</v>
      </c>
      <c r="B1981" s="37" t="s">
        <v>288</v>
      </c>
      <c r="C1981" s="37" t="s">
        <v>299</v>
      </c>
      <c r="D1981" s="36" t="n">
        <v>2018</v>
      </c>
      <c r="E1981" s="36" t="n">
        <v>3</v>
      </c>
      <c r="F1981" s="36" t="n">
        <v>1</v>
      </c>
      <c r="G1981" s="36" t="n">
        <v>3</v>
      </c>
      <c r="H1981" s="36" t="n">
        <v>14</v>
      </c>
    </row>
    <row r="1982" customFormat="false" ht="15" hidden="false" customHeight="true" outlineLevel="0" collapsed="false">
      <c r="A1982" s="36" t="s">
        <v>298</v>
      </c>
      <c r="B1982" s="37" t="s">
        <v>288</v>
      </c>
      <c r="C1982" s="37" t="s">
        <v>299</v>
      </c>
      <c r="D1982" s="36" t="n">
        <v>2019</v>
      </c>
      <c r="E1982" s="36" t="n">
        <v>3</v>
      </c>
      <c r="F1982" s="36" t="n">
        <v>1</v>
      </c>
      <c r="G1982" s="36" t="n">
        <v>3</v>
      </c>
      <c r="H1982" s="36" t="n">
        <v>14</v>
      </c>
    </row>
    <row r="1983" customFormat="false" ht="15" hidden="false" customHeight="true" outlineLevel="0" collapsed="false">
      <c r="A1983" s="36" t="s">
        <v>298</v>
      </c>
      <c r="B1983" s="37" t="s">
        <v>288</v>
      </c>
      <c r="C1983" s="37" t="s">
        <v>299</v>
      </c>
      <c r="D1983" s="36" t="n">
        <v>2020</v>
      </c>
      <c r="E1983" s="36" t="n">
        <v>3</v>
      </c>
      <c r="F1983" s="36" t="n">
        <v>1</v>
      </c>
      <c r="G1983" s="36" t="n">
        <v>3</v>
      </c>
      <c r="H1983" s="36" t="n">
        <v>14</v>
      </c>
    </row>
    <row r="1984" customFormat="false" ht="15" hidden="false" customHeight="true" outlineLevel="0" collapsed="false">
      <c r="A1984" s="36" t="s">
        <v>298</v>
      </c>
      <c r="B1984" s="37" t="s">
        <v>288</v>
      </c>
      <c r="C1984" s="37" t="s">
        <v>299</v>
      </c>
      <c r="D1984" s="36" t="n">
        <v>2021</v>
      </c>
      <c r="E1984" s="36" t="n">
        <v>3</v>
      </c>
      <c r="F1984" s="36" t="n">
        <v>1</v>
      </c>
      <c r="G1984" s="36" t="n">
        <v>3</v>
      </c>
      <c r="H1984" s="36" t="n">
        <v>14</v>
      </c>
    </row>
    <row r="1985" customFormat="false" ht="15" hidden="false" customHeight="true" outlineLevel="0" collapsed="false">
      <c r="A1985" s="36" t="s">
        <v>298</v>
      </c>
      <c r="B1985" s="37" t="s">
        <v>288</v>
      </c>
      <c r="C1985" s="37" t="s">
        <v>299</v>
      </c>
      <c r="D1985" s="36" t="n">
        <v>2022</v>
      </c>
      <c r="E1985" s="36" t="n">
        <v>3</v>
      </c>
      <c r="F1985" s="36" t="n">
        <v>1</v>
      </c>
      <c r="G1985" s="36" t="n">
        <v>3</v>
      </c>
      <c r="H1985" s="36" t="n">
        <v>14</v>
      </c>
    </row>
    <row r="1986" customFormat="false" ht="15" hidden="false" customHeight="true" outlineLevel="0" collapsed="false">
      <c r="A1986" s="36" t="s">
        <v>298</v>
      </c>
      <c r="B1986" s="37" t="s">
        <v>288</v>
      </c>
      <c r="C1986" s="37" t="s">
        <v>299</v>
      </c>
      <c r="D1986" s="36" t="n">
        <v>2023</v>
      </c>
      <c r="E1986" s="36" t="n">
        <v>3</v>
      </c>
      <c r="F1986" s="36" t="n">
        <v>1</v>
      </c>
      <c r="G1986" s="36" t="n">
        <v>3</v>
      </c>
      <c r="H1986" s="36" t="n">
        <v>14</v>
      </c>
    </row>
    <row r="1987" customFormat="false" ht="15" hidden="false" customHeight="true" outlineLevel="0" collapsed="false">
      <c r="A1987" s="36" t="s">
        <v>298</v>
      </c>
      <c r="B1987" s="37" t="s">
        <v>288</v>
      </c>
      <c r="C1987" s="37" t="s">
        <v>299</v>
      </c>
      <c r="D1987" s="36" t="n">
        <v>2024</v>
      </c>
      <c r="E1987" s="36" t="n">
        <v>3</v>
      </c>
      <c r="F1987" s="36" t="n">
        <v>1</v>
      </c>
      <c r="G1987" s="36" t="n">
        <v>3</v>
      </c>
      <c r="H1987" s="36" t="n">
        <v>15</v>
      </c>
    </row>
    <row r="1988" customFormat="false" ht="15" hidden="false" customHeight="true" outlineLevel="0" collapsed="false">
      <c r="A1988" s="36" t="s">
        <v>298</v>
      </c>
      <c r="B1988" s="37" t="s">
        <v>288</v>
      </c>
      <c r="C1988" s="37" t="s">
        <v>299</v>
      </c>
      <c r="D1988" s="36" t="n">
        <v>2025</v>
      </c>
      <c r="E1988" s="36" t="n">
        <v>3</v>
      </c>
      <c r="F1988" s="36" t="n">
        <v>1</v>
      </c>
      <c r="G1988" s="36" t="n">
        <v>3</v>
      </c>
      <c r="H1988" s="36" t="n">
        <v>15</v>
      </c>
    </row>
    <row r="1989" customFormat="false" ht="15" hidden="false" customHeight="true" outlineLevel="0" collapsed="false">
      <c r="A1989" s="36" t="s">
        <v>300</v>
      </c>
      <c r="B1989" s="37" t="s">
        <v>288</v>
      </c>
      <c r="C1989" s="37" t="s">
        <v>301</v>
      </c>
      <c r="D1989" s="36" t="n">
        <v>2010</v>
      </c>
      <c r="E1989" s="36" t="n">
        <v>0</v>
      </c>
      <c r="F1989" s="36" t="n">
        <v>0</v>
      </c>
      <c r="G1989" s="36" t="n">
        <v>2</v>
      </c>
      <c r="H1989" s="36" t="n">
        <v>2</v>
      </c>
    </row>
    <row r="1990" customFormat="false" ht="15" hidden="false" customHeight="true" outlineLevel="0" collapsed="false">
      <c r="A1990" s="36" t="s">
        <v>300</v>
      </c>
      <c r="B1990" s="37" t="s">
        <v>288</v>
      </c>
      <c r="C1990" s="37" t="s">
        <v>301</v>
      </c>
      <c r="D1990" s="36" t="n">
        <v>2011</v>
      </c>
      <c r="E1990" s="36" t="n">
        <v>0</v>
      </c>
      <c r="F1990" s="36" t="n">
        <v>0</v>
      </c>
      <c r="G1990" s="36" t="n">
        <v>2</v>
      </c>
      <c r="H1990" s="36" t="n">
        <v>2</v>
      </c>
    </row>
    <row r="1991" customFormat="false" ht="15" hidden="false" customHeight="true" outlineLevel="0" collapsed="false">
      <c r="A1991" s="36" t="s">
        <v>300</v>
      </c>
      <c r="B1991" s="37" t="s">
        <v>288</v>
      </c>
      <c r="C1991" s="37" t="s">
        <v>301</v>
      </c>
      <c r="D1991" s="36" t="n">
        <v>2012</v>
      </c>
      <c r="E1991" s="36" t="n">
        <v>0</v>
      </c>
      <c r="F1991" s="36" t="n">
        <v>0</v>
      </c>
      <c r="G1991" s="36" t="n">
        <v>2</v>
      </c>
      <c r="H1991" s="36" t="n">
        <v>2</v>
      </c>
    </row>
    <row r="1992" customFormat="false" ht="15" hidden="false" customHeight="true" outlineLevel="0" collapsed="false">
      <c r="A1992" s="36" t="s">
        <v>300</v>
      </c>
      <c r="B1992" s="37" t="s">
        <v>288</v>
      </c>
      <c r="C1992" s="37" t="s">
        <v>301</v>
      </c>
      <c r="D1992" s="36" t="n">
        <v>2013</v>
      </c>
      <c r="E1992" s="36" t="n">
        <v>0</v>
      </c>
      <c r="F1992" s="36" t="n">
        <v>0</v>
      </c>
      <c r="G1992" s="36" t="n">
        <v>2</v>
      </c>
      <c r="H1992" s="36" t="n">
        <v>2</v>
      </c>
    </row>
    <row r="1993" customFormat="false" ht="15" hidden="false" customHeight="true" outlineLevel="0" collapsed="false">
      <c r="A1993" s="36" t="s">
        <v>300</v>
      </c>
      <c r="B1993" s="37" t="s">
        <v>288</v>
      </c>
      <c r="C1993" s="37" t="s">
        <v>301</v>
      </c>
      <c r="D1993" s="36" t="n">
        <v>2014</v>
      </c>
      <c r="E1993" s="36" t="n">
        <v>0</v>
      </c>
      <c r="F1993" s="36" t="n">
        <v>0</v>
      </c>
      <c r="G1993" s="36" t="n">
        <v>2</v>
      </c>
      <c r="H1993" s="36" t="n">
        <v>2</v>
      </c>
    </row>
    <row r="1994" customFormat="false" ht="15" hidden="false" customHeight="true" outlineLevel="0" collapsed="false">
      <c r="A1994" s="36" t="s">
        <v>300</v>
      </c>
      <c r="B1994" s="37" t="s">
        <v>288</v>
      </c>
      <c r="C1994" s="37" t="s">
        <v>301</v>
      </c>
      <c r="D1994" s="36" t="n">
        <v>2015</v>
      </c>
      <c r="E1994" s="36" t="n">
        <v>0</v>
      </c>
      <c r="F1994" s="36" t="n">
        <v>0</v>
      </c>
      <c r="G1994" s="36" t="n">
        <v>2</v>
      </c>
      <c r="H1994" s="36" t="n">
        <v>2</v>
      </c>
    </row>
    <row r="1995" customFormat="false" ht="15" hidden="false" customHeight="true" outlineLevel="0" collapsed="false">
      <c r="A1995" s="36" t="s">
        <v>300</v>
      </c>
      <c r="B1995" s="37" t="s">
        <v>288</v>
      </c>
      <c r="C1995" s="37" t="s">
        <v>301</v>
      </c>
      <c r="D1995" s="36" t="n">
        <v>2016</v>
      </c>
      <c r="E1995" s="36" t="n">
        <v>0</v>
      </c>
      <c r="F1995" s="36" t="n">
        <v>0</v>
      </c>
      <c r="G1995" s="36" t="n">
        <v>2</v>
      </c>
      <c r="H1995" s="36" t="n">
        <v>3</v>
      </c>
    </row>
    <row r="1996" customFormat="false" ht="15" hidden="false" customHeight="true" outlineLevel="0" collapsed="false">
      <c r="A1996" s="36" t="s">
        <v>300</v>
      </c>
      <c r="B1996" s="37" t="s">
        <v>288</v>
      </c>
      <c r="C1996" s="37" t="s">
        <v>301</v>
      </c>
      <c r="D1996" s="36" t="n">
        <v>2017</v>
      </c>
      <c r="E1996" s="36" t="n">
        <v>0</v>
      </c>
      <c r="F1996" s="36" t="n">
        <v>0</v>
      </c>
      <c r="G1996" s="36" t="n">
        <v>2</v>
      </c>
      <c r="H1996" s="36" t="n">
        <v>3</v>
      </c>
    </row>
    <row r="1997" customFormat="false" ht="15" hidden="false" customHeight="true" outlineLevel="0" collapsed="false">
      <c r="A1997" s="36" t="s">
        <v>300</v>
      </c>
      <c r="B1997" s="37" t="s">
        <v>288</v>
      </c>
      <c r="C1997" s="37" t="s">
        <v>301</v>
      </c>
      <c r="D1997" s="36" t="n">
        <v>2018</v>
      </c>
      <c r="E1997" s="36" t="n">
        <v>0</v>
      </c>
      <c r="F1997" s="36" t="n">
        <v>0</v>
      </c>
      <c r="G1997" s="36" t="n">
        <v>2</v>
      </c>
      <c r="H1997" s="36" t="n">
        <v>3</v>
      </c>
    </row>
    <row r="1998" customFormat="false" ht="15" hidden="false" customHeight="true" outlineLevel="0" collapsed="false">
      <c r="A1998" s="36" t="s">
        <v>300</v>
      </c>
      <c r="B1998" s="37" t="s">
        <v>288</v>
      </c>
      <c r="C1998" s="37" t="s">
        <v>301</v>
      </c>
      <c r="D1998" s="36" t="n">
        <v>2019</v>
      </c>
      <c r="E1998" s="36" t="n">
        <v>0</v>
      </c>
      <c r="F1998" s="36" t="n">
        <v>0</v>
      </c>
      <c r="G1998" s="36" t="n">
        <v>1</v>
      </c>
      <c r="H1998" s="36" t="n">
        <v>2</v>
      </c>
    </row>
    <row r="1999" customFormat="false" ht="15" hidden="false" customHeight="true" outlineLevel="0" collapsed="false">
      <c r="A1999" s="36" t="s">
        <v>300</v>
      </c>
      <c r="B1999" s="37" t="s">
        <v>288</v>
      </c>
      <c r="C1999" s="37" t="s">
        <v>301</v>
      </c>
      <c r="D1999" s="36" t="n">
        <v>2020</v>
      </c>
      <c r="E1999" s="36" t="n">
        <v>0</v>
      </c>
      <c r="F1999" s="36" t="n">
        <v>0</v>
      </c>
      <c r="G1999" s="36" t="n">
        <v>1</v>
      </c>
      <c r="H1999" s="36" t="n">
        <v>2</v>
      </c>
    </row>
    <row r="2000" customFormat="false" ht="15" hidden="false" customHeight="true" outlineLevel="0" collapsed="false">
      <c r="A2000" s="36" t="s">
        <v>300</v>
      </c>
      <c r="B2000" s="37" t="s">
        <v>288</v>
      </c>
      <c r="C2000" s="37" t="s">
        <v>301</v>
      </c>
      <c r="D2000" s="36" t="n">
        <v>2021</v>
      </c>
      <c r="E2000" s="36" t="n">
        <v>0</v>
      </c>
      <c r="F2000" s="36" t="n">
        <v>0</v>
      </c>
      <c r="G2000" s="36" t="n">
        <v>1</v>
      </c>
      <c r="H2000" s="36" t="n">
        <v>2</v>
      </c>
    </row>
    <row r="2001" customFormat="false" ht="15" hidden="false" customHeight="true" outlineLevel="0" collapsed="false">
      <c r="A2001" s="36" t="s">
        <v>300</v>
      </c>
      <c r="B2001" s="37" t="s">
        <v>288</v>
      </c>
      <c r="C2001" s="37" t="s">
        <v>301</v>
      </c>
      <c r="D2001" s="36" t="n">
        <v>2022</v>
      </c>
      <c r="E2001" s="36" t="n">
        <v>0</v>
      </c>
      <c r="F2001" s="36" t="n">
        <v>0</v>
      </c>
      <c r="G2001" s="36" t="n">
        <v>1</v>
      </c>
      <c r="H2001" s="36" t="n">
        <v>2</v>
      </c>
    </row>
    <row r="2002" customFormat="false" ht="15" hidden="false" customHeight="true" outlineLevel="0" collapsed="false">
      <c r="A2002" s="36" t="s">
        <v>300</v>
      </c>
      <c r="B2002" s="37" t="s">
        <v>288</v>
      </c>
      <c r="C2002" s="37" t="s">
        <v>301</v>
      </c>
      <c r="D2002" s="36" t="n">
        <v>2023</v>
      </c>
      <c r="E2002" s="36" t="n">
        <v>0</v>
      </c>
      <c r="F2002" s="36" t="n">
        <v>0</v>
      </c>
      <c r="G2002" s="36" t="n">
        <v>1</v>
      </c>
      <c r="H2002" s="36" t="n">
        <v>2</v>
      </c>
    </row>
    <row r="2003" customFormat="false" ht="15" hidden="false" customHeight="true" outlineLevel="0" collapsed="false">
      <c r="A2003" s="36" t="s">
        <v>300</v>
      </c>
      <c r="B2003" s="37" t="s">
        <v>288</v>
      </c>
      <c r="C2003" s="37" t="s">
        <v>301</v>
      </c>
      <c r="D2003" s="36" t="n">
        <v>2024</v>
      </c>
      <c r="E2003" s="36" t="n">
        <v>0</v>
      </c>
      <c r="F2003" s="36" t="n">
        <v>0</v>
      </c>
      <c r="G2003" s="36" t="n">
        <v>1</v>
      </c>
      <c r="H2003" s="36" t="n">
        <v>2</v>
      </c>
    </row>
    <row r="2004" customFormat="false" ht="15" hidden="false" customHeight="true" outlineLevel="0" collapsed="false">
      <c r="A2004" s="36" t="s">
        <v>300</v>
      </c>
      <c r="B2004" s="37" t="s">
        <v>288</v>
      </c>
      <c r="C2004" s="37" t="s">
        <v>301</v>
      </c>
      <c r="D2004" s="36" t="n">
        <v>2025</v>
      </c>
      <c r="E2004" s="36" t="n">
        <v>0</v>
      </c>
      <c r="F2004" s="36" t="n">
        <v>0</v>
      </c>
      <c r="G2004" s="36" t="n">
        <v>1</v>
      </c>
      <c r="H2004" s="36" t="n">
        <v>2</v>
      </c>
    </row>
    <row r="2005" customFormat="false" ht="15" hidden="false" customHeight="true" outlineLevel="0" collapsed="false">
      <c r="A2005" s="36" t="s">
        <v>302</v>
      </c>
      <c r="B2005" s="37" t="s">
        <v>288</v>
      </c>
      <c r="C2005" s="37" t="s">
        <v>303</v>
      </c>
      <c r="D2005" s="36" t="n">
        <v>2010</v>
      </c>
      <c r="E2005" s="36" t="n">
        <v>1</v>
      </c>
      <c r="F2005" s="36" t="n">
        <v>0</v>
      </c>
      <c r="G2005" s="36" t="n">
        <v>5</v>
      </c>
      <c r="H2005" s="36" t="n">
        <v>8</v>
      </c>
    </row>
    <row r="2006" customFormat="false" ht="15" hidden="false" customHeight="true" outlineLevel="0" collapsed="false">
      <c r="A2006" s="36" t="s">
        <v>302</v>
      </c>
      <c r="B2006" s="37" t="s">
        <v>288</v>
      </c>
      <c r="C2006" s="37" t="s">
        <v>303</v>
      </c>
      <c r="D2006" s="36" t="n">
        <v>2011</v>
      </c>
      <c r="E2006" s="36" t="n">
        <v>2</v>
      </c>
      <c r="F2006" s="36" t="n">
        <v>1</v>
      </c>
      <c r="G2006" s="36" t="n">
        <v>6</v>
      </c>
      <c r="H2006" s="36" t="n">
        <v>9</v>
      </c>
    </row>
    <row r="2007" customFormat="false" ht="15" hidden="false" customHeight="true" outlineLevel="0" collapsed="false">
      <c r="A2007" s="36" t="s">
        <v>302</v>
      </c>
      <c r="B2007" s="37" t="s">
        <v>288</v>
      </c>
      <c r="C2007" s="37" t="s">
        <v>303</v>
      </c>
      <c r="D2007" s="36" t="n">
        <v>2012</v>
      </c>
      <c r="E2007" s="36" t="n">
        <v>2</v>
      </c>
      <c r="F2007" s="36" t="n">
        <v>1</v>
      </c>
      <c r="G2007" s="36" t="n">
        <v>4</v>
      </c>
      <c r="H2007" s="36" t="n">
        <v>7</v>
      </c>
    </row>
    <row r="2008" customFormat="false" ht="15" hidden="false" customHeight="true" outlineLevel="0" collapsed="false">
      <c r="A2008" s="36" t="s">
        <v>302</v>
      </c>
      <c r="B2008" s="37" t="s">
        <v>288</v>
      </c>
      <c r="C2008" s="37" t="s">
        <v>303</v>
      </c>
      <c r="D2008" s="36" t="n">
        <v>2013</v>
      </c>
      <c r="E2008" s="36" t="n">
        <v>3</v>
      </c>
      <c r="F2008" s="36" t="n">
        <v>1</v>
      </c>
      <c r="G2008" s="36" t="n">
        <v>5</v>
      </c>
      <c r="H2008" s="36" t="n">
        <v>9</v>
      </c>
    </row>
    <row r="2009" customFormat="false" ht="15" hidden="false" customHeight="true" outlineLevel="0" collapsed="false">
      <c r="A2009" s="36" t="s">
        <v>302</v>
      </c>
      <c r="B2009" s="37" t="s">
        <v>288</v>
      </c>
      <c r="C2009" s="37" t="s">
        <v>303</v>
      </c>
      <c r="D2009" s="36" t="n">
        <v>2014</v>
      </c>
      <c r="E2009" s="36" t="n">
        <v>3</v>
      </c>
      <c r="F2009" s="36" t="n">
        <v>1</v>
      </c>
      <c r="G2009" s="36" t="n">
        <v>5</v>
      </c>
      <c r="H2009" s="36" t="n">
        <v>9</v>
      </c>
    </row>
    <row r="2010" customFormat="false" ht="15" hidden="false" customHeight="true" outlineLevel="0" collapsed="false">
      <c r="A2010" s="36" t="s">
        <v>302</v>
      </c>
      <c r="B2010" s="37" t="s">
        <v>288</v>
      </c>
      <c r="C2010" s="37" t="s">
        <v>303</v>
      </c>
      <c r="D2010" s="36" t="n">
        <v>2015</v>
      </c>
      <c r="E2010" s="36" t="n">
        <v>3</v>
      </c>
      <c r="F2010" s="36" t="n">
        <v>1</v>
      </c>
      <c r="G2010" s="36" t="n">
        <v>5</v>
      </c>
      <c r="H2010" s="36" t="n">
        <v>10</v>
      </c>
    </row>
    <row r="2011" customFormat="false" ht="15" hidden="false" customHeight="true" outlineLevel="0" collapsed="false">
      <c r="A2011" s="36" t="s">
        <v>302</v>
      </c>
      <c r="B2011" s="37" t="s">
        <v>288</v>
      </c>
      <c r="C2011" s="37" t="s">
        <v>303</v>
      </c>
      <c r="D2011" s="36" t="n">
        <v>2016</v>
      </c>
      <c r="E2011" s="36" t="n">
        <v>3</v>
      </c>
      <c r="F2011" s="36" t="n">
        <v>1</v>
      </c>
      <c r="G2011" s="36" t="n">
        <v>5</v>
      </c>
      <c r="H2011" s="36" t="n">
        <v>10</v>
      </c>
    </row>
    <row r="2012" customFormat="false" ht="15" hidden="false" customHeight="true" outlineLevel="0" collapsed="false">
      <c r="A2012" s="36" t="s">
        <v>302</v>
      </c>
      <c r="B2012" s="37" t="s">
        <v>288</v>
      </c>
      <c r="C2012" s="37" t="s">
        <v>303</v>
      </c>
      <c r="D2012" s="36" t="n">
        <v>2017</v>
      </c>
      <c r="E2012" s="36" t="n">
        <v>3</v>
      </c>
      <c r="F2012" s="36" t="n">
        <v>1</v>
      </c>
      <c r="G2012" s="36" t="n">
        <v>5</v>
      </c>
      <c r="H2012" s="36" t="n">
        <v>11</v>
      </c>
    </row>
    <row r="2013" customFormat="false" ht="15" hidden="false" customHeight="true" outlineLevel="0" collapsed="false">
      <c r="A2013" s="36" t="s">
        <v>302</v>
      </c>
      <c r="B2013" s="37" t="s">
        <v>288</v>
      </c>
      <c r="C2013" s="37" t="s">
        <v>303</v>
      </c>
      <c r="D2013" s="36" t="n">
        <v>2018</v>
      </c>
      <c r="E2013" s="36" t="n">
        <v>3</v>
      </c>
      <c r="F2013" s="36" t="n">
        <v>1</v>
      </c>
      <c r="G2013" s="36" t="n">
        <v>5</v>
      </c>
      <c r="H2013" s="36" t="n">
        <v>11</v>
      </c>
    </row>
    <row r="2014" customFormat="false" ht="15" hidden="false" customHeight="true" outlineLevel="0" collapsed="false">
      <c r="A2014" s="36" t="s">
        <v>302</v>
      </c>
      <c r="B2014" s="37" t="s">
        <v>288</v>
      </c>
      <c r="C2014" s="37" t="s">
        <v>303</v>
      </c>
      <c r="D2014" s="36" t="n">
        <v>2019</v>
      </c>
      <c r="E2014" s="36" t="n">
        <v>2</v>
      </c>
      <c r="F2014" s="36" t="n">
        <v>1</v>
      </c>
      <c r="G2014" s="36" t="n">
        <v>4</v>
      </c>
      <c r="H2014" s="36" t="n">
        <v>10</v>
      </c>
    </row>
    <row r="2015" customFormat="false" ht="15" hidden="false" customHeight="true" outlineLevel="0" collapsed="false">
      <c r="A2015" s="36" t="s">
        <v>302</v>
      </c>
      <c r="B2015" s="37" t="s">
        <v>288</v>
      </c>
      <c r="C2015" s="37" t="s">
        <v>303</v>
      </c>
      <c r="D2015" s="36" t="n">
        <v>2020</v>
      </c>
      <c r="E2015" s="36" t="n">
        <v>2</v>
      </c>
      <c r="F2015" s="36" t="n">
        <v>1</v>
      </c>
      <c r="G2015" s="36" t="n">
        <v>5</v>
      </c>
      <c r="H2015" s="36" t="n">
        <v>11</v>
      </c>
    </row>
    <row r="2016" customFormat="false" ht="15" hidden="false" customHeight="true" outlineLevel="0" collapsed="false">
      <c r="A2016" s="36" t="s">
        <v>302</v>
      </c>
      <c r="B2016" s="37" t="s">
        <v>288</v>
      </c>
      <c r="C2016" s="37" t="s">
        <v>303</v>
      </c>
      <c r="D2016" s="36" t="n">
        <v>2021</v>
      </c>
      <c r="E2016" s="36" t="n">
        <v>2</v>
      </c>
      <c r="F2016" s="36" t="n">
        <v>1</v>
      </c>
      <c r="G2016" s="36" t="n">
        <v>5</v>
      </c>
      <c r="H2016" s="36" t="n">
        <v>11</v>
      </c>
    </row>
    <row r="2017" customFormat="false" ht="15" hidden="false" customHeight="true" outlineLevel="0" collapsed="false">
      <c r="A2017" s="36" t="s">
        <v>302</v>
      </c>
      <c r="B2017" s="37" t="s">
        <v>288</v>
      </c>
      <c r="C2017" s="37" t="s">
        <v>303</v>
      </c>
      <c r="D2017" s="36" t="n">
        <v>2022</v>
      </c>
      <c r="E2017" s="36" t="n">
        <v>2</v>
      </c>
      <c r="F2017" s="36" t="n">
        <v>1</v>
      </c>
      <c r="G2017" s="36" t="n">
        <v>5</v>
      </c>
      <c r="H2017" s="36" t="n">
        <v>11</v>
      </c>
    </row>
    <row r="2018" customFormat="false" ht="15" hidden="false" customHeight="true" outlineLevel="0" collapsed="false">
      <c r="A2018" s="36" t="s">
        <v>302</v>
      </c>
      <c r="B2018" s="37" t="s">
        <v>288</v>
      </c>
      <c r="C2018" s="37" t="s">
        <v>303</v>
      </c>
      <c r="D2018" s="36" t="n">
        <v>2023</v>
      </c>
      <c r="E2018" s="36" t="n">
        <v>2</v>
      </c>
      <c r="F2018" s="36" t="n">
        <v>1</v>
      </c>
      <c r="G2018" s="36" t="n">
        <v>5</v>
      </c>
      <c r="H2018" s="36" t="n">
        <v>11</v>
      </c>
    </row>
    <row r="2019" customFormat="false" ht="15" hidden="false" customHeight="true" outlineLevel="0" collapsed="false">
      <c r="A2019" s="36" t="s">
        <v>302</v>
      </c>
      <c r="B2019" s="37" t="s">
        <v>288</v>
      </c>
      <c r="C2019" s="37" t="s">
        <v>303</v>
      </c>
      <c r="D2019" s="36" t="n">
        <v>2024</v>
      </c>
      <c r="E2019" s="36" t="n">
        <v>2</v>
      </c>
      <c r="F2019" s="36" t="n">
        <v>1</v>
      </c>
      <c r="G2019" s="36" t="n">
        <v>5</v>
      </c>
      <c r="H2019" s="36" t="n">
        <v>11</v>
      </c>
    </row>
    <row r="2020" customFormat="false" ht="15" hidden="false" customHeight="true" outlineLevel="0" collapsed="false">
      <c r="A2020" s="36" t="s">
        <v>302</v>
      </c>
      <c r="B2020" s="37" t="s">
        <v>288</v>
      </c>
      <c r="C2020" s="37" t="s">
        <v>303</v>
      </c>
      <c r="D2020" s="36" t="n">
        <v>2025</v>
      </c>
      <c r="E2020" s="36" t="n">
        <v>2</v>
      </c>
      <c r="F2020" s="36" t="n">
        <v>1</v>
      </c>
      <c r="G2020" s="36" t="n">
        <v>5</v>
      </c>
      <c r="H2020" s="36" t="n">
        <v>13</v>
      </c>
    </row>
    <row r="2021" customFormat="false" ht="15" hidden="false" customHeight="true" outlineLevel="0" collapsed="false">
      <c r="A2021" s="36" t="s">
        <v>304</v>
      </c>
      <c r="B2021" s="37" t="s">
        <v>288</v>
      </c>
      <c r="C2021" s="37" t="s">
        <v>305</v>
      </c>
      <c r="D2021" s="36" t="n">
        <v>2010</v>
      </c>
      <c r="E2021" s="36" t="n">
        <v>3</v>
      </c>
      <c r="F2021" s="36" t="n">
        <v>0</v>
      </c>
      <c r="G2021" s="36" t="n">
        <v>2</v>
      </c>
      <c r="H2021" s="36" t="n">
        <v>5</v>
      </c>
    </row>
    <row r="2022" customFormat="false" ht="15" hidden="false" customHeight="true" outlineLevel="0" collapsed="false">
      <c r="A2022" s="36" t="s">
        <v>304</v>
      </c>
      <c r="B2022" s="37" t="s">
        <v>288</v>
      </c>
      <c r="C2022" s="37" t="s">
        <v>305</v>
      </c>
      <c r="D2022" s="36" t="n">
        <v>2011</v>
      </c>
      <c r="E2022" s="36" t="n">
        <v>3</v>
      </c>
      <c r="F2022" s="36" t="n">
        <v>0</v>
      </c>
      <c r="G2022" s="36" t="n">
        <v>2</v>
      </c>
      <c r="H2022" s="36" t="n">
        <v>5</v>
      </c>
    </row>
    <row r="2023" customFormat="false" ht="15" hidden="false" customHeight="true" outlineLevel="0" collapsed="false">
      <c r="A2023" s="36" t="s">
        <v>304</v>
      </c>
      <c r="B2023" s="37" t="s">
        <v>288</v>
      </c>
      <c r="C2023" s="37" t="s">
        <v>305</v>
      </c>
      <c r="D2023" s="36" t="n">
        <v>2012</v>
      </c>
      <c r="E2023" s="36" t="n">
        <v>3</v>
      </c>
      <c r="F2023" s="36" t="n">
        <v>0</v>
      </c>
      <c r="G2023" s="36" t="n">
        <v>2</v>
      </c>
      <c r="H2023" s="36" t="n">
        <v>5</v>
      </c>
    </row>
    <row r="2024" customFormat="false" ht="15" hidden="false" customHeight="true" outlineLevel="0" collapsed="false">
      <c r="A2024" s="36" t="s">
        <v>304</v>
      </c>
      <c r="B2024" s="37" t="s">
        <v>288</v>
      </c>
      <c r="C2024" s="37" t="s">
        <v>305</v>
      </c>
      <c r="D2024" s="36" t="n">
        <v>2013</v>
      </c>
      <c r="E2024" s="36" t="n">
        <v>3</v>
      </c>
      <c r="F2024" s="36" t="n">
        <v>0</v>
      </c>
      <c r="G2024" s="36" t="n">
        <v>2</v>
      </c>
      <c r="H2024" s="36" t="n">
        <v>5</v>
      </c>
    </row>
    <row r="2025" customFormat="false" ht="15" hidden="false" customHeight="true" outlineLevel="0" collapsed="false">
      <c r="A2025" s="36" t="s">
        <v>304</v>
      </c>
      <c r="B2025" s="37" t="s">
        <v>288</v>
      </c>
      <c r="C2025" s="37" t="s">
        <v>305</v>
      </c>
      <c r="D2025" s="36" t="n">
        <v>2014</v>
      </c>
      <c r="E2025" s="36" t="n">
        <v>3</v>
      </c>
      <c r="F2025" s="36" t="n">
        <v>0</v>
      </c>
      <c r="G2025" s="36" t="n">
        <v>2</v>
      </c>
      <c r="H2025" s="36" t="n">
        <v>5</v>
      </c>
    </row>
    <row r="2026" customFormat="false" ht="15" hidden="false" customHeight="true" outlineLevel="0" collapsed="false">
      <c r="A2026" s="36" t="s">
        <v>304</v>
      </c>
      <c r="B2026" s="37" t="s">
        <v>288</v>
      </c>
      <c r="C2026" s="37" t="s">
        <v>305</v>
      </c>
      <c r="D2026" s="36" t="n">
        <v>2015</v>
      </c>
      <c r="E2026" s="36" t="n">
        <v>3</v>
      </c>
      <c r="F2026" s="36" t="n">
        <v>0</v>
      </c>
      <c r="G2026" s="36" t="n">
        <v>2</v>
      </c>
      <c r="H2026" s="36" t="n">
        <v>5</v>
      </c>
    </row>
    <row r="2027" customFormat="false" ht="15" hidden="false" customHeight="true" outlineLevel="0" collapsed="false">
      <c r="A2027" s="36" t="s">
        <v>304</v>
      </c>
      <c r="B2027" s="37" t="s">
        <v>288</v>
      </c>
      <c r="C2027" s="37" t="s">
        <v>305</v>
      </c>
      <c r="D2027" s="36" t="n">
        <v>2016</v>
      </c>
      <c r="E2027" s="36" t="n">
        <v>3</v>
      </c>
      <c r="F2027" s="36" t="n">
        <v>0</v>
      </c>
      <c r="G2027" s="36" t="n">
        <v>2</v>
      </c>
      <c r="H2027" s="36" t="n">
        <v>5</v>
      </c>
    </row>
    <row r="2028" customFormat="false" ht="15" hidden="false" customHeight="true" outlineLevel="0" collapsed="false">
      <c r="A2028" s="36" t="s">
        <v>304</v>
      </c>
      <c r="B2028" s="37" t="s">
        <v>288</v>
      </c>
      <c r="C2028" s="37" t="s">
        <v>305</v>
      </c>
      <c r="D2028" s="36" t="n">
        <v>2017</v>
      </c>
      <c r="E2028" s="36" t="n">
        <v>3</v>
      </c>
      <c r="F2028" s="36" t="n">
        <v>0</v>
      </c>
      <c r="G2028" s="36" t="n">
        <v>2</v>
      </c>
      <c r="H2028" s="36" t="n">
        <v>5</v>
      </c>
    </row>
    <row r="2029" customFormat="false" ht="15" hidden="false" customHeight="true" outlineLevel="0" collapsed="false">
      <c r="A2029" s="36" t="s">
        <v>304</v>
      </c>
      <c r="B2029" s="37" t="s">
        <v>288</v>
      </c>
      <c r="C2029" s="37" t="s">
        <v>305</v>
      </c>
      <c r="D2029" s="36" t="n">
        <v>2018</v>
      </c>
      <c r="E2029" s="36" t="n">
        <v>2</v>
      </c>
      <c r="F2029" s="36" t="n">
        <v>0</v>
      </c>
      <c r="G2029" s="36" t="n">
        <v>1</v>
      </c>
      <c r="H2029" s="36" t="n">
        <v>4</v>
      </c>
    </row>
    <row r="2030" customFormat="false" ht="15" hidden="false" customHeight="true" outlineLevel="0" collapsed="false">
      <c r="A2030" s="36" t="s">
        <v>304</v>
      </c>
      <c r="B2030" s="37" t="s">
        <v>288</v>
      </c>
      <c r="C2030" s="37" t="s">
        <v>305</v>
      </c>
      <c r="D2030" s="36" t="n">
        <v>2019</v>
      </c>
      <c r="E2030" s="36" t="n">
        <v>2</v>
      </c>
      <c r="F2030" s="36" t="n">
        <v>0</v>
      </c>
      <c r="G2030" s="36" t="n">
        <v>1</v>
      </c>
      <c r="H2030" s="36" t="n">
        <v>4</v>
      </c>
    </row>
    <row r="2031" customFormat="false" ht="15" hidden="false" customHeight="true" outlineLevel="0" collapsed="false">
      <c r="A2031" s="36" t="s">
        <v>304</v>
      </c>
      <c r="B2031" s="37" t="s">
        <v>288</v>
      </c>
      <c r="C2031" s="37" t="s">
        <v>305</v>
      </c>
      <c r="D2031" s="36" t="n">
        <v>2020</v>
      </c>
      <c r="E2031" s="36" t="n">
        <v>2</v>
      </c>
      <c r="F2031" s="36" t="n">
        <v>0</v>
      </c>
      <c r="G2031" s="36" t="n">
        <v>1</v>
      </c>
      <c r="H2031" s="36" t="n">
        <v>4</v>
      </c>
    </row>
    <row r="2032" customFormat="false" ht="15" hidden="false" customHeight="true" outlineLevel="0" collapsed="false">
      <c r="A2032" s="36" t="s">
        <v>304</v>
      </c>
      <c r="B2032" s="37" t="s">
        <v>288</v>
      </c>
      <c r="C2032" s="37" t="s">
        <v>305</v>
      </c>
      <c r="D2032" s="36" t="n">
        <v>2021</v>
      </c>
      <c r="E2032" s="36" t="n">
        <v>2</v>
      </c>
      <c r="F2032" s="36" t="n">
        <v>0</v>
      </c>
      <c r="G2032" s="36" t="n">
        <v>1</v>
      </c>
      <c r="H2032" s="36" t="n">
        <v>4</v>
      </c>
    </row>
    <row r="2033" customFormat="false" ht="15" hidden="false" customHeight="true" outlineLevel="0" collapsed="false">
      <c r="A2033" s="36" t="s">
        <v>304</v>
      </c>
      <c r="B2033" s="37" t="s">
        <v>288</v>
      </c>
      <c r="C2033" s="37" t="s">
        <v>305</v>
      </c>
      <c r="D2033" s="36" t="n">
        <v>2022</v>
      </c>
      <c r="E2033" s="36" t="n">
        <v>2</v>
      </c>
      <c r="F2033" s="36" t="n">
        <v>0</v>
      </c>
      <c r="G2033" s="36" t="n">
        <v>1</v>
      </c>
      <c r="H2033" s="36" t="n">
        <v>4</v>
      </c>
    </row>
    <row r="2034" customFormat="false" ht="15" hidden="false" customHeight="true" outlineLevel="0" collapsed="false">
      <c r="A2034" s="36" t="s">
        <v>304</v>
      </c>
      <c r="B2034" s="37" t="s">
        <v>288</v>
      </c>
      <c r="C2034" s="37" t="s">
        <v>305</v>
      </c>
      <c r="D2034" s="36" t="n">
        <v>2023</v>
      </c>
      <c r="E2034" s="36" t="n">
        <v>2</v>
      </c>
      <c r="F2034" s="36" t="n">
        <v>0</v>
      </c>
      <c r="G2034" s="36" t="n">
        <v>1</v>
      </c>
      <c r="H2034" s="36" t="n">
        <v>4</v>
      </c>
    </row>
    <row r="2035" customFormat="false" ht="15" hidden="false" customHeight="true" outlineLevel="0" collapsed="false">
      <c r="A2035" s="36" t="s">
        <v>304</v>
      </c>
      <c r="B2035" s="37" t="s">
        <v>288</v>
      </c>
      <c r="C2035" s="37" t="s">
        <v>305</v>
      </c>
      <c r="D2035" s="36" t="n">
        <v>2024</v>
      </c>
      <c r="E2035" s="36" t="n">
        <v>2</v>
      </c>
      <c r="F2035" s="36" t="n">
        <v>0</v>
      </c>
      <c r="G2035" s="36" t="n">
        <v>1</v>
      </c>
      <c r="H2035" s="36" t="n">
        <v>3</v>
      </c>
    </row>
    <row r="2036" customFormat="false" ht="15" hidden="false" customHeight="true" outlineLevel="0" collapsed="false">
      <c r="A2036" s="36" t="s">
        <v>304</v>
      </c>
      <c r="B2036" s="37" t="s">
        <v>288</v>
      </c>
      <c r="C2036" s="37" t="s">
        <v>305</v>
      </c>
      <c r="D2036" s="36" t="n">
        <v>2025</v>
      </c>
      <c r="E2036" s="36" t="n">
        <v>2</v>
      </c>
      <c r="F2036" s="36" t="n">
        <v>0</v>
      </c>
      <c r="G2036" s="36" t="n">
        <v>1</v>
      </c>
      <c r="H2036" s="36" t="n">
        <v>3</v>
      </c>
    </row>
    <row r="2037" customFormat="false" ht="15" hidden="false" customHeight="true" outlineLevel="0" collapsed="false">
      <c r="A2037" s="36" t="s">
        <v>306</v>
      </c>
      <c r="B2037" s="37" t="s">
        <v>288</v>
      </c>
      <c r="C2037" s="37" t="s">
        <v>307</v>
      </c>
      <c r="D2037" s="36" t="n">
        <v>2010</v>
      </c>
      <c r="E2037" s="36" t="n">
        <v>2</v>
      </c>
      <c r="F2037" s="36" t="n">
        <v>0</v>
      </c>
      <c r="G2037" s="36" t="n">
        <v>3</v>
      </c>
      <c r="H2037" s="36" t="n">
        <v>8</v>
      </c>
    </row>
    <row r="2038" customFormat="false" ht="15" hidden="false" customHeight="true" outlineLevel="0" collapsed="false">
      <c r="A2038" s="36" t="s">
        <v>306</v>
      </c>
      <c r="B2038" s="37" t="s">
        <v>288</v>
      </c>
      <c r="C2038" s="37" t="s">
        <v>307</v>
      </c>
      <c r="D2038" s="36" t="n">
        <v>2011</v>
      </c>
      <c r="E2038" s="36" t="n">
        <v>2</v>
      </c>
      <c r="F2038" s="36" t="n">
        <v>0</v>
      </c>
      <c r="G2038" s="36" t="n">
        <v>2</v>
      </c>
      <c r="H2038" s="36" t="n">
        <v>8</v>
      </c>
    </row>
    <row r="2039" customFormat="false" ht="15" hidden="false" customHeight="true" outlineLevel="0" collapsed="false">
      <c r="A2039" s="36" t="s">
        <v>306</v>
      </c>
      <c r="B2039" s="37" t="s">
        <v>288</v>
      </c>
      <c r="C2039" s="37" t="s">
        <v>307</v>
      </c>
      <c r="D2039" s="36" t="n">
        <v>2012</v>
      </c>
      <c r="E2039" s="36" t="n">
        <v>2</v>
      </c>
      <c r="F2039" s="36" t="n">
        <v>0</v>
      </c>
      <c r="G2039" s="36" t="n">
        <v>2</v>
      </c>
      <c r="H2039" s="36" t="n">
        <v>8</v>
      </c>
    </row>
    <row r="2040" customFormat="false" ht="15" hidden="false" customHeight="true" outlineLevel="0" collapsed="false">
      <c r="A2040" s="36" t="s">
        <v>306</v>
      </c>
      <c r="B2040" s="37" t="s">
        <v>288</v>
      </c>
      <c r="C2040" s="37" t="s">
        <v>307</v>
      </c>
      <c r="D2040" s="36" t="n">
        <v>2013</v>
      </c>
      <c r="E2040" s="36" t="n">
        <v>2</v>
      </c>
      <c r="F2040" s="36" t="n">
        <v>0</v>
      </c>
      <c r="G2040" s="36" t="n">
        <v>2</v>
      </c>
      <c r="H2040" s="36" t="n">
        <v>8</v>
      </c>
    </row>
    <row r="2041" customFormat="false" ht="15" hidden="false" customHeight="true" outlineLevel="0" collapsed="false">
      <c r="A2041" s="36" t="s">
        <v>306</v>
      </c>
      <c r="B2041" s="37" t="s">
        <v>288</v>
      </c>
      <c r="C2041" s="37" t="s">
        <v>307</v>
      </c>
      <c r="D2041" s="36" t="n">
        <v>2014</v>
      </c>
      <c r="E2041" s="36" t="n">
        <v>2</v>
      </c>
      <c r="F2041" s="36" t="n">
        <v>0</v>
      </c>
      <c r="G2041" s="36" t="n">
        <v>2</v>
      </c>
      <c r="H2041" s="36" t="n">
        <v>8</v>
      </c>
    </row>
    <row r="2042" customFormat="false" ht="15" hidden="false" customHeight="true" outlineLevel="0" collapsed="false">
      <c r="A2042" s="36" t="s">
        <v>306</v>
      </c>
      <c r="B2042" s="37" t="s">
        <v>288</v>
      </c>
      <c r="C2042" s="37" t="s">
        <v>307</v>
      </c>
      <c r="D2042" s="36" t="n">
        <v>2015</v>
      </c>
      <c r="E2042" s="36" t="n">
        <v>2</v>
      </c>
      <c r="F2042" s="36" t="n">
        <v>0</v>
      </c>
      <c r="G2042" s="36" t="n">
        <v>2</v>
      </c>
      <c r="H2042" s="36" t="n">
        <v>8</v>
      </c>
    </row>
    <row r="2043" customFormat="false" ht="15" hidden="false" customHeight="true" outlineLevel="0" collapsed="false">
      <c r="A2043" s="36" t="s">
        <v>306</v>
      </c>
      <c r="B2043" s="37" t="s">
        <v>288</v>
      </c>
      <c r="C2043" s="37" t="s">
        <v>307</v>
      </c>
      <c r="D2043" s="36" t="n">
        <v>2016</v>
      </c>
      <c r="E2043" s="36" t="n">
        <v>2</v>
      </c>
      <c r="F2043" s="36" t="n">
        <v>0</v>
      </c>
      <c r="G2043" s="36" t="n">
        <v>2</v>
      </c>
      <c r="H2043" s="36" t="n">
        <v>8</v>
      </c>
    </row>
    <row r="2044" customFormat="false" ht="15" hidden="false" customHeight="true" outlineLevel="0" collapsed="false">
      <c r="A2044" s="36" t="s">
        <v>306</v>
      </c>
      <c r="B2044" s="37" t="s">
        <v>288</v>
      </c>
      <c r="C2044" s="37" t="s">
        <v>307</v>
      </c>
      <c r="D2044" s="36" t="n">
        <v>2017</v>
      </c>
      <c r="E2044" s="36" t="n">
        <v>2</v>
      </c>
      <c r="F2044" s="36" t="n">
        <v>0</v>
      </c>
      <c r="G2044" s="36" t="n">
        <v>2</v>
      </c>
      <c r="H2044" s="36" t="n">
        <v>8</v>
      </c>
    </row>
    <row r="2045" customFormat="false" ht="15" hidden="false" customHeight="true" outlineLevel="0" collapsed="false">
      <c r="A2045" s="36" t="s">
        <v>306</v>
      </c>
      <c r="B2045" s="37" t="s">
        <v>288</v>
      </c>
      <c r="C2045" s="37" t="s">
        <v>307</v>
      </c>
      <c r="D2045" s="36" t="n">
        <v>2018</v>
      </c>
      <c r="E2045" s="36" t="n">
        <v>2</v>
      </c>
      <c r="F2045" s="36" t="n">
        <v>0</v>
      </c>
      <c r="G2045" s="36" t="n">
        <v>2</v>
      </c>
      <c r="H2045" s="36" t="n">
        <v>8</v>
      </c>
    </row>
    <row r="2046" customFormat="false" ht="15" hidden="false" customHeight="true" outlineLevel="0" collapsed="false">
      <c r="A2046" s="36" t="s">
        <v>306</v>
      </c>
      <c r="B2046" s="37" t="s">
        <v>288</v>
      </c>
      <c r="C2046" s="37" t="s">
        <v>307</v>
      </c>
      <c r="D2046" s="36" t="n">
        <v>2019</v>
      </c>
      <c r="E2046" s="36" t="n">
        <v>2</v>
      </c>
      <c r="F2046" s="36" t="n">
        <v>0</v>
      </c>
      <c r="G2046" s="36" t="n">
        <v>1</v>
      </c>
      <c r="H2046" s="36" t="n">
        <v>7</v>
      </c>
    </row>
    <row r="2047" customFormat="false" ht="15" hidden="false" customHeight="true" outlineLevel="0" collapsed="false">
      <c r="A2047" s="36" t="s">
        <v>306</v>
      </c>
      <c r="B2047" s="37" t="s">
        <v>288</v>
      </c>
      <c r="C2047" s="37" t="s">
        <v>307</v>
      </c>
      <c r="D2047" s="36" t="n">
        <v>2020</v>
      </c>
      <c r="E2047" s="36" t="n">
        <v>2</v>
      </c>
      <c r="F2047" s="36" t="n">
        <v>0</v>
      </c>
      <c r="G2047" s="36" t="n">
        <v>1</v>
      </c>
      <c r="H2047" s="36" t="n">
        <v>7</v>
      </c>
    </row>
    <row r="2048" customFormat="false" ht="15" hidden="false" customHeight="true" outlineLevel="0" collapsed="false">
      <c r="A2048" s="36" t="s">
        <v>306</v>
      </c>
      <c r="B2048" s="37" t="s">
        <v>288</v>
      </c>
      <c r="C2048" s="37" t="s">
        <v>307</v>
      </c>
      <c r="D2048" s="36" t="n">
        <v>2021</v>
      </c>
      <c r="E2048" s="36" t="n">
        <v>2</v>
      </c>
      <c r="F2048" s="36" t="n">
        <v>0</v>
      </c>
      <c r="G2048" s="36" t="n">
        <v>1</v>
      </c>
      <c r="H2048" s="36" t="n">
        <v>7</v>
      </c>
    </row>
    <row r="2049" customFormat="false" ht="15" hidden="false" customHeight="true" outlineLevel="0" collapsed="false">
      <c r="A2049" s="36" t="s">
        <v>306</v>
      </c>
      <c r="B2049" s="37" t="s">
        <v>288</v>
      </c>
      <c r="C2049" s="37" t="s">
        <v>307</v>
      </c>
      <c r="D2049" s="36" t="n">
        <v>2022</v>
      </c>
      <c r="E2049" s="36" t="n">
        <v>2</v>
      </c>
      <c r="F2049" s="36" t="n">
        <v>0</v>
      </c>
      <c r="G2049" s="36" t="n">
        <v>1</v>
      </c>
      <c r="H2049" s="36" t="n">
        <v>7</v>
      </c>
    </row>
    <row r="2050" customFormat="false" ht="15" hidden="false" customHeight="true" outlineLevel="0" collapsed="false">
      <c r="A2050" s="36" t="s">
        <v>306</v>
      </c>
      <c r="B2050" s="37" t="s">
        <v>288</v>
      </c>
      <c r="C2050" s="37" t="s">
        <v>307</v>
      </c>
      <c r="D2050" s="36" t="n">
        <v>2023</v>
      </c>
      <c r="E2050" s="36" t="n">
        <v>2</v>
      </c>
      <c r="F2050" s="36" t="n">
        <v>0</v>
      </c>
      <c r="G2050" s="36" t="n">
        <v>1</v>
      </c>
      <c r="H2050" s="36" t="n">
        <v>7</v>
      </c>
    </row>
    <row r="2051" customFormat="false" ht="15" hidden="false" customHeight="true" outlineLevel="0" collapsed="false">
      <c r="A2051" s="36" t="s">
        <v>306</v>
      </c>
      <c r="B2051" s="37" t="s">
        <v>288</v>
      </c>
      <c r="C2051" s="37" t="s">
        <v>307</v>
      </c>
      <c r="D2051" s="36" t="n">
        <v>2024</v>
      </c>
      <c r="E2051" s="36" t="n">
        <v>2</v>
      </c>
      <c r="F2051" s="36" t="n">
        <v>0</v>
      </c>
      <c r="G2051" s="36" t="n">
        <v>1</v>
      </c>
      <c r="H2051" s="36" t="n">
        <v>7</v>
      </c>
    </row>
    <row r="2052" customFormat="false" ht="15" hidden="false" customHeight="true" outlineLevel="0" collapsed="false">
      <c r="A2052" s="36" t="s">
        <v>306</v>
      </c>
      <c r="B2052" s="37" t="s">
        <v>288</v>
      </c>
      <c r="C2052" s="37" t="s">
        <v>307</v>
      </c>
      <c r="D2052" s="36" t="n">
        <v>2025</v>
      </c>
      <c r="E2052" s="36" t="n">
        <v>2</v>
      </c>
      <c r="F2052" s="36" t="n">
        <v>0</v>
      </c>
      <c r="G2052" s="36" t="n">
        <v>1</v>
      </c>
      <c r="H2052" s="36" t="n">
        <v>7</v>
      </c>
    </row>
    <row r="2053" customFormat="false" ht="15" hidden="false" customHeight="true" outlineLevel="0" collapsed="false">
      <c r="A2053" s="36" t="s">
        <v>308</v>
      </c>
      <c r="B2053" s="37" t="s">
        <v>288</v>
      </c>
      <c r="C2053" s="37" t="s">
        <v>309</v>
      </c>
      <c r="D2053" s="36" t="n">
        <v>2010</v>
      </c>
      <c r="E2053" s="36" t="n">
        <v>1</v>
      </c>
      <c r="F2053" s="36" t="n">
        <v>0</v>
      </c>
      <c r="G2053" s="36" t="n">
        <v>3</v>
      </c>
      <c r="H2053" s="36" t="n">
        <v>6</v>
      </c>
    </row>
    <row r="2054" customFormat="false" ht="15" hidden="false" customHeight="true" outlineLevel="0" collapsed="false">
      <c r="A2054" s="36" t="s">
        <v>308</v>
      </c>
      <c r="B2054" s="37" t="s">
        <v>288</v>
      </c>
      <c r="C2054" s="37" t="s">
        <v>309</v>
      </c>
      <c r="D2054" s="36" t="n">
        <v>2011</v>
      </c>
      <c r="E2054" s="36" t="n">
        <v>1</v>
      </c>
      <c r="F2054" s="36" t="n">
        <v>0</v>
      </c>
      <c r="G2054" s="36" t="n">
        <v>2</v>
      </c>
      <c r="H2054" s="36" t="n">
        <v>5</v>
      </c>
    </row>
    <row r="2055" customFormat="false" ht="15" hidden="false" customHeight="true" outlineLevel="0" collapsed="false">
      <c r="A2055" s="36" t="s">
        <v>308</v>
      </c>
      <c r="B2055" s="37" t="s">
        <v>288</v>
      </c>
      <c r="C2055" s="37" t="s">
        <v>309</v>
      </c>
      <c r="D2055" s="36" t="n">
        <v>2012</v>
      </c>
      <c r="E2055" s="36" t="n">
        <v>1</v>
      </c>
      <c r="F2055" s="36" t="n">
        <v>0</v>
      </c>
      <c r="G2055" s="36" t="n">
        <v>2</v>
      </c>
      <c r="H2055" s="36" t="n">
        <v>6</v>
      </c>
    </row>
    <row r="2056" customFormat="false" ht="15" hidden="false" customHeight="true" outlineLevel="0" collapsed="false">
      <c r="A2056" s="36" t="s">
        <v>308</v>
      </c>
      <c r="B2056" s="37" t="s">
        <v>288</v>
      </c>
      <c r="C2056" s="37" t="s">
        <v>309</v>
      </c>
      <c r="D2056" s="36" t="n">
        <v>2013</v>
      </c>
      <c r="E2056" s="36" t="n">
        <v>1</v>
      </c>
      <c r="F2056" s="36" t="n">
        <v>0</v>
      </c>
      <c r="G2056" s="36" t="n">
        <v>2</v>
      </c>
      <c r="H2056" s="36" t="n">
        <v>6</v>
      </c>
    </row>
    <row r="2057" customFormat="false" ht="15" hidden="false" customHeight="true" outlineLevel="0" collapsed="false">
      <c r="A2057" s="36" t="s">
        <v>308</v>
      </c>
      <c r="B2057" s="37" t="s">
        <v>288</v>
      </c>
      <c r="C2057" s="37" t="s">
        <v>309</v>
      </c>
      <c r="D2057" s="36" t="n">
        <v>2014</v>
      </c>
      <c r="E2057" s="36" t="n">
        <v>1</v>
      </c>
      <c r="F2057" s="36" t="n">
        <v>0</v>
      </c>
      <c r="G2057" s="36" t="n">
        <v>3</v>
      </c>
      <c r="H2057" s="36" t="n">
        <v>7</v>
      </c>
    </row>
    <row r="2058" customFormat="false" ht="15" hidden="false" customHeight="true" outlineLevel="0" collapsed="false">
      <c r="A2058" s="36" t="s">
        <v>308</v>
      </c>
      <c r="B2058" s="37" t="s">
        <v>288</v>
      </c>
      <c r="C2058" s="37" t="s">
        <v>309</v>
      </c>
      <c r="D2058" s="36" t="n">
        <v>2015</v>
      </c>
      <c r="E2058" s="36" t="n">
        <v>1</v>
      </c>
      <c r="F2058" s="36" t="n">
        <v>0</v>
      </c>
      <c r="G2058" s="36" t="n">
        <v>2</v>
      </c>
      <c r="H2058" s="36" t="n">
        <v>6</v>
      </c>
    </row>
    <row r="2059" customFormat="false" ht="15" hidden="false" customHeight="true" outlineLevel="0" collapsed="false">
      <c r="A2059" s="36" t="s">
        <v>308</v>
      </c>
      <c r="B2059" s="37" t="s">
        <v>288</v>
      </c>
      <c r="C2059" s="37" t="s">
        <v>309</v>
      </c>
      <c r="D2059" s="36" t="n">
        <v>2016</v>
      </c>
      <c r="E2059" s="36" t="n">
        <v>1</v>
      </c>
      <c r="F2059" s="36" t="n">
        <v>0</v>
      </c>
      <c r="G2059" s="36" t="n">
        <v>2</v>
      </c>
      <c r="H2059" s="36" t="n">
        <v>7</v>
      </c>
    </row>
    <row r="2060" customFormat="false" ht="15" hidden="false" customHeight="true" outlineLevel="0" collapsed="false">
      <c r="A2060" s="36" t="s">
        <v>308</v>
      </c>
      <c r="B2060" s="37" t="s">
        <v>288</v>
      </c>
      <c r="C2060" s="37" t="s">
        <v>309</v>
      </c>
      <c r="D2060" s="36" t="n">
        <v>2017</v>
      </c>
      <c r="E2060" s="36" t="n">
        <v>1</v>
      </c>
      <c r="F2060" s="36" t="n">
        <v>0</v>
      </c>
      <c r="G2060" s="36" t="n">
        <v>2</v>
      </c>
      <c r="H2060" s="36" t="n">
        <v>7</v>
      </c>
    </row>
    <row r="2061" customFormat="false" ht="15" hidden="false" customHeight="true" outlineLevel="0" collapsed="false">
      <c r="A2061" s="36" t="s">
        <v>308</v>
      </c>
      <c r="B2061" s="37" t="s">
        <v>288</v>
      </c>
      <c r="C2061" s="37" t="s">
        <v>309</v>
      </c>
      <c r="D2061" s="36" t="n">
        <v>2018</v>
      </c>
      <c r="E2061" s="36" t="n">
        <v>1</v>
      </c>
      <c r="F2061" s="36" t="n">
        <v>0</v>
      </c>
      <c r="G2061" s="36" t="n">
        <v>1</v>
      </c>
      <c r="H2061" s="36" t="n">
        <v>6</v>
      </c>
    </row>
    <row r="2062" customFormat="false" ht="15" hidden="false" customHeight="true" outlineLevel="0" collapsed="false">
      <c r="A2062" s="36" t="s">
        <v>308</v>
      </c>
      <c r="B2062" s="37" t="s">
        <v>288</v>
      </c>
      <c r="C2062" s="37" t="s">
        <v>309</v>
      </c>
      <c r="D2062" s="36" t="n">
        <v>2019</v>
      </c>
      <c r="E2062" s="36" t="n">
        <v>1</v>
      </c>
      <c r="F2062" s="36" t="n">
        <v>0</v>
      </c>
      <c r="G2062" s="36" t="n">
        <v>1</v>
      </c>
      <c r="H2062" s="36" t="n">
        <v>6</v>
      </c>
    </row>
    <row r="2063" customFormat="false" ht="15" hidden="false" customHeight="true" outlineLevel="0" collapsed="false">
      <c r="A2063" s="36" t="s">
        <v>308</v>
      </c>
      <c r="B2063" s="37" t="s">
        <v>288</v>
      </c>
      <c r="C2063" s="37" t="s">
        <v>309</v>
      </c>
      <c r="D2063" s="36" t="n">
        <v>2020</v>
      </c>
      <c r="E2063" s="36" t="n">
        <v>1</v>
      </c>
      <c r="F2063" s="36" t="n">
        <v>0</v>
      </c>
      <c r="G2063" s="36" t="n">
        <v>1</v>
      </c>
      <c r="H2063" s="36" t="n">
        <v>6</v>
      </c>
    </row>
    <row r="2064" customFormat="false" ht="15" hidden="false" customHeight="true" outlineLevel="0" collapsed="false">
      <c r="A2064" s="36" t="s">
        <v>308</v>
      </c>
      <c r="B2064" s="37" t="s">
        <v>288</v>
      </c>
      <c r="C2064" s="37" t="s">
        <v>309</v>
      </c>
      <c r="D2064" s="36" t="n">
        <v>2021</v>
      </c>
      <c r="E2064" s="36" t="n">
        <v>1</v>
      </c>
      <c r="F2064" s="36" t="n">
        <v>0</v>
      </c>
      <c r="G2064" s="36" t="n">
        <v>1</v>
      </c>
      <c r="H2064" s="36" t="n">
        <v>6</v>
      </c>
    </row>
    <row r="2065" customFormat="false" ht="15" hidden="false" customHeight="true" outlineLevel="0" collapsed="false">
      <c r="A2065" s="36" t="s">
        <v>308</v>
      </c>
      <c r="B2065" s="37" t="s">
        <v>288</v>
      </c>
      <c r="C2065" s="37" t="s">
        <v>309</v>
      </c>
      <c r="D2065" s="36" t="n">
        <v>2022</v>
      </c>
      <c r="E2065" s="36" t="n">
        <v>1</v>
      </c>
      <c r="F2065" s="36" t="n">
        <v>0</v>
      </c>
      <c r="G2065" s="36" t="n">
        <v>1</v>
      </c>
      <c r="H2065" s="36" t="n">
        <v>6</v>
      </c>
    </row>
    <row r="2066" customFormat="false" ht="15" hidden="false" customHeight="true" outlineLevel="0" collapsed="false">
      <c r="A2066" s="36" t="s">
        <v>308</v>
      </c>
      <c r="B2066" s="37" t="s">
        <v>288</v>
      </c>
      <c r="C2066" s="37" t="s">
        <v>309</v>
      </c>
      <c r="D2066" s="36" t="n">
        <v>2023</v>
      </c>
      <c r="E2066" s="36" t="n">
        <v>1</v>
      </c>
      <c r="F2066" s="36" t="n">
        <v>0</v>
      </c>
      <c r="G2066" s="36" t="n">
        <v>1</v>
      </c>
      <c r="H2066" s="36" t="n">
        <v>6</v>
      </c>
    </row>
    <row r="2067" customFormat="false" ht="15" hidden="false" customHeight="true" outlineLevel="0" collapsed="false">
      <c r="A2067" s="36" t="s">
        <v>308</v>
      </c>
      <c r="B2067" s="37" t="s">
        <v>288</v>
      </c>
      <c r="C2067" s="37" t="s">
        <v>309</v>
      </c>
      <c r="D2067" s="36" t="n">
        <v>2024</v>
      </c>
      <c r="E2067" s="36" t="n">
        <v>1</v>
      </c>
      <c r="F2067" s="36" t="n">
        <v>0</v>
      </c>
      <c r="G2067" s="36" t="n">
        <v>1</v>
      </c>
      <c r="H2067" s="36" t="n">
        <v>6</v>
      </c>
    </row>
    <row r="2068" customFormat="false" ht="15" hidden="false" customHeight="true" outlineLevel="0" collapsed="false">
      <c r="A2068" s="36" t="s">
        <v>308</v>
      </c>
      <c r="B2068" s="37" t="s">
        <v>288</v>
      </c>
      <c r="C2068" s="37" t="s">
        <v>309</v>
      </c>
      <c r="D2068" s="36" t="n">
        <v>2025</v>
      </c>
      <c r="E2068" s="36" t="n">
        <v>1</v>
      </c>
      <c r="F2068" s="36" t="n">
        <v>0</v>
      </c>
      <c r="G2068" s="36" t="n">
        <v>1</v>
      </c>
      <c r="H2068" s="36" t="n">
        <v>6</v>
      </c>
    </row>
    <row r="2069" customFormat="false" ht="15" hidden="false" customHeight="true" outlineLevel="0" collapsed="false">
      <c r="A2069" s="36" t="s">
        <v>310</v>
      </c>
      <c r="B2069" s="37" t="s">
        <v>288</v>
      </c>
      <c r="C2069" s="37" t="s">
        <v>311</v>
      </c>
      <c r="D2069" s="36" t="n">
        <v>2010</v>
      </c>
      <c r="E2069" s="36" t="n">
        <v>0</v>
      </c>
      <c r="F2069" s="36" t="n">
        <v>0</v>
      </c>
      <c r="G2069" s="36" t="n">
        <v>1</v>
      </c>
      <c r="H2069" s="36" t="n">
        <v>2</v>
      </c>
    </row>
    <row r="2070" customFormat="false" ht="15" hidden="false" customHeight="true" outlineLevel="0" collapsed="false">
      <c r="A2070" s="36" t="s">
        <v>310</v>
      </c>
      <c r="B2070" s="37" t="s">
        <v>288</v>
      </c>
      <c r="C2070" s="37" t="s">
        <v>311</v>
      </c>
      <c r="D2070" s="36" t="n">
        <v>2011</v>
      </c>
      <c r="E2070" s="36" t="n">
        <v>0</v>
      </c>
      <c r="F2070" s="36" t="n">
        <v>0</v>
      </c>
      <c r="G2070" s="36" t="n">
        <v>1</v>
      </c>
      <c r="H2070" s="36" t="n">
        <v>2</v>
      </c>
    </row>
    <row r="2071" customFormat="false" ht="15" hidden="false" customHeight="true" outlineLevel="0" collapsed="false">
      <c r="A2071" s="36" t="s">
        <v>310</v>
      </c>
      <c r="B2071" s="37" t="s">
        <v>288</v>
      </c>
      <c r="C2071" s="37" t="s">
        <v>311</v>
      </c>
      <c r="D2071" s="36" t="n">
        <v>2012</v>
      </c>
      <c r="E2071" s="36" t="n">
        <v>1</v>
      </c>
      <c r="F2071" s="36" t="n">
        <v>0</v>
      </c>
      <c r="G2071" s="36" t="n">
        <v>1</v>
      </c>
      <c r="H2071" s="36" t="n">
        <v>3</v>
      </c>
    </row>
    <row r="2072" customFormat="false" ht="15" hidden="false" customHeight="true" outlineLevel="0" collapsed="false">
      <c r="A2072" s="36" t="s">
        <v>310</v>
      </c>
      <c r="B2072" s="37" t="s">
        <v>288</v>
      </c>
      <c r="C2072" s="37" t="s">
        <v>311</v>
      </c>
      <c r="D2072" s="36" t="n">
        <v>2013</v>
      </c>
      <c r="E2072" s="36" t="n">
        <v>1</v>
      </c>
      <c r="F2072" s="36" t="n">
        <v>0</v>
      </c>
      <c r="G2072" s="36" t="n">
        <v>0</v>
      </c>
      <c r="H2072" s="36" t="n">
        <v>2</v>
      </c>
    </row>
    <row r="2073" customFormat="false" ht="15" hidden="false" customHeight="true" outlineLevel="0" collapsed="false">
      <c r="A2073" s="36" t="s">
        <v>310</v>
      </c>
      <c r="B2073" s="37" t="s">
        <v>288</v>
      </c>
      <c r="C2073" s="37" t="s">
        <v>311</v>
      </c>
      <c r="D2073" s="36" t="n">
        <v>2014</v>
      </c>
      <c r="E2073" s="36" t="n">
        <v>1</v>
      </c>
      <c r="F2073" s="36" t="n">
        <v>0</v>
      </c>
      <c r="G2073" s="36" t="n">
        <v>1</v>
      </c>
      <c r="H2073" s="36" t="n">
        <v>3</v>
      </c>
    </row>
    <row r="2074" customFormat="false" ht="15" hidden="false" customHeight="true" outlineLevel="0" collapsed="false">
      <c r="A2074" s="36" t="s">
        <v>310</v>
      </c>
      <c r="B2074" s="37" t="s">
        <v>288</v>
      </c>
      <c r="C2074" s="37" t="s">
        <v>311</v>
      </c>
      <c r="D2074" s="36" t="n">
        <v>2015</v>
      </c>
      <c r="E2074" s="36" t="n">
        <v>1</v>
      </c>
      <c r="F2074" s="36" t="n">
        <v>0</v>
      </c>
      <c r="G2074" s="36" t="n">
        <v>1</v>
      </c>
      <c r="H2074" s="36" t="n">
        <v>3</v>
      </c>
    </row>
    <row r="2075" customFormat="false" ht="15" hidden="false" customHeight="true" outlineLevel="0" collapsed="false">
      <c r="A2075" s="36" t="s">
        <v>310</v>
      </c>
      <c r="B2075" s="37" t="s">
        <v>288</v>
      </c>
      <c r="C2075" s="37" t="s">
        <v>311</v>
      </c>
      <c r="D2075" s="36" t="n">
        <v>2016</v>
      </c>
      <c r="E2075" s="36" t="n">
        <v>1</v>
      </c>
      <c r="F2075" s="36" t="n">
        <v>0</v>
      </c>
      <c r="G2075" s="36" t="n">
        <v>1</v>
      </c>
      <c r="H2075" s="36" t="n">
        <v>3</v>
      </c>
    </row>
    <row r="2076" customFormat="false" ht="15" hidden="false" customHeight="true" outlineLevel="0" collapsed="false">
      <c r="A2076" s="36" t="s">
        <v>310</v>
      </c>
      <c r="B2076" s="37" t="s">
        <v>288</v>
      </c>
      <c r="C2076" s="37" t="s">
        <v>311</v>
      </c>
      <c r="D2076" s="36" t="n">
        <v>2017</v>
      </c>
      <c r="E2076" s="36" t="n">
        <v>1</v>
      </c>
      <c r="F2076" s="36" t="n">
        <v>0</v>
      </c>
      <c r="G2076" s="36" t="n">
        <v>1</v>
      </c>
      <c r="H2076" s="36" t="n">
        <v>3</v>
      </c>
    </row>
    <row r="2077" customFormat="false" ht="15" hidden="false" customHeight="true" outlineLevel="0" collapsed="false">
      <c r="A2077" s="36" t="s">
        <v>310</v>
      </c>
      <c r="B2077" s="37" t="s">
        <v>288</v>
      </c>
      <c r="C2077" s="37" t="s">
        <v>311</v>
      </c>
      <c r="D2077" s="36" t="n">
        <v>2018</v>
      </c>
      <c r="E2077" s="36" t="n">
        <v>1</v>
      </c>
      <c r="F2077" s="36" t="n">
        <v>0</v>
      </c>
      <c r="G2077" s="36" t="n">
        <v>1</v>
      </c>
      <c r="H2077" s="36" t="n">
        <v>3</v>
      </c>
    </row>
    <row r="2078" customFormat="false" ht="15" hidden="false" customHeight="true" outlineLevel="0" collapsed="false">
      <c r="A2078" s="36" t="s">
        <v>310</v>
      </c>
      <c r="B2078" s="37" t="s">
        <v>288</v>
      </c>
      <c r="C2078" s="37" t="s">
        <v>311</v>
      </c>
      <c r="D2078" s="36" t="n">
        <v>2019</v>
      </c>
      <c r="E2078" s="36" t="n">
        <v>1</v>
      </c>
      <c r="F2078" s="36" t="n">
        <v>0</v>
      </c>
      <c r="G2078" s="36" t="n">
        <v>1</v>
      </c>
      <c r="H2078" s="36" t="n">
        <v>3</v>
      </c>
    </row>
    <row r="2079" customFormat="false" ht="15" hidden="false" customHeight="true" outlineLevel="0" collapsed="false">
      <c r="A2079" s="36" t="s">
        <v>310</v>
      </c>
      <c r="B2079" s="37" t="s">
        <v>288</v>
      </c>
      <c r="C2079" s="37" t="s">
        <v>311</v>
      </c>
      <c r="D2079" s="36" t="n">
        <v>2020</v>
      </c>
      <c r="E2079" s="36" t="n">
        <v>1</v>
      </c>
      <c r="F2079" s="36" t="n">
        <v>0</v>
      </c>
      <c r="G2079" s="36" t="n">
        <v>0</v>
      </c>
      <c r="H2079" s="36" t="n">
        <v>2</v>
      </c>
    </row>
    <row r="2080" customFormat="false" ht="15" hidden="false" customHeight="true" outlineLevel="0" collapsed="false">
      <c r="A2080" s="36" t="s">
        <v>310</v>
      </c>
      <c r="B2080" s="37" t="s">
        <v>288</v>
      </c>
      <c r="C2080" s="37" t="s">
        <v>311</v>
      </c>
      <c r="D2080" s="36" t="n">
        <v>2021</v>
      </c>
      <c r="E2080" s="36" t="n">
        <v>1</v>
      </c>
      <c r="F2080" s="36" t="n">
        <v>0</v>
      </c>
      <c r="G2080" s="36" t="n">
        <v>0</v>
      </c>
      <c r="H2080" s="36" t="n">
        <v>2</v>
      </c>
    </row>
    <row r="2081" customFormat="false" ht="15" hidden="false" customHeight="true" outlineLevel="0" collapsed="false">
      <c r="A2081" s="36" t="s">
        <v>310</v>
      </c>
      <c r="B2081" s="37" t="s">
        <v>288</v>
      </c>
      <c r="C2081" s="37" t="s">
        <v>311</v>
      </c>
      <c r="D2081" s="36" t="n">
        <v>2022</v>
      </c>
      <c r="E2081" s="36" t="n">
        <v>1</v>
      </c>
      <c r="F2081" s="36" t="n">
        <v>0</v>
      </c>
      <c r="G2081" s="36" t="n">
        <v>0</v>
      </c>
      <c r="H2081" s="36" t="n">
        <v>2</v>
      </c>
    </row>
    <row r="2082" customFormat="false" ht="15" hidden="false" customHeight="true" outlineLevel="0" collapsed="false">
      <c r="A2082" s="36" t="s">
        <v>310</v>
      </c>
      <c r="B2082" s="37" t="s">
        <v>288</v>
      </c>
      <c r="C2082" s="37" t="s">
        <v>311</v>
      </c>
      <c r="D2082" s="36" t="n">
        <v>2023</v>
      </c>
      <c r="E2082" s="36" t="n">
        <v>1</v>
      </c>
      <c r="F2082" s="36" t="n">
        <v>0</v>
      </c>
      <c r="G2082" s="36" t="n">
        <v>0</v>
      </c>
      <c r="H2082" s="36" t="n">
        <v>2</v>
      </c>
    </row>
    <row r="2083" customFormat="false" ht="15" hidden="false" customHeight="true" outlineLevel="0" collapsed="false">
      <c r="A2083" s="36" t="s">
        <v>310</v>
      </c>
      <c r="B2083" s="37" t="s">
        <v>288</v>
      </c>
      <c r="C2083" s="37" t="s">
        <v>311</v>
      </c>
      <c r="D2083" s="36" t="n">
        <v>2024</v>
      </c>
      <c r="E2083" s="36" t="n">
        <v>1</v>
      </c>
      <c r="F2083" s="36" t="n">
        <v>0</v>
      </c>
      <c r="G2083" s="36" t="n">
        <v>0</v>
      </c>
      <c r="H2083" s="36" t="n">
        <v>2</v>
      </c>
    </row>
    <row r="2084" customFormat="false" ht="15" hidden="false" customHeight="true" outlineLevel="0" collapsed="false">
      <c r="A2084" s="36" t="s">
        <v>310</v>
      </c>
      <c r="B2084" s="37" t="s">
        <v>288</v>
      </c>
      <c r="C2084" s="37" t="s">
        <v>311</v>
      </c>
      <c r="D2084" s="36" t="n">
        <v>2025</v>
      </c>
      <c r="E2084" s="36" t="n">
        <v>1</v>
      </c>
      <c r="F2084" s="36" t="n">
        <v>0</v>
      </c>
      <c r="G2084" s="36" t="n">
        <v>0</v>
      </c>
      <c r="H2084" s="36" t="n">
        <v>2</v>
      </c>
    </row>
    <row r="2085" customFormat="false" ht="15" hidden="false" customHeight="true" outlineLevel="0" collapsed="false">
      <c r="A2085" s="36" t="s">
        <v>312</v>
      </c>
      <c r="B2085" s="37" t="s">
        <v>288</v>
      </c>
      <c r="C2085" s="37" t="s">
        <v>313</v>
      </c>
      <c r="D2085" s="36" t="n">
        <v>2010</v>
      </c>
      <c r="E2085" s="36" t="n">
        <v>0</v>
      </c>
      <c r="F2085" s="36" t="n">
        <v>0</v>
      </c>
      <c r="G2085" s="36" t="n">
        <v>3</v>
      </c>
      <c r="H2085" s="36" t="n">
        <v>9</v>
      </c>
    </row>
    <row r="2086" customFormat="false" ht="15" hidden="false" customHeight="true" outlineLevel="0" collapsed="false">
      <c r="A2086" s="36" t="s">
        <v>312</v>
      </c>
      <c r="B2086" s="37" t="s">
        <v>288</v>
      </c>
      <c r="C2086" s="37" t="s">
        <v>313</v>
      </c>
      <c r="D2086" s="36" t="n">
        <v>2011</v>
      </c>
      <c r="E2086" s="36" t="n">
        <v>0</v>
      </c>
      <c r="F2086" s="36" t="n">
        <v>0</v>
      </c>
      <c r="G2086" s="36" t="n">
        <v>3</v>
      </c>
      <c r="H2086" s="36" t="n">
        <v>9</v>
      </c>
    </row>
    <row r="2087" customFormat="false" ht="15" hidden="false" customHeight="true" outlineLevel="0" collapsed="false">
      <c r="A2087" s="36" t="s">
        <v>312</v>
      </c>
      <c r="B2087" s="37" t="s">
        <v>288</v>
      </c>
      <c r="C2087" s="37" t="s">
        <v>313</v>
      </c>
      <c r="D2087" s="36" t="n">
        <v>2012</v>
      </c>
      <c r="E2087" s="36" t="n">
        <v>0</v>
      </c>
      <c r="F2087" s="36" t="n">
        <v>0</v>
      </c>
      <c r="G2087" s="36" t="n">
        <v>2</v>
      </c>
      <c r="H2087" s="36" t="n">
        <v>10</v>
      </c>
    </row>
    <row r="2088" customFormat="false" ht="15" hidden="false" customHeight="true" outlineLevel="0" collapsed="false">
      <c r="A2088" s="36" t="s">
        <v>312</v>
      </c>
      <c r="B2088" s="37" t="s">
        <v>288</v>
      </c>
      <c r="C2088" s="37" t="s">
        <v>313</v>
      </c>
      <c r="D2088" s="36" t="n">
        <v>2013</v>
      </c>
      <c r="E2088" s="36" t="n">
        <v>0</v>
      </c>
      <c r="F2088" s="36" t="n">
        <v>0</v>
      </c>
      <c r="G2088" s="36" t="n">
        <v>3</v>
      </c>
      <c r="H2088" s="36" t="n">
        <v>11</v>
      </c>
    </row>
    <row r="2089" customFormat="false" ht="15" hidden="false" customHeight="true" outlineLevel="0" collapsed="false">
      <c r="A2089" s="36" t="s">
        <v>312</v>
      </c>
      <c r="B2089" s="37" t="s">
        <v>288</v>
      </c>
      <c r="C2089" s="37" t="s">
        <v>313</v>
      </c>
      <c r="D2089" s="36" t="n">
        <v>2014</v>
      </c>
      <c r="E2089" s="36" t="n">
        <v>0</v>
      </c>
      <c r="F2089" s="36" t="n">
        <v>0</v>
      </c>
      <c r="G2089" s="36" t="n">
        <v>2</v>
      </c>
      <c r="H2089" s="36" t="n">
        <v>11</v>
      </c>
    </row>
    <row r="2090" customFormat="false" ht="15" hidden="false" customHeight="true" outlineLevel="0" collapsed="false">
      <c r="A2090" s="36" t="s">
        <v>312</v>
      </c>
      <c r="B2090" s="37" t="s">
        <v>288</v>
      </c>
      <c r="C2090" s="37" t="s">
        <v>313</v>
      </c>
      <c r="D2090" s="36" t="n">
        <v>2015</v>
      </c>
      <c r="E2090" s="36" t="n">
        <v>1</v>
      </c>
      <c r="F2090" s="36" t="n">
        <v>1</v>
      </c>
      <c r="G2090" s="36" t="n">
        <v>3</v>
      </c>
      <c r="H2090" s="36" t="n">
        <v>12</v>
      </c>
    </row>
    <row r="2091" customFormat="false" ht="15" hidden="false" customHeight="true" outlineLevel="0" collapsed="false">
      <c r="A2091" s="36" t="s">
        <v>312</v>
      </c>
      <c r="B2091" s="37" t="s">
        <v>288</v>
      </c>
      <c r="C2091" s="37" t="s">
        <v>313</v>
      </c>
      <c r="D2091" s="36" t="n">
        <v>2016</v>
      </c>
      <c r="E2091" s="36" t="n">
        <v>1</v>
      </c>
      <c r="F2091" s="36" t="n">
        <v>1</v>
      </c>
      <c r="G2091" s="36" t="n">
        <v>2</v>
      </c>
      <c r="H2091" s="36" t="n">
        <v>11</v>
      </c>
    </row>
    <row r="2092" customFormat="false" ht="15" hidden="false" customHeight="true" outlineLevel="0" collapsed="false">
      <c r="A2092" s="36" t="s">
        <v>312</v>
      </c>
      <c r="B2092" s="37" t="s">
        <v>288</v>
      </c>
      <c r="C2092" s="37" t="s">
        <v>313</v>
      </c>
      <c r="D2092" s="36" t="n">
        <v>2017</v>
      </c>
      <c r="E2092" s="36" t="n">
        <v>1</v>
      </c>
      <c r="F2092" s="36" t="n">
        <v>1</v>
      </c>
      <c r="G2092" s="36" t="n">
        <v>2</v>
      </c>
      <c r="H2092" s="36" t="n">
        <v>11</v>
      </c>
    </row>
    <row r="2093" customFormat="false" ht="15" hidden="false" customHeight="true" outlineLevel="0" collapsed="false">
      <c r="A2093" s="36" t="s">
        <v>312</v>
      </c>
      <c r="B2093" s="37" t="s">
        <v>288</v>
      </c>
      <c r="C2093" s="37" t="s">
        <v>313</v>
      </c>
      <c r="D2093" s="36" t="n">
        <v>2018</v>
      </c>
      <c r="E2093" s="36" t="n">
        <v>1</v>
      </c>
      <c r="F2093" s="36" t="n">
        <v>1</v>
      </c>
      <c r="G2093" s="36" t="n">
        <v>2</v>
      </c>
      <c r="H2093" s="36" t="n">
        <v>10</v>
      </c>
    </row>
    <row r="2094" customFormat="false" ht="15" hidden="false" customHeight="true" outlineLevel="0" collapsed="false">
      <c r="A2094" s="36" t="s">
        <v>312</v>
      </c>
      <c r="B2094" s="37" t="s">
        <v>288</v>
      </c>
      <c r="C2094" s="37" t="s">
        <v>313</v>
      </c>
      <c r="D2094" s="36" t="n">
        <v>2019</v>
      </c>
      <c r="E2094" s="36" t="n">
        <v>1</v>
      </c>
      <c r="F2094" s="36" t="n">
        <v>1</v>
      </c>
      <c r="G2094" s="36" t="n">
        <v>2</v>
      </c>
      <c r="H2094" s="36" t="n">
        <v>10</v>
      </c>
    </row>
    <row r="2095" customFormat="false" ht="15" hidden="false" customHeight="true" outlineLevel="0" collapsed="false">
      <c r="A2095" s="36" t="s">
        <v>312</v>
      </c>
      <c r="B2095" s="37" t="s">
        <v>288</v>
      </c>
      <c r="C2095" s="37" t="s">
        <v>313</v>
      </c>
      <c r="D2095" s="36" t="n">
        <v>2020</v>
      </c>
      <c r="E2095" s="36" t="n">
        <v>1</v>
      </c>
      <c r="F2095" s="36" t="n">
        <v>1</v>
      </c>
      <c r="G2095" s="36" t="n">
        <v>2</v>
      </c>
      <c r="H2095" s="36" t="n">
        <v>10</v>
      </c>
    </row>
    <row r="2096" customFormat="false" ht="15" hidden="false" customHeight="true" outlineLevel="0" collapsed="false">
      <c r="A2096" s="36" t="s">
        <v>312</v>
      </c>
      <c r="B2096" s="37" t="s">
        <v>288</v>
      </c>
      <c r="C2096" s="37" t="s">
        <v>313</v>
      </c>
      <c r="D2096" s="36" t="n">
        <v>2021</v>
      </c>
      <c r="E2096" s="36" t="n">
        <v>1</v>
      </c>
      <c r="F2096" s="36" t="n">
        <v>1</v>
      </c>
      <c r="G2096" s="36" t="n">
        <v>2</v>
      </c>
      <c r="H2096" s="36" t="n">
        <v>9</v>
      </c>
    </row>
    <row r="2097" customFormat="false" ht="15" hidden="false" customHeight="true" outlineLevel="0" collapsed="false">
      <c r="A2097" s="36" t="s">
        <v>312</v>
      </c>
      <c r="B2097" s="37" t="s">
        <v>288</v>
      </c>
      <c r="C2097" s="37" t="s">
        <v>313</v>
      </c>
      <c r="D2097" s="36" t="n">
        <v>2022</v>
      </c>
      <c r="E2097" s="36" t="n">
        <v>1</v>
      </c>
      <c r="F2097" s="36" t="n">
        <v>1</v>
      </c>
      <c r="G2097" s="36" t="n">
        <v>2</v>
      </c>
      <c r="H2097" s="36" t="n">
        <v>9</v>
      </c>
    </row>
    <row r="2098" customFormat="false" ht="15" hidden="false" customHeight="true" outlineLevel="0" collapsed="false">
      <c r="A2098" s="36" t="s">
        <v>312</v>
      </c>
      <c r="B2098" s="37" t="s">
        <v>288</v>
      </c>
      <c r="C2098" s="37" t="s">
        <v>313</v>
      </c>
      <c r="D2098" s="36" t="n">
        <v>2023</v>
      </c>
      <c r="E2098" s="36" t="n">
        <v>1</v>
      </c>
      <c r="F2098" s="36" t="n">
        <v>1</v>
      </c>
      <c r="G2098" s="36" t="n">
        <v>2</v>
      </c>
      <c r="H2098" s="36" t="n">
        <v>9</v>
      </c>
    </row>
    <row r="2099" customFormat="false" ht="15" hidden="false" customHeight="true" outlineLevel="0" collapsed="false">
      <c r="A2099" s="36" t="s">
        <v>312</v>
      </c>
      <c r="B2099" s="37" t="s">
        <v>288</v>
      </c>
      <c r="C2099" s="37" t="s">
        <v>313</v>
      </c>
      <c r="D2099" s="36" t="n">
        <v>2024</v>
      </c>
      <c r="E2099" s="36" t="n">
        <v>1</v>
      </c>
      <c r="F2099" s="36" t="n">
        <v>1</v>
      </c>
      <c r="G2099" s="36" t="n">
        <v>2</v>
      </c>
      <c r="H2099" s="36" t="n">
        <v>9</v>
      </c>
    </row>
    <row r="2100" customFormat="false" ht="15" hidden="false" customHeight="true" outlineLevel="0" collapsed="false">
      <c r="A2100" s="36" t="s">
        <v>312</v>
      </c>
      <c r="B2100" s="37" t="s">
        <v>288</v>
      </c>
      <c r="C2100" s="37" t="s">
        <v>313</v>
      </c>
      <c r="D2100" s="36" t="n">
        <v>2025</v>
      </c>
      <c r="E2100" s="36" t="n">
        <v>1</v>
      </c>
      <c r="F2100" s="36" t="n">
        <v>1</v>
      </c>
      <c r="G2100" s="36" t="n">
        <v>2</v>
      </c>
      <c r="H2100" s="36" t="n">
        <v>9</v>
      </c>
    </row>
    <row r="2101" customFormat="false" ht="15" hidden="false" customHeight="true" outlineLevel="0" collapsed="false">
      <c r="A2101" s="36" t="s">
        <v>314</v>
      </c>
      <c r="B2101" s="37" t="s">
        <v>288</v>
      </c>
      <c r="C2101" s="37" t="s">
        <v>315</v>
      </c>
      <c r="D2101" s="36" t="n">
        <v>2010</v>
      </c>
      <c r="E2101" s="36" t="n">
        <v>0</v>
      </c>
      <c r="F2101" s="36" t="n">
        <v>1</v>
      </c>
      <c r="G2101" s="36" t="n">
        <v>3</v>
      </c>
      <c r="H2101" s="36" t="n">
        <v>5</v>
      </c>
    </row>
    <row r="2102" customFormat="false" ht="15" hidden="false" customHeight="true" outlineLevel="0" collapsed="false">
      <c r="A2102" s="36" t="s">
        <v>314</v>
      </c>
      <c r="B2102" s="37" t="s">
        <v>288</v>
      </c>
      <c r="C2102" s="37" t="s">
        <v>315</v>
      </c>
      <c r="D2102" s="36" t="n">
        <v>2011</v>
      </c>
      <c r="E2102" s="36" t="n">
        <v>0</v>
      </c>
      <c r="F2102" s="36" t="n">
        <v>1</v>
      </c>
      <c r="G2102" s="36" t="n">
        <v>3</v>
      </c>
      <c r="H2102" s="36" t="n">
        <v>5</v>
      </c>
    </row>
    <row r="2103" customFormat="false" ht="15" hidden="false" customHeight="true" outlineLevel="0" collapsed="false">
      <c r="A2103" s="36" t="s">
        <v>314</v>
      </c>
      <c r="B2103" s="37" t="s">
        <v>288</v>
      </c>
      <c r="C2103" s="37" t="s">
        <v>315</v>
      </c>
      <c r="D2103" s="36" t="n">
        <v>2012</v>
      </c>
      <c r="E2103" s="36" t="n">
        <v>0</v>
      </c>
      <c r="F2103" s="36" t="n">
        <v>1</v>
      </c>
      <c r="G2103" s="36" t="n">
        <v>3</v>
      </c>
      <c r="H2103" s="36" t="n">
        <v>5</v>
      </c>
    </row>
    <row r="2104" customFormat="false" ht="15" hidden="false" customHeight="true" outlineLevel="0" collapsed="false">
      <c r="A2104" s="36" t="s">
        <v>314</v>
      </c>
      <c r="B2104" s="37" t="s">
        <v>288</v>
      </c>
      <c r="C2104" s="37" t="s">
        <v>315</v>
      </c>
      <c r="D2104" s="36" t="n">
        <v>2013</v>
      </c>
      <c r="E2104" s="36" t="n">
        <v>0</v>
      </c>
      <c r="F2104" s="36" t="n">
        <v>1</v>
      </c>
      <c r="G2104" s="36" t="n">
        <v>3</v>
      </c>
      <c r="H2104" s="36" t="n">
        <v>5</v>
      </c>
    </row>
    <row r="2105" customFormat="false" ht="15" hidden="false" customHeight="true" outlineLevel="0" collapsed="false">
      <c r="A2105" s="36" t="s">
        <v>314</v>
      </c>
      <c r="B2105" s="37" t="s">
        <v>288</v>
      </c>
      <c r="C2105" s="37" t="s">
        <v>315</v>
      </c>
      <c r="D2105" s="36" t="n">
        <v>2014</v>
      </c>
      <c r="E2105" s="36" t="n">
        <v>0</v>
      </c>
      <c r="F2105" s="36" t="n">
        <v>1</v>
      </c>
      <c r="G2105" s="36" t="n">
        <v>3</v>
      </c>
      <c r="H2105" s="36" t="n">
        <v>5</v>
      </c>
    </row>
    <row r="2106" customFormat="false" ht="15" hidden="false" customHeight="true" outlineLevel="0" collapsed="false">
      <c r="A2106" s="36" t="s">
        <v>314</v>
      </c>
      <c r="B2106" s="37" t="s">
        <v>288</v>
      </c>
      <c r="C2106" s="37" t="s">
        <v>315</v>
      </c>
      <c r="D2106" s="36" t="n">
        <v>2015</v>
      </c>
      <c r="E2106" s="36" t="n">
        <v>0</v>
      </c>
      <c r="F2106" s="36" t="n">
        <v>1</v>
      </c>
      <c r="G2106" s="36" t="n">
        <v>3</v>
      </c>
      <c r="H2106" s="36" t="n">
        <v>5</v>
      </c>
    </row>
    <row r="2107" customFormat="false" ht="15" hidden="false" customHeight="true" outlineLevel="0" collapsed="false">
      <c r="A2107" s="36" t="s">
        <v>314</v>
      </c>
      <c r="B2107" s="37" t="s">
        <v>288</v>
      </c>
      <c r="C2107" s="37" t="s">
        <v>315</v>
      </c>
      <c r="D2107" s="36" t="n">
        <v>2016</v>
      </c>
      <c r="E2107" s="36" t="n">
        <v>0</v>
      </c>
      <c r="F2107" s="36" t="n">
        <v>1</v>
      </c>
      <c r="G2107" s="36" t="n">
        <v>3</v>
      </c>
      <c r="H2107" s="36" t="n">
        <v>4</v>
      </c>
    </row>
    <row r="2108" customFormat="false" ht="15" hidden="false" customHeight="true" outlineLevel="0" collapsed="false">
      <c r="A2108" s="36" t="s">
        <v>314</v>
      </c>
      <c r="B2108" s="37" t="s">
        <v>288</v>
      </c>
      <c r="C2108" s="37" t="s">
        <v>315</v>
      </c>
      <c r="D2108" s="36" t="n">
        <v>2017</v>
      </c>
      <c r="E2108" s="36" t="n">
        <v>0</v>
      </c>
      <c r="F2108" s="36" t="n">
        <v>1</v>
      </c>
      <c r="G2108" s="36" t="n">
        <v>3</v>
      </c>
      <c r="H2108" s="36" t="n">
        <v>3</v>
      </c>
    </row>
    <row r="2109" customFormat="false" ht="15" hidden="false" customHeight="true" outlineLevel="0" collapsed="false">
      <c r="A2109" s="36" t="s">
        <v>314</v>
      </c>
      <c r="B2109" s="37" t="s">
        <v>288</v>
      </c>
      <c r="C2109" s="37" t="s">
        <v>315</v>
      </c>
      <c r="D2109" s="36" t="n">
        <v>2018</v>
      </c>
      <c r="E2109" s="36" t="n">
        <v>0</v>
      </c>
      <c r="F2109" s="36" t="n">
        <v>1</v>
      </c>
      <c r="G2109" s="36" t="n">
        <v>2</v>
      </c>
      <c r="H2109" s="36" t="n">
        <v>3</v>
      </c>
    </row>
    <row r="2110" customFormat="false" ht="15" hidden="false" customHeight="true" outlineLevel="0" collapsed="false">
      <c r="A2110" s="36" t="s">
        <v>314</v>
      </c>
      <c r="B2110" s="37" t="s">
        <v>288</v>
      </c>
      <c r="C2110" s="37" t="s">
        <v>315</v>
      </c>
      <c r="D2110" s="36" t="n">
        <v>2019</v>
      </c>
      <c r="E2110" s="36" t="n">
        <v>0</v>
      </c>
      <c r="F2110" s="36" t="n">
        <v>1</v>
      </c>
      <c r="G2110" s="36" t="n">
        <v>2</v>
      </c>
      <c r="H2110" s="36" t="n">
        <v>2</v>
      </c>
    </row>
    <row r="2111" customFormat="false" ht="15" hidden="false" customHeight="true" outlineLevel="0" collapsed="false">
      <c r="A2111" s="36" t="s">
        <v>314</v>
      </c>
      <c r="B2111" s="37" t="s">
        <v>288</v>
      </c>
      <c r="C2111" s="37" t="s">
        <v>315</v>
      </c>
      <c r="D2111" s="36" t="n">
        <v>2020</v>
      </c>
      <c r="E2111" s="36" t="n">
        <v>0</v>
      </c>
      <c r="F2111" s="36" t="n">
        <v>1</v>
      </c>
      <c r="G2111" s="36" t="n">
        <v>2</v>
      </c>
      <c r="H2111" s="36" t="n">
        <v>2</v>
      </c>
    </row>
    <row r="2112" customFormat="false" ht="15" hidden="false" customHeight="true" outlineLevel="0" collapsed="false">
      <c r="A2112" s="36" t="s">
        <v>314</v>
      </c>
      <c r="B2112" s="37" t="s">
        <v>288</v>
      </c>
      <c r="C2112" s="37" t="s">
        <v>315</v>
      </c>
      <c r="D2112" s="36" t="n">
        <v>2021</v>
      </c>
      <c r="E2112" s="36" t="n">
        <v>0</v>
      </c>
      <c r="F2112" s="36" t="n">
        <v>1</v>
      </c>
      <c r="G2112" s="36" t="n">
        <v>3</v>
      </c>
      <c r="H2112" s="36" t="n">
        <v>3</v>
      </c>
    </row>
    <row r="2113" customFormat="false" ht="15" hidden="false" customHeight="true" outlineLevel="0" collapsed="false">
      <c r="A2113" s="36" t="s">
        <v>314</v>
      </c>
      <c r="B2113" s="37" t="s">
        <v>288</v>
      </c>
      <c r="C2113" s="37" t="s">
        <v>315</v>
      </c>
      <c r="D2113" s="36" t="n">
        <v>2022</v>
      </c>
      <c r="E2113" s="36" t="n">
        <v>0</v>
      </c>
      <c r="F2113" s="36" t="n">
        <v>1</v>
      </c>
      <c r="G2113" s="36" t="n">
        <v>3</v>
      </c>
      <c r="H2113" s="36" t="n">
        <v>4</v>
      </c>
    </row>
    <row r="2114" customFormat="false" ht="15" hidden="false" customHeight="true" outlineLevel="0" collapsed="false">
      <c r="A2114" s="36" t="s">
        <v>314</v>
      </c>
      <c r="B2114" s="37" t="s">
        <v>288</v>
      </c>
      <c r="C2114" s="37" t="s">
        <v>315</v>
      </c>
      <c r="D2114" s="36" t="n">
        <v>2023</v>
      </c>
      <c r="E2114" s="36" t="n">
        <v>0</v>
      </c>
      <c r="F2114" s="36" t="n">
        <v>1</v>
      </c>
      <c r="G2114" s="36" t="n">
        <v>3</v>
      </c>
      <c r="H2114" s="36" t="n">
        <v>3</v>
      </c>
    </row>
    <row r="2115" customFormat="false" ht="15" hidden="false" customHeight="true" outlineLevel="0" collapsed="false">
      <c r="A2115" s="36" t="s">
        <v>314</v>
      </c>
      <c r="B2115" s="37" t="s">
        <v>288</v>
      </c>
      <c r="C2115" s="37" t="s">
        <v>315</v>
      </c>
      <c r="D2115" s="36" t="n">
        <v>2024</v>
      </c>
      <c r="E2115" s="36" t="n">
        <v>0</v>
      </c>
      <c r="F2115" s="36" t="n">
        <v>1</v>
      </c>
      <c r="G2115" s="36" t="n">
        <v>3</v>
      </c>
      <c r="H2115" s="36" t="n">
        <v>3</v>
      </c>
    </row>
    <row r="2116" customFormat="false" ht="15" hidden="false" customHeight="true" outlineLevel="0" collapsed="false">
      <c r="A2116" s="36" t="s">
        <v>314</v>
      </c>
      <c r="B2116" s="37" t="s">
        <v>288</v>
      </c>
      <c r="C2116" s="37" t="s">
        <v>315</v>
      </c>
      <c r="D2116" s="36" t="n">
        <v>2025</v>
      </c>
      <c r="E2116" s="36" t="n">
        <v>0</v>
      </c>
      <c r="F2116" s="36" t="n">
        <v>1</v>
      </c>
      <c r="G2116" s="36" t="n">
        <v>3</v>
      </c>
      <c r="H2116" s="36" t="n">
        <v>3</v>
      </c>
    </row>
    <row r="2117" customFormat="false" ht="15" hidden="false" customHeight="true" outlineLevel="0" collapsed="false">
      <c r="A2117" s="36" t="s">
        <v>316</v>
      </c>
      <c r="B2117" s="37" t="s">
        <v>288</v>
      </c>
      <c r="C2117" s="37" t="s">
        <v>317</v>
      </c>
      <c r="D2117" s="36" t="n">
        <v>2010</v>
      </c>
      <c r="E2117" s="36" t="n">
        <v>1</v>
      </c>
      <c r="F2117" s="36" t="n">
        <v>0</v>
      </c>
      <c r="G2117" s="36" t="n">
        <v>1</v>
      </c>
      <c r="H2117" s="36" t="n">
        <v>3</v>
      </c>
    </row>
    <row r="2118" customFormat="false" ht="15" hidden="false" customHeight="true" outlineLevel="0" collapsed="false">
      <c r="A2118" s="36" t="s">
        <v>316</v>
      </c>
      <c r="B2118" s="37" t="s">
        <v>288</v>
      </c>
      <c r="C2118" s="37" t="s">
        <v>317</v>
      </c>
      <c r="D2118" s="36" t="n">
        <v>2011</v>
      </c>
      <c r="E2118" s="36" t="n">
        <v>1</v>
      </c>
      <c r="F2118" s="36" t="n">
        <v>0</v>
      </c>
      <c r="G2118" s="36" t="n">
        <v>1</v>
      </c>
      <c r="H2118" s="36" t="n">
        <v>5</v>
      </c>
    </row>
    <row r="2119" customFormat="false" ht="15" hidden="false" customHeight="true" outlineLevel="0" collapsed="false">
      <c r="A2119" s="36" t="s">
        <v>316</v>
      </c>
      <c r="B2119" s="37" t="s">
        <v>288</v>
      </c>
      <c r="C2119" s="37" t="s">
        <v>317</v>
      </c>
      <c r="D2119" s="36" t="n">
        <v>2012</v>
      </c>
      <c r="E2119" s="36" t="n">
        <v>1</v>
      </c>
      <c r="F2119" s="36" t="n">
        <v>0</v>
      </c>
      <c r="G2119" s="36" t="n">
        <v>1</v>
      </c>
      <c r="H2119" s="36" t="n">
        <v>5</v>
      </c>
    </row>
    <row r="2120" customFormat="false" ht="15" hidden="false" customHeight="true" outlineLevel="0" collapsed="false">
      <c r="A2120" s="36" t="s">
        <v>316</v>
      </c>
      <c r="B2120" s="37" t="s">
        <v>288</v>
      </c>
      <c r="C2120" s="37" t="s">
        <v>317</v>
      </c>
      <c r="D2120" s="36" t="n">
        <v>2013</v>
      </c>
      <c r="E2120" s="36" t="n">
        <v>1</v>
      </c>
      <c r="F2120" s="36" t="n">
        <v>0</v>
      </c>
      <c r="G2120" s="36" t="n">
        <v>1</v>
      </c>
      <c r="H2120" s="36" t="n">
        <v>5</v>
      </c>
    </row>
    <row r="2121" customFormat="false" ht="15" hidden="false" customHeight="true" outlineLevel="0" collapsed="false">
      <c r="A2121" s="36" t="s">
        <v>316</v>
      </c>
      <c r="B2121" s="37" t="s">
        <v>288</v>
      </c>
      <c r="C2121" s="37" t="s">
        <v>317</v>
      </c>
      <c r="D2121" s="36" t="n">
        <v>2014</v>
      </c>
      <c r="E2121" s="36" t="n">
        <v>1</v>
      </c>
      <c r="F2121" s="36" t="n">
        <v>0</v>
      </c>
      <c r="G2121" s="36" t="n">
        <v>1</v>
      </c>
      <c r="H2121" s="36" t="n">
        <v>5</v>
      </c>
    </row>
    <row r="2122" customFormat="false" ht="15" hidden="false" customHeight="true" outlineLevel="0" collapsed="false">
      <c r="A2122" s="36" t="s">
        <v>316</v>
      </c>
      <c r="B2122" s="37" t="s">
        <v>288</v>
      </c>
      <c r="C2122" s="37" t="s">
        <v>317</v>
      </c>
      <c r="D2122" s="36" t="n">
        <v>2015</v>
      </c>
      <c r="E2122" s="36" t="n">
        <v>1</v>
      </c>
      <c r="F2122" s="36" t="n">
        <v>0</v>
      </c>
      <c r="G2122" s="36" t="n">
        <v>1</v>
      </c>
      <c r="H2122" s="36" t="n">
        <v>4</v>
      </c>
    </row>
    <row r="2123" customFormat="false" ht="15" hidden="false" customHeight="true" outlineLevel="0" collapsed="false">
      <c r="A2123" s="36" t="s">
        <v>316</v>
      </c>
      <c r="B2123" s="37" t="s">
        <v>288</v>
      </c>
      <c r="C2123" s="37" t="s">
        <v>317</v>
      </c>
      <c r="D2123" s="36" t="n">
        <v>2016</v>
      </c>
      <c r="E2123" s="36" t="n">
        <v>2</v>
      </c>
      <c r="F2123" s="36" t="n">
        <v>0</v>
      </c>
      <c r="G2123" s="36" t="n">
        <v>2</v>
      </c>
      <c r="H2123" s="36" t="n">
        <v>5</v>
      </c>
    </row>
    <row r="2124" customFormat="false" ht="15" hidden="false" customHeight="true" outlineLevel="0" collapsed="false">
      <c r="A2124" s="36" t="s">
        <v>316</v>
      </c>
      <c r="B2124" s="37" t="s">
        <v>288</v>
      </c>
      <c r="C2124" s="37" t="s">
        <v>317</v>
      </c>
      <c r="D2124" s="36" t="n">
        <v>2017</v>
      </c>
      <c r="E2124" s="36" t="n">
        <v>1</v>
      </c>
      <c r="F2124" s="36" t="n">
        <v>0</v>
      </c>
      <c r="G2124" s="36" t="n">
        <v>1</v>
      </c>
      <c r="H2124" s="36" t="n">
        <v>4</v>
      </c>
    </row>
    <row r="2125" customFormat="false" ht="15" hidden="false" customHeight="true" outlineLevel="0" collapsed="false">
      <c r="A2125" s="36" t="s">
        <v>316</v>
      </c>
      <c r="B2125" s="37" t="s">
        <v>288</v>
      </c>
      <c r="C2125" s="37" t="s">
        <v>317</v>
      </c>
      <c r="D2125" s="36" t="n">
        <v>2018</v>
      </c>
      <c r="E2125" s="36" t="n">
        <v>0</v>
      </c>
      <c r="F2125" s="36" t="n">
        <v>0</v>
      </c>
      <c r="G2125" s="36" t="n">
        <v>0</v>
      </c>
      <c r="H2125" s="36" t="n">
        <v>3</v>
      </c>
    </row>
    <row r="2126" customFormat="false" ht="15" hidden="false" customHeight="true" outlineLevel="0" collapsed="false">
      <c r="A2126" s="36" t="s">
        <v>316</v>
      </c>
      <c r="B2126" s="37" t="s">
        <v>288</v>
      </c>
      <c r="C2126" s="37" t="s">
        <v>317</v>
      </c>
      <c r="D2126" s="36" t="n">
        <v>2019</v>
      </c>
      <c r="E2126" s="36" t="n">
        <v>0</v>
      </c>
      <c r="F2126" s="36" t="n">
        <v>0</v>
      </c>
      <c r="G2126" s="36" t="n">
        <v>0</v>
      </c>
      <c r="H2126" s="36" t="n">
        <v>3</v>
      </c>
    </row>
    <row r="2127" customFormat="false" ht="15" hidden="false" customHeight="true" outlineLevel="0" collapsed="false">
      <c r="A2127" s="36" t="s">
        <v>316</v>
      </c>
      <c r="B2127" s="37" t="s">
        <v>288</v>
      </c>
      <c r="C2127" s="37" t="s">
        <v>317</v>
      </c>
      <c r="D2127" s="36" t="n">
        <v>2020</v>
      </c>
      <c r="E2127" s="36" t="n">
        <v>0</v>
      </c>
      <c r="F2127" s="36" t="n">
        <v>0</v>
      </c>
      <c r="G2127" s="36" t="n">
        <v>0</v>
      </c>
      <c r="H2127" s="36" t="n">
        <v>3</v>
      </c>
    </row>
    <row r="2128" customFormat="false" ht="15" hidden="false" customHeight="true" outlineLevel="0" collapsed="false">
      <c r="A2128" s="36" t="s">
        <v>316</v>
      </c>
      <c r="B2128" s="37" t="s">
        <v>288</v>
      </c>
      <c r="C2128" s="37" t="s">
        <v>317</v>
      </c>
      <c r="D2128" s="36" t="n">
        <v>2021</v>
      </c>
      <c r="E2128" s="36" t="n">
        <v>1</v>
      </c>
      <c r="F2128" s="36" t="n">
        <v>0</v>
      </c>
      <c r="G2128" s="36" t="n">
        <v>1</v>
      </c>
      <c r="H2128" s="36" t="n">
        <v>4</v>
      </c>
    </row>
    <row r="2129" customFormat="false" ht="15" hidden="false" customHeight="true" outlineLevel="0" collapsed="false">
      <c r="A2129" s="36" t="s">
        <v>316</v>
      </c>
      <c r="B2129" s="37" t="s">
        <v>288</v>
      </c>
      <c r="C2129" s="37" t="s">
        <v>317</v>
      </c>
      <c r="D2129" s="36" t="n">
        <v>2022</v>
      </c>
      <c r="E2129" s="36" t="n">
        <v>0</v>
      </c>
      <c r="F2129" s="36" t="n">
        <v>0</v>
      </c>
      <c r="G2129" s="36" t="n">
        <v>0</v>
      </c>
      <c r="H2129" s="36" t="n">
        <v>3</v>
      </c>
    </row>
    <row r="2130" customFormat="false" ht="15" hidden="false" customHeight="true" outlineLevel="0" collapsed="false">
      <c r="A2130" s="36" t="s">
        <v>316</v>
      </c>
      <c r="B2130" s="37" t="s">
        <v>288</v>
      </c>
      <c r="C2130" s="37" t="s">
        <v>317</v>
      </c>
      <c r="D2130" s="36" t="n">
        <v>2023</v>
      </c>
      <c r="E2130" s="36" t="n">
        <v>0</v>
      </c>
      <c r="F2130" s="36" t="n">
        <v>0</v>
      </c>
      <c r="G2130" s="36" t="n">
        <v>0</v>
      </c>
      <c r="H2130" s="36" t="n">
        <v>3</v>
      </c>
    </row>
    <row r="2131" customFormat="false" ht="15" hidden="false" customHeight="true" outlineLevel="0" collapsed="false">
      <c r="A2131" s="36" t="s">
        <v>316</v>
      </c>
      <c r="B2131" s="37" t="s">
        <v>288</v>
      </c>
      <c r="C2131" s="37" t="s">
        <v>317</v>
      </c>
      <c r="D2131" s="36" t="n">
        <v>2024</v>
      </c>
      <c r="E2131" s="36" t="n">
        <v>0</v>
      </c>
      <c r="F2131" s="36" t="n">
        <v>0</v>
      </c>
      <c r="G2131" s="36" t="n">
        <v>0</v>
      </c>
      <c r="H2131" s="36" t="n">
        <v>3</v>
      </c>
    </row>
    <row r="2132" customFormat="false" ht="15" hidden="false" customHeight="true" outlineLevel="0" collapsed="false">
      <c r="A2132" s="36" t="s">
        <v>316</v>
      </c>
      <c r="B2132" s="37" t="s">
        <v>288</v>
      </c>
      <c r="C2132" s="37" t="s">
        <v>317</v>
      </c>
      <c r="D2132" s="36" t="n">
        <v>2025</v>
      </c>
      <c r="E2132" s="36" t="n">
        <v>0</v>
      </c>
      <c r="F2132" s="36" t="n">
        <v>0</v>
      </c>
      <c r="G2132" s="36" t="n">
        <v>0</v>
      </c>
      <c r="H2132" s="36" t="n">
        <v>3</v>
      </c>
    </row>
    <row r="2133" customFormat="false" ht="15" hidden="false" customHeight="true" outlineLevel="0" collapsed="false">
      <c r="A2133" s="36" t="s">
        <v>318</v>
      </c>
      <c r="B2133" s="37" t="s">
        <v>319</v>
      </c>
      <c r="C2133" s="37" t="s">
        <v>320</v>
      </c>
      <c r="D2133" s="36" t="n">
        <v>2010</v>
      </c>
      <c r="E2133" s="36" t="n">
        <v>11</v>
      </c>
      <c r="F2133" s="36" t="n">
        <v>5</v>
      </c>
      <c r="G2133" s="36" t="n">
        <v>19</v>
      </c>
      <c r="H2133" s="36" t="n">
        <v>30</v>
      </c>
    </row>
    <row r="2134" customFormat="false" ht="15" hidden="false" customHeight="true" outlineLevel="0" collapsed="false">
      <c r="A2134" s="36" t="s">
        <v>318</v>
      </c>
      <c r="B2134" s="37" t="s">
        <v>319</v>
      </c>
      <c r="C2134" s="37" t="s">
        <v>320</v>
      </c>
      <c r="D2134" s="36" t="n">
        <v>2011</v>
      </c>
      <c r="E2134" s="36" t="n">
        <v>11</v>
      </c>
      <c r="F2134" s="36" t="n">
        <v>5</v>
      </c>
      <c r="G2134" s="36" t="n">
        <v>20</v>
      </c>
      <c r="H2134" s="36" t="n">
        <v>33</v>
      </c>
    </row>
    <row r="2135" customFormat="false" ht="15" hidden="false" customHeight="true" outlineLevel="0" collapsed="false">
      <c r="A2135" s="36" t="s">
        <v>318</v>
      </c>
      <c r="B2135" s="37" t="s">
        <v>319</v>
      </c>
      <c r="C2135" s="37" t="s">
        <v>320</v>
      </c>
      <c r="D2135" s="36" t="n">
        <v>2012</v>
      </c>
      <c r="E2135" s="36" t="n">
        <v>10</v>
      </c>
      <c r="F2135" s="36" t="n">
        <v>5</v>
      </c>
      <c r="G2135" s="36" t="n">
        <v>19</v>
      </c>
      <c r="H2135" s="36" t="n">
        <v>33</v>
      </c>
    </row>
    <row r="2136" customFormat="false" ht="15" hidden="false" customHeight="true" outlineLevel="0" collapsed="false">
      <c r="A2136" s="36" t="s">
        <v>318</v>
      </c>
      <c r="B2136" s="37" t="s">
        <v>319</v>
      </c>
      <c r="C2136" s="37" t="s">
        <v>320</v>
      </c>
      <c r="D2136" s="36" t="n">
        <v>2013</v>
      </c>
      <c r="E2136" s="36" t="n">
        <v>9</v>
      </c>
      <c r="F2136" s="36" t="n">
        <v>5</v>
      </c>
      <c r="G2136" s="36" t="n">
        <v>17</v>
      </c>
      <c r="H2136" s="36" t="n">
        <v>34</v>
      </c>
    </row>
    <row r="2137" customFormat="false" ht="15" hidden="false" customHeight="true" outlineLevel="0" collapsed="false">
      <c r="A2137" s="36" t="s">
        <v>318</v>
      </c>
      <c r="B2137" s="37" t="s">
        <v>319</v>
      </c>
      <c r="C2137" s="37" t="s">
        <v>320</v>
      </c>
      <c r="D2137" s="36" t="n">
        <v>2014</v>
      </c>
      <c r="E2137" s="36" t="n">
        <v>9</v>
      </c>
      <c r="F2137" s="36" t="n">
        <v>5</v>
      </c>
      <c r="G2137" s="36" t="n">
        <v>18</v>
      </c>
      <c r="H2137" s="36" t="n">
        <v>40</v>
      </c>
    </row>
    <row r="2138" customFormat="false" ht="15" hidden="false" customHeight="true" outlineLevel="0" collapsed="false">
      <c r="A2138" s="36" t="s">
        <v>318</v>
      </c>
      <c r="B2138" s="37" t="s">
        <v>319</v>
      </c>
      <c r="C2138" s="37" t="s">
        <v>320</v>
      </c>
      <c r="D2138" s="36" t="n">
        <v>2015</v>
      </c>
      <c r="E2138" s="36" t="n">
        <v>8</v>
      </c>
      <c r="F2138" s="36" t="n">
        <v>5</v>
      </c>
      <c r="G2138" s="36" t="n">
        <v>17</v>
      </c>
      <c r="H2138" s="36" t="n">
        <v>39</v>
      </c>
    </row>
    <row r="2139" customFormat="false" ht="15" hidden="false" customHeight="true" outlineLevel="0" collapsed="false">
      <c r="A2139" s="36" t="s">
        <v>318</v>
      </c>
      <c r="B2139" s="37" t="s">
        <v>319</v>
      </c>
      <c r="C2139" s="37" t="s">
        <v>320</v>
      </c>
      <c r="D2139" s="36" t="n">
        <v>2016</v>
      </c>
      <c r="E2139" s="36" t="n">
        <v>8</v>
      </c>
      <c r="F2139" s="36" t="n">
        <v>5</v>
      </c>
      <c r="G2139" s="36" t="n">
        <v>18</v>
      </c>
      <c r="H2139" s="36" t="n">
        <v>41</v>
      </c>
    </row>
    <row r="2140" customFormat="false" ht="15" hidden="false" customHeight="true" outlineLevel="0" collapsed="false">
      <c r="A2140" s="36" t="s">
        <v>318</v>
      </c>
      <c r="B2140" s="37" t="s">
        <v>319</v>
      </c>
      <c r="C2140" s="37" t="s">
        <v>320</v>
      </c>
      <c r="D2140" s="36" t="n">
        <v>2017</v>
      </c>
      <c r="E2140" s="36" t="n">
        <v>8</v>
      </c>
      <c r="F2140" s="36" t="n">
        <v>5</v>
      </c>
      <c r="G2140" s="36" t="n">
        <v>19</v>
      </c>
      <c r="H2140" s="36" t="n">
        <v>39</v>
      </c>
    </row>
    <row r="2141" customFormat="false" ht="15" hidden="false" customHeight="true" outlineLevel="0" collapsed="false">
      <c r="A2141" s="36" t="s">
        <v>318</v>
      </c>
      <c r="B2141" s="37" t="s">
        <v>319</v>
      </c>
      <c r="C2141" s="37" t="s">
        <v>320</v>
      </c>
      <c r="D2141" s="36" t="n">
        <v>2018</v>
      </c>
      <c r="E2141" s="36" t="n">
        <v>8</v>
      </c>
      <c r="F2141" s="36" t="n">
        <v>5</v>
      </c>
      <c r="G2141" s="36" t="n">
        <v>19</v>
      </c>
      <c r="H2141" s="36" t="n">
        <v>39</v>
      </c>
    </row>
    <row r="2142" customFormat="false" ht="15" hidden="false" customHeight="true" outlineLevel="0" collapsed="false">
      <c r="A2142" s="36" t="s">
        <v>318</v>
      </c>
      <c r="B2142" s="37" t="s">
        <v>319</v>
      </c>
      <c r="C2142" s="37" t="s">
        <v>320</v>
      </c>
      <c r="D2142" s="36" t="n">
        <v>2019</v>
      </c>
      <c r="E2142" s="36" t="n">
        <v>8</v>
      </c>
      <c r="F2142" s="36" t="n">
        <v>5</v>
      </c>
      <c r="G2142" s="36" t="n">
        <v>21</v>
      </c>
      <c r="H2142" s="36" t="n">
        <v>41</v>
      </c>
    </row>
    <row r="2143" customFormat="false" ht="15" hidden="false" customHeight="true" outlineLevel="0" collapsed="false">
      <c r="A2143" s="36" t="s">
        <v>318</v>
      </c>
      <c r="B2143" s="37" t="s">
        <v>319</v>
      </c>
      <c r="C2143" s="37" t="s">
        <v>320</v>
      </c>
      <c r="D2143" s="36" t="n">
        <v>2020</v>
      </c>
      <c r="E2143" s="36" t="n">
        <v>8</v>
      </c>
      <c r="F2143" s="36" t="n">
        <v>5</v>
      </c>
      <c r="G2143" s="36" t="n">
        <v>21</v>
      </c>
      <c r="H2143" s="36" t="n">
        <v>43</v>
      </c>
    </row>
    <row r="2144" customFormat="false" ht="15" hidden="false" customHeight="true" outlineLevel="0" collapsed="false">
      <c r="A2144" s="36" t="s">
        <v>318</v>
      </c>
      <c r="B2144" s="37" t="s">
        <v>319</v>
      </c>
      <c r="C2144" s="37" t="s">
        <v>320</v>
      </c>
      <c r="D2144" s="36" t="n">
        <v>2021</v>
      </c>
      <c r="E2144" s="36" t="n">
        <v>8</v>
      </c>
      <c r="F2144" s="36" t="n">
        <v>5</v>
      </c>
      <c r="G2144" s="36" t="n">
        <v>21</v>
      </c>
      <c r="H2144" s="36" t="n">
        <v>43</v>
      </c>
    </row>
    <row r="2145" customFormat="false" ht="15" hidden="false" customHeight="true" outlineLevel="0" collapsed="false">
      <c r="A2145" s="36" t="s">
        <v>318</v>
      </c>
      <c r="B2145" s="37" t="s">
        <v>319</v>
      </c>
      <c r="C2145" s="37" t="s">
        <v>320</v>
      </c>
      <c r="D2145" s="36" t="n">
        <v>2022</v>
      </c>
      <c r="E2145" s="36" t="n">
        <v>8</v>
      </c>
      <c r="F2145" s="36" t="n">
        <v>5</v>
      </c>
      <c r="G2145" s="36" t="n">
        <v>21</v>
      </c>
      <c r="H2145" s="36" t="n">
        <v>42</v>
      </c>
    </row>
    <row r="2146" customFormat="false" ht="15" hidden="false" customHeight="true" outlineLevel="0" collapsed="false">
      <c r="A2146" s="36" t="s">
        <v>318</v>
      </c>
      <c r="B2146" s="37" t="s">
        <v>319</v>
      </c>
      <c r="C2146" s="37" t="s">
        <v>320</v>
      </c>
      <c r="D2146" s="36" t="n">
        <v>2023</v>
      </c>
      <c r="E2146" s="36" t="n">
        <v>7</v>
      </c>
      <c r="F2146" s="36" t="n">
        <v>5</v>
      </c>
      <c r="G2146" s="36" t="n">
        <v>21</v>
      </c>
      <c r="H2146" s="36" t="n">
        <v>43</v>
      </c>
    </row>
    <row r="2147" customFormat="false" ht="15" hidden="false" customHeight="true" outlineLevel="0" collapsed="false">
      <c r="A2147" s="36" t="s">
        <v>318</v>
      </c>
      <c r="B2147" s="37" t="s">
        <v>319</v>
      </c>
      <c r="C2147" s="37" t="s">
        <v>320</v>
      </c>
      <c r="D2147" s="36" t="n">
        <v>2024</v>
      </c>
      <c r="E2147" s="36" t="n">
        <v>7</v>
      </c>
      <c r="F2147" s="36" t="n">
        <v>5</v>
      </c>
      <c r="G2147" s="36" t="n">
        <v>21</v>
      </c>
      <c r="H2147" s="36" t="n">
        <v>44</v>
      </c>
    </row>
    <row r="2148" customFormat="false" ht="15" hidden="false" customHeight="true" outlineLevel="0" collapsed="false">
      <c r="A2148" s="36" t="s">
        <v>318</v>
      </c>
      <c r="B2148" s="37" t="s">
        <v>319</v>
      </c>
      <c r="C2148" s="37" t="s">
        <v>320</v>
      </c>
      <c r="D2148" s="36" t="n">
        <v>2025</v>
      </c>
      <c r="E2148" s="36" t="n">
        <v>7</v>
      </c>
      <c r="F2148" s="36" t="n">
        <v>5</v>
      </c>
      <c r="G2148" s="36" t="n">
        <v>21</v>
      </c>
      <c r="H2148" s="36" t="n">
        <v>42</v>
      </c>
    </row>
    <row r="2149" customFormat="false" ht="15" hidden="false" customHeight="true" outlineLevel="0" collapsed="false">
      <c r="A2149" s="36" t="s">
        <v>321</v>
      </c>
      <c r="B2149" s="37" t="s">
        <v>319</v>
      </c>
      <c r="C2149" s="37" t="s">
        <v>322</v>
      </c>
      <c r="D2149" s="36" t="n">
        <v>2010</v>
      </c>
      <c r="E2149" s="36" t="n">
        <v>4</v>
      </c>
      <c r="F2149" s="36" t="n">
        <v>4</v>
      </c>
      <c r="G2149" s="36" t="n">
        <v>9</v>
      </c>
      <c r="H2149" s="36" t="n">
        <v>15</v>
      </c>
    </row>
    <row r="2150" customFormat="false" ht="15" hidden="false" customHeight="true" outlineLevel="0" collapsed="false">
      <c r="A2150" s="36" t="s">
        <v>321</v>
      </c>
      <c r="B2150" s="37" t="s">
        <v>319</v>
      </c>
      <c r="C2150" s="37" t="s">
        <v>322</v>
      </c>
      <c r="D2150" s="36" t="n">
        <v>2011</v>
      </c>
      <c r="E2150" s="36" t="n">
        <v>4</v>
      </c>
      <c r="F2150" s="36" t="n">
        <v>4</v>
      </c>
      <c r="G2150" s="36" t="n">
        <v>9</v>
      </c>
      <c r="H2150" s="36" t="n">
        <v>15</v>
      </c>
    </row>
    <row r="2151" customFormat="false" ht="15" hidden="false" customHeight="true" outlineLevel="0" collapsed="false">
      <c r="A2151" s="36" t="s">
        <v>321</v>
      </c>
      <c r="B2151" s="37" t="s">
        <v>319</v>
      </c>
      <c r="C2151" s="37" t="s">
        <v>322</v>
      </c>
      <c r="D2151" s="36" t="n">
        <v>2012</v>
      </c>
      <c r="E2151" s="36" t="n">
        <v>3</v>
      </c>
      <c r="F2151" s="36" t="n">
        <v>4</v>
      </c>
      <c r="G2151" s="36" t="n">
        <v>9</v>
      </c>
      <c r="H2151" s="36" t="n">
        <v>16</v>
      </c>
    </row>
    <row r="2152" customFormat="false" ht="15" hidden="false" customHeight="true" outlineLevel="0" collapsed="false">
      <c r="A2152" s="36" t="s">
        <v>321</v>
      </c>
      <c r="B2152" s="37" t="s">
        <v>319</v>
      </c>
      <c r="C2152" s="37" t="s">
        <v>322</v>
      </c>
      <c r="D2152" s="36" t="n">
        <v>2013</v>
      </c>
      <c r="E2152" s="36" t="n">
        <v>3</v>
      </c>
      <c r="F2152" s="36" t="n">
        <v>4</v>
      </c>
      <c r="G2152" s="36" t="n">
        <v>8</v>
      </c>
      <c r="H2152" s="36" t="n">
        <v>16</v>
      </c>
    </row>
    <row r="2153" customFormat="false" ht="15" hidden="false" customHeight="true" outlineLevel="0" collapsed="false">
      <c r="A2153" s="36" t="s">
        <v>321</v>
      </c>
      <c r="B2153" s="37" t="s">
        <v>319</v>
      </c>
      <c r="C2153" s="37" t="s">
        <v>322</v>
      </c>
      <c r="D2153" s="36" t="n">
        <v>2014</v>
      </c>
      <c r="E2153" s="36" t="n">
        <v>4</v>
      </c>
      <c r="F2153" s="36" t="n">
        <v>4</v>
      </c>
      <c r="G2153" s="36" t="n">
        <v>9</v>
      </c>
      <c r="H2153" s="36" t="n">
        <v>17</v>
      </c>
    </row>
    <row r="2154" customFormat="false" ht="15" hidden="false" customHeight="true" outlineLevel="0" collapsed="false">
      <c r="A2154" s="36" t="s">
        <v>321</v>
      </c>
      <c r="B2154" s="37" t="s">
        <v>319</v>
      </c>
      <c r="C2154" s="37" t="s">
        <v>322</v>
      </c>
      <c r="D2154" s="36" t="n">
        <v>2015</v>
      </c>
      <c r="E2154" s="36" t="n">
        <v>4</v>
      </c>
      <c r="F2154" s="36" t="n">
        <v>4</v>
      </c>
      <c r="G2154" s="36" t="n">
        <v>10</v>
      </c>
      <c r="H2154" s="36" t="n">
        <v>18</v>
      </c>
    </row>
    <row r="2155" customFormat="false" ht="15" hidden="false" customHeight="true" outlineLevel="0" collapsed="false">
      <c r="A2155" s="36" t="s">
        <v>321</v>
      </c>
      <c r="B2155" s="37" t="s">
        <v>319</v>
      </c>
      <c r="C2155" s="37" t="s">
        <v>322</v>
      </c>
      <c r="D2155" s="36" t="n">
        <v>2016</v>
      </c>
      <c r="E2155" s="36" t="n">
        <v>4</v>
      </c>
      <c r="F2155" s="36" t="n">
        <v>4</v>
      </c>
      <c r="G2155" s="36" t="n">
        <v>10</v>
      </c>
      <c r="H2155" s="36" t="n">
        <v>20</v>
      </c>
    </row>
    <row r="2156" customFormat="false" ht="15" hidden="false" customHeight="true" outlineLevel="0" collapsed="false">
      <c r="A2156" s="36" t="s">
        <v>321</v>
      </c>
      <c r="B2156" s="37" t="s">
        <v>319</v>
      </c>
      <c r="C2156" s="37" t="s">
        <v>322</v>
      </c>
      <c r="D2156" s="36" t="n">
        <v>2017</v>
      </c>
      <c r="E2156" s="36" t="n">
        <v>3</v>
      </c>
      <c r="F2156" s="36" t="n">
        <v>4</v>
      </c>
      <c r="G2156" s="36" t="n">
        <v>9</v>
      </c>
      <c r="H2156" s="36" t="n">
        <v>20</v>
      </c>
    </row>
    <row r="2157" customFormat="false" ht="15" hidden="false" customHeight="true" outlineLevel="0" collapsed="false">
      <c r="A2157" s="36" t="s">
        <v>321</v>
      </c>
      <c r="B2157" s="37" t="s">
        <v>319</v>
      </c>
      <c r="C2157" s="37" t="s">
        <v>322</v>
      </c>
      <c r="D2157" s="36" t="n">
        <v>2018</v>
      </c>
      <c r="E2157" s="36" t="n">
        <v>3</v>
      </c>
      <c r="F2157" s="36" t="n">
        <v>4</v>
      </c>
      <c r="G2157" s="36" t="n">
        <v>10</v>
      </c>
      <c r="H2157" s="36" t="n">
        <v>23</v>
      </c>
    </row>
    <row r="2158" customFormat="false" ht="15" hidden="false" customHeight="true" outlineLevel="0" collapsed="false">
      <c r="A2158" s="36" t="s">
        <v>321</v>
      </c>
      <c r="B2158" s="37" t="s">
        <v>319</v>
      </c>
      <c r="C2158" s="37" t="s">
        <v>322</v>
      </c>
      <c r="D2158" s="36" t="n">
        <v>2019</v>
      </c>
      <c r="E2158" s="36" t="n">
        <v>3</v>
      </c>
      <c r="F2158" s="36" t="n">
        <v>4</v>
      </c>
      <c r="G2158" s="36" t="n">
        <v>10</v>
      </c>
      <c r="H2158" s="36" t="n">
        <v>25</v>
      </c>
    </row>
    <row r="2159" customFormat="false" ht="15" hidden="false" customHeight="true" outlineLevel="0" collapsed="false">
      <c r="A2159" s="36" t="s">
        <v>321</v>
      </c>
      <c r="B2159" s="37" t="s">
        <v>319</v>
      </c>
      <c r="C2159" s="37" t="s">
        <v>322</v>
      </c>
      <c r="D2159" s="36" t="n">
        <v>2020</v>
      </c>
      <c r="E2159" s="36" t="n">
        <v>2</v>
      </c>
      <c r="F2159" s="36" t="n">
        <v>3</v>
      </c>
      <c r="G2159" s="36" t="n">
        <v>9</v>
      </c>
      <c r="H2159" s="36" t="n">
        <v>24</v>
      </c>
    </row>
    <row r="2160" customFormat="false" ht="15" hidden="false" customHeight="true" outlineLevel="0" collapsed="false">
      <c r="A2160" s="36" t="s">
        <v>321</v>
      </c>
      <c r="B2160" s="37" t="s">
        <v>319</v>
      </c>
      <c r="C2160" s="37" t="s">
        <v>322</v>
      </c>
      <c r="D2160" s="36" t="n">
        <v>2021</v>
      </c>
      <c r="E2160" s="36" t="n">
        <v>2</v>
      </c>
      <c r="F2160" s="36" t="n">
        <v>3</v>
      </c>
      <c r="G2160" s="36" t="n">
        <v>10</v>
      </c>
      <c r="H2160" s="36" t="n">
        <v>25</v>
      </c>
    </row>
    <row r="2161" customFormat="false" ht="15" hidden="false" customHeight="true" outlineLevel="0" collapsed="false">
      <c r="A2161" s="36" t="s">
        <v>321</v>
      </c>
      <c r="B2161" s="37" t="s">
        <v>319</v>
      </c>
      <c r="C2161" s="37" t="s">
        <v>322</v>
      </c>
      <c r="D2161" s="36" t="n">
        <v>2022</v>
      </c>
      <c r="E2161" s="36" t="n">
        <v>2</v>
      </c>
      <c r="F2161" s="36" t="n">
        <v>3</v>
      </c>
      <c r="G2161" s="36" t="n">
        <v>10</v>
      </c>
      <c r="H2161" s="36" t="n">
        <v>27</v>
      </c>
    </row>
    <row r="2162" customFormat="false" ht="15" hidden="false" customHeight="true" outlineLevel="0" collapsed="false">
      <c r="A2162" s="36" t="s">
        <v>321</v>
      </c>
      <c r="B2162" s="37" t="s">
        <v>319</v>
      </c>
      <c r="C2162" s="37" t="s">
        <v>322</v>
      </c>
      <c r="D2162" s="36" t="n">
        <v>2023</v>
      </c>
      <c r="E2162" s="36" t="n">
        <v>2</v>
      </c>
      <c r="F2162" s="36" t="n">
        <v>3</v>
      </c>
      <c r="G2162" s="36" t="n">
        <v>10</v>
      </c>
      <c r="H2162" s="36" t="n">
        <v>27</v>
      </c>
    </row>
    <row r="2163" customFormat="false" ht="15" hidden="false" customHeight="true" outlineLevel="0" collapsed="false">
      <c r="A2163" s="36" t="s">
        <v>321</v>
      </c>
      <c r="B2163" s="37" t="s">
        <v>319</v>
      </c>
      <c r="C2163" s="37" t="s">
        <v>322</v>
      </c>
      <c r="D2163" s="36" t="n">
        <v>2024</v>
      </c>
      <c r="E2163" s="36" t="n">
        <v>2</v>
      </c>
      <c r="F2163" s="36" t="n">
        <v>3</v>
      </c>
      <c r="G2163" s="36" t="n">
        <v>11</v>
      </c>
      <c r="H2163" s="36" t="n">
        <v>28</v>
      </c>
    </row>
    <row r="2164" customFormat="false" ht="15" hidden="false" customHeight="true" outlineLevel="0" collapsed="false">
      <c r="A2164" s="36" t="s">
        <v>321</v>
      </c>
      <c r="B2164" s="37" t="s">
        <v>319</v>
      </c>
      <c r="C2164" s="37" t="s">
        <v>322</v>
      </c>
      <c r="D2164" s="36" t="n">
        <v>2025</v>
      </c>
      <c r="E2164" s="36" t="n">
        <v>2</v>
      </c>
      <c r="F2164" s="36" t="n">
        <v>3</v>
      </c>
      <c r="G2164" s="36" t="n">
        <v>11</v>
      </c>
      <c r="H2164" s="36" t="n">
        <v>28</v>
      </c>
    </row>
    <row r="2165" customFormat="false" ht="15" hidden="false" customHeight="true" outlineLevel="0" collapsed="false">
      <c r="A2165" s="36" t="s">
        <v>323</v>
      </c>
      <c r="B2165" s="37" t="s">
        <v>319</v>
      </c>
      <c r="C2165" s="37" t="s">
        <v>324</v>
      </c>
      <c r="D2165" s="36" t="n">
        <v>2010</v>
      </c>
      <c r="E2165" s="36" t="n">
        <v>6</v>
      </c>
      <c r="F2165" s="36" t="n">
        <v>8</v>
      </c>
      <c r="G2165" s="36" t="n">
        <v>15</v>
      </c>
      <c r="H2165" s="36" t="n">
        <v>24</v>
      </c>
    </row>
    <row r="2166" customFormat="false" ht="15" hidden="false" customHeight="true" outlineLevel="0" collapsed="false">
      <c r="A2166" s="36" t="s">
        <v>323</v>
      </c>
      <c r="B2166" s="37" t="s">
        <v>319</v>
      </c>
      <c r="C2166" s="37" t="s">
        <v>324</v>
      </c>
      <c r="D2166" s="36" t="n">
        <v>2011</v>
      </c>
      <c r="E2166" s="36" t="n">
        <v>7</v>
      </c>
      <c r="F2166" s="36" t="n">
        <v>8</v>
      </c>
      <c r="G2166" s="36" t="n">
        <v>17</v>
      </c>
      <c r="H2166" s="36" t="n">
        <v>27</v>
      </c>
    </row>
    <row r="2167" customFormat="false" ht="15" hidden="false" customHeight="true" outlineLevel="0" collapsed="false">
      <c r="A2167" s="36" t="s">
        <v>323</v>
      </c>
      <c r="B2167" s="37" t="s">
        <v>319</v>
      </c>
      <c r="C2167" s="37" t="s">
        <v>324</v>
      </c>
      <c r="D2167" s="36" t="n">
        <v>2012</v>
      </c>
      <c r="E2167" s="36" t="n">
        <v>8</v>
      </c>
      <c r="F2167" s="36" t="n">
        <v>8</v>
      </c>
      <c r="G2167" s="36" t="n">
        <v>18</v>
      </c>
      <c r="H2167" s="36" t="n">
        <v>31</v>
      </c>
    </row>
    <row r="2168" customFormat="false" ht="15" hidden="false" customHeight="true" outlineLevel="0" collapsed="false">
      <c r="A2168" s="36" t="s">
        <v>323</v>
      </c>
      <c r="B2168" s="37" t="s">
        <v>319</v>
      </c>
      <c r="C2168" s="37" t="s">
        <v>324</v>
      </c>
      <c r="D2168" s="36" t="n">
        <v>2013</v>
      </c>
      <c r="E2168" s="36" t="n">
        <v>8</v>
      </c>
      <c r="F2168" s="36" t="n">
        <v>8</v>
      </c>
      <c r="G2168" s="36" t="n">
        <v>19</v>
      </c>
      <c r="H2168" s="36" t="n">
        <v>33</v>
      </c>
    </row>
    <row r="2169" customFormat="false" ht="15" hidden="false" customHeight="true" outlineLevel="0" collapsed="false">
      <c r="A2169" s="36" t="s">
        <v>323</v>
      </c>
      <c r="B2169" s="37" t="s">
        <v>319</v>
      </c>
      <c r="C2169" s="37" t="s">
        <v>324</v>
      </c>
      <c r="D2169" s="36" t="n">
        <v>2014</v>
      </c>
      <c r="E2169" s="36" t="n">
        <v>10</v>
      </c>
      <c r="F2169" s="36" t="n">
        <v>8</v>
      </c>
      <c r="G2169" s="36" t="n">
        <v>25</v>
      </c>
      <c r="H2169" s="36" t="n">
        <v>40</v>
      </c>
    </row>
    <row r="2170" customFormat="false" ht="15" hidden="false" customHeight="true" outlineLevel="0" collapsed="false">
      <c r="A2170" s="36" t="s">
        <v>323</v>
      </c>
      <c r="B2170" s="37" t="s">
        <v>319</v>
      </c>
      <c r="C2170" s="37" t="s">
        <v>324</v>
      </c>
      <c r="D2170" s="36" t="n">
        <v>2015</v>
      </c>
      <c r="E2170" s="36" t="n">
        <v>10</v>
      </c>
      <c r="F2170" s="36" t="n">
        <v>8</v>
      </c>
      <c r="G2170" s="36" t="n">
        <v>27</v>
      </c>
      <c r="H2170" s="36" t="n">
        <v>43</v>
      </c>
    </row>
    <row r="2171" customFormat="false" ht="15" hidden="false" customHeight="true" outlineLevel="0" collapsed="false">
      <c r="A2171" s="36" t="s">
        <v>323</v>
      </c>
      <c r="B2171" s="37" t="s">
        <v>319</v>
      </c>
      <c r="C2171" s="37" t="s">
        <v>324</v>
      </c>
      <c r="D2171" s="36" t="n">
        <v>2016</v>
      </c>
      <c r="E2171" s="36" t="n">
        <v>10</v>
      </c>
      <c r="F2171" s="36" t="n">
        <v>8</v>
      </c>
      <c r="G2171" s="36" t="n">
        <v>27</v>
      </c>
      <c r="H2171" s="36" t="n">
        <v>44</v>
      </c>
    </row>
    <row r="2172" customFormat="false" ht="15" hidden="false" customHeight="true" outlineLevel="0" collapsed="false">
      <c r="A2172" s="36" t="s">
        <v>323</v>
      </c>
      <c r="B2172" s="37" t="s">
        <v>319</v>
      </c>
      <c r="C2172" s="37" t="s">
        <v>324</v>
      </c>
      <c r="D2172" s="36" t="n">
        <v>2017</v>
      </c>
      <c r="E2172" s="36" t="n">
        <v>9</v>
      </c>
      <c r="F2172" s="36" t="n">
        <v>8</v>
      </c>
      <c r="G2172" s="36" t="n">
        <v>26</v>
      </c>
      <c r="H2172" s="36" t="n">
        <v>43</v>
      </c>
    </row>
    <row r="2173" customFormat="false" ht="15" hidden="false" customHeight="true" outlineLevel="0" collapsed="false">
      <c r="A2173" s="36" t="s">
        <v>323</v>
      </c>
      <c r="B2173" s="37" t="s">
        <v>319</v>
      </c>
      <c r="C2173" s="37" t="s">
        <v>324</v>
      </c>
      <c r="D2173" s="36" t="n">
        <v>2018</v>
      </c>
      <c r="E2173" s="36" t="n">
        <v>9</v>
      </c>
      <c r="F2173" s="36" t="n">
        <v>8</v>
      </c>
      <c r="G2173" s="36" t="n">
        <v>26</v>
      </c>
      <c r="H2173" s="36" t="n">
        <v>42</v>
      </c>
    </row>
    <row r="2174" customFormat="false" ht="15" hidden="false" customHeight="true" outlineLevel="0" collapsed="false">
      <c r="A2174" s="36" t="s">
        <v>323</v>
      </c>
      <c r="B2174" s="37" t="s">
        <v>319</v>
      </c>
      <c r="C2174" s="37" t="s">
        <v>324</v>
      </c>
      <c r="D2174" s="36" t="n">
        <v>2019</v>
      </c>
      <c r="E2174" s="36" t="n">
        <v>9</v>
      </c>
      <c r="F2174" s="36" t="n">
        <v>8</v>
      </c>
      <c r="G2174" s="36" t="n">
        <v>26</v>
      </c>
      <c r="H2174" s="36" t="n">
        <v>40</v>
      </c>
    </row>
    <row r="2175" customFormat="false" ht="15" hidden="false" customHeight="true" outlineLevel="0" collapsed="false">
      <c r="A2175" s="36" t="s">
        <v>323</v>
      </c>
      <c r="B2175" s="37" t="s">
        <v>319</v>
      </c>
      <c r="C2175" s="37" t="s">
        <v>324</v>
      </c>
      <c r="D2175" s="36" t="n">
        <v>2020</v>
      </c>
      <c r="E2175" s="36" t="n">
        <v>9</v>
      </c>
      <c r="F2175" s="36" t="n">
        <v>8</v>
      </c>
      <c r="G2175" s="36" t="n">
        <v>28</v>
      </c>
      <c r="H2175" s="36" t="n">
        <v>41</v>
      </c>
    </row>
    <row r="2176" customFormat="false" ht="15" hidden="false" customHeight="true" outlineLevel="0" collapsed="false">
      <c r="A2176" s="36" t="s">
        <v>323</v>
      </c>
      <c r="B2176" s="37" t="s">
        <v>319</v>
      </c>
      <c r="C2176" s="37" t="s">
        <v>324</v>
      </c>
      <c r="D2176" s="36" t="n">
        <v>2021</v>
      </c>
      <c r="E2176" s="36" t="n">
        <v>9</v>
      </c>
      <c r="F2176" s="36" t="n">
        <v>8</v>
      </c>
      <c r="G2176" s="36" t="n">
        <v>28</v>
      </c>
      <c r="H2176" s="36" t="n">
        <v>41</v>
      </c>
    </row>
    <row r="2177" customFormat="false" ht="15" hidden="false" customHeight="true" outlineLevel="0" collapsed="false">
      <c r="A2177" s="36" t="s">
        <v>323</v>
      </c>
      <c r="B2177" s="37" t="s">
        <v>319</v>
      </c>
      <c r="C2177" s="37" t="s">
        <v>324</v>
      </c>
      <c r="D2177" s="36" t="n">
        <v>2022</v>
      </c>
      <c r="E2177" s="36" t="n">
        <v>9</v>
      </c>
      <c r="F2177" s="36" t="n">
        <v>8</v>
      </c>
      <c r="G2177" s="36" t="n">
        <v>28</v>
      </c>
      <c r="H2177" s="36" t="n">
        <v>42</v>
      </c>
    </row>
    <row r="2178" customFormat="false" ht="15" hidden="false" customHeight="true" outlineLevel="0" collapsed="false">
      <c r="A2178" s="36" t="s">
        <v>323</v>
      </c>
      <c r="B2178" s="37" t="s">
        <v>319</v>
      </c>
      <c r="C2178" s="37" t="s">
        <v>324</v>
      </c>
      <c r="D2178" s="36" t="n">
        <v>2023</v>
      </c>
      <c r="E2178" s="36" t="n">
        <v>8</v>
      </c>
      <c r="F2178" s="36" t="n">
        <v>8</v>
      </c>
      <c r="G2178" s="36" t="n">
        <v>28</v>
      </c>
      <c r="H2178" s="36" t="n">
        <v>42</v>
      </c>
    </row>
    <row r="2179" customFormat="false" ht="15" hidden="false" customHeight="true" outlineLevel="0" collapsed="false">
      <c r="A2179" s="36" t="s">
        <v>323</v>
      </c>
      <c r="B2179" s="37" t="s">
        <v>319</v>
      </c>
      <c r="C2179" s="37" t="s">
        <v>324</v>
      </c>
      <c r="D2179" s="36" t="n">
        <v>2024</v>
      </c>
      <c r="E2179" s="36" t="n">
        <v>8</v>
      </c>
      <c r="F2179" s="36" t="n">
        <v>8</v>
      </c>
      <c r="G2179" s="36" t="n">
        <v>27</v>
      </c>
      <c r="H2179" s="36" t="n">
        <v>41</v>
      </c>
    </row>
    <row r="2180" customFormat="false" ht="15" hidden="false" customHeight="true" outlineLevel="0" collapsed="false">
      <c r="A2180" s="36" t="s">
        <v>323</v>
      </c>
      <c r="B2180" s="37" t="s">
        <v>319</v>
      </c>
      <c r="C2180" s="37" t="s">
        <v>324</v>
      </c>
      <c r="D2180" s="36" t="n">
        <v>2025</v>
      </c>
      <c r="E2180" s="36" t="n">
        <v>8</v>
      </c>
      <c r="F2180" s="36" t="n">
        <v>8</v>
      </c>
      <c r="G2180" s="36" t="n">
        <v>26</v>
      </c>
      <c r="H2180" s="36" t="n">
        <v>41</v>
      </c>
    </row>
    <row r="2181" customFormat="false" ht="15" hidden="false" customHeight="true" outlineLevel="0" collapsed="false">
      <c r="A2181" s="36" t="s">
        <v>325</v>
      </c>
      <c r="B2181" s="37" t="s">
        <v>319</v>
      </c>
      <c r="C2181" s="37" t="s">
        <v>326</v>
      </c>
      <c r="D2181" s="36" t="n">
        <v>2010</v>
      </c>
      <c r="E2181" s="36" t="n">
        <v>0</v>
      </c>
      <c r="F2181" s="36" t="n">
        <v>1</v>
      </c>
      <c r="G2181" s="36" t="n">
        <v>3</v>
      </c>
      <c r="H2181" s="36" t="n">
        <v>11</v>
      </c>
    </row>
    <row r="2182" customFormat="false" ht="15" hidden="false" customHeight="true" outlineLevel="0" collapsed="false">
      <c r="A2182" s="36" t="s">
        <v>325</v>
      </c>
      <c r="B2182" s="37" t="s">
        <v>319</v>
      </c>
      <c r="C2182" s="37" t="s">
        <v>326</v>
      </c>
      <c r="D2182" s="36" t="n">
        <v>2011</v>
      </c>
      <c r="E2182" s="36" t="n">
        <v>0</v>
      </c>
      <c r="F2182" s="36" t="n">
        <v>1</v>
      </c>
      <c r="G2182" s="36" t="n">
        <v>3</v>
      </c>
      <c r="H2182" s="36" t="n">
        <v>13</v>
      </c>
    </row>
    <row r="2183" customFormat="false" ht="15" hidden="false" customHeight="true" outlineLevel="0" collapsed="false">
      <c r="A2183" s="36" t="s">
        <v>325</v>
      </c>
      <c r="B2183" s="37" t="s">
        <v>319</v>
      </c>
      <c r="C2183" s="37" t="s">
        <v>326</v>
      </c>
      <c r="D2183" s="36" t="n">
        <v>2012</v>
      </c>
      <c r="E2183" s="36" t="n">
        <v>0</v>
      </c>
      <c r="F2183" s="36" t="n">
        <v>1</v>
      </c>
      <c r="G2183" s="36" t="n">
        <v>3</v>
      </c>
      <c r="H2183" s="36" t="n">
        <v>14</v>
      </c>
    </row>
    <row r="2184" customFormat="false" ht="15" hidden="false" customHeight="true" outlineLevel="0" collapsed="false">
      <c r="A2184" s="36" t="s">
        <v>325</v>
      </c>
      <c r="B2184" s="37" t="s">
        <v>319</v>
      </c>
      <c r="C2184" s="37" t="s">
        <v>326</v>
      </c>
      <c r="D2184" s="36" t="n">
        <v>2013</v>
      </c>
      <c r="E2184" s="36" t="n">
        <v>0</v>
      </c>
      <c r="F2184" s="36" t="n">
        <v>1</v>
      </c>
      <c r="G2184" s="36" t="n">
        <v>3</v>
      </c>
      <c r="H2184" s="36" t="n">
        <v>14</v>
      </c>
    </row>
    <row r="2185" customFormat="false" ht="15" hidden="false" customHeight="true" outlineLevel="0" collapsed="false">
      <c r="A2185" s="36" t="s">
        <v>325</v>
      </c>
      <c r="B2185" s="37" t="s">
        <v>319</v>
      </c>
      <c r="C2185" s="37" t="s">
        <v>326</v>
      </c>
      <c r="D2185" s="36" t="n">
        <v>2014</v>
      </c>
      <c r="E2185" s="36" t="n">
        <v>0</v>
      </c>
      <c r="F2185" s="36" t="n">
        <v>1</v>
      </c>
      <c r="G2185" s="36" t="n">
        <v>3</v>
      </c>
      <c r="H2185" s="36" t="n">
        <v>15</v>
      </c>
    </row>
    <row r="2186" customFormat="false" ht="15" hidden="false" customHeight="true" outlineLevel="0" collapsed="false">
      <c r="A2186" s="36" t="s">
        <v>325</v>
      </c>
      <c r="B2186" s="37" t="s">
        <v>319</v>
      </c>
      <c r="C2186" s="37" t="s">
        <v>326</v>
      </c>
      <c r="D2186" s="36" t="n">
        <v>2015</v>
      </c>
      <c r="E2186" s="36" t="n">
        <v>0</v>
      </c>
      <c r="F2186" s="36" t="n">
        <v>1</v>
      </c>
      <c r="G2186" s="36" t="n">
        <v>3</v>
      </c>
      <c r="H2186" s="36" t="n">
        <v>15</v>
      </c>
    </row>
    <row r="2187" customFormat="false" ht="15" hidden="false" customHeight="true" outlineLevel="0" collapsed="false">
      <c r="A2187" s="36" t="s">
        <v>325</v>
      </c>
      <c r="B2187" s="37" t="s">
        <v>319</v>
      </c>
      <c r="C2187" s="37" t="s">
        <v>326</v>
      </c>
      <c r="D2187" s="36" t="n">
        <v>2016</v>
      </c>
      <c r="E2187" s="36" t="n">
        <v>0</v>
      </c>
      <c r="F2187" s="36" t="n">
        <v>1</v>
      </c>
      <c r="G2187" s="36" t="n">
        <v>3</v>
      </c>
      <c r="H2187" s="36" t="n">
        <v>15</v>
      </c>
    </row>
    <row r="2188" customFormat="false" ht="15" hidden="false" customHeight="true" outlineLevel="0" collapsed="false">
      <c r="A2188" s="36" t="s">
        <v>325</v>
      </c>
      <c r="B2188" s="37" t="s">
        <v>319</v>
      </c>
      <c r="C2188" s="37" t="s">
        <v>326</v>
      </c>
      <c r="D2188" s="36" t="n">
        <v>2017</v>
      </c>
      <c r="E2188" s="36" t="n">
        <v>0</v>
      </c>
      <c r="F2188" s="36" t="n">
        <v>1</v>
      </c>
      <c r="G2188" s="36" t="n">
        <v>3</v>
      </c>
      <c r="H2188" s="36" t="n">
        <v>17</v>
      </c>
    </row>
    <row r="2189" customFormat="false" ht="15" hidden="false" customHeight="true" outlineLevel="0" collapsed="false">
      <c r="A2189" s="36" t="s">
        <v>325</v>
      </c>
      <c r="B2189" s="37" t="s">
        <v>319</v>
      </c>
      <c r="C2189" s="37" t="s">
        <v>326</v>
      </c>
      <c r="D2189" s="36" t="n">
        <v>2018</v>
      </c>
      <c r="E2189" s="36" t="n">
        <v>0</v>
      </c>
      <c r="F2189" s="36" t="n">
        <v>1</v>
      </c>
      <c r="G2189" s="36" t="n">
        <v>3</v>
      </c>
      <c r="H2189" s="36" t="n">
        <v>18</v>
      </c>
    </row>
    <row r="2190" customFormat="false" ht="15" hidden="false" customHeight="true" outlineLevel="0" collapsed="false">
      <c r="A2190" s="36" t="s">
        <v>325</v>
      </c>
      <c r="B2190" s="37" t="s">
        <v>319</v>
      </c>
      <c r="C2190" s="37" t="s">
        <v>326</v>
      </c>
      <c r="D2190" s="36" t="n">
        <v>2019</v>
      </c>
      <c r="E2190" s="36" t="n">
        <v>0</v>
      </c>
      <c r="F2190" s="36" t="n">
        <v>1</v>
      </c>
      <c r="G2190" s="36" t="n">
        <v>3</v>
      </c>
      <c r="H2190" s="36" t="n">
        <v>18</v>
      </c>
    </row>
    <row r="2191" customFormat="false" ht="15" hidden="false" customHeight="true" outlineLevel="0" collapsed="false">
      <c r="A2191" s="36" t="s">
        <v>325</v>
      </c>
      <c r="B2191" s="37" t="s">
        <v>319</v>
      </c>
      <c r="C2191" s="37" t="s">
        <v>326</v>
      </c>
      <c r="D2191" s="36" t="n">
        <v>2020</v>
      </c>
      <c r="E2191" s="36" t="n">
        <v>0</v>
      </c>
      <c r="F2191" s="36" t="n">
        <v>2</v>
      </c>
      <c r="G2191" s="36" t="n">
        <v>4</v>
      </c>
      <c r="H2191" s="36" t="n">
        <v>18</v>
      </c>
    </row>
    <row r="2192" customFormat="false" ht="15" hidden="false" customHeight="true" outlineLevel="0" collapsed="false">
      <c r="A2192" s="36" t="s">
        <v>325</v>
      </c>
      <c r="B2192" s="37" t="s">
        <v>319</v>
      </c>
      <c r="C2192" s="37" t="s">
        <v>326</v>
      </c>
      <c r="D2192" s="36" t="n">
        <v>2021</v>
      </c>
      <c r="E2192" s="36" t="n">
        <v>0</v>
      </c>
      <c r="F2192" s="36" t="n">
        <v>2</v>
      </c>
      <c r="G2192" s="36" t="n">
        <v>3</v>
      </c>
      <c r="H2192" s="36" t="n">
        <v>17</v>
      </c>
    </row>
    <row r="2193" customFormat="false" ht="15" hidden="false" customHeight="true" outlineLevel="0" collapsed="false">
      <c r="A2193" s="36" t="s">
        <v>325</v>
      </c>
      <c r="B2193" s="37" t="s">
        <v>319</v>
      </c>
      <c r="C2193" s="37" t="s">
        <v>326</v>
      </c>
      <c r="D2193" s="36" t="n">
        <v>2022</v>
      </c>
      <c r="E2193" s="36" t="n">
        <v>0</v>
      </c>
      <c r="F2193" s="36" t="n">
        <v>2</v>
      </c>
      <c r="G2193" s="36" t="n">
        <v>3</v>
      </c>
      <c r="H2193" s="36" t="n">
        <v>17</v>
      </c>
    </row>
    <row r="2194" customFormat="false" ht="15" hidden="false" customHeight="true" outlineLevel="0" collapsed="false">
      <c r="A2194" s="36" t="s">
        <v>325</v>
      </c>
      <c r="B2194" s="37" t="s">
        <v>319</v>
      </c>
      <c r="C2194" s="37" t="s">
        <v>326</v>
      </c>
      <c r="D2194" s="36" t="n">
        <v>2023</v>
      </c>
      <c r="E2194" s="36" t="n">
        <v>0</v>
      </c>
      <c r="F2194" s="36" t="n">
        <v>2</v>
      </c>
      <c r="G2194" s="36" t="n">
        <v>3</v>
      </c>
      <c r="H2194" s="36" t="n">
        <v>17</v>
      </c>
    </row>
    <row r="2195" customFormat="false" ht="15" hidden="false" customHeight="true" outlineLevel="0" collapsed="false">
      <c r="A2195" s="36" t="s">
        <v>325</v>
      </c>
      <c r="B2195" s="37" t="s">
        <v>319</v>
      </c>
      <c r="C2195" s="37" t="s">
        <v>326</v>
      </c>
      <c r="D2195" s="36" t="n">
        <v>2024</v>
      </c>
      <c r="E2195" s="36" t="n">
        <v>0</v>
      </c>
      <c r="F2195" s="36" t="n">
        <v>2</v>
      </c>
      <c r="G2195" s="36" t="n">
        <v>3</v>
      </c>
      <c r="H2195" s="36" t="n">
        <v>17</v>
      </c>
    </row>
    <row r="2196" customFormat="false" ht="15" hidden="false" customHeight="true" outlineLevel="0" collapsed="false">
      <c r="A2196" s="36" t="s">
        <v>325</v>
      </c>
      <c r="B2196" s="37" t="s">
        <v>319</v>
      </c>
      <c r="C2196" s="37" t="s">
        <v>326</v>
      </c>
      <c r="D2196" s="36" t="n">
        <v>2025</v>
      </c>
      <c r="E2196" s="36" t="n">
        <v>0</v>
      </c>
      <c r="F2196" s="36" t="n">
        <v>2</v>
      </c>
      <c r="G2196" s="36" t="n">
        <v>3</v>
      </c>
      <c r="H2196" s="36" t="n">
        <v>17</v>
      </c>
    </row>
    <row r="2197" customFormat="false" ht="15" hidden="false" customHeight="true" outlineLevel="0" collapsed="false">
      <c r="A2197" s="36" t="s">
        <v>327</v>
      </c>
      <c r="B2197" s="37" t="s">
        <v>319</v>
      </c>
      <c r="C2197" s="37" t="s">
        <v>328</v>
      </c>
      <c r="D2197" s="36" t="n">
        <v>2010</v>
      </c>
      <c r="E2197" s="36" t="n">
        <v>0</v>
      </c>
      <c r="F2197" s="36" t="n">
        <v>1</v>
      </c>
      <c r="G2197" s="36" t="n">
        <v>3</v>
      </c>
      <c r="H2197" s="36" t="n">
        <v>4</v>
      </c>
    </row>
    <row r="2198" customFormat="false" ht="15" hidden="false" customHeight="true" outlineLevel="0" collapsed="false">
      <c r="A2198" s="36" t="s">
        <v>327</v>
      </c>
      <c r="B2198" s="37" t="s">
        <v>319</v>
      </c>
      <c r="C2198" s="37" t="s">
        <v>328</v>
      </c>
      <c r="D2198" s="36" t="n">
        <v>2011</v>
      </c>
      <c r="E2198" s="36" t="n">
        <v>0</v>
      </c>
      <c r="F2198" s="36" t="n">
        <v>1</v>
      </c>
      <c r="G2198" s="36" t="n">
        <v>3</v>
      </c>
      <c r="H2198" s="36" t="n">
        <v>4</v>
      </c>
    </row>
    <row r="2199" customFormat="false" ht="15" hidden="false" customHeight="true" outlineLevel="0" collapsed="false">
      <c r="A2199" s="36" t="s">
        <v>327</v>
      </c>
      <c r="B2199" s="37" t="s">
        <v>319</v>
      </c>
      <c r="C2199" s="37" t="s">
        <v>328</v>
      </c>
      <c r="D2199" s="36" t="n">
        <v>2012</v>
      </c>
      <c r="E2199" s="36" t="n">
        <v>1</v>
      </c>
      <c r="F2199" s="36" t="n">
        <v>2</v>
      </c>
      <c r="G2199" s="36" t="n">
        <v>4</v>
      </c>
      <c r="H2199" s="36" t="n">
        <v>5</v>
      </c>
    </row>
    <row r="2200" customFormat="false" ht="15" hidden="false" customHeight="true" outlineLevel="0" collapsed="false">
      <c r="A2200" s="36" t="s">
        <v>327</v>
      </c>
      <c r="B2200" s="37" t="s">
        <v>319</v>
      </c>
      <c r="C2200" s="37" t="s">
        <v>328</v>
      </c>
      <c r="D2200" s="36" t="n">
        <v>2013</v>
      </c>
      <c r="E2200" s="36" t="n">
        <v>1</v>
      </c>
      <c r="F2200" s="36" t="n">
        <v>2</v>
      </c>
      <c r="G2200" s="36" t="n">
        <v>4</v>
      </c>
      <c r="H2200" s="36" t="n">
        <v>5</v>
      </c>
    </row>
    <row r="2201" customFormat="false" ht="15" hidden="false" customHeight="true" outlineLevel="0" collapsed="false">
      <c r="A2201" s="36" t="s">
        <v>327</v>
      </c>
      <c r="B2201" s="37" t="s">
        <v>319</v>
      </c>
      <c r="C2201" s="37" t="s">
        <v>328</v>
      </c>
      <c r="D2201" s="36" t="n">
        <v>2014</v>
      </c>
      <c r="E2201" s="36" t="n">
        <v>1</v>
      </c>
      <c r="F2201" s="36" t="n">
        <v>2</v>
      </c>
      <c r="G2201" s="36" t="n">
        <v>4</v>
      </c>
      <c r="H2201" s="36" t="n">
        <v>7</v>
      </c>
    </row>
    <row r="2202" customFormat="false" ht="15" hidden="false" customHeight="true" outlineLevel="0" collapsed="false">
      <c r="A2202" s="36" t="s">
        <v>327</v>
      </c>
      <c r="B2202" s="37" t="s">
        <v>319</v>
      </c>
      <c r="C2202" s="37" t="s">
        <v>328</v>
      </c>
      <c r="D2202" s="36" t="n">
        <v>2015</v>
      </c>
      <c r="E2202" s="36" t="n">
        <v>1</v>
      </c>
      <c r="F2202" s="36" t="n">
        <v>2</v>
      </c>
      <c r="G2202" s="36" t="n">
        <v>4</v>
      </c>
      <c r="H2202" s="36" t="n">
        <v>8</v>
      </c>
    </row>
    <row r="2203" customFormat="false" ht="15" hidden="false" customHeight="true" outlineLevel="0" collapsed="false">
      <c r="A2203" s="36" t="s">
        <v>327</v>
      </c>
      <c r="B2203" s="37" t="s">
        <v>319</v>
      </c>
      <c r="C2203" s="37" t="s">
        <v>328</v>
      </c>
      <c r="D2203" s="36" t="n">
        <v>2016</v>
      </c>
      <c r="E2203" s="36" t="n">
        <v>1</v>
      </c>
      <c r="F2203" s="36" t="n">
        <v>2</v>
      </c>
      <c r="G2203" s="36" t="n">
        <v>4</v>
      </c>
      <c r="H2203" s="36" t="n">
        <v>9</v>
      </c>
    </row>
    <row r="2204" customFormat="false" ht="15" hidden="false" customHeight="true" outlineLevel="0" collapsed="false">
      <c r="A2204" s="36" t="s">
        <v>327</v>
      </c>
      <c r="B2204" s="37" t="s">
        <v>319</v>
      </c>
      <c r="C2204" s="37" t="s">
        <v>328</v>
      </c>
      <c r="D2204" s="36" t="n">
        <v>2017</v>
      </c>
      <c r="E2204" s="36" t="n">
        <v>1</v>
      </c>
      <c r="F2204" s="36" t="n">
        <v>2</v>
      </c>
      <c r="G2204" s="36" t="n">
        <v>4</v>
      </c>
      <c r="H2204" s="36" t="n">
        <v>9</v>
      </c>
    </row>
    <row r="2205" customFormat="false" ht="15" hidden="false" customHeight="true" outlineLevel="0" collapsed="false">
      <c r="A2205" s="36" t="s">
        <v>327</v>
      </c>
      <c r="B2205" s="37" t="s">
        <v>319</v>
      </c>
      <c r="C2205" s="37" t="s">
        <v>328</v>
      </c>
      <c r="D2205" s="36" t="n">
        <v>2018</v>
      </c>
      <c r="E2205" s="36" t="n">
        <v>1</v>
      </c>
      <c r="F2205" s="36" t="n">
        <v>2</v>
      </c>
      <c r="G2205" s="36" t="n">
        <v>4</v>
      </c>
      <c r="H2205" s="36" t="n">
        <v>9</v>
      </c>
    </row>
    <row r="2206" customFormat="false" ht="15" hidden="false" customHeight="true" outlineLevel="0" collapsed="false">
      <c r="A2206" s="36" t="s">
        <v>327</v>
      </c>
      <c r="B2206" s="37" t="s">
        <v>319</v>
      </c>
      <c r="C2206" s="37" t="s">
        <v>328</v>
      </c>
      <c r="D2206" s="36" t="n">
        <v>2019</v>
      </c>
      <c r="E2206" s="36" t="n">
        <v>1</v>
      </c>
      <c r="F2206" s="36" t="n">
        <v>2</v>
      </c>
      <c r="G2206" s="36" t="n">
        <v>5</v>
      </c>
      <c r="H2206" s="36" t="n">
        <v>11</v>
      </c>
    </row>
    <row r="2207" customFormat="false" ht="15" hidden="false" customHeight="true" outlineLevel="0" collapsed="false">
      <c r="A2207" s="36" t="s">
        <v>327</v>
      </c>
      <c r="B2207" s="37" t="s">
        <v>319</v>
      </c>
      <c r="C2207" s="37" t="s">
        <v>328</v>
      </c>
      <c r="D2207" s="36" t="n">
        <v>2020</v>
      </c>
      <c r="E2207" s="36" t="n">
        <v>1</v>
      </c>
      <c r="F2207" s="36" t="n">
        <v>2</v>
      </c>
      <c r="G2207" s="36" t="n">
        <v>5</v>
      </c>
      <c r="H2207" s="36" t="n">
        <v>11</v>
      </c>
    </row>
    <row r="2208" customFormat="false" ht="15" hidden="false" customHeight="true" outlineLevel="0" collapsed="false">
      <c r="A2208" s="36" t="s">
        <v>327</v>
      </c>
      <c r="B2208" s="37" t="s">
        <v>319</v>
      </c>
      <c r="C2208" s="37" t="s">
        <v>328</v>
      </c>
      <c r="D2208" s="36" t="n">
        <v>2021</v>
      </c>
      <c r="E2208" s="36" t="n">
        <v>1</v>
      </c>
      <c r="F2208" s="36" t="n">
        <v>2</v>
      </c>
      <c r="G2208" s="36" t="n">
        <v>5</v>
      </c>
      <c r="H2208" s="36" t="n">
        <v>12</v>
      </c>
    </row>
    <row r="2209" customFormat="false" ht="15" hidden="false" customHeight="true" outlineLevel="0" collapsed="false">
      <c r="A2209" s="36" t="s">
        <v>327</v>
      </c>
      <c r="B2209" s="37" t="s">
        <v>319</v>
      </c>
      <c r="C2209" s="37" t="s">
        <v>328</v>
      </c>
      <c r="D2209" s="36" t="n">
        <v>2022</v>
      </c>
      <c r="E2209" s="36" t="n">
        <v>1</v>
      </c>
      <c r="F2209" s="36" t="n">
        <v>2</v>
      </c>
      <c r="G2209" s="36" t="n">
        <v>5</v>
      </c>
      <c r="H2209" s="36" t="n">
        <v>11</v>
      </c>
    </row>
    <row r="2210" customFormat="false" ht="15" hidden="false" customHeight="true" outlineLevel="0" collapsed="false">
      <c r="A2210" s="36" t="s">
        <v>327</v>
      </c>
      <c r="B2210" s="37" t="s">
        <v>319</v>
      </c>
      <c r="C2210" s="37" t="s">
        <v>328</v>
      </c>
      <c r="D2210" s="36" t="n">
        <v>2023</v>
      </c>
      <c r="E2210" s="36" t="n">
        <v>1</v>
      </c>
      <c r="F2210" s="36" t="n">
        <v>2</v>
      </c>
      <c r="G2210" s="36" t="n">
        <v>5</v>
      </c>
      <c r="H2210" s="36" t="n">
        <v>12</v>
      </c>
    </row>
    <row r="2211" customFormat="false" ht="15" hidden="false" customHeight="true" outlineLevel="0" collapsed="false">
      <c r="A2211" s="36" t="s">
        <v>327</v>
      </c>
      <c r="B2211" s="37" t="s">
        <v>319</v>
      </c>
      <c r="C2211" s="37" t="s">
        <v>328</v>
      </c>
      <c r="D2211" s="36" t="n">
        <v>2024</v>
      </c>
      <c r="E2211" s="36" t="n">
        <v>1</v>
      </c>
      <c r="F2211" s="36" t="n">
        <v>2</v>
      </c>
      <c r="G2211" s="36" t="n">
        <v>5</v>
      </c>
      <c r="H2211" s="36" t="n">
        <v>12</v>
      </c>
    </row>
    <row r="2212" customFormat="false" ht="15" hidden="false" customHeight="true" outlineLevel="0" collapsed="false">
      <c r="A2212" s="36" t="s">
        <v>327</v>
      </c>
      <c r="B2212" s="37" t="s">
        <v>319</v>
      </c>
      <c r="C2212" s="37" t="s">
        <v>328</v>
      </c>
      <c r="D2212" s="36" t="n">
        <v>2025</v>
      </c>
      <c r="E2212" s="36" t="n">
        <v>1</v>
      </c>
      <c r="F2212" s="36" t="n">
        <v>2</v>
      </c>
      <c r="G2212" s="36" t="n">
        <v>5</v>
      </c>
      <c r="H2212" s="36" t="n">
        <v>11</v>
      </c>
    </row>
    <row r="2213" customFormat="false" ht="15" hidden="false" customHeight="true" outlineLevel="0" collapsed="false">
      <c r="A2213" s="36" t="s">
        <v>329</v>
      </c>
      <c r="B2213" s="37" t="s">
        <v>319</v>
      </c>
      <c r="C2213" s="37" t="s">
        <v>330</v>
      </c>
      <c r="D2213" s="36" t="n">
        <v>2010</v>
      </c>
      <c r="E2213" s="36" t="n">
        <v>0</v>
      </c>
      <c r="F2213" s="36" t="n">
        <v>0</v>
      </c>
      <c r="G2213" s="36" t="n">
        <v>4</v>
      </c>
      <c r="H2213" s="36" t="n">
        <v>7</v>
      </c>
    </row>
    <row r="2214" customFormat="false" ht="15" hidden="false" customHeight="true" outlineLevel="0" collapsed="false">
      <c r="A2214" s="36" t="s">
        <v>329</v>
      </c>
      <c r="B2214" s="37" t="s">
        <v>319</v>
      </c>
      <c r="C2214" s="37" t="s">
        <v>330</v>
      </c>
      <c r="D2214" s="36" t="n">
        <v>2011</v>
      </c>
      <c r="E2214" s="36" t="n">
        <v>0</v>
      </c>
      <c r="F2214" s="36" t="n">
        <v>0</v>
      </c>
      <c r="G2214" s="36" t="n">
        <v>3</v>
      </c>
      <c r="H2214" s="36" t="n">
        <v>7</v>
      </c>
    </row>
    <row r="2215" customFormat="false" ht="15" hidden="false" customHeight="true" outlineLevel="0" collapsed="false">
      <c r="A2215" s="36" t="s">
        <v>329</v>
      </c>
      <c r="B2215" s="37" t="s">
        <v>319</v>
      </c>
      <c r="C2215" s="37" t="s">
        <v>330</v>
      </c>
      <c r="D2215" s="36" t="n">
        <v>2012</v>
      </c>
      <c r="E2215" s="36" t="n">
        <v>0</v>
      </c>
      <c r="F2215" s="36" t="n">
        <v>0</v>
      </c>
      <c r="G2215" s="36" t="n">
        <v>4</v>
      </c>
      <c r="H2215" s="36" t="n">
        <v>8</v>
      </c>
    </row>
    <row r="2216" customFormat="false" ht="15" hidden="false" customHeight="true" outlineLevel="0" collapsed="false">
      <c r="A2216" s="36" t="s">
        <v>329</v>
      </c>
      <c r="B2216" s="37" t="s">
        <v>319</v>
      </c>
      <c r="C2216" s="37" t="s">
        <v>330</v>
      </c>
      <c r="D2216" s="36" t="n">
        <v>2013</v>
      </c>
      <c r="E2216" s="36" t="n">
        <v>0</v>
      </c>
      <c r="F2216" s="36" t="n">
        <v>0</v>
      </c>
      <c r="G2216" s="36" t="n">
        <v>4</v>
      </c>
      <c r="H2216" s="36" t="n">
        <v>8</v>
      </c>
    </row>
    <row r="2217" customFormat="false" ht="15" hidden="false" customHeight="true" outlineLevel="0" collapsed="false">
      <c r="A2217" s="36" t="s">
        <v>329</v>
      </c>
      <c r="B2217" s="37" t="s">
        <v>319</v>
      </c>
      <c r="C2217" s="37" t="s">
        <v>330</v>
      </c>
      <c r="D2217" s="36" t="n">
        <v>2014</v>
      </c>
      <c r="E2217" s="36" t="n">
        <v>0</v>
      </c>
      <c r="F2217" s="36" t="n">
        <v>0</v>
      </c>
      <c r="G2217" s="36" t="n">
        <v>3</v>
      </c>
      <c r="H2217" s="36" t="n">
        <v>8</v>
      </c>
    </row>
    <row r="2218" customFormat="false" ht="15" hidden="false" customHeight="true" outlineLevel="0" collapsed="false">
      <c r="A2218" s="36" t="s">
        <v>329</v>
      </c>
      <c r="B2218" s="37" t="s">
        <v>319</v>
      </c>
      <c r="C2218" s="37" t="s">
        <v>330</v>
      </c>
      <c r="D2218" s="36" t="n">
        <v>2015</v>
      </c>
      <c r="E2218" s="36" t="n">
        <v>0</v>
      </c>
      <c r="F2218" s="36" t="n">
        <v>0</v>
      </c>
      <c r="G2218" s="36" t="n">
        <v>3</v>
      </c>
      <c r="H2218" s="36" t="n">
        <v>8</v>
      </c>
    </row>
    <row r="2219" customFormat="false" ht="15" hidden="false" customHeight="true" outlineLevel="0" collapsed="false">
      <c r="A2219" s="36" t="s">
        <v>329</v>
      </c>
      <c r="B2219" s="37" t="s">
        <v>319</v>
      </c>
      <c r="C2219" s="37" t="s">
        <v>330</v>
      </c>
      <c r="D2219" s="36" t="n">
        <v>2016</v>
      </c>
      <c r="E2219" s="36" t="n">
        <v>0</v>
      </c>
      <c r="F2219" s="36" t="n">
        <v>0</v>
      </c>
      <c r="G2219" s="36" t="n">
        <v>3</v>
      </c>
      <c r="H2219" s="36" t="n">
        <v>8</v>
      </c>
    </row>
    <row r="2220" customFormat="false" ht="15" hidden="false" customHeight="true" outlineLevel="0" collapsed="false">
      <c r="A2220" s="36" t="s">
        <v>329</v>
      </c>
      <c r="B2220" s="37" t="s">
        <v>319</v>
      </c>
      <c r="C2220" s="37" t="s">
        <v>330</v>
      </c>
      <c r="D2220" s="36" t="n">
        <v>2017</v>
      </c>
      <c r="E2220" s="36" t="n">
        <v>0</v>
      </c>
      <c r="F2220" s="36" t="n">
        <v>0</v>
      </c>
      <c r="G2220" s="36" t="n">
        <v>3</v>
      </c>
      <c r="H2220" s="36" t="n">
        <v>8</v>
      </c>
    </row>
    <row r="2221" customFormat="false" ht="15" hidden="false" customHeight="true" outlineLevel="0" collapsed="false">
      <c r="A2221" s="36" t="s">
        <v>329</v>
      </c>
      <c r="B2221" s="37" t="s">
        <v>319</v>
      </c>
      <c r="C2221" s="37" t="s">
        <v>330</v>
      </c>
      <c r="D2221" s="36" t="n">
        <v>2018</v>
      </c>
      <c r="E2221" s="36" t="n">
        <v>0</v>
      </c>
      <c r="F2221" s="36" t="n">
        <v>0</v>
      </c>
      <c r="G2221" s="36" t="n">
        <v>2</v>
      </c>
      <c r="H2221" s="36" t="n">
        <v>7</v>
      </c>
    </row>
    <row r="2222" customFormat="false" ht="15" hidden="false" customHeight="true" outlineLevel="0" collapsed="false">
      <c r="A2222" s="36" t="s">
        <v>329</v>
      </c>
      <c r="B2222" s="37" t="s">
        <v>319</v>
      </c>
      <c r="C2222" s="37" t="s">
        <v>330</v>
      </c>
      <c r="D2222" s="36" t="n">
        <v>2019</v>
      </c>
      <c r="E2222" s="36" t="n">
        <v>0</v>
      </c>
      <c r="F2222" s="36" t="n">
        <v>0</v>
      </c>
      <c r="G2222" s="36" t="n">
        <v>2</v>
      </c>
      <c r="H2222" s="36" t="n">
        <v>10</v>
      </c>
    </row>
    <row r="2223" customFormat="false" ht="15" hidden="false" customHeight="true" outlineLevel="0" collapsed="false">
      <c r="A2223" s="36" t="s">
        <v>329</v>
      </c>
      <c r="B2223" s="37" t="s">
        <v>319</v>
      </c>
      <c r="C2223" s="37" t="s">
        <v>330</v>
      </c>
      <c r="D2223" s="36" t="n">
        <v>2020</v>
      </c>
      <c r="E2223" s="36" t="n">
        <v>0</v>
      </c>
      <c r="F2223" s="36" t="n">
        <v>0</v>
      </c>
      <c r="G2223" s="36" t="n">
        <v>2</v>
      </c>
      <c r="H2223" s="36" t="n">
        <v>10</v>
      </c>
    </row>
    <row r="2224" customFormat="false" ht="15" hidden="false" customHeight="true" outlineLevel="0" collapsed="false">
      <c r="A2224" s="36" t="s">
        <v>329</v>
      </c>
      <c r="B2224" s="37" t="s">
        <v>319</v>
      </c>
      <c r="C2224" s="37" t="s">
        <v>330</v>
      </c>
      <c r="D2224" s="36" t="n">
        <v>2021</v>
      </c>
      <c r="E2224" s="36" t="n">
        <v>0</v>
      </c>
      <c r="F2224" s="36" t="n">
        <v>0</v>
      </c>
      <c r="G2224" s="36" t="n">
        <v>2</v>
      </c>
      <c r="H2224" s="36" t="n">
        <v>10</v>
      </c>
    </row>
    <row r="2225" customFormat="false" ht="15" hidden="false" customHeight="true" outlineLevel="0" collapsed="false">
      <c r="A2225" s="36" t="s">
        <v>329</v>
      </c>
      <c r="B2225" s="37" t="s">
        <v>319</v>
      </c>
      <c r="C2225" s="37" t="s">
        <v>330</v>
      </c>
      <c r="D2225" s="36" t="n">
        <v>2022</v>
      </c>
      <c r="E2225" s="36" t="n">
        <v>0</v>
      </c>
      <c r="F2225" s="36" t="n">
        <v>0</v>
      </c>
      <c r="G2225" s="36" t="n">
        <v>2</v>
      </c>
      <c r="H2225" s="36" t="n">
        <v>10</v>
      </c>
    </row>
    <row r="2226" customFormat="false" ht="15" hidden="false" customHeight="true" outlineLevel="0" collapsed="false">
      <c r="A2226" s="36" t="s">
        <v>329</v>
      </c>
      <c r="B2226" s="37" t="s">
        <v>319</v>
      </c>
      <c r="C2226" s="37" t="s">
        <v>330</v>
      </c>
      <c r="D2226" s="36" t="n">
        <v>2023</v>
      </c>
      <c r="E2226" s="36" t="n">
        <v>0</v>
      </c>
      <c r="F2226" s="36" t="n">
        <v>0</v>
      </c>
      <c r="G2226" s="36" t="n">
        <v>2</v>
      </c>
      <c r="H2226" s="36" t="n">
        <v>10</v>
      </c>
    </row>
    <row r="2227" customFormat="false" ht="15" hidden="false" customHeight="true" outlineLevel="0" collapsed="false">
      <c r="A2227" s="36" t="s">
        <v>329</v>
      </c>
      <c r="B2227" s="37" t="s">
        <v>319</v>
      </c>
      <c r="C2227" s="37" t="s">
        <v>330</v>
      </c>
      <c r="D2227" s="36" t="n">
        <v>2024</v>
      </c>
      <c r="E2227" s="36" t="n">
        <v>0</v>
      </c>
      <c r="F2227" s="36" t="n">
        <v>0</v>
      </c>
      <c r="G2227" s="36" t="n">
        <v>2</v>
      </c>
      <c r="H2227" s="36" t="n">
        <v>10</v>
      </c>
    </row>
    <row r="2228" customFormat="false" ht="15" hidden="false" customHeight="true" outlineLevel="0" collapsed="false">
      <c r="A2228" s="36" t="s">
        <v>329</v>
      </c>
      <c r="B2228" s="37" t="s">
        <v>319</v>
      </c>
      <c r="C2228" s="37" t="s">
        <v>330</v>
      </c>
      <c r="D2228" s="36" t="n">
        <v>2025</v>
      </c>
      <c r="E2228" s="36" t="n">
        <v>0</v>
      </c>
      <c r="F2228" s="36" t="n">
        <v>0</v>
      </c>
      <c r="G2228" s="36" t="n">
        <v>2</v>
      </c>
      <c r="H2228" s="36" t="n">
        <v>9</v>
      </c>
    </row>
    <row r="2229" customFormat="false" ht="15" hidden="false" customHeight="true" outlineLevel="0" collapsed="false">
      <c r="A2229" s="36" t="s">
        <v>331</v>
      </c>
      <c r="B2229" s="37" t="s">
        <v>319</v>
      </c>
      <c r="C2229" s="37" t="s">
        <v>332</v>
      </c>
      <c r="D2229" s="36" t="n">
        <v>2010</v>
      </c>
      <c r="E2229" s="36" t="n">
        <v>0</v>
      </c>
      <c r="F2229" s="36" t="n">
        <v>0</v>
      </c>
      <c r="G2229" s="36" t="n">
        <v>1</v>
      </c>
      <c r="H2229" s="36" t="n">
        <v>2</v>
      </c>
    </row>
    <row r="2230" customFormat="false" ht="15" hidden="false" customHeight="true" outlineLevel="0" collapsed="false">
      <c r="A2230" s="36" t="s">
        <v>331</v>
      </c>
      <c r="B2230" s="37" t="s">
        <v>319</v>
      </c>
      <c r="C2230" s="37" t="s">
        <v>332</v>
      </c>
      <c r="D2230" s="36" t="n">
        <v>2011</v>
      </c>
      <c r="E2230" s="36" t="n">
        <v>0</v>
      </c>
      <c r="F2230" s="36" t="n">
        <v>0</v>
      </c>
      <c r="G2230" s="36" t="n">
        <v>1</v>
      </c>
      <c r="H2230" s="36" t="n">
        <v>2</v>
      </c>
    </row>
    <row r="2231" customFormat="false" ht="15" hidden="false" customHeight="true" outlineLevel="0" collapsed="false">
      <c r="A2231" s="36" t="s">
        <v>331</v>
      </c>
      <c r="B2231" s="37" t="s">
        <v>319</v>
      </c>
      <c r="C2231" s="37" t="s">
        <v>332</v>
      </c>
      <c r="D2231" s="36" t="n">
        <v>2012</v>
      </c>
      <c r="E2231" s="36" t="n">
        <v>0</v>
      </c>
      <c r="F2231" s="36" t="n">
        <v>0</v>
      </c>
      <c r="G2231" s="36" t="n">
        <v>1</v>
      </c>
      <c r="H2231" s="36" t="n">
        <v>3</v>
      </c>
    </row>
    <row r="2232" customFormat="false" ht="15" hidden="false" customHeight="true" outlineLevel="0" collapsed="false">
      <c r="A2232" s="36" t="s">
        <v>331</v>
      </c>
      <c r="B2232" s="37" t="s">
        <v>319</v>
      </c>
      <c r="C2232" s="37" t="s">
        <v>332</v>
      </c>
      <c r="D2232" s="36" t="n">
        <v>2013</v>
      </c>
      <c r="E2232" s="36" t="n">
        <v>0</v>
      </c>
      <c r="F2232" s="36" t="n">
        <v>0</v>
      </c>
      <c r="G2232" s="36" t="n">
        <v>1</v>
      </c>
      <c r="H2232" s="36" t="n">
        <v>3</v>
      </c>
    </row>
    <row r="2233" customFormat="false" ht="15" hidden="false" customHeight="true" outlineLevel="0" collapsed="false">
      <c r="A2233" s="36" t="s">
        <v>331</v>
      </c>
      <c r="B2233" s="37" t="s">
        <v>319</v>
      </c>
      <c r="C2233" s="37" t="s">
        <v>332</v>
      </c>
      <c r="D2233" s="36" t="n">
        <v>2014</v>
      </c>
      <c r="E2233" s="36" t="n">
        <v>0</v>
      </c>
      <c r="F2233" s="36" t="n">
        <v>0</v>
      </c>
      <c r="G2233" s="36" t="n">
        <v>1</v>
      </c>
      <c r="H2233" s="36" t="n">
        <v>3</v>
      </c>
    </row>
    <row r="2234" customFormat="false" ht="15" hidden="false" customHeight="true" outlineLevel="0" collapsed="false">
      <c r="A2234" s="36" t="s">
        <v>331</v>
      </c>
      <c r="B2234" s="37" t="s">
        <v>319</v>
      </c>
      <c r="C2234" s="37" t="s">
        <v>332</v>
      </c>
      <c r="D2234" s="36" t="n">
        <v>2015</v>
      </c>
      <c r="E2234" s="36" t="n">
        <v>0</v>
      </c>
      <c r="F2234" s="36" t="n">
        <v>0</v>
      </c>
      <c r="G2234" s="36" t="n">
        <v>1</v>
      </c>
      <c r="H2234" s="36" t="n">
        <v>3</v>
      </c>
    </row>
    <row r="2235" customFormat="false" ht="15" hidden="false" customHeight="true" outlineLevel="0" collapsed="false">
      <c r="A2235" s="36" t="s">
        <v>331</v>
      </c>
      <c r="B2235" s="37" t="s">
        <v>319</v>
      </c>
      <c r="C2235" s="37" t="s">
        <v>332</v>
      </c>
      <c r="D2235" s="36" t="n">
        <v>2016</v>
      </c>
      <c r="E2235" s="36" t="n">
        <v>0</v>
      </c>
      <c r="F2235" s="36" t="n">
        <v>0</v>
      </c>
      <c r="G2235" s="36" t="n">
        <v>1</v>
      </c>
      <c r="H2235" s="36" t="n">
        <v>3</v>
      </c>
    </row>
    <row r="2236" customFormat="false" ht="15" hidden="false" customHeight="true" outlineLevel="0" collapsed="false">
      <c r="A2236" s="36" t="s">
        <v>331</v>
      </c>
      <c r="B2236" s="37" t="s">
        <v>319</v>
      </c>
      <c r="C2236" s="37" t="s">
        <v>332</v>
      </c>
      <c r="D2236" s="36" t="n">
        <v>2017</v>
      </c>
      <c r="E2236" s="36" t="n">
        <v>0</v>
      </c>
      <c r="F2236" s="36" t="n">
        <v>0</v>
      </c>
      <c r="G2236" s="36" t="n">
        <v>1</v>
      </c>
      <c r="H2236" s="36" t="n">
        <v>3</v>
      </c>
    </row>
    <row r="2237" customFormat="false" ht="15" hidden="false" customHeight="true" outlineLevel="0" collapsed="false">
      <c r="A2237" s="36" t="s">
        <v>331</v>
      </c>
      <c r="B2237" s="37" t="s">
        <v>319</v>
      </c>
      <c r="C2237" s="37" t="s">
        <v>332</v>
      </c>
      <c r="D2237" s="36" t="n">
        <v>2018</v>
      </c>
      <c r="E2237" s="36" t="n">
        <v>0</v>
      </c>
      <c r="F2237" s="36" t="n">
        <v>0</v>
      </c>
      <c r="G2237" s="36" t="n">
        <v>1</v>
      </c>
      <c r="H2237" s="36" t="n">
        <v>3</v>
      </c>
    </row>
    <row r="2238" customFormat="false" ht="15" hidden="false" customHeight="true" outlineLevel="0" collapsed="false">
      <c r="A2238" s="36" t="s">
        <v>331</v>
      </c>
      <c r="B2238" s="37" t="s">
        <v>319</v>
      </c>
      <c r="C2238" s="37" t="s">
        <v>332</v>
      </c>
      <c r="D2238" s="36" t="n">
        <v>2019</v>
      </c>
      <c r="E2238" s="36" t="n">
        <v>0</v>
      </c>
      <c r="F2238" s="36" t="n">
        <v>0</v>
      </c>
      <c r="G2238" s="36" t="n">
        <v>1</v>
      </c>
      <c r="H2238" s="36" t="n">
        <v>3</v>
      </c>
    </row>
    <row r="2239" customFormat="false" ht="15" hidden="false" customHeight="true" outlineLevel="0" collapsed="false">
      <c r="A2239" s="36" t="s">
        <v>331</v>
      </c>
      <c r="B2239" s="37" t="s">
        <v>319</v>
      </c>
      <c r="C2239" s="37" t="s">
        <v>332</v>
      </c>
      <c r="D2239" s="36" t="n">
        <v>2020</v>
      </c>
      <c r="E2239" s="36" t="n">
        <v>0</v>
      </c>
      <c r="F2239" s="36" t="n">
        <v>0</v>
      </c>
      <c r="G2239" s="36" t="n">
        <v>1</v>
      </c>
      <c r="H2239" s="36" t="n">
        <v>2</v>
      </c>
    </row>
    <row r="2240" customFormat="false" ht="15" hidden="false" customHeight="true" outlineLevel="0" collapsed="false">
      <c r="A2240" s="36" t="s">
        <v>331</v>
      </c>
      <c r="B2240" s="37" t="s">
        <v>319</v>
      </c>
      <c r="C2240" s="37" t="s">
        <v>332</v>
      </c>
      <c r="D2240" s="36" t="n">
        <v>2021</v>
      </c>
      <c r="E2240" s="36" t="n">
        <v>0</v>
      </c>
      <c r="F2240" s="36" t="n">
        <v>0</v>
      </c>
      <c r="G2240" s="36" t="n">
        <v>1</v>
      </c>
      <c r="H2240" s="36" t="n">
        <v>2</v>
      </c>
    </row>
    <row r="2241" customFormat="false" ht="15" hidden="false" customHeight="true" outlineLevel="0" collapsed="false">
      <c r="A2241" s="36" t="s">
        <v>331</v>
      </c>
      <c r="B2241" s="37" t="s">
        <v>319</v>
      </c>
      <c r="C2241" s="37" t="s">
        <v>332</v>
      </c>
      <c r="D2241" s="36" t="n">
        <v>2022</v>
      </c>
      <c r="E2241" s="36" t="n">
        <v>0</v>
      </c>
      <c r="F2241" s="36" t="n">
        <v>0</v>
      </c>
      <c r="G2241" s="36" t="n">
        <v>1</v>
      </c>
      <c r="H2241" s="36" t="n">
        <v>2</v>
      </c>
    </row>
    <row r="2242" customFormat="false" ht="15" hidden="false" customHeight="true" outlineLevel="0" collapsed="false">
      <c r="A2242" s="36" t="s">
        <v>331</v>
      </c>
      <c r="B2242" s="37" t="s">
        <v>319</v>
      </c>
      <c r="C2242" s="37" t="s">
        <v>332</v>
      </c>
      <c r="D2242" s="36" t="n">
        <v>2023</v>
      </c>
      <c r="E2242" s="36" t="n">
        <v>0</v>
      </c>
      <c r="F2242" s="36" t="n">
        <v>0</v>
      </c>
      <c r="G2242" s="36" t="n">
        <v>1</v>
      </c>
      <c r="H2242" s="36" t="n">
        <v>2</v>
      </c>
    </row>
    <row r="2243" customFormat="false" ht="15" hidden="false" customHeight="true" outlineLevel="0" collapsed="false">
      <c r="A2243" s="36" t="s">
        <v>331</v>
      </c>
      <c r="B2243" s="37" t="s">
        <v>319</v>
      </c>
      <c r="C2243" s="37" t="s">
        <v>332</v>
      </c>
      <c r="D2243" s="36" t="n">
        <v>2024</v>
      </c>
      <c r="E2243" s="36" t="n">
        <v>0</v>
      </c>
      <c r="F2243" s="36" t="n">
        <v>0</v>
      </c>
      <c r="G2243" s="36" t="n">
        <v>1</v>
      </c>
      <c r="H2243" s="36" t="n">
        <v>2</v>
      </c>
    </row>
    <row r="2244" customFormat="false" ht="15" hidden="false" customHeight="true" outlineLevel="0" collapsed="false">
      <c r="A2244" s="36" t="s">
        <v>331</v>
      </c>
      <c r="B2244" s="37" t="s">
        <v>319</v>
      </c>
      <c r="C2244" s="37" t="s">
        <v>332</v>
      </c>
      <c r="D2244" s="36" t="n">
        <v>2025</v>
      </c>
      <c r="E2244" s="36" t="n">
        <v>0</v>
      </c>
      <c r="F2244" s="36" t="n">
        <v>0</v>
      </c>
      <c r="G2244" s="36" t="n">
        <v>1</v>
      </c>
      <c r="H2244" s="36" t="n">
        <v>2</v>
      </c>
    </row>
    <row r="2245" customFormat="false" ht="15" hidden="false" customHeight="true" outlineLevel="0" collapsed="false">
      <c r="A2245" s="36" t="s">
        <v>333</v>
      </c>
      <c r="B2245" s="37" t="s">
        <v>319</v>
      </c>
      <c r="C2245" s="37" t="s">
        <v>334</v>
      </c>
      <c r="D2245" s="36" t="n">
        <v>2010</v>
      </c>
      <c r="E2245" s="36" t="n">
        <v>0</v>
      </c>
      <c r="F2245" s="36" t="n">
        <v>0</v>
      </c>
      <c r="G2245" s="36" t="n">
        <v>1</v>
      </c>
      <c r="H2245" s="36" t="n">
        <v>4</v>
      </c>
    </row>
    <row r="2246" customFormat="false" ht="15" hidden="false" customHeight="true" outlineLevel="0" collapsed="false">
      <c r="A2246" s="36" t="s">
        <v>333</v>
      </c>
      <c r="B2246" s="37" t="s">
        <v>319</v>
      </c>
      <c r="C2246" s="37" t="s">
        <v>334</v>
      </c>
      <c r="D2246" s="36" t="n">
        <v>2011</v>
      </c>
      <c r="E2246" s="36" t="n">
        <v>0</v>
      </c>
      <c r="F2246" s="36" t="n">
        <v>0</v>
      </c>
      <c r="G2246" s="36" t="n">
        <v>1</v>
      </c>
      <c r="H2246" s="36" t="n">
        <v>4</v>
      </c>
    </row>
    <row r="2247" customFormat="false" ht="15" hidden="false" customHeight="true" outlineLevel="0" collapsed="false">
      <c r="A2247" s="36" t="s">
        <v>333</v>
      </c>
      <c r="B2247" s="37" t="s">
        <v>319</v>
      </c>
      <c r="C2247" s="37" t="s">
        <v>334</v>
      </c>
      <c r="D2247" s="36" t="n">
        <v>2012</v>
      </c>
      <c r="E2247" s="36" t="n">
        <v>0</v>
      </c>
      <c r="F2247" s="36" t="n">
        <v>0</v>
      </c>
      <c r="G2247" s="36" t="n">
        <v>1</v>
      </c>
      <c r="H2247" s="36" t="n">
        <v>4</v>
      </c>
    </row>
    <row r="2248" customFormat="false" ht="15" hidden="false" customHeight="true" outlineLevel="0" collapsed="false">
      <c r="A2248" s="36" t="s">
        <v>333</v>
      </c>
      <c r="B2248" s="37" t="s">
        <v>319</v>
      </c>
      <c r="C2248" s="37" t="s">
        <v>334</v>
      </c>
      <c r="D2248" s="36" t="n">
        <v>2013</v>
      </c>
      <c r="E2248" s="36" t="n">
        <v>0</v>
      </c>
      <c r="F2248" s="36" t="n">
        <v>0</v>
      </c>
      <c r="G2248" s="36" t="n">
        <v>1</v>
      </c>
      <c r="H2248" s="36" t="n">
        <v>4</v>
      </c>
    </row>
    <row r="2249" customFormat="false" ht="15" hidden="false" customHeight="true" outlineLevel="0" collapsed="false">
      <c r="A2249" s="36" t="s">
        <v>333</v>
      </c>
      <c r="B2249" s="37" t="s">
        <v>319</v>
      </c>
      <c r="C2249" s="37" t="s">
        <v>334</v>
      </c>
      <c r="D2249" s="36" t="n">
        <v>2014</v>
      </c>
      <c r="E2249" s="36" t="n">
        <v>0</v>
      </c>
      <c r="F2249" s="36" t="n">
        <v>0</v>
      </c>
      <c r="G2249" s="36" t="n">
        <v>1</v>
      </c>
      <c r="H2249" s="36" t="n">
        <v>4</v>
      </c>
    </row>
    <row r="2250" customFormat="false" ht="15" hidden="false" customHeight="true" outlineLevel="0" collapsed="false">
      <c r="A2250" s="36" t="s">
        <v>333</v>
      </c>
      <c r="B2250" s="37" t="s">
        <v>319</v>
      </c>
      <c r="C2250" s="37" t="s">
        <v>334</v>
      </c>
      <c r="D2250" s="36" t="n">
        <v>2015</v>
      </c>
      <c r="E2250" s="36" t="n">
        <v>0</v>
      </c>
      <c r="F2250" s="36" t="n">
        <v>0</v>
      </c>
      <c r="G2250" s="36" t="n">
        <v>1</v>
      </c>
      <c r="H2250" s="36" t="n">
        <v>4</v>
      </c>
    </row>
    <row r="2251" customFormat="false" ht="15" hidden="false" customHeight="true" outlineLevel="0" collapsed="false">
      <c r="A2251" s="36" t="s">
        <v>333</v>
      </c>
      <c r="B2251" s="37" t="s">
        <v>319</v>
      </c>
      <c r="C2251" s="37" t="s">
        <v>334</v>
      </c>
      <c r="D2251" s="36" t="n">
        <v>2016</v>
      </c>
      <c r="E2251" s="36" t="n">
        <v>0</v>
      </c>
      <c r="F2251" s="36" t="n">
        <v>0</v>
      </c>
      <c r="G2251" s="36" t="n">
        <v>1</v>
      </c>
      <c r="H2251" s="36" t="n">
        <v>4</v>
      </c>
    </row>
    <row r="2252" customFormat="false" ht="15" hidden="false" customHeight="true" outlineLevel="0" collapsed="false">
      <c r="A2252" s="36" t="s">
        <v>333</v>
      </c>
      <c r="B2252" s="37" t="s">
        <v>319</v>
      </c>
      <c r="C2252" s="37" t="s">
        <v>334</v>
      </c>
      <c r="D2252" s="36" t="n">
        <v>2017</v>
      </c>
      <c r="E2252" s="36" t="n">
        <v>0</v>
      </c>
      <c r="F2252" s="36" t="n">
        <v>0</v>
      </c>
      <c r="G2252" s="36" t="n">
        <v>1</v>
      </c>
      <c r="H2252" s="36" t="n">
        <v>4</v>
      </c>
    </row>
    <row r="2253" customFormat="false" ht="15" hidden="false" customHeight="true" outlineLevel="0" collapsed="false">
      <c r="A2253" s="36" t="s">
        <v>333</v>
      </c>
      <c r="B2253" s="37" t="s">
        <v>319</v>
      </c>
      <c r="C2253" s="37" t="s">
        <v>334</v>
      </c>
      <c r="D2253" s="36" t="n">
        <v>2018</v>
      </c>
      <c r="E2253" s="36" t="n">
        <v>0</v>
      </c>
      <c r="F2253" s="36" t="n">
        <v>0</v>
      </c>
      <c r="G2253" s="36" t="n">
        <v>1</v>
      </c>
      <c r="H2253" s="36" t="n">
        <v>4</v>
      </c>
    </row>
    <row r="2254" customFormat="false" ht="15" hidden="false" customHeight="true" outlineLevel="0" collapsed="false">
      <c r="A2254" s="36" t="s">
        <v>333</v>
      </c>
      <c r="B2254" s="37" t="s">
        <v>319</v>
      </c>
      <c r="C2254" s="37" t="s">
        <v>334</v>
      </c>
      <c r="D2254" s="36" t="n">
        <v>2019</v>
      </c>
      <c r="E2254" s="36" t="n">
        <v>0</v>
      </c>
      <c r="F2254" s="36" t="n">
        <v>0</v>
      </c>
      <c r="G2254" s="36" t="n">
        <v>1</v>
      </c>
      <c r="H2254" s="36" t="n">
        <v>4</v>
      </c>
    </row>
    <row r="2255" customFormat="false" ht="15" hidden="false" customHeight="true" outlineLevel="0" collapsed="false">
      <c r="A2255" s="36" t="s">
        <v>333</v>
      </c>
      <c r="B2255" s="37" t="s">
        <v>319</v>
      </c>
      <c r="C2255" s="37" t="s">
        <v>334</v>
      </c>
      <c r="D2255" s="36" t="n">
        <v>2020</v>
      </c>
      <c r="E2255" s="36" t="n">
        <v>0</v>
      </c>
      <c r="F2255" s="36" t="n">
        <v>0</v>
      </c>
      <c r="G2255" s="36" t="n">
        <v>1</v>
      </c>
      <c r="H2255" s="36" t="n">
        <v>4</v>
      </c>
    </row>
    <row r="2256" customFormat="false" ht="15" hidden="false" customHeight="true" outlineLevel="0" collapsed="false">
      <c r="A2256" s="36" t="s">
        <v>333</v>
      </c>
      <c r="B2256" s="37" t="s">
        <v>319</v>
      </c>
      <c r="C2256" s="37" t="s">
        <v>334</v>
      </c>
      <c r="D2256" s="36" t="n">
        <v>2021</v>
      </c>
      <c r="E2256" s="36" t="n">
        <v>0</v>
      </c>
      <c r="F2256" s="36" t="n">
        <v>0</v>
      </c>
      <c r="G2256" s="36" t="n">
        <v>1</v>
      </c>
      <c r="H2256" s="36" t="n">
        <v>4</v>
      </c>
    </row>
    <row r="2257" customFormat="false" ht="15" hidden="false" customHeight="true" outlineLevel="0" collapsed="false">
      <c r="A2257" s="36" t="s">
        <v>333</v>
      </c>
      <c r="B2257" s="37" t="s">
        <v>319</v>
      </c>
      <c r="C2257" s="37" t="s">
        <v>334</v>
      </c>
      <c r="D2257" s="36" t="n">
        <v>2022</v>
      </c>
      <c r="E2257" s="36" t="n">
        <v>0</v>
      </c>
      <c r="F2257" s="36" t="n">
        <v>0</v>
      </c>
      <c r="G2257" s="36" t="n">
        <v>1</v>
      </c>
      <c r="H2257" s="36" t="n">
        <v>4</v>
      </c>
    </row>
    <row r="2258" customFormat="false" ht="15" hidden="false" customHeight="true" outlineLevel="0" collapsed="false">
      <c r="A2258" s="36" t="s">
        <v>333</v>
      </c>
      <c r="B2258" s="37" t="s">
        <v>319</v>
      </c>
      <c r="C2258" s="37" t="s">
        <v>334</v>
      </c>
      <c r="D2258" s="36" t="n">
        <v>2023</v>
      </c>
      <c r="E2258" s="36" t="n">
        <v>0</v>
      </c>
      <c r="F2258" s="36" t="n">
        <v>0</v>
      </c>
      <c r="G2258" s="36" t="n">
        <v>1</v>
      </c>
      <c r="H2258" s="36" t="n">
        <v>3</v>
      </c>
    </row>
    <row r="2259" customFormat="false" ht="15" hidden="false" customHeight="true" outlineLevel="0" collapsed="false">
      <c r="A2259" s="36" t="s">
        <v>333</v>
      </c>
      <c r="B2259" s="37" t="s">
        <v>319</v>
      </c>
      <c r="C2259" s="37" t="s">
        <v>334</v>
      </c>
      <c r="D2259" s="36" t="n">
        <v>2024</v>
      </c>
      <c r="E2259" s="36" t="n">
        <v>0</v>
      </c>
      <c r="F2259" s="36" t="n">
        <v>0</v>
      </c>
      <c r="G2259" s="36" t="n">
        <v>1</v>
      </c>
      <c r="H2259" s="36" t="n">
        <v>3</v>
      </c>
    </row>
    <row r="2260" customFormat="false" ht="15" hidden="false" customHeight="true" outlineLevel="0" collapsed="false">
      <c r="A2260" s="36" t="s">
        <v>333</v>
      </c>
      <c r="B2260" s="37" t="s">
        <v>319</v>
      </c>
      <c r="C2260" s="37" t="s">
        <v>334</v>
      </c>
      <c r="D2260" s="36" t="n">
        <v>2025</v>
      </c>
      <c r="E2260" s="36" t="n">
        <v>0</v>
      </c>
      <c r="F2260" s="36" t="n">
        <v>0</v>
      </c>
      <c r="G2260" s="36" t="n">
        <v>1</v>
      </c>
      <c r="H2260" s="36" t="n">
        <v>3</v>
      </c>
    </row>
    <row r="2261" customFormat="false" ht="15" hidden="false" customHeight="true" outlineLevel="0" collapsed="false">
      <c r="A2261" s="36" t="s">
        <v>335</v>
      </c>
      <c r="B2261" s="37" t="s">
        <v>319</v>
      </c>
      <c r="C2261" s="37" t="s">
        <v>336</v>
      </c>
      <c r="D2261" s="36" t="n">
        <v>2010</v>
      </c>
      <c r="E2261" s="36" t="n">
        <v>0</v>
      </c>
      <c r="F2261" s="36" t="n">
        <v>1</v>
      </c>
      <c r="G2261" s="36" t="n">
        <v>4</v>
      </c>
      <c r="H2261" s="36" t="n">
        <v>6</v>
      </c>
    </row>
    <row r="2262" customFormat="false" ht="15" hidden="false" customHeight="true" outlineLevel="0" collapsed="false">
      <c r="A2262" s="36" t="s">
        <v>335</v>
      </c>
      <c r="B2262" s="37" t="s">
        <v>319</v>
      </c>
      <c r="C2262" s="37" t="s">
        <v>336</v>
      </c>
      <c r="D2262" s="36" t="n">
        <v>2011</v>
      </c>
      <c r="E2262" s="36" t="n">
        <v>0</v>
      </c>
      <c r="F2262" s="36" t="n">
        <v>1</v>
      </c>
      <c r="G2262" s="36" t="n">
        <v>4</v>
      </c>
      <c r="H2262" s="36" t="n">
        <v>6</v>
      </c>
    </row>
    <row r="2263" customFormat="false" ht="15" hidden="false" customHeight="true" outlineLevel="0" collapsed="false">
      <c r="A2263" s="36" t="s">
        <v>335</v>
      </c>
      <c r="B2263" s="37" t="s">
        <v>319</v>
      </c>
      <c r="C2263" s="37" t="s">
        <v>336</v>
      </c>
      <c r="D2263" s="36" t="n">
        <v>2012</v>
      </c>
      <c r="E2263" s="36" t="n">
        <v>0</v>
      </c>
      <c r="F2263" s="36" t="n">
        <v>1</v>
      </c>
      <c r="G2263" s="36" t="n">
        <v>4</v>
      </c>
      <c r="H2263" s="36" t="n">
        <v>5</v>
      </c>
    </row>
    <row r="2264" customFormat="false" ht="15" hidden="false" customHeight="true" outlineLevel="0" collapsed="false">
      <c r="A2264" s="36" t="s">
        <v>335</v>
      </c>
      <c r="B2264" s="37" t="s">
        <v>319</v>
      </c>
      <c r="C2264" s="37" t="s">
        <v>336</v>
      </c>
      <c r="D2264" s="36" t="n">
        <v>2013</v>
      </c>
      <c r="E2264" s="36" t="n">
        <v>0</v>
      </c>
      <c r="F2264" s="36" t="n">
        <v>1</v>
      </c>
      <c r="G2264" s="36" t="n">
        <v>4</v>
      </c>
      <c r="H2264" s="36" t="n">
        <v>5</v>
      </c>
    </row>
    <row r="2265" customFormat="false" ht="15" hidden="false" customHeight="true" outlineLevel="0" collapsed="false">
      <c r="A2265" s="36" t="s">
        <v>335</v>
      </c>
      <c r="B2265" s="37" t="s">
        <v>319</v>
      </c>
      <c r="C2265" s="37" t="s">
        <v>336</v>
      </c>
      <c r="D2265" s="36" t="n">
        <v>2014</v>
      </c>
      <c r="E2265" s="36" t="n">
        <v>0</v>
      </c>
      <c r="F2265" s="36" t="n">
        <v>1</v>
      </c>
      <c r="G2265" s="36" t="n">
        <v>4</v>
      </c>
      <c r="H2265" s="36" t="n">
        <v>5</v>
      </c>
    </row>
    <row r="2266" customFormat="false" ht="15" hidden="false" customHeight="true" outlineLevel="0" collapsed="false">
      <c r="A2266" s="36" t="s">
        <v>335</v>
      </c>
      <c r="B2266" s="37" t="s">
        <v>319</v>
      </c>
      <c r="C2266" s="37" t="s">
        <v>336</v>
      </c>
      <c r="D2266" s="36" t="n">
        <v>2015</v>
      </c>
      <c r="E2266" s="36" t="n">
        <v>0</v>
      </c>
      <c r="F2266" s="36" t="n">
        <v>1</v>
      </c>
      <c r="G2266" s="36" t="n">
        <v>4</v>
      </c>
      <c r="H2266" s="36" t="n">
        <v>5</v>
      </c>
    </row>
    <row r="2267" customFormat="false" ht="15" hidden="false" customHeight="true" outlineLevel="0" collapsed="false">
      <c r="A2267" s="36" t="s">
        <v>335</v>
      </c>
      <c r="B2267" s="37" t="s">
        <v>319</v>
      </c>
      <c r="C2267" s="37" t="s">
        <v>336</v>
      </c>
      <c r="D2267" s="36" t="n">
        <v>2016</v>
      </c>
      <c r="E2267" s="36" t="n">
        <v>0</v>
      </c>
      <c r="F2267" s="36" t="n">
        <v>1</v>
      </c>
      <c r="G2267" s="36" t="n">
        <v>4</v>
      </c>
      <c r="H2267" s="36" t="n">
        <v>5</v>
      </c>
    </row>
    <row r="2268" customFormat="false" ht="15" hidden="false" customHeight="true" outlineLevel="0" collapsed="false">
      <c r="A2268" s="36" t="s">
        <v>335</v>
      </c>
      <c r="B2268" s="37" t="s">
        <v>319</v>
      </c>
      <c r="C2268" s="37" t="s">
        <v>336</v>
      </c>
      <c r="D2268" s="36" t="n">
        <v>2017</v>
      </c>
      <c r="E2268" s="36" t="n">
        <v>0</v>
      </c>
      <c r="F2268" s="36" t="n">
        <v>1</v>
      </c>
      <c r="G2268" s="36" t="n">
        <v>4</v>
      </c>
      <c r="H2268" s="36" t="n">
        <v>5</v>
      </c>
    </row>
    <row r="2269" customFormat="false" ht="15" hidden="false" customHeight="true" outlineLevel="0" collapsed="false">
      <c r="A2269" s="36" t="s">
        <v>335</v>
      </c>
      <c r="B2269" s="37" t="s">
        <v>319</v>
      </c>
      <c r="C2269" s="37" t="s">
        <v>336</v>
      </c>
      <c r="D2269" s="36" t="n">
        <v>2018</v>
      </c>
      <c r="E2269" s="36" t="n">
        <v>0</v>
      </c>
      <c r="F2269" s="36" t="n">
        <v>1</v>
      </c>
      <c r="G2269" s="36" t="n">
        <v>4</v>
      </c>
      <c r="H2269" s="36" t="n">
        <v>5</v>
      </c>
    </row>
    <row r="2270" customFormat="false" ht="15" hidden="false" customHeight="true" outlineLevel="0" collapsed="false">
      <c r="A2270" s="36" t="s">
        <v>335</v>
      </c>
      <c r="B2270" s="37" t="s">
        <v>319</v>
      </c>
      <c r="C2270" s="37" t="s">
        <v>336</v>
      </c>
      <c r="D2270" s="36" t="n">
        <v>2019</v>
      </c>
      <c r="E2270" s="36" t="n">
        <v>0</v>
      </c>
      <c r="F2270" s="36" t="n">
        <v>1</v>
      </c>
      <c r="G2270" s="36" t="n">
        <v>4</v>
      </c>
      <c r="H2270" s="36" t="n">
        <v>5</v>
      </c>
    </row>
    <row r="2271" customFormat="false" ht="15" hidden="false" customHeight="true" outlineLevel="0" collapsed="false">
      <c r="A2271" s="36" t="s">
        <v>335</v>
      </c>
      <c r="B2271" s="37" t="s">
        <v>319</v>
      </c>
      <c r="C2271" s="37" t="s">
        <v>336</v>
      </c>
      <c r="D2271" s="36" t="n">
        <v>2020</v>
      </c>
      <c r="E2271" s="36" t="n">
        <v>0</v>
      </c>
      <c r="F2271" s="36" t="n">
        <v>1</v>
      </c>
      <c r="G2271" s="36" t="n">
        <v>4</v>
      </c>
      <c r="H2271" s="36" t="n">
        <v>5</v>
      </c>
    </row>
    <row r="2272" customFormat="false" ht="15" hidden="false" customHeight="true" outlineLevel="0" collapsed="false">
      <c r="A2272" s="36" t="s">
        <v>335</v>
      </c>
      <c r="B2272" s="37" t="s">
        <v>319</v>
      </c>
      <c r="C2272" s="37" t="s">
        <v>336</v>
      </c>
      <c r="D2272" s="36" t="n">
        <v>2021</v>
      </c>
      <c r="E2272" s="36" t="n">
        <v>0</v>
      </c>
      <c r="F2272" s="36" t="n">
        <v>1</v>
      </c>
      <c r="G2272" s="36" t="n">
        <v>4</v>
      </c>
      <c r="H2272" s="36" t="n">
        <v>5</v>
      </c>
    </row>
    <row r="2273" customFormat="false" ht="15" hidden="false" customHeight="true" outlineLevel="0" collapsed="false">
      <c r="A2273" s="36" t="s">
        <v>335</v>
      </c>
      <c r="B2273" s="37" t="s">
        <v>319</v>
      </c>
      <c r="C2273" s="37" t="s">
        <v>336</v>
      </c>
      <c r="D2273" s="36" t="n">
        <v>2022</v>
      </c>
      <c r="E2273" s="36" t="n">
        <v>0</v>
      </c>
      <c r="F2273" s="36" t="n">
        <v>1</v>
      </c>
      <c r="G2273" s="36" t="n">
        <v>4</v>
      </c>
      <c r="H2273" s="36" t="n">
        <v>5</v>
      </c>
    </row>
    <row r="2274" customFormat="false" ht="15" hidden="false" customHeight="true" outlineLevel="0" collapsed="false">
      <c r="A2274" s="36" t="s">
        <v>335</v>
      </c>
      <c r="B2274" s="37" t="s">
        <v>319</v>
      </c>
      <c r="C2274" s="37" t="s">
        <v>336</v>
      </c>
      <c r="D2274" s="36" t="n">
        <v>2023</v>
      </c>
      <c r="E2274" s="36" t="n">
        <v>0</v>
      </c>
      <c r="F2274" s="36" t="n">
        <v>1</v>
      </c>
      <c r="G2274" s="36" t="n">
        <v>4</v>
      </c>
      <c r="H2274" s="36" t="n">
        <v>5</v>
      </c>
    </row>
    <row r="2275" customFormat="false" ht="15" hidden="false" customHeight="true" outlineLevel="0" collapsed="false">
      <c r="A2275" s="36" t="s">
        <v>335</v>
      </c>
      <c r="B2275" s="37" t="s">
        <v>319</v>
      </c>
      <c r="C2275" s="37" t="s">
        <v>336</v>
      </c>
      <c r="D2275" s="36" t="n">
        <v>2024</v>
      </c>
      <c r="E2275" s="36" t="n">
        <v>0</v>
      </c>
      <c r="F2275" s="36" t="n">
        <v>1</v>
      </c>
      <c r="G2275" s="36" t="n">
        <v>4</v>
      </c>
      <c r="H2275" s="36" t="n">
        <v>5</v>
      </c>
    </row>
    <row r="2276" customFormat="false" ht="15" hidden="false" customHeight="true" outlineLevel="0" collapsed="false">
      <c r="A2276" s="36" t="s">
        <v>335</v>
      </c>
      <c r="B2276" s="37" t="s">
        <v>319</v>
      </c>
      <c r="C2276" s="37" t="s">
        <v>336</v>
      </c>
      <c r="D2276" s="36" t="n">
        <v>2025</v>
      </c>
      <c r="E2276" s="36" t="n">
        <v>0</v>
      </c>
      <c r="F2276" s="36" t="n">
        <v>1</v>
      </c>
      <c r="G2276" s="36" t="n">
        <v>4</v>
      </c>
      <c r="H2276" s="36" t="n">
        <v>5</v>
      </c>
    </row>
    <row r="2277" customFormat="false" ht="15" hidden="false" customHeight="true" outlineLevel="0" collapsed="false">
      <c r="A2277" s="36" t="s">
        <v>337</v>
      </c>
      <c r="B2277" s="37" t="s">
        <v>319</v>
      </c>
      <c r="C2277" s="37" t="s">
        <v>338</v>
      </c>
      <c r="D2277" s="36" t="n">
        <v>2010</v>
      </c>
      <c r="E2277" s="36" t="n">
        <v>0</v>
      </c>
      <c r="F2277" s="36" t="n">
        <v>0</v>
      </c>
      <c r="G2277" s="36" t="n">
        <v>3</v>
      </c>
      <c r="H2277" s="36" t="n">
        <v>4</v>
      </c>
    </row>
    <row r="2278" customFormat="false" ht="15" hidden="false" customHeight="true" outlineLevel="0" collapsed="false">
      <c r="A2278" s="36" t="s">
        <v>337</v>
      </c>
      <c r="B2278" s="37" t="s">
        <v>319</v>
      </c>
      <c r="C2278" s="37" t="s">
        <v>338</v>
      </c>
      <c r="D2278" s="36" t="n">
        <v>2011</v>
      </c>
      <c r="E2278" s="36" t="n">
        <v>0</v>
      </c>
      <c r="F2278" s="36" t="n">
        <v>0</v>
      </c>
      <c r="G2278" s="36" t="n">
        <v>3</v>
      </c>
      <c r="H2278" s="36" t="n">
        <v>4</v>
      </c>
    </row>
    <row r="2279" customFormat="false" ht="15" hidden="false" customHeight="true" outlineLevel="0" collapsed="false">
      <c r="A2279" s="36" t="s">
        <v>337</v>
      </c>
      <c r="B2279" s="37" t="s">
        <v>319</v>
      </c>
      <c r="C2279" s="37" t="s">
        <v>338</v>
      </c>
      <c r="D2279" s="36" t="n">
        <v>2012</v>
      </c>
      <c r="E2279" s="36" t="n">
        <v>0</v>
      </c>
      <c r="F2279" s="36" t="n">
        <v>0</v>
      </c>
      <c r="G2279" s="36" t="n">
        <v>3</v>
      </c>
      <c r="H2279" s="36" t="n">
        <v>6</v>
      </c>
    </row>
    <row r="2280" customFormat="false" ht="15" hidden="false" customHeight="true" outlineLevel="0" collapsed="false">
      <c r="A2280" s="36" t="s">
        <v>337</v>
      </c>
      <c r="B2280" s="37" t="s">
        <v>319</v>
      </c>
      <c r="C2280" s="37" t="s">
        <v>338</v>
      </c>
      <c r="D2280" s="36" t="n">
        <v>2013</v>
      </c>
      <c r="E2280" s="36" t="n">
        <v>0</v>
      </c>
      <c r="F2280" s="36" t="n">
        <v>0</v>
      </c>
      <c r="G2280" s="36" t="n">
        <v>3</v>
      </c>
      <c r="H2280" s="36" t="n">
        <v>6</v>
      </c>
    </row>
    <row r="2281" customFormat="false" ht="15" hidden="false" customHeight="true" outlineLevel="0" collapsed="false">
      <c r="A2281" s="36" t="s">
        <v>337</v>
      </c>
      <c r="B2281" s="37" t="s">
        <v>319</v>
      </c>
      <c r="C2281" s="37" t="s">
        <v>338</v>
      </c>
      <c r="D2281" s="36" t="n">
        <v>2014</v>
      </c>
      <c r="E2281" s="36" t="n">
        <v>0</v>
      </c>
      <c r="F2281" s="36" t="n">
        <v>0</v>
      </c>
      <c r="G2281" s="36" t="n">
        <v>3</v>
      </c>
      <c r="H2281" s="36" t="n">
        <v>6</v>
      </c>
    </row>
    <row r="2282" customFormat="false" ht="15" hidden="false" customHeight="true" outlineLevel="0" collapsed="false">
      <c r="A2282" s="36" t="s">
        <v>337</v>
      </c>
      <c r="B2282" s="37" t="s">
        <v>319</v>
      </c>
      <c r="C2282" s="37" t="s">
        <v>338</v>
      </c>
      <c r="D2282" s="36" t="n">
        <v>2015</v>
      </c>
      <c r="E2282" s="36" t="n">
        <v>0</v>
      </c>
      <c r="F2282" s="36" t="n">
        <v>0</v>
      </c>
      <c r="G2282" s="36" t="n">
        <v>3</v>
      </c>
      <c r="H2282" s="36" t="n">
        <v>7</v>
      </c>
    </row>
    <row r="2283" customFormat="false" ht="15" hidden="false" customHeight="true" outlineLevel="0" collapsed="false">
      <c r="A2283" s="36" t="s">
        <v>337</v>
      </c>
      <c r="B2283" s="37" t="s">
        <v>319</v>
      </c>
      <c r="C2283" s="37" t="s">
        <v>338</v>
      </c>
      <c r="D2283" s="36" t="n">
        <v>2016</v>
      </c>
      <c r="E2283" s="36" t="n">
        <v>0</v>
      </c>
      <c r="F2283" s="36" t="n">
        <v>0</v>
      </c>
      <c r="G2283" s="36" t="n">
        <v>3</v>
      </c>
      <c r="H2283" s="36" t="n">
        <v>7</v>
      </c>
    </row>
    <row r="2284" customFormat="false" ht="15" hidden="false" customHeight="true" outlineLevel="0" collapsed="false">
      <c r="A2284" s="36" t="s">
        <v>337</v>
      </c>
      <c r="B2284" s="37" t="s">
        <v>319</v>
      </c>
      <c r="C2284" s="37" t="s">
        <v>338</v>
      </c>
      <c r="D2284" s="36" t="n">
        <v>2017</v>
      </c>
      <c r="E2284" s="36" t="n">
        <v>0</v>
      </c>
      <c r="F2284" s="36" t="n">
        <v>0</v>
      </c>
      <c r="G2284" s="36" t="n">
        <v>3</v>
      </c>
      <c r="H2284" s="36" t="n">
        <v>7</v>
      </c>
    </row>
    <row r="2285" customFormat="false" ht="15" hidden="false" customHeight="true" outlineLevel="0" collapsed="false">
      <c r="A2285" s="36" t="s">
        <v>337</v>
      </c>
      <c r="B2285" s="37" t="s">
        <v>319</v>
      </c>
      <c r="C2285" s="37" t="s">
        <v>338</v>
      </c>
      <c r="D2285" s="36" t="n">
        <v>2018</v>
      </c>
      <c r="E2285" s="36" t="n">
        <v>0</v>
      </c>
      <c r="F2285" s="36" t="n">
        <v>0</v>
      </c>
      <c r="G2285" s="36" t="n">
        <v>3</v>
      </c>
      <c r="H2285" s="36" t="n">
        <v>7</v>
      </c>
    </row>
    <row r="2286" customFormat="false" ht="15" hidden="false" customHeight="true" outlineLevel="0" collapsed="false">
      <c r="A2286" s="36" t="s">
        <v>337</v>
      </c>
      <c r="B2286" s="37" t="s">
        <v>319</v>
      </c>
      <c r="C2286" s="37" t="s">
        <v>338</v>
      </c>
      <c r="D2286" s="36" t="n">
        <v>2019</v>
      </c>
      <c r="E2286" s="36" t="n">
        <v>0</v>
      </c>
      <c r="F2286" s="36" t="n">
        <v>0</v>
      </c>
      <c r="G2286" s="36" t="n">
        <v>3</v>
      </c>
      <c r="H2286" s="36" t="n">
        <v>7</v>
      </c>
    </row>
    <row r="2287" customFormat="false" ht="15" hidden="false" customHeight="true" outlineLevel="0" collapsed="false">
      <c r="A2287" s="36" t="s">
        <v>337</v>
      </c>
      <c r="B2287" s="37" t="s">
        <v>319</v>
      </c>
      <c r="C2287" s="37" t="s">
        <v>338</v>
      </c>
      <c r="D2287" s="36" t="n">
        <v>2020</v>
      </c>
      <c r="E2287" s="36" t="n">
        <v>0</v>
      </c>
      <c r="F2287" s="36" t="n">
        <v>0</v>
      </c>
      <c r="G2287" s="36" t="n">
        <v>3</v>
      </c>
      <c r="H2287" s="36" t="n">
        <v>7</v>
      </c>
    </row>
    <row r="2288" customFormat="false" ht="15" hidden="false" customHeight="true" outlineLevel="0" collapsed="false">
      <c r="A2288" s="36" t="s">
        <v>337</v>
      </c>
      <c r="B2288" s="37" t="s">
        <v>319</v>
      </c>
      <c r="C2288" s="37" t="s">
        <v>338</v>
      </c>
      <c r="D2288" s="36" t="n">
        <v>2021</v>
      </c>
      <c r="E2288" s="36" t="n">
        <v>0</v>
      </c>
      <c r="F2288" s="36" t="n">
        <v>0</v>
      </c>
      <c r="G2288" s="36" t="n">
        <v>3</v>
      </c>
      <c r="H2288" s="36" t="n">
        <v>7</v>
      </c>
    </row>
    <row r="2289" customFormat="false" ht="15" hidden="false" customHeight="true" outlineLevel="0" collapsed="false">
      <c r="A2289" s="36" t="s">
        <v>337</v>
      </c>
      <c r="B2289" s="37" t="s">
        <v>319</v>
      </c>
      <c r="C2289" s="37" t="s">
        <v>338</v>
      </c>
      <c r="D2289" s="36" t="n">
        <v>2022</v>
      </c>
      <c r="E2289" s="36" t="n">
        <v>0</v>
      </c>
      <c r="F2289" s="36" t="n">
        <v>0</v>
      </c>
      <c r="G2289" s="36" t="n">
        <v>3</v>
      </c>
      <c r="H2289" s="36" t="n">
        <v>7</v>
      </c>
    </row>
    <row r="2290" customFormat="false" ht="15" hidden="false" customHeight="true" outlineLevel="0" collapsed="false">
      <c r="A2290" s="36" t="s">
        <v>337</v>
      </c>
      <c r="B2290" s="37" t="s">
        <v>319</v>
      </c>
      <c r="C2290" s="37" t="s">
        <v>338</v>
      </c>
      <c r="D2290" s="36" t="n">
        <v>2023</v>
      </c>
      <c r="E2290" s="36" t="n">
        <v>0</v>
      </c>
      <c r="F2290" s="36" t="n">
        <v>0</v>
      </c>
      <c r="G2290" s="36" t="n">
        <v>3</v>
      </c>
      <c r="H2290" s="36" t="n">
        <v>7</v>
      </c>
    </row>
    <row r="2291" customFormat="false" ht="15" hidden="false" customHeight="true" outlineLevel="0" collapsed="false">
      <c r="A2291" s="36" t="s">
        <v>337</v>
      </c>
      <c r="B2291" s="37" t="s">
        <v>319</v>
      </c>
      <c r="C2291" s="37" t="s">
        <v>338</v>
      </c>
      <c r="D2291" s="36" t="n">
        <v>2024</v>
      </c>
      <c r="E2291" s="36" t="n">
        <v>0</v>
      </c>
      <c r="F2291" s="36" t="n">
        <v>0</v>
      </c>
      <c r="G2291" s="36" t="n">
        <v>3</v>
      </c>
      <c r="H2291" s="36" t="n">
        <v>7</v>
      </c>
    </row>
    <row r="2292" customFormat="false" ht="15" hidden="false" customHeight="true" outlineLevel="0" collapsed="false">
      <c r="A2292" s="36" t="s">
        <v>337</v>
      </c>
      <c r="B2292" s="37" t="s">
        <v>319</v>
      </c>
      <c r="C2292" s="37" t="s">
        <v>338</v>
      </c>
      <c r="D2292" s="36" t="n">
        <v>2025</v>
      </c>
      <c r="E2292" s="36" t="n">
        <v>0</v>
      </c>
      <c r="F2292" s="36" t="n">
        <v>0</v>
      </c>
      <c r="G2292" s="36" t="n">
        <v>3</v>
      </c>
      <c r="H2292" s="36" t="n">
        <v>7</v>
      </c>
    </row>
    <row r="2293" customFormat="false" ht="15" hidden="false" customHeight="true" outlineLevel="0" collapsed="false">
      <c r="A2293" s="36" t="s">
        <v>339</v>
      </c>
      <c r="B2293" s="37" t="s">
        <v>319</v>
      </c>
      <c r="C2293" s="37" t="s">
        <v>340</v>
      </c>
      <c r="D2293" s="36" t="n">
        <v>2010</v>
      </c>
      <c r="E2293" s="36" t="n">
        <v>1</v>
      </c>
      <c r="F2293" s="36" t="n">
        <v>1</v>
      </c>
      <c r="G2293" s="36" t="n">
        <v>4</v>
      </c>
      <c r="H2293" s="36" t="n">
        <v>11</v>
      </c>
    </row>
    <row r="2294" customFormat="false" ht="15" hidden="false" customHeight="true" outlineLevel="0" collapsed="false">
      <c r="A2294" s="36" t="s">
        <v>339</v>
      </c>
      <c r="B2294" s="37" t="s">
        <v>319</v>
      </c>
      <c r="C2294" s="37" t="s">
        <v>340</v>
      </c>
      <c r="D2294" s="36" t="n">
        <v>2011</v>
      </c>
      <c r="E2294" s="36" t="n">
        <v>1</v>
      </c>
      <c r="F2294" s="36" t="n">
        <v>1</v>
      </c>
      <c r="G2294" s="36" t="n">
        <v>4</v>
      </c>
      <c r="H2294" s="36" t="n">
        <v>13</v>
      </c>
    </row>
    <row r="2295" customFormat="false" ht="15" hidden="false" customHeight="true" outlineLevel="0" collapsed="false">
      <c r="A2295" s="36" t="s">
        <v>339</v>
      </c>
      <c r="B2295" s="37" t="s">
        <v>319</v>
      </c>
      <c r="C2295" s="37" t="s">
        <v>340</v>
      </c>
      <c r="D2295" s="36" t="n">
        <v>2012</v>
      </c>
      <c r="E2295" s="36" t="n">
        <v>2</v>
      </c>
      <c r="F2295" s="36" t="n">
        <v>1</v>
      </c>
      <c r="G2295" s="36" t="n">
        <v>4</v>
      </c>
      <c r="H2295" s="36" t="n">
        <v>15</v>
      </c>
    </row>
    <row r="2296" customFormat="false" ht="15" hidden="false" customHeight="true" outlineLevel="0" collapsed="false">
      <c r="A2296" s="36" t="s">
        <v>339</v>
      </c>
      <c r="B2296" s="37" t="s">
        <v>319</v>
      </c>
      <c r="C2296" s="37" t="s">
        <v>340</v>
      </c>
      <c r="D2296" s="36" t="n">
        <v>2013</v>
      </c>
      <c r="E2296" s="36" t="n">
        <v>2</v>
      </c>
      <c r="F2296" s="36" t="n">
        <v>1</v>
      </c>
      <c r="G2296" s="36" t="n">
        <v>4</v>
      </c>
      <c r="H2296" s="36" t="n">
        <v>15</v>
      </c>
    </row>
    <row r="2297" customFormat="false" ht="15" hidden="false" customHeight="true" outlineLevel="0" collapsed="false">
      <c r="A2297" s="36" t="s">
        <v>339</v>
      </c>
      <c r="B2297" s="37" t="s">
        <v>319</v>
      </c>
      <c r="C2297" s="37" t="s">
        <v>340</v>
      </c>
      <c r="D2297" s="36" t="n">
        <v>2014</v>
      </c>
      <c r="E2297" s="36" t="n">
        <v>2</v>
      </c>
      <c r="F2297" s="36" t="n">
        <v>1</v>
      </c>
      <c r="G2297" s="36" t="n">
        <v>4</v>
      </c>
      <c r="H2297" s="36" t="n">
        <v>16</v>
      </c>
    </row>
    <row r="2298" customFormat="false" ht="15" hidden="false" customHeight="true" outlineLevel="0" collapsed="false">
      <c r="A2298" s="36" t="s">
        <v>339</v>
      </c>
      <c r="B2298" s="37" t="s">
        <v>319</v>
      </c>
      <c r="C2298" s="37" t="s">
        <v>340</v>
      </c>
      <c r="D2298" s="36" t="n">
        <v>2015</v>
      </c>
      <c r="E2298" s="36" t="n">
        <v>2</v>
      </c>
      <c r="F2298" s="36" t="n">
        <v>1</v>
      </c>
      <c r="G2298" s="36" t="n">
        <v>4</v>
      </c>
      <c r="H2298" s="36" t="n">
        <v>18</v>
      </c>
    </row>
    <row r="2299" customFormat="false" ht="15" hidden="false" customHeight="true" outlineLevel="0" collapsed="false">
      <c r="A2299" s="36" t="s">
        <v>339</v>
      </c>
      <c r="B2299" s="37" t="s">
        <v>319</v>
      </c>
      <c r="C2299" s="37" t="s">
        <v>340</v>
      </c>
      <c r="D2299" s="36" t="n">
        <v>2016</v>
      </c>
      <c r="E2299" s="36" t="n">
        <v>2</v>
      </c>
      <c r="F2299" s="36" t="n">
        <v>1</v>
      </c>
      <c r="G2299" s="36" t="n">
        <v>4</v>
      </c>
      <c r="H2299" s="36" t="n">
        <v>18</v>
      </c>
    </row>
    <row r="2300" customFormat="false" ht="15" hidden="false" customHeight="true" outlineLevel="0" collapsed="false">
      <c r="A2300" s="36" t="s">
        <v>339</v>
      </c>
      <c r="B2300" s="37" t="s">
        <v>319</v>
      </c>
      <c r="C2300" s="37" t="s">
        <v>340</v>
      </c>
      <c r="D2300" s="36" t="n">
        <v>2017</v>
      </c>
      <c r="E2300" s="36" t="n">
        <v>2</v>
      </c>
      <c r="F2300" s="36" t="n">
        <v>1</v>
      </c>
      <c r="G2300" s="36" t="n">
        <v>5</v>
      </c>
      <c r="H2300" s="36" t="n">
        <v>20</v>
      </c>
    </row>
    <row r="2301" customFormat="false" ht="15" hidden="false" customHeight="true" outlineLevel="0" collapsed="false">
      <c r="A2301" s="36" t="s">
        <v>339</v>
      </c>
      <c r="B2301" s="37" t="s">
        <v>319</v>
      </c>
      <c r="C2301" s="37" t="s">
        <v>340</v>
      </c>
      <c r="D2301" s="36" t="n">
        <v>2018</v>
      </c>
      <c r="E2301" s="36" t="n">
        <v>2</v>
      </c>
      <c r="F2301" s="36" t="n">
        <v>1</v>
      </c>
      <c r="G2301" s="36" t="n">
        <v>5</v>
      </c>
      <c r="H2301" s="36" t="n">
        <v>19</v>
      </c>
    </row>
    <row r="2302" customFormat="false" ht="15" hidden="false" customHeight="true" outlineLevel="0" collapsed="false">
      <c r="A2302" s="36" t="s">
        <v>339</v>
      </c>
      <c r="B2302" s="37" t="s">
        <v>319</v>
      </c>
      <c r="C2302" s="37" t="s">
        <v>340</v>
      </c>
      <c r="D2302" s="36" t="n">
        <v>2019</v>
      </c>
      <c r="E2302" s="36" t="n">
        <v>2</v>
      </c>
      <c r="F2302" s="36" t="n">
        <v>1</v>
      </c>
      <c r="G2302" s="36" t="n">
        <v>5</v>
      </c>
      <c r="H2302" s="36" t="n">
        <v>19</v>
      </c>
    </row>
    <row r="2303" customFormat="false" ht="15" hidden="false" customHeight="true" outlineLevel="0" collapsed="false">
      <c r="A2303" s="36" t="s">
        <v>339</v>
      </c>
      <c r="B2303" s="37" t="s">
        <v>319</v>
      </c>
      <c r="C2303" s="37" t="s">
        <v>340</v>
      </c>
      <c r="D2303" s="36" t="n">
        <v>2020</v>
      </c>
      <c r="E2303" s="36" t="n">
        <v>2</v>
      </c>
      <c r="F2303" s="36" t="n">
        <v>1</v>
      </c>
      <c r="G2303" s="36" t="n">
        <v>5</v>
      </c>
      <c r="H2303" s="36" t="n">
        <v>20</v>
      </c>
    </row>
    <row r="2304" customFormat="false" ht="15" hidden="false" customHeight="true" outlineLevel="0" collapsed="false">
      <c r="A2304" s="36" t="s">
        <v>339</v>
      </c>
      <c r="B2304" s="37" t="s">
        <v>319</v>
      </c>
      <c r="C2304" s="37" t="s">
        <v>340</v>
      </c>
      <c r="D2304" s="36" t="n">
        <v>2021</v>
      </c>
      <c r="E2304" s="36" t="n">
        <v>2</v>
      </c>
      <c r="F2304" s="36" t="n">
        <v>1</v>
      </c>
      <c r="G2304" s="36" t="n">
        <v>5</v>
      </c>
      <c r="H2304" s="36" t="n">
        <v>20</v>
      </c>
    </row>
    <row r="2305" customFormat="false" ht="15" hidden="false" customHeight="true" outlineLevel="0" collapsed="false">
      <c r="A2305" s="36" t="s">
        <v>339</v>
      </c>
      <c r="B2305" s="37" t="s">
        <v>319</v>
      </c>
      <c r="C2305" s="37" t="s">
        <v>340</v>
      </c>
      <c r="D2305" s="36" t="n">
        <v>2022</v>
      </c>
      <c r="E2305" s="36" t="n">
        <v>2</v>
      </c>
      <c r="F2305" s="36" t="n">
        <v>1</v>
      </c>
      <c r="G2305" s="36" t="n">
        <v>5</v>
      </c>
      <c r="H2305" s="36" t="n">
        <v>20</v>
      </c>
    </row>
    <row r="2306" customFormat="false" ht="15" hidden="false" customHeight="true" outlineLevel="0" collapsed="false">
      <c r="A2306" s="36" t="s">
        <v>339</v>
      </c>
      <c r="B2306" s="37" t="s">
        <v>319</v>
      </c>
      <c r="C2306" s="37" t="s">
        <v>340</v>
      </c>
      <c r="D2306" s="36" t="n">
        <v>2023</v>
      </c>
      <c r="E2306" s="36" t="n">
        <v>2</v>
      </c>
      <c r="F2306" s="36" t="n">
        <v>1</v>
      </c>
      <c r="G2306" s="36" t="n">
        <v>5</v>
      </c>
      <c r="H2306" s="36" t="n">
        <v>18</v>
      </c>
    </row>
    <row r="2307" customFormat="false" ht="15" hidden="false" customHeight="true" outlineLevel="0" collapsed="false">
      <c r="A2307" s="36" t="s">
        <v>339</v>
      </c>
      <c r="B2307" s="37" t="s">
        <v>319</v>
      </c>
      <c r="C2307" s="37" t="s">
        <v>340</v>
      </c>
      <c r="D2307" s="36" t="n">
        <v>2024</v>
      </c>
      <c r="E2307" s="36" t="n">
        <v>2</v>
      </c>
      <c r="F2307" s="36" t="n">
        <v>1</v>
      </c>
      <c r="G2307" s="36" t="n">
        <v>5</v>
      </c>
      <c r="H2307" s="36" t="n">
        <v>19</v>
      </c>
    </row>
    <row r="2308" customFormat="false" ht="15" hidden="false" customHeight="true" outlineLevel="0" collapsed="false">
      <c r="A2308" s="36" t="s">
        <v>339</v>
      </c>
      <c r="B2308" s="37" t="s">
        <v>319</v>
      </c>
      <c r="C2308" s="37" t="s">
        <v>340</v>
      </c>
      <c r="D2308" s="36" t="n">
        <v>2025</v>
      </c>
      <c r="E2308" s="36" t="n">
        <v>2</v>
      </c>
      <c r="F2308" s="36" t="n">
        <v>1</v>
      </c>
      <c r="G2308" s="36" t="n">
        <v>5</v>
      </c>
      <c r="H2308" s="36" t="n">
        <v>20</v>
      </c>
    </row>
    <row r="2309" customFormat="false" ht="15" hidden="false" customHeight="true" outlineLevel="0" collapsed="false">
      <c r="A2309" s="36" t="s">
        <v>341</v>
      </c>
      <c r="B2309" s="37" t="s">
        <v>319</v>
      </c>
      <c r="C2309" s="37" t="s">
        <v>342</v>
      </c>
      <c r="D2309" s="36" t="n">
        <v>2010</v>
      </c>
      <c r="E2309" s="36" t="n">
        <v>1</v>
      </c>
      <c r="F2309" s="36" t="n">
        <v>1</v>
      </c>
      <c r="G2309" s="36" t="n">
        <v>2</v>
      </c>
      <c r="H2309" s="36" t="n">
        <v>2</v>
      </c>
    </row>
    <row r="2310" customFormat="false" ht="15" hidden="false" customHeight="true" outlineLevel="0" collapsed="false">
      <c r="A2310" s="36" t="s">
        <v>341</v>
      </c>
      <c r="B2310" s="37" t="s">
        <v>319</v>
      </c>
      <c r="C2310" s="37" t="s">
        <v>342</v>
      </c>
      <c r="D2310" s="36" t="n">
        <v>2011</v>
      </c>
      <c r="E2310" s="36" t="n">
        <v>1</v>
      </c>
      <c r="F2310" s="36" t="n">
        <v>1</v>
      </c>
      <c r="G2310" s="36" t="n">
        <v>2</v>
      </c>
      <c r="H2310" s="36" t="n">
        <v>2</v>
      </c>
    </row>
    <row r="2311" customFormat="false" ht="15" hidden="false" customHeight="true" outlineLevel="0" collapsed="false">
      <c r="A2311" s="36" t="s">
        <v>341</v>
      </c>
      <c r="B2311" s="37" t="s">
        <v>319</v>
      </c>
      <c r="C2311" s="37" t="s">
        <v>342</v>
      </c>
      <c r="D2311" s="36" t="n">
        <v>2012</v>
      </c>
      <c r="E2311" s="36" t="n">
        <v>1</v>
      </c>
      <c r="F2311" s="36" t="n">
        <v>1</v>
      </c>
      <c r="G2311" s="36" t="n">
        <v>2</v>
      </c>
      <c r="H2311" s="36" t="n">
        <v>2</v>
      </c>
    </row>
    <row r="2312" customFormat="false" ht="15" hidden="false" customHeight="true" outlineLevel="0" collapsed="false">
      <c r="A2312" s="36" t="s">
        <v>341</v>
      </c>
      <c r="B2312" s="37" t="s">
        <v>319</v>
      </c>
      <c r="C2312" s="37" t="s">
        <v>342</v>
      </c>
      <c r="D2312" s="36" t="n">
        <v>2013</v>
      </c>
      <c r="E2312" s="36" t="n">
        <v>1</v>
      </c>
      <c r="F2312" s="36" t="n">
        <v>1</v>
      </c>
      <c r="G2312" s="36" t="n">
        <v>2</v>
      </c>
      <c r="H2312" s="36" t="n">
        <v>2</v>
      </c>
    </row>
    <row r="2313" customFormat="false" ht="15" hidden="false" customHeight="true" outlineLevel="0" collapsed="false">
      <c r="A2313" s="36" t="s">
        <v>341</v>
      </c>
      <c r="B2313" s="37" t="s">
        <v>319</v>
      </c>
      <c r="C2313" s="37" t="s">
        <v>342</v>
      </c>
      <c r="D2313" s="36" t="n">
        <v>2014</v>
      </c>
      <c r="E2313" s="36" t="n">
        <v>1</v>
      </c>
      <c r="F2313" s="36" t="n">
        <v>1</v>
      </c>
      <c r="G2313" s="36" t="n">
        <v>2</v>
      </c>
      <c r="H2313" s="36" t="n">
        <v>2</v>
      </c>
    </row>
    <row r="2314" customFormat="false" ht="15" hidden="false" customHeight="true" outlineLevel="0" collapsed="false">
      <c r="A2314" s="36" t="s">
        <v>341</v>
      </c>
      <c r="B2314" s="37" t="s">
        <v>319</v>
      </c>
      <c r="C2314" s="37" t="s">
        <v>342</v>
      </c>
      <c r="D2314" s="36" t="n">
        <v>2015</v>
      </c>
      <c r="E2314" s="36" t="n">
        <v>1</v>
      </c>
      <c r="F2314" s="36" t="n">
        <v>1</v>
      </c>
      <c r="G2314" s="36" t="n">
        <v>2</v>
      </c>
      <c r="H2314" s="36" t="n">
        <v>2</v>
      </c>
    </row>
    <row r="2315" customFormat="false" ht="15" hidden="false" customHeight="true" outlineLevel="0" collapsed="false">
      <c r="A2315" s="36" t="s">
        <v>341</v>
      </c>
      <c r="B2315" s="37" t="s">
        <v>319</v>
      </c>
      <c r="C2315" s="37" t="s">
        <v>342</v>
      </c>
      <c r="D2315" s="36" t="n">
        <v>2016</v>
      </c>
      <c r="E2315" s="36" t="n">
        <v>1</v>
      </c>
      <c r="F2315" s="36" t="n">
        <v>1</v>
      </c>
      <c r="G2315" s="36" t="n">
        <v>2</v>
      </c>
      <c r="H2315" s="36" t="n">
        <v>2</v>
      </c>
    </row>
    <row r="2316" customFormat="false" ht="15" hidden="false" customHeight="true" outlineLevel="0" collapsed="false">
      <c r="A2316" s="36" t="s">
        <v>341</v>
      </c>
      <c r="B2316" s="37" t="s">
        <v>319</v>
      </c>
      <c r="C2316" s="37" t="s">
        <v>342</v>
      </c>
      <c r="D2316" s="36" t="n">
        <v>2017</v>
      </c>
      <c r="E2316" s="36" t="n">
        <v>1</v>
      </c>
      <c r="F2316" s="36" t="n">
        <v>1</v>
      </c>
      <c r="G2316" s="36" t="n">
        <v>3</v>
      </c>
      <c r="H2316" s="36" t="n">
        <v>3</v>
      </c>
    </row>
    <row r="2317" customFormat="false" ht="15" hidden="false" customHeight="true" outlineLevel="0" collapsed="false">
      <c r="A2317" s="36" t="s">
        <v>341</v>
      </c>
      <c r="B2317" s="37" t="s">
        <v>319</v>
      </c>
      <c r="C2317" s="37" t="s">
        <v>342</v>
      </c>
      <c r="D2317" s="36" t="n">
        <v>2018</v>
      </c>
      <c r="E2317" s="36" t="n">
        <v>1</v>
      </c>
      <c r="F2317" s="36" t="n">
        <v>1</v>
      </c>
      <c r="G2317" s="36" t="n">
        <v>3</v>
      </c>
      <c r="H2317" s="36" t="n">
        <v>4</v>
      </c>
    </row>
    <row r="2318" customFormat="false" ht="15" hidden="false" customHeight="true" outlineLevel="0" collapsed="false">
      <c r="A2318" s="36" t="s">
        <v>341</v>
      </c>
      <c r="B2318" s="37" t="s">
        <v>319</v>
      </c>
      <c r="C2318" s="37" t="s">
        <v>342</v>
      </c>
      <c r="D2318" s="36" t="n">
        <v>2019</v>
      </c>
      <c r="E2318" s="36" t="n">
        <v>1</v>
      </c>
      <c r="F2318" s="36" t="n">
        <v>1</v>
      </c>
      <c r="G2318" s="36" t="n">
        <v>3</v>
      </c>
      <c r="H2318" s="36" t="n">
        <v>4</v>
      </c>
    </row>
    <row r="2319" customFormat="false" ht="15" hidden="false" customHeight="true" outlineLevel="0" collapsed="false">
      <c r="A2319" s="36" t="s">
        <v>341</v>
      </c>
      <c r="B2319" s="37" t="s">
        <v>319</v>
      </c>
      <c r="C2319" s="37" t="s">
        <v>342</v>
      </c>
      <c r="D2319" s="36" t="n">
        <v>2020</v>
      </c>
      <c r="E2319" s="36" t="n">
        <v>1</v>
      </c>
      <c r="F2319" s="36" t="n">
        <v>1</v>
      </c>
      <c r="G2319" s="36" t="n">
        <v>3</v>
      </c>
      <c r="H2319" s="36" t="n">
        <v>4</v>
      </c>
    </row>
    <row r="2320" customFormat="false" ht="15" hidden="false" customHeight="true" outlineLevel="0" collapsed="false">
      <c r="A2320" s="36" t="s">
        <v>341</v>
      </c>
      <c r="B2320" s="37" t="s">
        <v>319</v>
      </c>
      <c r="C2320" s="37" t="s">
        <v>342</v>
      </c>
      <c r="D2320" s="36" t="n">
        <v>2021</v>
      </c>
      <c r="E2320" s="36" t="n">
        <v>1</v>
      </c>
      <c r="F2320" s="36" t="n">
        <v>1</v>
      </c>
      <c r="G2320" s="36" t="n">
        <v>3</v>
      </c>
      <c r="H2320" s="36" t="n">
        <v>4</v>
      </c>
    </row>
    <row r="2321" customFormat="false" ht="15" hidden="false" customHeight="true" outlineLevel="0" collapsed="false">
      <c r="A2321" s="36" t="s">
        <v>341</v>
      </c>
      <c r="B2321" s="37" t="s">
        <v>319</v>
      </c>
      <c r="C2321" s="37" t="s">
        <v>342</v>
      </c>
      <c r="D2321" s="36" t="n">
        <v>2022</v>
      </c>
      <c r="E2321" s="36" t="n">
        <v>1</v>
      </c>
      <c r="F2321" s="36" t="n">
        <v>1</v>
      </c>
      <c r="G2321" s="36" t="n">
        <v>3</v>
      </c>
      <c r="H2321" s="36" t="n">
        <v>4</v>
      </c>
    </row>
    <row r="2322" customFormat="false" ht="15" hidden="false" customHeight="true" outlineLevel="0" collapsed="false">
      <c r="A2322" s="36" t="s">
        <v>341</v>
      </c>
      <c r="B2322" s="37" t="s">
        <v>319</v>
      </c>
      <c r="C2322" s="37" t="s">
        <v>342</v>
      </c>
      <c r="D2322" s="36" t="n">
        <v>2023</v>
      </c>
      <c r="E2322" s="36" t="n">
        <v>1</v>
      </c>
      <c r="F2322" s="36" t="n">
        <v>1</v>
      </c>
      <c r="G2322" s="36" t="n">
        <v>3</v>
      </c>
      <c r="H2322" s="36" t="n">
        <v>4</v>
      </c>
    </row>
    <row r="2323" customFormat="false" ht="15" hidden="false" customHeight="true" outlineLevel="0" collapsed="false">
      <c r="A2323" s="36" t="s">
        <v>341</v>
      </c>
      <c r="B2323" s="37" t="s">
        <v>319</v>
      </c>
      <c r="C2323" s="37" t="s">
        <v>342</v>
      </c>
      <c r="D2323" s="36" t="n">
        <v>2024</v>
      </c>
      <c r="E2323" s="36" t="n">
        <v>1</v>
      </c>
      <c r="F2323" s="36" t="n">
        <v>1</v>
      </c>
      <c r="G2323" s="36" t="n">
        <v>3</v>
      </c>
      <c r="H2323" s="36" t="n">
        <v>4</v>
      </c>
    </row>
    <row r="2324" customFormat="false" ht="15" hidden="false" customHeight="true" outlineLevel="0" collapsed="false">
      <c r="A2324" s="36" t="s">
        <v>341</v>
      </c>
      <c r="B2324" s="37" t="s">
        <v>319</v>
      </c>
      <c r="C2324" s="37" t="s">
        <v>342</v>
      </c>
      <c r="D2324" s="36" t="n">
        <v>2025</v>
      </c>
      <c r="E2324" s="36" t="n">
        <v>1</v>
      </c>
      <c r="F2324" s="36" t="n">
        <v>1</v>
      </c>
      <c r="G2324" s="36" t="n">
        <v>3</v>
      </c>
      <c r="H2324" s="36" t="n">
        <v>4</v>
      </c>
    </row>
    <row r="2325" customFormat="false" ht="15" hidden="false" customHeight="true" outlineLevel="0" collapsed="false">
      <c r="A2325" s="36" t="s">
        <v>343</v>
      </c>
      <c r="B2325" s="37" t="s">
        <v>319</v>
      </c>
      <c r="C2325" s="37" t="s">
        <v>344</v>
      </c>
      <c r="D2325" s="36" t="n">
        <v>2010</v>
      </c>
      <c r="E2325" s="36" t="n">
        <v>1</v>
      </c>
      <c r="F2325" s="36" t="n">
        <v>1</v>
      </c>
      <c r="G2325" s="36" t="n">
        <v>1</v>
      </c>
      <c r="H2325" s="36" t="n">
        <v>1</v>
      </c>
    </row>
    <row r="2326" customFormat="false" ht="15" hidden="false" customHeight="true" outlineLevel="0" collapsed="false">
      <c r="A2326" s="36" t="s">
        <v>343</v>
      </c>
      <c r="B2326" s="37" t="s">
        <v>319</v>
      </c>
      <c r="C2326" s="37" t="s">
        <v>344</v>
      </c>
      <c r="D2326" s="36" t="n">
        <v>2011</v>
      </c>
      <c r="E2326" s="36" t="n">
        <v>1</v>
      </c>
      <c r="F2326" s="36" t="n">
        <v>1</v>
      </c>
      <c r="G2326" s="36" t="n">
        <v>1</v>
      </c>
      <c r="H2326" s="36" t="n">
        <v>1</v>
      </c>
    </row>
    <row r="2327" customFormat="false" ht="15" hidden="false" customHeight="true" outlineLevel="0" collapsed="false">
      <c r="A2327" s="36" t="s">
        <v>343</v>
      </c>
      <c r="B2327" s="37" t="s">
        <v>319</v>
      </c>
      <c r="C2327" s="37" t="s">
        <v>344</v>
      </c>
      <c r="D2327" s="36" t="n">
        <v>2012</v>
      </c>
      <c r="E2327" s="36" t="n">
        <v>2</v>
      </c>
      <c r="F2327" s="36" t="n">
        <v>1</v>
      </c>
      <c r="G2327" s="36" t="n">
        <v>2</v>
      </c>
      <c r="H2327" s="36" t="n">
        <v>2</v>
      </c>
    </row>
    <row r="2328" customFormat="false" ht="15" hidden="false" customHeight="true" outlineLevel="0" collapsed="false">
      <c r="A2328" s="36" t="s">
        <v>343</v>
      </c>
      <c r="B2328" s="37" t="s">
        <v>319</v>
      </c>
      <c r="C2328" s="37" t="s">
        <v>344</v>
      </c>
      <c r="D2328" s="36" t="n">
        <v>2013</v>
      </c>
      <c r="E2328" s="36" t="n">
        <v>2</v>
      </c>
      <c r="F2328" s="36" t="n">
        <v>1</v>
      </c>
      <c r="G2328" s="36" t="n">
        <v>2</v>
      </c>
      <c r="H2328" s="36" t="n">
        <v>2</v>
      </c>
    </row>
    <row r="2329" customFormat="false" ht="15" hidden="false" customHeight="true" outlineLevel="0" collapsed="false">
      <c r="A2329" s="36" t="s">
        <v>343</v>
      </c>
      <c r="B2329" s="37" t="s">
        <v>319</v>
      </c>
      <c r="C2329" s="37" t="s">
        <v>344</v>
      </c>
      <c r="D2329" s="36" t="n">
        <v>2014</v>
      </c>
      <c r="E2329" s="36" t="n">
        <v>3</v>
      </c>
      <c r="F2329" s="36" t="n">
        <v>1</v>
      </c>
      <c r="G2329" s="36" t="n">
        <v>3</v>
      </c>
      <c r="H2329" s="36" t="n">
        <v>3</v>
      </c>
    </row>
    <row r="2330" customFormat="false" ht="15" hidden="false" customHeight="true" outlineLevel="0" collapsed="false">
      <c r="A2330" s="36" t="s">
        <v>343</v>
      </c>
      <c r="B2330" s="37" t="s">
        <v>319</v>
      </c>
      <c r="C2330" s="37" t="s">
        <v>344</v>
      </c>
      <c r="D2330" s="36" t="n">
        <v>2015</v>
      </c>
      <c r="E2330" s="36" t="n">
        <v>2</v>
      </c>
      <c r="F2330" s="36" t="n">
        <v>1</v>
      </c>
      <c r="G2330" s="36" t="n">
        <v>3</v>
      </c>
      <c r="H2330" s="36" t="n">
        <v>3</v>
      </c>
    </row>
    <row r="2331" customFormat="false" ht="15" hidden="false" customHeight="true" outlineLevel="0" collapsed="false">
      <c r="A2331" s="36" t="s">
        <v>343</v>
      </c>
      <c r="B2331" s="37" t="s">
        <v>319</v>
      </c>
      <c r="C2331" s="37" t="s">
        <v>344</v>
      </c>
      <c r="D2331" s="36" t="n">
        <v>2016</v>
      </c>
      <c r="E2331" s="36" t="n">
        <v>2</v>
      </c>
      <c r="F2331" s="36" t="n">
        <v>1</v>
      </c>
      <c r="G2331" s="36" t="n">
        <v>3</v>
      </c>
      <c r="H2331" s="36" t="n">
        <v>4</v>
      </c>
    </row>
    <row r="2332" customFormat="false" ht="15" hidden="false" customHeight="true" outlineLevel="0" collapsed="false">
      <c r="A2332" s="36" t="s">
        <v>343</v>
      </c>
      <c r="B2332" s="37" t="s">
        <v>319</v>
      </c>
      <c r="C2332" s="37" t="s">
        <v>344</v>
      </c>
      <c r="D2332" s="36" t="n">
        <v>2017</v>
      </c>
      <c r="E2332" s="36" t="n">
        <v>2</v>
      </c>
      <c r="F2332" s="36" t="n">
        <v>1</v>
      </c>
      <c r="G2332" s="36" t="n">
        <v>3</v>
      </c>
      <c r="H2332" s="36" t="n">
        <v>4</v>
      </c>
    </row>
    <row r="2333" customFormat="false" ht="15" hidden="false" customHeight="true" outlineLevel="0" collapsed="false">
      <c r="A2333" s="36" t="s">
        <v>343</v>
      </c>
      <c r="B2333" s="37" t="s">
        <v>319</v>
      </c>
      <c r="C2333" s="37" t="s">
        <v>344</v>
      </c>
      <c r="D2333" s="36" t="n">
        <v>2018</v>
      </c>
      <c r="E2333" s="36" t="n">
        <v>1</v>
      </c>
      <c r="F2333" s="36" t="n">
        <v>1</v>
      </c>
      <c r="G2333" s="36" t="n">
        <v>2</v>
      </c>
      <c r="H2333" s="36" t="n">
        <v>3</v>
      </c>
    </row>
    <row r="2334" customFormat="false" ht="15" hidden="false" customHeight="true" outlineLevel="0" collapsed="false">
      <c r="A2334" s="36" t="s">
        <v>343</v>
      </c>
      <c r="B2334" s="37" t="s">
        <v>319</v>
      </c>
      <c r="C2334" s="37" t="s">
        <v>344</v>
      </c>
      <c r="D2334" s="36" t="n">
        <v>2019</v>
      </c>
      <c r="E2334" s="36" t="n">
        <v>1</v>
      </c>
      <c r="F2334" s="36" t="n">
        <v>1</v>
      </c>
      <c r="G2334" s="36" t="n">
        <v>2</v>
      </c>
      <c r="H2334" s="36" t="n">
        <v>3</v>
      </c>
    </row>
    <row r="2335" customFormat="false" ht="15" hidden="false" customHeight="true" outlineLevel="0" collapsed="false">
      <c r="A2335" s="36" t="s">
        <v>343</v>
      </c>
      <c r="B2335" s="37" t="s">
        <v>319</v>
      </c>
      <c r="C2335" s="37" t="s">
        <v>344</v>
      </c>
      <c r="D2335" s="36" t="n">
        <v>2020</v>
      </c>
      <c r="E2335" s="36" t="n">
        <v>1</v>
      </c>
      <c r="F2335" s="36" t="n">
        <v>1</v>
      </c>
      <c r="G2335" s="36" t="n">
        <v>1</v>
      </c>
      <c r="H2335" s="36" t="n">
        <v>2</v>
      </c>
    </row>
    <row r="2336" customFormat="false" ht="15" hidden="false" customHeight="true" outlineLevel="0" collapsed="false">
      <c r="A2336" s="36" t="s">
        <v>343</v>
      </c>
      <c r="B2336" s="37" t="s">
        <v>319</v>
      </c>
      <c r="C2336" s="37" t="s">
        <v>344</v>
      </c>
      <c r="D2336" s="36" t="n">
        <v>2021</v>
      </c>
      <c r="E2336" s="36" t="n">
        <v>1</v>
      </c>
      <c r="F2336" s="36" t="n">
        <v>1</v>
      </c>
      <c r="G2336" s="36" t="n">
        <v>1</v>
      </c>
      <c r="H2336" s="36" t="n">
        <v>2</v>
      </c>
    </row>
    <row r="2337" customFormat="false" ht="15" hidden="false" customHeight="true" outlineLevel="0" collapsed="false">
      <c r="A2337" s="36" t="s">
        <v>343</v>
      </c>
      <c r="B2337" s="37" t="s">
        <v>319</v>
      </c>
      <c r="C2337" s="37" t="s">
        <v>344</v>
      </c>
      <c r="D2337" s="36" t="n">
        <v>2022</v>
      </c>
      <c r="E2337" s="36" t="n">
        <v>1</v>
      </c>
      <c r="F2337" s="36" t="n">
        <v>1</v>
      </c>
      <c r="G2337" s="36" t="n">
        <v>1</v>
      </c>
      <c r="H2337" s="36" t="n">
        <v>2</v>
      </c>
    </row>
    <row r="2338" customFormat="false" ht="15" hidden="false" customHeight="true" outlineLevel="0" collapsed="false">
      <c r="A2338" s="36" t="s">
        <v>343</v>
      </c>
      <c r="B2338" s="37" t="s">
        <v>319</v>
      </c>
      <c r="C2338" s="37" t="s">
        <v>344</v>
      </c>
      <c r="D2338" s="36" t="n">
        <v>2023</v>
      </c>
      <c r="E2338" s="36" t="n">
        <v>1</v>
      </c>
      <c r="F2338" s="36" t="n">
        <v>1</v>
      </c>
      <c r="G2338" s="36" t="n">
        <v>1</v>
      </c>
      <c r="H2338" s="36" t="n">
        <v>2</v>
      </c>
    </row>
    <row r="2339" customFormat="false" ht="15" hidden="false" customHeight="true" outlineLevel="0" collapsed="false">
      <c r="A2339" s="36" t="s">
        <v>343</v>
      </c>
      <c r="B2339" s="37" t="s">
        <v>319</v>
      </c>
      <c r="C2339" s="37" t="s">
        <v>344</v>
      </c>
      <c r="D2339" s="36" t="n">
        <v>2024</v>
      </c>
      <c r="E2339" s="36" t="n">
        <v>1</v>
      </c>
      <c r="F2339" s="36" t="n">
        <v>1</v>
      </c>
      <c r="G2339" s="36" t="n">
        <v>1</v>
      </c>
      <c r="H2339" s="36" t="n">
        <v>2</v>
      </c>
    </row>
    <row r="2340" customFormat="false" ht="15" hidden="false" customHeight="true" outlineLevel="0" collapsed="false">
      <c r="A2340" s="36" t="s">
        <v>343</v>
      </c>
      <c r="B2340" s="37" t="s">
        <v>319</v>
      </c>
      <c r="C2340" s="37" t="s">
        <v>344</v>
      </c>
      <c r="D2340" s="36" t="n">
        <v>2025</v>
      </c>
      <c r="E2340" s="36" t="n">
        <v>1</v>
      </c>
      <c r="F2340" s="36" t="n">
        <v>1</v>
      </c>
      <c r="G2340" s="36" t="n">
        <v>1</v>
      </c>
      <c r="H2340" s="36" t="n">
        <v>2</v>
      </c>
    </row>
    <row r="2341" customFormat="false" ht="15" hidden="false" customHeight="true" outlineLevel="0" collapsed="false">
      <c r="A2341" s="36" t="s">
        <v>345</v>
      </c>
      <c r="B2341" s="37" t="s">
        <v>319</v>
      </c>
      <c r="C2341" s="37" t="s">
        <v>346</v>
      </c>
      <c r="D2341" s="36" t="n">
        <v>2010</v>
      </c>
      <c r="E2341" s="36" t="n">
        <v>2</v>
      </c>
      <c r="F2341" s="36" t="n">
        <v>2</v>
      </c>
      <c r="G2341" s="36" t="n">
        <v>4</v>
      </c>
      <c r="H2341" s="36" t="n">
        <v>6</v>
      </c>
    </row>
    <row r="2342" customFormat="false" ht="15" hidden="false" customHeight="true" outlineLevel="0" collapsed="false">
      <c r="A2342" s="36" t="s">
        <v>345</v>
      </c>
      <c r="B2342" s="37" t="s">
        <v>319</v>
      </c>
      <c r="C2342" s="37" t="s">
        <v>346</v>
      </c>
      <c r="D2342" s="36" t="n">
        <v>2011</v>
      </c>
      <c r="E2342" s="36" t="n">
        <v>2</v>
      </c>
      <c r="F2342" s="36" t="n">
        <v>2</v>
      </c>
      <c r="G2342" s="36" t="n">
        <v>4</v>
      </c>
      <c r="H2342" s="36" t="n">
        <v>6</v>
      </c>
    </row>
    <row r="2343" customFormat="false" ht="15" hidden="false" customHeight="true" outlineLevel="0" collapsed="false">
      <c r="A2343" s="36" t="s">
        <v>345</v>
      </c>
      <c r="B2343" s="37" t="s">
        <v>319</v>
      </c>
      <c r="C2343" s="37" t="s">
        <v>346</v>
      </c>
      <c r="D2343" s="36" t="n">
        <v>2012</v>
      </c>
      <c r="E2343" s="36" t="n">
        <v>2</v>
      </c>
      <c r="F2343" s="36" t="n">
        <v>2</v>
      </c>
      <c r="G2343" s="36" t="n">
        <v>4</v>
      </c>
      <c r="H2343" s="36" t="n">
        <v>6</v>
      </c>
    </row>
    <row r="2344" customFormat="false" ht="15" hidden="false" customHeight="true" outlineLevel="0" collapsed="false">
      <c r="A2344" s="36" t="s">
        <v>345</v>
      </c>
      <c r="B2344" s="37" t="s">
        <v>319</v>
      </c>
      <c r="C2344" s="37" t="s">
        <v>346</v>
      </c>
      <c r="D2344" s="36" t="n">
        <v>2013</v>
      </c>
      <c r="E2344" s="36" t="n">
        <v>2</v>
      </c>
      <c r="F2344" s="36" t="n">
        <v>2</v>
      </c>
      <c r="G2344" s="36" t="n">
        <v>4</v>
      </c>
      <c r="H2344" s="36" t="n">
        <v>6</v>
      </c>
    </row>
    <row r="2345" customFormat="false" ht="15" hidden="false" customHeight="true" outlineLevel="0" collapsed="false">
      <c r="A2345" s="36" t="s">
        <v>345</v>
      </c>
      <c r="B2345" s="37" t="s">
        <v>319</v>
      </c>
      <c r="C2345" s="37" t="s">
        <v>346</v>
      </c>
      <c r="D2345" s="36" t="n">
        <v>2014</v>
      </c>
      <c r="E2345" s="36" t="n">
        <v>2</v>
      </c>
      <c r="F2345" s="36" t="n">
        <v>2</v>
      </c>
      <c r="G2345" s="36" t="n">
        <v>4</v>
      </c>
      <c r="H2345" s="36" t="n">
        <v>6</v>
      </c>
    </row>
    <row r="2346" customFormat="false" ht="15" hidden="false" customHeight="true" outlineLevel="0" collapsed="false">
      <c r="A2346" s="36" t="s">
        <v>345</v>
      </c>
      <c r="B2346" s="37" t="s">
        <v>319</v>
      </c>
      <c r="C2346" s="37" t="s">
        <v>346</v>
      </c>
      <c r="D2346" s="36" t="n">
        <v>2015</v>
      </c>
      <c r="E2346" s="36" t="n">
        <v>2</v>
      </c>
      <c r="F2346" s="36" t="n">
        <v>2</v>
      </c>
      <c r="G2346" s="36" t="n">
        <v>4</v>
      </c>
      <c r="H2346" s="36" t="n">
        <v>6</v>
      </c>
    </row>
    <row r="2347" customFormat="false" ht="15" hidden="false" customHeight="true" outlineLevel="0" collapsed="false">
      <c r="A2347" s="36" t="s">
        <v>345</v>
      </c>
      <c r="B2347" s="37" t="s">
        <v>319</v>
      </c>
      <c r="C2347" s="37" t="s">
        <v>346</v>
      </c>
      <c r="D2347" s="36" t="n">
        <v>2016</v>
      </c>
      <c r="E2347" s="36" t="n">
        <v>2</v>
      </c>
      <c r="F2347" s="36" t="n">
        <v>2</v>
      </c>
      <c r="G2347" s="36" t="n">
        <v>4</v>
      </c>
      <c r="H2347" s="36" t="n">
        <v>6</v>
      </c>
    </row>
    <row r="2348" customFormat="false" ht="15" hidden="false" customHeight="true" outlineLevel="0" collapsed="false">
      <c r="A2348" s="36" t="s">
        <v>345</v>
      </c>
      <c r="B2348" s="37" t="s">
        <v>319</v>
      </c>
      <c r="C2348" s="37" t="s">
        <v>346</v>
      </c>
      <c r="D2348" s="36" t="n">
        <v>2017</v>
      </c>
      <c r="E2348" s="36" t="n">
        <v>2</v>
      </c>
      <c r="F2348" s="36" t="n">
        <v>2</v>
      </c>
      <c r="G2348" s="36" t="n">
        <v>4</v>
      </c>
      <c r="H2348" s="36" t="n">
        <v>6</v>
      </c>
    </row>
    <row r="2349" customFormat="false" ht="15" hidden="false" customHeight="true" outlineLevel="0" collapsed="false">
      <c r="A2349" s="36" t="s">
        <v>345</v>
      </c>
      <c r="B2349" s="37" t="s">
        <v>319</v>
      </c>
      <c r="C2349" s="37" t="s">
        <v>346</v>
      </c>
      <c r="D2349" s="36" t="n">
        <v>2018</v>
      </c>
      <c r="E2349" s="36" t="n">
        <v>2</v>
      </c>
      <c r="F2349" s="36" t="n">
        <v>2</v>
      </c>
      <c r="G2349" s="36" t="n">
        <v>4</v>
      </c>
      <c r="H2349" s="36" t="n">
        <v>6</v>
      </c>
    </row>
    <row r="2350" customFormat="false" ht="15" hidden="false" customHeight="true" outlineLevel="0" collapsed="false">
      <c r="A2350" s="36" t="s">
        <v>345</v>
      </c>
      <c r="B2350" s="37" t="s">
        <v>319</v>
      </c>
      <c r="C2350" s="37" t="s">
        <v>346</v>
      </c>
      <c r="D2350" s="36" t="n">
        <v>2019</v>
      </c>
      <c r="E2350" s="36" t="n">
        <v>2</v>
      </c>
      <c r="F2350" s="36" t="n">
        <v>2</v>
      </c>
      <c r="G2350" s="36" t="n">
        <v>4</v>
      </c>
      <c r="H2350" s="36" t="n">
        <v>6</v>
      </c>
    </row>
    <row r="2351" customFormat="false" ht="15" hidden="false" customHeight="true" outlineLevel="0" collapsed="false">
      <c r="A2351" s="36" t="s">
        <v>345</v>
      </c>
      <c r="B2351" s="37" t="s">
        <v>319</v>
      </c>
      <c r="C2351" s="37" t="s">
        <v>346</v>
      </c>
      <c r="D2351" s="36" t="n">
        <v>2020</v>
      </c>
      <c r="E2351" s="36" t="n">
        <v>2</v>
      </c>
      <c r="F2351" s="36" t="n">
        <v>2</v>
      </c>
      <c r="G2351" s="36" t="n">
        <v>4</v>
      </c>
      <c r="H2351" s="36" t="n">
        <v>6</v>
      </c>
    </row>
    <row r="2352" customFormat="false" ht="15" hidden="false" customHeight="true" outlineLevel="0" collapsed="false">
      <c r="A2352" s="36" t="s">
        <v>345</v>
      </c>
      <c r="B2352" s="37" t="s">
        <v>319</v>
      </c>
      <c r="C2352" s="37" t="s">
        <v>346</v>
      </c>
      <c r="D2352" s="36" t="n">
        <v>2021</v>
      </c>
      <c r="E2352" s="36" t="n">
        <v>2</v>
      </c>
      <c r="F2352" s="36" t="n">
        <v>2</v>
      </c>
      <c r="G2352" s="36" t="n">
        <v>4</v>
      </c>
      <c r="H2352" s="36" t="n">
        <v>6</v>
      </c>
    </row>
    <row r="2353" customFormat="false" ht="15" hidden="false" customHeight="true" outlineLevel="0" collapsed="false">
      <c r="A2353" s="36" t="s">
        <v>345</v>
      </c>
      <c r="B2353" s="37" t="s">
        <v>319</v>
      </c>
      <c r="C2353" s="37" t="s">
        <v>346</v>
      </c>
      <c r="D2353" s="36" t="n">
        <v>2022</v>
      </c>
      <c r="E2353" s="36" t="n">
        <v>2</v>
      </c>
      <c r="F2353" s="36" t="n">
        <v>2</v>
      </c>
      <c r="G2353" s="36" t="n">
        <v>3</v>
      </c>
      <c r="H2353" s="36" t="n">
        <v>5</v>
      </c>
    </row>
    <row r="2354" customFormat="false" ht="15" hidden="false" customHeight="true" outlineLevel="0" collapsed="false">
      <c r="A2354" s="36" t="s">
        <v>345</v>
      </c>
      <c r="B2354" s="37" t="s">
        <v>319</v>
      </c>
      <c r="C2354" s="37" t="s">
        <v>346</v>
      </c>
      <c r="D2354" s="36" t="n">
        <v>2023</v>
      </c>
      <c r="E2354" s="36" t="n">
        <v>2</v>
      </c>
      <c r="F2354" s="36" t="n">
        <v>2</v>
      </c>
      <c r="G2354" s="36" t="n">
        <v>3</v>
      </c>
      <c r="H2354" s="36" t="n">
        <v>5</v>
      </c>
    </row>
    <row r="2355" customFormat="false" ht="15" hidden="false" customHeight="true" outlineLevel="0" collapsed="false">
      <c r="A2355" s="36" t="s">
        <v>345</v>
      </c>
      <c r="B2355" s="37" t="s">
        <v>319</v>
      </c>
      <c r="C2355" s="37" t="s">
        <v>346</v>
      </c>
      <c r="D2355" s="36" t="n">
        <v>2024</v>
      </c>
      <c r="E2355" s="36" t="n">
        <v>2</v>
      </c>
      <c r="F2355" s="36" t="n">
        <v>2</v>
      </c>
      <c r="G2355" s="36" t="n">
        <v>3</v>
      </c>
      <c r="H2355" s="36" t="n">
        <v>5</v>
      </c>
    </row>
    <row r="2356" customFormat="false" ht="15" hidden="false" customHeight="true" outlineLevel="0" collapsed="false">
      <c r="A2356" s="36" t="s">
        <v>345</v>
      </c>
      <c r="B2356" s="37" t="s">
        <v>319</v>
      </c>
      <c r="C2356" s="37" t="s">
        <v>346</v>
      </c>
      <c r="D2356" s="36" t="n">
        <v>2025</v>
      </c>
      <c r="E2356" s="36" t="n">
        <v>2</v>
      </c>
      <c r="F2356" s="36" t="n">
        <v>2</v>
      </c>
      <c r="G2356" s="36" t="n">
        <v>3</v>
      </c>
      <c r="H2356" s="36" t="n">
        <v>5</v>
      </c>
    </row>
    <row r="2357" customFormat="false" ht="15" hidden="false" customHeight="true" outlineLevel="0" collapsed="false">
      <c r="A2357" s="36" t="s">
        <v>347</v>
      </c>
      <c r="B2357" s="37" t="s">
        <v>319</v>
      </c>
      <c r="C2357" s="37" t="s">
        <v>348</v>
      </c>
      <c r="D2357" s="36" t="n">
        <v>2010</v>
      </c>
      <c r="E2357" s="36" t="n">
        <v>1</v>
      </c>
      <c r="F2357" s="36" t="n">
        <v>0</v>
      </c>
      <c r="G2357" s="36" t="n">
        <v>3</v>
      </c>
      <c r="H2357" s="36" t="n">
        <v>4</v>
      </c>
    </row>
    <row r="2358" customFormat="false" ht="15" hidden="false" customHeight="true" outlineLevel="0" collapsed="false">
      <c r="A2358" s="36" t="s">
        <v>347</v>
      </c>
      <c r="B2358" s="37" t="s">
        <v>319</v>
      </c>
      <c r="C2358" s="37" t="s">
        <v>348</v>
      </c>
      <c r="D2358" s="36" t="n">
        <v>2011</v>
      </c>
      <c r="E2358" s="36" t="n">
        <v>1</v>
      </c>
      <c r="F2358" s="36" t="n">
        <v>0</v>
      </c>
      <c r="G2358" s="36" t="n">
        <v>3</v>
      </c>
      <c r="H2358" s="36" t="n">
        <v>4</v>
      </c>
    </row>
    <row r="2359" customFormat="false" ht="15" hidden="false" customHeight="true" outlineLevel="0" collapsed="false">
      <c r="A2359" s="36" t="s">
        <v>347</v>
      </c>
      <c r="B2359" s="37" t="s">
        <v>319</v>
      </c>
      <c r="C2359" s="37" t="s">
        <v>348</v>
      </c>
      <c r="D2359" s="36" t="n">
        <v>2012</v>
      </c>
      <c r="E2359" s="36" t="n">
        <v>1</v>
      </c>
      <c r="F2359" s="36" t="n">
        <v>0</v>
      </c>
      <c r="G2359" s="36" t="n">
        <v>3</v>
      </c>
      <c r="H2359" s="36" t="n">
        <v>5</v>
      </c>
    </row>
    <row r="2360" customFormat="false" ht="15" hidden="false" customHeight="true" outlineLevel="0" collapsed="false">
      <c r="A2360" s="36" t="s">
        <v>347</v>
      </c>
      <c r="B2360" s="37" t="s">
        <v>319</v>
      </c>
      <c r="C2360" s="37" t="s">
        <v>348</v>
      </c>
      <c r="D2360" s="36" t="n">
        <v>2013</v>
      </c>
      <c r="E2360" s="36" t="n">
        <v>1</v>
      </c>
      <c r="F2360" s="36" t="n">
        <v>0</v>
      </c>
      <c r="G2360" s="36" t="n">
        <v>3</v>
      </c>
      <c r="H2360" s="36" t="n">
        <v>5</v>
      </c>
    </row>
    <row r="2361" customFormat="false" ht="15" hidden="false" customHeight="true" outlineLevel="0" collapsed="false">
      <c r="A2361" s="36" t="s">
        <v>347</v>
      </c>
      <c r="B2361" s="37" t="s">
        <v>319</v>
      </c>
      <c r="C2361" s="37" t="s">
        <v>348</v>
      </c>
      <c r="D2361" s="36" t="n">
        <v>2014</v>
      </c>
      <c r="E2361" s="36" t="n">
        <v>1</v>
      </c>
      <c r="F2361" s="36" t="n">
        <v>0</v>
      </c>
      <c r="G2361" s="36" t="n">
        <v>3</v>
      </c>
      <c r="H2361" s="36" t="n">
        <v>5</v>
      </c>
    </row>
    <row r="2362" customFormat="false" ht="15" hidden="false" customHeight="true" outlineLevel="0" collapsed="false">
      <c r="A2362" s="36" t="s">
        <v>347</v>
      </c>
      <c r="B2362" s="37" t="s">
        <v>319</v>
      </c>
      <c r="C2362" s="37" t="s">
        <v>348</v>
      </c>
      <c r="D2362" s="36" t="n">
        <v>2015</v>
      </c>
      <c r="E2362" s="36" t="n">
        <v>1</v>
      </c>
      <c r="F2362" s="36" t="n">
        <v>0</v>
      </c>
      <c r="G2362" s="36" t="n">
        <v>2</v>
      </c>
      <c r="H2362" s="36" t="n">
        <v>4</v>
      </c>
    </row>
    <row r="2363" customFormat="false" ht="15" hidden="false" customHeight="true" outlineLevel="0" collapsed="false">
      <c r="A2363" s="36" t="s">
        <v>347</v>
      </c>
      <c r="B2363" s="37" t="s">
        <v>319</v>
      </c>
      <c r="C2363" s="37" t="s">
        <v>348</v>
      </c>
      <c r="D2363" s="36" t="n">
        <v>2016</v>
      </c>
      <c r="E2363" s="36" t="n">
        <v>1</v>
      </c>
      <c r="F2363" s="36" t="n">
        <v>0</v>
      </c>
      <c r="G2363" s="36" t="n">
        <v>2</v>
      </c>
      <c r="H2363" s="36" t="n">
        <v>4</v>
      </c>
    </row>
    <row r="2364" customFormat="false" ht="15" hidden="false" customHeight="true" outlineLevel="0" collapsed="false">
      <c r="A2364" s="36" t="s">
        <v>347</v>
      </c>
      <c r="B2364" s="37" t="s">
        <v>319</v>
      </c>
      <c r="C2364" s="37" t="s">
        <v>348</v>
      </c>
      <c r="D2364" s="36" t="n">
        <v>2017</v>
      </c>
      <c r="E2364" s="36" t="n">
        <v>1</v>
      </c>
      <c r="F2364" s="36" t="n">
        <v>0</v>
      </c>
      <c r="G2364" s="36" t="n">
        <v>2</v>
      </c>
      <c r="H2364" s="36" t="n">
        <v>4</v>
      </c>
    </row>
    <row r="2365" customFormat="false" ht="15" hidden="false" customHeight="true" outlineLevel="0" collapsed="false">
      <c r="A2365" s="36" t="s">
        <v>347</v>
      </c>
      <c r="B2365" s="37" t="s">
        <v>319</v>
      </c>
      <c r="C2365" s="37" t="s">
        <v>348</v>
      </c>
      <c r="D2365" s="36" t="n">
        <v>2018</v>
      </c>
      <c r="E2365" s="36" t="n">
        <v>1</v>
      </c>
      <c r="F2365" s="36" t="n">
        <v>0</v>
      </c>
      <c r="G2365" s="36" t="n">
        <v>2</v>
      </c>
      <c r="H2365" s="36" t="n">
        <v>4</v>
      </c>
    </row>
    <row r="2366" customFormat="false" ht="15" hidden="false" customHeight="true" outlineLevel="0" collapsed="false">
      <c r="A2366" s="36" t="s">
        <v>347</v>
      </c>
      <c r="B2366" s="37" t="s">
        <v>319</v>
      </c>
      <c r="C2366" s="37" t="s">
        <v>348</v>
      </c>
      <c r="D2366" s="36" t="n">
        <v>2019</v>
      </c>
      <c r="E2366" s="36" t="n">
        <v>1</v>
      </c>
      <c r="F2366" s="36" t="n">
        <v>0</v>
      </c>
      <c r="G2366" s="36" t="n">
        <v>2</v>
      </c>
      <c r="H2366" s="36" t="n">
        <v>4</v>
      </c>
    </row>
    <row r="2367" customFormat="false" ht="15" hidden="false" customHeight="true" outlineLevel="0" collapsed="false">
      <c r="A2367" s="36" t="s">
        <v>347</v>
      </c>
      <c r="B2367" s="37" t="s">
        <v>319</v>
      </c>
      <c r="C2367" s="37" t="s">
        <v>348</v>
      </c>
      <c r="D2367" s="36" t="n">
        <v>2020</v>
      </c>
      <c r="E2367" s="36" t="n">
        <v>1</v>
      </c>
      <c r="F2367" s="36" t="n">
        <v>0</v>
      </c>
      <c r="G2367" s="36" t="n">
        <v>2</v>
      </c>
      <c r="H2367" s="36" t="n">
        <v>4</v>
      </c>
    </row>
    <row r="2368" customFormat="false" ht="15" hidden="false" customHeight="true" outlineLevel="0" collapsed="false">
      <c r="A2368" s="36" t="s">
        <v>347</v>
      </c>
      <c r="B2368" s="37" t="s">
        <v>319</v>
      </c>
      <c r="C2368" s="37" t="s">
        <v>348</v>
      </c>
      <c r="D2368" s="36" t="n">
        <v>2021</v>
      </c>
      <c r="E2368" s="36" t="n">
        <v>1</v>
      </c>
      <c r="F2368" s="36" t="n">
        <v>0</v>
      </c>
      <c r="G2368" s="36" t="n">
        <v>2</v>
      </c>
      <c r="H2368" s="36" t="n">
        <v>4</v>
      </c>
    </row>
    <row r="2369" customFormat="false" ht="15" hidden="false" customHeight="true" outlineLevel="0" collapsed="false">
      <c r="A2369" s="36" t="s">
        <v>347</v>
      </c>
      <c r="B2369" s="37" t="s">
        <v>319</v>
      </c>
      <c r="C2369" s="37" t="s">
        <v>348</v>
      </c>
      <c r="D2369" s="36" t="n">
        <v>2022</v>
      </c>
      <c r="E2369" s="36" t="n">
        <v>1</v>
      </c>
      <c r="F2369" s="36" t="n">
        <v>0</v>
      </c>
      <c r="G2369" s="36" t="n">
        <v>2</v>
      </c>
      <c r="H2369" s="36" t="n">
        <v>3</v>
      </c>
    </row>
    <row r="2370" customFormat="false" ht="15" hidden="false" customHeight="true" outlineLevel="0" collapsed="false">
      <c r="A2370" s="36" t="s">
        <v>347</v>
      </c>
      <c r="B2370" s="37" t="s">
        <v>319</v>
      </c>
      <c r="C2370" s="37" t="s">
        <v>348</v>
      </c>
      <c r="D2370" s="36" t="n">
        <v>2023</v>
      </c>
      <c r="E2370" s="36" t="n">
        <v>1</v>
      </c>
      <c r="F2370" s="36" t="n">
        <v>0</v>
      </c>
      <c r="G2370" s="36" t="n">
        <v>2</v>
      </c>
      <c r="H2370" s="36" t="n">
        <v>3</v>
      </c>
    </row>
    <row r="2371" customFormat="false" ht="15" hidden="false" customHeight="true" outlineLevel="0" collapsed="false">
      <c r="A2371" s="36" t="s">
        <v>347</v>
      </c>
      <c r="B2371" s="37" t="s">
        <v>319</v>
      </c>
      <c r="C2371" s="37" t="s">
        <v>348</v>
      </c>
      <c r="D2371" s="36" t="n">
        <v>2024</v>
      </c>
      <c r="E2371" s="36" t="n">
        <v>1</v>
      </c>
      <c r="F2371" s="36" t="n">
        <v>0</v>
      </c>
      <c r="G2371" s="36" t="n">
        <v>2</v>
      </c>
      <c r="H2371" s="36" t="n">
        <v>3</v>
      </c>
    </row>
    <row r="2372" customFormat="false" ht="15" hidden="false" customHeight="true" outlineLevel="0" collapsed="false">
      <c r="A2372" s="36" t="s">
        <v>347</v>
      </c>
      <c r="B2372" s="37" t="s">
        <v>319</v>
      </c>
      <c r="C2372" s="37" t="s">
        <v>348</v>
      </c>
      <c r="D2372" s="36" t="n">
        <v>2025</v>
      </c>
      <c r="E2372" s="36" t="n">
        <v>1</v>
      </c>
      <c r="F2372" s="36" t="n">
        <v>0</v>
      </c>
      <c r="G2372" s="36" t="n">
        <v>2</v>
      </c>
      <c r="H2372" s="36" t="n">
        <v>3</v>
      </c>
    </row>
    <row r="2373" customFormat="false" ht="15" hidden="false" customHeight="true" outlineLevel="0" collapsed="false">
      <c r="A2373" s="36" t="s">
        <v>349</v>
      </c>
      <c r="B2373" s="37" t="s">
        <v>319</v>
      </c>
      <c r="C2373" s="37" t="s">
        <v>350</v>
      </c>
      <c r="D2373" s="36" t="n">
        <v>2010</v>
      </c>
      <c r="E2373" s="36" t="n">
        <v>0</v>
      </c>
      <c r="F2373" s="36" t="n">
        <v>1</v>
      </c>
      <c r="G2373" s="36" t="n">
        <v>2</v>
      </c>
      <c r="H2373" s="36" t="n">
        <v>3</v>
      </c>
    </row>
    <row r="2374" customFormat="false" ht="15" hidden="false" customHeight="true" outlineLevel="0" collapsed="false">
      <c r="A2374" s="36" t="s">
        <v>349</v>
      </c>
      <c r="B2374" s="37" t="s">
        <v>319</v>
      </c>
      <c r="C2374" s="37" t="s">
        <v>350</v>
      </c>
      <c r="D2374" s="36" t="n">
        <v>2011</v>
      </c>
      <c r="E2374" s="36" t="n">
        <v>0</v>
      </c>
      <c r="F2374" s="36" t="n">
        <v>1</v>
      </c>
      <c r="G2374" s="36" t="n">
        <v>2</v>
      </c>
      <c r="H2374" s="36" t="n">
        <v>3</v>
      </c>
    </row>
    <row r="2375" customFormat="false" ht="15" hidden="false" customHeight="true" outlineLevel="0" collapsed="false">
      <c r="A2375" s="36" t="s">
        <v>349</v>
      </c>
      <c r="B2375" s="37" t="s">
        <v>319</v>
      </c>
      <c r="C2375" s="37" t="s">
        <v>350</v>
      </c>
      <c r="D2375" s="36" t="n">
        <v>2012</v>
      </c>
      <c r="E2375" s="36" t="n">
        <v>0</v>
      </c>
      <c r="F2375" s="36" t="n">
        <v>1</v>
      </c>
      <c r="G2375" s="36" t="n">
        <v>2</v>
      </c>
      <c r="H2375" s="36" t="n">
        <v>3</v>
      </c>
    </row>
    <row r="2376" customFormat="false" ht="15" hidden="false" customHeight="true" outlineLevel="0" collapsed="false">
      <c r="A2376" s="36" t="s">
        <v>349</v>
      </c>
      <c r="B2376" s="37" t="s">
        <v>319</v>
      </c>
      <c r="C2376" s="37" t="s">
        <v>350</v>
      </c>
      <c r="D2376" s="36" t="n">
        <v>2013</v>
      </c>
      <c r="E2376" s="36" t="n">
        <v>1</v>
      </c>
      <c r="F2376" s="36" t="n">
        <v>1</v>
      </c>
      <c r="G2376" s="36" t="n">
        <v>3</v>
      </c>
      <c r="H2376" s="36" t="n">
        <v>6</v>
      </c>
    </row>
    <row r="2377" customFormat="false" ht="15" hidden="false" customHeight="true" outlineLevel="0" collapsed="false">
      <c r="A2377" s="36" t="s">
        <v>349</v>
      </c>
      <c r="B2377" s="37" t="s">
        <v>319</v>
      </c>
      <c r="C2377" s="37" t="s">
        <v>350</v>
      </c>
      <c r="D2377" s="36" t="n">
        <v>2014</v>
      </c>
      <c r="E2377" s="36" t="n">
        <v>1</v>
      </c>
      <c r="F2377" s="36" t="n">
        <v>1</v>
      </c>
      <c r="G2377" s="36" t="n">
        <v>3</v>
      </c>
      <c r="H2377" s="36" t="n">
        <v>6</v>
      </c>
    </row>
    <row r="2378" customFormat="false" ht="15" hidden="false" customHeight="true" outlineLevel="0" collapsed="false">
      <c r="A2378" s="36" t="s">
        <v>349</v>
      </c>
      <c r="B2378" s="37" t="s">
        <v>319</v>
      </c>
      <c r="C2378" s="37" t="s">
        <v>350</v>
      </c>
      <c r="D2378" s="36" t="n">
        <v>2015</v>
      </c>
      <c r="E2378" s="36" t="n">
        <v>1</v>
      </c>
      <c r="F2378" s="36" t="n">
        <v>1</v>
      </c>
      <c r="G2378" s="36" t="n">
        <v>3</v>
      </c>
      <c r="H2378" s="36" t="n">
        <v>6</v>
      </c>
    </row>
    <row r="2379" customFormat="false" ht="15" hidden="false" customHeight="true" outlineLevel="0" collapsed="false">
      <c r="A2379" s="36" t="s">
        <v>349</v>
      </c>
      <c r="B2379" s="37" t="s">
        <v>319</v>
      </c>
      <c r="C2379" s="37" t="s">
        <v>350</v>
      </c>
      <c r="D2379" s="36" t="n">
        <v>2016</v>
      </c>
      <c r="E2379" s="36" t="n">
        <v>1</v>
      </c>
      <c r="F2379" s="36" t="n">
        <v>1</v>
      </c>
      <c r="G2379" s="36" t="n">
        <v>3</v>
      </c>
      <c r="H2379" s="36" t="n">
        <v>8</v>
      </c>
    </row>
    <row r="2380" customFormat="false" ht="15" hidden="false" customHeight="true" outlineLevel="0" collapsed="false">
      <c r="A2380" s="36" t="s">
        <v>349</v>
      </c>
      <c r="B2380" s="37" t="s">
        <v>319</v>
      </c>
      <c r="C2380" s="37" t="s">
        <v>350</v>
      </c>
      <c r="D2380" s="36" t="n">
        <v>2017</v>
      </c>
      <c r="E2380" s="36" t="n">
        <v>1</v>
      </c>
      <c r="F2380" s="36" t="n">
        <v>1</v>
      </c>
      <c r="G2380" s="36" t="n">
        <v>3</v>
      </c>
      <c r="H2380" s="36" t="n">
        <v>8</v>
      </c>
    </row>
    <row r="2381" customFormat="false" ht="15" hidden="false" customHeight="true" outlineLevel="0" collapsed="false">
      <c r="A2381" s="36" t="s">
        <v>349</v>
      </c>
      <c r="B2381" s="37" t="s">
        <v>319</v>
      </c>
      <c r="C2381" s="37" t="s">
        <v>350</v>
      </c>
      <c r="D2381" s="36" t="n">
        <v>2018</v>
      </c>
      <c r="E2381" s="36" t="n">
        <v>1</v>
      </c>
      <c r="F2381" s="36" t="n">
        <v>1</v>
      </c>
      <c r="G2381" s="36" t="n">
        <v>3</v>
      </c>
      <c r="H2381" s="36" t="n">
        <v>8</v>
      </c>
    </row>
    <row r="2382" customFormat="false" ht="15" hidden="false" customHeight="true" outlineLevel="0" collapsed="false">
      <c r="A2382" s="36" t="s">
        <v>349</v>
      </c>
      <c r="B2382" s="37" t="s">
        <v>319</v>
      </c>
      <c r="C2382" s="37" t="s">
        <v>350</v>
      </c>
      <c r="D2382" s="36" t="n">
        <v>2019</v>
      </c>
      <c r="E2382" s="36" t="n">
        <v>1</v>
      </c>
      <c r="F2382" s="36" t="n">
        <v>1</v>
      </c>
      <c r="G2382" s="36" t="n">
        <v>3</v>
      </c>
      <c r="H2382" s="36" t="n">
        <v>9</v>
      </c>
    </row>
    <row r="2383" customFormat="false" ht="15" hidden="false" customHeight="true" outlineLevel="0" collapsed="false">
      <c r="A2383" s="36" t="s">
        <v>349</v>
      </c>
      <c r="B2383" s="37" t="s">
        <v>319</v>
      </c>
      <c r="C2383" s="37" t="s">
        <v>350</v>
      </c>
      <c r="D2383" s="36" t="n">
        <v>2020</v>
      </c>
      <c r="E2383" s="36" t="n">
        <v>1</v>
      </c>
      <c r="F2383" s="36" t="n">
        <v>1</v>
      </c>
      <c r="G2383" s="36" t="n">
        <v>2</v>
      </c>
      <c r="H2383" s="36" t="n">
        <v>8</v>
      </c>
    </row>
    <row r="2384" customFormat="false" ht="15" hidden="false" customHeight="true" outlineLevel="0" collapsed="false">
      <c r="A2384" s="36" t="s">
        <v>349</v>
      </c>
      <c r="B2384" s="37" t="s">
        <v>319</v>
      </c>
      <c r="C2384" s="37" t="s">
        <v>350</v>
      </c>
      <c r="D2384" s="36" t="n">
        <v>2021</v>
      </c>
      <c r="E2384" s="36" t="n">
        <v>1</v>
      </c>
      <c r="F2384" s="36" t="n">
        <v>1</v>
      </c>
      <c r="G2384" s="36" t="n">
        <v>2</v>
      </c>
      <c r="H2384" s="36" t="n">
        <v>8</v>
      </c>
    </row>
    <row r="2385" customFormat="false" ht="15" hidden="false" customHeight="true" outlineLevel="0" collapsed="false">
      <c r="A2385" s="36" t="s">
        <v>349</v>
      </c>
      <c r="B2385" s="37" t="s">
        <v>319</v>
      </c>
      <c r="C2385" s="37" t="s">
        <v>350</v>
      </c>
      <c r="D2385" s="36" t="n">
        <v>2022</v>
      </c>
      <c r="E2385" s="36" t="n">
        <v>1</v>
      </c>
      <c r="F2385" s="36" t="n">
        <v>1</v>
      </c>
      <c r="G2385" s="36" t="n">
        <v>2</v>
      </c>
      <c r="H2385" s="36" t="n">
        <v>8</v>
      </c>
    </row>
    <row r="2386" customFormat="false" ht="15" hidden="false" customHeight="true" outlineLevel="0" collapsed="false">
      <c r="A2386" s="36" t="s">
        <v>349</v>
      </c>
      <c r="B2386" s="37" t="s">
        <v>319</v>
      </c>
      <c r="C2386" s="37" t="s">
        <v>350</v>
      </c>
      <c r="D2386" s="36" t="n">
        <v>2023</v>
      </c>
      <c r="E2386" s="36" t="n">
        <v>1</v>
      </c>
      <c r="F2386" s="36" t="n">
        <v>1</v>
      </c>
      <c r="G2386" s="36" t="n">
        <v>2</v>
      </c>
      <c r="H2386" s="36" t="n">
        <v>9</v>
      </c>
    </row>
    <row r="2387" customFormat="false" ht="15" hidden="false" customHeight="true" outlineLevel="0" collapsed="false">
      <c r="A2387" s="36" t="s">
        <v>349</v>
      </c>
      <c r="B2387" s="37" t="s">
        <v>319</v>
      </c>
      <c r="C2387" s="37" t="s">
        <v>350</v>
      </c>
      <c r="D2387" s="36" t="n">
        <v>2024</v>
      </c>
      <c r="E2387" s="36" t="n">
        <v>1</v>
      </c>
      <c r="F2387" s="36" t="n">
        <v>1</v>
      </c>
      <c r="G2387" s="36" t="n">
        <v>2</v>
      </c>
      <c r="H2387" s="36" t="n">
        <v>9</v>
      </c>
    </row>
    <row r="2388" customFormat="false" ht="15" hidden="false" customHeight="true" outlineLevel="0" collapsed="false">
      <c r="A2388" s="36" t="s">
        <v>349</v>
      </c>
      <c r="B2388" s="37" t="s">
        <v>319</v>
      </c>
      <c r="C2388" s="37" t="s">
        <v>350</v>
      </c>
      <c r="D2388" s="36" t="n">
        <v>2025</v>
      </c>
      <c r="E2388" s="36" t="n">
        <v>1</v>
      </c>
      <c r="F2388" s="36" t="n">
        <v>1</v>
      </c>
      <c r="G2388" s="36" t="n">
        <v>2</v>
      </c>
      <c r="H2388" s="36" t="n">
        <v>9</v>
      </c>
    </row>
    <row r="2389" customFormat="false" ht="15" hidden="false" customHeight="true" outlineLevel="0" collapsed="false">
      <c r="A2389" s="36" t="s">
        <v>351</v>
      </c>
      <c r="B2389" s="37" t="s">
        <v>319</v>
      </c>
      <c r="C2389" s="37" t="s">
        <v>352</v>
      </c>
      <c r="D2389" s="36" t="n">
        <v>2010</v>
      </c>
      <c r="E2389" s="36" t="n">
        <v>0</v>
      </c>
      <c r="F2389" s="36" t="n">
        <v>0</v>
      </c>
      <c r="G2389" s="36" t="n">
        <v>2</v>
      </c>
      <c r="H2389" s="36" t="n">
        <v>3</v>
      </c>
    </row>
    <row r="2390" customFormat="false" ht="15" hidden="false" customHeight="true" outlineLevel="0" collapsed="false">
      <c r="A2390" s="36" t="s">
        <v>351</v>
      </c>
      <c r="B2390" s="37" t="s">
        <v>319</v>
      </c>
      <c r="C2390" s="37" t="s">
        <v>352</v>
      </c>
      <c r="D2390" s="36" t="n">
        <v>2011</v>
      </c>
      <c r="E2390" s="36" t="n">
        <v>0</v>
      </c>
      <c r="F2390" s="36" t="n">
        <v>0</v>
      </c>
      <c r="G2390" s="36" t="n">
        <v>2</v>
      </c>
      <c r="H2390" s="36" t="n">
        <v>3</v>
      </c>
    </row>
    <row r="2391" customFormat="false" ht="15" hidden="false" customHeight="true" outlineLevel="0" collapsed="false">
      <c r="A2391" s="36" t="s">
        <v>351</v>
      </c>
      <c r="B2391" s="37" t="s">
        <v>319</v>
      </c>
      <c r="C2391" s="37" t="s">
        <v>352</v>
      </c>
      <c r="D2391" s="36" t="n">
        <v>2012</v>
      </c>
      <c r="E2391" s="36" t="n">
        <v>0</v>
      </c>
      <c r="F2391" s="36" t="n">
        <v>0</v>
      </c>
      <c r="G2391" s="36" t="n">
        <v>2</v>
      </c>
      <c r="H2391" s="36" t="n">
        <v>3</v>
      </c>
    </row>
    <row r="2392" customFormat="false" ht="15" hidden="false" customHeight="true" outlineLevel="0" collapsed="false">
      <c r="A2392" s="36" t="s">
        <v>351</v>
      </c>
      <c r="B2392" s="37" t="s">
        <v>319</v>
      </c>
      <c r="C2392" s="37" t="s">
        <v>352</v>
      </c>
      <c r="D2392" s="36" t="n">
        <v>2013</v>
      </c>
      <c r="E2392" s="36" t="n">
        <v>0</v>
      </c>
      <c r="F2392" s="36" t="n">
        <v>0</v>
      </c>
      <c r="G2392" s="36" t="n">
        <v>2</v>
      </c>
      <c r="H2392" s="36" t="n">
        <v>4</v>
      </c>
    </row>
    <row r="2393" customFormat="false" ht="15" hidden="false" customHeight="true" outlineLevel="0" collapsed="false">
      <c r="A2393" s="36" t="s">
        <v>351</v>
      </c>
      <c r="B2393" s="37" t="s">
        <v>319</v>
      </c>
      <c r="C2393" s="37" t="s">
        <v>352</v>
      </c>
      <c r="D2393" s="36" t="n">
        <v>2014</v>
      </c>
      <c r="E2393" s="36" t="n">
        <v>0</v>
      </c>
      <c r="F2393" s="36" t="n">
        <v>0</v>
      </c>
      <c r="G2393" s="36" t="n">
        <v>2</v>
      </c>
      <c r="H2393" s="36" t="n">
        <v>4</v>
      </c>
    </row>
    <row r="2394" customFormat="false" ht="15" hidden="false" customHeight="true" outlineLevel="0" collapsed="false">
      <c r="A2394" s="36" t="s">
        <v>351</v>
      </c>
      <c r="B2394" s="37" t="s">
        <v>319</v>
      </c>
      <c r="C2394" s="37" t="s">
        <v>352</v>
      </c>
      <c r="D2394" s="36" t="n">
        <v>2015</v>
      </c>
      <c r="E2394" s="36" t="n">
        <v>0</v>
      </c>
      <c r="F2394" s="36" t="n">
        <v>0</v>
      </c>
      <c r="G2394" s="36" t="n">
        <v>2</v>
      </c>
      <c r="H2394" s="36" t="n">
        <v>4</v>
      </c>
    </row>
    <row r="2395" customFormat="false" ht="15" hidden="false" customHeight="true" outlineLevel="0" collapsed="false">
      <c r="A2395" s="36" t="s">
        <v>351</v>
      </c>
      <c r="B2395" s="37" t="s">
        <v>319</v>
      </c>
      <c r="C2395" s="37" t="s">
        <v>352</v>
      </c>
      <c r="D2395" s="36" t="n">
        <v>2016</v>
      </c>
      <c r="E2395" s="36" t="n">
        <v>0</v>
      </c>
      <c r="F2395" s="36" t="n">
        <v>0</v>
      </c>
      <c r="G2395" s="36" t="n">
        <v>2</v>
      </c>
      <c r="H2395" s="36" t="n">
        <v>4</v>
      </c>
    </row>
    <row r="2396" customFormat="false" ht="15" hidden="false" customHeight="true" outlineLevel="0" collapsed="false">
      <c r="A2396" s="36" t="s">
        <v>351</v>
      </c>
      <c r="B2396" s="37" t="s">
        <v>319</v>
      </c>
      <c r="C2396" s="37" t="s">
        <v>352</v>
      </c>
      <c r="D2396" s="36" t="n">
        <v>2017</v>
      </c>
      <c r="E2396" s="36" t="n">
        <v>0</v>
      </c>
      <c r="F2396" s="36" t="n">
        <v>0</v>
      </c>
      <c r="G2396" s="36" t="n">
        <v>2</v>
      </c>
      <c r="H2396" s="36" t="n">
        <v>5</v>
      </c>
    </row>
    <row r="2397" customFormat="false" ht="15" hidden="false" customHeight="true" outlineLevel="0" collapsed="false">
      <c r="A2397" s="36" t="s">
        <v>351</v>
      </c>
      <c r="B2397" s="37" t="s">
        <v>319</v>
      </c>
      <c r="C2397" s="37" t="s">
        <v>352</v>
      </c>
      <c r="D2397" s="36" t="n">
        <v>2018</v>
      </c>
      <c r="E2397" s="36" t="n">
        <v>0</v>
      </c>
      <c r="F2397" s="36" t="n">
        <v>0</v>
      </c>
      <c r="G2397" s="36" t="n">
        <v>2</v>
      </c>
      <c r="H2397" s="36" t="n">
        <v>5</v>
      </c>
    </row>
    <row r="2398" customFormat="false" ht="15" hidden="false" customHeight="true" outlineLevel="0" collapsed="false">
      <c r="A2398" s="36" t="s">
        <v>351</v>
      </c>
      <c r="B2398" s="37" t="s">
        <v>319</v>
      </c>
      <c r="C2398" s="37" t="s">
        <v>352</v>
      </c>
      <c r="D2398" s="36" t="n">
        <v>2019</v>
      </c>
      <c r="E2398" s="36" t="n">
        <v>0</v>
      </c>
      <c r="F2398" s="36" t="n">
        <v>0</v>
      </c>
      <c r="G2398" s="36" t="n">
        <v>2</v>
      </c>
      <c r="H2398" s="36" t="n">
        <v>5</v>
      </c>
    </row>
    <row r="2399" customFormat="false" ht="15" hidden="false" customHeight="true" outlineLevel="0" collapsed="false">
      <c r="A2399" s="36" t="s">
        <v>351</v>
      </c>
      <c r="B2399" s="37" t="s">
        <v>319</v>
      </c>
      <c r="C2399" s="37" t="s">
        <v>352</v>
      </c>
      <c r="D2399" s="36" t="n">
        <v>2020</v>
      </c>
      <c r="E2399" s="36" t="n">
        <v>0</v>
      </c>
      <c r="F2399" s="36" t="n">
        <v>0</v>
      </c>
      <c r="G2399" s="36" t="n">
        <v>2</v>
      </c>
      <c r="H2399" s="36" t="n">
        <v>4</v>
      </c>
    </row>
    <row r="2400" customFormat="false" ht="15" hidden="false" customHeight="true" outlineLevel="0" collapsed="false">
      <c r="A2400" s="36" t="s">
        <v>351</v>
      </c>
      <c r="B2400" s="37" t="s">
        <v>319</v>
      </c>
      <c r="C2400" s="37" t="s">
        <v>352</v>
      </c>
      <c r="D2400" s="36" t="n">
        <v>2021</v>
      </c>
      <c r="E2400" s="36" t="n">
        <v>0</v>
      </c>
      <c r="F2400" s="36" t="n">
        <v>0</v>
      </c>
      <c r="G2400" s="36" t="n">
        <v>2</v>
      </c>
      <c r="H2400" s="36" t="n">
        <v>4</v>
      </c>
    </row>
    <row r="2401" customFormat="false" ht="15" hidden="false" customHeight="true" outlineLevel="0" collapsed="false">
      <c r="A2401" s="36" t="s">
        <v>351</v>
      </c>
      <c r="B2401" s="37" t="s">
        <v>319</v>
      </c>
      <c r="C2401" s="37" t="s">
        <v>352</v>
      </c>
      <c r="D2401" s="36" t="n">
        <v>2022</v>
      </c>
      <c r="E2401" s="36" t="n">
        <v>0</v>
      </c>
      <c r="F2401" s="36" t="n">
        <v>0</v>
      </c>
      <c r="G2401" s="36" t="n">
        <v>2</v>
      </c>
      <c r="H2401" s="36" t="n">
        <v>4</v>
      </c>
    </row>
    <row r="2402" customFormat="false" ht="15" hidden="false" customHeight="true" outlineLevel="0" collapsed="false">
      <c r="A2402" s="36" t="s">
        <v>351</v>
      </c>
      <c r="B2402" s="37" t="s">
        <v>319</v>
      </c>
      <c r="C2402" s="37" t="s">
        <v>352</v>
      </c>
      <c r="D2402" s="36" t="n">
        <v>2023</v>
      </c>
      <c r="E2402" s="36" t="n">
        <v>0</v>
      </c>
      <c r="F2402" s="36" t="n">
        <v>0</v>
      </c>
      <c r="G2402" s="36" t="n">
        <v>2</v>
      </c>
      <c r="H2402" s="36" t="n">
        <v>4</v>
      </c>
    </row>
    <row r="2403" customFormat="false" ht="15" hidden="false" customHeight="true" outlineLevel="0" collapsed="false">
      <c r="A2403" s="36" t="s">
        <v>351</v>
      </c>
      <c r="B2403" s="37" t="s">
        <v>319</v>
      </c>
      <c r="C2403" s="37" t="s">
        <v>352</v>
      </c>
      <c r="D2403" s="36" t="n">
        <v>2024</v>
      </c>
      <c r="E2403" s="36" t="n">
        <v>0</v>
      </c>
      <c r="F2403" s="36" t="n">
        <v>0</v>
      </c>
      <c r="G2403" s="36" t="n">
        <v>2</v>
      </c>
      <c r="H2403" s="36" t="n">
        <v>4</v>
      </c>
    </row>
    <row r="2404" customFormat="false" ht="15" hidden="false" customHeight="true" outlineLevel="0" collapsed="false">
      <c r="A2404" s="36" t="s">
        <v>351</v>
      </c>
      <c r="B2404" s="37" t="s">
        <v>319</v>
      </c>
      <c r="C2404" s="37" t="s">
        <v>352</v>
      </c>
      <c r="D2404" s="36" t="n">
        <v>2025</v>
      </c>
      <c r="E2404" s="36" t="n">
        <v>0</v>
      </c>
      <c r="F2404" s="36" t="n">
        <v>0</v>
      </c>
      <c r="G2404" s="36" t="n">
        <v>2</v>
      </c>
      <c r="H2404" s="36" t="n">
        <v>4</v>
      </c>
    </row>
    <row r="2405" customFormat="false" ht="15" hidden="false" customHeight="true" outlineLevel="0" collapsed="false">
      <c r="A2405" s="36" t="s">
        <v>353</v>
      </c>
      <c r="B2405" s="37" t="s">
        <v>319</v>
      </c>
      <c r="C2405" s="37" t="s">
        <v>354</v>
      </c>
      <c r="D2405" s="36" t="n">
        <v>2010</v>
      </c>
      <c r="E2405" s="36" t="n">
        <v>2</v>
      </c>
      <c r="F2405" s="36" t="n">
        <v>2</v>
      </c>
      <c r="G2405" s="36" t="n">
        <v>2</v>
      </c>
      <c r="H2405" s="36" t="n">
        <v>4</v>
      </c>
    </row>
    <row r="2406" customFormat="false" ht="15" hidden="false" customHeight="true" outlineLevel="0" collapsed="false">
      <c r="A2406" s="36" t="s">
        <v>353</v>
      </c>
      <c r="B2406" s="37" t="s">
        <v>319</v>
      </c>
      <c r="C2406" s="37" t="s">
        <v>354</v>
      </c>
      <c r="D2406" s="36" t="n">
        <v>2011</v>
      </c>
      <c r="E2406" s="36" t="n">
        <v>2</v>
      </c>
      <c r="F2406" s="36" t="n">
        <v>2</v>
      </c>
      <c r="G2406" s="36" t="n">
        <v>2</v>
      </c>
      <c r="H2406" s="36" t="n">
        <v>4</v>
      </c>
    </row>
    <row r="2407" customFormat="false" ht="15" hidden="false" customHeight="true" outlineLevel="0" collapsed="false">
      <c r="A2407" s="36" t="s">
        <v>353</v>
      </c>
      <c r="B2407" s="37" t="s">
        <v>319</v>
      </c>
      <c r="C2407" s="37" t="s">
        <v>354</v>
      </c>
      <c r="D2407" s="36" t="n">
        <v>2012</v>
      </c>
      <c r="E2407" s="36" t="n">
        <v>2</v>
      </c>
      <c r="F2407" s="36" t="n">
        <v>2</v>
      </c>
      <c r="G2407" s="36" t="n">
        <v>2</v>
      </c>
      <c r="H2407" s="36" t="n">
        <v>4</v>
      </c>
    </row>
    <row r="2408" customFormat="false" ht="15" hidden="false" customHeight="true" outlineLevel="0" collapsed="false">
      <c r="A2408" s="36" t="s">
        <v>353</v>
      </c>
      <c r="B2408" s="37" t="s">
        <v>319</v>
      </c>
      <c r="C2408" s="37" t="s">
        <v>354</v>
      </c>
      <c r="D2408" s="36" t="n">
        <v>2013</v>
      </c>
      <c r="E2408" s="36" t="n">
        <v>2</v>
      </c>
      <c r="F2408" s="36" t="n">
        <v>2</v>
      </c>
      <c r="G2408" s="36" t="n">
        <v>2</v>
      </c>
      <c r="H2408" s="36" t="n">
        <v>4</v>
      </c>
    </row>
    <row r="2409" customFormat="false" ht="15" hidden="false" customHeight="true" outlineLevel="0" collapsed="false">
      <c r="A2409" s="36" t="s">
        <v>353</v>
      </c>
      <c r="B2409" s="37" t="s">
        <v>319</v>
      </c>
      <c r="C2409" s="37" t="s">
        <v>354</v>
      </c>
      <c r="D2409" s="36" t="n">
        <v>2014</v>
      </c>
      <c r="E2409" s="36" t="n">
        <v>2</v>
      </c>
      <c r="F2409" s="36" t="n">
        <v>2</v>
      </c>
      <c r="G2409" s="36" t="n">
        <v>2</v>
      </c>
      <c r="H2409" s="36" t="n">
        <v>4</v>
      </c>
    </row>
    <row r="2410" customFormat="false" ht="15" hidden="false" customHeight="true" outlineLevel="0" collapsed="false">
      <c r="A2410" s="36" t="s">
        <v>353</v>
      </c>
      <c r="B2410" s="37" t="s">
        <v>319</v>
      </c>
      <c r="C2410" s="37" t="s">
        <v>354</v>
      </c>
      <c r="D2410" s="36" t="n">
        <v>2015</v>
      </c>
      <c r="E2410" s="36" t="n">
        <v>2</v>
      </c>
      <c r="F2410" s="36" t="n">
        <v>2</v>
      </c>
      <c r="G2410" s="36" t="n">
        <v>2</v>
      </c>
      <c r="H2410" s="36" t="n">
        <v>4</v>
      </c>
    </row>
    <row r="2411" customFormat="false" ht="15" hidden="false" customHeight="true" outlineLevel="0" collapsed="false">
      <c r="A2411" s="36" t="s">
        <v>353</v>
      </c>
      <c r="B2411" s="37" t="s">
        <v>319</v>
      </c>
      <c r="C2411" s="37" t="s">
        <v>354</v>
      </c>
      <c r="D2411" s="36" t="n">
        <v>2016</v>
      </c>
      <c r="E2411" s="36" t="n">
        <v>2</v>
      </c>
      <c r="F2411" s="36" t="n">
        <v>2</v>
      </c>
      <c r="G2411" s="36" t="n">
        <v>2</v>
      </c>
      <c r="H2411" s="36" t="n">
        <v>4</v>
      </c>
    </row>
    <row r="2412" customFormat="false" ht="15" hidden="false" customHeight="true" outlineLevel="0" collapsed="false">
      <c r="A2412" s="36" t="s">
        <v>353</v>
      </c>
      <c r="B2412" s="37" t="s">
        <v>319</v>
      </c>
      <c r="C2412" s="37" t="s">
        <v>354</v>
      </c>
      <c r="D2412" s="36" t="n">
        <v>2017</v>
      </c>
      <c r="E2412" s="36" t="n">
        <v>2</v>
      </c>
      <c r="F2412" s="36" t="n">
        <v>2</v>
      </c>
      <c r="G2412" s="36" t="n">
        <v>2</v>
      </c>
      <c r="H2412" s="36" t="n">
        <v>4</v>
      </c>
    </row>
    <row r="2413" customFormat="false" ht="15" hidden="false" customHeight="true" outlineLevel="0" collapsed="false">
      <c r="A2413" s="36" t="s">
        <v>353</v>
      </c>
      <c r="B2413" s="37" t="s">
        <v>319</v>
      </c>
      <c r="C2413" s="37" t="s">
        <v>354</v>
      </c>
      <c r="D2413" s="36" t="n">
        <v>2018</v>
      </c>
      <c r="E2413" s="36" t="n">
        <v>2</v>
      </c>
      <c r="F2413" s="36" t="n">
        <v>2</v>
      </c>
      <c r="G2413" s="36" t="n">
        <v>2</v>
      </c>
      <c r="H2413" s="36" t="n">
        <v>4</v>
      </c>
    </row>
    <row r="2414" customFormat="false" ht="15" hidden="false" customHeight="true" outlineLevel="0" collapsed="false">
      <c r="A2414" s="36" t="s">
        <v>353</v>
      </c>
      <c r="B2414" s="37" t="s">
        <v>319</v>
      </c>
      <c r="C2414" s="37" t="s">
        <v>354</v>
      </c>
      <c r="D2414" s="36" t="n">
        <v>2019</v>
      </c>
      <c r="E2414" s="36" t="n">
        <v>2</v>
      </c>
      <c r="F2414" s="36" t="n">
        <v>2</v>
      </c>
      <c r="G2414" s="36" t="n">
        <v>2</v>
      </c>
      <c r="H2414" s="36" t="n">
        <v>4</v>
      </c>
    </row>
    <row r="2415" customFormat="false" ht="15" hidden="false" customHeight="true" outlineLevel="0" collapsed="false">
      <c r="A2415" s="36" t="s">
        <v>353</v>
      </c>
      <c r="B2415" s="37" t="s">
        <v>319</v>
      </c>
      <c r="C2415" s="37" t="s">
        <v>354</v>
      </c>
      <c r="D2415" s="36" t="n">
        <v>2020</v>
      </c>
      <c r="E2415" s="36" t="n">
        <v>2</v>
      </c>
      <c r="F2415" s="36" t="n">
        <v>2</v>
      </c>
      <c r="G2415" s="36" t="n">
        <v>2</v>
      </c>
      <c r="H2415" s="36" t="n">
        <v>4</v>
      </c>
    </row>
    <row r="2416" customFormat="false" ht="15" hidden="false" customHeight="true" outlineLevel="0" collapsed="false">
      <c r="A2416" s="36" t="s">
        <v>353</v>
      </c>
      <c r="B2416" s="37" t="s">
        <v>319</v>
      </c>
      <c r="C2416" s="37" t="s">
        <v>354</v>
      </c>
      <c r="D2416" s="36" t="n">
        <v>2021</v>
      </c>
      <c r="E2416" s="36" t="n">
        <v>2</v>
      </c>
      <c r="F2416" s="36" t="n">
        <v>2</v>
      </c>
      <c r="G2416" s="36" t="n">
        <v>2</v>
      </c>
      <c r="H2416" s="36" t="n">
        <v>4</v>
      </c>
    </row>
    <row r="2417" customFormat="false" ht="15" hidden="false" customHeight="true" outlineLevel="0" collapsed="false">
      <c r="A2417" s="36" t="s">
        <v>353</v>
      </c>
      <c r="B2417" s="37" t="s">
        <v>319</v>
      </c>
      <c r="C2417" s="37" t="s">
        <v>354</v>
      </c>
      <c r="D2417" s="36" t="n">
        <v>2022</v>
      </c>
      <c r="E2417" s="36" t="n">
        <v>2</v>
      </c>
      <c r="F2417" s="36" t="n">
        <v>2</v>
      </c>
      <c r="G2417" s="36" t="n">
        <v>2</v>
      </c>
      <c r="H2417" s="36" t="n">
        <v>4</v>
      </c>
    </row>
    <row r="2418" customFormat="false" ht="15" hidden="false" customHeight="true" outlineLevel="0" collapsed="false">
      <c r="A2418" s="36" t="s">
        <v>353</v>
      </c>
      <c r="B2418" s="37" t="s">
        <v>319</v>
      </c>
      <c r="C2418" s="37" t="s">
        <v>354</v>
      </c>
      <c r="D2418" s="36" t="n">
        <v>2023</v>
      </c>
      <c r="E2418" s="36" t="n">
        <v>2</v>
      </c>
      <c r="F2418" s="36" t="n">
        <v>2</v>
      </c>
      <c r="G2418" s="36" t="n">
        <v>2</v>
      </c>
      <c r="H2418" s="36" t="n">
        <v>4</v>
      </c>
    </row>
    <row r="2419" customFormat="false" ht="15" hidden="false" customHeight="true" outlineLevel="0" collapsed="false">
      <c r="A2419" s="36" t="s">
        <v>353</v>
      </c>
      <c r="B2419" s="37" t="s">
        <v>319</v>
      </c>
      <c r="C2419" s="37" t="s">
        <v>354</v>
      </c>
      <c r="D2419" s="36" t="n">
        <v>2024</v>
      </c>
      <c r="E2419" s="36" t="n">
        <v>2</v>
      </c>
      <c r="F2419" s="36" t="n">
        <v>2</v>
      </c>
      <c r="G2419" s="36" t="n">
        <v>2</v>
      </c>
      <c r="H2419" s="36" t="n">
        <v>4</v>
      </c>
    </row>
    <row r="2420" customFormat="false" ht="15" hidden="false" customHeight="true" outlineLevel="0" collapsed="false">
      <c r="A2420" s="36" t="s">
        <v>353</v>
      </c>
      <c r="B2420" s="37" t="s">
        <v>319</v>
      </c>
      <c r="C2420" s="37" t="s">
        <v>354</v>
      </c>
      <c r="D2420" s="36" t="n">
        <v>2025</v>
      </c>
      <c r="E2420" s="36" t="n">
        <v>2</v>
      </c>
      <c r="F2420" s="36" t="n">
        <v>2</v>
      </c>
      <c r="G2420" s="36" t="n">
        <v>2</v>
      </c>
      <c r="H2420" s="36" t="n">
        <v>4</v>
      </c>
    </row>
    <row r="2421" customFormat="false" ht="15" hidden="false" customHeight="true" outlineLevel="0" collapsed="false">
      <c r="A2421" s="36" t="s">
        <v>355</v>
      </c>
      <c r="B2421" s="37" t="s">
        <v>319</v>
      </c>
      <c r="C2421" s="37" t="s">
        <v>356</v>
      </c>
      <c r="D2421" s="36" t="n">
        <v>2010</v>
      </c>
      <c r="E2421" s="36" t="n">
        <v>1</v>
      </c>
      <c r="F2421" s="36" t="n">
        <v>0</v>
      </c>
      <c r="G2421" s="36" t="n">
        <v>3</v>
      </c>
      <c r="H2421" s="36" t="n">
        <v>5</v>
      </c>
    </row>
    <row r="2422" customFormat="false" ht="15" hidden="false" customHeight="true" outlineLevel="0" collapsed="false">
      <c r="A2422" s="36" t="s">
        <v>355</v>
      </c>
      <c r="B2422" s="37" t="s">
        <v>319</v>
      </c>
      <c r="C2422" s="37" t="s">
        <v>356</v>
      </c>
      <c r="D2422" s="36" t="n">
        <v>2011</v>
      </c>
      <c r="E2422" s="36" t="n">
        <v>1</v>
      </c>
      <c r="F2422" s="36" t="n">
        <v>0</v>
      </c>
      <c r="G2422" s="36" t="n">
        <v>3</v>
      </c>
      <c r="H2422" s="36" t="n">
        <v>5</v>
      </c>
    </row>
    <row r="2423" customFormat="false" ht="15" hidden="false" customHeight="true" outlineLevel="0" collapsed="false">
      <c r="A2423" s="36" t="s">
        <v>355</v>
      </c>
      <c r="B2423" s="37" t="s">
        <v>319</v>
      </c>
      <c r="C2423" s="37" t="s">
        <v>356</v>
      </c>
      <c r="D2423" s="36" t="n">
        <v>2012</v>
      </c>
      <c r="E2423" s="36" t="n">
        <v>1</v>
      </c>
      <c r="F2423" s="36" t="n">
        <v>0</v>
      </c>
      <c r="G2423" s="36" t="n">
        <v>3</v>
      </c>
      <c r="H2423" s="36" t="n">
        <v>5</v>
      </c>
    </row>
    <row r="2424" customFormat="false" ht="15" hidden="false" customHeight="true" outlineLevel="0" collapsed="false">
      <c r="A2424" s="36" t="s">
        <v>355</v>
      </c>
      <c r="B2424" s="37" t="s">
        <v>319</v>
      </c>
      <c r="C2424" s="37" t="s">
        <v>356</v>
      </c>
      <c r="D2424" s="36" t="n">
        <v>2013</v>
      </c>
      <c r="E2424" s="36" t="n">
        <v>1</v>
      </c>
      <c r="F2424" s="36" t="n">
        <v>0</v>
      </c>
      <c r="G2424" s="36" t="n">
        <v>2</v>
      </c>
      <c r="H2424" s="36" t="n">
        <v>4</v>
      </c>
    </row>
    <row r="2425" customFormat="false" ht="15" hidden="false" customHeight="true" outlineLevel="0" collapsed="false">
      <c r="A2425" s="36" t="s">
        <v>355</v>
      </c>
      <c r="B2425" s="37" t="s">
        <v>319</v>
      </c>
      <c r="C2425" s="37" t="s">
        <v>356</v>
      </c>
      <c r="D2425" s="36" t="n">
        <v>2014</v>
      </c>
      <c r="E2425" s="36" t="n">
        <v>1</v>
      </c>
      <c r="F2425" s="36" t="n">
        <v>0</v>
      </c>
      <c r="G2425" s="36" t="n">
        <v>2</v>
      </c>
      <c r="H2425" s="36" t="n">
        <v>4</v>
      </c>
    </row>
    <row r="2426" customFormat="false" ht="15" hidden="false" customHeight="true" outlineLevel="0" collapsed="false">
      <c r="A2426" s="36" t="s">
        <v>355</v>
      </c>
      <c r="B2426" s="37" t="s">
        <v>319</v>
      </c>
      <c r="C2426" s="37" t="s">
        <v>356</v>
      </c>
      <c r="D2426" s="36" t="n">
        <v>2015</v>
      </c>
      <c r="E2426" s="36" t="n">
        <v>1</v>
      </c>
      <c r="F2426" s="36" t="n">
        <v>0</v>
      </c>
      <c r="G2426" s="36" t="n">
        <v>2</v>
      </c>
      <c r="H2426" s="36" t="n">
        <v>4</v>
      </c>
    </row>
    <row r="2427" customFormat="false" ht="15" hidden="false" customHeight="true" outlineLevel="0" collapsed="false">
      <c r="A2427" s="36" t="s">
        <v>355</v>
      </c>
      <c r="B2427" s="37" t="s">
        <v>319</v>
      </c>
      <c r="C2427" s="37" t="s">
        <v>356</v>
      </c>
      <c r="D2427" s="36" t="n">
        <v>2016</v>
      </c>
      <c r="E2427" s="36" t="n">
        <v>1</v>
      </c>
      <c r="F2427" s="36" t="n">
        <v>0</v>
      </c>
      <c r="G2427" s="36" t="n">
        <v>2</v>
      </c>
      <c r="H2427" s="36" t="n">
        <v>4</v>
      </c>
    </row>
    <row r="2428" customFormat="false" ht="15" hidden="false" customHeight="true" outlineLevel="0" collapsed="false">
      <c r="A2428" s="36" t="s">
        <v>355</v>
      </c>
      <c r="B2428" s="37" t="s">
        <v>319</v>
      </c>
      <c r="C2428" s="37" t="s">
        <v>356</v>
      </c>
      <c r="D2428" s="36" t="n">
        <v>2017</v>
      </c>
      <c r="E2428" s="36" t="n">
        <v>1</v>
      </c>
      <c r="F2428" s="36" t="n">
        <v>0</v>
      </c>
      <c r="G2428" s="36" t="n">
        <v>2</v>
      </c>
      <c r="H2428" s="36" t="n">
        <v>4</v>
      </c>
    </row>
    <row r="2429" customFormat="false" ht="15" hidden="false" customHeight="true" outlineLevel="0" collapsed="false">
      <c r="A2429" s="36" t="s">
        <v>355</v>
      </c>
      <c r="B2429" s="37" t="s">
        <v>319</v>
      </c>
      <c r="C2429" s="37" t="s">
        <v>356</v>
      </c>
      <c r="D2429" s="36" t="n">
        <v>2018</v>
      </c>
      <c r="E2429" s="36" t="n">
        <v>1</v>
      </c>
      <c r="F2429" s="36" t="n">
        <v>0</v>
      </c>
      <c r="G2429" s="36" t="n">
        <v>2</v>
      </c>
      <c r="H2429" s="36" t="n">
        <v>4</v>
      </c>
    </row>
    <row r="2430" customFormat="false" ht="15" hidden="false" customHeight="true" outlineLevel="0" collapsed="false">
      <c r="A2430" s="36" t="s">
        <v>355</v>
      </c>
      <c r="B2430" s="37" t="s">
        <v>319</v>
      </c>
      <c r="C2430" s="37" t="s">
        <v>356</v>
      </c>
      <c r="D2430" s="36" t="n">
        <v>2019</v>
      </c>
      <c r="E2430" s="36" t="n">
        <v>1</v>
      </c>
      <c r="F2430" s="36" t="n">
        <v>0</v>
      </c>
      <c r="G2430" s="36" t="n">
        <v>2</v>
      </c>
      <c r="H2430" s="36" t="n">
        <v>4</v>
      </c>
    </row>
    <row r="2431" customFormat="false" ht="15" hidden="false" customHeight="true" outlineLevel="0" collapsed="false">
      <c r="A2431" s="36" t="s">
        <v>355</v>
      </c>
      <c r="B2431" s="37" t="s">
        <v>319</v>
      </c>
      <c r="C2431" s="37" t="s">
        <v>356</v>
      </c>
      <c r="D2431" s="36" t="n">
        <v>2020</v>
      </c>
      <c r="E2431" s="36" t="n">
        <v>1</v>
      </c>
      <c r="F2431" s="36" t="n">
        <v>0</v>
      </c>
      <c r="G2431" s="36" t="n">
        <v>2</v>
      </c>
      <c r="H2431" s="36" t="n">
        <v>4</v>
      </c>
    </row>
    <row r="2432" customFormat="false" ht="15" hidden="false" customHeight="true" outlineLevel="0" collapsed="false">
      <c r="A2432" s="36" t="s">
        <v>355</v>
      </c>
      <c r="B2432" s="37" t="s">
        <v>319</v>
      </c>
      <c r="C2432" s="37" t="s">
        <v>356</v>
      </c>
      <c r="D2432" s="36" t="n">
        <v>2021</v>
      </c>
      <c r="E2432" s="36" t="n">
        <v>1</v>
      </c>
      <c r="F2432" s="36" t="n">
        <v>0</v>
      </c>
      <c r="G2432" s="36" t="n">
        <v>2</v>
      </c>
      <c r="H2432" s="36" t="n">
        <v>4</v>
      </c>
    </row>
    <row r="2433" customFormat="false" ht="15" hidden="false" customHeight="true" outlineLevel="0" collapsed="false">
      <c r="A2433" s="36" t="s">
        <v>355</v>
      </c>
      <c r="B2433" s="37" t="s">
        <v>319</v>
      </c>
      <c r="C2433" s="37" t="s">
        <v>356</v>
      </c>
      <c r="D2433" s="36" t="n">
        <v>2022</v>
      </c>
      <c r="E2433" s="36" t="n">
        <v>1</v>
      </c>
      <c r="F2433" s="36" t="n">
        <v>0</v>
      </c>
      <c r="G2433" s="36" t="n">
        <v>2</v>
      </c>
      <c r="H2433" s="36" t="n">
        <v>4</v>
      </c>
    </row>
    <row r="2434" customFormat="false" ht="15" hidden="false" customHeight="true" outlineLevel="0" collapsed="false">
      <c r="A2434" s="36" t="s">
        <v>355</v>
      </c>
      <c r="B2434" s="37" t="s">
        <v>319</v>
      </c>
      <c r="C2434" s="37" t="s">
        <v>356</v>
      </c>
      <c r="D2434" s="36" t="n">
        <v>2023</v>
      </c>
      <c r="E2434" s="36" t="n">
        <v>1</v>
      </c>
      <c r="F2434" s="36" t="n">
        <v>0</v>
      </c>
      <c r="G2434" s="36" t="n">
        <v>2</v>
      </c>
      <c r="H2434" s="36" t="n">
        <v>4</v>
      </c>
    </row>
    <row r="2435" customFormat="false" ht="15" hidden="false" customHeight="true" outlineLevel="0" collapsed="false">
      <c r="A2435" s="36" t="s">
        <v>355</v>
      </c>
      <c r="B2435" s="37" t="s">
        <v>319</v>
      </c>
      <c r="C2435" s="37" t="s">
        <v>356</v>
      </c>
      <c r="D2435" s="36" t="n">
        <v>2024</v>
      </c>
      <c r="E2435" s="36" t="n">
        <v>1</v>
      </c>
      <c r="F2435" s="36" t="n">
        <v>0</v>
      </c>
      <c r="G2435" s="36" t="n">
        <v>2</v>
      </c>
      <c r="H2435" s="36" t="n">
        <v>4</v>
      </c>
    </row>
    <row r="2436" customFormat="false" ht="15" hidden="false" customHeight="true" outlineLevel="0" collapsed="false">
      <c r="A2436" s="36" t="s">
        <v>355</v>
      </c>
      <c r="B2436" s="37" t="s">
        <v>319</v>
      </c>
      <c r="C2436" s="37" t="s">
        <v>356</v>
      </c>
      <c r="D2436" s="36" t="n">
        <v>2025</v>
      </c>
      <c r="E2436" s="36" t="n">
        <v>1</v>
      </c>
      <c r="F2436" s="36" t="n">
        <v>0</v>
      </c>
      <c r="G2436" s="36" t="n">
        <v>2</v>
      </c>
      <c r="H2436" s="36" t="n">
        <v>4</v>
      </c>
    </row>
    <row r="2437" customFormat="false" ht="15" hidden="false" customHeight="true" outlineLevel="0" collapsed="false">
      <c r="A2437" s="36" t="s">
        <v>357</v>
      </c>
      <c r="B2437" s="37" t="s">
        <v>319</v>
      </c>
      <c r="C2437" s="37" t="s">
        <v>358</v>
      </c>
      <c r="D2437" s="36" t="n">
        <v>2010</v>
      </c>
      <c r="E2437" s="36" t="n">
        <v>0</v>
      </c>
      <c r="F2437" s="36" t="n">
        <v>0</v>
      </c>
      <c r="G2437" s="36" t="n">
        <v>1</v>
      </c>
      <c r="H2437" s="36" t="n">
        <v>1</v>
      </c>
    </row>
    <row r="2438" customFormat="false" ht="15" hidden="false" customHeight="true" outlineLevel="0" collapsed="false">
      <c r="A2438" s="36" t="s">
        <v>357</v>
      </c>
      <c r="B2438" s="37" t="s">
        <v>319</v>
      </c>
      <c r="C2438" s="37" t="s">
        <v>358</v>
      </c>
      <c r="D2438" s="36" t="n">
        <v>2011</v>
      </c>
      <c r="E2438" s="36" t="n">
        <v>0</v>
      </c>
      <c r="F2438" s="36" t="n">
        <v>0</v>
      </c>
      <c r="G2438" s="36" t="n">
        <v>1</v>
      </c>
      <c r="H2438" s="36" t="n">
        <v>1</v>
      </c>
    </row>
    <row r="2439" customFormat="false" ht="15" hidden="false" customHeight="true" outlineLevel="0" collapsed="false">
      <c r="A2439" s="36" t="s">
        <v>357</v>
      </c>
      <c r="B2439" s="37" t="s">
        <v>319</v>
      </c>
      <c r="C2439" s="37" t="s">
        <v>358</v>
      </c>
      <c r="D2439" s="36" t="n">
        <v>2012</v>
      </c>
      <c r="E2439" s="36" t="n">
        <v>0</v>
      </c>
      <c r="F2439" s="36" t="n">
        <v>0</v>
      </c>
      <c r="G2439" s="36" t="n">
        <v>1</v>
      </c>
      <c r="H2439" s="36" t="n">
        <v>1</v>
      </c>
    </row>
    <row r="2440" customFormat="false" ht="15" hidden="false" customHeight="true" outlineLevel="0" collapsed="false">
      <c r="A2440" s="36" t="s">
        <v>357</v>
      </c>
      <c r="B2440" s="37" t="s">
        <v>319</v>
      </c>
      <c r="C2440" s="37" t="s">
        <v>358</v>
      </c>
      <c r="D2440" s="36" t="n">
        <v>2013</v>
      </c>
      <c r="E2440" s="36" t="n">
        <v>0</v>
      </c>
      <c r="F2440" s="36" t="n">
        <v>0</v>
      </c>
      <c r="G2440" s="36" t="n">
        <v>1</v>
      </c>
      <c r="H2440" s="36" t="n">
        <v>1</v>
      </c>
    </row>
    <row r="2441" customFormat="false" ht="15" hidden="false" customHeight="true" outlineLevel="0" collapsed="false">
      <c r="A2441" s="36" t="s">
        <v>357</v>
      </c>
      <c r="B2441" s="37" t="s">
        <v>319</v>
      </c>
      <c r="C2441" s="37" t="s">
        <v>358</v>
      </c>
      <c r="D2441" s="36" t="n">
        <v>2014</v>
      </c>
      <c r="E2441" s="36" t="n">
        <v>0</v>
      </c>
      <c r="F2441" s="36" t="n">
        <v>0</v>
      </c>
      <c r="G2441" s="36" t="n">
        <v>1</v>
      </c>
      <c r="H2441" s="36" t="n">
        <v>1</v>
      </c>
    </row>
    <row r="2442" customFormat="false" ht="15" hidden="false" customHeight="true" outlineLevel="0" collapsed="false">
      <c r="A2442" s="36" t="s">
        <v>357</v>
      </c>
      <c r="B2442" s="37" t="s">
        <v>319</v>
      </c>
      <c r="C2442" s="37" t="s">
        <v>358</v>
      </c>
      <c r="D2442" s="36" t="n">
        <v>2015</v>
      </c>
      <c r="E2442" s="36" t="n">
        <v>0</v>
      </c>
      <c r="F2442" s="36" t="n">
        <v>0</v>
      </c>
      <c r="G2442" s="36" t="n">
        <v>1</v>
      </c>
      <c r="H2442" s="36" t="n">
        <v>1</v>
      </c>
    </row>
    <row r="2443" customFormat="false" ht="15" hidden="false" customHeight="true" outlineLevel="0" collapsed="false">
      <c r="A2443" s="36" t="s">
        <v>357</v>
      </c>
      <c r="B2443" s="37" t="s">
        <v>319</v>
      </c>
      <c r="C2443" s="37" t="s">
        <v>358</v>
      </c>
      <c r="D2443" s="36" t="n">
        <v>2016</v>
      </c>
      <c r="E2443" s="36" t="n">
        <v>0</v>
      </c>
      <c r="F2443" s="36" t="n">
        <v>0</v>
      </c>
      <c r="G2443" s="36" t="n">
        <v>1</v>
      </c>
      <c r="H2443" s="36" t="n">
        <v>1</v>
      </c>
    </row>
    <row r="2444" customFormat="false" ht="15" hidden="false" customHeight="true" outlineLevel="0" collapsed="false">
      <c r="A2444" s="36" t="s">
        <v>357</v>
      </c>
      <c r="B2444" s="37" t="s">
        <v>319</v>
      </c>
      <c r="C2444" s="37" t="s">
        <v>358</v>
      </c>
      <c r="D2444" s="36" t="n">
        <v>2017</v>
      </c>
      <c r="E2444" s="36" t="n">
        <v>0</v>
      </c>
      <c r="F2444" s="36" t="n">
        <v>0</v>
      </c>
      <c r="G2444" s="36" t="n">
        <v>1</v>
      </c>
      <c r="H2444" s="36" t="n">
        <v>1</v>
      </c>
    </row>
    <row r="2445" customFormat="false" ht="15" hidden="false" customHeight="true" outlineLevel="0" collapsed="false">
      <c r="A2445" s="36" t="s">
        <v>357</v>
      </c>
      <c r="B2445" s="37" t="s">
        <v>319</v>
      </c>
      <c r="C2445" s="37" t="s">
        <v>358</v>
      </c>
      <c r="D2445" s="36" t="n">
        <v>2018</v>
      </c>
      <c r="E2445" s="36" t="n">
        <v>0</v>
      </c>
      <c r="F2445" s="36" t="n">
        <v>0</v>
      </c>
      <c r="G2445" s="36" t="n">
        <v>1</v>
      </c>
      <c r="H2445" s="36" t="n">
        <v>1</v>
      </c>
    </row>
    <row r="2446" customFormat="false" ht="15" hidden="false" customHeight="true" outlineLevel="0" collapsed="false">
      <c r="A2446" s="36" t="s">
        <v>357</v>
      </c>
      <c r="B2446" s="37" t="s">
        <v>319</v>
      </c>
      <c r="C2446" s="37" t="s">
        <v>358</v>
      </c>
      <c r="D2446" s="36" t="n">
        <v>2019</v>
      </c>
      <c r="E2446" s="36" t="n">
        <v>0</v>
      </c>
      <c r="F2446" s="36" t="n">
        <v>0</v>
      </c>
      <c r="G2446" s="36" t="n">
        <v>1</v>
      </c>
      <c r="H2446" s="36" t="n">
        <v>1</v>
      </c>
    </row>
    <row r="2447" customFormat="false" ht="15" hidden="false" customHeight="true" outlineLevel="0" collapsed="false">
      <c r="A2447" s="36" t="s">
        <v>357</v>
      </c>
      <c r="B2447" s="37" t="s">
        <v>319</v>
      </c>
      <c r="C2447" s="37" t="s">
        <v>358</v>
      </c>
      <c r="D2447" s="36" t="n">
        <v>2020</v>
      </c>
      <c r="E2447" s="36" t="n">
        <v>0</v>
      </c>
      <c r="F2447" s="36" t="n">
        <v>0</v>
      </c>
      <c r="G2447" s="36" t="n">
        <v>1</v>
      </c>
      <c r="H2447" s="36" t="n">
        <v>1</v>
      </c>
    </row>
    <row r="2448" customFormat="false" ht="15" hidden="false" customHeight="true" outlineLevel="0" collapsed="false">
      <c r="A2448" s="36" t="s">
        <v>357</v>
      </c>
      <c r="B2448" s="37" t="s">
        <v>319</v>
      </c>
      <c r="C2448" s="37" t="s">
        <v>358</v>
      </c>
      <c r="D2448" s="36" t="n">
        <v>2021</v>
      </c>
      <c r="E2448" s="36" t="n">
        <v>0</v>
      </c>
      <c r="F2448" s="36" t="n">
        <v>0</v>
      </c>
      <c r="G2448" s="36" t="n">
        <v>1</v>
      </c>
      <c r="H2448" s="36" t="n">
        <v>1</v>
      </c>
    </row>
    <row r="2449" customFormat="false" ht="15" hidden="false" customHeight="true" outlineLevel="0" collapsed="false">
      <c r="A2449" s="36" t="s">
        <v>357</v>
      </c>
      <c r="B2449" s="37" t="s">
        <v>319</v>
      </c>
      <c r="C2449" s="37" t="s">
        <v>358</v>
      </c>
      <c r="D2449" s="36" t="n">
        <v>2022</v>
      </c>
      <c r="E2449" s="36" t="n">
        <v>0</v>
      </c>
      <c r="F2449" s="36" t="n">
        <v>0</v>
      </c>
      <c r="G2449" s="36" t="n">
        <v>1</v>
      </c>
      <c r="H2449" s="36" t="n">
        <v>1</v>
      </c>
    </row>
    <row r="2450" customFormat="false" ht="15" hidden="false" customHeight="true" outlineLevel="0" collapsed="false">
      <c r="A2450" s="36" t="s">
        <v>357</v>
      </c>
      <c r="B2450" s="37" t="s">
        <v>319</v>
      </c>
      <c r="C2450" s="37" t="s">
        <v>358</v>
      </c>
      <c r="D2450" s="36" t="n">
        <v>2023</v>
      </c>
      <c r="E2450" s="36" t="n">
        <v>0</v>
      </c>
      <c r="F2450" s="36" t="n">
        <v>0</v>
      </c>
      <c r="G2450" s="36" t="n">
        <v>1</v>
      </c>
      <c r="H2450" s="36" t="n">
        <v>1</v>
      </c>
    </row>
    <row r="2451" customFormat="false" ht="15" hidden="false" customHeight="true" outlineLevel="0" collapsed="false">
      <c r="A2451" s="36" t="s">
        <v>357</v>
      </c>
      <c r="B2451" s="37" t="s">
        <v>319</v>
      </c>
      <c r="C2451" s="37" t="s">
        <v>358</v>
      </c>
      <c r="D2451" s="36" t="n">
        <v>2024</v>
      </c>
      <c r="E2451" s="36" t="n">
        <v>0</v>
      </c>
      <c r="F2451" s="36" t="n">
        <v>0</v>
      </c>
      <c r="G2451" s="36" t="n">
        <v>1</v>
      </c>
      <c r="H2451" s="36" t="n">
        <v>1</v>
      </c>
    </row>
    <row r="2452" customFormat="false" ht="15" hidden="false" customHeight="true" outlineLevel="0" collapsed="false">
      <c r="A2452" s="36" t="s">
        <v>357</v>
      </c>
      <c r="B2452" s="37" t="s">
        <v>319</v>
      </c>
      <c r="C2452" s="37" t="s">
        <v>358</v>
      </c>
      <c r="D2452" s="36" t="n">
        <v>2025</v>
      </c>
      <c r="E2452" s="36" t="n">
        <v>0</v>
      </c>
      <c r="F2452" s="36" t="n">
        <v>0</v>
      </c>
      <c r="G2452" s="36" t="n">
        <v>1</v>
      </c>
      <c r="H2452" s="36" t="n">
        <v>1</v>
      </c>
    </row>
    <row r="2453" customFormat="false" ht="15" hidden="false" customHeight="true" outlineLevel="0" collapsed="false">
      <c r="A2453" s="36" t="s">
        <v>359</v>
      </c>
      <c r="B2453" s="37" t="s">
        <v>319</v>
      </c>
      <c r="C2453" s="37" t="s">
        <v>360</v>
      </c>
      <c r="D2453" s="36" t="n">
        <v>2010</v>
      </c>
      <c r="E2453" s="36" t="n">
        <v>0</v>
      </c>
      <c r="F2453" s="36" t="n">
        <v>0</v>
      </c>
      <c r="G2453" s="36" t="n">
        <v>2</v>
      </c>
      <c r="H2453" s="36" t="n">
        <v>3</v>
      </c>
    </row>
    <row r="2454" customFormat="false" ht="15" hidden="false" customHeight="true" outlineLevel="0" collapsed="false">
      <c r="A2454" s="36" t="s">
        <v>359</v>
      </c>
      <c r="B2454" s="37" t="s">
        <v>319</v>
      </c>
      <c r="C2454" s="37" t="s">
        <v>360</v>
      </c>
      <c r="D2454" s="36" t="n">
        <v>2011</v>
      </c>
      <c r="E2454" s="36" t="n">
        <v>0</v>
      </c>
      <c r="F2454" s="36" t="n">
        <v>0</v>
      </c>
      <c r="G2454" s="36" t="n">
        <v>2</v>
      </c>
      <c r="H2454" s="36" t="n">
        <v>3</v>
      </c>
    </row>
    <row r="2455" customFormat="false" ht="15" hidden="false" customHeight="true" outlineLevel="0" collapsed="false">
      <c r="A2455" s="36" t="s">
        <v>359</v>
      </c>
      <c r="B2455" s="37" t="s">
        <v>319</v>
      </c>
      <c r="C2455" s="37" t="s">
        <v>360</v>
      </c>
      <c r="D2455" s="36" t="n">
        <v>2012</v>
      </c>
      <c r="E2455" s="36" t="n">
        <v>0</v>
      </c>
      <c r="F2455" s="36" t="n">
        <v>0</v>
      </c>
      <c r="G2455" s="36" t="n">
        <v>2</v>
      </c>
      <c r="H2455" s="36" t="n">
        <v>3</v>
      </c>
    </row>
    <row r="2456" customFormat="false" ht="15" hidden="false" customHeight="true" outlineLevel="0" collapsed="false">
      <c r="A2456" s="36" t="s">
        <v>359</v>
      </c>
      <c r="B2456" s="37" t="s">
        <v>319</v>
      </c>
      <c r="C2456" s="37" t="s">
        <v>360</v>
      </c>
      <c r="D2456" s="36" t="n">
        <v>2013</v>
      </c>
      <c r="E2456" s="36" t="n">
        <v>0</v>
      </c>
      <c r="F2456" s="36" t="n">
        <v>0</v>
      </c>
      <c r="G2456" s="36" t="n">
        <v>2</v>
      </c>
      <c r="H2456" s="36" t="n">
        <v>3</v>
      </c>
    </row>
    <row r="2457" customFormat="false" ht="15" hidden="false" customHeight="true" outlineLevel="0" collapsed="false">
      <c r="A2457" s="36" t="s">
        <v>359</v>
      </c>
      <c r="B2457" s="37" t="s">
        <v>319</v>
      </c>
      <c r="C2457" s="37" t="s">
        <v>360</v>
      </c>
      <c r="D2457" s="36" t="n">
        <v>2014</v>
      </c>
      <c r="E2457" s="36" t="n">
        <v>0</v>
      </c>
      <c r="F2457" s="36" t="n">
        <v>0</v>
      </c>
      <c r="G2457" s="36" t="n">
        <v>2</v>
      </c>
      <c r="H2457" s="36" t="n">
        <v>3</v>
      </c>
    </row>
    <row r="2458" customFormat="false" ht="15" hidden="false" customHeight="true" outlineLevel="0" collapsed="false">
      <c r="A2458" s="36" t="s">
        <v>359</v>
      </c>
      <c r="B2458" s="37" t="s">
        <v>319</v>
      </c>
      <c r="C2458" s="37" t="s">
        <v>360</v>
      </c>
      <c r="D2458" s="36" t="n">
        <v>2015</v>
      </c>
      <c r="E2458" s="36" t="n">
        <v>0</v>
      </c>
      <c r="F2458" s="36" t="n">
        <v>0</v>
      </c>
      <c r="G2458" s="36" t="n">
        <v>2</v>
      </c>
      <c r="H2458" s="36" t="n">
        <v>3</v>
      </c>
    </row>
    <row r="2459" customFormat="false" ht="15" hidden="false" customHeight="true" outlineLevel="0" collapsed="false">
      <c r="A2459" s="36" t="s">
        <v>359</v>
      </c>
      <c r="B2459" s="37" t="s">
        <v>319</v>
      </c>
      <c r="C2459" s="37" t="s">
        <v>360</v>
      </c>
      <c r="D2459" s="36" t="n">
        <v>2016</v>
      </c>
      <c r="E2459" s="36" t="n">
        <v>0</v>
      </c>
      <c r="F2459" s="36" t="n">
        <v>0</v>
      </c>
      <c r="G2459" s="36" t="n">
        <v>2</v>
      </c>
      <c r="H2459" s="36" t="n">
        <v>3</v>
      </c>
    </row>
    <row r="2460" customFormat="false" ht="15" hidden="false" customHeight="true" outlineLevel="0" collapsed="false">
      <c r="A2460" s="36" t="s">
        <v>359</v>
      </c>
      <c r="B2460" s="37" t="s">
        <v>319</v>
      </c>
      <c r="C2460" s="37" t="s">
        <v>360</v>
      </c>
      <c r="D2460" s="36" t="n">
        <v>2017</v>
      </c>
      <c r="E2460" s="36" t="n">
        <v>0</v>
      </c>
      <c r="F2460" s="36" t="n">
        <v>0</v>
      </c>
      <c r="G2460" s="36" t="n">
        <v>1</v>
      </c>
      <c r="H2460" s="36" t="n">
        <v>2</v>
      </c>
    </row>
    <row r="2461" customFormat="false" ht="15" hidden="false" customHeight="true" outlineLevel="0" collapsed="false">
      <c r="A2461" s="36" t="s">
        <v>359</v>
      </c>
      <c r="B2461" s="37" t="s">
        <v>319</v>
      </c>
      <c r="C2461" s="37" t="s">
        <v>360</v>
      </c>
      <c r="D2461" s="36" t="n">
        <v>2018</v>
      </c>
      <c r="E2461" s="36" t="n">
        <v>0</v>
      </c>
      <c r="F2461" s="36" t="n">
        <v>0</v>
      </c>
      <c r="G2461" s="36" t="n">
        <v>2</v>
      </c>
      <c r="H2461" s="36" t="n">
        <v>3</v>
      </c>
    </row>
    <row r="2462" customFormat="false" ht="15" hidden="false" customHeight="true" outlineLevel="0" collapsed="false">
      <c r="A2462" s="36" t="s">
        <v>359</v>
      </c>
      <c r="B2462" s="37" t="s">
        <v>319</v>
      </c>
      <c r="C2462" s="37" t="s">
        <v>360</v>
      </c>
      <c r="D2462" s="36" t="n">
        <v>2019</v>
      </c>
      <c r="E2462" s="36" t="n">
        <v>0</v>
      </c>
      <c r="F2462" s="36" t="n">
        <v>0</v>
      </c>
      <c r="G2462" s="36" t="n">
        <v>2</v>
      </c>
      <c r="H2462" s="36" t="n">
        <v>3</v>
      </c>
    </row>
    <row r="2463" customFormat="false" ht="15" hidden="false" customHeight="true" outlineLevel="0" collapsed="false">
      <c r="A2463" s="36" t="s">
        <v>359</v>
      </c>
      <c r="B2463" s="37" t="s">
        <v>319</v>
      </c>
      <c r="C2463" s="37" t="s">
        <v>360</v>
      </c>
      <c r="D2463" s="36" t="n">
        <v>2020</v>
      </c>
      <c r="E2463" s="36" t="n">
        <v>0</v>
      </c>
      <c r="F2463" s="36" t="n">
        <v>0</v>
      </c>
      <c r="G2463" s="36" t="n">
        <v>2</v>
      </c>
      <c r="H2463" s="36" t="n">
        <v>3</v>
      </c>
    </row>
    <row r="2464" customFormat="false" ht="15" hidden="false" customHeight="true" outlineLevel="0" collapsed="false">
      <c r="A2464" s="36" t="s">
        <v>359</v>
      </c>
      <c r="B2464" s="37" t="s">
        <v>319</v>
      </c>
      <c r="C2464" s="37" t="s">
        <v>360</v>
      </c>
      <c r="D2464" s="36" t="n">
        <v>2021</v>
      </c>
      <c r="E2464" s="36" t="n">
        <v>0</v>
      </c>
      <c r="F2464" s="36" t="n">
        <v>0</v>
      </c>
      <c r="G2464" s="36" t="n">
        <v>2</v>
      </c>
      <c r="H2464" s="36" t="n">
        <v>3</v>
      </c>
    </row>
    <row r="2465" customFormat="false" ht="15" hidden="false" customHeight="true" outlineLevel="0" collapsed="false">
      <c r="A2465" s="36" t="s">
        <v>359</v>
      </c>
      <c r="B2465" s="37" t="s">
        <v>319</v>
      </c>
      <c r="C2465" s="37" t="s">
        <v>360</v>
      </c>
      <c r="D2465" s="36" t="n">
        <v>2022</v>
      </c>
      <c r="E2465" s="36" t="n">
        <v>0</v>
      </c>
      <c r="F2465" s="36" t="n">
        <v>0</v>
      </c>
      <c r="G2465" s="36" t="n">
        <v>2</v>
      </c>
      <c r="H2465" s="36" t="n">
        <v>3</v>
      </c>
    </row>
    <row r="2466" customFormat="false" ht="15" hidden="false" customHeight="true" outlineLevel="0" collapsed="false">
      <c r="A2466" s="36" t="s">
        <v>359</v>
      </c>
      <c r="B2466" s="37" t="s">
        <v>319</v>
      </c>
      <c r="C2466" s="37" t="s">
        <v>360</v>
      </c>
      <c r="D2466" s="36" t="n">
        <v>2023</v>
      </c>
      <c r="E2466" s="36" t="n">
        <v>0</v>
      </c>
      <c r="F2466" s="36" t="n">
        <v>0</v>
      </c>
      <c r="G2466" s="36" t="n">
        <v>2</v>
      </c>
      <c r="H2466" s="36" t="n">
        <v>3</v>
      </c>
    </row>
    <row r="2467" customFormat="false" ht="15" hidden="false" customHeight="true" outlineLevel="0" collapsed="false">
      <c r="A2467" s="36" t="s">
        <v>359</v>
      </c>
      <c r="B2467" s="37" t="s">
        <v>319</v>
      </c>
      <c r="C2467" s="37" t="s">
        <v>360</v>
      </c>
      <c r="D2467" s="36" t="n">
        <v>2024</v>
      </c>
      <c r="E2467" s="36" t="n">
        <v>0</v>
      </c>
      <c r="F2467" s="36" t="n">
        <v>0</v>
      </c>
      <c r="G2467" s="36" t="n">
        <v>2</v>
      </c>
      <c r="H2467" s="36" t="n">
        <v>3</v>
      </c>
    </row>
    <row r="2468" customFormat="false" ht="15" hidden="false" customHeight="true" outlineLevel="0" collapsed="false">
      <c r="A2468" s="36" t="s">
        <v>359</v>
      </c>
      <c r="B2468" s="37" t="s">
        <v>319</v>
      </c>
      <c r="C2468" s="37" t="s">
        <v>360</v>
      </c>
      <c r="D2468" s="36" t="n">
        <v>2025</v>
      </c>
      <c r="E2468" s="36" t="n">
        <v>0</v>
      </c>
      <c r="F2468" s="36" t="n">
        <v>0</v>
      </c>
      <c r="G2468" s="36" t="n">
        <v>2</v>
      </c>
      <c r="H2468" s="36" t="n">
        <v>3</v>
      </c>
    </row>
    <row r="2469" customFormat="false" ht="15" hidden="false" customHeight="true" outlineLevel="0" collapsed="false">
      <c r="A2469" s="36" t="s">
        <v>361</v>
      </c>
      <c r="B2469" s="37" t="s">
        <v>319</v>
      </c>
      <c r="C2469" s="37" t="s">
        <v>362</v>
      </c>
      <c r="D2469" s="36" t="n">
        <v>2010</v>
      </c>
      <c r="E2469" s="36" t="n">
        <v>2</v>
      </c>
      <c r="F2469" s="36" t="n">
        <v>0</v>
      </c>
      <c r="G2469" s="36" t="n">
        <v>2</v>
      </c>
      <c r="H2469" s="36" t="n">
        <v>3</v>
      </c>
    </row>
    <row r="2470" customFormat="false" ht="15" hidden="false" customHeight="true" outlineLevel="0" collapsed="false">
      <c r="A2470" s="36" t="s">
        <v>361</v>
      </c>
      <c r="B2470" s="37" t="s">
        <v>319</v>
      </c>
      <c r="C2470" s="37" t="s">
        <v>362</v>
      </c>
      <c r="D2470" s="36" t="n">
        <v>2011</v>
      </c>
      <c r="E2470" s="36" t="n">
        <v>2</v>
      </c>
      <c r="F2470" s="36" t="n">
        <v>0</v>
      </c>
      <c r="G2470" s="36" t="n">
        <v>2</v>
      </c>
      <c r="H2470" s="36" t="n">
        <v>3</v>
      </c>
    </row>
    <row r="2471" customFormat="false" ht="15" hidden="false" customHeight="true" outlineLevel="0" collapsed="false">
      <c r="A2471" s="36" t="s">
        <v>361</v>
      </c>
      <c r="B2471" s="37" t="s">
        <v>319</v>
      </c>
      <c r="C2471" s="37" t="s">
        <v>362</v>
      </c>
      <c r="D2471" s="36" t="n">
        <v>2012</v>
      </c>
      <c r="E2471" s="36" t="n">
        <v>2</v>
      </c>
      <c r="F2471" s="36" t="n">
        <v>0</v>
      </c>
      <c r="G2471" s="36" t="n">
        <v>2</v>
      </c>
      <c r="H2471" s="36" t="n">
        <v>3</v>
      </c>
    </row>
    <row r="2472" customFormat="false" ht="15" hidden="false" customHeight="true" outlineLevel="0" collapsed="false">
      <c r="A2472" s="36" t="s">
        <v>361</v>
      </c>
      <c r="B2472" s="37" t="s">
        <v>319</v>
      </c>
      <c r="C2472" s="37" t="s">
        <v>362</v>
      </c>
      <c r="D2472" s="36" t="n">
        <v>2013</v>
      </c>
      <c r="E2472" s="36" t="n">
        <v>2</v>
      </c>
      <c r="F2472" s="36" t="n">
        <v>0</v>
      </c>
      <c r="G2472" s="36" t="n">
        <v>2</v>
      </c>
      <c r="H2472" s="36" t="n">
        <v>3</v>
      </c>
    </row>
    <row r="2473" customFormat="false" ht="15" hidden="false" customHeight="true" outlineLevel="0" collapsed="false">
      <c r="A2473" s="36" t="s">
        <v>361</v>
      </c>
      <c r="B2473" s="37" t="s">
        <v>319</v>
      </c>
      <c r="C2473" s="37" t="s">
        <v>362</v>
      </c>
      <c r="D2473" s="36" t="n">
        <v>2014</v>
      </c>
      <c r="E2473" s="36" t="n">
        <v>2</v>
      </c>
      <c r="F2473" s="36" t="n">
        <v>0</v>
      </c>
      <c r="G2473" s="36" t="n">
        <v>3</v>
      </c>
      <c r="H2473" s="36" t="n">
        <v>4</v>
      </c>
    </row>
    <row r="2474" customFormat="false" ht="15" hidden="false" customHeight="true" outlineLevel="0" collapsed="false">
      <c r="A2474" s="36" t="s">
        <v>361</v>
      </c>
      <c r="B2474" s="37" t="s">
        <v>319</v>
      </c>
      <c r="C2474" s="37" t="s">
        <v>362</v>
      </c>
      <c r="D2474" s="36" t="n">
        <v>2015</v>
      </c>
      <c r="E2474" s="36" t="n">
        <v>2</v>
      </c>
      <c r="F2474" s="36" t="n">
        <v>0</v>
      </c>
      <c r="G2474" s="36" t="n">
        <v>3</v>
      </c>
      <c r="H2474" s="36" t="n">
        <v>4</v>
      </c>
    </row>
    <row r="2475" customFormat="false" ht="15" hidden="false" customHeight="true" outlineLevel="0" collapsed="false">
      <c r="A2475" s="36" t="s">
        <v>361</v>
      </c>
      <c r="B2475" s="37" t="s">
        <v>319</v>
      </c>
      <c r="C2475" s="37" t="s">
        <v>362</v>
      </c>
      <c r="D2475" s="36" t="n">
        <v>2016</v>
      </c>
      <c r="E2475" s="36" t="n">
        <v>1</v>
      </c>
      <c r="F2475" s="36" t="n">
        <v>0</v>
      </c>
      <c r="G2475" s="36" t="n">
        <v>2</v>
      </c>
      <c r="H2475" s="36" t="n">
        <v>3</v>
      </c>
    </row>
    <row r="2476" customFormat="false" ht="15" hidden="false" customHeight="true" outlineLevel="0" collapsed="false">
      <c r="A2476" s="36" t="s">
        <v>361</v>
      </c>
      <c r="B2476" s="37" t="s">
        <v>319</v>
      </c>
      <c r="C2476" s="37" t="s">
        <v>362</v>
      </c>
      <c r="D2476" s="36" t="n">
        <v>2017</v>
      </c>
      <c r="E2476" s="36" t="n">
        <v>1</v>
      </c>
      <c r="F2476" s="36" t="n">
        <v>0</v>
      </c>
      <c r="G2476" s="36" t="n">
        <v>2</v>
      </c>
      <c r="H2476" s="36" t="n">
        <v>3</v>
      </c>
    </row>
    <row r="2477" customFormat="false" ht="15" hidden="false" customHeight="true" outlineLevel="0" collapsed="false">
      <c r="A2477" s="36" t="s">
        <v>361</v>
      </c>
      <c r="B2477" s="37" t="s">
        <v>319</v>
      </c>
      <c r="C2477" s="37" t="s">
        <v>362</v>
      </c>
      <c r="D2477" s="36" t="n">
        <v>2018</v>
      </c>
      <c r="E2477" s="36" t="n">
        <v>1</v>
      </c>
      <c r="F2477" s="36" t="n">
        <v>0</v>
      </c>
      <c r="G2477" s="36" t="n">
        <v>2</v>
      </c>
      <c r="H2477" s="36" t="n">
        <v>4</v>
      </c>
    </row>
    <row r="2478" customFormat="false" ht="15" hidden="false" customHeight="true" outlineLevel="0" collapsed="false">
      <c r="A2478" s="36" t="s">
        <v>361</v>
      </c>
      <c r="B2478" s="37" t="s">
        <v>319</v>
      </c>
      <c r="C2478" s="37" t="s">
        <v>362</v>
      </c>
      <c r="D2478" s="36" t="n">
        <v>2019</v>
      </c>
      <c r="E2478" s="36" t="n">
        <v>1</v>
      </c>
      <c r="F2478" s="36" t="n">
        <v>0</v>
      </c>
      <c r="G2478" s="36" t="n">
        <v>2</v>
      </c>
      <c r="H2478" s="36" t="n">
        <v>4</v>
      </c>
    </row>
    <row r="2479" customFormat="false" ht="15" hidden="false" customHeight="true" outlineLevel="0" collapsed="false">
      <c r="A2479" s="36" t="s">
        <v>361</v>
      </c>
      <c r="B2479" s="37" t="s">
        <v>319</v>
      </c>
      <c r="C2479" s="37" t="s">
        <v>362</v>
      </c>
      <c r="D2479" s="36" t="n">
        <v>2020</v>
      </c>
      <c r="E2479" s="36" t="n">
        <v>1</v>
      </c>
      <c r="F2479" s="36" t="n">
        <v>0</v>
      </c>
      <c r="G2479" s="36" t="n">
        <v>2</v>
      </c>
      <c r="H2479" s="36" t="n">
        <v>4</v>
      </c>
    </row>
    <row r="2480" customFormat="false" ht="15" hidden="false" customHeight="true" outlineLevel="0" collapsed="false">
      <c r="A2480" s="36" t="s">
        <v>361</v>
      </c>
      <c r="B2480" s="37" t="s">
        <v>319</v>
      </c>
      <c r="C2480" s="37" t="s">
        <v>362</v>
      </c>
      <c r="D2480" s="36" t="n">
        <v>2021</v>
      </c>
      <c r="E2480" s="36" t="n">
        <v>1</v>
      </c>
      <c r="F2480" s="36" t="n">
        <v>0</v>
      </c>
      <c r="G2480" s="36" t="n">
        <v>2</v>
      </c>
      <c r="H2480" s="36" t="n">
        <v>4</v>
      </c>
    </row>
    <row r="2481" customFormat="false" ht="15" hidden="false" customHeight="true" outlineLevel="0" collapsed="false">
      <c r="A2481" s="36" t="s">
        <v>361</v>
      </c>
      <c r="B2481" s="37" t="s">
        <v>319</v>
      </c>
      <c r="C2481" s="37" t="s">
        <v>362</v>
      </c>
      <c r="D2481" s="36" t="n">
        <v>2022</v>
      </c>
      <c r="E2481" s="36" t="n">
        <v>1</v>
      </c>
      <c r="F2481" s="36" t="n">
        <v>0</v>
      </c>
      <c r="G2481" s="36" t="n">
        <v>2</v>
      </c>
      <c r="H2481" s="36" t="n">
        <v>4</v>
      </c>
    </row>
    <row r="2482" customFormat="false" ht="15" hidden="false" customHeight="true" outlineLevel="0" collapsed="false">
      <c r="A2482" s="36" t="s">
        <v>361</v>
      </c>
      <c r="B2482" s="37" t="s">
        <v>319</v>
      </c>
      <c r="C2482" s="37" t="s">
        <v>362</v>
      </c>
      <c r="D2482" s="36" t="n">
        <v>2023</v>
      </c>
      <c r="E2482" s="36" t="n">
        <v>1</v>
      </c>
      <c r="F2482" s="36" t="n">
        <v>0</v>
      </c>
      <c r="G2482" s="36" t="n">
        <v>2</v>
      </c>
      <c r="H2482" s="36" t="n">
        <v>4</v>
      </c>
    </row>
    <row r="2483" customFormat="false" ht="15" hidden="false" customHeight="true" outlineLevel="0" collapsed="false">
      <c r="A2483" s="36" t="s">
        <v>361</v>
      </c>
      <c r="B2483" s="37" t="s">
        <v>319</v>
      </c>
      <c r="C2483" s="37" t="s">
        <v>362</v>
      </c>
      <c r="D2483" s="36" t="n">
        <v>2024</v>
      </c>
      <c r="E2483" s="36" t="n">
        <v>1</v>
      </c>
      <c r="F2483" s="36" t="n">
        <v>0</v>
      </c>
      <c r="G2483" s="36" t="n">
        <v>2</v>
      </c>
      <c r="H2483" s="36" t="n">
        <v>4</v>
      </c>
    </row>
    <row r="2484" customFormat="false" ht="15" hidden="false" customHeight="true" outlineLevel="0" collapsed="false">
      <c r="A2484" s="36" t="s">
        <v>361</v>
      </c>
      <c r="B2484" s="37" t="s">
        <v>319</v>
      </c>
      <c r="C2484" s="37" t="s">
        <v>362</v>
      </c>
      <c r="D2484" s="36" t="n">
        <v>2025</v>
      </c>
      <c r="E2484" s="36" t="n">
        <v>1</v>
      </c>
      <c r="F2484" s="36" t="n">
        <v>0</v>
      </c>
      <c r="G2484" s="36" t="n">
        <v>2</v>
      </c>
      <c r="H2484" s="36" t="n">
        <v>4</v>
      </c>
    </row>
    <row r="2485" customFormat="false" ht="15" hidden="false" customHeight="true" outlineLevel="0" collapsed="false">
      <c r="A2485" s="36" t="s">
        <v>363</v>
      </c>
      <c r="B2485" s="37" t="s">
        <v>364</v>
      </c>
      <c r="C2485" s="37" t="s">
        <v>365</v>
      </c>
      <c r="D2485" s="36" t="n">
        <v>2010</v>
      </c>
      <c r="E2485" s="36" t="n">
        <v>7</v>
      </c>
      <c r="F2485" s="36" t="n">
        <v>5</v>
      </c>
      <c r="G2485" s="36" t="n">
        <v>19</v>
      </c>
      <c r="H2485" s="36" t="n">
        <v>44</v>
      </c>
    </row>
    <row r="2486" customFormat="false" ht="15" hidden="false" customHeight="true" outlineLevel="0" collapsed="false">
      <c r="A2486" s="36" t="s">
        <v>363</v>
      </c>
      <c r="B2486" s="37" t="s">
        <v>364</v>
      </c>
      <c r="C2486" s="37" t="s">
        <v>365</v>
      </c>
      <c r="D2486" s="36" t="n">
        <v>2011</v>
      </c>
      <c r="E2486" s="36" t="n">
        <v>8</v>
      </c>
      <c r="F2486" s="36" t="n">
        <v>5</v>
      </c>
      <c r="G2486" s="36" t="n">
        <v>16</v>
      </c>
      <c r="H2486" s="36" t="n">
        <v>42</v>
      </c>
    </row>
    <row r="2487" customFormat="false" ht="15" hidden="false" customHeight="true" outlineLevel="0" collapsed="false">
      <c r="A2487" s="36" t="s">
        <v>363</v>
      </c>
      <c r="B2487" s="37" t="s">
        <v>364</v>
      </c>
      <c r="C2487" s="37" t="s">
        <v>365</v>
      </c>
      <c r="D2487" s="36" t="n">
        <v>2012</v>
      </c>
      <c r="E2487" s="36" t="n">
        <v>8</v>
      </c>
      <c r="F2487" s="36" t="n">
        <v>5</v>
      </c>
      <c r="G2487" s="36" t="n">
        <v>16</v>
      </c>
      <c r="H2487" s="36" t="n">
        <v>42</v>
      </c>
    </row>
    <row r="2488" customFormat="false" ht="15" hidden="false" customHeight="true" outlineLevel="0" collapsed="false">
      <c r="A2488" s="36" t="s">
        <v>363</v>
      </c>
      <c r="B2488" s="37" t="s">
        <v>364</v>
      </c>
      <c r="C2488" s="37" t="s">
        <v>365</v>
      </c>
      <c r="D2488" s="36" t="n">
        <v>2013</v>
      </c>
      <c r="E2488" s="36" t="n">
        <v>8</v>
      </c>
      <c r="F2488" s="36" t="n">
        <v>5</v>
      </c>
      <c r="G2488" s="36" t="n">
        <v>15</v>
      </c>
      <c r="H2488" s="36" t="n">
        <v>43</v>
      </c>
    </row>
    <row r="2489" customFormat="false" ht="15" hidden="false" customHeight="true" outlineLevel="0" collapsed="false">
      <c r="A2489" s="36" t="s">
        <v>363</v>
      </c>
      <c r="B2489" s="37" t="s">
        <v>364</v>
      </c>
      <c r="C2489" s="37" t="s">
        <v>365</v>
      </c>
      <c r="D2489" s="36" t="n">
        <v>2014</v>
      </c>
      <c r="E2489" s="36" t="n">
        <v>9</v>
      </c>
      <c r="F2489" s="36" t="n">
        <v>5</v>
      </c>
      <c r="G2489" s="36" t="n">
        <v>16</v>
      </c>
      <c r="H2489" s="36" t="n">
        <v>46</v>
      </c>
    </row>
    <row r="2490" customFormat="false" ht="15" hidden="false" customHeight="true" outlineLevel="0" collapsed="false">
      <c r="A2490" s="36" t="s">
        <v>363</v>
      </c>
      <c r="B2490" s="37" t="s">
        <v>364</v>
      </c>
      <c r="C2490" s="37" t="s">
        <v>365</v>
      </c>
      <c r="D2490" s="36" t="n">
        <v>2015</v>
      </c>
      <c r="E2490" s="36" t="n">
        <v>9</v>
      </c>
      <c r="F2490" s="36" t="n">
        <v>5</v>
      </c>
      <c r="G2490" s="36" t="n">
        <v>16</v>
      </c>
      <c r="H2490" s="36" t="n">
        <v>45</v>
      </c>
    </row>
    <row r="2491" customFormat="false" ht="15" hidden="false" customHeight="true" outlineLevel="0" collapsed="false">
      <c r="A2491" s="36" t="s">
        <v>363</v>
      </c>
      <c r="B2491" s="37" t="s">
        <v>364</v>
      </c>
      <c r="C2491" s="37" t="s">
        <v>365</v>
      </c>
      <c r="D2491" s="36" t="n">
        <v>2016</v>
      </c>
      <c r="E2491" s="36" t="n">
        <v>9</v>
      </c>
      <c r="F2491" s="36" t="n">
        <v>5</v>
      </c>
      <c r="G2491" s="36" t="n">
        <v>17</v>
      </c>
      <c r="H2491" s="36" t="n">
        <v>47</v>
      </c>
    </row>
    <row r="2492" customFormat="false" ht="15" hidden="false" customHeight="true" outlineLevel="0" collapsed="false">
      <c r="A2492" s="36" t="s">
        <v>363</v>
      </c>
      <c r="B2492" s="37" t="s">
        <v>364</v>
      </c>
      <c r="C2492" s="37" t="s">
        <v>365</v>
      </c>
      <c r="D2492" s="36" t="n">
        <v>2017</v>
      </c>
      <c r="E2492" s="36" t="n">
        <v>9</v>
      </c>
      <c r="F2492" s="36" t="n">
        <v>5</v>
      </c>
      <c r="G2492" s="36" t="n">
        <v>16</v>
      </c>
      <c r="H2492" s="36" t="n">
        <v>50</v>
      </c>
    </row>
    <row r="2493" customFormat="false" ht="15" hidden="false" customHeight="true" outlineLevel="0" collapsed="false">
      <c r="A2493" s="36" t="s">
        <v>363</v>
      </c>
      <c r="B2493" s="37" t="s">
        <v>364</v>
      </c>
      <c r="C2493" s="37" t="s">
        <v>365</v>
      </c>
      <c r="D2493" s="36" t="n">
        <v>2018</v>
      </c>
      <c r="E2493" s="36" t="n">
        <v>9</v>
      </c>
      <c r="F2493" s="36" t="n">
        <v>5</v>
      </c>
      <c r="G2493" s="36" t="n">
        <v>16</v>
      </c>
      <c r="H2493" s="36" t="n">
        <v>51</v>
      </c>
    </row>
    <row r="2494" customFormat="false" ht="15" hidden="false" customHeight="true" outlineLevel="0" collapsed="false">
      <c r="A2494" s="36" t="s">
        <v>363</v>
      </c>
      <c r="B2494" s="37" t="s">
        <v>364</v>
      </c>
      <c r="C2494" s="37" t="s">
        <v>365</v>
      </c>
      <c r="D2494" s="36" t="n">
        <v>2019</v>
      </c>
      <c r="E2494" s="36" t="n">
        <v>9</v>
      </c>
      <c r="F2494" s="36" t="n">
        <v>5</v>
      </c>
      <c r="G2494" s="36" t="n">
        <v>16</v>
      </c>
      <c r="H2494" s="36" t="n">
        <v>51</v>
      </c>
    </row>
    <row r="2495" customFormat="false" ht="15" hidden="false" customHeight="true" outlineLevel="0" collapsed="false">
      <c r="A2495" s="36" t="s">
        <v>363</v>
      </c>
      <c r="B2495" s="37" t="s">
        <v>364</v>
      </c>
      <c r="C2495" s="37" t="s">
        <v>365</v>
      </c>
      <c r="D2495" s="36" t="n">
        <v>2020</v>
      </c>
      <c r="E2495" s="36" t="n">
        <v>8</v>
      </c>
      <c r="F2495" s="36" t="n">
        <v>5</v>
      </c>
      <c r="G2495" s="36" t="n">
        <v>15</v>
      </c>
      <c r="H2495" s="36" t="n">
        <v>49</v>
      </c>
    </row>
    <row r="2496" customFormat="false" ht="15" hidden="false" customHeight="true" outlineLevel="0" collapsed="false">
      <c r="A2496" s="36" t="s">
        <v>363</v>
      </c>
      <c r="B2496" s="37" t="s">
        <v>364</v>
      </c>
      <c r="C2496" s="37" t="s">
        <v>365</v>
      </c>
      <c r="D2496" s="36" t="n">
        <v>2021</v>
      </c>
      <c r="E2496" s="36" t="n">
        <v>8</v>
      </c>
      <c r="F2496" s="36" t="n">
        <v>5</v>
      </c>
      <c r="G2496" s="36" t="n">
        <v>15</v>
      </c>
      <c r="H2496" s="36" t="n">
        <v>49</v>
      </c>
    </row>
    <row r="2497" customFormat="false" ht="15" hidden="false" customHeight="true" outlineLevel="0" collapsed="false">
      <c r="A2497" s="36" t="s">
        <v>363</v>
      </c>
      <c r="B2497" s="37" t="s">
        <v>364</v>
      </c>
      <c r="C2497" s="37" t="s">
        <v>365</v>
      </c>
      <c r="D2497" s="36" t="n">
        <v>2022</v>
      </c>
      <c r="E2497" s="36" t="n">
        <v>8</v>
      </c>
      <c r="F2497" s="36" t="n">
        <v>5</v>
      </c>
      <c r="G2497" s="36" t="n">
        <v>15</v>
      </c>
      <c r="H2497" s="36" t="n">
        <v>49</v>
      </c>
    </row>
    <row r="2498" customFormat="false" ht="15" hidden="false" customHeight="true" outlineLevel="0" collapsed="false">
      <c r="A2498" s="36" t="s">
        <v>363</v>
      </c>
      <c r="B2498" s="37" t="s">
        <v>364</v>
      </c>
      <c r="C2498" s="37" t="s">
        <v>365</v>
      </c>
      <c r="D2498" s="36" t="n">
        <v>2023</v>
      </c>
      <c r="E2498" s="36" t="n">
        <v>8</v>
      </c>
      <c r="F2498" s="36" t="n">
        <v>5</v>
      </c>
      <c r="G2498" s="36" t="n">
        <v>14</v>
      </c>
      <c r="H2498" s="36" t="n">
        <v>49</v>
      </c>
    </row>
    <row r="2499" customFormat="false" ht="15" hidden="false" customHeight="true" outlineLevel="0" collapsed="false">
      <c r="A2499" s="36" t="s">
        <v>363</v>
      </c>
      <c r="B2499" s="37" t="s">
        <v>364</v>
      </c>
      <c r="C2499" s="37" t="s">
        <v>365</v>
      </c>
      <c r="D2499" s="36" t="n">
        <v>2024</v>
      </c>
      <c r="E2499" s="36" t="n">
        <v>7</v>
      </c>
      <c r="F2499" s="36" t="n">
        <v>5</v>
      </c>
      <c r="G2499" s="36" t="n">
        <v>13</v>
      </c>
      <c r="H2499" s="36" t="n">
        <v>48</v>
      </c>
    </row>
    <row r="2500" customFormat="false" ht="15" hidden="false" customHeight="true" outlineLevel="0" collapsed="false">
      <c r="A2500" s="36" t="s">
        <v>363</v>
      </c>
      <c r="B2500" s="37" t="s">
        <v>364</v>
      </c>
      <c r="C2500" s="37" t="s">
        <v>365</v>
      </c>
      <c r="D2500" s="36" t="n">
        <v>2025</v>
      </c>
      <c r="E2500" s="36" t="n">
        <v>7</v>
      </c>
      <c r="F2500" s="36" t="n">
        <v>5</v>
      </c>
      <c r="G2500" s="36" t="n">
        <v>13</v>
      </c>
      <c r="H2500" s="36" t="n">
        <v>49</v>
      </c>
    </row>
    <row r="2501" customFormat="false" ht="15" hidden="false" customHeight="true" outlineLevel="0" collapsed="false">
      <c r="A2501" s="36" t="s">
        <v>366</v>
      </c>
      <c r="B2501" s="37" t="s">
        <v>364</v>
      </c>
      <c r="C2501" s="37" t="s">
        <v>367</v>
      </c>
      <c r="D2501" s="36" t="n">
        <v>2010</v>
      </c>
      <c r="E2501" s="36" t="n">
        <v>3</v>
      </c>
      <c r="F2501" s="36" t="n">
        <v>1</v>
      </c>
      <c r="G2501" s="36" t="n">
        <v>11</v>
      </c>
      <c r="H2501" s="36" t="n">
        <v>27</v>
      </c>
    </row>
    <row r="2502" customFormat="false" ht="15" hidden="false" customHeight="true" outlineLevel="0" collapsed="false">
      <c r="A2502" s="36" t="s">
        <v>366</v>
      </c>
      <c r="B2502" s="37" t="s">
        <v>364</v>
      </c>
      <c r="C2502" s="37" t="s">
        <v>367</v>
      </c>
      <c r="D2502" s="36" t="n">
        <v>2011</v>
      </c>
      <c r="E2502" s="36" t="n">
        <v>5</v>
      </c>
      <c r="F2502" s="36" t="n">
        <v>1</v>
      </c>
      <c r="G2502" s="36" t="n">
        <v>12</v>
      </c>
      <c r="H2502" s="36" t="n">
        <v>29</v>
      </c>
    </row>
    <row r="2503" customFormat="false" ht="15" hidden="false" customHeight="true" outlineLevel="0" collapsed="false">
      <c r="A2503" s="36" t="s">
        <v>366</v>
      </c>
      <c r="B2503" s="37" t="s">
        <v>364</v>
      </c>
      <c r="C2503" s="37" t="s">
        <v>367</v>
      </c>
      <c r="D2503" s="36" t="n">
        <v>2012</v>
      </c>
      <c r="E2503" s="36" t="n">
        <v>5</v>
      </c>
      <c r="F2503" s="36" t="n">
        <v>1</v>
      </c>
      <c r="G2503" s="36" t="n">
        <v>13</v>
      </c>
      <c r="H2503" s="36" t="n">
        <v>32</v>
      </c>
    </row>
    <row r="2504" customFormat="false" ht="15" hidden="false" customHeight="true" outlineLevel="0" collapsed="false">
      <c r="A2504" s="36" t="s">
        <v>366</v>
      </c>
      <c r="B2504" s="37" t="s">
        <v>364</v>
      </c>
      <c r="C2504" s="37" t="s">
        <v>367</v>
      </c>
      <c r="D2504" s="36" t="n">
        <v>2013</v>
      </c>
      <c r="E2504" s="36" t="n">
        <v>4</v>
      </c>
      <c r="F2504" s="36" t="n">
        <v>1</v>
      </c>
      <c r="G2504" s="36" t="n">
        <v>13</v>
      </c>
      <c r="H2504" s="36" t="n">
        <v>34</v>
      </c>
    </row>
    <row r="2505" customFormat="false" ht="15" hidden="false" customHeight="true" outlineLevel="0" collapsed="false">
      <c r="A2505" s="36" t="s">
        <v>366</v>
      </c>
      <c r="B2505" s="37" t="s">
        <v>364</v>
      </c>
      <c r="C2505" s="37" t="s">
        <v>367</v>
      </c>
      <c r="D2505" s="36" t="n">
        <v>2014</v>
      </c>
      <c r="E2505" s="36" t="n">
        <v>4</v>
      </c>
      <c r="F2505" s="36" t="n">
        <v>1</v>
      </c>
      <c r="G2505" s="36" t="n">
        <v>14</v>
      </c>
      <c r="H2505" s="36" t="n">
        <v>35</v>
      </c>
    </row>
    <row r="2506" customFormat="false" ht="15" hidden="false" customHeight="true" outlineLevel="0" collapsed="false">
      <c r="A2506" s="36" t="s">
        <v>366</v>
      </c>
      <c r="B2506" s="37" t="s">
        <v>364</v>
      </c>
      <c r="C2506" s="37" t="s">
        <v>367</v>
      </c>
      <c r="D2506" s="36" t="n">
        <v>2015</v>
      </c>
      <c r="E2506" s="36" t="n">
        <v>4</v>
      </c>
      <c r="F2506" s="36" t="n">
        <v>1</v>
      </c>
      <c r="G2506" s="36" t="n">
        <v>13</v>
      </c>
      <c r="H2506" s="36" t="n">
        <v>34</v>
      </c>
    </row>
    <row r="2507" customFormat="false" ht="15" hidden="false" customHeight="true" outlineLevel="0" collapsed="false">
      <c r="A2507" s="36" t="s">
        <v>366</v>
      </c>
      <c r="B2507" s="37" t="s">
        <v>364</v>
      </c>
      <c r="C2507" s="37" t="s">
        <v>367</v>
      </c>
      <c r="D2507" s="36" t="n">
        <v>2016</v>
      </c>
      <c r="E2507" s="36" t="n">
        <v>4</v>
      </c>
      <c r="F2507" s="36" t="n">
        <v>1</v>
      </c>
      <c r="G2507" s="36" t="n">
        <v>11</v>
      </c>
      <c r="H2507" s="36" t="n">
        <v>31</v>
      </c>
    </row>
    <row r="2508" customFormat="false" ht="15" hidden="false" customHeight="true" outlineLevel="0" collapsed="false">
      <c r="A2508" s="36" t="s">
        <v>366</v>
      </c>
      <c r="B2508" s="37" t="s">
        <v>364</v>
      </c>
      <c r="C2508" s="37" t="s">
        <v>367</v>
      </c>
      <c r="D2508" s="36" t="n">
        <v>2017</v>
      </c>
      <c r="E2508" s="36" t="n">
        <v>4</v>
      </c>
      <c r="F2508" s="36" t="n">
        <v>1</v>
      </c>
      <c r="G2508" s="36" t="n">
        <v>11</v>
      </c>
      <c r="H2508" s="36" t="n">
        <v>30</v>
      </c>
    </row>
    <row r="2509" customFormat="false" ht="15" hidden="false" customHeight="true" outlineLevel="0" collapsed="false">
      <c r="A2509" s="36" t="s">
        <v>366</v>
      </c>
      <c r="B2509" s="37" t="s">
        <v>364</v>
      </c>
      <c r="C2509" s="37" t="s">
        <v>367</v>
      </c>
      <c r="D2509" s="36" t="n">
        <v>2018</v>
      </c>
      <c r="E2509" s="36" t="n">
        <v>4</v>
      </c>
      <c r="F2509" s="36" t="n">
        <v>1</v>
      </c>
      <c r="G2509" s="36" t="n">
        <v>10</v>
      </c>
      <c r="H2509" s="36" t="n">
        <v>29</v>
      </c>
    </row>
    <row r="2510" customFormat="false" ht="15" hidden="false" customHeight="true" outlineLevel="0" collapsed="false">
      <c r="A2510" s="36" t="s">
        <v>366</v>
      </c>
      <c r="B2510" s="37" t="s">
        <v>364</v>
      </c>
      <c r="C2510" s="37" t="s">
        <v>367</v>
      </c>
      <c r="D2510" s="36" t="n">
        <v>2019</v>
      </c>
      <c r="E2510" s="36" t="n">
        <v>4</v>
      </c>
      <c r="F2510" s="36" t="n">
        <v>1</v>
      </c>
      <c r="G2510" s="36" t="n">
        <v>9</v>
      </c>
      <c r="H2510" s="36" t="n">
        <v>28</v>
      </c>
    </row>
    <row r="2511" customFormat="false" ht="15" hidden="false" customHeight="true" outlineLevel="0" collapsed="false">
      <c r="A2511" s="36" t="s">
        <v>366</v>
      </c>
      <c r="B2511" s="37" t="s">
        <v>364</v>
      </c>
      <c r="C2511" s="37" t="s">
        <v>367</v>
      </c>
      <c r="D2511" s="36" t="n">
        <v>2020</v>
      </c>
      <c r="E2511" s="36" t="n">
        <v>4</v>
      </c>
      <c r="F2511" s="36" t="n">
        <v>1</v>
      </c>
      <c r="G2511" s="36" t="n">
        <v>10</v>
      </c>
      <c r="H2511" s="36" t="n">
        <v>29</v>
      </c>
    </row>
    <row r="2512" customFormat="false" ht="15" hidden="false" customHeight="true" outlineLevel="0" collapsed="false">
      <c r="A2512" s="36" t="s">
        <v>366</v>
      </c>
      <c r="B2512" s="37" t="s">
        <v>364</v>
      </c>
      <c r="C2512" s="37" t="s">
        <v>367</v>
      </c>
      <c r="D2512" s="36" t="n">
        <v>2021</v>
      </c>
      <c r="E2512" s="36" t="n">
        <v>4</v>
      </c>
      <c r="F2512" s="36" t="n">
        <v>1</v>
      </c>
      <c r="G2512" s="36" t="n">
        <v>11</v>
      </c>
      <c r="H2512" s="36" t="n">
        <v>29</v>
      </c>
    </row>
    <row r="2513" customFormat="false" ht="15" hidden="false" customHeight="true" outlineLevel="0" collapsed="false">
      <c r="A2513" s="36" t="s">
        <v>366</v>
      </c>
      <c r="B2513" s="37" t="s">
        <v>364</v>
      </c>
      <c r="C2513" s="37" t="s">
        <v>367</v>
      </c>
      <c r="D2513" s="36" t="n">
        <v>2022</v>
      </c>
      <c r="E2513" s="36" t="n">
        <v>4</v>
      </c>
      <c r="F2513" s="36" t="n">
        <v>1</v>
      </c>
      <c r="G2513" s="36" t="n">
        <v>11</v>
      </c>
      <c r="H2513" s="36" t="n">
        <v>26</v>
      </c>
    </row>
    <row r="2514" customFormat="false" ht="15" hidden="false" customHeight="true" outlineLevel="0" collapsed="false">
      <c r="A2514" s="36" t="s">
        <v>366</v>
      </c>
      <c r="B2514" s="37" t="s">
        <v>364</v>
      </c>
      <c r="C2514" s="37" t="s">
        <v>367</v>
      </c>
      <c r="D2514" s="36" t="n">
        <v>2023</v>
      </c>
      <c r="E2514" s="36" t="n">
        <v>4</v>
      </c>
      <c r="F2514" s="36" t="n">
        <v>1</v>
      </c>
      <c r="G2514" s="36" t="n">
        <v>11</v>
      </c>
      <c r="H2514" s="36" t="n">
        <v>26</v>
      </c>
    </row>
    <row r="2515" customFormat="false" ht="15" hidden="false" customHeight="true" outlineLevel="0" collapsed="false">
      <c r="A2515" s="36" t="s">
        <v>366</v>
      </c>
      <c r="B2515" s="37" t="s">
        <v>364</v>
      </c>
      <c r="C2515" s="37" t="s">
        <v>367</v>
      </c>
      <c r="D2515" s="36" t="n">
        <v>2024</v>
      </c>
      <c r="E2515" s="36" t="n">
        <v>4</v>
      </c>
      <c r="F2515" s="36" t="n">
        <v>1</v>
      </c>
      <c r="G2515" s="36" t="n">
        <v>11</v>
      </c>
      <c r="H2515" s="36" t="n">
        <v>24</v>
      </c>
    </row>
    <row r="2516" customFormat="false" ht="15" hidden="false" customHeight="true" outlineLevel="0" collapsed="false">
      <c r="A2516" s="36" t="s">
        <v>366</v>
      </c>
      <c r="B2516" s="37" t="s">
        <v>364</v>
      </c>
      <c r="C2516" s="37" t="s">
        <v>367</v>
      </c>
      <c r="D2516" s="36" t="n">
        <v>2025</v>
      </c>
      <c r="E2516" s="36" t="n">
        <v>4</v>
      </c>
      <c r="F2516" s="36" t="n">
        <v>1</v>
      </c>
      <c r="G2516" s="36" t="n">
        <v>11</v>
      </c>
      <c r="H2516" s="36" t="n">
        <v>24</v>
      </c>
    </row>
    <row r="2517" customFormat="false" ht="15" hidden="false" customHeight="true" outlineLevel="0" collapsed="false">
      <c r="A2517" s="36" t="s">
        <v>368</v>
      </c>
      <c r="B2517" s="37" t="s">
        <v>364</v>
      </c>
      <c r="C2517" s="37" t="s">
        <v>369</v>
      </c>
      <c r="D2517" s="36" t="n">
        <v>2010</v>
      </c>
      <c r="E2517" s="36" t="n">
        <v>2</v>
      </c>
      <c r="F2517" s="36" t="n">
        <v>2</v>
      </c>
      <c r="G2517" s="36" t="n">
        <v>2</v>
      </c>
      <c r="H2517" s="36" t="n">
        <v>9</v>
      </c>
    </row>
    <row r="2518" customFormat="false" ht="15" hidden="false" customHeight="true" outlineLevel="0" collapsed="false">
      <c r="A2518" s="36" t="s">
        <v>368</v>
      </c>
      <c r="B2518" s="37" t="s">
        <v>364</v>
      </c>
      <c r="C2518" s="37" t="s">
        <v>369</v>
      </c>
      <c r="D2518" s="36" t="n">
        <v>2011</v>
      </c>
      <c r="E2518" s="36" t="n">
        <v>2</v>
      </c>
      <c r="F2518" s="36" t="n">
        <v>2</v>
      </c>
      <c r="G2518" s="36" t="n">
        <v>2</v>
      </c>
      <c r="H2518" s="36" t="n">
        <v>9</v>
      </c>
    </row>
    <row r="2519" customFormat="false" ht="15" hidden="false" customHeight="true" outlineLevel="0" collapsed="false">
      <c r="A2519" s="36" t="s">
        <v>368</v>
      </c>
      <c r="B2519" s="37" t="s">
        <v>364</v>
      </c>
      <c r="C2519" s="37" t="s">
        <v>369</v>
      </c>
      <c r="D2519" s="36" t="n">
        <v>2012</v>
      </c>
      <c r="E2519" s="36" t="n">
        <v>2</v>
      </c>
      <c r="F2519" s="36" t="n">
        <v>2</v>
      </c>
      <c r="G2519" s="36" t="n">
        <v>2</v>
      </c>
      <c r="H2519" s="36" t="n">
        <v>9</v>
      </c>
    </row>
    <row r="2520" customFormat="false" ht="15" hidden="false" customHeight="true" outlineLevel="0" collapsed="false">
      <c r="A2520" s="36" t="s">
        <v>368</v>
      </c>
      <c r="B2520" s="37" t="s">
        <v>364</v>
      </c>
      <c r="C2520" s="37" t="s">
        <v>369</v>
      </c>
      <c r="D2520" s="36" t="n">
        <v>2013</v>
      </c>
      <c r="E2520" s="36" t="n">
        <v>2</v>
      </c>
      <c r="F2520" s="36" t="n">
        <v>2</v>
      </c>
      <c r="G2520" s="36" t="n">
        <v>2</v>
      </c>
      <c r="H2520" s="36" t="n">
        <v>9</v>
      </c>
    </row>
    <row r="2521" customFormat="false" ht="15" hidden="false" customHeight="true" outlineLevel="0" collapsed="false">
      <c r="A2521" s="36" t="s">
        <v>368</v>
      </c>
      <c r="B2521" s="37" t="s">
        <v>364</v>
      </c>
      <c r="C2521" s="37" t="s">
        <v>369</v>
      </c>
      <c r="D2521" s="36" t="n">
        <v>2014</v>
      </c>
      <c r="E2521" s="36" t="n">
        <v>2</v>
      </c>
      <c r="F2521" s="36" t="n">
        <v>2</v>
      </c>
      <c r="G2521" s="36" t="n">
        <v>2</v>
      </c>
      <c r="H2521" s="36" t="n">
        <v>9</v>
      </c>
    </row>
    <row r="2522" customFormat="false" ht="15" hidden="false" customHeight="true" outlineLevel="0" collapsed="false">
      <c r="A2522" s="36" t="s">
        <v>368</v>
      </c>
      <c r="B2522" s="37" t="s">
        <v>364</v>
      </c>
      <c r="C2522" s="37" t="s">
        <v>369</v>
      </c>
      <c r="D2522" s="36" t="n">
        <v>2015</v>
      </c>
      <c r="E2522" s="36" t="n">
        <v>2</v>
      </c>
      <c r="F2522" s="36" t="n">
        <v>2</v>
      </c>
      <c r="G2522" s="36" t="n">
        <v>3</v>
      </c>
      <c r="H2522" s="36" t="n">
        <v>10</v>
      </c>
    </row>
    <row r="2523" customFormat="false" ht="15" hidden="false" customHeight="true" outlineLevel="0" collapsed="false">
      <c r="A2523" s="36" t="s">
        <v>368</v>
      </c>
      <c r="B2523" s="37" t="s">
        <v>364</v>
      </c>
      <c r="C2523" s="37" t="s">
        <v>369</v>
      </c>
      <c r="D2523" s="36" t="n">
        <v>2016</v>
      </c>
      <c r="E2523" s="36" t="n">
        <v>2</v>
      </c>
      <c r="F2523" s="36" t="n">
        <v>2</v>
      </c>
      <c r="G2523" s="36" t="n">
        <v>3</v>
      </c>
      <c r="H2523" s="36" t="n">
        <v>8</v>
      </c>
    </row>
    <row r="2524" customFormat="false" ht="15" hidden="false" customHeight="true" outlineLevel="0" collapsed="false">
      <c r="A2524" s="36" t="s">
        <v>368</v>
      </c>
      <c r="B2524" s="37" t="s">
        <v>364</v>
      </c>
      <c r="C2524" s="37" t="s">
        <v>369</v>
      </c>
      <c r="D2524" s="36" t="n">
        <v>2017</v>
      </c>
      <c r="E2524" s="36" t="n">
        <v>2</v>
      </c>
      <c r="F2524" s="36" t="n">
        <v>2</v>
      </c>
      <c r="G2524" s="36" t="n">
        <v>3</v>
      </c>
      <c r="H2524" s="36" t="n">
        <v>8</v>
      </c>
    </row>
    <row r="2525" customFormat="false" ht="15" hidden="false" customHeight="true" outlineLevel="0" collapsed="false">
      <c r="A2525" s="36" t="s">
        <v>368</v>
      </c>
      <c r="B2525" s="37" t="s">
        <v>364</v>
      </c>
      <c r="C2525" s="37" t="s">
        <v>369</v>
      </c>
      <c r="D2525" s="36" t="n">
        <v>2018</v>
      </c>
      <c r="E2525" s="36" t="n">
        <v>2</v>
      </c>
      <c r="F2525" s="36" t="n">
        <v>2</v>
      </c>
      <c r="G2525" s="36" t="n">
        <v>3</v>
      </c>
      <c r="H2525" s="36" t="n">
        <v>8</v>
      </c>
    </row>
    <row r="2526" customFormat="false" ht="15" hidden="false" customHeight="true" outlineLevel="0" collapsed="false">
      <c r="A2526" s="36" t="s">
        <v>368</v>
      </c>
      <c r="B2526" s="37" t="s">
        <v>364</v>
      </c>
      <c r="C2526" s="37" t="s">
        <v>369</v>
      </c>
      <c r="D2526" s="36" t="n">
        <v>2019</v>
      </c>
      <c r="E2526" s="36" t="n">
        <v>2</v>
      </c>
      <c r="F2526" s="36" t="n">
        <v>2</v>
      </c>
      <c r="G2526" s="36" t="n">
        <v>2</v>
      </c>
      <c r="H2526" s="36" t="n">
        <v>7</v>
      </c>
    </row>
    <row r="2527" customFormat="false" ht="15" hidden="false" customHeight="true" outlineLevel="0" collapsed="false">
      <c r="A2527" s="36" t="s">
        <v>368</v>
      </c>
      <c r="B2527" s="37" t="s">
        <v>364</v>
      </c>
      <c r="C2527" s="37" t="s">
        <v>369</v>
      </c>
      <c r="D2527" s="36" t="n">
        <v>2020</v>
      </c>
      <c r="E2527" s="36" t="n">
        <v>2</v>
      </c>
      <c r="F2527" s="36" t="n">
        <v>2</v>
      </c>
      <c r="G2527" s="36" t="n">
        <v>2</v>
      </c>
      <c r="H2527" s="36" t="n">
        <v>7</v>
      </c>
    </row>
    <row r="2528" customFormat="false" ht="15" hidden="false" customHeight="true" outlineLevel="0" collapsed="false">
      <c r="A2528" s="36" t="s">
        <v>368</v>
      </c>
      <c r="B2528" s="37" t="s">
        <v>364</v>
      </c>
      <c r="C2528" s="37" t="s">
        <v>369</v>
      </c>
      <c r="D2528" s="36" t="n">
        <v>2021</v>
      </c>
      <c r="E2528" s="36" t="n">
        <v>2</v>
      </c>
      <c r="F2528" s="36" t="n">
        <v>2</v>
      </c>
      <c r="G2528" s="36" t="n">
        <v>2</v>
      </c>
      <c r="H2528" s="36" t="n">
        <v>7</v>
      </c>
    </row>
    <row r="2529" customFormat="false" ht="15" hidden="false" customHeight="true" outlineLevel="0" collapsed="false">
      <c r="A2529" s="36" t="s">
        <v>368</v>
      </c>
      <c r="B2529" s="37" t="s">
        <v>364</v>
      </c>
      <c r="C2529" s="37" t="s">
        <v>369</v>
      </c>
      <c r="D2529" s="36" t="n">
        <v>2022</v>
      </c>
      <c r="E2529" s="36" t="n">
        <v>2</v>
      </c>
      <c r="F2529" s="36" t="n">
        <v>2</v>
      </c>
      <c r="G2529" s="36" t="n">
        <v>2</v>
      </c>
      <c r="H2529" s="36" t="n">
        <v>7</v>
      </c>
    </row>
    <row r="2530" customFormat="false" ht="15" hidden="false" customHeight="true" outlineLevel="0" collapsed="false">
      <c r="A2530" s="36" t="s">
        <v>368</v>
      </c>
      <c r="B2530" s="37" t="s">
        <v>364</v>
      </c>
      <c r="C2530" s="37" t="s">
        <v>369</v>
      </c>
      <c r="D2530" s="36" t="n">
        <v>2023</v>
      </c>
      <c r="E2530" s="36" t="n">
        <v>2</v>
      </c>
      <c r="F2530" s="36" t="n">
        <v>2</v>
      </c>
      <c r="G2530" s="36" t="n">
        <v>2</v>
      </c>
      <c r="H2530" s="36" t="n">
        <v>7</v>
      </c>
    </row>
    <row r="2531" customFormat="false" ht="15" hidden="false" customHeight="true" outlineLevel="0" collapsed="false">
      <c r="A2531" s="36" t="s">
        <v>368</v>
      </c>
      <c r="B2531" s="37" t="s">
        <v>364</v>
      </c>
      <c r="C2531" s="37" t="s">
        <v>369</v>
      </c>
      <c r="D2531" s="36" t="n">
        <v>2024</v>
      </c>
      <c r="E2531" s="36" t="n">
        <v>2</v>
      </c>
      <c r="F2531" s="36" t="n">
        <v>2</v>
      </c>
      <c r="G2531" s="36" t="n">
        <v>2</v>
      </c>
      <c r="H2531" s="36" t="n">
        <v>7</v>
      </c>
    </row>
    <row r="2532" customFormat="false" ht="15" hidden="false" customHeight="true" outlineLevel="0" collapsed="false">
      <c r="A2532" s="36" t="s">
        <v>368</v>
      </c>
      <c r="B2532" s="37" t="s">
        <v>364</v>
      </c>
      <c r="C2532" s="37" t="s">
        <v>369</v>
      </c>
      <c r="D2532" s="36" t="n">
        <v>2025</v>
      </c>
      <c r="E2532" s="36" t="n">
        <v>2</v>
      </c>
      <c r="F2532" s="36" t="n">
        <v>2</v>
      </c>
      <c r="G2532" s="36" t="n">
        <v>2</v>
      </c>
      <c r="H2532" s="36" t="n">
        <v>7</v>
      </c>
    </row>
    <row r="2533" customFormat="false" ht="15" hidden="false" customHeight="true" outlineLevel="0" collapsed="false">
      <c r="A2533" s="36" t="s">
        <v>370</v>
      </c>
      <c r="B2533" s="37" t="s">
        <v>364</v>
      </c>
      <c r="C2533" s="37" t="s">
        <v>371</v>
      </c>
      <c r="D2533" s="36" t="n">
        <v>2010</v>
      </c>
      <c r="E2533" s="36" t="n">
        <v>4</v>
      </c>
      <c r="F2533" s="36" t="n">
        <v>4</v>
      </c>
      <c r="G2533" s="36" t="n">
        <v>8</v>
      </c>
      <c r="H2533" s="36" t="n">
        <v>16</v>
      </c>
    </row>
    <row r="2534" customFormat="false" ht="15" hidden="false" customHeight="true" outlineLevel="0" collapsed="false">
      <c r="A2534" s="36" t="s">
        <v>370</v>
      </c>
      <c r="B2534" s="37" t="s">
        <v>364</v>
      </c>
      <c r="C2534" s="37" t="s">
        <v>371</v>
      </c>
      <c r="D2534" s="36" t="n">
        <v>2011</v>
      </c>
      <c r="E2534" s="36" t="n">
        <v>5</v>
      </c>
      <c r="F2534" s="36" t="n">
        <v>4</v>
      </c>
      <c r="G2534" s="36" t="n">
        <v>8</v>
      </c>
      <c r="H2534" s="36" t="n">
        <v>18</v>
      </c>
    </row>
    <row r="2535" customFormat="false" ht="15" hidden="false" customHeight="true" outlineLevel="0" collapsed="false">
      <c r="A2535" s="36" t="s">
        <v>370</v>
      </c>
      <c r="B2535" s="37" t="s">
        <v>364</v>
      </c>
      <c r="C2535" s="37" t="s">
        <v>371</v>
      </c>
      <c r="D2535" s="36" t="n">
        <v>2012</v>
      </c>
      <c r="E2535" s="36" t="n">
        <v>5</v>
      </c>
      <c r="F2535" s="36" t="n">
        <v>3</v>
      </c>
      <c r="G2535" s="36" t="n">
        <v>6</v>
      </c>
      <c r="H2535" s="36" t="n">
        <v>16</v>
      </c>
    </row>
    <row r="2536" customFormat="false" ht="15" hidden="false" customHeight="true" outlineLevel="0" collapsed="false">
      <c r="A2536" s="36" t="s">
        <v>370</v>
      </c>
      <c r="B2536" s="37" t="s">
        <v>364</v>
      </c>
      <c r="C2536" s="37" t="s">
        <v>371</v>
      </c>
      <c r="D2536" s="36" t="n">
        <v>2013</v>
      </c>
      <c r="E2536" s="36" t="n">
        <v>5</v>
      </c>
      <c r="F2536" s="36" t="n">
        <v>3</v>
      </c>
      <c r="G2536" s="36" t="n">
        <v>7</v>
      </c>
      <c r="H2536" s="36" t="n">
        <v>18</v>
      </c>
    </row>
    <row r="2537" customFormat="false" ht="15" hidden="false" customHeight="true" outlineLevel="0" collapsed="false">
      <c r="A2537" s="36" t="s">
        <v>370</v>
      </c>
      <c r="B2537" s="37" t="s">
        <v>364</v>
      </c>
      <c r="C2537" s="37" t="s">
        <v>371</v>
      </c>
      <c r="D2537" s="36" t="n">
        <v>2014</v>
      </c>
      <c r="E2537" s="36" t="n">
        <v>5</v>
      </c>
      <c r="F2537" s="36" t="n">
        <v>3</v>
      </c>
      <c r="G2537" s="36" t="n">
        <v>8</v>
      </c>
      <c r="H2537" s="36" t="n">
        <v>19</v>
      </c>
    </row>
    <row r="2538" customFormat="false" ht="15" hidden="false" customHeight="true" outlineLevel="0" collapsed="false">
      <c r="A2538" s="36" t="s">
        <v>370</v>
      </c>
      <c r="B2538" s="37" t="s">
        <v>364</v>
      </c>
      <c r="C2538" s="37" t="s">
        <v>371</v>
      </c>
      <c r="D2538" s="36" t="n">
        <v>2015</v>
      </c>
      <c r="E2538" s="36" t="n">
        <v>5</v>
      </c>
      <c r="F2538" s="36" t="n">
        <v>3</v>
      </c>
      <c r="G2538" s="36" t="n">
        <v>8</v>
      </c>
      <c r="H2538" s="36" t="n">
        <v>20</v>
      </c>
    </row>
    <row r="2539" customFormat="false" ht="15" hidden="false" customHeight="true" outlineLevel="0" collapsed="false">
      <c r="A2539" s="36" t="s">
        <v>370</v>
      </c>
      <c r="B2539" s="37" t="s">
        <v>364</v>
      </c>
      <c r="C2539" s="37" t="s">
        <v>371</v>
      </c>
      <c r="D2539" s="36" t="n">
        <v>2016</v>
      </c>
      <c r="E2539" s="36" t="n">
        <v>5</v>
      </c>
      <c r="F2539" s="36" t="n">
        <v>3</v>
      </c>
      <c r="G2539" s="36" t="n">
        <v>8</v>
      </c>
      <c r="H2539" s="36" t="n">
        <v>19</v>
      </c>
    </row>
    <row r="2540" customFormat="false" ht="15" hidden="false" customHeight="true" outlineLevel="0" collapsed="false">
      <c r="A2540" s="36" t="s">
        <v>370</v>
      </c>
      <c r="B2540" s="37" t="s">
        <v>364</v>
      </c>
      <c r="C2540" s="37" t="s">
        <v>371</v>
      </c>
      <c r="D2540" s="36" t="n">
        <v>2017</v>
      </c>
      <c r="E2540" s="36" t="n">
        <v>4</v>
      </c>
      <c r="F2540" s="36" t="n">
        <v>3</v>
      </c>
      <c r="G2540" s="36" t="n">
        <v>6</v>
      </c>
      <c r="H2540" s="36" t="n">
        <v>19</v>
      </c>
    </row>
    <row r="2541" customFormat="false" ht="15" hidden="false" customHeight="true" outlineLevel="0" collapsed="false">
      <c r="A2541" s="36" t="s">
        <v>370</v>
      </c>
      <c r="B2541" s="37" t="s">
        <v>364</v>
      </c>
      <c r="C2541" s="37" t="s">
        <v>371</v>
      </c>
      <c r="D2541" s="36" t="n">
        <v>2018</v>
      </c>
      <c r="E2541" s="36" t="n">
        <v>4</v>
      </c>
      <c r="F2541" s="36" t="n">
        <v>3</v>
      </c>
      <c r="G2541" s="36" t="n">
        <v>6</v>
      </c>
      <c r="H2541" s="36" t="n">
        <v>19</v>
      </c>
    </row>
    <row r="2542" customFormat="false" ht="15" hidden="false" customHeight="true" outlineLevel="0" collapsed="false">
      <c r="A2542" s="36" t="s">
        <v>370</v>
      </c>
      <c r="B2542" s="37" t="s">
        <v>364</v>
      </c>
      <c r="C2542" s="37" t="s">
        <v>371</v>
      </c>
      <c r="D2542" s="36" t="n">
        <v>2019</v>
      </c>
      <c r="E2542" s="36" t="n">
        <v>4</v>
      </c>
      <c r="F2542" s="36" t="n">
        <v>3</v>
      </c>
      <c r="G2542" s="36" t="n">
        <v>5</v>
      </c>
      <c r="H2542" s="36" t="n">
        <v>18</v>
      </c>
    </row>
    <row r="2543" customFormat="false" ht="15" hidden="false" customHeight="true" outlineLevel="0" collapsed="false">
      <c r="A2543" s="36" t="s">
        <v>370</v>
      </c>
      <c r="B2543" s="37" t="s">
        <v>364</v>
      </c>
      <c r="C2543" s="37" t="s">
        <v>371</v>
      </c>
      <c r="D2543" s="36" t="n">
        <v>2020</v>
      </c>
      <c r="E2543" s="36" t="n">
        <v>4</v>
      </c>
      <c r="F2543" s="36" t="n">
        <v>3</v>
      </c>
      <c r="G2543" s="36" t="n">
        <v>6</v>
      </c>
      <c r="H2543" s="36" t="n">
        <v>19</v>
      </c>
    </row>
    <row r="2544" customFormat="false" ht="15" hidden="false" customHeight="true" outlineLevel="0" collapsed="false">
      <c r="A2544" s="36" t="s">
        <v>370</v>
      </c>
      <c r="B2544" s="37" t="s">
        <v>364</v>
      </c>
      <c r="C2544" s="37" t="s">
        <v>371</v>
      </c>
      <c r="D2544" s="36" t="n">
        <v>2021</v>
      </c>
      <c r="E2544" s="36" t="n">
        <v>4</v>
      </c>
      <c r="F2544" s="36" t="n">
        <v>3</v>
      </c>
      <c r="G2544" s="36" t="n">
        <v>6</v>
      </c>
      <c r="H2544" s="36" t="n">
        <v>19</v>
      </c>
    </row>
    <row r="2545" customFormat="false" ht="15" hidden="false" customHeight="true" outlineLevel="0" collapsed="false">
      <c r="A2545" s="36" t="s">
        <v>370</v>
      </c>
      <c r="B2545" s="37" t="s">
        <v>364</v>
      </c>
      <c r="C2545" s="37" t="s">
        <v>371</v>
      </c>
      <c r="D2545" s="36" t="n">
        <v>2022</v>
      </c>
      <c r="E2545" s="36" t="n">
        <v>4</v>
      </c>
      <c r="F2545" s="36" t="n">
        <v>3</v>
      </c>
      <c r="G2545" s="36" t="n">
        <v>6</v>
      </c>
      <c r="H2545" s="36" t="n">
        <v>18</v>
      </c>
    </row>
    <row r="2546" customFormat="false" ht="15" hidden="false" customHeight="true" outlineLevel="0" collapsed="false">
      <c r="A2546" s="36" t="s">
        <v>370</v>
      </c>
      <c r="B2546" s="37" t="s">
        <v>364</v>
      </c>
      <c r="C2546" s="37" t="s">
        <v>371</v>
      </c>
      <c r="D2546" s="36" t="n">
        <v>2023</v>
      </c>
      <c r="E2546" s="36" t="n">
        <v>4</v>
      </c>
      <c r="F2546" s="36" t="n">
        <v>3</v>
      </c>
      <c r="G2546" s="36" t="n">
        <v>6</v>
      </c>
      <c r="H2546" s="36" t="n">
        <v>19</v>
      </c>
    </row>
    <row r="2547" customFormat="false" ht="15" hidden="false" customHeight="true" outlineLevel="0" collapsed="false">
      <c r="A2547" s="36" t="s">
        <v>370</v>
      </c>
      <c r="B2547" s="37" t="s">
        <v>364</v>
      </c>
      <c r="C2547" s="37" t="s">
        <v>371</v>
      </c>
      <c r="D2547" s="36" t="n">
        <v>2024</v>
      </c>
      <c r="E2547" s="36" t="n">
        <v>4</v>
      </c>
      <c r="F2547" s="36" t="n">
        <v>3</v>
      </c>
      <c r="G2547" s="36" t="n">
        <v>6</v>
      </c>
      <c r="H2547" s="36" t="n">
        <v>19</v>
      </c>
    </row>
    <row r="2548" customFormat="false" ht="15" hidden="false" customHeight="true" outlineLevel="0" collapsed="false">
      <c r="A2548" s="36" t="s">
        <v>370</v>
      </c>
      <c r="B2548" s="37" t="s">
        <v>364</v>
      </c>
      <c r="C2548" s="37" t="s">
        <v>371</v>
      </c>
      <c r="D2548" s="36" t="n">
        <v>2025</v>
      </c>
      <c r="E2548" s="36" t="n">
        <v>4</v>
      </c>
      <c r="F2548" s="36" t="n">
        <v>3</v>
      </c>
      <c r="G2548" s="36" t="n">
        <v>6</v>
      </c>
      <c r="H2548" s="36" t="n">
        <v>18</v>
      </c>
    </row>
    <row r="2549" customFormat="false" ht="15" hidden="false" customHeight="true" outlineLevel="0" collapsed="false">
      <c r="A2549" s="36" t="s">
        <v>372</v>
      </c>
      <c r="B2549" s="37" t="s">
        <v>364</v>
      </c>
      <c r="C2549" s="37" t="s">
        <v>373</v>
      </c>
      <c r="D2549" s="36" t="n">
        <v>2010</v>
      </c>
      <c r="E2549" s="36" t="n">
        <v>2</v>
      </c>
      <c r="F2549" s="36" t="n">
        <v>3</v>
      </c>
      <c r="G2549" s="36" t="n">
        <v>9</v>
      </c>
      <c r="H2549" s="36" t="n">
        <v>18</v>
      </c>
    </row>
    <row r="2550" customFormat="false" ht="15" hidden="false" customHeight="true" outlineLevel="0" collapsed="false">
      <c r="A2550" s="36" t="s">
        <v>372</v>
      </c>
      <c r="B2550" s="37" t="s">
        <v>364</v>
      </c>
      <c r="C2550" s="37" t="s">
        <v>373</v>
      </c>
      <c r="D2550" s="36" t="n">
        <v>2011</v>
      </c>
      <c r="E2550" s="36" t="n">
        <v>2</v>
      </c>
      <c r="F2550" s="36" t="n">
        <v>3</v>
      </c>
      <c r="G2550" s="36" t="n">
        <v>7</v>
      </c>
      <c r="H2550" s="36" t="n">
        <v>17</v>
      </c>
    </row>
    <row r="2551" customFormat="false" ht="15" hidden="false" customHeight="true" outlineLevel="0" collapsed="false">
      <c r="A2551" s="36" t="s">
        <v>372</v>
      </c>
      <c r="B2551" s="37" t="s">
        <v>364</v>
      </c>
      <c r="C2551" s="37" t="s">
        <v>373</v>
      </c>
      <c r="D2551" s="36" t="n">
        <v>2012</v>
      </c>
      <c r="E2551" s="36" t="n">
        <v>2</v>
      </c>
      <c r="F2551" s="36" t="n">
        <v>3</v>
      </c>
      <c r="G2551" s="36" t="n">
        <v>7</v>
      </c>
      <c r="H2551" s="36" t="n">
        <v>17</v>
      </c>
    </row>
    <row r="2552" customFormat="false" ht="15" hidden="false" customHeight="true" outlineLevel="0" collapsed="false">
      <c r="A2552" s="36" t="s">
        <v>372</v>
      </c>
      <c r="B2552" s="37" t="s">
        <v>364</v>
      </c>
      <c r="C2552" s="37" t="s">
        <v>373</v>
      </c>
      <c r="D2552" s="36" t="n">
        <v>2013</v>
      </c>
      <c r="E2552" s="36" t="n">
        <v>2</v>
      </c>
      <c r="F2552" s="36" t="n">
        <v>3</v>
      </c>
      <c r="G2552" s="36" t="n">
        <v>8</v>
      </c>
      <c r="H2552" s="36" t="n">
        <v>20</v>
      </c>
    </row>
    <row r="2553" customFormat="false" ht="15" hidden="false" customHeight="true" outlineLevel="0" collapsed="false">
      <c r="A2553" s="36" t="s">
        <v>372</v>
      </c>
      <c r="B2553" s="37" t="s">
        <v>364</v>
      </c>
      <c r="C2553" s="37" t="s">
        <v>373</v>
      </c>
      <c r="D2553" s="36" t="n">
        <v>2014</v>
      </c>
      <c r="E2553" s="36" t="n">
        <v>5</v>
      </c>
      <c r="F2553" s="36" t="n">
        <v>3</v>
      </c>
      <c r="G2553" s="36" t="n">
        <v>10</v>
      </c>
      <c r="H2553" s="36" t="n">
        <v>23</v>
      </c>
    </row>
    <row r="2554" customFormat="false" ht="15" hidden="false" customHeight="true" outlineLevel="0" collapsed="false">
      <c r="A2554" s="36" t="s">
        <v>372</v>
      </c>
      <c r="B2554" s="37" t="s">
        <v>364</v>
      </c>
      <c r="C2554" s="37" t="s">
        <v>373</v>
      </c>
      <c r="D2554" s="36" t="n">
        <v>2015</v>
      </c>
      <c r="E2554" s="36" t="n">
        <v>5</v>
      </c>
      <c r="F2554" s="36" t="n">
        <v>3</v>
      </c>
      <c r="G2554" s="36" t="n">
        <v>10</v>
      </c>
      <c r="H2554" s="36" t="n">
        <v>24</v>
      </c>
    </row>
    <row r="2555" customFormat="false" ht="15" hidden="false" customHeight="true" outlineLevel="0" collapsed="false">
      <c r="A2555" s="36" t="s">
        <v>372</v>
      </c>
      <c r="B2555" s="37" t="s">
        <v>364</v>
      </c>
      <c r="C2555" s="37" t="s">
        <v>373</v>
      </c>
      <c r="D2555" s="36" t="n">
        <v>2016</v>
      </c>
      <c r="E2555" s="36" t="n">
        <v>5</v>
      </c>
      <c r="F2555" s="36" t="n">
        <v>3</v>
      </c>
      <c r="G2555" s="36" t="n">
        <v>10</v>
      </c>
      <c r="H2555" s="36" t="n">
        <v>24</v>
      </c>
    </row>
    <row r="2556" customFormat="false" ht="15" hidden="false" customHeight="true" outlineLevel="0" collapsed="false">
      <c r="A2556" s="36" t="s">
        <v>372</v>
      </c>
      <c r="B2556" s="37" t="s">
        <v>364</v>
      </c>
      <c r="C2556" s="37" t="s">
        <v>373</v>
      </c>
      <c r="D2556" s="36" t="n">
        <v>2017</v>
      </c>
      <c r="E2556" s="36" t="n">
        <v>4</v>
      </c>
      <c r="F2556" s="36" t="n">
        <v>3</v>
      </c>
      <c r="G2556" s="36" t="n">
        <v>10</v>
      </c>
      <c r="H2556" s="36" t="n">
        <v>28</v>
      </c>
    </row>
    <row r="2557" customFormat="false" ht="15" hidden="false" customHeight="true" outlineLevel="0" collapsed="false">
      <c r="A2557" s="36" t="s">
        <v>372</v>
      </c>
      <c r="B2557" s="37" t="s">
        <v>364</v>
      </c>
      <c r="C2557" s="37" t="s">
        <v>373</v>
      </c>
      <c r="D2557" s="36" t="n">
        <v>2018</v>
      </c>
      <c r="E2557" s="36" t="n">
        <v>4</v>
      </c>
      <c r="F2557" s="36" t="n">
        <v>3</v>
      </c>
      <c r="G2557" s="36" t="n">
        <v>10</v>
      </c>
      <c r="H2557" s="36" t="n">
        <v>26</v>
      </c>
    </row>
    <row r="2558" customFormat="false" ht="15" hidden="false" customHeight="true" outlineLevel="0" collapsed="false">
      <c r="A2558" s="36" t="s">
        <v>372</v>
      </c>
      <c r="B2558" s="37" t="s">
        <v>364</v>
      </c>
      <c r="C2558" s="37" t="s">
        <v>373</v>
      </c>
      <c r="D2558" s="36" t="n">
        <v>2019</v>
      </c>
      <c r="E2558" s="36" t="n">
        <v>4</v>
      </c>
      <c r="F2558" s="36" t="n">
        <v>3</v>
      </c>
      <c r="G2558" s="36" t="n">
        <v>10</v>
      </c>
      <c r="H2558" s="36" t="n">
        <v>25</v>
      </c>
    </row>
    <row r="2559" customFormat="false" ht="15" hidden="false" customHeight="true" outlineLevel="0" collapsed="false">
      <c r="A2559" s="36" t="s">
        <v>372</v>
      </c>
      <c r="B2559" s="37" t="s">
        <v>364</v>
      </c>
      <c r="C2559" s="37" t="s">
        <v>373</v>
      </c>
      <c r="D2559" s="36" t="n">
        <v>2020</v>
      </c>
      <c r="E2559" s="36" t="n">
        <v>4</v>
      </c>
      <c r="F2559" s="36" t="n">
        <v>3</v>
      </c>
      <c r="G2559" s="36" t="n">
        <v>9</v>
      </c>
      <c r="H2559" s="36" t="n">
        <v>26</v>
      </c>
    </row>
    <row r="2560" customFormat="false" ht="15" hidden="false" customHeight="true" outlineLevel="0" collapsed="false">
      <c r="A2560" s="36" t="s">
        <v>372</v>
      </c>
      <c r="B2560" s="37" t="s">
        <v>364</v>
      </c>
      <c r="C2560" s="37" t="s">
        <v>373</v>
      </c>
      <c r="D2560" s="36" t="n">
        <v>2021</v>
      </c>
      <c r="E2560" s="36" t="n">
        <v>3</v>
      </c>
      <c r="F2560" s="36" t="n">
        <v>3</v>
      </c>
      <c r="G2560" s="36" t="n">
        <v>8</v>
      </c>
      <c r="H2560" s="36" t="n">
        <v>26</v>
      </c>
    </row>
    <row r="2561" customFormat="false" ht="15" hidden="false" customHeight="true" outlineLevel="0" collapsed="false">
      <c r="A2561" s="36" t="s">
        <v>372</v>
      </c>
      <c r="B2561" s="37" t="s">
        <v>364</v>
      </c>
      <c r="C2561" s="37" t="s">
        <v>373</v>
      </c>
      <c r="D2561" s="36" t="n">
        <v>2022</v>
      </c>
      <c r="E2561" s="36" t="n">
        <v>2</v>
      </c>
      <c r="F2561" s="36" t="n">
        <v>3</v>
      </c>
      <c r="G2561" s="36" t="n">
        <v>7</v>
      </c>
      <c r="H2561" s="36" t="n">
        <v>26</v>
      </c>
    </row>
    <row r="2562" customFormat="false" ht="15" hidden="false" customHeight="true" outlineLevel="0" collapsed="false">
      <c r="A2562" s="36" t="s">
        <v>372</v>
      </c>
      <c r="B2562" s="37" t="s">
        <v>364</v>
      </c>
      <c r="C2562" s="37" t="s">
        <v>373</v>
      </c>
      <c r="D2562" s="36" t="n">
        <v>2023</v>
      </c>
      <c r="E2562" s="36" t="n">
        <v>2</v>
      </c>
      <c r="F2562" s="36" t="n">
        <v>3</v>
      </c>
      <c r="G2562" s="36" t="n">
        <v>8</v>
      </c>
      <c r="H2562" s="36" t="n">
        <v>26</v>
      </c>
    </row>
    <row r="2563" customFormat="false" ht="15" hidden="false" customHeight="true" outlineLevel="0" collapsed="false">
      <c r="A2563" s="36" t="s">
        <v>372</v>
      </c>
      <c r="B2563" s="37" t="s">
        <v>364</v>
      </c>
      <c r="C2563" s="37" t="s">
        <v>373</v>
      </c>
      <c r="D2563" s="36" t="n">
        <v>2024</v>
      </c>
      <c r="E2563" s="36" t="n">
        <v>2</v>
      </c>
      <c r="F2563" s="36" t="n">
        <v>3</v>
      </c>
      <c r="G2563" s="36" t="n">
        <v>8</v>
      </c>
      <c r="H2563" s="36" t="n">
        <v>26</v>
      </c>
    </row>
    <row r="2564" customFormat="false" ht="15" hidden="false" customHeight="true" outlineLevel="0" collapsed="false">
      <c r="A2564" s="36" t="s">
        <v>372</v>
      </c>
      <c r="B2564" s="37" t="s">
        <v>364</v>
      </c>
      <c r="C2564" s="37" t="s">
        <v>373</v>
      </c>
      <c r="D2564" s="36" t="n">
        <v>2025</v>
      </c>
      <c r="E2564" s="36" t="n">
        <v>2</v>
      </c>
      <c r="F2564" s="36" t="n">
        <v>3</v>
      </c>
      <c r="G2564" s="36" t="n">
        <v>8</v>
      </c>
      <c r="H2564" s="36" t="n">
        <v>29</v>
      </c>
    </row>
    <row r="2565" customFormat="false" ht="15" hidden="false" customHeight="true" outlineLevel="0" collapsed="false">
      <c r="A2565" s="36" t="s">
        <v>374</v>
      </c>
      <c r="B2565" s="37" t="s">
        <v>364</v>
      </c>
      <c r="C2565" s="37" t="s">
        <v>375</v>
      </c>
      <c r="D2565" s="36" t="n">
        <v>2010</v>
      </c>
      <c r="E2565" s="36" t="n">
        <v>1</v>
      </c>
      <c r="F2565" s="36" t="n">
        <v>0</v>
      </c>
      <c r="G2565" s="36" t="n">
        <v>3</v>
      </c>
      <c r="H2565" s="36" t="n">
        <v>8</v>
      </c>
    </row>
    <row r="2566" customFormat="false" ht="15" hidden="false" customHeight="true" outlineLevel="0" collapsed="false">
      <c r="A2566" s="36" t="s">
        <v>374</v>
      </c>
      <c r="B2566" s="37" t="s">
        <v>364</v>
      </c>
      <c r="C2566" s="37" t="s">
        <v>375</v>
      </c>
      <c r="D2566" s="36" t="n">
        <v>2011</v>
      </c>
      <c r="E2566" s="36" t="n">
        <v>1</v>
      </c>
      <c r="F2566" s="36" t="n">
        <v>0</v>
      </c>
      <c r="G2566" s="36" t="n">
        <v>3</v>
      </c>
      <c r="H2566" s="36" t="n">
        <v>8</v>
      </c>
    </row>
    <row r="2567" customFormat="false" ht="15" hidden="false" customHeight="true" outlineLevel="0" collapsed="false">
      <c r="A2567" s="36" t="s">
        <v>374</v>
      </c>
      <c r="B2567" s="37" t="s">
        <v>364</v>
      </c>
      <c r="C2567" s="37" t="s">
        <v>375</v>
      </c>
      <c r="D2567" s="36" t="n">
        <v>2012</v>
      </c>
      <c r="E2567" s="36" t="n">
        <v>1</v>
      </c>
      <c r="F2567" s="36" t="n">
        <v>0</v>
      </c>
      <c r="G2567" s="36" t="n">
        <v>3</v>
      </c>
      <c r="H2567" s="36" t="n">
        <v>10</v>
      </c>
    </row>
    <row r="2568" customFormat="false" ht="15" hidden="false" customHeight="true" outlineLevel="0" collapsed="false">
      <c r="A2568" s="36" t="s">
        <v>374</v>
      </c>
      <c r="B2568" s="37" t="s">
        <v>364</v>
      </c>
      <c r="C2568" s="37" t="s">
        <v>375</v>
      </c>
      <c r="D2568" s="36" t="n">
        <v>2013</v>
      </c>
      <c r="E2568" s="36" t="n">
        <v>1</v>
      </c>
      <c r="F2568" s="36" t="n">
        <v>0</v>
      </c>
      <c r="G2568" s="36" t="n">
        <v>4</v>
      </c>
      <c r="H2568" s="36" t="n">
        <v>12</v>
      </c>
    </row>
    <row r="2569" customFormat="false" ht="15" hidden="false" customHeight="true" outlineLevel="0" collapsed="false">
      <c r="A2569" s="36" t="s">
        <v>374</v>
      </c>
      <c r="B2569" s="37" t="s">
        <v>364</v>
      </c>
      <c r="C2569" s="37" t="s">
        <v>375</v>
      </c>
      <c r="D2569" s="36" t="n">
        <v>2014</v>
      </c>
      <c r="E2569" s="36" t="n">
        <v>1</v>
      </c>
      <c r="F2569" s="36" t="n">
        <v>0</v>
      </c>
      <c r="G2569" s="36" t="n">
        <v>4</v>
      </c>
      <c r="H2569" s="36" t="n">
        <v>12</v>
      </c>
    </row>
    <row r="2570" customFormat="false" ht="15" hidden="false" customHeight="true" outlineLevel="0" collapsed="false">
      <c r="A2570" s="36" t="s">
        <v>374</v>
      </c>
      <c r="B2570" s="37" t="s">
        <v>364</v>
      </c>
      <c r="C2570" s="37" t="s">
        <v>375</v>
      </c>
      <c r="D2570" s="36" t="n">
        <v>2015</v>
      </c>
      <c r="E2570" s="36" t="n">
        <v>1</v>
      </c>
      <c r="F2570" s="36" t="n">
        <v>0</v>
      </c>
      <c r="G2570" s="36" t="n">
        <v>4</v>
      </c>
      <c r="H2570" s="36" t="n">
        <v>12</v>
      </c>
    </row>
    <row r="2571" customFormat="false" ht="15" hidden="false" customHeight="true" outlineLevel="0" collapsed="false">
      <c r="A2571" s="36" t="s">
        <v>374</v>
      </c>
      <c r="B2571" s="37" t="s">
        <v>364</v>
      </c>
      <c r="C2571" s="37" t="s">
        <v>375</v>
      </c>
      <c r="D2571" s="36" t="n">
        <v>2016</v>
      </c>
      <c r="E2571" s="36" t="n">
        <v>1</v>
      </c>
      <c r="F2571" s="36" t="n">
        <v>0</v>
      </c>
      <c r="G2571" s="36" t="n">
        <v>4</v>
      </c>
      <c r="H2571" s="36" t="n">
        <v>12</v>
      </c>
    </row>
    <row r="2572" customFormat="false" ht="15" hidden="false" customHeight="true" outlineLevel="0" collapsed="false">
      <c r="A2572" s="36" t="s">
        <v>374</v>
      </c>
      <c r="B2572" s="37" t="s">
        <v>364</v>
      </c>
      <c r="C2572" s="37" t="s">
        <v>375</v>
      </c>
      <c r="D2572" s="36" t="n">
        <v>2017</v>
      </c>
      <c r="E2572" s="36" t="n">
        <v>1</v>
      </c>
      <c r="F2572" s="36" t="n">
        <v>0</v>
      </c>
      <c r="G2572" s="36" t="n">
        <v>4</v>
      </c>
      <c r="H2572" s="36" t="n">
        <v>12</v>
      </c>
    </row>
    <row r="2573" customFormat="false" ht="15" hidden="false" customHeight="true" outlineLevel="0" collapsed="false">
      <c r="A2573" s="36" t="s">
        <v>374</v>
      </c>
      <c r="B2573" s="37" t="s">
        <v>364</v>
      </c>
      <c r="C2573" s="37" t="s">
        <v>375</v>
      </c>
      <c r="D2573" s="36" t="n">
        <v>2018</v>
      </c>
      <c r="E2573" s="36" t="n">
        <v>1</v>
      </c>
      <c r="F2573" s="36" t="n">
        <v>1</v>
      </c>
      <c r="G2573" s="36" t="n">
        <v>5</v>
      </c>
      <c r="H2573" s="36" t="n">
        <v>13</v>
      </c>
    </row>
    <row r="2574" customFormat="false" ht="15" hidden="false" customHeight="true" outlineLevel="0" collapsed="false">
      <c r="A2574" s="36" t="s">
        <v>374</v>
      </c>
      <c r="B2574" s="37" t="s">
        <v>364</v>
      </c>
      <c r="C2574" s="37" t="s">
        <v>375</v>
      </c>
      <c r="D2574" s="36" t="n">
        <v>2019</v>
      </c>
      <c r="E2574" s="36" t="n">
        <v>1</v>
      </c>
      <c r="F2574" s="36" t="n">
        <v>1</v>
      </c>
      <c r="G2574" s="36" t="n">
        <v>5</v>
      </c>
      <c r="H2574" s="36" t="n">
        <v>13</v>
      </c>
    </row>
    <row r="2575" customFormat="false" ht="15" hidden="false" customHeight="true" outlineLevel="0" collapsed="false">
      <c r="A2575" s="36" t="s">
        <v>374</v>
      </c>
      <c r="B2575" s="37" t="s">
        <v>364</v>
      </c>
      <c r="C2575" s="37" t="s">
        <v>375</v>
      </c>
      <c r="D2575" s="36" t="n">
        <v>2020</v>
      </c>
      <c r="E2575" s="36" t="n">
        <v>1</v>
      </c>
      <c r="F2575" s="36" t="n">
        <v>1</v>
      </c>
      <c r="G2575" s="36" t="n">
        <v>5</v>
      </c>
      <c r="H2575" s="36" t="n">
        <v>13</v>
      </c>
    </row>
    <row r="2576" customFormat="false" ht="15" hidden="false" customHeight="true" outlineLevel="0" collapsed="false">
      <c r="A2576" s="36" t="s">
        <v>374</v>
      </c>
      <c r="B2576" s="37" t="s">
        <v>364</v>
      </c>
      <c r="C2576" s="37" t="s">
        <v>375</v>
      </c>
      <c r="D2576" s="36" t="n">
        <v>2021</v>
      </c>
      <c r="E2576" s="36" t="n">
        <v>1</v>
      </c>
      <c r="F2576" s="36" t="n">
        <v>1</v>
      </c>
      <c r="G2576" s="36" t="n">
        <v>5</v>
      </c>
      <c r="H2576" s="36" t="n">
        <v>13</v>
      </c>
    </row>
    <row r="2577" customFormat="false" ht="15" hidden="false" customHeight="true" outlineLevel="0" collapsed="false">
      <c r="A2577" s="36" t="s">
        <v>374</v>
      </c>
      <c r="B2577" s="37" t="s">
        <v>364</v>
      </c>
      <c r="C2577" s="37" t="s">
        <v>375</v>
      </c>
      <c r="D2577" s="36" t="n">
        <v>2022</v>
      </c>
      <c r="E2577" s="36" t="n">
        <v>1</v>
      </c>
      <c r="F2577" s="36" t="n">
        <v>1</v>
      </c>
      <c r="G2577" s="36" t="n">
        <v>5</v>
      </c>
      <c r="H2577" s="36" t="n">
        <v>13</v>
      </c>
    </row>
    <row r="2578" customFormat="false" ht="15" hidden="false" customHeight="true" outlineLevel="0" collapsed="false">
      <c r="A2578" s="36" t="s">
        <v>374</v>
      </c>
      <c r="B2578" s="37" t="s">
        <v>364</v>
      </c>
      <c r="C2578" s="37" t="s">
        <v>375</v>
      </c>
      <c r="D2578" s="36" t="n">
        <v>2023</v>
      </c>
      <c r="E2578" s="36" t="n">
        <v>1</v>
      </c>
      <c r="F2578" s="36" t="n">
        <v>1</v>
      </c>
      <c r="G2578" s="36" t="n">
        <v>6</v>
      </c>
      <c r="H2578" s="36" t="n">
        <v>14</v>
      </c>
    </row>
    <row r="2579" customFormat="false" ht="15" hidden="false" customHeight="true" outlineLevel="0" collapsed="false">
      <c r="A2579" s="36" t="s">
        <v>374</v>
      </c>
      <c r="B2579" s="37" t="s">
        <v>364</v>
      </c>
      <c r="C2579" s="37" t="s">
        <v>375</v>
      </c>
      <c r="D2579" s="36" t="n">
        <v>2024</v>
      </c>
      <c r="E2579" s="36" t="n">
        <v>1</v>
      </c>
      <c r="F2579" s="36" t="n">
        <v>1</v>
      </c>
      <c r="G2579" s="36" t="n">
        <v>5</v>
      </c>
      <c r="H2579" s="36" t="n">
        <v>12</v>
      </c>
    </row>
    <row r="2580" customFormat="false" ht="15" hidden="false" customHeight="true" outlineLevel="0" collapsed="false">
      <c r="A2580" s="36" t="s">
        <v>374</v>
      </c>
      <c r="B2580" s="37" t="s">
        <v>364</v>
      </c>
      <c r="C2580" s="37" t="s">
        <v>375</v>
      </c>
      <c r="D2580" s="36" t="n">
        <v>2025</v>
      </c>
      <c r="E2580" s="36" t="n">
        <v>1</v>
      </c>
      <c r="F2580" s="36" t="n">
        <v>1</v>
      </c>
      <c r="G2580" s="36" t="n">
        <v>5</v>
      </c>
      <c r="H2580" s="36" t="n">
        <v>12</v>
      </c>
    </row>
    <row r="2581" customFormat="false" ht="15" hidden="false" customHeight="true" outlineLevel="0" collapsed="false">
      <c r="A2581" s="36" t="s">
        <v>376</v>
      </c>
      <c r="B2581" s="37" t="s">
        <v>364</v>
      </c>
      <c r="C2581" s="37" t="s">
        <v>377</v>
      </c>
      <c r="D2581" s="36" t="n">
        <v>2010</v>
      </c>
      <c r="E2581" s="36" t="n">
        <v>2</v>
      </c>
      <c r="F2581" s="36" t="n">
        <v>1</v>
      </c>
      <c r="G2581" s="36" t="n">
        <v>3</v>
      </c>
      <c r="H2581" s="36" t="n">
        <v>8</v>
      </c>
    </row>
    <row r="2582" customFormat="false" ht="15" hidden="false" customHeight="true" outlineLevel="0" collapsed="false">
      <c r="A2582" s="36" t="s">
        <v>376</v>
      </c>
      <c r="B2582" s="37" t="s">
        <v>364</v>
      </c>
      <c r="C2582" s="37" t="s">
        <v>377</v>
      </c>
      <c r="D2582" s="36" t="n">
        <v>2011</v>
      </c>
      <c r="E2582" s="36" t="n">
        <v>1</v>
      </c>
      <c r="F2582" s="36" t="n">
        <v>1</v>
      </c>
      <c r="G2582" s="36" t="n">
        <v>2</v>
      </c>
      <c r="H2582" s="36" t="n">
        <v>8</v>
      </c>
    </row>
    <row r="2583" customFormat="false" ht="15" hidden="false" customHeight="true" outlineLevel="0" collapsed="false">
      <c r="A2583" s="36" t="s">
        <v>376</v>
      </c>
      <c r="B2583" s="37" t="s">
        <v>364</v>
      </c>
      <c r="C2583" s="37" t="s">
        <v>377</v>
      </c>
      <c r="D2583" s="36" t="n">
        <v>2012</v>
      </c>
      <c r="E2583" s="36" t="n">
        <v>1</v>
      </c>
      <c r="F2583" s="36" t="n">
        <v>1</v>
      </c>
      <c r="G2583" s="36" t="n">
        <v>2</v>
      </c>
      <c r="H2583" s="36" t="n">
        <v>8</v>
      </c>
    </row>
    <row r="2584" customFormat="false" ht="15" hidden="false" customHeight="true" outlineLevel="0" collapsed="false">
      <c r="A2584" s="36" t="s">
        <v>376</v>
      </c>
      <c r="B2584" s="37" t="s">
        <v>364</v>
      </c>
      <c r="C2584" s="37" t="s">
        <v>377</v>
      </c>
      <c r="D2584" s="36" t="n">
        <v>2013</v>
      </c>
      <c r="E2584" s="36" t="n">
        <v>1</v>
      </c>
      <c r="F2584" s="36" t="n">
        <v>1</v>
      </c>
      <c r="G2584" s="36" t="n">
        <v>2</v>
      </c>
      <c r="H2584" s="36" t="n">
        <v>8</v>
      </c>
    </row>
    <row r="2585" customFormat="false" ht="15" hidden="false" customHeight="true" outlineLevel="0" collapsed="false">
      <c r="A2585" s="36" t="s">
        <v>376</v>
      </c>
      <c r="B2585" s="37" t="s">
        <v>364</v>
      </c>
      <c r="C2585" s="37" t="s">
        <v>377</v>
      </c>
      <c r="D2585" s="36" t="n">
        <v>2014</v>
      </c>
      <c r="E2585" s="36" t="n">
        <v>1</v>
      </c>
      <c r="F2585" s="36" t="n">
        <v>1</v>
      </c>
      <c r="G2585" s="36" t="n">
        <v>2</v>
      </c>
      <c r="H2585" s="36" t="n">
        <v>8</v>
      </c>
    </row>
    <row r="2586" customFormat="false" ht="15" hidden="false" customHeight="true" outlineLevel="0" collapsed="false">
      <c r="A2586" s="36" t="s">
        <v>376</v>
      </c>
      <c r="B2586" s="37" t="s">
        <v>364</v>
      </c>
      <c r="C2586" s="37" t="s">
        <v>377</v>
      </c>
      <c r="D2586" s="36" t="n">
        <v>2015</v>
      </c>
      <c r="E2586" s="36" t="n">
        <v>1</v>
      </c>
      <c r="F2586" s="36" t="n">
        <v>1</v>
      </c>
      <c r="G2586" s="36" t="n">
        <v>2</v>
      </c>
      <c r="H2586" s="36" t="n">
        <v>8</v>
      </c>
    </row>
    <row r="2587" customFormat="false" ht="15" hidden="false" customHeight="true" outlineLevel="0" collapsed="false">
      <c r="A2587" s="36" t="s">
        <v>376</v>
      </c>
      <c r="B2587" s="37" t="s">
        <v>364</v>
      </c>
      <c r="C2587" s="37" t="s">
        <v>377</v>
      </c>
      <c r="D2587" s="36" t="n">
        <v>2016</v>
      </c>
      <c r="E2587" s="36" t="n">
        <v>1</v>
      </c>
      <c r="F2587" s="36" t="n">
        <v>1</v>
      </c>
      <c r="G2587" s="36" t="n">
        <v>2</v>
      </c>
      <c r="H2587" s="36" t="n">
        <v>8</v>
      </c>
    </row>
    <row r="2588" customFormat="false" ht="15" hidden="false" customHeight="true" outlineLevel="0" collapsed="false">
      <c r="A2588" s="36" t="s">
        <v>376</v>
      </c>
      <c r="B2588" s="37" t="s">
        <v>364</v>
      </c>
      <c r="C2588" s="37" t="s">
        <v>377</v>
      </c>
      <c r="D2588" s="36" t="n">
        <v>2017</v>
      </c>
      <c r="E2588" s="36" t="n">
        <v>1</v>
      </c>
      <c r="F2588" s="36" t="n">
        <v>1</v>
      </c>
      <c r="G2588" s="36" t="n">
        <v>2</v>
      </c>
      <c r="H2588" s="36" t="n">
        <v>9</v>
      </c>
    </row>
    <row r="2589" customFormat="false" ht="15" hidden="false" customHeight="true" outlineLevel="0" collapsed="false">
      <c r="A2589" s="36" t="s">
        <v>376</v>
      </c>
      <c r="B2589" s="37" t="s">
        <v>364</v>
      </c>
      <c r="C2589" s="37" t="s">
        <v>377</v>
      </c>
      <c r="D2589" s="36" t="n">
        <v>2018</v>
      </c>
      <c r="E2589" s="36" t="n">
        <v>1</v>
      </c>
      <c r="F2589" s="36" t="n">
        <v>1</v>
      </c>
      <c r="G2589" s="36" t="n">
        <v>1</v>
      </c>
      <c r="H2589" s="36" t="n">
        <v>8</v>
      </c>
    </row>
    <row r="2590" customFormat="false" ht="15" hidden="false" customHeight="true" outlineLevel="0" collapsed="false">
      <c r="A2590" s="36" t="s">
        <v>376</v>
      </c>
      <c r="B2590" s="37" t="s">
        <v>364</v>
      </c>
      <c r="C2590" s="37" t="s">
        <v>377</v>
      </c>
      <c r="D2590" s="36" t="n">
        <v>2019</v>
      </c>
      <c r="E2590" s="36" t="n">
        <v>1</v>
      </c>
      <c r="F2590" s="36" t="n">
        <v>1</v>
      </c>
      <c r="G2590" s="36" t="n">
        <v>1</v>
      </c>
      <c r="H2590" s="36" t="n">
        <v>8</v>
      </c>
    </row>
    <row r="2591" customFormat="false" ht="15" hidden="false" customHeight="true" outlineLevel="0" collapsed="false">
      <c r="A2591" s="36" t="s">
        <v>376</v>
      </c>
      <c r="B2591" s="37" t="s">
        <v>364</v>
      </c>
      <c r="C2591" s="37" t="s">
        <v>377</v>
      </c>
      <c r="D2591" s="36" t="n">
        <v>2020</v>
      </c>
      <c r="E2591" s="36" t="n">
        <v>1</v>
      </c>
      <c r="F2591" s="36" t="n">
        <v>1</v>
      </c>
      <c r="G2591" s="36" t="n">
        <v>2</v>
      </c>
      <c r="H2591" s="36" t="n">
        <v>9</v>
      </c>
    </row>
    <row r="2592" customFormat="false" ht="15" hidden="false" customHeight="true" outlineLevel="0" collapsed="false">
      <c r="A2592" s="36" t="s">
        <v>376</v>
      </c>
      <c r="B2592" s="37" t="s">
        <v>364</v>
      </c>
      <c r="C2592" s="37" t="s">
        <v>377</v>
      </c>
      <c r="D2592" s="36" t="n">
        <v>2021</v>
      </c>
      <c r="E2592" s="36" t="n">
        <v>1</v>
      </c>
      <c r="F2592" s="36" t="n">
        <v>1</v>
      </c>
      <c r="G2592" s="36" t="n">
        <v>2</v>
      </c>
      <c r="H2592" s="36" t="n">
        <v>9</v>
      </c>
    </row>
    <row r="2593" customFormat="false" ht="15" hidden="false" customHeight="true" outlineLevel="0" collapsed="false">
      <c r="A2593" s="36" t="s">
        <v>376</v>
      </c>
      <c r="B2593" s="37" t="s">
        <v>364</v>
      </c>
      <c r="C2593" s="37" t="s">
        <v>377</v>
      </c>
      <c r="D2593" s="36" t="n">
        <v>2022</v>
      </c>
      <c r="E2593" s="36" t="n">
        <v>1</v>
      </c>
      <c r="F2593" s="36" t="n">
        <v>1</v>
      </c>
      <c r="G2593" s="36" t="n">
        <v>2</v>
      </c>
      <c r="H2593" s="36" t="n">
        <v>10</v>
      </c>
    </row>
    <row r="2594" customFormat="false" ht="15" hidden="false" customHeight="true" outlineLevel="0" collapsed="false">
      <c r="A2594" s="36" t="s">
        <v>376</v>
      </c>
      <c r="B2594" s="37" t="s">
        <v>364</v>
      </c>
      <c r="C2594" s="37" t="s">
        <v>377</v>
      </c>
      <c r="D2594" s="36" t="n">
        <v>2023</v>
      </c>
      <c r="E2594" s="36" t="n">
        <v>1</v>
      </c>
      <c r="F2594" s="36" t="n">
        <v>1</v>
      </c>
      <c r="G2594" s="36" t="n">
        <v>2</v>
      </c>
      <c r="H2594" s="36" t="n">
        <v>9</v>
      </c>
    </row>
    <row r="2595" customFormat="false" ht="15" hidden="false" customHeight="true" outlineLevel="0" collapsed="false">
      <c r="A2595" s="36" t="s">
        <v>376</v>
      </c>
      <c r="B2595" s="37" t="s">
        <v>364</v>
      </c>
      <c r="C2595" s="37" t="s">
        <v>377</v>
      </c>
      <c r="D2595" s="36" t="n">
        <v>2024</v>
      </c>
      <c r="E2595" s="36" t="n">
        <v>1</v>
      </c>
      <c r="F2595" s="36" t="n">
        <v>1</v>
      </c>
      <c r="G2595" s="36" t="n">
        <v>2</v>
      </c>
      <c r="H2595" s="36" t="n">
        <v>9</v>
      </c>
    </row>
    <row r="2596" customFormat="false" ht="15" hidden="false" customHeight="true" outlineLevel="0" collapsed="false">
      <c r="A2596" s="36" t="s">
        <v>376</v>
      </c>
      <c r="B2596" s="37" t="s">
        <v>364</v>
      </c>
      <c r="C2596" s="37" t="s">
        <v>377</v>
      </c>
      <c r="D2596" s="36" t="n">
        <v>2025</v>
      </c>
      <c r="E2596" s="36" t="n">
        <v>1</v>
      </c>
      <c r="F2596" s="36" t="n">
        <v>1</v>
      </c>
      <c r="G2596" s="36" t="n">
        <v>2</v>
      </c>
      <c r="H2596" s="36" t="n">
        <v>9</v>
      </c>
    </row>
    <row r="2597" customFormat="false" ht="15" hidden="false" customHeight="true" outlineLevel="0" collapsed="false">
      <c r="A2597" s="36" t="s">
        <v>378</v>
      </c>
      <c r="B2597" s="37" t="s">
        <v>364</v>
      </c>
      <c r="C2597" s="37" t="s">
        <v>379</v>
      </c>
      <c r="D2597" s="36" t="n">
        <v>2010</v>
      </c>
      <c r="E2597" s="36" t="n">
        <v>2</v>
      </c>
      <c r="F2597" s="36" t="n">
        <v>2</v>
      </c>
      <c r="G2597" s="36" t="n">
        <v>2</v>
      </c>
      <c r="H2597" s="36" t="n">
        <v>4</v>
      </c>
    </row>
    <row r="2598" customFormat="false" ht="15" hidden="false" customHeight="true" outlineLevel="0" collapsed="false">
      <c r="A2598" s="36" t="s">
        <v>378</v>
      </c>
      <c r="B2598" s="37" t="s">
        <v>364</v>
      </c>
      <c r="C2598" s="37" t="s">
        <v>379</v>
      </c>
      <c r="D2598" s="36" t="n">
        <v>2011</v>
      </c>
      <c r="E2598" s="36" t="n">
        <v>2</v>
      </c>
      <c r="F2598" s="36" t="n">
        <v>2</v>
      </c>
      <c r="G2598" s="36" t="n">
        <v>2</v>
      </c>
      <c r="H2598" s="36" t="n">
        <v>4</v>
      </c>
    </row>
    <row r="2599" customFormat="false" ht="15" hidden="false" customHeight="true" outlineLevel="0" collapsed="false">
      <c r="A2599" s="36" t="s">
        <v>378</v>
      </c>
      <c r="B2599" s="37" t="s">
        <v>364</v>
      </c>
      <c r="C2599" s="37" t="s">
        <v>379</v>
      </c>
      <c r="D2599" s="36" t="n">
        <v>2012</v>
      </c>
      <c r="E2599" s="36" t="n">
        <v>2</v>
      </c>
      <c r="F2599" s="36" t="n">
        <v>2</v>
      </c>
      <c r="G2599" s="36" t="n">
        <v>2</v>
      </c>
      <c r="H2599" s="36" t="n">
        <v>4</v>
      </c>
    </row>
    <row r="2600" customFormat="false" ht="15" hidden="false" customHeight="true" outlineLevel="0" collapsed="false">
      <c r="A2600" s="36" t="s">
        <v>378</v>
      </c>
      <c r="B2600" s="37" t="s">
        <v>364</v>
      </c>
      <c r="C2600" s="37" t="s">
        <v>379</v>
      </c>
      <c r="D2600" s="36" t="n">
        <v>2013</v>
      </c>
      <c r="E2600" s="36" t="n">
        <v>2</v>
      </c>
      <c r="F2600" s="36" t="n">
        <v>2</v>
      </c>
      <c r="G2600" s="36" t="n">
        <v>2</v>
      </c>
      <c r="H2600" s="36" t="n">
        <v>6</v>
      </c>
    </row>
    <row r="2601" customFormat="false" ht="15" hidden="false" customHeight="true" outlineLevel="0" collapsed="false">
      <c r="A2601" s="36" t="s">
        <v>378</v>
      </c>
      <c r="B2601" s="37" t="s">
        <v>364</v>
      </c>
      <c r="C2601" s="37" t="s">
        <v>379</v>
      </c>
      <c r="D2601" s="36" t="n">
        <v>2014</v>
      </c>
      <c r="E2601" s="36" t="n">
        <v>2</v>
      </c>
      <c r="F2601" s="36" t="n">
        <v>2</v>
      </c>
      <c r="G2601" s="36" t="n">
        <v>2</v>
      </c>
      <c r="H2601" s="36" t="n">
        <v>5</v>
      </c>
    </row>
    <row r="2602" customFormat="false" ht="15" hidden="false" customHeight="true" outlineLevel="0" collapsed="false">
      <c r="A2602" s="36" t="s">
        <v>378</v>
      </c>
      <c r="B2602" s="37" t="s">
        <v>364</v>
      </c>
      <c r="C2602" s="37" t="s">
        <v>379</v>
      </c>
      <c r="D2602" s="36" t="n">
        <v>2015</v>
      </c>
      <c r="E2602" s="36" t="n">
        <v>2</v>
      </c>
      <c r="F2602" s="36" t="n">
        <v>2</v>
      </c>
      <c r="G2602" s="36" t="n">
        <v>2</v>
      </c>
      <c r="H2602" s="36" t="n">
        <v>5</v>
      </c>
    </row>
    <row r="2603" customFormat="false" ht="15" hidden="false" customHeight="true" outlineLevel="0" collapsed="false">
      <c r="A2603" s="36" t="s">
        <v>378</v>
      </c>
      <c r="B2603" s="37" t="s">
        <v>364</v>
      </c>
      <c r="C2603" s="37" t="s">
        <v>379</v>
      </c>
      <c r="D2603" s="36" t="n">
        <v>2016</v>
      </c>
      <c r="E2603" s="36" t="n">
        <v>2</v>
      </c>
      <c r="F2603" s="36" t="n">
        <v>2</v>
      </c>
      <c r="G2603" s="36" t="n">
        <v>2</v>
      </c>
      <c r="H2603" s="36" t="n">
        <v>5</v>
      </c>
    </row>
    <row r="2604" customFormat="false" ht="15" hidden="false" customHeight="true" outlineLevel="0" collapsed="false">
      <c r="A2604" s="36" t="s">
        <v>378</v>
      </c>
      <c r="B2604" s="37" t="s">
        <v>364</v>
      </c>
      <c r="C2604" s="37" t="s">
        <v>379</v>
      </c>
      <c r="D2604" s="36" t="n">
        <v>2017</v>
      </c>
      <c r="E2604" s="36" t="n">
        <v>2</v>
      </c>
      <c r="F2604" s="36" t="n">
        <v>2</v>
      </c>
      <c r="G2604" s="36" t="n">
        <v>3</v>
      </c>
      <c r="H2604" s="36" t="n">
        <v>6</v>
      </c>
    </row>
    <row r="2605" customFormat="false" ht="15" hidden="false" customHeight="true" outlineLevel="0" collapsed="false">
      <c r="A2605" s="36" t="s">
        <v>378</v>
      </c>
      <c r="B2605" s="37" t="s">
        <v>364</v>
      </c>
      <c r="C2605" s="37" t="s">
        <v>379</v>
      </c>
      <c r="D2605" s="36" t="n">
        <v>2018</v>
      </c>
      <c r="E2605" s="36" t="n">
        <v>2</v>
      </c>
      <c r="F2605" s="36" t="n">
        <v>2</v>
      </c>
      <c r="G2605" s="36" t="n">
        <v>3</v>
      </c>
      <c r="H2605" s="36" t="n">
        <v>6</v>
      </c>
    </row>
    <row r="2606" customFormat="false" ht="15" hidden="false" customHeight="true" outlineLevel="0" collapsed="false">
      <c r="A2606" s="36" t="s">
        <v>378</v>
      </c>
      <c r="B2606" s="37" t="s">
        <v>364</v>
      </c>
      <c r="C2606" s="37" t="s">
        <v>379</v>
      </c>
      <c r="D2606" s="36" t="n">
        <v>2019</v>
      </c>
      <c r="E2606" s="36" t="n">
        <v>2</v>
      </c>
      <c r="F2606" s="36" t="n">
        <v>2</v>
      </c>
      <c r="G2606" s="36" t="n">
        <v>3</v>
      </c>
      <c r="H2606" s="36" t="n">
        <v>6</v>
      </c>
    </row>
    <row r="2607" customFormat="false" ht="15" hidden="false" customHeight="true" outlineLevel="0" collapsed="false">
      <c r="A2607" s="36" t="s">
        <v>378</v>
      </c>
      <c r="B2607" s="37" t="s">
        <v>364</v>
      </c>
      <c r="C2607" s="37" t="s">
        <v>379</v>
      </c>
      <c r="D2607" s="36" t="n">
        <v>2020</v>
      </c>
      <c r="E2607" s="36" t="n">
        <v>2</v>
      </c>
      <c r="F2607" s="36" t="n">
        <v>2</v>
      </c>
      <c r="G2607" s="36" t="n">
        <v>3</v>
      </c>
      <c r="H2607" s="36" t="n">
        <v>6</v>
      </c>
    </row>
    <row r="2608" customFormat="false" ht="15" hidden="false" customHeight="true" outlineLevel="0" collapsed="false">
      <c r="A2608" s="36" t="s">
        <v>378</v>
      </c>
      <c r="B2608" s="37" t="s">
        <v>364</v>
      </c>
      <c r="C2608" s="37" t="s">
        <v>379</v>
      </c>
      <c r="D2608" s="36" t="n">
        <v>2021</v>
      </c>
      <c r="E2608" s="36" t="n">
        <v>2</v>
      </c>
      <c r="F2608" s="36" t="n">
        <v>2</v>
      </c>
      <c r="G2608" s="36" t="n">
        <v>3</v>
      </c>
      <c r="H2608" s="36" t="n">
        <v>7</v>
      </c>
    </row>
    <row r="2609" customFormat="false" ht="15" hidden="false" customHeight="true" outlineLevel="0" collapsed="false">
      <c r="A2609" s="36" t="s">
        <v>378</v>
      </c>
      <c r="B2609" s="37" t="s">
        <v>364</v>
      </c>
      <c r="C2609" s="37" t="s">
        <v>379</v>
      </c>
      <c r="D2609" s="36" t="n">
        <v>2022</v>
      </c>
      <c r="E2609" s="36" t="n">
        <v>2</v>
      </c>
      <c r="F2609" s="36" t="n">
        <v>2</v>
      </c>
      <c r="G2609" s="36" t="n">
        <v>3</v>
      </c>
      <c r="H2609" s="36" t="n">
        <v>7</v>
      </c>
    </row>
    <row r="2610" customFormat="false" ht="15" hidden="false" customHeight="true" outlineLevel="0" collapsed="false">
      <c r="A2610" s="36" t="s">
        <v>378</v>
      </c>
      <c r="B2610" s="37" t="s">
        <v>364</v>
      </c>
      <c r="C2610" s="37" t="s">
        <v>379</v>
      </c>
      <c r="D2610" s="36" t="n">
        <v>2023</v>
      </c>
      <c r="E2610" s="36" t="n">
        <v>2</v>
      </c>
      <c r="F2610" s="36" t="n">
        <v>2</v>
      </c>
      <c r="G2610" s="36" t="n">
        <v>3</v>
      </c>
      <c r="H2610" s="36" t="n">
        <v>7</v>
      </c>
    </row>
    <row r="2611" customFormat="false" ht="15" hidden="false" customHeight="true" outlineLevel="0" collapsed="false">
      <c r="A2611" s="36" t="s">
        <v>378</v>
      </c>
      <c r="B2611" s="37" t="s">
        <v>364</v>
      </c>
      <c r="C2611" s="37" t="s">
        <v>379</v>
      </c>
      <c r="D2611" s="36" t="n">
        <v>2024</v>
      </c>
      <c r="E2611" s="36" t="n">
        <v>2</v>
      </c>
      <c r="F2611" s="36" t="n">
        <v>2</v>
      </c>
      <c r="G2611" s="36" t="n">
        <v>3</v>
      </c>
      <c r="H2611" s="36" t="n">
        <v>7</v>
      </c>
    </row>
    <row r="2612" customFormat="false" ht="15" hidden="false" customHeight="true" outlineLevel="0" collapsed="false">
      <c r="A2612" s="36" t="s">
        <v>378</v>
      </c>
      <c r="B2612" s="37" t="s">
        <v>364</v>
      </c>
      <c r="C2612" s="37" t="s">
        <v>379</v>
      </c>
      <c r="D2612" s="36" t="n">
        <v>2025</v>
      </c>
      <c r="E2612" s="36" t="n">
        <v>2</v>
      </c>
      <c r="F2612" s="36" t="n">
        <v>2</v>
      </c>
      <c r="G2612" s="36" t="n">
        <v>3</v>
      </c>
      <c r="H2612" s="36" t="n">
        <v>7</v>
      </c>
    </row>
    <row r="2613" customFormat="false" ht="15" hidden="false" customHeight="true" outlineLevel="0" collapsed="false">
      <c r="A2613" s="36" t="s">
        <v>380</v>
      </c>
      <c r="B2613" s="37" t="s">
        <v>364</v>
      </c>
      <c r="C2613" s="37" t="s">
        <v>381</v>
      </c>
      <c r="D2613" s="36" t="n">
        <v>2010</v>
      </c>
      <c r="E2613" s="36" t="n">
        <v>2</v>
      </c>
      <c r="F2613" s="36" t="n">
        <v>1</v>
      </c>
      <c r="G2613" s="36" t="n">
        <v>3</v>
      </c>
      <c r="H2613" s="36" t="n">
        <v>5</v>
      </c>
    </row>
    <row r="2614" customFormat="false" ht="15" hidden="false" customHeight="true" outlineLevel="0" collapsed="false">
      <c r="A2614" s="36" t="s">
        <v>380</v>
      </c>
      <c r="B2614" s="37" t="s">
        <v>364</v>
      </c>
      <c r="C2614" s="37" t="s">
        <v>381</v>
      </c>
      <c r="D2614" s="36" t="n">
        <v>2011</v>
      </c>
      <c r="E2614" s="36" t="n">
        <v>1</v>
      </c>
      <c r="F2614" s="36" t="n">
        <v>1</v>
      </c>
      <c r="G2614" s="36" t="n">
        <v>2</v>
      </c>
      <c r="H2614" s="36" t="n">
        <v>4</v>
      </c>
    </row>
    <row r="2615" customFormat="false" ht="15" hidden="false" customHeight="true" outlineLevel="0" collapsed="false">
      <c r="A2615" s="36" t="s">
        <v>380</v>
      </c>
      <c r="B2615" s="37" t="s">
        <v>364</v>
      </c>
      <c r="C2615" s="37" t="s">
        <v>381</v>
      </c>
      <c r="D2615" s="36" t="n">
        <v>2012</v>
      </c>
      <c r="E2615" s="36" t="n">
        <v>1</v>
      </c>
      <c r="F2615" s="36" t="n">
        <v>1</v>
      </c>
      <c r="G2615" s="36" t="n">
        <v>2</v>
      </c>
      <c r="H2615" s="36" t="n">
        <v>4</v>
      </c>
    </row>
    <row r="2616" customFormat="false" ht="15" hidden="false" customHeight="true" outlineLevel="0" collapsed="false">
      <c r="A2616" s="36" t="s">
        <v>380</v>
      </c>
      <c r="B2616" s="37" t="s">
        <v>364</v>
      </c>
      <c r="C2616" s="37" t="s">
        <v>381</v>
      </c>
      <c r="D2616" s="36" t="n">
        <v>2013</v>
      </c>
      <c r="E2616" s="36" t="n">
        <v>1</v>
      </c>
      <c r="F2616" s="36" t="n">
        <v>1</v>
      </c>
      <c r="G2616" s="36" t="n">
        <v>2</v>
      </c>
      <c r="H2616" s="36" t="n">
        <v>4</v>
      </c>
    </row>
    <row r="2617" customFormat="false" ht="15" hidden="false" customHeight="true" outlineLevel="0" collapsed="false">
      <c r="A2617" s="36" t="s">
        <v>380</v>
      </c>
      <c r="B2617" s="37" t="s">
        <v>364</v>
      </c>
      <c r="C2617" s="37" t="s">
        <v>381</v>
      </c>
      <c r="D2617" s="36" t="n">
        <v>2014</v>
      </c>
      <c r="E2617" s="36" t="n">
        <v>1</v>
      </c>
      <c r="F2617" s="36" t="n">
        <v>1</v>
      </c>
      <c r="G2617" s="36" t="n">
        <v>2</v>
      </c>
      <c r="H2617" s="36" t="n">
        <v>4</v>
      </c>
    </row>
    <row r="2618" customFormat="false" ht="15" hidden="false" customHeight="true" outlineLevel="0" collapsed="false">
      <c r="A2618" s="36" t="s">
        <v>380</v>
      </c>
      <c r="B2618" s="37" t="s">
        <v>364</v>
      </c>
      <c r="C2618" s="37" t="s">
        <v>381</v>
      </c>
      <c r="D2618" s="36" t="n">
        <v>2015</v>
      </c>
      <c r="E2618" s="36" t="n">
        <v>1</v>
      </c>
      <c r="F2618" s="36" t="n">
        <v>1</v>
      </c>
      <c r="G2618" s="36" t="n">
        <v>3</v>
      </c>
      <c r="H2618" s="36" t="n">
        <v>5</v>
      </c>
    </row>
    <row r="2619" customFormat="false" ht="15" hidden="false" customHeight="true" outlineLevel="0" collapsed="false">
      <c r="A2619" s="36" t="s">
        <v>380</v>
      </c>
      <c r="B2619" s="37" t="s">
        <v>364</v>
      </c>
      <c r="C2619" s="37" t="s">
        <v>381</v>
      </c>
      <c r="D2619" s="36" t="n">
        <v>2016</v>
      </c>
      <c r="E2619" s="36" t="n">
        <v>1</v>
      </c>
      <c r="F2619" s="36" t="n">
        <v>1</v>
      </c>
      <c r="G2619" s="36" t="n">
        <v>3</v>
      </c>
      <c r="H2619" s="36" t="n">
        <v>5</v>
      </c>
    </row>
    <row r="2620" customFormat="false" ht="15" hidden="false" customHeight="true" outlineLevel="0" collapsed="false">
      <c r="A2620" s="36" t="s">
        <v>380</v>
      </c>
      <c r="B2620" s="37" t="s">
        <v>364</v>
      </c>
      <c r="C2620" s="37" t="s">
        <v>381</v>
      </c>
      <c r="D2620" s="36" t="n">
        <v>2017</v>
      </c>
      <c r="E2620" s="36" t="n">
        <v>1</v>
      </c>
      <c r="F2620" s="36" t="n">
        <v>1</v>
      </c>
      <c r="G2620" s="36" t="n">
        <v>3</v>
      </c>
      <c r="H2620" s="36" t="n">
        <v>4</v>
      </c>
    </row>
    <row r="2621" customFormat="false" ht="15" hidden="false" customHeight="true" outlineLevel="0" collapsed="false">
      <c r="A2621" s="36" t="s">
        <v>380</v>
      </c>
      <c r="B2621" s="37" t="s">
        <v>364</v>
      </c>
      <c r="C2621" s="37" t="s">
        <v>381</v>
      </c>
      <c r="D2621" s="36" t="n">
        <v>2018</v>
      </c>
      <c r="E2621" s="36" t="n">
        <v>1</v>
      </c>
      <c r="F2621" s="36" t="n">
        <v>1</v>
      </c>
      <c r="G2621" s="36" t="n">
        <v>3</v>
      </c>
      <c r="H2621" s="36" t="n">
        <v>4</v>
      </c>
    </row>
    <row r="2622" customFormat="false" ht="15" hidden="false" customHeight="true" outlineLevel="0" collapsed="false">
      <c r="A2622" s="36" t="s">
        <v>380</v>
      </c>
      <c r="B2622" s="37" t="s">
        <v>364</v>
      </c>
      <c r="C2622" s="37" t="s">
        <v>381</v>
      </c>
      <c r="D2622" s="36" t="n">
        <v>2019</v>
      </c>
      <c r="E2622" s="36" t="n">
        <v>1</v>
      </c>
      <c r="F2622" s="36" t="n">
        <v>1</v>
      </c>
      <c r="G2622" s="36" t="n">
        <v>3</v>
      </c>
      <c r="H2622" s="36" t="n">
        <v>4</v>
      </c>
    </row>
    <row r="2623" customFormat="false" ht="15" hidden="false" customHeight="true" outlineLevel="0" collapsed="false">
      <c r="A2623" s="36" t="s">
        <v>380</v>
      </c>
      <c r="B2623" s="37" t="s">
        <v>364</v>
      </c>
      <c r="C2623" s="37" t="s">
        <v>381</v>
      </c>
      <c r="D2623" s="36" t="n">
        <v>2020</v>
      </c>
      <c r="E2623" s="36" t="n">
        <v>1</v>
      </c>
      <c r="F2623" s="36" t="n">
        <v>1</v>
      </c>
      <c r="G2623" s="36" t="n">
        <v>3</v>
      </c>
      <c r="H2623" s="36" t="n">
        <v>4</v>
      </c>
    </row>
    <row r="2624" customFormat="false" ht="15" hidden="false" customHeight="true" outlineLevel="0" collapsed="false">
      <c r="A2624" s="36" t="s">
        <v>380</v>
      </c>
      <c r="B2624" s="37" t="s">
        <v>364</v>
      </c>
      <c r="C2624" s="37" t="s">
        <v>381</v>
      </c>
      <c r="D2624" s="36" t="n">
        <v>2021</v>
      </c>
      <c r="E2624" s="36" t="n">
        <v>1</v>
      </c>
      <c r="F2624" s="36" t="n">
        <v>1</v>
      </c>
      <c r="G2624" s="36" t="n">
        <v>3</v>
      </c>
      <c r="H2624" s="36" t="n">
        <v>4</v>
      </c>
    </row>
    <row r="2625" customFormat="false" ht="15" hidden="false" customHeight="true" outlineLevel="0" collapsed="false">
      <c r="A2625" s="36" t="s">
        <v>380</v>
      </c>
      <c r="B2625" s="37" t="s">
        <v>364</v>
      </c>
      <c r="C2625" s="37" t="s">
        <v>381</v>
      </c>
      <c r="D2625" s="36" t="n">
        <v>2022</v>
      </c>
      <c r="E2625" s="36" t="n">
        <v>1</v>
      </c>
      <c r="F2625" s="36" t="n">
        <v>1</v>
      </c>
      <c r="G2625" s="36" t="n">
        <v>2</v>
      </c>
      <c r="H2625" s="36" t="n">
        <v>3</v>
      </c>
    </row>
    <row r="2626" customFormat="false" ht="15" hidden="false" customHeight="true" outlineLevel="0" collapsed="false">
      <c r="A2626" s="36" t="s">
        <v>380</v>
      </c>
      <c r="B2626" s="37" t="s">
        <v>364</v>
      </c>
      <c r="C2626" s="37" t="s">
        <v>381</v>
      </c>
      <c r="D2626" s="36" t="n">
        <v>2023</v>
      </c>
      <c r="E2626" s="36" t="n">
        <v>1</v>
      </c>
      <c r="F2626" s="36" t="n">
        <v>1</v>
      </c>
      <c r="G2626" s="36" t="n">
        <v>2</v>
      </c>
      <c r="H2626" s="36" t="n">
        <v>4</v>
      </c>
    </row>
    <row r="2627" customFormat="false" ht="15" hidden="false" customHeight="true" outlineLevel="0" collapsed="false">
      <c r="A2627" s="36" t="s">
        <v>380</v>
      </c>
      <c r="B2627" s="37" t="s">
        <v>364</v>
      </c>
      <c r="C2627" s="37" t="s">
        <v>381</v>
      </c>
      <c r="D2627" s="36" t="n">
        <v>2024</v>
      </c>
      <c r="E2627" s="36" t="n">
        <v>1</v>
      </c>
      <c r="F2627" s="36" t="n">
        <v>1</v>
      </c>
      <c r="G2627" s="36" t="n">
        <v>2</v>
      </c>
      <c r="H2627" s="36" t="n">
        <v>4</v>
      </c>
    </row>
    <row r="2628" customFormat="false" ht="15" hidden="false" customHeight="true" outlineLevel="0" collapsed="false">
      <c r="A2628" s="36" t="s">
        <v>380</v>
      </c>
      <c r="B2628" s="37" t="s">
        <v>364</v>
      </c>
      <c r="C2628" s="37" t="s">
        <v>381</v>
      </c>
      <c r="D2628" s="36" t="n">
        <v>2025</v>
      </c>
      <c r="E2628" s="36" t="n">
        <v>1</v>
      </c>
      <c r="F2628" s="36" t="n">
        <v>1</v>
      </c>
      <c r="G2628" s="36" t="n">
        <v>2</v>
      </c>
      <c r="H2628" s="36" t="n">
        <v>4</v>
      </c>
    </row>
    <row r="2629" customFormat="false" ht="15" hidden="false" customHeight="true" outlineLevel="0" collapsed="false">
      <c r="A2629" s="36" t="s">
        <v>382</v>
      </c>
      <c r="B2629" s="37" t="s">
        <v>364</v>
      </c>
      <c r="C2629" s="37" t="s">
        <v>383</v>
      </c>
      <c r="D2629" s="36" t="n">
        <v>2010</v>
      </c>
      <c r="E2629" s="36" t="n">
        <v>4</v>
      </c>
      <c r="F2629" s="36" t="n">
        <v>1</v>
      </c>
      <c r="G2629" s="36" t="n">
        <v>6</v>
      </c>
      <c r="H2629" s="36" t="n">
        <v>19</v>
      </c>
    </row>
    <row r="2630" customFormat="false" ht="15" hidden="false" customHeight="true" outlineLevel="0" collapsed="false">
      <c r="A2630" s="36" t="s">
        <v>382</v>
      </c>
      <c r="B2630" s="37" t="s">
        <v>364</v>
      </c>
      <c r="C2630" s="37" t="s">
        <v>383</v>
      </c>
      <c r="D2630" s="36" t="n">
        <v>2011</v>
      </c>
      <c r="E2630" s="36" t="n">
        <v>5</v>
      </c>
      <c r="F2630" s="36" t="n">
        <v>2</v>
      </c>
      <c r="G2630" s="36" t="n">
        <v>7</v>
      </c>
      <c r="H2630" s="36" t="n">
        <v>21</v>
      </c>
    </row>
    <row r="2631" customFormat="false" ht="15" hidden="false" customHeight="true" outlineLevel="0" collapsed="false">
      <c r="A2631" s="36" t="s">
        <v>382</v>
      </c>
      <c r="B2631" s="37" t="s">
        <v>364</v>
      </c>
      <c r="C2631" s="37" t="s">
        <v>383</v>
      </c>
      <c r="D2631" s="36" t="n">
        <v>2012</v>
      </c>
      <c r="E2631" s="36" t="n">
        <v>5</v>
      </c>
      <c r="F2631" s="36" t="n">
        <v>2</v>
      </c>
      <c r="G2631" s="36" t="n">
        <v>7</v>
      </c>
      <c r="H2631" s="36" t="n">
        <v>22</v>
      </c>
    </row>
    <row r="2632" customFormat="false" ht="15" hidden="false" customHeight="true" outlineLevel="0" collapsed="false">
      <c r="A2632" s="36" t="s">
        <v>382</v>
      </c>
      <c r="B2632" s="37" t="s">
        <v>364</v>
      </c>
      <c r="C2632" s="37" t="s">
        <v>383</v>
      </c>
      <c r="D2632" s="36" t="n">
        <v>2013</v>
      </c>
      <c r="E2632" s="36" t="n">
        <v>4</v>
      </c>
      <c r="F2632" s="36" t="n">
        <v>2</v>
      </c>
      <c r="G2632" s="36" t="n">
        <v>7</v>
      </c>
      <c r="H2632" s="36" t="n">
        <v>21</v>
      </c>
    </row>
    <row r="2633" customFormat="false" ht="15" hidden="false" customHeight="true" outlineLevel="0" collapsed="false">
      <c r="A2633" s="36" t="s">
        <v>382</v>
      </c>
      <c r="B2633" s="37" t="s">
        <v>364</v>
      </c>
      <c r="C2633" s="37" t="s">
        <v>383</v>
      </c>
      <c r="D2633" s="36" t="n">
        <v>2014</v>
      </c>
      <c r="E2633" s="36" t="n">
        <v>3</v>
      </c>
      <c r="F2633" s="36" t="n">
        <v>2</v>
      </c>
      <c r="G2633" s="36" t="n">
        <v>5</v>
      </c>
      <c r="H2633" s="36" t="n">
        <v>21</v>
      </c>
    </row>
    <row r="2634" customFormat="false" ht="15" hidden="false" customHeight="true" outlineLevel="0" collapsed="false">
      <c r="A2634" s="36" t="s">
        <v>382</v>
      </c>
      <c r="B2634" s="37" t="s">
        <v>364</v>
      </c>
      <c r="C2634" s="37" t="s">
        <v>383</v>
      </c>
      <c r="D2634" s="36" t="n">
        <v>2015</v>
      </c>
      <c r="E2634" s="36" t="n">
        <v>4</v>
      </c>
      <c r="F2634" s="36" t="n">
        <v>2</v>
      </c>
      <c r="G2634" s="36" t="n">
        <v>6</v>
      </c>
      <c r="H2634" s="36" t="n">
        <v>22</v>
      </c>
    </row>
    <row r="2635" customFormat="false" ht="15" hidden="false" customHeight="true" outlineLevel="0" collapsed="false">
      <c r="A2635" s="36" t="s">
        <v>382</v>
      </c>
      <c r="B2635" s="37" t="s">
        <v>364</v>
      </c>
      <c r="C2635" s="37" t="s">
        <v>383</v>
      </c>
      <c r="D2635" s="36" t="n">
        <v>2016</v>
      </c>
      <c r="E2635" s="36" t="n">
        <v>4</v>
      </c>
      <c r="F2635" s="36" t="n">
        <v>2</v>
      </c>
      <c r="G2635" s="36" t="n">
        <v>6</v>
      </c>
      <c r="H2635" s="36" t="n">
        <v>22</v>
      </c>
    </row>
    <row r="2636" customFormat="false" ht="15" hidden="false" customHeight="true" outlineLevel="0" collapsed="false">
      <c r="A2636" s="36" t="s">
        <v>382</v>
      </c>
      <c r="B2636" s="37" t="s">
        <v>364</v>
      </c>
      <c r="C2636" s="37" t="s">
        <v>383</v>
      </c>
      <c r="D2636" s="36" t="n">
        <v>2017</v>
      </c>
      <c r="E2636" s="36" t="n">
        <v>4</v>
      </c>
      <c r="F2636" s="36" t="n">
        <v>2</v>
      </c>
      <c r="G2636" s="36" t="n">
        <v>6</v>
      </c>
      <c r="H2636" s="36" t="n">
        <v>22</v>
      </c>
    </row>
    <row r="2637" customFormat="false" ht="15" hidden="false" customHeight="true" outlineLevel="0" collapsed="false">
      <c r="A2637" s="36" t="s">
        <v>382</v>
      </c>
      <c r="B2637" s="37" t="s">
        <v>364</v>
      </c>
      <c r="C2637" s="37" t="s">
        <v>383</v>
      </c>
      <c r="D2637" s="36" t="n">
        <v>2018</v>
      </c>
      <c r="E2637" s="36" t="n">
        <v>4</v>
      </c>
      <c r="F2637" s="36" t="n">
        <v>2</v>
      </c>
      <c r="G2637" s="36" t="n">
        <v>6</v>
      </c>
      <c r="H2637" s="36" t="n">
        <v>21</v>
      </c>
    </row>
    <row r="2638" customFormat="false" ht="15" hidden="false" customHeight="true" outlineLevel="0" collapsed="false">
      <c r="A2638" s="36" t="s">
        <v>382</v>
      </c>
      <c r="B2638" s="37" t="s">
        <v>364</v>
      </c>
      <c r="C2638" s="37" t="s">
        <v>383</v>
      </c>
      <c r="D2638" s="36" t="n">
        <v>2019</v>
      </c>
      <c r="E2638" s="36" t="n">
        <v>4</v>
      </c>
      <c r="F2638" s="36" t="n">
        <v>2</v>
      </c>
      <c r="G2638" s="36" t="n">
        <v>5</v>
      </c>
      <c r="H2638" s="36" t="n">
        <v>19</v>
      </c>
    </row>
    <row r="2639" customFormat="false" ht="15" hidden="false" customHeight="true" outlineLevel="0" collapsed="false">
      <c r="A2639" s="36" t="s">
        <v>382</v>
      </c>
      <c r="B2639" s="37" t="s">
        <v>364</v>
      </c>
      <c r="C2639" s="37" t="s">
        <v>383</v>
      </c>
      <c r="D2639" s="36" t="n">
        <v>2020</v>
      </c>
      <c r="E2639" s="36" t="n">
        <v>4</v>
      </c>
      <c r="F2639" s="36" t="n">
        <v>2</v>
      </c>
      <c r="G2639" s="36" t="n">
        <v>5</v>
      </c>
      <c r="H2639" s="36" t="n">
        <v>18</v>
      </c>
    </row>
    <row r="2640" customFormat="false" ht="15" hidden="false" customHeight="true" outlineLevel="0" collapsed="false">
      <c r="A2640" s="36" t="s">
        <v>382</v>
      </c>
      <c r="B2640" s="37" t="s">
        <v>364</v>
      </c>
      <c r="C2640" s="37" t="s">
        <v>383</v>
      </c>
      <c r="D2640" s="36" t="n">
        <v>2021</v>
      </c>
      <c r="E2640" s="36" t="n">
        <v>4</v>
      </c>
      <c r="F2640" s="36" t="n">
        <v>2</v>
      </c>
      <c r="G2640" s="36" t="n">
        <v>7</v>
      </c>
      <c r="H2640" s="36" t="n">
        <v>19</v>
      </c>
    </row>
    <row r="2641" customFormat="false" ht="15" hidden="false" customHeight="true" outlineLevel="0" collapsed="false">
      <c r="A2641" s="36" t="s">
        <v>382</v>
      </c>
      <c r="B2641" s="37" t="s">
        <v>364</v>
      </c>
      <c r="C2641" s="37" t="s">
        <v>383</v>
      </c>
      <c r="D2641" s="36" t="n">
        <v>2022</v>
      </c>
      <c r="E2641" s="36" t="n">
        <v>3</v>
      </c>
      <c r="F2641" s="36" t="n">
        <v>2</v>
      </c>
      <c r="G2641" s="36" t="n">
        <v>7</v>
      </c>
      <c r="H2641" s="36" t="n">
        <v>20</v>
      </c>
    </row>
    <row r="2642" customFormat="false" ht="15" hidden="false" customHeight="true" outlineLevel="0" collapsed="false">
      <c r="A2642" s="36" t="s">
        <v>382</v>
      </c>
      <c r="B2642" s="37" t="s">
        <v>364</v>
      </c>
      <c r="C2642" s="37" t="s">
        <v>383</v>
      </c>
      <c r="D2642" s="36" t="n">
        <v>2023</v>
      </c>
      <c r="E2642" s="36" t="n">
        <v>3</v>
      </c>
      <c r="F2642" s="36" t="n">
        <v>2</v>
      </c>
      <c r="G2642" s="36" t="n">
        <v>7</v>
      </c>
      <c r="H2642" s="36" t="n">
        <v>20</v>
      </c>
    </row>
    <row r="2643" customFormat="false" ht="15" hidden="false" customHeight="true" outlineLevel="0" collapsed="false">
      <c r="A2643" s="36" t="s">
        <v>382</v>
      </c>
      <c r="B2643" s="37" t="s">
        <v>364</v>
      </c>
      <c r="C2643" s="37" t="s">
        <v>383</v>
      </c>
      <c r="D2643" s="36" t="n">
        <v>2024</v>
      </c>
      <c r="E2643" s="36" t="n">
        <v>3</v>
      </c>
      <c r="F2643" s="36" t="n">
        <v>2</v>
      </c>
      <c r="G2643" s="36" t="n">
        <v>7</v>
      </c>
      <c r="H2643" s="36" t="n">
        <v>19</v>
      </c>
    </row>
    <row r="2644" customFormat="false" ht="15" hidden="false" customHeight="true" outlineLevel="0" collapsed="false">
      <c r="A2644" s="36" t="s">
        <v>382</v>
      </c>
      <c r="B2644" s="37" t="s">
        <v>364</v>
      </c>
      <c r="C2644" s="37" t="s">
        <v>383</v>
      </c>
      <c r="D2644" s="36" t="n">
        <v>2025</v>
      </c>
      <c r="E2644" s="36" t="n">
        <v>3</v>
      </c>
      <c r="F2644" s="36" t="n">
        <v>2</v>
      </c>
      <c r="G2644" s="36" t="n">
        <v>6</v>
      </c>
      <c r="H2644" s="36" t="n">
        <v>18</v>
      </c>
    </row>
    <row r="2645" customFormat="false" ht="15" hidden="false" customHeight="true" outlineLevel="0" collapsed="false">
      <c r="A2645" s="36" t="s">
        <v>384</v>
      </c>
      <c r="B2645" s="37" t="s">
        <v>364</v>
      </c>
      <c r="C2645" s="37" t="s">
        <v>385</v>
      </c>
      <c r="D2645" s="36" t="n">
        <v>2010</v>
      </c>
      <c r="E2645" s="36" t="n">
        <v>3</v>
      </c>
      <c r="F2645" s="36" t="n">
        <v>0</v>
      </c>
      <c r="G2645" s="36" t="n">
        <v>5</v>
      </c>
      <c r="H2645" s="36" t="n">
        <v>11</v>
      </c>
    </row>
    <row r="2646" customFormat="false" ht="15" hidden="false" customHeight="true" outlineLevel="0" collapsed="false">
      <c r="A2646" s="36" t="s">
        <v>384</v>
      </c>
      <c r="B2646" s="37" t="s">
        <v>364</v>
      </c>
      <c r="C2646" s="37" t="s">
        <v>385</v>
      </c>
      <c r="D2646" s="36" t="n">
        <v>2011</v>
      </c>
      <c r="E2646" s="36" t="n">
        <v>2</v>
      </c>
      <c r="F2646" s="36" t="n">
        <v>0</v>
      </c>
      <c r="G2646" s="36" t="n">
        <v>4</v>
      </c>
      <c r="H2646" s="36" t="n">
        <v>10</v>
      </c>
    </row>
    <row r="2647" customFormat="false" ht="15" hidden="false" customHeight="true" outlineLevel="0" collapsed="false">
      <c r="A2647" s="36" t="s">
        <v>384</v>
      </c>
      <c r="B2647" s="37" t="s">
        <v>364</v>
      </c>
      <c r="C2647" s="37" t="s">
        <v>385</v>
      </c>
      <c r="D2647" s="36" t="n">
        <v>2012</v>
      </c>
      <c r="E2647" s="36" t="n">
        <v>3</v>
      </c>
      <c r="F2647" s="36" t="n">
        <v>0</v>
      </c>
      <c r="G2647" s="36" t="n">
        <v>5</v>
      </c>
      <c r="H2647" s="36" t="n">
        <v>11</v>
      </c>
    </row>
    <row r="2648" customFormat="false" ht="15" hidden="false" customHeight="true" outlineLevel="0" collapsed="false">
      <c r="A2648" s="36" t="s">
        <v>384</v>
      </c>
      <c r="B2648" s="37" t="s">
        <v>364</v>
      </c>
      <c r="C2648" s="37" t="s">
        <v>385</v>
      </c>
      <c r="D2648" s="36" t="n">
        <v>2013</v>
      </c>
      <c r="E2648" s="36" t="n">
        <v>3</v>
      </c>
      <c r="F2648" s="36" t="n">
        <v>0</v>
      </c>
      <c r="G2648" s="36" t="n">
        <v>7</v>
      </c>
      <c r="H2648" s="36" t="n">
        <v>13</v>
      </c>
    </row>
    <row r="2649" customFormat="false" ht="15" hidden="false" customHeight="true" outlineLevel="0" collapsed="false">
      <c r="A2649" s="36" t="s">
        <v>384</v>
      </c>
      <c r="B2649" s="37" t="s">
        <v>364</v>
      </c>
      <c r="C2649" s="37" t="s">
        <v>385</v>
      </c>
      <c r="D2649" s="36" t="n">
        <v>2014</v>
      </c>
      <c r="E2649" s="36" t="n">
        <v>3</v>
      </c>
      <c r="F2649" s="36" t="n">
        <v>0</v>
      </c>
      <c r="G2649" s="36" t="n">
        <v>6</v>
      </c>
      <c r="H2649" s="36" t="n">
        <v>12</v>
      </c>
    </row>
    <row r="2650" customFormat="false" ht="15" hidden="false" customHeight="true" outlineLevel="0" collapsed="false">
      <c r="A2650" s="36" t="s">
        <v>384</v>
      </c>
      <c r="B2650" s="37" t="s">
        <v>364</v>
      </c>
      <c r="C2650" s="37" t="s">
        <v>385</v>
      </c>
      <c r="D2650" s="36" t="n">
        <v>2015</v>
      </c>
      <c r="E2650" s="36" t="n">
        <v>3</v>
      </c>
      <c r="F2650" s="36" t="n">
        <v>0</v>
      </c>
      <c r="G2650" s="36" t="n">
        <v>5</v>
      </c>
      <c r="H2650" s="36" t="n">
        <v>11</v>
      </c>
    </row>
    <row r="2651" customFormat="false" ht="15" hidden="false" customHeight="true" outlineLevel="0" collapsed="false">
      <c r="A2651" s="36" t="s">
        <v>384</v>
      </c>
      <c r="B2651" s="37" t="s">
        <v>364</v>
      </c>
      <c r="C2651" s="37" t="s">
        <v>385</v>
      </c>
      <c r="D2651" s="36" t="n">
        <v>2016</v>
      </c>
      <c r="E2651" s="36" t="n">
        <v>2</v>
      </c>
      <c r="F2651" s="36" t="n">
        <v>0</v>
      </c>
      <c r="G2651" s="36" t="n">
        <v>4</v>
      </c>
      <c r="H2651" s="36" t="n">
        <v>10</v>
      </c>
    </row>
    <row r="2652" customFormat="false" ht="15" hidden="false" customHeight="true" outlineLevel="0" collapsed="false">
      <c r="A2652" s="36" t="s">
        <v>384</v>
      </c>
      <c r="B2652" s="37" t="s">
        <v>364</v>
      </c>
      <c r="C2652" s="37" t="s">
        <v>385</v>
      </c>
      <c r="D2652" s="36" t="n">
        <v>2017</v>
      </c>
      <c r="E2652" s="36" t="n">
        <v>2</v>
      </c>
      <c r="F2652" s="36" t="n">
        <v>0</v>
      </c>
      <c r="G2652" s="36" t="n">
        <v>4</v>
      </c>
      <c r="H2652" s="36" t="n">
        <v>11</v>
      </c>
    </row>
    <row r="2653" customFormat="false" ht="15" hidden="false" customHeight="true" outlineLevel="0" collapsed="false">
      <c r="A2653" s="36" t="s">
        <v>384</v>
      </c>
      <c r="B2653" s="37" t="s">
        <v>364</v>
      </c>
      <c r="C2653" s="37" t="s">
        <v>385</v>
      </c>
      <c r="D2653" s="36" t="n">
        <v>2018</v>
      </c>
      <c r="E2653" s="36" t="n">
        <v>2</v>
      </c>
      <c r="F2653" s="36" t="n">
        <v>0</v>
      </c>
      <c r="G2653" s="36" t="n">
        <v>5</v>
      </c>
      <c r="H2653" s="36" t="n">
        <v>12</v>
      </c>
    </row>
    <row r="2654" customFormat="false" ht="15" hidden="false" customHeight="true" outlineLevel="0" collapsed="false">
      <c r="A2654" s="36" t="s">
        <v>384</v>
      </c>
      <c r="B2654" s="37" t="s">
        <v>364</v>
      </c>
      <c r="C2654" s="37" t="s">
        <v>385</v>
      </c>
      <c r="D2654" s="36" t="n">
        <v>2019</v>
      </c>
      <c r="E2654" s="36" t="n">
        <v>2</v>
      </c>
      <c r="F2654" s="36" t="n">
        <v>0</v>
      </c>
      <c r="G2654" s="36" t="n">
        <v>4</v>
      </c>
      <c r="H2654" s="36" t="n">
        <v>11</v>
      </c>
    </row>
    <row r="2655" customFormat="false" ht="15" hidden="false" customHeight="true" outlineLevel="0" collapsed="false">
      <c r="A2655" s="36" t="s">
        <v>384</v>
      </c>
      <c r="B2655" s="37" t="s">
        <v>364</v>
      </c>
      <c r="C2655" s="37" t="s">
        <v>385</v>
      </c>
      <c r="D2655" s="36" t="n">
        <v>2020</v>
      </c>
      <c r="E2655" s="36" t="n">
        <v>2</v>
      </c>
      <c r="F2655" s="36" t="n">
        <v>0</v>
      </c>
      <c r="G2655" s="36" t="n">
        <v>3</v>
      </c>
      <c r="H2655" s="36" t="n">
        <v>10</v>
      </c>
    </row>
    <row r="2656" customFormat="false" ht="15" hidden="false" customHeight="true" outlineLevel="0" collapsed="false">
      <c r="A2656" s="36" t="s">
        <v>384</v>
      </c>
      <c r="B2656" s="37" t="s">
        <v>364</v>
      </c>
      <c r="C2656" s="37" t="s">
        <v>385</v>
      </c>
      <c r="D2656" s="36" t="n">
        <v>2021</v>
      </c>
      <c r="E2656" s="36" t="n">
        <v>2</v>
      </c>
      <c r="F2656" s="36" t="n">
        <v>0</v>
      </c>
      <c r="G2656" s="36" t="n">
        <v>3</v>
      </c>
      <c r="H2656" s="36" t="n">
        <v>10</v>
      </c>
    </row>
    <row r="2657" customFormat="false" ht="15" hidden="false" customHeight="true" outlineLevel="0" collapsed="false">
      <c r="A2657" s="36" t="s">
        <v>384</v>
      </c>
      <c r="B2657" s="37" t="s">
        <v>364</v>
      </c>
      <c r="C2657" s="37" t="s">
        <v>385</v>
      </c>
      <c r="D2657" s="36" t="n">
        <v>2022</v>
      </c>
      <c r="E2657" s="36" t="n">
        <v>2</v>
      </c>
      <c r="F2657" s="36" t="n">
        <v>0</v>
      </c>
      <c r="G2657" s="36" t="n">
        <v>2</v>
      </c>
      <c r="H2657" s="36" t="n">
        <v>8</v>
      </c>
    </row>
    <row r="2658" customFormat="false" ht="15" hidden="false" customHeight="true" outlineLevel="0" collapsed="false">
      <c r="A2658" s="36" t="s">
        <v>384</v>
      </c>
      <c r="B2658" s="37" t="s">
        <v>364</v>
      </c>
      <c r="C2658" s="37" t="s">
        <v>385</v>
      </c>
      <c r="D2658" s="36" t="n">
        <v>2023</v>
      </c>
      <c r="E2658" s="36" t="n">
        <v>2</v>
      </c>
      <c r="F2658" s="36" t="n">
        <v>0</v>
      </c>
      <c r="G2658" s="36" t="n">
        <v>2</v>
      </c>
      <c r="H2658" s="36" t="n">
        <v>8</v>
      </c>
    </row>
    <row r="2659" customFormat="false" ht="15" hidden="false" customHeight="true" outlineLevel="0" collapsed="false">
      <c r="A2659" s="36" t="s">
        <v>384</v>
      </c>
      <c r="B2659" s="37" t="s">
        <v>364</v>
      </c>
      <c r="C2659" s="37" t="s">
        <v>385</v>
      </c>
      <c r="D2659" s="36" t="n">
        <v>2024</v>
      </c>
      <c r="E2659" s="36" t="n">
        <v>2</v>
      </c>
      <c r="F2659" s="36" t="n">
        <v>0</v>
      </c>
      <c r="G2659" s="36" t="n">
        <v>2</v>
      </c>
      <c r="H2659" s="36" t="n">
        <v>8</v>
      </c>
    </row>
    <row r="2660" customFormat="false" ht="15" hidden="false" customHeight="true" outlineLevel="0" collapsed="false">
      <c r="A2660" s="36" t="s">
        <v>384</v>
      </c>
      <c r="B2660" s="37" t="s">
        <v>364</v>
      </c>
      <c r="C2660" s="37" t="s">
        <v>385</v>
      </c>
      <c r="D2660" s="36" t="n">
        <v>2025</v>
      </c>
      <c r="E2660" s="36" t="n">
        <v>2</v>
      </c>
      <c r="F2660" s="36" t="n">
        <v>0</v>
      </c>
      <c r="G2660" s="36" t="n">
        <v>2</v>
      </c>
      <c r="H2660" s="36" t="n">
        <v>8</v>
      </c>
    </row>
    <row r="2661" customFormat="false" ht="15" hidden="false" customHeight="true" outlineLevel="0" collapsed="false">
      <c r="A2661" s="36" t="s">
        <v>386</v>
      </c>
      <c r="B2661" s="37" t="s">
        <v>364</v>
      </c>
      <c r="C2661" s="37" t="s">
        <v>387</v>
      </c>
      <c r="D2661" s="36" t="n">
        <v>2010</v>
      </c>
      <c r="E2661" s="36" t="n">
        <v>0</v>
      </c>
      <c r="F2661" s="36" t="n">
        <v>0</v>
      </c>
      <c r="G2661" s="36" t="n">
        <v>0</v>
      </c>
      <c r="H2661" s="36" t="n">
        <v>1</v>
      </c>
    </row>
    <row r="2662" customFormat="false" ht="15" hidden="false" customHeight="true" outlineLevel="0" collapsed="false">
      <c r="A2662" s="36" t="s">
        <v>386</v>
      </c>
      <c r="B2662" s="37" t="s">
        <v>364</v>
      </c>
      <c r="C2662" s="37" t="s">
        <v>387</v>
      </c>
      <c r="D2662" s="36" t="n">
        <v>2011</v>
      </c>
      <c r="E2662" s="36" t="n">
        <v>0</v>
      </c>
      <c r="F2662" s="36" t="n">
        <v>0</v>
      </c>
      <c r="G2662" s="36" t="n">
        <v>0</v>
      </c>
      <c r="H2662" s="36" t="n">
        <v>1</v>
      </c>
    </row>
    <row r="2663" customFormat="false" ht="15" hidden="false" customHeight="true" outlineLevel="0" collapsed="false">
      <c r="A2663" s="36" t="s">
        <v>386</v>
      </c>
      <c r="B2663" s="37" t="s">
        <v>364</v>
      </c>
      <c r="C2663" s="37" t="s">
        <v>387</v>
      </c>
      <c r="D2663" s="36" t="n">
        <v>2012</v>
      </c>
      <c r="E2663" s="36" t="n">
        <v>0</v>
      </c>
      <c r="F2663" s="36" t="n">
        <v>0</v>
      </c>
      <c r="G2663" s="36" t="n">
        <v>0</v>
      </c>
      <c r="H2663" s="36" t="n">
        <v>1</v>
      </c>
    </row>
    <row r="2664" customFormat="false" ht="15" hidden="false" customHeight="true" outlineLevel="0" collapsed="false">
      <c r="A2664" s="36" t="s">
        <v>386</v>
      </c>
      <c r="B2664" s="37" t="s">
        <v>364</v>
      </c>
      <c r="C2664" s="37" t="s">
        <v>387</v>
      </c>
      <c r="D2664" s="36" t="n">
        <v>2013</v>
      </c>
      <c r="E2664" s="36" t="n">
        <v>0</v>
      </c>
      <c r="F2664" s="36" t="n">
        <v>0</v>
      </c>
      <c r="G2664" s="36" t="n">
        <v>0</v>
      </c>
      <c r="H2664" s="36" t="n">
        <v>1</v>
      </c>
    </row>
    <row r="2665" customFormat="false" ht="15" hidden="false" customHeight="true" outlineLevel="0" collapsed="false">
      <c r="A2665" s="36" t="s">
        <v>386</v>
      </c>
      <c r="B2665" s="37" t="s">
        <v>364</v>
      </c>
      <c r="C2665" s="37" t="s">
        <v>387</v>
      </c>
      <c r="D2665" s="36" t="n">
        <v>2014</v>
      </c>
      <c r="E2665" s="36" t="n">
        <v>0</v>
      </c>
      <c r="F2665" s="36" t="n">
        <v>0</v>
      </c>
      <c r="G2665" s="36" t="n">
        <v>0</v>
      </c>
      <c r="H2665" s="36" t="n">
        <v>1</v>
      </c>
    </row>
    <row r="2666" customFormat="false" ht="15" hidden="false" customHeight="true" outlineLevel="0" collapsed="false">
      <c r="A2666" s="36" t="s">
        <v>386</v>
      </c>
      <c r="B2666" s="37" t="s">
        <v>364</v>
      </c>
      <c r="C2666" s="37" t="s">
        <v>387</v>
      </c>
      <c r="D2666" s="36" t="n">
        <v>2015</v>
      </c>
      <c r="E2666" s="36" t="n">
        <v>0</v>
      </c>
      <c r="F2666" s="36" t="n">
        <v>0</v>
      </c>
      <c r="G2666" s="36" t="n">
        <v>0</v>
      </c>
      <c r="H2666" s="36" t="n">
        <v>1</v>
      </c>
    </row>
    <row r="2667" customFormat="false" ht="15" hidden="false" customHeight="true" outlineLevel="0" collapsed="false">
      <c r="A2667" s="36" t="s">
        <v>386</v>
      </c>
      <c r="B2667" s="37" t="s">
        <v>364</v>
      </c>
      <c r="C2667" s="37" t="s">
        <v>387</v>
      </c>
      <c r="D2667" s="36" t="n">
        <v>2016</v>
      </c>
      <c r="E2667" s="36" t="n">
        <v>0</v>
      </c>
      <c r="F2667" s="36" t="n">
        <v>0</v>
      </c>
      <c r="G2667" s="36" t="n">
        <v>0</v>
      </c>
      <c r="H2667" s="36" t="n">
        <v>1</v>
      </c>
    </row>
    <row r="2668" customFormat="false" ht="15" hidden="false" customHeight="true" outlineLevel="0" collapsed="false">
      <c r="A2668" s="36" t="s">
        <v>386</v>
      </c>
      <c r="B2668" s="37" t="s">
        <v>364</v>
      </c>
      <c r="C2668" s="37" t="s">
        <v>387</v>
      </c>
      <c r="D2668" s="36" t="n">
        <v>2017</v>
      </c>
      <c r="E2668" s="36" t="n">
        <v>0</v>
      </c>
      <c r="F2668" s="36" t="n">
        <v>0</v>
      </c>
      <c r="G2668" s="36" t="n">
        <v>0</v>
      </c>
      <c r="H2668" s="36" t="n">
        <v>1</v>
      </c>
    </row>
    <row r="2669" customFormat="false" ht="15" hidden="false" customHeight="true" outlineLevel="0" collapsed="false">
      <c r="A2669" s="36" t="s">
        <v>386</v>
      </c>
      <c r="B2669" s="37" t="s">
        <v>364</v>
      </c>
      <c r="C2669" s="37" t="s">
        <v>387</v>
      </c>
      <c r="D2669" s="36" t="n">
        <v>2018</v>
      </c>
      <c r="E2669" s="36" t="n">
        <v>0</v>
      </c>
      <c r="F2669" s="36" t="n">
        <v>0</v>
      </c>
      <c r="G2669" s="36" t="n">
        <v>0</v>
      </c>
      <c r="H2669" s="36" t="n">
        <v>1</v>
      </c>
    </row>
    <row r="2670" customFormat="false" ht="15" hidden="false" customHeight="true" outlineLevel="0" collapsed="false">
      <c r="A2670" s="36" t="s">
        <v>386</v>
      </c>
      <c r="B2670" s="37" t="s">
        <v>364</v>
      </c>
      <c r="C2670" s="37" t="s">
        <v>387</v>
      </c>
      <c r="D2670" s="36" t="n">
        <v>2019</v>
      </c>
      <c r="E2670" s="36" t="n">
        <v>0</v>
      </c>
      <c r="F2670" s="36" t="n">
        <v>0</v>
      </c>
      <c r="G2670" s="36" t="n">
        <v>0</v>
      </c>
      <c r="H2670" s="36" t="n">
        <v>1</v>
      </c>
    </row>
    <row r="2671" customFormat="false" ht="15" hidden="false" customHeight="true" outlineLevel="0" collapsed="false">
      <c r="A2671" s="36" t="s">
        <v>386</v>
      </c>
      <c r="B2671" s="37" t="s">
        <v>364</v>
      </c>
      <c r="C2671" s="37" t="s">
        <v>387</v>
      </c>
      <c r="D2671" s="36" t="n">
        <v>2020</v>
      </c>
      <c r="E2671" s="36" t="n">
        <v>0</v>
      </c>
      <c r="F2671" s="36" t="n">
        <v>0</v>
      </c>
      <c r="G2671" s="36" t="n">
        <v>0</v>
      </c>
      <c r="H2671" s="36" t="n">
        <v>1</v>
      </c>
    </row>
    <row r="2672" customFormat="false" ht="15" hidden="false" customHeight="true" outlineLevel="0" collapsed="false">
      <c r="A2672" s="36" t="s">
        <v>386</v>
      </c>
      <c r="B2672" s="37" t="s">
        <v>364</v>
      </c>
      <c r="C2672" s="37" t="s">
        <v>387</v>
      </c>
      <c r="D2672" s="36" t="n">
        <v>2021</v>
      </c>
      <c r="E2672" s="36" t="n">
        <v>0</v>
      </c>
      <c r="F2672" s="36" t="n">
        <v>0</v>
      </c>
      <c r="G2672" s="36" t="n">
        <v>0</v>
      </c>
      <c r="H2672" s="36" t="n">
        <v>1</v>
      </c>
    </row>
    <row r="2673" customFormat="false" ht="15" hidden="false" customHeight="true" outlineLevel="0" collapsed="false">
      <c r="A2673" s="36" t="s">
        <v>386</v>
      </c>
      <c r="B2673" s="37" t="s">
        <v>364</v>
      </c>
      <c r="C2673" s="37" t="s">
        <v>387</v>
      </c>
      <c r="D2673" s="36" t="n">
        <v>2022</v>
      </c>
      <c r="E2673" s="36" t="n">
        <v>0</v>
      </c>
      <c r="F2673" s="36" t="n">
        <v>0</v>
      </c>
      <c r="G2673" s="36" t="n">
        <v>0</v>
      </c>
      <c r="H2673" s="36" t="n">
        <v>1</v>
      </c>
    </row>
    <row r="2674" customFormat="false" ht="15" hidden="false" customHeight="true" outlineLevel="0" collapsed="false">
      <c r="A2674" s="36" t="s">
        <v>386</v>
      </c>
      <c r="B2674" s="37" t="s">
        <v>364</v>
      </c>
      <c r="C2674" s="37" t="s">
        <v>387</v>
      </c>
      <c r="D2674" s="36" t="n">
        <v>2023</v>
      </c>
      <c r="E2674" s="36" t="n">
        <v>0</v>
      </c>
      <c r="F2674" s="36" t="n">
        <v>0</v>
      </c>
      <c r="G2674" s="36" t="n">
        <v>0</v>
      </c>
      <c r="H2674" s="36" t="n">
        <v>1</v>
      </c>
    </row>
    <row r="2675" customFormat="false" ht="15" hidden="false" customHeight="true" outlineLevel="0" collapsed="false">
      <c r="A2675" s="36" t="s">
        <v>386</v>
      </c>
      <c r="B2675" s="37" t="s">
        <v>364</v>
      </c>
      <c r="C2675" s="37" t="s">
        <v>387</v>
      </c>
      <c r="D2675" s="36" t="n">
        <v>2024</v>
      </c>
      <c r="E2675" s="36" t="n">
        <v>0</v>
      </c>
      <c r="F2675" s="36" t="n">
        <v>0</v>
      </c>
      <c r="G2675" s="36" t="n">
        <v>0</v>
      </c>
      <c r="H2675" s="36" t="n">
        <v>1</v>
      </c>
    </row>
    <row r="2676" customFormat="false" ht="15" hidden="false" customHeight="true" outlineLevel="0" collapsed="false">
      <c r="A2676" s="36" t="s">
        <v>386</v>
      </c>
      <c r="B2676" s="37" t="s">
        <v>364</v>
      </c>
      <c r="C2676" s="37" t="s">
        <v>387</v>
      </c>
      <c r="D2676" s="36" t="n">
        <v>2025</v>
      </c>
      <c r="E2676" s="36" t="n">
        <v>0</v>
      </c>
      <c r="F2676" s="36" t="n">
        <v>0</v>
      </c>
      <c r="G2676" s="36" t="n">
        <v>0</v>
      </c>
      <c r="H2676" s="36" t="n">
        <v>1</v>
      </c>
    </row>
    <row r="2677" customFormat="false" ht="15" hidden="false" customHeight="true" outlineLevel="0" collapsed="false">
      <c r="A2677" s="36" t="s">
        <v>388</v>
      </c>
      <c r="B2677" s="37" t="s">
        <v>364</v>
      </c>
      <c r="C2677" s="37" t="s">
        <v>389</v>
      </c>
      <c r="D2677" s="36" t="n">
        <v>2010</v>
      </c>
      <c r="E2677" s="36" t="n">
        <v>0</v>
      </c>
      <c r="F2677" s="36" t="n">
        <v>0</v>
      </c>
      <c r="G2677" s="36" t="n">
        <v>1</v>
      </c>
      <c r="H2677" s="36" t="n">
        <v>1</v>
      </c>
    </row>
    <row r="2678" customFormat="false" ht="15" hidden="false" customHeight="true" outlineLevel="0" collapsed="false">
      <c r="A2678" s="36" t="s">
        <v>388</v>
      </c>
      <c r="B2678" s="37" t="s">
        <v>364</v>
      </c>
      <c r="C2678" s="37" t="s">
        <v>389</v>
      </c>
      <c r="D2678" s="36" t="n">
        <v>2011</v>
      </c>
      <c r="E2678" s="36" t="n">
        <v>0</v>
      </c>
      <c r="F2678" s="36" t="n">
        <v>0</v>
      </c>
      <c r="G2678" s="36" t="n">
        <v>1</v>
      </c>
      <c r="H2678" s="36" t="n">
        <v>1</v>
      </c>
    </row>
    <row r="2679" customFormat="false" ht="15" hidden="false" customHeight="true" outlineLevel="0" collapsed="false">
      <c r="A2679" s="36" t="s">
        <v>388</v>
      </c>
      <c r="B2679" s="37" t="s">
        <v>364</v>
      </c>
      <c r="C2679" s="37" t="s">
        <v>389</v>
      </c>
      <c r="D2679" s="36" t="n">
        <v>2012</v>
      </c>
      <c r="E2679" s="36" t="n">
        <v>0</v>
      </c>
      <c r="F2679" s="36" t="n">
        <v>0</v>
      </c>
      <c r="G2679" s="36" t="n">
        <v>1</v>
      </c>
      <c r="H2679" s="36" t="n">
        <v>1</v>
      </c>
    </row>
    <row r="2680" customFormat="false" ht="15" hidden="false" customHeight="true" outlineLevel="0" collapsed="false">
      <c r="A2680" s="36" t="s">
        <v>388</v>
      </c>
      <c r="B2680" s="37" t="s">
        <v>364</v>
      </c>
      <c r="C2680" s="37" t="s">
        <v>389</v>
      </c>
      <c r="D2680" s="36" t="n">
        <v>2013</v>
      </c>
      <c r="E2680" s="36" t="n">
        <v>0</v>
      </c>
      <c r="F2680" s="36" t="n">
        <v>0</v>
      </c>
      <c r="G2680" s="36" t="n">
        <v>1</v>
      </c>
      <c r="H2680" s="36" t="n">
        <v>1</v>
      </c>
    </row>
    <row r="2681" customFormat="false" ht="15" hidden="false" customHeight="true" outlineLevel="0" collapsed="false">
      <c r="A2681" s="36" t="s">
        <v>388</v>
      </c>
      <c r="B2681" s="37" t="s">
        <v>364</v>
      </c>
      <c r="C2681" s="37" t="s">
        <v>389</v>
      </c>
      <c r="D2681" s="36" t="n">
        <v>2014</v>
      </c>
      <c r="E2681" s="36" t="n">
        <v>0</v>
      </c>
      <c r="F2681" s="36" t="n">
        <v>0</v>
      </c>
      <c r="G2681" s="36" t="n">
        <v>1</v>
      </c>
      <c r="H2681" s="36" t="n">
        <v>1</v>
      </c>
    </row>
    <row r="2682" customFormat="false" ht="15" hidden="false" customHeight="true" outlineLevel="0" collapsed="false">
      <c r="A2682" s="36" t="s">
        <v>388</v>
      </c>
      <c r="B2682" s="37" t="s">
        <v>364</v>
      </c>
      <c r="C2682" s="37" t="s">
        <v>389</v>
      </c>
      <c r="D2682" s="36" t="n">
        <v>2015</v>
      </c>
      <c r="E2682" s="36" t="n">
        <v>0</v>
      </c>
      <c r="F2682" s="36" t="n">
        <v>0</v>
      </c>
      <c r="G2682" s="36" t="n">
        <v>1</v>
      </c>
      <c r="H2682" s="36" t="n">
        <v>1</v>
      </c>
    </row>
    <row r="2683" customFormat="false" ht="15" hidden="false" customHeight="true" outlineLevel="0" collapsed="false">
      <c r="A2683" s="36" t="s">
        <v>388</v>
      </c>
      <c r="B2683" s="37" t="s">
        <v>364</v>
      </c>
      <c r="C2683" s="37" t="s">
        <v>389</v>
      </c>
      <c r="D2683" s="36" t="n">
        <v>2016</v>
      </c>
      <c r="E2683" s="36" t="n">
        <v>0</v>
      </c>
      <c r="F2683" s="36" t="n">
        <v>0</v>
      </c>
      <c r="G2683" s="36" t="n">
        <v>1</v>
      </c>
      <c r="H2683" s="36" t="n">
        <v>1</v>
      </c>
    </row>
    <row r="2684" customFormat="false" ht="15" hidden="false" customHeight="true" outlineLevel="0" collapsed="false">
      <c r="A2684" s="36" t="s">
        <v>388</v>
      </c>
      <c r="B2684" s="37" t="s">
        <v>364</v>
      </c>
      <c r="C2684" s="37" t="s">
        <v>389</v>
      </c>
      <c r="D2684" s="36" t="n">
        <v>2017</v>
      </c>
      <c r="E2684" s="36" t="n">
        <v>0</v>
      </c>
      <c r="F2684" s="36" t="n">
        <v>0</v>
      </c>
      <c r="G2684" s="36" t="n">
        <v>1</v>
      </c>
      <c r="H2684" s="36" t="n">
        <v>1</v>
      </c>
    </row>
    <row r="2685" customFormat="false" ht="15" hidden="false" customHeight="true" outlineLevel="0" collapsed="false">
      <c r="A2685" s="36" t="s">
        <v>388</v>
      </c>
      <c r="B2685" s="37" t="s">
        <v>364</v>
      </c>
      <c r="C2685" s="37" t="s">
        <v>389</v>
      </c>
      <c r="D2685" s="36" t="n">
        <v>2018</v>
      </c>
      <c r="E2685" s="36" t="n">
        <v>0</v>
      </c>
      <c r="F2685" s="36" t="n">
        <v>0</v>
      </c>
      <c r="G2685" s="36" t="n">
        <v>1</v>
      </c>
      <c r="H2685" s="36" t="n">
        <v>1</v>
      </c>
    </row>
    <row r="2686" customFormat="false" ht="15" hidden="false" customHeight="true" outlineLevel="0" collapsed="false">
      <c r="A2686" s="36" t="s">
        <v>388</v>
      </c>
      <c r="B2686" s="37" t="s">
        <v>364</v>
      </c>
      <c r="C2686" s="37" t="s">
        <v>389</v>
      </c>
      <c r="D2686" s="36" t="n">
        <v>2019</v>
      </c>
      <c r="E2686" s="36" t="n">
        <v>0</v>
      </c>
      <c r="F2686" s="36" t="n">
        <v>0</v>
      </c>
      <c r="G2686" s="36" t="n">
        <v>1</v>
      </c>
      <c r="H2686" s="36" t="n">
        <v>1</v>
      </c>
    </row>
    <row r="2687" customFormat="false" ht="15" hidden="false" customHeight="true" outlineLevel="0" collapsed="false">
      <c r="A2687" s="36" t="s">
        <v>388</v>
      </c>
      <c r="B2687" s="37" t="s">
        <v>364</v>
      </c>
      <c r="C2687" s="37" t="s">
        <v>389</v>
      </c>
      <c r="D2687" s="36" t="n">
        <v>2020</v>
      </c>
      <c r="E2687" s="36" t="n">
        <v>0</v>
      </c>
      <c r="F2687" s="36" t="n">
        <v>0</v>
      </c>
      <c r="G2687" s="36" t="n">
        <v>1</v>
      </c>
      <c r="H2687" s="36" t="n">
        <v>1</v>
      </c>
    </row>
    <row r="2688" customFormat="false" ht="15" hidden="false" customHeight="true" outlineLevel="0" collapsed="false">
      <c r="A2688" s="36" t="s">
        <v>388</v>
      </c>
      <c r="B2688" s="37" t="s">
        <v>364</v>
      </c>
      <c r="C2688" s="37" t="s">
        <v>389</v>
      </c>
      <c r="D2688" s="36" t="n">
        <v>2021</v>
      </c>
      <c r="E2688" s="36" t="n">
        <v>0</v>
      </c>
      <c r="F2688" s="36" t="n">
        <v>0</v>
      </c>
      <c r="G2688" s="36" t="n">
        <v>1</v>
      </c>
      <c r="H2688" s="36" t="n">
        <v>1</v>
      </c>
    </row>
    <row r="2689" customFormat="false" ht="15" hidden="false" customHeight="true" outlineLevel="0" collapsed="false">
      <c r="A2689" s="36" t="s">
        <v>388</v>
      </c>
      <c r="B2689" s="37" t="s">
        <v>364</v>
      </c>
      <c r="C2689" s="37" t="s">
        <v>389</v>
      </c>
      <c r="D2689" s="36" t="n">
        <v>2022</v>
      </c>
      <c r="E2689" s="36" t="n">
        <v>0</v>
      </c>
      <c r="F2689" s="36" t="n">
        <v>0</v>
      </c>
      <c r="G2689" s="36" t="n">
        <v>1</v>
      </c>
      <c r="H2689" s="36" t="n">
        <v>1</v>
      </c>
    </row>
    <row r="2690" customFormat="false" ht="15" hidden="false" customHeight="true" outlineLevel="0" collapsed="false">
      <c r="A2690" s="36" t="s">
        <v>388</v>
      </c>
      <c r="B2690" s="37" t="s">
        <v>364</v>
      </c>
      <c r="C2690" s="37" t="s">
        <v>389</v>
      </c>
      <c r="D2690" s="36" t="n">
        <v>2023</v>
      </c>
      <c r="E2690" s="36" t="n">
        <v>0</v>
      </c>
      <c r="F2690" s="36" t="n">
        <v>0</v>
      </c>
      <c r="G2690" s="36" t="n">
        <v>1</v>
      </c>
      <c r="H2690" s="36" t="n">
        <v>1</v>
      </c>
    </row>
    <row r="2691" customFormat="false" ht="15" hidden="false" customHeight="true" outlineLevel="0" collapsed="false">
      <c r="A2691" s="36" t="s">
        <v>388</v>
      </c>
      <c r="B2691" s="37" t="s">
        <v>364</v>
      </c>
      <c r="C2691" s="37" t="s">
        <v>389</v>
      </c>
      <c r="D2691" s="36" t="n">
        <v>2024</v>
      </c>
      <c r="E2691" s="36" t="n">
        <v>0</v>
      </c>
      <c r="F2691" s="36" t="n">
        <v>0</v>
      </c>
      <c r="G2691" s="36" t="n">
        <v>1</v>
      </c>
      <c r="H2691" s="36" t="n">
        <v>1</v>
      </c>
    </row>
    <row r="2692" customFormat="false" ht="15" hidden="false" customHeight="true" outlineLevel="0" collapsed="false">
      <c r="A2692" s="36" t="s">
        <v>388</v>
      </c>
      <c r="B2692" s="37" t="s">
        <v>364</v>
      </c>
      <c r="C2692" s="37" t="s">
        <v>389</v>
      </c>
      <c r="D2692" s="36" t="n">
        <v>2025</v>
      </c>
      <c r="E2692" s="36" t="n">
        <v>0</v>
      </c>
      <c r="F2692" s="36" t="n">
        <v>0</v>
      </c>
      <c r="G2692" s="36" t="n">
        <v>1</v>
      </c>
      <c r="H2692" s="36" t="n">
        <v>1</v>
      </c>
    </row>
    <row r="2693" customFormat="false" ht="15" hidden="false" customHeight="true" outlineLevel="0" collapsed="false">
      <c r="A2693" s="36" t="s">
        <v>390</v>
      </c>
      <c r="B2693" s="37" t="s">
        <v>364</v>
      </c>
      <c r="C2693" s="37" t="s">
        <v>391</v>
      </c>
      <c r="D2693" s="36" t="n">
        <v>2010</v>
      </c>
      <c r="E2693" s="36" t="n">
        <v>1</v>
      </c>
      <c r="F2693" s="36" t="n">
        <v>0</v>
      </c>
      <c r="G2693" s="36" t="n">
        <v>3</v>
      </c>
      <c r="H2693" s="36" t="n">
        <v>3</v>
      </c>
    </row>
    <row r="2694" customFormat="false" ht="15" hidden="false" customHeight="true" outlineLevel="0" collapsed="false">
      <c r="A2694" s="36" t="s">
        <v>390</v>
      </c>
      <c r="B2694" s="37" t="s">
        <v>364</v>
      </c>
      <c r="C2694" s="37" t="s">
        <v>391</v>
      </c>
      <c r="D2694" s="36" t="n">
        <v>2011</v>
      </c>
      <c r="E2694" s="36" t="n">
        <v>1</v>
      </c>
      <c r="F2694" s="36" t="n">
        <v>0</v>
      </c>
      <c r="G2694" s="36" t="n">
        <v>3</v>
      </c>
      <c r="H2694" s="36" t="n">
        <v>3</v>
      </c>
    </row>
    <row r="2695" customFormat="false" ht="15" hidden="false" customHeight="true" outlineLevel="0" collapsed="false">
      <c r="A2695" s="36" t="s">
        <v>390</v>
      </c>
      <c r="B2695" s="37" t="s">
        <v>364</v>
      </c>
      <c r="C2695" s="37" t="s">
        <v>391</v>
      </c>
      <c r="D2695" s="36" t="n">
        <v>2012</v>
      </c>
      <c r="E2695" s="36" t="n">
        <v>0</v>
      </c>
      <c r="F2695" s="36" t="n">
        <v>0</v>
      </c>
      <c r="G2695" s="36" t="n">
        <v>2</v>
      </c>
      <c r="H2695" s="36" t="n">
        <v>3</v>
      </c>
    </row>
    <row r="2696" customFormat="false" ht="15" hidden="false" customHeight="true" outlineLevel="0" collapsed="false">
      <c r="A2696" s="36" t="s">
        <v>390</v>
      </c>
      <c r="B2696" s="37" t="s">
        <v>364</v>
      </c>
      <c r="C2696" s="37" t="s">
        <v>391</v>
      </c>
      <c r="D2696" s="36" t="n">
        <v>2013</v>
      </c>
      <c r="E2696" s="36" t="n">
        <v>0</v>
      </c>
      <c r="F2696" s="36" t="n">
        <v>0</v>
      </c>
      <c r="G2696" s="36" t="n">
        <v>2</v>
      </c>
      <c r="H2696" s="36" t="n">
        <v>3</v>
      </c>
    </row>
    <row r="2697" customFormat="false" ht="15" hidden="false" customHeight="true" outlineLevel="0" collapsed="false">
      <c r="A2697" s="36" t="s">
        <v>390</v>
      </c>
      <c r="B2697" s="37" t="s">
        <v>364</v>
      </c>
      <c r="C2697" s="37" t="s">
        <v>391</v>
      </c>
      <c r="D2697" s="36" t="n">
        <v>2014</v>
      </c>
      <c r="E2697" s="36" t="n">
        <v>0</v>
      </c>
      <c r="F2697" s="36" t="n">
        <v>0</v>
      </c>
      <c r="G2697" s="36" t="n">
        <v>2</v>
      </c>
      <c r="H2697" s="36" t="n">
        <v>3</v>
      </c>
    </row>
    <row r="2698" customFormat="false" ht="15" hidden="false" customHeight="true" outlineLevel="0" collapsed="false">
      <c r="A2698" s="36" t="s">
        <v>390</v>
      </c>
      <c r="B2698" s="37" t="s">
        <v>364</v>
      </c>
      <c r="C2698" s="37" t="s">
        <v>391</v>
      </c>
      <c r="D2698" s="36" t="n">
        <v>2015</v>
      </c>
      <c r="E2698" s="36" t="n">
        <v>0</v>
      </c>
      <c r="F2698" s="36" t="n">
        <v>0</v>
      </c>
      <c r="G2698" s="36" t="n">
        <v>2</v>
      </c>
      <c r="H2698" s="36" t="n">
        <v>3</v>
      </c>
    </row>
    <row r="2699" customFormat="false" ht="15" hidden="false" customHeight="true" outlineLevel="0" collapsed="false">
      <c r="A2699" s="36" t="s">
        <v>390</v>
      </c>
      <c r="B2699" s="37" t="s">
        <v>364</v>
      </c>
      <c r="C2699" s="37" t="s">
        <v>391</v>
      </c>
      <c r="D2699" s="36" t="n">
        <v>2016</v>
      </c>
      <c r="E2699" s="36" t="n">
        <v>0</v>
      </c>
      <c r="F2699" s="36" t="n">
        <v>0</v>
      </c>
      <c r="G2699" s="36" t="n">
        <v>2</v>
      </c>
      <c r="H2699" s="36" t="n">
        <v>3</v>
      </c>
    </row>
    <row r="2700" customFormat="false" ht="15" hidden="false" customHeight="true" outlineLevel="0" collapsed="false">
      <c r="A2700" s="36" t="s">
        <v>390</v>
      </c>
      <c r="B2700" s="37" t="s">
        <v>364</v>
      </c>
      <c r="C2700" s="37" t="s">
        <v>391</v>
      </c>
      <c r="D2700" s="36" t="n">
        <v>2017</v>
      </c>
      <c r="E2700" s="36" t="n">
        <v>0</v>
      </c>
      <c r="F2700" s="36" t="n">
        <v>0</v>
      </c>
      <c r="G2700" s="36" t="n">
        <v>1</v>
      </c>
      <c r="H2700" s="36" t="n">
        <v>2</v>
      </c>
    </row>
    <row r="2701" customFormat="false" ht="15" hidden="false" customHeight="true" outlineLevel="0" collapsed="false">
      <c r="A2701" s="36" t="s">
        <v>390</v>
      </c>
      <c r="B2701" s="37" t="s">
        <v>364</v>
      </c>
      <c r="C2701" s="37" t="s">
        <v>391</v>
      </c>
      <c r="D2701" s="36" t="n">
        <v>2018</v>
      </c>
      <c r="E2701" s="36" t="n">
        <v>0</v>
      </c>
      <c r="F2701" s="36" t="n">
        <v>0</v>
      </c>
      <c r="G2701" s="36" t="n">
        <v>1</v>
      </c>
      <c r="H2701" s="36" t="n">
        <v>2</v>
      </c>
    </row>
    <row r="2702" customFormat="false" ht="15" hidden="false" customHeight="true" outlineLevel="0" collapsed="false">
      <c r="A2702" s="36" t="s">
        <v>390</v>
      </c>
      <c r="B2702" s="37" t="s">
        <v>364</v>
      </c>
      <c r="C2702" s="37" t="s">
        <v>391</v>
      </c>
      <c r="D2702" s="36" t="n">
        <v>2019</v>
      </c>
      <c r="E2702" s="36" t="n">
        <v>0</v>
      </c>
      <c r="F2702" s="36" t="n">
        <v>0</v>
      </c>
      <c r="G2702" s="36" t="n">
        <v>1</v>
      </c>
      <c r="H2702" s="36" t="n">
        <v>3</v>
      </c>
    </row>
    <row r="2703" customFormat="false" ht="15" hidden="false" customHeight="true" outlineLevel="0" collapsed="false">
      <c r="A2703" s="36" t="s">
        <v>390</v>
      </c>
      <c r="B2703" s="37" t="s">
        <v>364</v>
      </c>
      <c r="C2703" s="37" t="s">
        <v>391</v>
      </c>
      <c r="D2703" s="36" t="n">
        <v>2020</v>
      </c>
      <c r="E2703" s="36" t="n">
        <v>0</v>
      </c>
      <c r="F2703" s="36" t="n">
        <v>0</v>
      </c>
      <c r="G2703" s="36" t="n">
        <v>1</v>
      </c>
      <c r="H2703" s="36" t="n">
        <v>3</v>
      </c>
    </row>
    <row r="2704" customFormat="false" ht="15" hidden="false" customHeight="true" outlineLevel="0" collapsed="false">
      <c r="A2704" s="36" t="s">
        <v>390</v>
      </c>
      <c r="B2704" s="37" t="s">
        <v>364</v>
      </c>
      <c r="C2704" s="37" t="s">
        <v>391</v>
      </c>
      <c r="D2704" s="36" t="n">
        <v>2021</v>
      </c>
      <c r="E2704" s="36" t="n">
        <v>0</v>
      </c>
      <c r="F2704" s="36" t="n">
        <v>0</v>
      </c>
      <c r="G2704" s="36" t="n">
        <v>1</v>
      </c>
      <c r="H2704" s="36" t="n">
        <v>3</v>
      </c>
    </row>
    <row r="2705" customFormat="false" ht="15" hidden="false" customHeight="true" outlineLevel="0" collapsed="false">
      <c r="A2705" s="36" t="s">
        <v>390</v>
      </c>
      <c r="B2705" s="37" t="s">
        <v>364</v>
      </c>
      <c r="C2705" s="37" t="s">
        <v>391</v>
      </c>
      <c r="D2705" s="36" t="n">
        <v>2022</v>
      </c>
      <c r="E2705" s="36" t="n">
        <v>0</v>
      </c>
      <c r="F2705" s="36" t="n">
        <v>0</v>
      </c>
      <c r="G2705" s="36" t="n">
        <v>1</v>
      </c>
      <c r="H2705" s="36" t="n">
        <v>3</v>
      </c>
    </row>
    <row r="2706" customFormat="false" ht="15" hidden="false" customHeight="true" outlineLevel="0" collapsed="false">
      <c r="A2706" s="36" t="s">
        <v>390</v>
      </c>
      <c r="B2706" s="37" t="s">
        <v>364</v>
      </c>
      <c r="C2706" s="37" t="s">
        <v>391</v>
      </c>
      <c r="D2706" s="36" t="n">
        <v>2023</v>
      </c>
      <c r="E2706" s="36" t="n">
        <v>0</v>
      </c>
      <c r="F2706" s="36" t="n">
        <v>0</v>
      </c>
      <c r="G2706" s="36" t="n">
        <v>1</v>
      </c>
      <c r="H2706" s="36" t="n">
        <v>3</v>
      </c>
    </row>
    <row r="2707" customFormat="false" ht="15" hidden="false" customHeight="true" outlineLevel="0" collapsed="false">
      <c r="A2707" s="36" t="s">
        <v>390</v>
      </c>
      <c r="B2707" s="37" t="s">
        <v>364</v>
      </c>
      <c r="C2707" s="37" t="s">
        <v>391</v>
      </c>
      <c r="D2707" s="36" t="n">
        <v>2024</v>
      </c>
      <c r="E2707" s="36" t="n">
        <v>0</v>
      </c>
      <c r="F2707" s="36" t="n">
        <v>0</v>
      </c>
      <c r="G2707" s="36" t="n">
        <v>1</v>
      </c>
      <c r="H2707" s="36" t="n">
        <v>3</v>
      </c>
    </row>
    <row r="2708" customFormat="false" ht="15" hidden="false" customHeight="true" outlineLevel="0" collapsed="false">
      <c r="A2708" s="36" t="s">
        <v>390</v>
      </c>
      <c r="B2708" s="37" t="s">
        <v>364</v>
      </c>
      <c r="C2708" s="37" t="s">
        <v>391</v>
      </c>
      <c r="D2708" s="36" t="n">
        <v>2025</v>
      </c>
      <c r="E2708" s="36" t="n">
        <v>0</v>
      </c>
      <c r="F2708" s="36" t="n">
        <v>0</v>
      </c>
      <c r="G2708" s="36" t="n">
        <v>1</v>
      </c>
      <c r="H2708" s="36" t="n">
        <v>3</v>
      </c>
    </row>
    <row r="2709" customFormat="false" ht="15" hidden="false" customHeight="true" outlineLevel="0" collapsed="false">
      <c r="A2709" s="36" t="s">
        <v>392</v>
      </c>
      <c r="B2709" s="37" t="s">
        <v>364</v>
      </c>
      <c r="C2709" s="37" t="s">
        <v>393</v>
      </c>
      <c r="D2709" s="36" t="n">
        <v>2010</v>
      </c>
      <c r="E2709" s="36" t="n">
        <v>0</v>
      </c>
      <c r="F2709" s="36" t="n">
        <v>0</v>
      </c>
      <c r="G2709" s="36" t="n">
        <v>1</v>
      </c>
      <c r="H2709" s="36" t="n">
        <v>6</v>
      </c>
    </row>
    <row r="2710" customFormat="false" ht="15" hidden="false" customHeight="true" outlineLevel="0" collapsed="false">
      <c r="A2710" s="36" t="s">
        <v>392</v>
      </c>
      <c r="B2710" s="37" t="s">
        <v>364</v>
      </c>
      <c r="C2710" s="37" t="s">
        <v>393</v>
      </c>
      <c r="D2710" s="36" t="n">
        <v>2011</v>
      </c>
      <c r="E2710" s="36" t="n">
        <v>0</v>
      </c>
      <c r="F2710" s="36" t="n">
        <v>0</v>
      </c>
      <c r="G2710" s="36" t="n">
        <v>1</v>
      </c>
      <c r="H2710" s="36" t="n">
        <v>6</v>
      </c>
    </row>
    <row r="2711" customFormat="false" ht="15" hidden="false" customHeight="true" outlineLevel="0" collapsed="false">
      <c r="A2711" s="36" t="s">
        <v>392</v>
      </c>
      <c r="B2711" s="37" t="s">
        <v>364</v>
      </c>
      <c r="C2711" s="37" t="s">
        <v>393</v>
      </c>
      <c r="D2711" s="36" t="n">
        <v>2012</v>
      </c>
      <c r="E2711" s="36" t="n">
        <v>0</v>
      </c>
      <c r="F2711" s="36" t="n">
        <v>0</v>
      </c>
      <c r="G2711" s="36" t="n">
        <v>2</v>
      </c>
      <c r="H2711" s="36" t="n">
        <v>7</v>
      </c>
    </row>
    <row r="2712" customFormat="false" ht="15" hidden="false" customHeight="true" outlineLevel="0" collapsed="false">
      <c r="A2712" s="36" t="s">
        <v>392</v>
      </c>
      <c r="B2712" s="37" t="s">
        <v>364</v>
      </c>
      <c r="C2712" s="37" t="s">
        <v>393</v>
      </c>
      <c r="D2712" s="36" t="n">
        <v>2013</v>
      </c>
      <c r="E2712" s="36" t="n">
        <v>0</v>
      </c>
      <c r="F2712" s="36" t="n">
        <v>0</v>
      </c>
      <c r="G2712" s="36" t="n">
        <v>2</v>
      </c>
      <c r="H2712" s="36" t="n">
        <v>7</v>
      </c>
    </row>
    <row r="2713" customFormat="false" ht="15" hidden="false" customHeight="true" outlineLevel="0" collapsed="false">
      <c r="A2713" s="36" t="s">
        <v>392</v>
      </c>
      <c r="B2713" s="37" t="s">
        <v>364</v>
      </c>
      <c r="C2713" s="37" t="s">
        <v>393</v>
      </c>
      <c r="D2713" s="36" t="n">
        <v>2014</v>
      </c>
      <c r="E2713" s="36" t="n">
        <v>0</v>
      </c>
      <c r="F2713" s="36" t="n">
        <v>0</v>
      </c>
      <c r="G2713" s="36" t="n">
        <v>2</v>
      </c>
      <c r="H2713" s="36" t="n">
        <v>8</v>
      </c>
    </row>
    <row r="2714" customFormat="false" ht="15" hidden="false" customHeight="true" outlineLevel="0" collapsed="false">
      <c r="A2714" s="36" t="s">
        <v>392</v>
      </c>
      <c r="B2714" s="37" t="s">
        <v>364</v>
      </c>
      <c r="C2714" s="37" t="s">
        <v>393</v>
      </c>
      <c r="D2714" s="36" t="n">
        <v>2015</v>
      </c>
      <c r="E2714" s="36" t="n">
        <v>0</v>
      </c>
      <c r="F2714" s="36" t="n">
        <v>0</v>
      </c>
      <c r="G2714" s="36" t="n">
        <v>2</v>
      </c>
      <c r="H2714" s="36" t="n">
        <v>9</v>
      </c>
    </row>
    <row r="2715" customFormat="false" ht="15" hidden="false" customHeight="true" outlineLevel="0" collapsed="false">
      <c r="A2715" s="36" t="s">
        <v>392</v>
      </c>
      <c r="B2715" s="37" t="s">
        <v>364</v>
      </c>
      <c r="C2715" s="37" t="s">
        <v>393</v>
      </c>
      <c r="D2715" s="36" t="n">
        <v>2016</v>
      </c>
      <c r="E2715" s="36" t="n">
        <v>0</v>
      </c>
      <c r="F2715" s="36" t="n">
        <v>0</v>
      </c>
      <c r="G2715" s="36" t="n">
        <v>2</v>
      </c>
      <c r="H2715" s="36" t="n">
        <v>9</v>
      </c>
    </row>
    <row r="2716" customFormat="false" ht="15" hidden="false" customHeight="true" outlineLevel="0" collapsed="false">
      <c r="A2716" s="36" t="s">
        <v>392</v>
      </c>
      <c r="B2716" s="37" t="s">
        <v>364</v>
      </c>
      <c r="C2716" s="37" t="s">
        <v>393</v>
      </c>
      <c r="D2716" s="36" t="n">
        <v>2017</v>
      </c>
      <c r="E2716" s="36" t="n">
        <v>0</v>
      </c>
      <c r="F2716" s="36" t="n">
        <v>0</v>
      </c>
      <c r="G2716" s="36" t="n">
        <v>2</v>
      </c>
      <c r="H2716" s="36" t="n">
        <v>9</v>
      </c>
    </row>
    <row r="2717" customFormat="false" ht="15" hidden="false" customHeight="true" outlineLevel="0" collapsed="false">
      <c r="A2717" s="36" t="s">
        <v>392</v>
      </c>
      <c r="B2717" s="37" t="s">
        <v>364</v>
      </c>
      <c r="C2717" s="37" t="s">
        <v>393</v>
      </c>
      <c r="D2717" s="36" t="n">
        <v>2018</v>
      </c>
      <c r="E2717" s="36" t="n">
        <v>0</v>
      </c>
      <c r="F2717" s="36" t="n">
        <v>0</v>
      </c>
      <c r="G2717" s="36" t="n">
        <v>2</v>
      </c>
      <c r="H2717" s="36" t="n">
        <v>9</v>
      </c>
    </row>
    <row r="2718" customFormat="false" ht="15" hidden="false" customHeight="true" outlineLevel="0" collapsed="false">
      <c r="A2718" s="36" t="s">
        <v>392</v>
      </c>
      <c r="B2718" s="37" t="s">
        <v>364</v>
      </c>
      <c r="C2718" s="37" t="s">
        <v>393</v>
      </c>
      <c r="D2718" s="36" t="n">
        <v>2019</v>
      </c>
      <c r="E2718" s="36" t="n">
        <v>0</v>
      </c>
      <c r="F2718" s="36" t="n">
        <v>0</v>
      </c>
      <c r="G2718" s="36" t="n">
        <v>2</v>
      </c>
      <c r="H2718" s="36" t="n">
        <v>9</v>
      </c>
    </row>
    <row r="2719" customFormat="false" ht="15" hidden="false" customHeight="true" outlineLevel="0" collapsed="false">
      <c r="A2719" s="36" t="s">
        <v>392</v>
      </c>
      <c r="B2719" s="37" t="s">
        <v>364</v>
      </c>
      <c r="C2719" s="37" t="s">
        <v>393</v>
      </c>
      <c r="D2719" s="36" t="n">
        <v>2020</v>
      </c>
      <c r="E2719" s="36" t="n">
        <v>0</v>
      </c>
      <c r="F2719" s="36" t="n">
        <v>0</v>
      </c>
      <c r="G2719" s="36" t="n">
        <v>1</v>
      </c>
      <c r="H2719" s="36" t="n">
        <v>8</v>
      </c>
    </row>
    <row r="2720" customFormat="false" ht="15" hidden="false" customHeight="true" outlineLevel="0" collapsed="false">
      <c r="A2720" s="36" t="s">
        <v>392</v>
      </c>
      <c r="B2720" s="37" t="s">
        <v>364</v>
      </c>
      <c r="C2720" s="37" t="s">
        <v>393</v>
      </c>
      <c r="D2720" s="36" t="n">
        <v>2021</v>
      </c>
      <c r="E2720" s="36" t="n">
        <v>0</v>
      </c>
      <c r="F2720" s="36" t="n">
        <v>0</v>
      </c>
      <c r="G2720" s="36" t="n">
        <v>1</v>
      </c>
      <c r="H2720" s="36" t="n">
        <v>8</v>
      </c>
    </row>
    <row r="2721" customFormat="false" ht="15" hidden="false" customHeight="true" outlineLevel="0" collapsed="false">
      <c r="A2721" s="36" t="s">
        <v>392</v>
      </c>
      <c r="B2721" s="37" t="s">
        <v>364</v>
      </c>
      <c r="C2721" s="37" t="s">
        <v>393</v>
      </c>
      <c r="D2721" s="36" t="n">
        <v>2022</v>
      </c>
      <c r="E2721" s="36" t="n">
        <v>0</v>
      </c>
      <c r="F2721" s="36" t="n">
        <v>0</v>
      </c>
      <c r="G2721" s="36" t="n">
        <v>2</v>
      </c>
      <c r="H2721" s="36" t="n">
        <v>9</v>
      </c>
    </row>
    <row r="2722" customFormat="false" ht="15" hidden="false" customHeight="true" outlineLevel="0" collapsed="false">
      <c r="A2722" s="36" t="s">
        <v>392</v>
      </c>
      <c r="B2722" s="37" t="s">
        <v>364</v>
      </c>
      <c r="C2722" s="37" t="s">
        <v>393</v>
      </c>
      <c r="D2722" s="36" t="n">
        <v>2023</v>
      </c>
      <c r="E2722" s="36" t="n">
        <v>0</v>
      </c>
      <c r="F2722" s="36" t="n">
        <v>0</v>
      </c>
      <c r="G2722" s="36" t="n">
        <v>2</v>
      </c>
      <c r="H2722" s="36" t="n">
        <v>9</v>
      </c>
    </row>
    <row r="2723" customFormat="false" ht="15" hidden="false" customHeight="true" outlineLevel="0" collapsed="false">
      <c r="A2723" s="36" t="s">
        <v>392</v>
      </c>
      <c r="B2723" s="37" t="s">
        <v>364</v>
      </c>
      <c r="C2723" s="37" t="s">
        <v>393</v>
      </c>
      <c r="D2723" s="36" t="n">
        <v>2024</v>
      </c>
      <c r="E2723" s="36" t="n">
        <v>0</v>
      </c>
      <c r="F2723" s="36" t="n">
        <v>0</v>
      </c>
      <c r="G2723" s="36" t="n">
        <v>2</v>
      </c>
      <c r="H2723" s="36" t="n">
        <v>9</v>
      </c>
    </row>
    <row r="2724" customFormat="false" ht="15" hidden="false" customHeight="true" outlineLevel="0" collapsed="false">
      <c r="A2724" s="36" t="s">
        <v>392</v>
      </c>
      <c r="B2724" s="37" t="s">
        <v>364</v>
      </c>
      <c r="C2724" s="37" t="s">
        <v>393</v>
      </c>
      <c r="D2724" s="36" t="n">
        <v>2025</v>
      </c>
      <c r="E2724" s="36" t="n">
        <v>0</v>
      </c>
      <c r="F2724" s="36" t="n">
        <v>0</v>
      </c>
      <c r="G2724" s="36" t="n">
        <v>2</v>
      </c>
      <c r="H2724" s="36" t="n">
        <v>9</v>
      </c>
    </row>
    <row r="2725" customFormat="false" ht="15" hidden="false" customHeight="true" outlineLevel="0" collapsed="false">
      <c r="A2725" s="36" t="s">
        <v>394</v>
      </c>
      <c r="B2725" s="37" t="s">
        <v>364</v>
      </c>
      <c r="C2725" s="37" t="s">
        <v>395</v>
      </c>
      <c r="D2725" s="36" t="n">
        <v>2010</v>
      </c>
      <c r="E2725" s="36" t="n">
        <v>1</v>
      </c>
      <c r="F2725" s="36" t="n">
        <v>0</v>
      </c>
      <c r="G2725" s="36" t="n">
        <v>1</v>
      </c>
      <c r="H2725" s="36" t="n">
        <v>3</v>
      </c>
    </row>
    <row r="2726" customFormat="false" ht="15" hidden="false" customHeight="true" outlineLevel="0" collapsed="false">
      <c r="A2726" s="36" t="s">
        <v>394</v>
      </c>
      <c r="B2726" s="37" t="s">
        <v>364</v>
      </c>
      <c r="C2726" s="37" t="s">
        <v>395</v>
      </c>
      <c r="D2726" s="36" t="n">
        <v>2011</v>
      </c>
      <c r="E2726" s="36" t="n">
        <v>1</v>
      </c>
      <c r="F2726" s="36" t="n">
        <v>0</v>
      </c>
      <c r="G2726" s="36" t="n">
        <v>1</v>
      </c>
      <c r="H2726" s="36" t="n">
        <v>3</v>
      </c>
    </row>
    <row r="2727" customFormat="false" ht="15" hidden="false" customHeight="true" outlineLevel="0" collapsed="false">
      <c r="A2727" s="36" t="s">
        <v>394</v>
      </c>
      <c r="B2727" s="37" t="s">
        <v>364</v>
      </c>
      <c r="C2727" s="37" t="s">
        <v>395</v>
      </c>
      <c r="D2727" s="36" t="n">
        <v>2012</v>
      </c>
      <c r="E2727" s="36" t="n">
        <v>1</v>
      </c>
      <c r="F2727" s="36" t="n">
        <v>0</v>
      </c>
      <c r="G2727" s="36" t="n">
        <v>1</v>
      </c>
      <c r="H2727" s="36" t="n">
        <v>3</v>
      </c>
    </row>
    <row r="2728" customFormat="false" ht="15" hidden="false" customHeight="true" outlineLevel="0" collapsed="false">
      <c r="A2728" s="36" t="s">
        <v>394</v>
      </c>
      <c r="B2728" s="37" t="s">
        <v>364</v>
      </c>
      <c r="C2728" s="37" t="s">
        <v>395</v>
      </c>
      <c r="D2728" s="36" t="n">
        <v>2013</v>
      </c>
      <c r="E2728" s="36" t="n">
        <v>1</v>
      </c>
      <c r="F2728" s="36" t="n">
        <v>0</v>
      </c>
      <c r="G2728" s="36" t="n">
        <v>1</v>
      </c>
      <c r="H2728" s="36" t="n">
        <v>3</v>
      </c>
    </row>
    <row r="2729" customFormat="false" ht="15" hidden="false" customHeight="true" outlineLevel="0" collapsed="false">
      <c r="A2729" s="36" t="s">
        <v>394</v>
      </c>
      <c r="B2729" s="37" t="s">
        <v>364</v>
      </c>
      <c r="C2729" s="37" t="s">
        <v>395</v>
      </c>
      <c r="D2729" s="36" t="n">
        <v>2014</v>
      </c>
      <c r="E2729" s="36" t="n">
        <v>1</v>
      </c>
      <c r="F2729" s="36" t="n">
        <v>0</v>
      </c>
      <c r="G2729" s="36" t="n">
        <v>1</v>
      </c>
      <c r="H2729" s="36" t="n">
        <v>3</v>
      </c>
    </row>
    <row r="2730" customFormat="false" ht="15" hidden="false" customHeight="true" outlineLevel="0" collapsed="false">
      <c r="A2730" s="36" t="s">
        <v>394</v>
      </c>
      <c r="B2730" s="37" t="s">
        <v>364</v>
      </c>
      <c r="C2730" s="37" t="s">
        <v>395</v>
      </c>
      <c r="D2730" s="36" t="n">
        <v>2015</v>
      </c>
      <c r="E2730" s="36" t="n">
        <v>1</v>
      </c>
      <c r="F2730" s="36" t="n">
        <v>0</v>
      </c>
      <c r="G2730" s="36" t="n">
        <v>1</v>
      </c>
      <c r="H2730" s="36" t="n">
        <v>3</v>
      </c>
    </row>
    <row r="2731" customFormat="false" ht="15" hidden="false" customHeight="true" outlineLevel="0" collapsed="false">
      <c r="A2731" s="36" t="s">
        <v>394</v>
      </c>
      <c r="B2731" s="37" t="s">
        <v>364</v>
      </c>
      <c r="C2731" s="37" t="s">
        <v>395</v>
      </c>
      <c r="D2731" s="36" t="n">
        <v>2016</v>
      </c>
      <c r="E2731" s="36" t="n">
        <v>1</v>
      </c>
      <c r="F2731" s="36" t="n">
        <v>0</v>
      </c>
      <c r="G2731" s="36" t="n">
        <v>1</v>
      </c>
      <c r="H2731" s="36" t="n">
        <v>3</v>
      </c>
    </row>
    <row r="2732" customFormat="false" ht="15" hidden="false" customHeight="true" outlineLevel="0" collapsed="false">
      <c r="A2732" s="36" t="s">
        <v>394</v>
      </c>
      <c r="B2732" s="37" t="s">
        <v>364</v>
      </c>
      <c r="C2732" s="37" t="s">
        <v>395</v>
      </c>
      <c r="D2732" s="36" t="n">
        <v>2017</v>
      </c>
      <c r="E2732" s="36" t="n">
        <v>1</v>
      </c>
      <c r="F2732" s="36" t="n">
        <v>0</v>
      </c>
      <c r="G2732" s="36" t="n">
        <v>1</v>
      </c>
      <c r="H2732" s="36" t="n">
        <v>3</v>
      </c>
    </row>
    <row r="2733" customFormat="false" ht="15" hidden="false" customHeight="true" outlineLevel="0" collapsed="false">
      <c r="A2733" s="36" t="s">
        <v>394</v>
      </c>
      <c r="B2733" s="37" t="s">
        <v>364</v>
      </c>
      <c r="C2733" s="37" t="s">
        <v>395</v>
      </c>
      <c r="D2733" s="36" t="n">
        <v>2018</v>
      </c>
      <c r="E2733" s="36" t="n">
        <v>1</v>
      </c>
      <c r="F2733" s="36" t="n">
        <v>0</v>
      </c>
      <c r="G2733" s="36" t="n">
        <v>1</v>
      </c>
      <c r="H2733" s="36" t="n">
        <v>3</v>
      </c>
    </row>
    <row r="2734" customFormat="false" ht="15" hidden="false" customHeight="true" outlineLevel="0" collapsed="false">
      <c r="A2734" s="36" t="s">
        <v>394</v>
      </c>
      <c r="B2734" s="37" t="s">
        <v>364</v>
      </c>
      <c r="C2734" s="37" t="s">
        <v>395</v>
      </c>
      <c r="D2734" s="36" t="n">
        <v>2019</v>
      </c>
      <c r="E2734" s="36" t="n">
        <v>1</v>
      </c>
      <c r="F2734" s="36" t="n">
        <v>0</v>
      </c>
      <c r="G2734" s="36" t="n">
        <v>1</v>
      </c>
      <c r="H2734" s="36" t="n">
        <v>3</v>
      </c>
    </row>
    <row r="2735" customFormat="false" ht="15" hidden="false" customHeight="true" outlineLevel="0" collapsed="false">
      <c r="A2735" s="36" t="s">
        <v>394</v>
      </c>
      <c r="B2735" s="37" t="s">
        <v>364</v>
      </c>
      <c r="C2735" s="37" t="s">
        <v>395</v>
      </c>
      <c r="D2735" s="36" t="n">
        <v>2020</v>
      </c>
      <c r="E2735" s="36" t="n">
        <v>1</v>
      </c>
      <c r="F2735" s="36" t="n">
        <v>0</v>
      </c>
      <c r="G2735" s="36" t="n">
        <v>1</v>
      </c>
      <c r="H2735" s="36" t="n">
        <v>3</v>
      </c>
    </row>
    <row r="2736" customFormat="false" ht="15" hidden="false" customHeight="true" outlineLevel="0" collapsed="false">
      <c r="A2736" s="36" t="s">
        <v>394</v>
      </c>
      <c r="B2736" s="37" t="s">
        <v>364</v>
      </c>
      <c r="C2736" s="37" t="s">
        <v>395</v>
      </c>
      <c r="D2736" s="36" t="n">
        <v>2021</v>
      </c>
      <c r="E2736" s="36" t="n">
        <v>1</v>
      </c>
      <c r="F2736" s="36" t="n">
        <v>0</v>
      </c>
      <c r="G2736" s="36" t="n">
        <v>1</v>
      </c>
      <c r="H2736" s="36" t="n">
        <v>2</v>
      </c>
    </row>
    <row r="2737" customFormat="false" ht="15" hidden="false" customHeight="true" outlineLevel="0" collapsed="false">
      <c r="A2737" s="36" t="s">
        <v>394</v>
      </c>
      <c r="B2737" s="37" t="s">
        <v>364</v>
      </c>
      <c r="C2737" s="37" t="s">
        <v>395</v>
      </c>
      <c r="D2737" s="36" t="n">
        <v>2022</v>
      </c>
      <c r="E2737" s="36" t="n">
        <v>1</v>
      </c>
      <c r="F2737" s="36" t="n">
        <v>0</v>
      </c>
      <c r="G2737" s="36" t="n">
        <v>1</v>
      </c>
      <c r="H2737" s="36" t="n">
        <v>2</v>
      </c>
    </row>
    <row r="2738" customFormat="false" ht="15" hidden="false" customHeight="true" outlineLevel="0" collapsed="false">
      <c r="A2738" s="36" t="s">
        <v>394</v>
      </c>
      <c r="B2738" s="37" t="s">
        <v>364</v>
      </c>
      <c r="C2738" s="37" t="s">
        <v>395</v>
      </c>
      <c r="D2738" s="36" t="n">
        <v>2023</v>
      </c>
      <c r="E2738" s="36" t="n">
        <v>1</v>
      </c>
      <c r="F2738" s="36" t="n">
        <v>0</v>
      </c>
      <c r="G2738" s="36" t="n">
        <v>1</v>
      </c>
      <c r="H2738" s="36" t="n">
        <v>2</v>
      </c>
    </row>
    <row r="2739" customFormat="false" ht="15" hidden="false" customHeight="true" outlineLevel="0" collapsed="false">
      <c r="A2739" s="36" t="s">
        <v>394</v>
      </c>
      <c r="B2739" s="37" t="s">
        <v>364</v>
      </c>
      <c r="C2739" s="37" t="s">
        <v>395</v>
      </c>
      <c r="D2739" s="36" t="n">
        <v>2024</v>
      </c>
      <c r="E2739" s="36" t="n">
        <v>1</v>
      </c>
      <c r="F2739" s="36" t="n">
        <v>0</v>
      </c>
      <c r="G2739" s="36" t="n">
        <v>1</v>
      </c>
      <c r="H2739" s="36" t="n">
        <v>2</v>
      </c>
    </row>
    <row r="2740" customFormat="false" ht="15" hidden="false" customHeight="true" outlineLevel="0" collapsed="false">
      <c r="A2740" s="36" t="s">
        <v>394</v>
      </c>
      <c r="B2740" s="37" t="s">
        <v>364</v>
      </c>
      <c r="C2740" s="37" t="s">
        <v>395</v>
      </c>
      <c r="D2740" s="36" t="n">
        <v>2025</v>
      </c>
      <c r="E2740" s="36" t="n">
        <v>1</v>
      </c>
      <c r="F2740" s="36" t="n">
        <v>0</v>
      </c>
      <c r="G2740" s="36" t="n">
        <v>1</v>
      </c>
      <c r="H2740" s="36" t="n">
        <v>2</v>
      </c>
    </row>
    <row r="2741" customFormat="false" ht="15" hidden="false" customHeight="true" outlineLevel="0" collapsed="false">
      <c r="A2741" s="36" t="s">
        <v>396</v>
      </c>
      <c r="B2741" s="37" t="s">
        <v>364</v>
      </c>
      <c r="C2741" s="37" t="s">
        <v>397</v>
      </c>
      <c r="D2741" s="36" t="n">
        <v>2010</v>
      </c>
      <c r="E2741" s="36" t="n">
        <v>2</v>
      </c>
      <c r="F2741" s="36" t="n">
        <v>0</v>
      </c>
      <c r="G2741" s="36" t="n">
        <v>1</v>
      </c>
      <c r="H2741" s="36" t="n">
        <v>4</v>
      </c>
    </row>
    <row r="2742" customFormat="false" ht="15" hidden="false" customHeight="true" outlineLevel="0" collapsed="false">
      <c r="A2742" s="36" t="s">
        <v>396</v>
      </c>
      <c r="B2742" s="37" t="s">
        <v>364</v>
      </c>
      <c r="C2742" s="37" t="s">
        <v>397</v>
      </c>
      <c r="D2742" s="36" t="n">
        <v>2011</v>
      </c>
      <c r="E2742" s="36" t="n">
        <v>2</v>
      </c>
      <c r="F2742" s="36" t="n">
        <v>0</v>
      </c>
      <c r="G2742" s="36" t="n">
        <v>1</v>
      </c>
      <c r="H2742" s="36" t="n">
        <v>4</v>
      </c>
    </row>
    <row r="2743" customFormat="false" ht="15" hidden="false" customHeight="true" outlineLevel="0" collapsed="false">
      <c r="A2743" s="36" t="s">
        <v>396</v>
      </c>
      <c r="B2743" s="37" t="s">
        <v>364</v>
      </c>
      <c r="C2743" s="37" t="s">
        <v>397</v>
      </c>
      <c r="D2743" s="36" t="n">
        <v>2012</v>
      </c>
      <c r="E2743" s="36" t="n">
        <v>2</v>
      </c>
      <c r="F2743" s="36" t="n">
        <v>0</v>
      </c>
      <c r="G2743" s="36" t="n">
        <v>1</v>
      </c>
      <c r="H2743" s="36" t="n">
        <v>4</v>
      </c>
    </row>
    <row r="2744" customFormat="false" ht="15" hidden="false" customHeight="true" outlineLevel="0" collapsed="false">
      <c r="A2744" s="36" t="s">
        <v>396</v>
      </c>
      <c r="B2744" s="37" t="s">
        <v>364</v>
      </c>
      <c r="C2744" s="37" t="s">
        <v>397</v>
      </c>
      <c r="D2744" s="36" t="n">
        <v>2013</v>
      </c>
      <c r="E2744" s="36" t="n">
        <v>2</v>
      </c>
      <c r="F2744" s="36" t="n">
        <v>0</v>
      </c>
      <c r="G2744" s="36" t="n">
        <v>1</v>
      </c>
      <c r="H2744" s="36" t="n">
        <v>4</v>
      </c>
    </row>
    <row r="2745" customFormat="false" ht="15" hidden="false" customHeight="true" outlineLevel="0" collapsed="false">
      <c r="A2745" s="36" t="s">
        <v>396</v>
      </c>
      <c r="B2745" s="37" t="s">
        <v>364</v>
      </c>
      <c r="C2745" s="37" t="s">
        <v>397</v>
      </c>
      <c r="D2745" s="36" t="n">
        <v>2014</v>
      </c>
      <c r="E2745" s="36" t="n">
        <v>2</v>
      </c>
      <c r="F2745" s="36" t="n">
        <v>0</v>
      </c>
      <c r="G2745" s="36" t="n">
        <v>1</v>
      </c>
      <c r="H2745" s="36" t="n">
        <v>6</v>
      </c>
    </row>
    <row r="2746" customFormat="false" ht="15" hidden="false" customHeight="true" outlineLevel="0" collapsed="false">
      <c r="A2746" s="36" t="s">
        <v>396</v>
      </c>
      <c r="B2746" s="37" t="s">
        <v>364</v>
      </c>
      <c r="C2746" s="37" t="s">
        <v>397</v>
      </c>
      <c r="D2746" s="36" t="n">
        <v>2015</v>
      </c>
      <c r="E2746" s="36" t="n">
        <v>2</v>
      </c>
      <c r="F2746" s="36" t="n">
        <v>0</v>
      </c>
      <c r="G2746" s="36" t="n">
        <v>1</v>
      </c>
      <c r="H2746" s="36" t="n">
        <v>6</v>
      </c>
    </row>
    <row r="2747" customFormat="false" ht="15" hidden="false" customHeight="true" outlineLevel="0" collapsed="false">
      <c r="A2747" s="36" t="s">
        <v>396</v>
      </c>
      <c r="B2747" s="37" t="s">
        <v>364</v>
      </c>
      <c r="C2747" s="37" t="s">
        <v>397</v>
      </c>
      <c r="D2747" s="36" t="n">
        <v>2016</v>
      </c>
      <c r="E2747" s="36" t="n">
        <v>2</v>
      </c>
      <c r="F2747" s="36" t="n">
        <v>0</v>
      </c>
      <c r="G2747" s="36" t="n">
        <v>1</v>
      </c>
      <c r="H2747" s="36" t="n">
        <v>6</v>
      </c>
    </row>
    <row r="2748" customFormat="false" ht="15" hidden="false" customHeight="true" outlineLevel="0" collapsed="false">
      <c r="A2748" s="36" t="s">
        <v>396</v>
      </c>
      <c r="B2748" s="37" t="s">
        <v>364</v>
      </c>
      <c r="C2748" s="37" t="s">
        <v>397</v>
      </c>
      <c r="D2748" s="36" t="n">
        <v>2017</v>
      </c>
      <c r="E2748" s="36" t="n">
        <v>2</v>
      </c>
      <c r="F2748" s="36" t="n">
        <v>0</v>
      </c>
      <c r="G2748" s="36" t="n">
        <v>1</v>
      </c>
      <c r="H2748" s="36" t="n">
        <v>7</v>
      </c>
    </row>
    <row r="2749" customFormat="false" ht="15" hidden="false" customHeight="true" outlineLevel="0" collapsed="false">
      <c r="A2749" s="36" t="s">
        <v>396</v>
      </c>
      <c r="B2749" s="37" t="s">
        <v>364</v>
      </c>
      <c r="C2749" s="37" t="s">
        <v>397</v>
      </c>
      <c r="D2749" s="36" t="n">
        <v>2018</v>
      </c>
      <c r="E2749" s="36" t="n">
        <v>2</v>
      </c>
      <c r="F2749" s="36" t="n">
        <v>0</v>
      </c>
      <c r="G2749" s="36" t="n">
        <v>1</v>
      </c>
      <c r="H2749" s="36" t="n">
        <v>7</v>
      </c>
    </row>
    <row r="2750" customFormat="false" ht="15" hidden="false" customHeight="true" outlineLevel="0" collapsed="false">
      <c r="A2750" s="36" t="s">
        <v>396</v>
      </c>
      <c r="B2750" s="37" t="s">
        <v>364</v>
      </c>
      <c r="C2750" s="37" t="s">
        <v>397</v>
      </c>
      <c r="D2750" s="36" t="n">
        <v>2019</v>
      </c>
      <c r="E2750" s="36" t="n">
        <v>2</v>
      </c>
      <c r="F2750" s="36" t="n">
        <v>0</v>
      </c>
      <c r="G2750" s="36" t="n">
        <v>1</v>
      </c>
      <c r="H2750" s="36" t="n">
        <v>7</v>
      </c>
    </row>
    <row r="2751" customFormat="false" ht="15" hidden="false" customHeight="true" outlineLevel="0" collapsed="false">
      <c r="A2751" s="36" t="s">
        <v>396</v>
      </c>
      <c r="B2751" s="37" t="s">
        <v>364</v>
      </c>
      <c r="C2751" s="37" t="s">
        <v>397</v>
      </c>
      <c r="D2751" s="36" t="n">
        <v>2020</v>
      </c>
      <c r="E2751" s="36" t="n">
        <v>2</v>
      </c>
      <c r="F2751" s="36" t="n">
        <v>0</v>
      </c>
      <c r="G2751" s="36" t="n">
        <v>1</v>
      </c>
      <c r="H2751" s="36" t="n">
        <v>7</v>
      </c>
    </row>
    <row r="2752" customFormat="false" ht="15" hidden="false" customHeight="true" outlineLevel="0" collapsed="false">
      <c r="A2752" s="36" t="s">
        <v>396</v>
      </c>
      <c r="B2752" s="37" t="s">
        <v>364</v>
      </c>
      <c r="C2752" s="37" t="s">
        <v>397</v>
      </c>
      <c r="D2752" s="36" t="n">
        <v>2021</v>
      </c>
      <c r="E2752" s="36" t="n">
        <v>2</v>
      </c>
      <c r="F2752" s="36" t="n">
        <v>0</v>
      </c>
      <c r="G2752" s="36" t="n">
        <v>1</v>
      </c>
      <c r="H2752" s="36" t="n">
        <v>7</v>
      </c>
    </row>
    <row r="2753" customFormat="false" ht="15" hidden="false" customHeight="true" outlineLevel="0" collapsed="false">
      <c r="A2753" s="36" t="s">
        <v>396</v>
      </c>
      <c r="B2753" s="37" t="s">
        <v>364</v>
      </c>
      <c r="C2753" s="37" t="s">
        <v>397</v>
      </c>
      <c r="D2753" s="36" t="n">
        <v>2022</v>
      </c>
      <c r="E2753" s="36" t="n">
        <v>2</v>
      </c>
      <c r="F2753" s="36" t="n">
        <v>0</v>
      </c>
      <c r="G2753" s="36" t="n">
        <v>1</v>
      </c>
      <c r="H2753" s="36" t="n">
        <v>6</v>
      </c>
    </row>
    <row r="2754" customFormat="false" ht="15" hidden="false" customHeight="true" outlineLevel="0" collapsed="false">
      <c r="A2754" s="36" t="s">
        <v>396</v>
      </c>
      <c r="B2754" s="37" t="s">
        <v>364</v>
      </c>
      <c r="C2754" s="37" t="s">
        <v>397</v>
      </c>
      <c r="D2754" s="36" t="n">
        <v>2023</v>
      </c>
      <c r="E2754" s="36" t="n">
        <v>2</v>
      </c>
      <c r="F2754" s="36" t="n">
        <v>0</v>
      </c>
      <c r="G2754" s="36" t="n">
        <v>1</v>
      </c>
      <c r="H2754" s="36" t="n">
        <v>5</v>
      </c>
    </row>
    <row r="2755" customFormat="false" ht="15" hidden="false" customHeight="true" outlineLevel="0" collapsed="false">
      <c r="A2755" s="36" t="s">
        <v>396</v>
      </c>
      <c r="B2755" s="37" t="s">
        <v>364</v>
      </c>
      <c r="C2755" s="37" t="s">
        <v>397</v>
      </c>
      <c r="D2755" s="36" t="n">
        <v>2024</v>
      </c>
      <c r="E2755" s="36" t="n">
        <v>2</v>
      </c>
      <c r="F2755" s="36" t="n">
        <v>0</v>
      </c>
      <c r="G2755" s="36" t="n">
        <v>1</v>
      </c>
      <c r="H2755" s="36" t="n">
        <v>5</v>
      </c>
    </row>
    <row r="2756" customFormat="false" ht="15" hidden="false" customHeight="true" outlineLevel="0" collapsed="false">
      <c r="A2756" s="36" t="s">
        <v>396</v>
      </c>
      <c r="B2756" s="37" t="s">
        <v>364</v>
      </c>
      <c r="C2756" s="37" t="s">
        <v>397</v>
      </c>
      <c r="D2756" s="36" t="n">
        <v>2025</v>
      </c>
      <c r="E2756" s="36" t="n">
        <v>2</v>
      </c>
      <c r="F2756" s="36" t="n">
        <v>0</v>
      </c>
      <c r="G2756" s="36" t="n">
        <v>1</v>
      </c>
      <c r="H2756" s="36" t="n">
        <v>6</v>
      </c>
    </row>
    <row r="2757" customFormat="false" ht="15" hidden="false" customHeight="true" outlineLevel="0" collapsed="false">
      <c r="A2757" s="36" t="s">
        <v>398</v>
      </c>
      <c r="B2757" s="37" t="s">
        <v>364</v>
      </c>
      <c r="C2757" s="37" t="s">
        <v>399</v>
      </c>
      <c r="D2757" s="36" t="n">
        <v>2010</v>
      </c>
      <c r="E2757" s="36" t="n">
        <v>0</v>
      </c>
      <c r="F2757" s="36" t="n">
        <v>0</v>
      </c>
      <c r="G2757" s="36" t="n">
        <v>1</v>
      </c>
      <c r="H2757" s="36" t="n">
        <v>6</v>
      </c>
    </row>
    <row r="2758" customFormat="false" ht="15" hidden="false" customHeight="true" outlineLevel="0" collapsed="false">
      <c r="A2758" s="36" t="s">
        <v>398</v>
      </c>
      <c r="B2758" s="37" t="s">
        <v>364</v>
      </c>
      <c r="C2758" s="37" t="s">
        <v>399</v>
      </c>
      <c r="D2758" s="36" t="n">
        <v>2011</v>
      </c>
      <c r="E2758" s="36" t="n">
        <v>0</v>
      </c>
      <c r="F2758" s="36" t="n">
        <v>0</v>
      </c>
      <c r="G2758" s="36" t="n">
        <v>1</v>
      </c>
      <c r="H2758" s="36" t="n">
        <v>6</v>
      </c>
    </row>
    <row r="2759" customFormat="false" ht="15" hidden="false" customHeight="true" outlineLevel="0" collapsed="false">
      <c r="A2759" s="36" t="s">
        <v>398</v>
      </c>
      <c r="B2759" s="37" t="s">
        <v>364</v>
      </c>
      <c r="C2759" s="37" t="s">
        <v>399</v>
      </c>
      <c r="D2759" s="36" t="n">
        <v>2012</v>
      </c>
      <c r="E2759" s="36" t="n">
        <v>0</v>
      </c>
      <c r="F2759" s="36" t="n">
        <v>0</v>
      </c>
      <c r="G2759" s="36" t="n">
        <v>1</v>
      </c>
      <c r="H2759" s="36" t="n">
        <v>6</v>
      </c>
    </row>
    <row r="2760" customFormat="false" ht="15" hidden="false" customHeight="true" outlineLevel="0" collapsed="false">
      <c r="A2760" s="36" t="s">
        <v>398</v>
      </c>
      <c r="B2760" s="37" t="s">
        <v>364</v>
      </c>
      <c r="C2760" s="37" t="s">
        <v>399</v>
      </c>
      <c r="D2760" s="36" t="n">
        <v>2013</v>
      </c>
      <c r="E2760" s="36" t="n">
        <v>0</v>
      </c>
      <c r="F2760" s="36" t="n">
        <v>0</v>
      </c>
      <c r="G2760" s="36" t="n">
        <v>1</v>
      </c>
      <c r="H2760" s="36" t="n">
        <v>6</v>
      </c>
    </row>
    <row r="2761" customFormat="false" ht="15" hidden="false" customHeight="true" outlineLevel="0" collapsed="false">
      <c r="A2761" s="36" t="s">
        <v>398</v>
      </c>
      <c r="B2761" s="37" t="s">
        <v>364</v>
      </c>
      <c r="C2761" s="37" t="s">
        <v>399</v>
      </c>
      <c r="D2761" s="36" t="n">
        <v>2014</v>
      </c>
      <c r="E2761" s="36" t="n">
        <v>0</v>
      </c>
      <c r="F2761" s="36" t="n">
        <v>0</v>
      </c>
      <c r="G2761" s="36" t="n">
        <v>1</v>
      </c>
      <c r="H2761" s="36" t="n">
        <v>7</v>
      </c>
    </row>
    <row r="2762" customFormat="false" ht="15" hidden="false" customHeight="true" outlineLevel="0" collapsed="false">
      <c r="A2762" s="36" t="s">
        <v>398</v>
      </c>
      <c r="B2762" s="37" t="s">
        <v>364</v>
      </c>
      <c r="C2762" s="37" t="s">
        <v>399</v>
      </c>
      <c r="D2762" s="36" t="n">
        <v>2015</v>
      </c>
      <c r="E2762" s="36" t="n">
        <v>0</v>
      </c>
      <c r="F2762" s="36" t="n">
        <v>0</v>
      </c>
      <c r="G2762" s="36" t="n">
        <v>1</v>
      </c>
      <c r="H2762" s="36" t="n">
        <v>8</v>
      </c>
    </row>
    <row r="2763" customFormat="false" ht="15" hidden="false" customHeight="true" outlineLevel="0" collapsed="false">
      <c r="A2763" s="36" t="s">
        <v>398</v>
      </c>
      <c r="B2763" s="37" t="s">
        <v>364</v>
      </c>
      <c r="C2763" s="37" t="s">
        <v>399</v>
      </c>
      <c r="D2763" s="36" t="n">
        <v>2016</v>
      </c>
      <c r="E2763" s="36" t="n">
        <v>0</v>
      </c>
      <c r="F2763" s="36" t="n">
        <v>0</v>
      </c>
      <c r="G2763" s="36" t="n">
        <v>1</v>
      </c>
      <c r="H2763" s="36" t="n">
        <v>8</v>
      </c>
    </row>
    <row r="2764" customFormat="false" ht="15" hidden="false" customHeight="true" outlineLevel="0" collapsed="false">
      <c r="A2764" s="36" t="s">
        <v>398</v>
      </c>
      <c r="B2764" s="37" t="s">
        <v>364</v>
      </c>
      <c r="C2764" s="37" t="s">
        <v>399</v>
      </c>
      <c r="D2764" s="36" t="n">
        <v>2017</v>
      </c>
      <c r="E2764" s="36" t="n">
        <v>0</v>
      </c>
      <c r="F2764" s="36" t="n">
        <v>0</v>
      </c>
      <c r="G2764" s="36" t="n">
        <v>1</v>
      </c>
      <c r="H2764" s="36" t="n">
        <v>8</v>
      </c>
    </row>
    <row r="2765" customFormat="false" ht="15" hidden="false" customHeight="true" outlineLevel="0" collapsed="false">
      <c r="A2765" s="36" t="s">
        <v>398</v>
      </c>
      <c r="B2765" s="37" t="s">
        <v>364</v>
      </c>
      <c r="C2765" s="37" t="s">
        <v>399</v>
      </c>
      <c r="D2765" s="36" t="n">
        <v>2018</v>
      </c>
      <c r="E2765" s="36" t="n">
        <v>0</v>
      </c>
      <c r="F2765" s="36" t="n">
        <v>0</v>
      </c>
      <c r="G2765" s="36" t="n">
        <v>1</v>
      </c>
      <c r="H2765" s="36" t="n">
        <v>8</v>
      </c>
    </row>
    <row r="2766" customFormat="false" ht="15" hidden="false" customHeight="true" outlineLevel="0" collapsed="false">
      <c r="A2766" s="36" t="s">
        <v>398</v>
      </c>
      <c r="B2766" s="37" t="s">
        <v>364</v>
      </c>
      <c r="C2766" s="37" t="s">
        <v>399</v>
      </c>
      <c r="D2766" s="36" t="n">
        <v>2019</v>
      </c>
      <c r="E2766" s="36" t="n">
        <v>0</v>
      </c>
      <c r="F2766" s="36" t="n">
        <v>0</v>
      </c>
      <c r="G2766" s="36" t="n">
        <v>1</v>
      </c>
      <c r="H2766" s="36" t="n">
        <v>8</v>
      </c>
    </row>
    <row r="2767" customFormat="false" ht="15" hidden="false" customHeight="true" outlineLevel="0" collapsed="false">
      <c r="A2767" s="36" t="s">
        <v>398</v>
      </c>
      <c r="B2767" s="37" t="s">
        <v>364</v>
      </c>
      <c r="C2767" s="37" t="s">
        <v>399</v>
      </c>
      <c r="D2767" s="36" t="n">
        <v>2020</v>
      </c>
      <c r="E2767" s="36" t="n">
        <v>0</v>
      </c>
      <c r="F2767" s="36" t="n">
        <v>0</v>
      </c>
      <c r="G2767" s="36" t="n">
        <v>1</v>
      </c>
      <c r="H2767" s="36" t="n">
        <v>9</v>
      </c>
    </row>
    <row r="2768" customFormat="false" ht="15" hidden="false" customHeight="true" outlineLevel="0" collapsed="false">
      <c r="A2768" s="36" t="s">
        <v>398</v>
      </c>
      <c r="B2768" s="37" t="s">
        <v>364</v>
      </c>
      <c r="C2768" s="37" t="s">
        <v>399</v>
      </c>
      <c r="D2768" s="36" t="n">
        <v>2021</v>
      </c>
      <c r="E2768" s="36" t="n">
        <v>0</v>
      </c>
      <c r="F2768" s="36" t="n">
        <v>0</v>
      </c>
      <c r="G2768" s="36" t="n">
        <v>1</v>
      </c>
      <c r="H2768" s="36" t="n">
        <v>9</v>
      </c>
    </row>
    <row r="2769" customFormat="false" ht="15" hidden="false" customHeight="true" outlineLevel="0" collapsed="false">
      <c r="A2769" s="36" t="s">
        <v>398</v>
      </c>
      <c r="B2769" s="37" t="s">
        <v>364</v>
      </c>
      <c r="C2769" s="37" t="s">
        <v>399</v>
      </c>
      <c r="D2769" s="36" t="n">
        <v>2022</v>
      </c>
      <c r="E2769" s="36" t="n">
        <v>0</v>
      </c>
      <c r="F2769" s="36" t="n">
        <v>0</v>
      </c>
      <c r="G2769" s="36" t="n">
        <v>1</v>
      </c>
      <c r="H2769" s="36" t="n">
        <v>8</v>
      </c>
    </row>
    <row r="2770" customFormat="false" ht="15" hidden="false" customHeight="true" outlineLevel="0" collapsed="false">
      <c r="A2770" s="36" t="s">
        <v>398</v>
      </c>
      <c r="B2770" s="37" t="s">
        <v>364</v>
      </c>
      <c r="C2770" s="37" t="s">
        <v>399</v>
      </c>
      <c r="D2770" s="36" t="n">
        <v>2023</v>
      </c>
      <c r="E2770" s="36" t="n">
        <v>0</v>
      </c>
      <c r="F2770" s="36" t="n">
        <v>0</v>
      </c>
      <c r="G2770" s="36" t="n">
        <v>1</v>
      </c>
      <c r="H2770" s="36" t="n">
        <v>8</v>
      </c>
    </row>
    <row r="2771" customFormat="false" ht="15" hidden="false" customHeight="true" outlineLevel="0" collapsed="false">
      <c r="A2771" s="36" t="s">
        <v>398</v>
      </c>
      <c r="B2771" s="37" t="s">
        <v>364</v>
      </c>
      <c r="C2771" s="37" t="s">
        <v>399</v>
      </c>
      <c r="D2771" s="36" t="n">
        <v>2024</v>
      </c>
      <c r="E2771" s="36" t="n">
        <v>0</v>
      </c>
      <c r="F2771" s="36" t="n">
        <v>0</v>
      </c>
      <c r="G2771" s="36" t="n">
        <v>1</v>
      </c>
      <c r="H2771" s="36" t="n">
        <v>8</v>
      </c>
    </row>
    <row r="2772" customFormat="false" ht="15" hidden="false" customHeight="true" outlineLevel="0" collapsed="false">
      <c r="A2772" s="36" t="s">
        <v>398</v>
      </c>
      <c r="B2772" s="37" t="s">
        <v>364</v>
      </c>
      <c r="C2772" s="37" t="s">
        <v>399</v>
      </c>
      <c r="D2772" s="36" t="n">
        <v>2025</v>
      </c>
      <c r="E2772" s="36" t="n">
        <v>0</v>
      </c>
      <c r="F2772" s="36" t="n">
        <v>0</v>
      </c>
      <c r="G2772" s="36" t="n">
        <v>1</v>
      </c>
      <c r="H2772" s="36" t="n">
        <v>8</v>
      </c>
    </row>
    <row r="2773" customFormat="false" ht="15" hidden="false" customHeight="true" outlineLevel="0" collapsed="false">
      <c r="A2773" s="36" t="s">
        <v>400</v>
      </c>
      <c r="B2773" s="37" t="s">
        <v>364</v>
      </c>
      <c r="C2773" s="37" t="s">
        <v>401</v>
      </c>
      <c r="D2773" s="36" t="n">
        <v>2010</v>
      </c>
      <c r="E2773" s="36" t="n">
        <v>2</v>
      </c>
      <c r="F2773" s="36" t="n">
        <v>0</v>
      </c>
      <c r="G2773" s="36" t="n">
        <v>1</v>
      </c>
      <c r="H2773" s="36" t="n">
        <v>2</v>
      </c>
    </row>
    <row r="2774" customFormat="false" ht="15" hidden="false" customHeight="true" outlineLevel="0" collapsed="false">
      <c r="A2774" s="36" t="s">
        <v>400</v>
      </c>
      <c r="B2774" s="37" t="s">
        <v>364</v>
      </c>
      <c r="C2774" s="37" t="s">
        <v>401</v>
      </c>
      <c r="D2774" s="36" t="n">
        <v>2011</v>
      </c>
      <c r="E2774" s="36" t="n">
        <v>2</v>
      </c>
      <c r="F2774" s="36" t="n">
        <v>0</v>
      </c>
      <c r="G2774" s="36" t="n">
        <v>1</v>
      </c>
      <c r="H2774" s="36" t="n">
        <v>2</v>
      </c>
    </row>
    <row r="2775" customFormat="false" ht="15" hidden="false" customHeight="true" outlineLevel="0" collapsed="false">
      <c r="A2775" s="36" t="s">
        <v>400</v>
      </c>
      <c r="B2775" s="37" t="s">
        <v>364</v>
      </c>
      <c r="C2775" s="37" t="s">
        <v>401</v>
      </c>
      <c r="D2775" s="36" t="n">
        <v>2012</v>
      </c>
      <c r="E2775" s="36" t="n">
        <v>2</v>
      </c>
      <c r="F2775" s="36" t="n">
        <v>0</v>
      </c>
      <c r="G2775" s="36" t="n">
        <v>1</v>
      </c>
      <c r="H2775" s="36" t="n">
        <v>2</v>
      </c>
    </row>
    <row r="2776" customFormat="false" ht="15" hidden="false" customHeight="true" outlineLevel="0" collapsed="false">
      <c r="A2776" s="36" t="s">
        <v>400</v>
      </c>
      <c r="B2776" s="37" t="s">
        <v>364</v>
      </c>
      <c r="C2776" s="37" t="s">
        <v>401</v>
      </c>
      <c r="D2776" s="36" t="n">
        <v>2013</v>
      </c>
      <c r="E2776" s="36" t="n">
        <v>2</v>
      </c>
      <c r="F2776" s="36" t="n">
        <v>0</v>
      </c>
      <c r="G2776" s="36" t="n">
        <v>1</v>
      </c>
      <c r="H2776" s="36" t="n">
        <v>3</v>
      </c>
    </row>
    <row r="2777" customFormat="false" ht="15" hidden="false" customHeight="true" outlineLevel="0" collapsed="false">
      <c r="A2777" s="36" t="s">
        <v>400</v>
      </c>
      <c r="B2777" s="37" t="s">
        <v>364</v>
      </c>
      <c r="C2777" s="37" t="s">
        <v>401</v>
      </c>
      <c r="D2777" s="36" t="n">
        <v>2014</v>
      </c>
      <c r="E2777" s="36" t="n">
        <v>2</v>
      </c>
      <c r="F2777" s="36" t="n">
        <v>0</v>
      </c>
      <c r="G2777" s="36" t="n">
        <v>1</v>
      </c>
      <c r="H2777" s="36" t="n">
        <v>3</v>
      </c>
    </row>
    <row r="2778" customFormat="false" ht="15" hidden="false" customHeight="true" outlineLevel="0" collapsed="false">
      <c r="A2778" s="36" t="s">
        <v>400</v>
      </c>
      <c r="B2778" s="37" t="s">
        <v>364</v>
      </c>
      <c r="C2778" s="37" t="s">
        <v>401</v>
      </c>
      <c r="D2778" s="36" t="n">
        <v>2015</v>
      </c>
      <c r="E2778" s="36" t="n">
        <v>2</v>
      </c>
      <c r="F2778" s="36" t="n">
        <v>0</v>
      </c>
      <c r="G2778" s="36" t="n">
        <v>1</v>
      </c>
      <c r="H2778" s="36" t="n">
        <v>3</v>
      </c>
    </row>
    <row r="2779" customFormat="false" ht="15" hidden="false" customHeight="true" outlineLevel="0" collapsed="false">
      <c r="A2779" s="36" t="s">
        <v>400</v>
      </c>
      <c r="B2779" s="37" t="s">
        <v>364</v>
      </c>
      <c r="C2779" s="37" t="s">
        <v>401</v>
      </c>
      <c r="D2779" s="36" t="n">
        <v>2016</v>
      </c>
      <c r="E2779" s="36" t="n">
        <v>2</v>
      </c>
      <c r="F2779" s="36" t="n">
        <v>0</v>
      </c>
      <c r="G2779" s="36" t="n">
        <v>1</v>
      </c>
      <c r="H2779" s="36" t="n">
        <v>3</v>
      </c>
    </row>
    <row r="2780" customFormat="false" ht="15" hidden="false" customHeight="true" outlineLevel="0" collapsed="false">
      <c r="A2780" s="36" t="s">
        <v>400</v>
      </c>
      <c r="B2780" s="37" t="s">
        <v>364</v>
      </c>
      <c r="C2780" s="37" t="s">
        <v>401</v>
      </c>
      <c r="D2780" s="36" t="n">
        <v>2017</v>
      </c>
      <c r="E2780" s="36" t="n">
        <v>2</v>
      </c>
      <c r="F2780" s="36" t="n">
        <v>0</v>
      </c>
      <c r="G2780" s="36" t="n">
        <v>1</v>
      </c>
      <c r="H2780" s="36" t="n">
        <v>3</v>
      </c>
    </row>
    <row r="2781" customFormat="false" ht="15" hidden="false" customHeight="true" outlineLevel="0" collapsed="false">
      <c r="A2781" s="36" t="s">
        <v>400</v>
      </c>
      <c r="B2781" s="37" t="s">
        <v>364</v>
      </c>
      <c r="C2781" s="37" t="s">
        <v>401</v>
      </c>
      <c r="D2781" s="36" t="n">
        <v>2018</v>
      </c>
      <c r="E2781" s="36" t="n">
        <v>2</v>
      </c>
      <c r="F2781" s="36" t="n">
        <v>0</v>
      </c>
      <c r="G2781" s="36" t="n">
        <v>1</v>
      </c>
      <c r="H2781" s="36" t="n">
        <v>3</v>
      </c>
    </row>
    <row r="2782" customFormat="false" ht="15" hidden="false" customHeight="true" outlineLevel="0" collapsed="false">
      <c r="A2782" s="36" t="s">
        <v>400</v>
      </c>
      <c r="B2782" s="37" t="s">
        <v>364</v>
      </c>
      <c r="C2782" s="37" t="s">
        <v>401</v>
      </c>
      <c r="D2782" s="36" t="n">
        <v>2019</v>
      </c>
      <c r="E2782" s="36" t="n">
        <v>2</v>
      </c>
      <c r="F2782" s="36" t="n">
        <v>0</v>
      </c>
      <c r="G2782" s="36" t="n">
        <v>1</v>
      </c>
      <c r="H2782" s="36" t="n">
        <v>4</v>
      </c>
    </row>
    <row r="2783" customFormat="false" ht="15" hidden="false" customHeight="true" outlineLevel="0" collapsed="false">
      <c r="A2783" s="36" t="s">
        <v>400</v>
      </c>
      <c r="B2783" s="37" t="s">
        <v>364</v>
      </c>
      <c r="C2783" s="37" t="s">
        <v>401</v>
      </c>
      <c r="D2783" s="36" t="n">
        <v>2020</v>
      </c>
      <c r="E2783" s="36" t="n">
        <v>2</v>
      </c>
      <c r="F2783" s="36" t="n">
        <v>0</v>
      </c>
      <c r="G2783" s="36" t="n">
        <v>1</v>
      </c>
      <c r="H2783" s="36" t="n">
        <v>4</v>
      </c>
    </row>
    <row r="2784" customFormat="false" ht="15" hidden="false" customHeight="true" outlineLevel="0" collapsed="false">
      <c r="A2784" s="36" t="s">
        <v>400</v>
      </c>
      <c r="B2784" s="37" t="s">
        <v>364</v>
      </c>
      <c r="C2784" s="37" t="s">
        <v>401</v>
      </c>
      <c r="D2784" s="36" t="n">
        <v>2021</v>
      </c>
      <c r="E2784" s="36" t="n">
        <v>2</v>
      </c>
      <c r="F2784" s="36" t="n">
        <v>0</v>
      </c>
      <c r="G2784" s="36" t="n">
        <v>1</v>
      </c>
      <c r="H2784" s="36" t="n">
        <v>4</v>
      </c>
    </row>
    <row r="2785" customFormat="false" ht="15" hidden="false" customHeight="true" outlineLevel="0" collapsed="false">
      <c r="A2785" s="36" t="s">
        <v>400</v>
      </c>
      <c r="B2785" s="37" t="s">
        <v>364</v>
      </c>
      <c r="C2785" s="37" t="s">
        <v>401</v>
      </c>
      <c r="D2785" s="36" t="n">
        <v>2022</v>
      </c>
      <c r="E2785" s="36" t="n">
        <v>2</v>
      </c>
      <c r="F2785" s="36" t="n">
        <v>0</v>
      </c>
      <c r="G2785" s="36" t="n">
        <v>1</v>
      </c>
      <c r="H2785" s="36" t="n">
        <v>3</v>
      </c>
    </row>
    <row r="2786" customFormat="false" ht="15" hidden="false" customHeight="true" outlineLevel="0" collapsed="false">
      <c r="A2786" s="36" t="s">
        <v>400</v>
      </c>
      <c r="B2786" s="37" t="s">
        <v>364</v>
      </c>
      <c r="C2786" s="37" t="s">
        <v>401</v>
      </c>
      <c r="D2786" s="36" t="n">
        <v>2023</v>
      </c>
      <c r="E2786" s="36" t="n">
        <v>2</v>
      </c>
      <c r="F2786" s="36" t="n">
        <v>0</v>
      </c>
      <c r="G2786" s="36" t="n">
        <v>1</v>
      </c>
      <c r="H2786" s="36" t="n">
        <v>3</v>
      </c>
    </row>
    <row r="2787" customFormat="false" ht="15" hidden="false" customHeight="true" outlineLevel="0" collapsed="false">
      <c r="A2787" s="36" t="s">
        <v>400</v>
      </c>
      <c r="B2787" s="37" t="s">
        <v>364</v>
      </c>
      <c r="C2787" s="37" t="s">
        <v>401</v>
      </c>
      <c r="D2787" s="36" t="n">
        <v>2024</v>
      </c>
      <c r="E2787" s="36" t="n">
        <v>2</v>
      </c>
      <c r="F2787" s="36" t="n">
        <v>0</v>
      </c>
      <c r="G2787" s="36" t="n">
        <v>1</v>
      </c>
      <c r="H2787" s="36" t="n">
        <v>3</v>
      </c>
    </row>
    <row r="2788" customFormat="false" ht="15" hidden="false" customHeight="true" outlineLevel="0" collapsed="false">
      <c r="A2788" s="36" t="s">
        <v>400</v>
      </c>
      <c r="B2788" s="37" t="s">
        <v>364</v>
      </c>
      <c r="C2788" s="37" t="s">
        <v>401</v>
      </c>
      <c r="D2788" s="36" t="n">
        <v>2025</v>
      </c>
      <c r="E2788" s="36" t="n">
        <v>2</v>
      </c>
      <c r="F2788" s="36" t="n">
        <v>0</v>
      </c>
      <c r="G2788" s="36" t="n">
        <v>1</v>
      </c>
      <c r="H2788" s="36" t="n">
        <v>3</v>
      </c>
    </row>
    <row r="2789" customFormat="false" ht="15" hidden="false" customHeight="true" outlineLevel="0" collapsed="false">
      <c r="A2789" s="36" t="s">
        <v>402</v>
      </c>
      <c r="B2789" s="37" t="s">
        <v>364</v>
      </c>
      <c r="C2789" s="37" t="s">
        <v>403</v>
      </c>
      <c r="D2789" s="36" t="n">
        <v>2010</v>
      </c>
      <c r="E2789" s="36" t="n">
        <v>0</v>
      </c>
      <c r="F2789" s="36" t="n">
        <v>0</v>
      </c>
      <c r="G2789" s="36" t="n">
        <v>1</v>
      </c>
      <c r="H2789" s="36" t="n">
        <v>2</v>
      </c>
    </row>
    <row r="2790" customFormat="false" ht="15" hidden="false" customHeight="true" outlineLevel="0" collapsed="false">
      <c r="A2790" s="36" t="s">
        <v>402</v>
      </c>
      <c r="B2790" s="37" t="s">
        <v>364</v>
      </c>
      <c r="C2790" s="37" t="s">
        <v>403</v>
      </c>
      <c r="D2790" s="36" t="n">
        <v>2011</v>
      </c>
      <c r="E2790" s="36" t="n">
        <v>0</v>
      </c>
      <c r="F2790" s="36" t="n">
        <v>0</v>
      </c>
      <c r="G2790" s="36" t="n">
        <v>1</v>
      </c>
      <c r="H2790" s="36" t="n">
        <v>2</v>
      </c>
    </row>
    <row r="2791" customFormat="false" ht="15" hidden="false" customHeight="true" outlineLevel="0" collapsed="false">
      <c r="A2791" s="36" t="s">
        <v>402</v>
      </c>
      <c r="B2791" s="37" t="s">
        <v>364</v>
      </c>
      <c r="C2791" s="37" t="s">
        <v>403</v>
      </c>
      <c r="D2791" s="36" t="n">
        <v>2012</v>
      </c>
      <c r="E2791" s="36" t="n">
        <v>0</v>
      </c>
      <c r="F2791" s="36" t="n">
        <v>0</v>
      </c>
      <c r="G2791" s="36" t="n">
        <v>1</v>
      </c>
      <c r="H2791" s="36" t="n">
        <v>2</v>
      </c>
    </row>
    <row r="2792" customFormat="false" ht="15" hidden="false" customHeight="true" outlineLevel="0" collapsed="false">
      <c r="A2792" s="36" t="s">
        <v>402</v>
      </c>
      <c r="B2792" s="37" t="s">
        <v>364</v>
      </c>
      <c r="C2792" s="37" t="s">
        <v>403</v>
      </c>
      <c r="D2792" s="36" t="n">
        <v>2013</v>
      </c>
      <c r="E2792" s="36" t="n">
        <v>0</v>
      </c>
      <c r="F2792" s="36" t="n">
        <v>0</v>
      </c>
      <c r="G2792" s="36" t="n">
        <v>1</v>
      </c>
      <c r="H2792" s="36" t="n">
        <v>2</v>
      </c>
    </row>
    <row r="2793" customFormat="false" ht="15" hidden="false" customHeight="true" outlineLevel="0" collapsed="false">
      <c r="A2793" s="36" t="s">
        <v>402</v>
      </c>
      <c r="B2793" s="37" t="s">
        <v>364</v>
      </c>
      <c r="C2793" s="37" t="s">
        <v>403</v>
      </c>
      <c r="D2793" s="36" t="n">
        <v>2014</v>
      </c>
      <c r="E2793" s="36" t="n">
        <v>0</v>
      </c>
      <c r="F2793" s="36" t="n">
        <v>0</v>
      </c>
      <c r="G2793" s="36" t="n">
        <v>1</v>
      </c>
      <c r="H2793" s="36" t="n">
        <v>2</v>
      </c>
    </row>
    <row r="2794" customFormat="false" ht="15" hidden="false" customHeight="true" outlineLevel="0" collapsed="false">
      <c r="A2794" s="36" t="s">
        <v>402</v>
      </c>
      <c r="B2794" s="37" t="s">
        <v>364</v>
      </c>
      <c r="C2794" s="37" t="s">
        <v>403</v>
      </c>
      <c r="D2794" s="36" t="n">
        <v>2015</v>
      </c>
      <c r="E2794" s="36" t="n">
        <v>0</v>
      </c>
      <c r="F2794" s="36" t="n">
        <v>0</v>
      </c>
      <c r="G2794" s="36" t="n">
        <v>1</v>
      </c>
      <c r="H2794" s="36" t="n">
        <v>2</v>
      </c>
    </row>
    <row r="2795" customFormat="false" ht="15" hidden="false" customHeight="true" outlineLevel="0" collapsed="false">
      <c r="A2795" s="36" t="s">
        <v>402</v>
      </c>
      <c r="B2795" s="37" t="s">
        <v>364</v>
      </c>
      <c r="C2795" s="37" t="s">
        <v>403</v>
      </c>
      <c r="D2795" s="36" t="n">
        <v>2016</v>
      </c>
      <c r="E2795" s="36" t="n">
        <v>0</v>
      </c>
      <c r="F2795" s="36" t="n">
        <v>0</v>
      </c>
      <c r="G2795" s="36" t="n">
        <v>1</v>
      </c>
      <c r="H2795" s="36" t="n">
        <v>2</v>
      </c>
    </row>
    <row r="2796" customFormat="false" ht="15" hidden="false" customHeight="true" outlineLevel="0" collapsed="false">
      <c r="A2796" s="36" t="s">
        <v>402</v>
      </c>
      <c r="B2796" s="37" t="s">
        <v>364</v>
      </c>
      <c r="C2796" s="37" t="s">
        <v>403</v>
      </c>
      <c r="D2796" s="36" t="n">
        <v>2017</v>
      </c>
      <c r="E2796" s="36" t="n">
        <v>0</v>
      </c>
      <c r="F2796" s="36" t="n">
        <v>0</v>
      </c>
      <c r="G2796" s="36" t="n">
        <v>1</v>
      </c>
      <c r="H2796" s="36" t="n">
        <v>2</v>
      </c>
    </row>
    <row r="2797" customFormat="false" ht="15" hidden="false" customHeight="true" outlineLevel="0" collapsed="false">
      <c r="A2797" s="36" t="s">
        <v>402</v>
      </c>
      <c r="B2797" s="37" t="s">
        <v>364</v>
      </c>
      <c r="C2797" s="37" t="s">
        <v>403</v>
      </c>
      <c r="D2797" s="36" t="n">
        <v>2018</v>
      </c>
      <c r="E2797" s="36" t="n">
        <v>0</v>
      </c>
      <c r="F2797" s="36" t="n">
        <v>0</v>
      </c>
      <c r="G2797" s="36" t="n">
        <v>1</v>
      </c>
      <c r="H2797" s="36" t="n">
        <v>2</v>
      </c>
    </row>
    <row r="2798" customFormat="false" ht="15" hidden="false" customHeight="true" outlineLevel="0" collapsed="false">
      <c r="A2798" s="36" t="s">
        <v>402</v>
      </c>
      <c r="B2798" s="37" t="s">
        <v>364</v>
      </c>
      <c r="C2798" s="37" t="s">
        <v>403</v>
      </c>
      <c r="D2798" s="36" t="n">
        <v>2019</v>
      </c>
      <c r="E2798" s="36" t="n">
        <v>0</v>
      </c>
      <c r="F2798" s="36" t="n">
        <v>0</v>
      </c>
      <c r="G2798" s="36" t="n">
        <v>1</v>
      </c>
      <c r="H2798" s="36" t="n">
        <v>2</v>
      </c>
    </row>
    <row r="2799" customFormat="false" ht="15" hidden="false" customHeight="true" outlineLevel="0" collapsed="false">
      <c r="A2799" s="36" t="s">
        <v>402</v>
      </c>
      <c r="B2799" s="37" t="s">
        <v>364</v>
      </c>
      <c r="C2799" s="37" t="s">
        <v>403</v>
      </c>
      <c r="D2799" s="36" t="n">
        <v>2020</v>
      </c>
      <c r="E2799" s="36" t="n">
        <v>0</v>
      </c>
      <c r="F2799" s="36" t="n">
        <v>0</v>
      </c>
      <c r="G2799" s="36" t="n">
        <v>1</v>
      </c>
      <c r="H2799" s="36" t="n">
        <v>2</v>
      </c>
    </row>
    <row r="2800" customFormat="false" ht="15" hidden="false" customHeight="true" outlineLevel="0" collapsed="false">
      <c r="A2800" s="36" t="s">
        <v>402</v>
      </c>
      <c r="B2800" s="37" t="s">
        <v>364</v>
      </c>
      <c r="C2800" s="37" t="s">
        <v>403</v>
      </c>
      <c r="D2800" s="36" t="n">
        <v>2021</v>
      </c>
      <c r="E2800" s="36" t="n">
        <v>0</v>
      </c>
      <c r="F2800" s="36" t="n">
        <v>0</v>
      </c>
      <c r="G2800" s="36" t="n">
        <v>1</v>
      </c>
      <c r="H2800" s="36" t="n">
        <v>2</v>
      </c>
    </row>
    <row r="2801" customFormat="false" ht="15" hidden="false" customHeight="true" outlineLevel="0" collapsed="false">
      <c r="A2801" s="36" t="s">
        <v>402</v>
      </c>
      <c r="B2801" s="37" t="s">
        <v>364</v>
      </c>
      <c r="C2801" s="37" t="s">
        <v>403</v>
      </c>
      <c r="D2801" s="36" t="n">
        <v>2022</v>
      </c>
      <c r="E2801" s="36" t="n">
        <v>0</v>
      </c>
      <c r="F2801" s="36" t="n">
        <v>0</v>
      </c>
      <c r="G2801" s="36" t="n">
        <v>1</v>
      </c>
      <c r="H2801" s="36" t="n">
        <v>2</v>
      </c>
    </row>
    <row r="2802" customFormat="false" ht="15" hidden="false" customHeight="true" outlineLevel="0" collapsed="false">
      <c r="A2802" s="36" t="s">
        <v>402</v>
      </c>
      <c r="B2802" s="37" t="s">
        <v>364</v>
      </c>
      <c r="C2802" s="37" t="s">
        <v>403</v>
      </c>
      <c r="D2802" s="36" t="n">
        <v>2023</v>
      </c>
      <c r="E2802" s="36" t="n">
        <v>0</v>
      </c>
      <c r="F2802" s="36" t="n">
        <v>0</v>
      </c>
      <c r="G2802" s="36" t="n">
        <v>1</v>
      </c>
      <c r="H2802" s="36" t="n">
        <v>2</v>
      </c>
    </row>
    <row r="2803" customFormat="false" ht="15" hidden="false" customHeight="true" outlineLevel="0" collapsed="false">
      <c r="A2803" s="36" t="s">
        <v>402</v>
      </c>
      <c r="B2803" s="37" t="s">
        <v>364</v>
      </c>
      <c r="C2803" s="37" t="s">
        <v>403</v>
      </c>
      <c r="D2803" s="36" t="n">
        <v>2024</v>
      </c>
      <c r="E2803" s="36" t="n">
        <v>0</v>
      </c>
      <c r="F2803" s="36" t="n">
        <v>0</v>
      </c>
      <c r="G2803" s="36" t="n">
        <v>1</v>
      </c>
      <c r="H2803" s="36" t="n">
        <v>2</v>
      </c>
    </row>
    <row r="2804" customFormat="false" ht="15" hidden="false" customHeight="true" outlineLevel="0" collapsed="false">
      <c r="A2804" s="36" t="s">
        <v>402</v>
      </c>
      <c r="B2804" s="37" t="s">
        <v>364</v>
      </c>
      <c r="C2804" s="37" t="s">
        <v>403</v>
      </c>
      <c r="D2804" s="36" t="n">
        <v>2025</v>
      </c>
      <c r="E2804" s="36" t="n">
        <v>0</v>
      </c>
      <c r="F2804" s="36" t="n">
        <v>0</v>
      </c>
      <c r="G2804" s="36" t="n">
        <v>1</v>
      </c>
      <c r="H2804" s="36" t="n">
        <v>2</v>
      </c>
    </row>
    <row r="2805" customFormat="false" ht="15" hidden="false" customHeight="true" outlineLevel="0" collapsed="false">
      <c r="A2805" s="36" t="s">
        <v>404</v>
      </c>
      <c r="B2805" s="37" t="s">
        <v>364</v>
      </c>
      <c r="C2805" s="37" t="s">
        <v>405</v>
      </c>
      <c r="D2805" s="36" t="n">
        <v>2010</v>
      </c>
      <c r="E2805" s="36" t="n">
        <v>2</v>
      </c>
      <c r="F2805" s="36" t="n">
        <v>0</v>
      </c>
      <c r="G2805" s="36" t="n">
        <v>2</v>
      </c>
      <c r="H2805" s="36" t="n">
        <v>3</v>
      </c>
    </row>
    <row r="2806" customFormat="false" ht="15" hidden="false" customHeight="true" outlineLevel="0" collapsed="false">
      <c r="A2806" s="36" t="s">
        <v>404</v>
      </c>
      <c r="B2806" s="37" t="s">
        <v>364</v>
      </c>
      <c r="C2806" s="37" t="s">
        <v>405</v>
      </c>
      <c r="D2806" s="36" t="n">
        <v>2011</v>
      </c>
      <c r="E2806" s="36" t="n">
        <v>2</v>
      </c>
      <c r="F2806" s="36" t="n">
        <v>0</v>
      </c>
      <c r="G2806" s="36" t="n">
        <v>2</v>
      </c>
      <c r="H2806" s="36" t="n">
        <v>4</v>
      </c>
    </row>
    <row r="2807" customFormat="false" ht="15" hidden="false" customHeight="true" outlineLevel="0" collapsed="false">
      <c r="A2807" s="36" t="s">
        <v>404</v>
      </c>
      <c r="B2807" s="37" t="s">
        <v>364</v>
      </c>
      <c r="C2807" s="37" t="s">
        <v>405</v>
      </c>
      <c r="D2807" s="36" t="n">
        <v>2012</v>
      </c>
      <c r="E2807" s="36" t="n">
        <v>2</v>
      </c>
      <c r="F2807" s="36" t="n">
        <v>0</v>
      </c>
      <c r="G2807" s="36" t="n">
        <v>2</v>
      </c>
      <c r="H2807" s="36" t="n">
        <v>4</v>
      </c>
    </row>
    <row r="2808" customFormat="false" ht="15" hidden="false" customHeight="true" outlineLevel="0" collapsed="false">
      <c r="A2808" s="36" t="s">
        <v>404</v>
      </c>
      <c r="B2808" s="37" t="s">
        <v>364</v>
      </c>
      <c r="C2808" s="37" t="s">
        <v>405</v>
      </c>
      <c r="D2808" s="36" t="n">
        <v>2013</v>
      </c>
      <c r="E2808" s="36" t="n">
        <v>2</v>
      </c>
      <c r="F2808" s="36" t="n">
        <v>0</v>
      </c>
      <c r="G2808" s="36" t="n">
        <v>2</v>
      </c>
      <c r="H2808" s="36" t="n">
        <v>4</v>
      </c>
    </row>
    <row r="2809" customFormat="false" ht="15" hidden="false" customHeight="true" outlineLevel="0" collapsed="false">
      <c r="A2809" s="36" t="s">
        <v>404</v>
      </c>
      <c r="B2809" s="37" t="s">
        <v>364</v>
      </c>
      <c r="C2809" s="37" t="s">
        <v>405</v>
      </c>
      <c r="D2809" s="36" t="n">
        <v>2014</v>
      </c>
      <c r="E2809" s="36" t="n">
        <v>2</v>
      </c>
      <c r="F2809" s="36" t="n">
        <v>0</v>
      </c>
      <c r="G2809" s="36" t="n">
        <v>2</v>
      </c>
      <c r="H2809" s="36" t="n">
        <v>4</v>
      </c>
    </row>
    <row r="2810" customFormat="false" ht="15" hidden="false" customHeight="true" outlineLevel="0" collapsed="false">
      <c r="A2810" s="36" t="s">
        <v>404</v>
      </c>
      <c r="B2810" s="37" t="s">
        <v>364</v>
      </c>
      <c r="C2810" s="37" t="s">
        <v>405</v>
      </c>
      <c r="D2810" s="36" t="n">
        <v>2015</v>
      </c>
      <c r="E2810" s="36" t="n">
        <v>2</v>
      </c>
      <c r="F2810" s="36" t="n">
        <v>0</v>
      </c>
      <c r="G2810" s="36" t="n">
        <v>2</v>
      </c>
      <c r="H2810" s="36" t="n">
        <v>4</v>
      </c>
    </row>
    <row r="2811" customFormat="false" ht="15" hidden="false" customHeight="true" outlineLevel="0" collapsed="false">
      <c r="A2811" s="36" t="s">
        <v>404</v>
      </c>
      <c r="B2811" s="37" t="s">
        <v>364</v>
      </c>
      <c r="C2811" s="37" t="s">
        <v>405</v>
      </c>
      <c r="D2811" s="36" t="n">
        <v>2016</v>
      </c>
      <c r="E2811" s="36" t="n">
        <v>2</v>
      </c>
      <c r="F2811" s="36" t="n">
        <v>0</v>
      </c>
      <c r="G2811" s="36" t="n">
        <v>2</v>
      </c>
      <c r="H2811" s="36" t="n">
        <v>4</v>
      </c>
    </row>
    <row r="2812" customFormat="false" ht="15" hidden="false" customHeight="true" outlineLevel="0" collapsed="false">
      <c r="A2812" s="36" t="s">
        <v>404</v>
      </c>
      <c r="B2812" s="37" t="s">
        <v>364</v>
      </c>
      <c r="C2812" s="37" t="s">
        <v>405</v>
      </c>
      <c r="D2812" s="36" t="n">
        <v>2017</v>
      </c>
      <c r="E2812" s="36" t="n">
        <v>2</v>
      </c>
      <c r="F2812" s="36" t="n">
        <v>0</v>
      </c>
      <c r="G2812" s="36" t="n">
        <v>2</v>
      </c>
      <c r="H2812" s="36" t="n">
        <v>4</v>
      </c>
    </row>
    <row r="2813" customFormat="false" ht="15" hidden="false" customHeight="true" outlineLevel="0" collapsed="false">
      <c r="A2813" s="36" t="s">
        <v>404</v>
      </c>
      <c r="B2813" s="37" t="s">
        <v>364</v>
      </c>
      <c r="C2813" s="37" t="s">
        <v>405</v>
      </c>
      <c r="D2813" s="36" t="n">
        <v>2018</v>
      </c>
      <c r="E2813" s="36" t="n">
        <v>2</v>
      </c>
      <c r="F2813" s="36" t="n">
        <v>0</v>
      </c>
      <c r="G2813" s="36" t="n">
        <v>2</v>
      </c>
      <c r="H2813" s="36" t="n">
        <v>4</v>
      </c>
    </row>
    <row r="2814" customFormat="false" ht="15" hidden="false" customHeight="true" outlineLevel="0" collapsed="false">
      <c r="A2814" s="36" t="s">
        <v>404</v>
      </c>
      <c r="B2814" s="37" t="s">
        <v>364</v>
      </c>
      <c r="C2814" s="37" t="s">
        <v>405</v>
      </c>
      <c r="D2814" s="36" t="n">
        <v>2019</v>
      </c>
      <c r="E2814" s="36" t="n">
        <v>1</v>
      </c>
      <c r="F2814" s="36" t="n">
        <v>0</v>
      </c>
      <c r="G2814" s="36" t="n">
        <v>1</v>
      </c>
      <c r="H2814" s="36" t="n">
        <v>3</v>
      </c>
    </row>
    <row r="2815" customFormat="false" ht="15" hidden="false" customHeight="true" outlineLevel="0" collapsed="false">
      <c r="A2815" s="36" t="s">
        <v>404</v>
      </c>
      <c r="B2815" s="37" t="s">
        <v>364</v>
      </c>
      <c r="C2815" s="37" t="s">
        <v>405</v>
      </c>
      <c r="D2815" s="36" t="n">
        <v>2020</v>
      </c>
      <c r="E2815" s="36" t="n">
        <v>1</v>
      </c>
      <c r="F2815" s="36" t="n">
        <v>0</v>
      </c>
      <c r="G2815" s="36" t="n">
        <v>1</v>
      </c>
      <c r="H2815" s="36" t="n">
        <v>3</v>
      </c>
    </row>
    <row r="2816" customFormat="false" ht="15" hidden="false" customHeight="true" outlineLevel="0" collapsed="false">
      <c r="A2816" s="36" t="s">
        <v>404</v>
      </c>
      <c r="B2816" s="37" t="s">
        <v>364</v>
      </c>
      <c r="C2816" s="37" t="s">
        <v>405</v>
      </c>
      <c r="D2816" s="36" t="n">
        <v>2021</v>
      </c>
      <c r="E2816" s="36" t="n">
        <v>1</v>
      </c>
      <c r="F2816" s="36" t="n">
        <v>0</v>
      </c>
      <c r="G2816" s="36" t="n">
        <v>1</v>
      </c>
      <c r="H2816" s="36" t="n">
        <v>3</v>
      </c>
    </row>
    <row r="2817" customFormat="false" ht="15" hidden="false" customHeight="true" outlineLevel="0" collapsed="false">
      <c r="A2817" s="36" t="s">
        <v>404</v>
      </c>
      <c r="B2817" s="37" t="s">
        <v>364</v>
      </c>
      <c r="C2817" s="37" t="s">
        <v>405</v>
      </c>
      <c r="D2817" s="36" t="n">
        <v>2022</v>
      </c>
      <c r="E2817" s="36" t="n">
        <v>1</v>
      </c>
      <c r="F2817" s="36" t="n">
        <v>0</v>
      </c>
      <c r="G2817" s="36" t="n">
        <v>1</v>
      </c>
      <c r="H2817" s="36" t="n">
        <v>3</v>
      </c>
    </row>
    <row r="2818" customFormat="false" ht="15" hidden="false" customHeight="true" outlineLevel="0" collapsed="false">
      <c r="A2818" s="36" t="s">
        <v>404</v>
      </c>
      <c r="B2818" s="37" t="s">
        <v>364</v>
      </c>
      <c r="C2818" s="37" t="s">
        <v>405</v>
      </c>
      <c r="D2818" s="36" t="n">
        <v>2023</v>
      </c>
      <c r="E2818" s="36" t="n">
        <v>1</v>
      </c>
      <c r="F2818" s="36" t="n">
        <v>0</v>
      </c>
      <c r="G2818" s="36" t="n">
        <v>1</v>
      </c>
      <c r="H2818" s="36" t="n">
        <v>3</v>
      </c>
    </row>
    <row r="2819" customFormat="false" ht="15" hidden="false" customHeight="true" outlineLevel="0" collapsed="false">
      <c r="A2819" s="36" t="s">
        <v>404</v>
      </c>
      <c r="B2819" s="37" t="s">
        <v>364</v>
      </c>
      <c r="C2819" s="37" t="s">
        <v>405</v>
      </c>
      <c r="D2819" s="36" t="n">
        <v>2024</v>
      </c>
      <c r="E2819" s="36" t="n">
        <v>1</v>
      </c>
      <c r="F2819" s="36" t="n">
        <v>0</v>
      </c>
      <c r="G2819" s="36" t="n">
        <v>1</v>
      </c>
      <c r="H2819" s="36" t="n">
        <v>3</v>
      </c>
    </row>
    <row r="2820" customFormat="false" ht="15" hidden="false" customHeight="true" outlineLevel="0" collapsed="false">
      <c r="A2820" s="36" t="s">
        <v>404</v>
      </c>
      <c r="B2820" s="37" t="s">
        <v>364</v>
      </c>
      <c r="C2820" s="37" t="s">
        <v>405</v>
      </c>
      <c r="D2820" s="36" t="n">
        <v>2025</v>
      </c>
      <c r="E2820" s="36" t="n">
        <v>1</v>
      </c>
      <c r="F2820" s="36" t="n">
        <v>0</v>
      </c>
      <c r="G2820" s="36" t="n">
        <v>1</v>
      </c>
      <c r="H2820" s="36" t="n">
        <v>3</v>
      </c>
    </row>
    <row r="2821" customFormat="false" ht="15" hidden="false" customHeight="true" outlineLevel="0" collapsed="false">
      <c r="A2821" s="36" t="s">
        <v>406</v>
      </c>
      <c r="B2821" s="37" t="s">
        <v>364</v>
      </c>
      <c r="C2821" s="37" t="s">
        <v>407</v>
      </c>
      <c r="D2821" s="36" t="n">
        <v>2010</v>
      </c>
      <c r="E2821" s="36" t="n">
        <v>0</v>
      </c>
      <c r="F2821" s="36" t="n">
        <v>0</v>
      </c>
      <c r="G2821" s="36" t="n">
        <v>0</v>
      </c>
      <c r="H2821" s="36" t="n">
        <v>1</v>
      </c>
    </row>
    <row r="2822" customFormat="false" ht="15" hidden="false" customHeight="true" outlineLevel="0" collapsed="false">
      <c r="A2822" s="36" t="s">
        <v>406</v>
      </c>
      <c r="B2822" s="37" t="s">
        <v>364</v>
      </c>
      <c r="C2822" s="37" t="s">
        <v>407</v>
      </c>
      <c r="D2822" s="36" t="n">
        <v>2011</v>
      </c>
      <c r="E2822" s="36" t="n">
        <v>0</v>
      </c>
      <c r="F2822" s="36" t="n">
        <v>0</v>
      </c>
      <c r="G2822" s="36" t="n">
        <v>0</v>
      </c>
      <c r="H2822" s="36" t="n">
        <v>1</v>
      </c>
    </row>
    <row r="2823" customFormat="false" ht="15" hidden="false" customHeight="true" outlineLevel="0" collapsed="false">
      <c r="A2823" s="36" t="s">
        <v>406</v>
      </c>
      <c r="B2823" s="37" t="s">
        <v>364</v>
      </c>
      <c r="C2823" s="37" t="s">
        <v>407</v>
      </c>
      <c r="D2823" s="36" t="n">
        <v>2012</v>
      </c>
      <c r="E2823" s="36" t="n">
        <v>0</v>
      </c>
      <c r="F2823" s="36" t="n">
        <v>0</v>
      </c>
      <c r="G2823" s="36" t="n">
        <v>0</v>
      </c>
      <c r="H2823" s="36" t="n">
        <v>1</v>
      </c>
    </row>
    <row r="2824" customFormat="false" ht="15" hidden="false" customHeight="true" outlineLevel="0" collapsed="false">
      <c r="A2824" s="36" t="s">
        <v>406</v>
      </c>
      <c r="B2824" s="37" t="s">
        <v>364</v>
      </c>
      <c r="C2824" s="37" t="s">
        <v>407</v>
      </c>
      <c r="D2824" s="36" t="n">
        <v>2013</v>
      </c>
      <c r="E2824" s="36" t="n">
        <v>0</v>
      </c>
      <c r="F2824" s="36" t="n">
        <v>0</v>
      </c>
      <c r="G2824" s="36" t="n">
        <v>0</v>
      </c>
      <c r="H2824" s="36" t="n">
        <v>1</v>
      </c>
    </row>
    <row r="2825" customFormat="false" ht="15" hidden="false" customHeight="true" outlineLevel="0" collapsed="false">
      <c r="A2825" s="36" t="s">
        <v>406</v>
      </c>
      <c r="B2825" s="37" t="s">
        <v>364</v>
      </c>
      <c r="C2825" s="37" t="s">
        <v>407</v>
      </c>
      <c r="D2825" s="36" t="n">
        <v>2014</v>
      </c>
      <c r="E2825" s="36" t="n">
        <v>0</v>
      </c>
      <c r="F2825" s="36" t="n">
        <v>0</v>
      </c>
      <c r="G2825" s="36" t="n">
        <v>0</v>
      </c>
      <c r="H2825" s="36" t="n">
        <v>1</v>
      </c>
    </row>
    <row r="2826" customFormat="false" ht="15" hidden="false" customHeight="true" outlineLevel="0" collapsed="false">
      <c r="A2826" s="36" t="s">
        <v>406</v>
      </c>
      <c r="B2826" s="37" t="s">
        <v>364</v>
      </c>
      <c r="C2826" s="37" t="s">
        <v>407</v>
      </c>
      <c r="D2826" s="36" t="n">
        <v>2015</v>
      </c>
      <c r="E2826" s="36" t="n">
        <v>0</v>
      </c>
      <c r="F2826" s="36" t="n">
        <v>0</v>
      </c>
      <c r="G2826" s="36" t="n">
        <v>0</v>
      </c>
      <c r="H2826" s="36" t="n">
        <v>1</v>
      </c>
    </row>
    <row r="2827" customFormat="false" ht="15" hidden="false" customHeight="true" outlineLevel="0" collapsed="false">
      <c r="A2827" s="36" t="s">
        <v>406</v>
      </c>
      <c r="B2827" s="37" t="s">
        <v>364</v>
      </c>
      <c r="C2827" s="37" t="s">
        <v>407</v>
      </c>
      <c r="D2827" s="36" t="n">
        <v>2016</v>
      </c>
      <c r="E2827" s="36" t="n">
        <v>0</v>
      </c>
      <c r="F2827" s="36" t="n">
        <v>0</v>
      </c>
      <c r="G2827" s="36" t="n">
        <v>0</v>
      </c>
      <c r="H2827" s="36" t="n">
        <v>1</v>
      </c>
    </row>
    <row r="2828" customFormat="false" ht="15" hidden="false" customHeight="true" outlineLevel="0" collapsed="false">
      <c r="A2828" s="36" t="s">
        <v>406</v>
      </c>
      <c r="B2828" s="37" t="s">
        <v>364</v>
      </c>
      <c r="C2828" s="37" t="s">
        <v>407</v>
      </c>
      <c r="D2828" s="36" t="n">
        <v>2017</v>
      </c>
      <c r="E2828" s="36" t="n">
        <v>0</v>
      </c>
      <c r="F2828" s="36" t="n">
        <v>0</v>
      </c>
      <c r="G2828" s="36" t="n">
        <v>0</v>
      </c>
      <c r="H2828" s="36" t="n">
        <v>1</v>
      </c>
    </row>
    <row r="2829" customFormat="false" ht="15" hidden="false" customHeight="true" outlineLevel="0" collapsed="false">
      <c r="A2829" s="36" t="s">
        <v>406</v>
      </c>
      <c r="B2829" s="37" t="s">
        <v>364</v>
      </c>
      <c r="C2829" s="37" t="s">
        <v>407</v>
      </c>
      <c r="D2829" s="36" t="n">
        <v>2018</v>
      </c>
      <c r="E2829" s="36" t="n">
        <v>0</v>
      </c>
      <c r="F2829" s="36" t="n">
        <v>0</v>
      </c>
      <c r="G2829" s="36" t="n">
        <v>0</v>
      </c>
      <c r="H2829" s="36" t="n">
        <v>1</v>
      </c>
    </row>
    <row r="2830" customFormat="false" ht="15" hidden="false" customHeight="true" outlineLevel="0" collapsed="false">
      <c r="A2830" s="36" t="s">
        <v>406</v>
      </c>
      <c r="B2830" s="37" t="s">
        <v>364</v>
      </c>
      <c r="C2830" s="37" t="s">
        <v>407</v>
      </c>
      <c r="D2830" s="36" t="n">
        <v>2019</v>
      </c>
      <c r="E2830" s="36" t="n">
        <v>0</v>
      </c>
      <c r="F2830" s="36" t="n">
        <v>0</v>
      </c>
      <c r="G2830" s="36" t="n">
        <v>0</v>
      </c>
      <c r="H2830" s="36" t="n">
        <v>1</v>
      </c>
    </row>
    <row r="2831" customFormat="false" ht="15" hidden="false" customHeight="true" outlineLevel="0" collapsed="false">
      <c r="A2831" s="36" t="s">
        <v>406</v>
      </c>
      <c r="B2831" s="37" t="s">
        <v>364</v>
      </c>
      <c r="C2831" s="37" t="s">
        <v>407</v>
      </c>
      <c r="D2831" s="36" t="n">
        <v>2020</v>
      </c>
      <c r="E2831" s="36" t="n">
        <v>0</v>
      </c>
      <c r="F2831" s="36" t="n">
        <v>0</v>
      </c>
      <c r="G2831" s="36" t="n">
        <v>0</v>
      </c>
      <c r="H2831" s="36" t="n">
        <v>1</v>
      </c>
    </row>
    <row r="2832" customFormat="false" ht="15" hidden="false" customHeight="true" outlineLevel="0" collapsed="false">
      <c r="A2832" s="36" t="s">
        <v>406</v>
      </c>
      <c r="B2832" s="37" t="s">
        <v>364</v>
      </c>
      <c r="C2832" s="37" t="s">
        <v>407</v>
      </c>
      <c r="D2832" s="36" t="n">
        <v>2021</v>
      </c>
      <c r="E2832" s="36" t="n">
        <v>0</v>
      </c>
      <c r="F2832" s="36" t="n">
        <v>0</v>
      </c>
      <c r="G2832" s="36" t="n">
        <v>0</v>
      </c>
      <c r="H2832" s="36" t="n">
        <v>1</v>
      </c>
    </row>
    <row r="2833" customFormat="false" ht="15" hidden="false" customHeight="true" outlineLevel="0" collapsed="false">
      <c r="A2833" s="36" t="s">
        <v>406</v>
      </c>
      <c r="B2833" s="37" t="s">
        <v>364</v>
      </c>
      <c r="C2833" s="37" t="s">
        <v>407</v>
      </c>
      <c r="D2833" s="36" t="n">
        <v>2022</v>
      </c>
      <c r="E2833" s="36" t="n">
        <v>0</v>
      </c>
      <c r="F2833" s="36" t="n">
        <v>0</v>
      </c>
      <c r="G2833" s="36" t="n">
        <v>0</v>
      </c>
      <c r="H2833" s="36" t="n">
        <v>1</v>
      </c>
    </row>
    <row r="2834" customFormat="false" ht="15" hidden="false" customHeight="true" outlineLevel="0" collapsed="false">
      <c r="A2834" s="36" t="s">
        <v>406</v>
      </c>
      <c r="B2834" s="37" t="s">
        <v>364</v>
      </c>
      <c r="C2834" s="37" t="s">
        <v>407</v>
      </c>
      <c r="D2834" s="36" t="n">
        <v>2023</v>
      </c>
      <c r="E2834" s="36" t="n">
        <v>0</v>
      </c>
      <c r="F2834" s="36" t="n">
        <v>0</v>
      </c>
      <c r="G2834" s="36" t="n">
        <v>0</v>
      </c>
      <c r="H2834" s="36" t="n">
        <v>0</v>
      </c>
    </row>
    <row r="2835" customFormat="false" ht="15" hidden="false" customHeight="true" outlineLevel="0" collapsed="false">
      <c r="A2835" s="36" t="s">
        <v>406</v>
      </c>
      <c r="B2835" s="37" t="s">
        <v>364</v>
      </c>
      <c r="C2835" s="37" t="s">
        <v>407</v>
      </c>
      <c r="D2835" s="36" t="n">
        <v>2024</v>
      </c>
      <c r="E2835" s="36" t="n">
        <v>0</v>
      </c>
      <c r="F2835" s="36" t="n">
        <v>0</v>
      </c>
      <c r="G2835" s="36" t="n">
        <v>0</v>
      </c>
      <c r="H2835" s="36" t="n">
        <v>0</v>
      </c>
    </row>
    <row r="2836" customFormat="false" ht="15" hidden="false" customHeight="true" outlineLevel="0" collapsed="false">
      <c r="A2836" s="36" t="s">
        <v>406</v>
      </c>
      <c r="B2836" s="37" t="s">
        <v>364</v>
      </c>
      <c r="C2836" s="37" t="s">
        <v>407</v>
      </c>
      <c r="D2836" s="36" t="n">
        <v>2025</v>
      </c>
      <c r="E2836" s="36" t="n">
        <v>0</v>
      </c>
      <c r="F2836" s="36" t="n">
        <v>0</v>
      </c>
      <c r="G2836" s="36" t="n">
        <v>0</v>
      </c>
      <c r="H2836" s="36" t="n">
        <v>0</v>
      </c>
    </row>
    <row r="2837" customFormat="false" ht="15" hidden="false" customHeight="true" outlineLevel="0" collapsed="false">
      <c r="A2837" s="36" t="s">
        <v>408</v>
      </c>
      <c r="B2837" s="37" t="s">
        <v>409</v>
      </c>
      <c r="C2837" s="37" t="s">
        <v>410</v>
      </c>
      <c r="D2837" s="36" t="n">
        <v>2010</v>
      </c>
      <c r="E2837" s="36" t="n">
        <v>35</v>
      </c>
      <c r="F2837" s="36" t="n">
        <v>9</v>
      </c>
      <c r="G2837" s="36" t="n">
        <v>48</v>
      </c>
      <c r="H2837" s="36" t="n">
        <v>75</v>
      </c>
    </row>
    <row r="2838" customFormat="false" ht="15" hidden="false" customHeight="true" outlineLevel="0" collapsed="false">
      <c r="A2838" s="36" t="s">
        <v>408</v>
      </c>
      <c r="B2838" s="37" t="s">
        <v>409</v>
      </c>
      <c r="C2838" s="37" t="s">
        <v>410</v>
      </c>
      <c r="D2838" s="36" t="n">
        <v>2011</v>
      </c>
      <c r="E2838" s="36" t="n">
        <v>35</v>
      </c>
      <c r="F2838" s="36" t="n">
        <v>9</v>
      </c>
      <c r="G2838" s="36" t="n">
        <v>46</v>
      </c>
      <c r="H2838" s="36" t="n">
        <v>78</v>
      </c>
    </row>
    <row r="2839" customFormat="false" ht="15" hidden="false" customHeight="true" outlineLevel="0" collapsed="false">
      <c r="A2839" s="36" t="s">
        <v>408</v>
      </c>
      <c r="B2839" s="37" t="s">
        <v>409</v>
      </c>
      <c r="C2839" s="37" t="s">
        <v>410</v>
      </c>
      <c r="D2839" s="36" t="n">
        <v>2012</v>
      </c>
      <c r="E2839" s="36" t="n">
        <v>37</v>
      </c>
      <c r="F2839" s="36" t="n">
        <v>9</v>
      </c>
      <c r="G2839" s="36" t="n">
        <v>48</v>
      </c>
      <c r="H2839" s="36" t="n">
        <v>87</v>
      </c>
    </row>
    <row r="2840" customFormat="false" ht="15" hidden="false" customHeight="true" outlineLevel="0" collapsed="false">
      <c r="A2840" s="36" t="s">
        <v>408</v>
      </c>
      <c r="B2840" s="37" t="s">
        <v>409</v>
      </c>
      <c r="C2840" s="37" t="s">
        <v>410</v>
      </c>
      <c r="D2840" s="36" t="n">
        <v>2013</v>
      </c>
      <c r="E2840" s="36" t="n">
        <v>37</v>
      </c>
      <c r="F2840" s="36" t="n">
        <v>9</v>
      </c>
      <c r="G2840" s="36" t="n">
        <v>49</v>
      </c>
      <c r="H2840" s="36" t="n">
        <v>92</v>
      </c>
    </row>
    <row r="2841" customFormat="false" ht="15" hidden="false" customHeight="true" outlineLevel="0" collapsed="false">
      <c r="A2841" s="36" t="s">
        <v>408</v>
      </c>
      <c r="B2841" s="37" t="s">
        <v>409</v>
      </c>
      <c r="C2841" s="37" t="s">
        <v>410</v>
      </c>
      <c r="D2841" s="36" t="n">
        <v>2014</v>
      </c>
      <c r="E2841" s="36" t="n">
        <v>38</v>
      </c>
      <c r="F2841" s="36" t="n">
        <v>9</v>
      </c>
      <c r="G2841" s="36" t="n">
        <v>50</v>
      </c>
      <c r="H2841" s="36" t="n">
        <v>94</v>
      </c>
    </row>
    <row r="2842" customFormat="false" ht="15" hidden="false" customHeight="true" outlineLevel="0" collapsed="false">
      <c r="A2842" s="36" t="s">
        <v>408</v>
      </c>
      <c r="B2842" s="37" t="s">
        <v>409</v>
      </c>
      <c r="C2842" s="37" t="s">
        <v>410</v>
      </c>
      <c r="D2842" s="36" t="n">
        <v>2015</v>
      </c>
      <c r="E2842" s="36" t="n">
        <v>39</v>
      </c>
      <c r="F2842" s="36" t="n">
        <v>9</v>
      </c>
      <c r="G2842" s="36" t="n">
        <v>49</v>
      </c>
      <c r="H2842" s="36" t="n">
        <v>95</v>
      </c>
    </row>
    <row r="2843" customFormat="false" ht="15" hidden="false" customHeight="true" outlineLevel="0" collapsed="false">
      <c r="A2843" s="36" t="s">
        <v>408</v>
      </c>
      <c r="B2843" s="37" t="s">
        <v>409</v>
      </c>
      <c r="C2843" s="37" t="s">
        <v>410</v>
      </c>
      <c r="D2843" s="36" t="n">
        <v>2016</v>
      </c>
      <c r="E2843" s="36" t="n">
        <v>39</v>
      </c>
      <c r="F2843" s="36" t="n">
        <v>10</v>
      </c>
      <c r="G2843" s="36" t="n">
        <v>50</v>
      </c>
      <c r="H2843" s="36" t="n">
        <v>97</v>
      </c>
    </row>
    <row r="2844" customFormat="false" ht="15" hidden="false" customHeight="true" outlineLevel="0" collapsed="false">
      <c r="A2844" s="36" t="s">
        <v>408</v>
      </c>
      <c r="B2844" s="37" t="s">
        <v>409</v>
      </c>
      <c r="C2844" s="37" t="s">
        <v>410</v>
      </c>
      <c r="D2844" s="36" t="n">
        <v>2017</v>
      </c>
      <c r="E2844" s="36" t="n">
        <v>38</v>
      </c>
      <c r="F2844" s="36" t="n">
        <v>10</v>
      </c>
      <c r="G2844" s="36" t="n">
        <v>49</v>
      </c>
      <c r="H2844" s="36" t="n">
        <v>96</v>
      </c>
    </row>
    <row r="2845" customFormat="false" ht="15" hidden="false" customHeight="true" outlineLevel="0" collapsed="false">
      <c r="A2845" s="36" t="s">
        <v>408</v>
      </c>
      <c r="B2845" s="37" t="s">
        <v>409</v>
      </c>
      <c r="C2845" s="37" t="s">
        <v>410</v>
      </c>
      <c r="D2845" s="36" t="n">
        <v>2018</v>
      </c>
      <c r="E2845" s="36" t="n">
        <v>37</v>
      </c>
      <c r="F2845" s="36" t="n">
        <v>10</v>
      </c>
      <c r="G2845" s="36" t="n">
        <v>48</v>
      </c>
      <c r="H2845" s="36" t="n">
        <v>97</v>
      </c>
    </row>
    <row r="2846" customFormat="false" ht="15" hidden="false" customHeight="true" outlineLevel="0" collapsed="false">
      <c r="A2846" s="36" t="s">
        <v>408</v>
      </c>
      <c r="B2846" s="37" t="s">
        <v>409</v>
      </c>
      <c r="C2846" s="37" t="s">
        <v>410</v>
      </c>
      <c r="D2846" s="36" t="n">
        <v>2019</v>
      </c>
      <c r="E2846" s="36" t="n">
        <v>40</v>
      </c>
      <c r="F2846" s="36" t="n">
        <v>10</v>
      </c>
      <c r="G2846" s="36" t="n">
        <v>50</v>
      </c>
      <c r="H2846" s="36" t="n">
        <v>101</v>
      </c>
    </row>
    <row r="2847" customFormat="false" ht="15" hidden="false" customHeight="true" outlineLevel="0" collapsed="false">
      <c r="A2847" s="36" t="s">
        <v>408</v>
      </c>
      <c r="B2847" s="37" t="s">
        <v>409</v>
      </c>
      <c r="C2847" s="37" t="s">
        <v>410</v>
      </c>
      <c r="D2847" s="36" t="n">
        <v>2020</v>
      </c>
      <c r="E2847" s="36" t="n">
        <v>42</v>
      </c>
      <c r="F2847" s="36" t="n">
        <v>10</v>
      </c>
      <c r="G2847" s="36" t="n">
        <v>52</v>
      </c>
      <c r="H2847" s="36" t="n">
        <v>106</v>
      </c>
    </row>
    <row r="2848" customFormat="false" ht="15" hidden="false" customHeight="true" outlineLevel="0" collapsed="false">
      <c r="A2848" s="36" t="s">
        <v>408</v>
      </c>
      <c r="B2848" s="37" t="s">
        <v>409</v>
      </c>
      <c r="C2848" s="37" t="s">
        <v>410</v>
      </c>
      <c r="D2848" s="36" t="n">
        <v>2021</v>
      </c>
      <c r="E2848" s="36" t="n">
        <v>42</v>
      </c>
      <c r="F2848" s="36" t="n">
        <v>10</v>
      </c>
      <c r="G2848" s="36" t="n">
        <v>53</v>
      </c>
      <c r="H2848" s="36" t="n">
        <v>110</v>
      </c>
    </row>
    <row r="2849" customFormat="false" ht="15" hidden="false" customHeight="true" outlineLevel="0" collapsed="false">
      <c r="A2849" s="36" t="s">
        <v>408</v>
      </c>
      <c r="B2849" s="37" t="s">
        <v>409</v>
      </c>
      <c r="C2849" s="37" t="s">
        <v>410</v>
      </c>
      <c r="D2849" s="36" t="n">
        <v>2022</v>
      </c>
      <c r="E2849" s="36" t="n">
        <v>42</v>
      </c>
      <c r="F2849" s="36" t="n">
        <v>10</v>
      </c>
      <c r="G2849" s="36" t="n">
        <v>55</v>
      </c>
      <c r="H2849" s="36" t="n">
        <v>111</v>
      </c>
    </row>
    <row r="2850" customFormat="false" ht="15" hidden="false" customHeight="true" outlineLevel="0" collapsed="false">
      <c r="A2850" s="36" t="s">
        <v>408</v>
      </c>
      <c r="B2850" s="37" t="s">
        <v>409</v>
      </c>
      <c r="C2850" s="37" t="s">
        <v>410</v>
      </c>
      <c r="D2850" s="36" t="n">
        <v>2023</v>
      </c>
      <c r="E2850" s="36" t="n">
        <v>43</v>
      </c>
      <c r="F2850" s="36" t="n">
        <v>10</v>
      </c>
      <c r="G2850" s="36" t="n">
        <v>56</v>
      </c>
      <c r="H2850" s="36" t="n">
        <v>114</v>
      </c>
    </row>
    <row r="2851" customFormat="false" ht="15" hidden="false" customHeight="true" outlineLevel="0" collapsed="false">
      <c r="A2851" s="36" t="s">
        <v>408</v>
      </c>
      <c r="B2851" s="37" t="s">
        <v>409</v>
      </c>
      <c r="C2851" s="37" t="s">
        <v>410</v>
      </c>
      <c r="D2851" s="36" t="n">
        <v>2024</v>
      </c>
      <c r="E2851" s="36" t="n">
        <v>43</v>
      </c>
      <c r="F2851" s="36" t="n">
        <v>10</v>
      </c>
      <c r="G2851" s="36" t="n">
        <v>57</v>
      </c>
      <c r="H2851" s="36" t="n">
        <v>114</v>
      </c>
    </row>
    <row r="2852" customFormat="false" ht="15" hidden="false" customHeight="true" outlineLevel="0" collapsed="false">
      <c r="A2852" s="36" t="s">
        <v>408</v>
      </c>
      <c r="B2852" s="37" t="s">
        <v>409</v>
      </c>
      <c r="C2852" s="37" t="s">
        <v>410</v>
      </c>
      <c r="D2852" s="36" t="n">
        <v>2025</v>
      </c>
      <c r="E2852" s="36" t="n">
        <v>43</v>
      </c>
      <c r="F2852" s="36" t="n">
        <v>10</v>
      </c>
      <c r="G2852" s="36" t="n">
        <v>56</v>
      </c>
      <c r="H2852" s="36" t="n">
        <v>114</v>
      </c>
    </row>
    <row r="2853" customFormat="false" ht="15" hidden="false" customHeight="true" outlineLevel="0" collapsed="false">
      <c r="A2853" s="36" t="s">
        <v>411</v>
      </c>
      <c r="B2853" s="37" t="s">
        <v>409</v>
      </c>
      <c r="C2853" s="37" t="s">
        <v>412</v>
      </c>
      <c r="D2853" s="36" t="n">
        <v>2010</v>
      </c>
      <c r="E2853" s="36" t="n">
        <v>11</v>
      </c>
      <c r="F2853" s="36" t="n">
        <v>5</v>
      </c>
      <c r="G2853" s="36" t="n">
        <v>16</v>
      </c>
      <c r="H2853" s="36" t="n">
        <v>26</v>
      </c>
    </row>
    <row r="2854" customFormat="false" ht="15" hidden="false" customHeight="true" outlineLevel="0" collapsed="false">
      <c r="A2854" s="36" t="s">
        <v>411</v>
      </c>
      <c r="B2854" s="37" t="s">
        <v>409</v>
      </c>
      <c r="C2854" s="37" t="s">
        <v>412</v>
      </c>
      <c r="D2854" s="36" t="n">
        <v>2011</v>
      </c>
      <c r="E2854" s="36" t="n">
        <v>11</v>
      </c>
      <c r="F2854" s="36" t="n">
        <v>5</v>
      </c>
      <c r="G2854" s="36" t="n">
        <v>15</v>
      </c>
      <c r="H2854" s="36" t="n">
        <v>24</v>
      </c>
    </row>
    <row r="2855" customFormat="false" ht="15" hidden="false" customHeight="true" outlineLevel="0" collapsed="false">
      <c r="A2855" s="36" t="s">
        <v>411</v>
      </c>
      <c r="B2855" s="37" t="s">
        <v>409</v>
      </c>
      <c r="C2855" s="37" t="s">
        <v>412</v>
      </c>
      <c r="D2855" s="36" t="n">
        <v>2012</v>
      </c>
      <c r="E2855" s="36" t="n">
        <v>11</v>
      </c>
      <c r="F2855" s="36" t="n">
        <v>5</v>
      </c>
      <c r="G2855" s="36" t="n">
        <v>15</v>
      </c>
      <c r="H2855" s="36" t="n">
        <v>25</v>
      </c>
    </row>
    <row r="2856" customFormat="false" ht="15" hidden="false" customHeight="true" outlineLevel="0" collapsed="false">
      <c r="A2856" s="36" t="s">
        <v>411</v>
      </c>
      <c r="B2856" s="37" t="s">
        <v>409</v>
      </c>
      <c r="C2856" s="37" t="s">
        <v>412</v>
      </c>
      <c r="D2856" s="36" t="n">
        <v>2013</v>
      </c>
      <c r="E2856" s="36" t="n">
        <v>10</v>
      </c>
      <c r="F2856" s="36" t="n">
        <v>4</v>
      </c>
      <c r="G2856" s="36" t="n">
        <v>13</v>
      </c>
      <c r="H2856" s="36" t="n">
        <v>20</v>
      </c>
    </row>
    <row r="2857" customFormat="false" ht="15" hidden="false" customHeight="true" outlineLevel="0" collapsed="false">
      <c r="A2857" s="36" t="s">
        <v>411</v>
      </c>
      <c r="B2857" s="37" t="s">
        <v>409</v>
      </c>
      <c r="C2857" s="37" t="s">
        <v>412</v>
      </c>
      <c r="D2857" s="36" t="n">
        <v>2014</v>
      </c>
      <c r="E2857" s="36" t="n">
        <v>9</v>
      </c>
      <c r="F2857" s="36" t="n">
        <v>4</v>
      </c>
      <c r="G2857" s="36" t="n">
        <v>13</v>
      </c>
      <c r="H2857" s="36" t="n">
        <v>22</v>
      </c>
    </row>
    <row r="2858" customFormat="false" ht="15" hidden="false" customHeight="true" outlineLevel="0" collapsed="false">
      <c r="A2858" s="36" t="s">
        <v>411</v>
      </c>
      <c r="B2858" s="37" t="s">
        <v>409</v>
      </c>
      <c r="C2858" s="37" t="s">
        <v>412</v>
      </c>
      <c r="D2858" s="36" t="n">
        <v>2015</v>
      </c>
      <c r="E2858" s="36" t="n">
        <v>10</v>
      </c>
      <c r="F2858" s="36" t="n">
        <v>4</v>
      </c>
      <c r="G2858" s="36" t="n">
        <v>14</v>
      </c>
      <c r="H2858" s="36" t="n">
        <v>23</v>
      </c>
    </row>
    <row r="2859" customFormat="false" ht="15" hidden="false" customHeight="true" outlineLevel="0" collapsed="false">
      <c r="A2859" s="36" t="s">
        <v>411</v>
      </c>
      <c r="B2859" s="37" t="s">
        <v>409</v>
      </c>
      <c r="C2859" s="37" t="s">
        <v>412</v>
      </c>
      <c r="D2859" s="36" t="n">
        <v>2016</v>
      </c>
      <c r="E2859" s="36" t="n">
        <v>11</v>
      </c>
      <c r="F2859" s="36" t="n">
        <v>4</v>
      </c>
      <c r="G2859" s="36" t="n">
        <v>16</v>
      </c>
      <c r="H2859" s="36" t="n">
        <v>27</v>
      </c>
    </row>
    <row r="2860" customFormat="false" ht="15" hidden="false" customHeight="true" outlineLevel="0" collapsed="false">
      <c r="A2860" s="36" t="s">
        <v>411</v>
      </c>
      <c r="B2860" s="37" t="s">
        <v>409</v>
      </c>
      <c r="C2860" s="37" t="s">
        <v>412</v>
      </c>
      <c r="D2860" s="36" t="n">
        <v>2017</v>
      </c>
      <c r="E2860" s="36" t="n">
        <v>11</v>
      </c>
      <c r="F2860" s="36" t="n">
        <v>4</v>
      </c>
      <c r="G2860" s="36" t="n">
        <v>17</v>
      </c>
      <c r="H2860" s="36" t="n">
        <v>29</v>
      </c>
    </row>
    <row r="2861" customFormat="false" ht="15" hidden="false" customHeight="true" outlineLevel="0" collapsed="false">
      <c r="A2861" s="36" t="s">
        <v>411</v>
      </c>
      <c r="B2861" s="37" t="s">
        <v>409</v>
      </c>
      <c r="C2861" s="37" t="s">
        <v>412</v>
      </c>
      <c r="D2861" s="36" t="n">
        <v>2018</v>
      </c>
      <c r="E2861" s="36" t="n">
        <v>11</v>
      </c>
      <c r="F2861" s="36" t="n">
        <v>4</v>
      </c>
      <c r="G2861" s="36" t="n">
        <v>17</v>
      </c>
      <c r="H2861" s="36" t="n">
        <v>30</v>
      </c>
    </row>
    <row r="2862" customFormat="false" ht="15" hidden="false" customHeight="true" outlineLevel="0" collapsed="false">
      <c r="A2862" s="36" t="s">
        <v>411</v>
      </c>
      <c r="B2862" s="37" t="s">
        <v>409</v>
      </c>
      <c r="C2862" s="37" t="s">
        <v>412</v>
      </c>
      <c r="D2862" s="36" t="n">
        <v>2019</v>
      </c>
      <c r="E2862" s="36" t="n">
        <v>12</v>
      </c>
      <c r="F2862" s="36" t="n">
        <v>4</v>
      </c>
      <c r="G2862" s="36" t="n">
        <v>18</v>
      </c>
      <c r="H2862" s="36" t="n">
        <v>32</v>
      </c>
    </row>
    <row r="2863" customFormat="false" ht="15" hidden="false" customHeight="true" outlineLevel="0" collapsed="false">
      <c r="A2863" s="36" t="s">
        <v>411</v>
      </c>
      <c r="B2863" s="37" t="s">
        <v>409</v>
      </c>
      <c r="C2863" s="37" t="s">
        <v>412</v>
      </c>
      <c r="D2863" s="36" t="n">
        <v>2020</v>
      </c>
      <c r="E2863" s="36" t="n">
        <v>12</v>
      </c>
      <c r="F2863" s="36" t="n">
        <v>4</v>
      </c>
      <c r="G2863" s="36" t="n">
        <v>19</v>
      </c>
      <c r="H2863" s="36" t="n">
        <v>33</v>
      </c>
    </row>
    <row r="2864" customFormat="false" ht="15" hidden="false" customHeight="true" outlineLevel="0" collapsed="false">
      <c r="A2864" s="36" t="s">
        <v>411</v>
      </c>
      <c r="B2864" s="37" t="s">
        <v>409</v>
      </c>
      <c r="C2864" s="37" t="s">
        <v>412</v>
      </c>
      <c r="D2864" s="36" t="n">
        <v>2021</v>
      </c>
      <c r="E2864" s="36" t="n">
        <v>12</v>
      </c>
      <c r="F2864" s="36" t="n">
        <v>4</v>
      </c>
      <c r="G2864" s="36" t="n">
        <v>19</v>
      </c>
      <c r="H2864" s="36" t="n">
        <v>32</v>
      </c>
    </row>
    <row r="2865" customFormat="false" ht="15" hidden="false" customHeight="true" outlineLevel="0" collapsed="false">
      <c r="A2865" s="36" t="s">
        <v>411</v>
      </c>
      <c r="B2865" s="37" t="s">
        <v>409</v>
      </c>
      <c r="C2865" s="37" t="s">
        <v>412</v>
      </c>
      <c r="D2865" s="36" t="n">
        <v>2022</v>
      </c>
      <c r="E2865" s="36" t="n">
        <v>11</v>
      </c>
      <c r="F2865" s="36" t="n">
        <v>4</v>
      </c>
      <c r="G2865" s="36" t="n">
        <v>18</v>
      </c>
      <c r="H2865" s="36" t="n">
        <v>32</v>
      </c>
    </row>
    <row r="2866" customFormat="false" ht="15" hidden="false" customHeight="true" outlineLevel="0" collapsed="false">
      <c r="A2866" s="36" t="s">
        <v>411</v>
      </c>
      <c r="B2866" s="37" t="s">
        <v>409</v>
      </c>
      <c r="C2866" s="37" t="s">
        <v>412</v>
      </c>
      <c r="D2866" s="36" t="n">
        <v>2023</v>
      </c>
      <c r="E2866" s="36" t="n">
        <v>11</v>
      </c>
      <c r="F2866" s="36" t="n">
        <v>4</v>
      </c>
      <c r="G2866" s="36" t="n">
        <v>18</v>
      </c>
      <c r="H2866" s="36" t="n">
        <v>32</v>
      </c>
    </row>
    <row r="2867" customFormat="false" ht="15" hidden="false" customHeight="true" outlineLevel="0" collapsed="false">
      <c r="A2867" s="36" t="s">
        <v>411</v>
      </c>
      <c r="B2867" s="37" t="s">
        <v>409</v>
      </c>
      <c r="C2867" s="37" t="s">
        <v>412</v>
      </c>
      <c r="D2867" s="36" t="n">
        <v>2024</v>
      </c>
      <c r="E2867" s="36" t="n">
        <v>11</v>
      </c>
      <c r="F2867" s="36" t="n">
        <v>4</v>
      </c>
      <c r="G2867" s="36" t="n">
        <v>19</v>
      </c>
      <c r="H2867" s="36" t="n">
        <v>32</v>
      </c>
    </row>
    <row r="2868" customFormat="false" ht="15" hidden="false" customHeight="true" outlineLevel="0" collapsed="false">
      <c r="A2868" s="36" t="s">
        <v>411</v>
      </c>
      <c r="B2868" s="37" t="s">
        <v>409</v>
      </c>
      <c r="C2868" s="37" t="s">
        <v>412</v>
      </c>
      <c r="D2868" s="36" t="n">
        <v>2025</v>
      </c>
      <c r="E2868" s="36" t="n">
        <v>11</v>
      </c>
      <c r="F2868" s="36" t="n">
        <v>4</v>
      </c>
      <c r="G2868" s="36" t="n">
        <v>20</v>
      </c>
      <c r="H2868" s="36" t="n">
        <v>33</v>
      </c>
    </row>
    <row r="2869" customFormat="false" ht="15" hidden="false" customHeight="true" outlineLevel="0" collapsed="false">
      <c r="A2869" s="36" t="s">
        <v>413</v>
      </c>
      <c r="B2869" s="37" t="s">
        <v>409</v>
      </c>
      <c r="C2869" s="37" t="s">
        <v>414</v>
      </c>
      <c r="D2869" s="36" t="n">
        <v>2010</v>
      </c>
      <c r="E2869" s="36" t="n">
        <v>3</v>
      </c>
      <c r="F2869" s="36" t="n">
        <v>1</v>
      </c>
      <c r="G2869" s="36" t="n">
        <v>6</v>
      </c>
      <c r="H2869" s="36" t="n">
        <v>9</v>
      </c>
    </row>
    <row r="2870" customFormat="false" ht="15" hidden="false" customHeight="true" outlineLevel="0" collapsed="false">
      <c r="A2870" s="36" t="s">
        <v>413</v>
      </c>
      <c r="B2870" s="37" t="s">
        <v>409</v>
      </c>
      <c r="C2870" s="37" t="s">
        <v>414</v>
      </c>
      <c r="D2870" s="36" t="n">
        <v>2011</v>
      </c>
      <c r="E2870" s="36" t="n">
        <v>3</v>
      </c>
      <c r="F2870" s="36" t="n">
        <v>1</v>
      </c>
      <c r="G2870" s="36" t="n">
        <v>7</v>
      </c>
      <c r="H2870" s="36" t="n">
        <v>10</v>
      </c>
    </row>
    <row r="2871" customFormat="false" ht="15" hidden="false" customHeight="true" outlineLevel="0" collapsed="false">
      <c r="A2871" s="36" t="s">
        <v>413</v>
      </c>
      <c r="B2871" s="37" t="s">
        <v>409</v>
      </c>
      <c r="C2871" s="37" t="s">
        <v>414</v>
      </c>
      <c r="D2871" s="36" t="n">
        <v>2012</v>
      </c>
      <c r="E2871" s="36" t="n">
        <v>3</v>
      </c>
      <c r="F2871" s="36" t="n">
        <v>1</v>
      </c>
      <c r="G2871" s="36" t="n">
        <v>7</v>
      </c>
      <c r="H2871" s="36" t="n">
        <v>10</v>
      </c>
    </row>
    <row r="2872" customFormat="false" ht="15" hidden="false" customHeight="true" outlineLevel="0" collapsed="false">
      <c r="A2872" s="36" t="s">
        <v>413</v>
      </c>
      <c r="B2872" s="37" t="s">
        <v>409</v>
      </c>
      <c r="C2872" s="37" t="s">
        <v>414</v>
      </c>
      <c r="D2872" s="36" t="n">
        <v>2013</v>
      </c>
      <c r="E2872" s="36" t="n">
        <v>3</v>
      </c>
      <c r="F2872" s="36" t="n">
        <v>1</v>
      </c>
      <c r="G2872" s="36" t="n">
        <v>8</v>
      </c>
      <c r="H2872" s="36" t="n">
        <v>11</v>
      </c>
    </row>
    <row r="2873" customFormat="false" ht="15" hidden="false" customHeight="true" outlineLevel="0" collapsed="false">
      <c r="A2873" s="36" t="s">
        <v>413</v>
      </c>
      <c r="B2873" s="37" t="s">
        <v>409</v>
      </c>
      <c r="C2873" s="37" t="s">
        <v>414</v>
      </c>
      <c r="D2873" s="36" t="n">
        <v>2014</v>
      </c>
      <c r="E2873" s="36" t="n">
        <v>3</v>
      </c>
      <c r="F2873" s="36" t="n">
        <v>1</v>
      </c>
      <c r="G2873" s="36" t="n">
        <v>8</v>
      </c>
      <c r="H2873" s="36" t="n">
        <v>10</v>
      </c>
    </row>
    <row r="2874" customFormat="false" ht="15" hidden="false" customHeight="true" outlineLevel="0" collapsed="false">
      <c r="A2874" s="36" t="s">
        <v>413</v>
      </c>
      <c r="B2874" s="37" t="s">
        <v>409</v>
      </c>
      <c r="C2874" s="37" t="s">
        <v>414</v>
      </c>
      <c r="D2874" s="36" t="n">
        <v>2015</v>
      </c>
      <c r="E2874" s="36" t="n">
        <v>2</v>
      </c>
      <c r="F2874" s="36" t="n">
        <v>1</v>
      </c>
      <c r="G2874" s="36" t="n">
        <v>7</v>
      </c>
      <c r="H2874" s="36" t="n">
        <v>10</v>
      </c>
    </row>
    <row r="2875" customFormat="false" ht="15" hidden="false" customHeight="true" outlineLevel="0" collapsed="false">
      <c r="A2875" s="36" t="s">
        <v>413</v>
      </c>
      <c r="B2875" s="37" t="s">
        <v>409</v>
      </c>
      <c r="C2875" s="37" t="s">
        <v>414</v>
      </c>
      <c r="D2875" s="36" t="n">
        <v>2016</v>
      </c>
      <c r="E2875" s="36" t="n">
        <v>2</v>
      </c>
      <c r="F2875" s="36" t="n">
        <v>1</v>
      </c>
      <c r="G2875" s="36" t="n">
        <v>7</v>
      </c>
      <c r="H2875" s="36" t="n">
        <v>12</v>
      </c>
    </row>
    <row r="2876" customFormat="false" ht="15" hidden="false" customHeight="true" outlineLevel="0" collapsed="false">
      <c r="A2876" s="36" t="s">
        <v>413</v>
      </c>
      <c r="B2876" s="37" t="s">
        <v>409</v>
      </c>
      <c r="C2876" s="37" t="s">
        <v>414</v>
      </c>
      <c r="D2876" s="36" t="n">
        <v>2017</v>
      </c>
      <c r="E2876" s="36" t="n">
        <v>2</v>
      </c>
      <c r="F2876" s="36" t="n">
        <v>1</v>
      </c>
      <c r="G2876" s="36" t="n">
        <v>7</v>
      </c>
      <c r="H2876" s="36" t="n">
        <v>11</v>
      </c>
    </row>
    <row r="2877" customFormat="false" ht="15" hidden="false" customHeight="true" outlineLevel="0" collapsed="false">
      <c r="A2877" s="36" t="s">
        <v>413</v>
      </c>
      <c r="B2877" s="37" t="s">
        <v>409</v>
      </c>
      <c r="C2877" s="37" t="s">
        <v>414</v>
      </c>
      <c r="D2877" s="36" t="n">
        <v>2018</v>
      </c>
      <c r="E2877" s="36" t="n">
        <v>2</v>
      </c>
      <c r="F2877" s="36" t="n">
        <v>1</v>
      </c>
      <c r="G2877" s="36" t="n">
        <v>7</v>
      </c>
      <c r="H2877" s="36" t="n">
        <v>12</v>
      </c>
    </row>
    <row r="2878" customFormat="false" ht="15" hidden="false" customHeight="true" outlineLevel="0" collapsed="false">
      <c r="A2878" s="36" t="s">
        <v>413</v>
      </c>
      <c r="B2878" s="37" t="s">
        <v>409</v>
      </c>
      <c r="C2878" s="37" t="s">
        <v>414</v>
      </c>
      <c r="D2878" s="36" t="n">
        <v>2019</v>
      </c>
      <c r="E2878" s="36" t="n">
        <v>2</v>
      </c>
      <c r="F2878" s="36" t="n">
        <v>1</v>
      </c>
      <c r="G2878" s="36" t="n">
        <v>7</v>
      </c>
      <c r="H2878" s="36" t="n">
        <v>12</v>
      </c>
    </row>
    <row r="2879" customFormat="false" ht="15" hidden="false" customHeight="true" outlineLevel="0" collapsed="false">
      <c r="A2879" s="36" t="s">
        <v>413</v>
      </c>
      <c r="B2879" s="37" t="s">
        <v>409</v>
      </c>
      <c r="C2879" s="37" t="s">
        <v>414</v>
      </c>
      <c r="D2879" s="36" t="n">
        <v>2020</v>
      </c>
      <c r="E2879" s="36" t="n">
        <v>2</v>
      </c>
      <c r="F2879" s="36" t="n">
        <v>1</v>
      </c>
      <c r="G2879" s="36" t="n">
        <v>7</v>
      </c>
      <c r="H2879" s="36" t="n">
        <v>12</v>
      </c>
    </row>
    <row r="2880" customFormat="false" ht="15" hidden="false" customHeight="true" outlineLevel="0" collapsed="false">
      <c r="A2880" s="36" t="s">
        <v>413</v>
      </c>
      <c r="B2880" s="37" t="s">
        <v>409</v>
      </c>
      <c r="C2880" s="37" t="s">
        <v>414</v>
      </c>
      <c r="D2880" s="36" t="n">
        <v>2021</v>
      </c>
      <c r="E2880" s="36" t="n">
        <v>2</v>
      </c>
      <c r="F2880" s="36" t="n">
        <v>1</v>
      </c>
      <c r="G2880" s="36" t="n">
        <v>7</v>
      </c>
      <c r="H2880" s="36" t="n">
        <v>12</v>
      </c>
    </row>
    <row r="2881" customFormat="false" ht="15" hidden="false" customHeight="true" outlineLevel="0" collapsed="false">
      <c r="A2881" s="36" t="s">
        <v>413</v>
      </c>
      <c r="B2881" s="37" t="s">
        <v>409</v>
      </c>
      <c r="C2881" s="37" t="s">
        <v>414</v>
      </c>
      <c r="D2881" s="36" t="n">
        <v>2022</v>
      </c>
      <c r="E2881" s="36" t="n">
        <v>1</v>
      </c>
      <c r="F2881" s="36" t="n">
        <v>1</v>
      </c>
      <c r="G2881" s="36" t="n">
        <v>6</v>
      </c>
      <c r="H2881" s="36" t="n">
        <v>11</v>
      </c>
    </row>
    <row r="2882" customFormat="false" ht="15" hidden="false" customHeight="true" outlineLevel="0" collapsed="false">
      <c r="A2882" s="36" t="s">
        <v>413</v>
      </c>
      <c r="B2882" s="37" t="s">
        <v>409</v>
      </c>
      <c r="C2882" s="37" t="s">
        <v>414</v>
      </c>
      <c r="D2882" s="36" t="n">
        <v>2023</v>
      </c>
      <c r="E2882" s="36" t="n">
        <v>1</v>
      </c>
      <c r="F2882" s="36" t="n">
        <v>1</v>
      </c>
      <c r="G2882" s="36" t="n">
        <v>6</v>
      </c>
      <c r="H2882" s="36" t="n">
        <v>11</v>
      </c>
    </row>
    <row r="2883" customFormat="false" ht="15" hidden="false" customHeight="true" outlineLevel="0" collapsed="false">
      <c r="A2883" s="36" t="s">
        <v>413</v>
      </c>
      <c r="B2883" s="37" t="s">
        <v>409</v>
      </c>
      <c r="C2883" s="37" t="s">
        <v>414</v>
      </c>
      <c r="D2883" s="36" t="n">
        <v>2024</v>
      </c>
      <c r="E2883" s="36" t="n">
        <v>1</v>
      </c>
      <c r="F2883" s="36" t="n">
        <v>1</v>
      </c>
      <c r="G2883" s="36" t="n">
        <v>6</v>
      </c>
      <c r="H2883" s="36" t="n">
        <v>11</v>
      </c>
    </row>
    <row r="2884" customFormat="false" ht="15" hidden="false" customHeight="true" outlineLevel="0" collapsed="false">
      <c r="A2884" s="36" t="s">
        <v>413</v>
      </c>
      <c r="B2884" s="37" t="s">
        <v>409</v>
      </c>
      <c r="C2884" s="37" t="s">
        <v>414</v>
      </c>
      <c r="D2884" s="36" t="n">
        <v>2025</v>
      </c>
      <c r="E2884" s="36" t="n">
        <v>1</v>
      </c>
      <c r="F2884" s="36" t="n">
        <v>1</v>
      </c>
      <c r="G2884" s="36" t="n">
        <v>6</v>
      </c>
      <c r="H2884" s="36" t="n">
        <v>11</v>
      </c>
    </row>
    <row r="2885" customFormat="false" ht="15" hidden="false" customHeight="true" outlineLevel="0" collapsed="false">
      <c r="A2885" s="36" t="s">
        <v>415</v>
      </c>
      <c r="B2885" s="37" t="s">
        <v>409</v>
      </c>
      <c r="C2885" s="37" t="s">
        <v>416</v>
      </c>
      <c r="D2885" s="36" t="n">
        <v>2010</v>
      </c>
      <c r="E2885" s="36" t="n">
        <v>5</v>
      </c>
      <c r="F2885" s="36" t="n">
        <v>0</v>
      </c>
      <c r="G2885" s="36" t="n">
        <v>6</v>
      </c>
      <c r="H2885" s="36" t="n">
        <v>11</v>
      </c>
    </row>
    <row r="2886" customFormat="false" ht="15" hidden="false" customHeight="true" outlineLevel="0" collapsed="false">
      <c r="A2886" s="36" t="s">
        <v>415</v>
      </c>
      <c r="B2886" s="37" t="s">
        <v>409</v>
      </c>
      <c r="C2886" s="37" t="s">
        <v>416</v>
      </c>
      <c r="D2886" s="36" t="n">
        <v>2011</v>
      </c>
      <c r="E2886" s="36" t="n">
        <v>5</v>
      </c>
      <c r="F2886" s="36" t="n">
        <v>0</v>
      </c>
      <c r="G2886" s="36" t="n">
        <v>6</v>
      </c>
      <c r="H2886" s="36" t="n">
        <v>11</v>
      </c>
    </row>
    <row r="2887" customFormat="false" ht="15" hidden="false" customHeight="true" outlineLevel="0" collapsed="false">
      <c r="A2887" s="36" t="s">
        <v>415</v>
      </c>
      <c r="B2887" s="37" t="s">
        <v>409</v>
      </c>
      <c r="C2887" s="37" t="s">
        <v>416</v>
      </c>
      <c r="D2887" s="36" t="n">
        <v>2012</v>
      </c>
      <c r="E2887" s="36" t="n">
        <v>4</v>
      </c>
      <c r="F2887" s="36" t="n">
        <v>0</v>
      </c>
      <c r="G2887" s="36" t="n">
        <v>5</v>
      </c>
      <c r="H2887" s="36" t="n">
        <v>12</v>
      </c>
    </row>
    <row r="2888" customFormat="false" ht="15" hidden="false" customHeight="true" outlineLevel="0" collapsed="false">
      <c r="A2888" s="36" t="s">
        <v>415</v>
      </c>
      <c r="B2888" s="37" t="s">
        <v>409</v>
      </c>
      <c r="C2888" s="37" t="s">
        <v>416</v>
      </c>
      <c r="D2888" s="36" t="n">
        <v>2013</v>
      </c>
      <c r="E2888" s="36" t="n">
        <v>4</v>
      </c>
      <c r="F2888" s="36" t="n">
        <v>0</v>
      </c>
      <c r="G2888" s="36" t="n">
        <v>5</v>
      </c>
      <c r="H2888" s="36" t="n">
        <v>13</v>
      </c>
    </row>
    <row r="2889" customFormat="false" ht="15" hidden="false" customHeight="true" outlineLevel="0" collapsed="false">
      <c r="A2889" s="36" t="s">
        <v>415</v>
      </c>
      <c r="B2889" s="37" t="s">
        <v>409</v>
      </c>
      <c r="C2889" s="37" t="s">
        <v>416</v>
      </c>
      <c r="D2889" s="36" t="n">
        <v>2014</v>
      </c>
      <c r="E2889" s="36" t="n">
        <v>4</v>
      </c>
      <c r="F2889" s="36" t="n">
        <v>0</v>
      </c>
      <c r="G2889" s="36" t="n">
        <v>5</v>
      </c>
      <c r="H2889" s="36" t="n">
        <v>12</v>
      </c>
    </row>
    <row r="2890" customFormat="false" ht="15" hidden="false" customHeight="true" outlineLevel="0" collapsed="false">
      <c r="A2890" s="36" t="s">
        <v>415</v>
      </c>
      <c r="B2890" s="37" t="s">
        <v>409</v>
      </c>
      <c r="C2890" s="37" t="s">
        <v>416</v>
      </c>
      <c r="D2890" s="36" t="n">
        <v>2015</v>
      </c>
      <c r="E2890" s="36" t="n">
        <v>4</v>
      </c>
      <c r="F2890" s="36" t="n">
        <v>0</v>
      </c>
      <c r="G2890" s="36" t="n">
        <v>5</v>
      </c>
      <c r="H2890" s="36" t="n">
        <v>13</v>
      </c>
    </row>
    <row r="2891" customFormat="false" ht="15" hidden="false" customHeight="true" outlineLevel="0" collapsed="false">
      <c r="A2891" s="36" t="s">
        <v>415</v>
      </c>
      <c r="B2891" s="37" t="s">
        <v>409</v>
      </c>
      <c r="C2891" s="37" t="s">
        <v>416</v>
      </c>
      <c r="D2891" s="36" t="n">
        <v>2016</v>
      </c>
      <c r="E2891" s="36" t="n">
        <v>4</v>
      </c>
      <c r="F2891" s="36" t="n">
        <v>0</v>
      </c>
      <c r="G2891" s="36" t="n">
        <v>4</v>
      </c>
      <c r="H2891" s="36" t="n">
        <v>13</v>
      </c>
    </row>
    <row r="2892" customFormat="false" ht="15" hidden="false" customHeight="true" outlineLevel="0" collapsed="false">
      <c r="A2892" s="36" t="s">
        <v>415</v>
      </c>
      <c r="B2892" s="37" t="s">
        <v>409</v>
      </c>
      <c r="C2892" s="37" t="s">
        <v>416</v>
      </c>
      <c r="D2892" s="36" t="n">
        <v>2017</v>
      </c>
      <c r="E2892" s="36" t="n">
        <v>3</v>
      </c>
      <c r="F2892" s="36" t="n">
        <v>0</v>
      </c>
      <c r="G2892" s="36" t="n">
        <v>3</v>
      </c>
      <c r="H2892" s="36" t="n">
        <v>12</v>
      </c>
    </row>
    <row r="2893" customFormat="false" ht="15" hidden="false" customHeight="true" outlineLevel="0" collapsed="false">
      <c r="A2893" s="36" t="s">
        <v>415</v>
      </c>
      <c r="B2893" s="37" t="s">
        <v>409</v>
      </c>
      <c r="C2893" s="37" t="s">
        <v>416</v>
      </c>
      <c r="D2893" s="36" t="n">
        <v>2018</v>
      </c>
      <c r="E2893" s="36" t="n">
        <v>3</v>
      </c>
      <c r="F2893" s="36" t="n">
        <v>0</v>
      </c>
      <c r="G2893" s="36" t="n">
        <v>3</v>
      </c>
      <c r="H2893" s="36" t="n">
        <v>13</v>
      </c>
    </row>
    <row r="2894" customFormat="false" ht="15" hidden="false" customHeight="true" outlineLevel="0" collapsed="false">
      <c r="A2894" s="36" t="s">
        <v>415</v>
      </c>
      <c r="B2894" s="37" t="s">
        <v>409</v>
      </c>
      <c r="C2894" s="37" t="s">
        <v>416</v>
      </c>
      <c r="D2894" s="36" t="n">
        <v>2019</v>
      </c>
      <c r="E2894" s="36" t="n">
        <v>3</v>
      </c>
      <c r="F2894" s="36" t="n">
        <v>0</v>
      </c>
      <c r="G2894" s="36" t="n">
        <v>3</v>
      </c>
      <c r="H2894" s="36" t="n">
        <v>12</v>
      </c>
    </row>
    <row r="2895" customFormat="false" ht="15" hidden="false" customHeight="true" outlineLevel="0" collapsed="false">
      <c r="A2895" s="36" t="s">
        <v>415</v>
      </c>
      <c r="B2895" s="37" t="s">
        <v>409</v>
      </c>
      <c r="C2895" s="37" t="s">
        <v>416</v>
      </c>
      <c r="D2895" s="36" t="n">
        <v>2020</v>
      </c>
      <c r="E2895" s="36" t="n">
        <v>3</v>
      </c>
      <c r="F2895" s="36" t="n">
        <v>0</v>
      </c>
      <c r="G2895" s="36" t="n">
        <v>3</v>
      </c>
      <c r="H2895" s="36" t="n">
        <v>12</v>
      </c>
    </row>
    <row r="2896" customFormat="false" ht="15" hidden="false" customHeight="true" outlineLevel="0" collapsed="false">
      <c r="A2896" s="36" t="s">
        <v>415</v>
      </c>
      <c r="B2896" s="37" t="s">
        <v>409</v>
      </c>
      <c r="C2896" s="37" t="s">
        <v>416</v>
      </c>
      <c r="D2896" s="36" t="n">
        <v>2021</v>
      </c>
      <c r="E2896" s="36" t="n">
        <v>3</v>
      </c>
      <c r="F2896" s="36" t="n">
        <v>0</v>
      </c>
      <c r="G2896" s="36" t="n">
        <v>4</v>
      </c>
      <c r="H2896" s="36" t="n">
        <v>12</v>
      </c>
    </row>
    <row r="2897" customFormat="false" ht="15" hidden="false" customHeight="true" outlineLevel="0" collapsed="false">
      <c r="A2897" s="36" t="s">
        <v>415</v>
      </c>
      <c r="B2897" s="37" t="s">
        <v>409</v>
      </c>
      <c r="C2897" s="37" t="s">
        <v>416</v>
      </c>
      <c r="D2897" s="36" t="n">
        <v>2022</v>
      </c>
      <c r="E2897" s="36" t="n">
        <v>3</v>
      </c>
      <c r="F2897" s="36" t="n">
        <v>0</v>
      </c>
      <c r="G2897" s="36" t="n">
        <v>4</v>
      </c>
      <c r="H2897" s="36" t="n">
        <v>12</v>
      </c>
    </row>
    <row r="2898" customFormat="false" ht="15" hidden="false" customHeight="true" outlineLevel="0" collapsed="false">
      <c r="A2898" s="36" t="s">
        <v>415</v>
      </c>
      <c r="B2898" s="37" t="s">
        <v>409</v>
      </c>
      <c r="C2898" s="37" t="s">
        <v>416</v>
      </c>
      <c r="D2898" s="36" t="n">
        <v>2023</v>
      </c>
      <c r="E2898" s="36" t="n">
        <v>3</v>
      </c>
      <c r="F2898" s="36" t="n">
        <v>0</v>
      </c>
      <c r="G2898" s="36" t="n">
        <v>4</v>
      </c>
      <c r="H2898" s="36" t="n">
        <v>12</v>
      </c>
    </row>
    <row r="2899" customFormat="false" ht="15" hidden="false" customHeight="true" outlineLevel="0" collapsed="false">
      <c r="A2899" s="36" t="s">
        <v>415</v>
      </c>
      <c r="B2899" s="37" t="s">
        <v>409</v>
      </c>
      <c r="C2899" s="37" t="s">
        <v>416</v>
      </c>
      <c r="D2899" s="36" t="n">
        <v>2024</v>
      </c>
      <c r="E2899" s="36" t="n">
        <v>3</v>
      </c>
      <c r="F2899" s="36" t="n">
        <v>0</v>
      </c>
      <c r="G2899" s="36" t="n">
        <v>4</v>
      </c>
      <c r="H2899" s="36" t="n">
        <v>13</v>
      </c>
    </row>
    <row r="2900" customFormat="false" ht="15" hidden="false" customHeight="true" outlineLevel="0" collapsed="false">
      <c r="A2900" s="36" t="s">
        <v>415</v>
      </c>
      <c r="B2900" s="37" t="s">
        <v>409</v>
      </c>
      <c r="C2900" s="37" t="s">
        <v>416</v>
      </c>
      <c r="D2900" s="36" t="n">
        <v>2025</v>
      </c>
      <c r="E2900" s="36" t="n">
        <v>3</v>
      </c>
      <c r="F2900" s="36" t="n">
        <v>0</v>
      </c>
      <c r="G2900" s="36" t="n">
        <v>4</v>
      </c>
      <c r="H2900" s="36" t="n">
        <v>13</v>
      </c>
    </row>
    <row r="2901" customFormat="false" ht="15" hidden="false" customHeight="true" outlineLevel="0" collapsed="false">
      <c r="A2901" s="36" t="s">
        <v>417</v>
      </c>
      <c r="B2901" s="37" t="s">
        <v>409</v>
      </c>
      <c r="C2901" s="37" t="s">
        <v>418</v>
      </c>
      <c r="D2901" s="36" t="n">
        <v>2010</v>
      </c>
      <c r="E2901" s="36" t="n">
        <v>20</v>
      </c>
      <c r="F2901" s="36" t="n">
        <v>4</v>
      </c>
      <c r="G2901" s="36" t="n">
        <v>19</v>
      </c>
      <c r="H2901" s="36" t="n">
        <v>47</v>
      </c>
    </row>
    <row r="2902" customFormat="false" ht="15" hidden="false" customHeight="true" outlineLevel="0" collapsed="false">
      <c r="A2902" s="36" t="s">
        <v>417</v>
      </c>
      <c r="B2902" s="37" t="s">
        <v>409</v>
      </c>
      <c r="C2902" s="37" t="s">
        <v>418</v>
      </c>
      <c r="D2902" s="36" t="n">
        <v>2011</v>
      </c>
      <c r="E2902" s="36" t="n">
        <v>22</v>
      </c>
      <c r="F2902" s="36" t="n">
        <v>4</v>
      </c>
      <c r="G2902" s="36" t="n">
        <v>21</v>
      </c>
      <c r="H2902" s="36" t="n">
        <v>52</v>
      </c>
    </row>
    <row r="2903" customFormat="false" ht="15" hidden="false" customHeight="true" outlineLevel="0" collapsed="false">
      <c r="A2903" s="36" t="s">
        <v>417</v>
      </c>
      <c r="B2903" s="37" t="s">
        <v>409</v>
      </c>
      <c r="C2903" s="37" t="s">
        <v>418</v>
      </c>
      <c r="D2903" s="36" t="n">
        <v>2012</v>
      </c>
      <c r="E2903" s="36" t="n">
        <v>23</v>
      </c>
      <c r="F2903" s="36" t="n">
        <v>4</v>
      </c>
      <c r="G2903" s="36" t="n">
        <v>23</v>
      </c>
      <c r="H2903" s="36" t="n">
        <v>56</v>
      </c>
    </row>
    <row r="2904" customFormat="false" ht="15" hidden="false" customHeight="true" outlineLevel="0" collapsed="false">
      <c r="A2904" s="36" t="s">
        <v>417</v>
      </c>
      <c r="B2904" s="37" t="s">
        <v>409</v>
      </c>
      <c r="C2904" s="37" t="s">
        <v>418</v>
      </c>
      <c r="D2904" s="36" t="n">
        <v>2013</v>
      </c>
      <c r="E2904" s="36" t="n">
        <v>25</v>
      </c>
      <c r="F2904" s="36" t="n">
        <v>4</v>
      </c>
      <c r="G2904" s="36" t="n">
        <v>25</v>
      </c>
      <c r="H2904" s="36" t="n">
        <v>56</v>
      </c>
    </row>
    <row r="2905" customFormat="false" ht="15" hidden="false" customHeight="true" outlineLevel="0" collapsed="false">
      <c r="A2905" s="36" t="s">
        <v>417</v>
      </c>
      <c r="B2905" s="37" t="s">
        <v>409</v>
      </c>
      <c r="C2905" s="37" t="s">
        <v>418</v>
      </c>
      <c r="D2905" s="36" t="n">
        <v>2014</v>
      </c>
      <c r="E2905" s="36" t="n">
        <v>26</v>
      </c>
      <c r="F2905" s="36" t="n">
        <v>4</v>
      </c>
      <c r="G2905" s="36" t="n">
        <v>26</v>
      </c>
      <c r="H2905" s="36" t="n">
        <v>61</v>
      </c>
    </row>
    <row r="2906" customFormat="false" ht="15" hidden="false" customHeight="true" outlineLevel="0" collapsed="false">
      <c r="A2906" s="36" t="s">
        <v>417</v>
      </c>
      <c r="B2906" s="37" t="s">
        <v>409</v>
      </c>
      <c r="C2906" s="37" t="s">
        <v>418</v>
      </c>
      <c r="D2906" s="36" t="n">
        <v>2015</v>
      </c>
      <c r="E2906" s="36" t="n">
        <v>26</v>
      </c>
      <c r="F2906" s="36" t="n">
        <v>4</v>
      </c>
      <c r="G2906" s="36" t="n">
        <v>25</v>
      </c>
      <c r="H2906" s="36" t="n">
        <v>62</v>
      </c>
    </row>
    <row r="2907" customFormat="false" ht="15" hidden="false" customHeight="true" outlineLevel="0" collapsed="false">
      <c r="A2907" s="36" t="s">
        <v>417</v>
      </c>
      <c r="B2907" s="37" t="s">
        <v>409</v>
      </c>
      <c r="C2907" s="37" t="s">
        <v>418</v>
      </c>
      <c r="D2907" s="36" t="n">
        <v>2016</v>
      </c>
      <c r="E2907" s="36" t="n">
        <v>27</v>
      </c>
      <c r="F2907" s="36" t="n">
        <v>4</v>
      </c>
      <c r="G2907" s="36" t="n">
        <v>26</v>
      </c>
      <c r="H2907" s="36" t="n">
        <v>66</v>
      </c>
    </row>
    <row r="2908" customFormat="false" ht="15" hidden="false" customHeight="true" outlineLevel="0" collapsed="false">
      <c r="A2908" s="36" t="s">
        <v>417</v>
      </c>
      <c r="B2908" s="37" t="s">
        <v>409</v>
      </c>
      <c r="C2908" s="37" t="s">
        <v>418</v>
      </c>
      <c r="D2908" s="36" t="n">
        <v>2017</v>
      </c>
      <c r="E2908" s="36" t="n">
        <v>32</v>
      </c>
      <c r="F2908" s="36" t="n">
        <v>5</v>
      </c>
      <c r="G2908" s="36" t="n">
        <v>29</v>
      </c>
      <c r="H2908" s="36" t="n">
        <v>73</v>
      </c>
    </row>
    <row r="2909" customFormat="false" ht="15" hidden="false" customHeight="true" outlineLevel="0" collapsed="false">
      <c r="A2909" s="36" t="s">
        <v>417</v>
      </c>
      <c r="B2909" s="37" t="s">
        <v>409</v>
      </c>
      <c r="C2909" s="37" t="s">
        <v>418</v>
      </c>
      <c r="D2909" s="36" t="n">
        <v>2018</v>
      </c>
      <c r="E2909" s="36" t="n">
        <v>32</v>
      </c>
      <c r="F2909" s="36" t="n">
        <v>5</v>
      </c>
      <c r="G2909" s="36" t="n">
        <v>31</v>
      </c>
      <c r="H2909" s="36" t="n">
        <v>73</v>
      </c>
    </row>
    <row r="2910" customFormat="false" ht="15" hidden="false" customHeight="true" outlineLevel="0" collapsed="false">
      <c r="A2910" s="36" t="s">
        <v>417</v>
      </c>
      <c r="B2910" s="37" t="s">
        <v>409</v>
      </c>
      <c r="C2910" s="37" t="s">
        <v>418</v>
      </c>
      <c r="D2910" s="36" t="n">
        <v>2019</v>
      </c>
      <c r="E2910" s="36" t="n">
        <v>32</v>
      </c>
      <c r="F2910" s="36" t="n">
        <v>5</v>
      </c>
      <c r="G2910" s="36" t="n">
        <v>30</v>
      </c>
      <c r="H2910" s="36" t="n">
        <v>73</v>
      </c>
    </row>
    <row r="2911" customFormat="false" ht="15" hidden="false" customHeight="true" outlineLevel="0" collapsed="false">
      <c r="A2911" s="36" t="s">
        <v>417</v>
      </c>
      <c r="B2911" s="37" t="s">
        <v>409</v>
      </c>
      <c r="C2911" s="37" t="s">
        <v>418</v>
      </c>
      <c r="D2911" s="36" t="n">
        <v>2020</v>
      </c>
      <c r="E2911" s="36" t="n">
        <v>30</v>
      </c>
      <c r="F2911" s="36" t="n">
        <v>5</v>
      </c>
      <c r="G2911" s="36" t="n">
        <v>28</v>
      </c>
      <c r="H2911" s="36" t="n">
        <v>72</v>
      </c>
    </row>
    <row r="2912" customFormat="false" ht="15" hidden="false" customHeight="true" outlineLevel="0" collapsed="false">
      <c r="A2912" s="36" t="s">
        <v>417</v>
      </c>
      <c r="B2912" s="37" t="s">
        <v>409</v>
      </c>
      <c r="C2912" s="37" t="s">
        <v>418</v>
      </c>
      <c r="D2912" s="36" t="n">
        <v>2021</v>
      </c>
      <c r="E2912" s="36" t="n">
        <v>30</v>
      </c>
      <c r="F2912" s="36" t="n">
        <v>5</v>
      </c>
      <c r="G2912" s="36" t="n">
        <v>28</v>
      </c>
      <c r="H2912" s="36" t="n">
        <v>73</v>
      </c>
    </row>
    <row r="2913" customFormat="false" ht="15" hidden="false" customHeight="true" outlineLevel="0" collapsed="false">
      <c r="A2913" s="36" t="s">
        <v>417</v>
      </c>
      <c r="B2913" s="37" t="s">
        <v>409</v>
      </c>
      <c r="C2913" s="37" t="s">
        <v>418</v>
      </c>
      <c r="D2913" s="36" t="n">
        <v>2022</v>
      </c>
      <c r="E2913" s="36" t="n">
        <v>30</v>
      </c>
      <c r="F2913" s="36" t="n">
        <v>5</v>
      </c>
      <c r="G2913" s="36" t="n">
        <v>28</v>
      </c>
      <c r="H2913" s="36" t="n">
        <v>72</v>
      </c>
    </row>
    <row r="2914" customFormat="false" ht="15" hidden="false" customHeight="true" outlineLevel="0" collapsed="false">
      <c r="A2914" s="36" t="s">
        <v>417</v>
      </c>
      <c r="B2914" s="37" t="s">
        <v>409</v>
      </c>
      <c r="C2914" s="37" t="s">
        <v>418</v>
      </c>
      <c r="D2914" s="36" t="n">
        <v>2023</v>
      </c>
      <c r="E2914" s="36" t="n">
        <v>28</v>
      </c>
      <c r="F2914" s="36" t="n">
        <v>5</v>
      </c>
      <c r="G2914" s="36" t="n">
        <v>26</v>
      </c>
      <c r="H2914" s="36" t="n">
        <v>68</v>
      </c>
    </row>
    <row r="2915" customFormat="false" ht="15" hidden="false" customHeight="true" outlineLevel="0" collapsed="false">
      <c r="A2915" s="36" t="s">
        <v>417</v>
      </c>
      <c r="B2915" s="37" t="s">
        <v>409</v>
      </c>
      <c r="C2915" s="37" t="s">
        <v>418</v>
      </c>
      <c r="D2915" s="36" t="n">
        <v>2024</v>
      </c>
      <c r="E2915" s="36" t="n">
        <v>27</v>
      </c>
      <c r="F2915" s="36" t="n">
        <v>5</v>
      </c>
      <c r="G2915" s="36" t="n">
        <v>25</v>
      </c>
      <c r="H2915" s="36" t="n">
        <v>67</v>
      </c>
    </row>
    <row r="2916" customFormat="false" ht="15" hidden="false" customHeight="true" outlineLevel="0" collapsed="false">
      <c r="A2916" s="36" t="s">
        <v>417</v>
      </c>
      <c r="B2916" s="37" t="s">
        <v>409</v>
      </c>
      <c r="C2916" s="37" t="s">
        <v>418</v>
      </c>
      <c r="D2916" s="36" t="n">
        <v>2025</v>
      </c>
      <c r="E2916" s="36" t="n">
        <v>26</v>
      </c>
      <c r="F2916" s="36" t="n">
        <v>4</v>
      </c>
      <c r="G2916" s="36" t="n">
        <v>24</v>
      </c>
      <c r="H2916" s="36" t="n">
        <v>66</v>
      </c>
    </row>
    <row r="2917" customFormat="false" ht="15" hidden="false" customHeight="true" outlineLevel="0" collapsed="false">
      <c r="A2917" s="36" t="s">
        <v>419</v>
      </c>
      <c r="B2917" s="37" t="s">
        <v>409</v>
      </c>
      <c r="C2917" s="37" t="s">
        <v>420</v>
      </c>
      <c r="D2917" s="36" t="n">
        <v>2010</v>
      </c>
      <c r="E2917" s="36" t="n">
        <v>6</v>
      </c>
      <c r="F2917" s="36" t="n">
        <v>1</v>
      </c>
      <c r="G2917" s="36" t="n">
        <v>6</v>
      </c>
      <c r="H2917" s="36" t="n">
        <v>12</v>
      </c>
    </row>
    <row r="2918" customFormat="false" ht="15" hidden="false" customHeight="true" outlineLevel="0" collapsed="false">
      <c r="A2918" s="36" t="s">
        <v>419</v>
      </c>
      <c r="B2918" s="37" t="s">
        <v>409</v>
      </c>
      <c r="C2918" s="37" t="s">
        <v>420</v>
      </c>
      <c r="D2918" s="36" t="n">
        <v>2011</v>
      </c>
      <c r="E2918" s="36" t="n">
        <v>5</v>
      </c>
      <c r="F2918" s="36" t="n">
        <v>1</v>
      </c>
      <c r="G2918" s="36" t="n">
        <v>5</v>
      </c>
      <c r="H2918" s="36" t="n">
        <v>12</v>
      </c>
    </row>
    <row r="2919" customFormat="false" ht="15" hidden="false" customHeight="true" outlineLevel="0" collapsed="false">
      <c r="A2919" s="36" t="s">
        <v>419</v>
      </c>
      <c r="B2919" s="37" t="s">
        <v>409</v>
      </c>
      <c r="C2919" s="37" t="s">
        <v>420</v>
      </c>
      <c r="D2919" s="36" t="n">
        <v>2012</v>
      </c>
      <c r="E2919" s="36" t="n">
        <v>6</v>
      </c>
      <c r="F2919" s="36" t="n">
        <v>1</v>
      </c>
      <c r="G2919" s="36" t="n">
        <v>7</v>
      </c>
      <c r="H2919" s="36" t="n">
        <v>13</v>
      </c>
    </row>
    <row r="2920" customFormat="false" ht="15" hidden="false" customHeight="true" outlineLevel="0" collapsed="false">
      <c r="A2920" s="36" t="s">
        <v>419</v>
      </c>
      <c r="B2920" s="37" t="s">
        <v>409</v>
      </c>
      <c r="C2920" s="37" t="s">
        <v>420</v>
      </c>
      <c r="D2920" s="36" t="n">
        <v>2013</v>
      </c>
      <c r="E2920" s="36" t="n">
        <v>6</v>
      </c>
      <c r="F2920" s="36" t="n">
        <v>1</v>
      </c>
      <c r="G2920" s="36" t="n">
        <v>7</v>
      </c>
      <c r="H2920" s="36" t="n">
        <v>13</v>
      </c>
    </row>
    <row r="2921" customFormat="false" ht="15" hidden="false" customHeight="true" outlineLevel="0" collapsed="false">
      <c r="A2921" s="36" t="s">
        <v>419</v>
      </c>
      <c r="B2921" s="37" t="s">
        <v>409</v>
      </c>
      <c r="C2921" s="37" t="s">
        <v>420</v>
      </c>
      <c r="D2921" s="36" t="n">
        <v>2014</v>
      </c>
      <c r="E2921" s="36" t="n">
        <v>6</v>
      </c>
      <c r="F2921" s="36" t="n">
        <v>1</v>
      </c>
      <c r="G2921" s="36" t="n">
        <v>7</v>
      </c>
      <c r="H2921" s="36" t="n">
        <v>13</v>
      </c>
    </row>
    <row r="2922" customFormat="false" ht="15" hidden="false" customHeight="true" outlineLevel="0" collapsed="false">
      <c r="A2922" s="36" t="s">
        <v>419</v>
      </c>
      <c r="B2922" s="37" t="s">
        <v>409</v>
      </c>
      <c r="C2922" s="37" t="s">
        <v>420</v>
      </c>
      <c r="D2922" s="36" t="n">
        <v>2015</v>
      </c>
      <c r="E2922" s="36" t="n">
        <v>7</v>
      </c>
      <c r="F2922" s="36" t="n">
        <v>1</v>
      </c>
      <c r="G2922" s="36" t="n">
        <v>9</v>
      </c>
      <c r="H2922" s="36" t="n">
        <v>15</v>
      </c>
    </row>
    <row r="2923" customFormat="false" ht="15" hidden="false" customHeight="true" outlineLevel="0" collapsed="false">
      <c r="A2923" s="36" t="s">
        <v>419</v>
      </c>
      <c r="B2923" s="37" t="s">
        <v>409</v>
      </c>
      <c r="C2923" s="37" t="s">
        <v>420</v>
      </c>
      <c r="D2923" s="36" t="n">
        <v>2016</v>
      </c>
      <c r="E2923" s="36" t="n">
        <v>7</v>
      </c>
      <c r="F2923" s="36" t="n">
        <v>0</v>
      </c>
      <c r="G2923" s="36" t="n">
        <v>9</v>
      </c>
      <c r="H2923" s="36" t="n">
        <v>15</v>
      </c>
    </row>
    <row r="2924" customFormat="false" ht="15" hidden="false" customHeight="true" outlineLevel="0" collapsed="false">
      <c r="A2924" s="36" t="s">
        <v>419</v>
      </c>
      <c r="B2924" s="37" t="s">
        <v>409</v>
      </c>
      <c r="C2924" s="37" t="s">
        <v>420</v>
      </c>
      <c r="D2924" s="36" t="n">
        <v>2017</v>
      </c>
      <c r="E2924" s="36" t="n">
        <v>7</v>
      </c>
      <c r="F2924" s="36" t="n">
        <v>0</v>
      </c>
      <c r="G2924" s="36" t="n">
        <v>9</v>
      </c>
      <c r="H2924" s="36" t="n">
        <v>16</v>
      </c>
    </row>
    <row r="2925" customFormat="false" ht="15" hidden="false" customHeight="true" outlineLevel="0" collapsed="false">
      <c r="A2925" s="36" t="s">
        <v>419</v>
      </c>
      <c r="B2925" s="37" t="s">
        <v>409</v>
      </c>
      <c r="C2925" s="37" t="s">
        <v>420</v>
      </c>
      <c r="D2925" s="36" t="n">
        <v>2018</v>
      </c>
      <c r="E2925" s="36" t="n">
        <v>7</v>
      </c>
      <c r="F2925" s="36" t="n">
        <v>0</v>
      </c>
      <c r="G2925" s="36" t="n">
        <v>9</v>
      </c>
      <c r="H2925" s="36" t="n">
        <v>16</v>
      </c>
    </row>
    <row r="2926" customFormat="false" ht="15" hidden="false" customHeight="true" outlineLevel="0" collapsed="false">
      <c r="A2926" s="36" t="s">
        <v>419</v>
      </c>
      <c r="B2926" s="37" t="s">
        <v>409</v>
      </c>
      <c r="C2926" s="37" t="s">
        <v>420</v>
      </c>
      <c r="D2926" s="36" t="n">
        <v>2019</v>
      </c>
      <c r="E2926" s="36" t="n">
        <v>5</v>
      </c>
      <c r="F2926" s="36" t="n">
        <v>0</v>
      </c>
      <c r="G2926" s="36" t="n">
        <v>8</v>
      </c>
      <c r="H2926" s="36" t="n">
        <v>14</v>
      </c>
    </row>
    <row r="2927" customFormat="false" ht="15" hidden="false" customHeight="true" outlineLevel="0" collapsed="false">
      <c r="A2927" s="36" t="s">
        <v>419</v>
      </c>
      <c r="B2927" s="37" t="s">
        <v>409</v>
      </c>
      <c r="C2927" s="37" t="s">
        <v>420</v>
      </c>
      <c r="D2927" s="36" t="n">
        <v>2020</v>
      </c>
      <c r="E2927" s="36" t="n">
        <v>5</v>
      </c>
      <c r="F2927" s="36" t="n">
        <v>0</v>
      </c>
      <c r="G2927" s="36" t="n">
        <v>7</v>
      </c>
      <c r="H2927" s="36" t="n">
        <v>13</v>
      </c>
    </row>
    <row r="2928" customFormat="false" ht="15" hidden="false" customHeight="true" outlineLevel="0" collapsed="false">
      <c r="A2928" s="36" t="s">
        <v>419</v>
      </c>
      <c r="B2928" s="37" t="s">
        <v>409</v>
      </c>
      <c r="C2928" s="37" t="s">
        <v>420</v>
      </c>
      <c r="D2928" s="36" t="n">
        <v>2021</v>
      </c>
      <c r="E2928" s="36" t="n">
        <v>5</v>
      </c>
      <c r="F2928" s="36" t="n">
        <v>0</v>
      </c>
      <c r="G2928" s="36" t="n">
        <v>7</v>
      </c>
      <c r="H2928" s="36" t="n">
        <v>13</v>
      </c>
    </row>
    <row r="2929" customFormat="false" ht="15" hidden="false" customHeight="true" outlineLevel="0" collapsed="false">
      <c r="A2929" s="36" t="s">
        <v>419</v>
      </c>
      <c r="B2929" s="37" t="s">
        <v>409</v>
      </c>
      <c r="C2929" s="37" t="s">
        <v>420</v>
      </c>
      <c r="D2929" s="36" t="n">
        <v>2022</v>
      </c>
      <c r="E2929" s="36" t="n">
        <v>5</v>
      </c>
      <c r="F2929" s="36" t="n">
        <v>0</v>
      </c>
      <c r="G2929" s="36" t="n">
        <v>7</v>
      </c>
      <c r="H2929" s="36" t="n">
        <v>13</v>
      </c>
    </row>
    <row r="2930" customFormat="false" ht="15" hidden="false" customHeight="true" outlineLevel="0" collapsed="false">
      <c r="A2930" s="36" t="s">
        <v>419</v>
      </c>
      <c r="B2930" s="37" t="s">
        <v>409</v>
      </c>
      <c r="C2930" s="37" t="s">
        <v>420</v>
      </c>
      <c r="D2930" s="36" t="n">
        <v>2023</v>
      </c>
      <c r="E2930" s="36" t="n">
        <v>5</v>
      </c>
      <c r="F2930" s="36" t="n">
        <v>0</v>
      </c>
      <c r="G2930" s="36" t="n">
        <v>7</v>
      </c>
      <c r="H2930" s="36" t="n">
        <v>14</v>
      </c>
    </row>
    <row r="2931" customFormat="false" ht="15" hidden="false" customHeight="true" outlineLevel="0" collapsed="false">
      <c r="A2931" s="36" t="s">
        <v>419</v>
      </c>
      <c r="B2931" s="37" t="s">
        <v>409</v>
      </c>
      <c r="C2931" s="37" t="s">
        <v>420</v>
      </c>
      <c r="D2931" s="36" t="n">
        <v>2024</v>
      </c>
      <c r="E2931" s="36" t="n">
        <v>5</v>
      </c>
      <c r="F2931" s="36" t="n">
        <v>0</v>
      </c>
      <c r="G2931" s="36" t="n">
        <v>7</v>
      </c>
      <c r="H2931" s="36" t="n">
        <v>14</v>
      </c>
    </row>
    <row r="2932" customFormat="false" ht="15" hidden="false" customHeight="true" outlineLevel="0" collapsed="false">
      <c r="A2932" s="36" t="s">
        <v>419</v>
      </c>
      <c r="B2932" s="37" t="s">
        <v>409</v>
      </c>
      <c r="C2932" s="37" t="s">
        <v>420</v>
      </c>
      <c r="D2932" s="36" t="n">
        <v>2025</v>
      </c>
      <c r="E2932" s="36" t="n">
        <v>5</v>
      </c>
      <c r="F2932" s="36" t="n">
        <v>0</v>
      </c>
      <c r="G2932" s="36" t="n">
        <v>7</v>
      </c>
      <c r="H2932" s="36" t="n">
        <v>14</v>
      </c>
    </row>
    <row r="2933" customFormat="false" ht="15" hidden="false" customHeight="true" outlineLevel="0" collapsed="false">
      <c r="A2933" s="36" t="s">
        <v>421</v>
      </c>
      <c r="B2933" s="37" t="s">
        <v>409</v>
      </c>
      <c r="C2933" s="37" t="s">
        <v>422</v>
      </c>
      <c r="D2933" s="36" t="n">
        <v>2010</v>
      </c>
      <c r="E2933" s="36" t="n">
        <v>5</v>
      </c>
      <c r="F2933" s="36" t="n">
        <v>2</v>
      </c>
      <c r="G2933" s="36" t="n">
        <v>8</v>
      </c>
      <c r="H2933" s="36" t="n">
        <v>11</v>
      </c>
    </row>
    <row r="2934" customFormat="false" ht="15" hidden="false" customHeight="true" outlineLevel="0" collapsed="false">
      <c r="A2934" s="36" t="s">
        <v>421</v>
      </c>
      <c r="B2934" s="37" t="s">
        <v>409</v>
      </c>
      <c r="C2934" s="37" t="s">
        <v>422</v>
      </c>
      <c r="D2934" s="36" t="n">
        <v>2011</v>
      </c>
      <c r="E2934" s="36" t="n">
        <v>5</v>
      </c>
      <c r="F2934" s="36" t="n">
        <v>2</v>
      </c>
      <c r="G2934" s="36" t="n">
        <v>8</v>
      </c>
      <c r="H2934" s="36" t="n">
        <v>12</v>
      </c>
    </row>
    <row r="2935" customFormat="false" ht="15" hidden="false" customHeight="true" outlineLevel="0" collapsed="false">
      <c r="A2935" s="36" t="s">
        <v>421</v>
      </c>
      <c r="B2935" s="37" t="s">
        <v>409</v>
      </c>
      <c r="C2935" s="37" t="s">
        <v>422</v>
      </c>
      <c r="D2935" s="36" t="n">
        <v>2012</v>
      </c>
      <c r="E2935" s="36" t="n">
        <v>5</v>
      </c>
      <c r="F2935" s="36" t="n">
        <v>2</v>
      </c>
      <c r="G2935" s="36" t="n">
        <v>7</v>
      </c>
      <c r="H2935" s="36" t="n">
        <v>11</v>
      </c>
    </row>
    <row r="2936" customFormat="false" ht="15" hidden="false" customHeight="true" outlineLevel="0" collapsed="false">
      <c r="A2936" s="36" t="s">
        <v>421</v>
      </c>
      <c r="B2936" s="37" t="s">
        <v>409</v>
      </c>
      <c r="C2936" s="37" t="s">
        <v>422</v>
      </c>
      <c r="D2936" s="36" t="n">
        <v>2013</v>
      </c>
      <c r="E2936" s="36" t="n">
        <v>6</v>
      </c>
      <c r="F2936" s="36" t="n">
        <v>3</v>
      </c>
      <c r="G2936" s="36" t="n">
        <v>8</v>
      </c>
      <c r="H2936" s="36" t="n">
        <v>12</v>
      </c>
    </row>
    <row r="2937" customFormat="false" ht="15" hidden="false" customHeight="true" outlineLevel="0" collapsed="false">
      <c r="A2937" s="36" t="s">
        <v>421</v>
      </c>
      <c r="B2937" s="37" t="s">
        <v>409</v>
      </c>
      <c r="C2937" s="37" t="s">
        <v>422</v>
      </c>
      <c r="D2937" s="36" t="n">
        <v>2014</v>
      </c>
      <c r="E2937" s="36" t="n">
        <v>7</v>
      </c>
      <c r="F2937" s="36" t="n">
        <v>3</v>
      </c>
      <c r="G2937" s="36" t="n">
        <v>9</v>
      </c>
      <c r="H2937" s="36" t="n">
        <v>14</v>
      </c>
    </row>
    <row r="2938" customFormat="false" ht="15" hidden="false" customHeight="true" outlineLevel="0" collapsed="false">
      <c r="A2938" s="36" t="s">
        <v>421</v>
      </c>
      <c r="B2938" s="37" t="s">
        <v>409</v>
      </c>
      <c r="C2938" s="37" t="s">
        <v>422</v>
      </c>
      <c r="D2938" s="36" t="n">
        <v>2015</v>
      </c>
      <c r="E2938" s="36" t="n">
        <v>7</v>
      </c>
      <c r="F2938" s="36" t="n">
        <v>3</v>
      </c>
      <c r="G2938" s="36" t="n">
        <v>9</v>
      </c>
      <c r="H2938" s="36" t="n">
        <v>15</v>
      </c>
    </row>
    <row r="2939" customFormat="false" ht="15" hidden="false" customHeight="true" outlineLevel="0" collapsed="false">
      <c r="A2939" s="36" t="s">
        <v>421</v>
      </c>
      <c r="B2939" s="37" t="s">
        <v>409</v>
      </c>
      <c r="C2939" s="37" t="s">
        <v>422</v>
      </c>
      <c r="D2939" s="36" t="n">
        <v>2016</v>
      </c>
      <c r="E2939" s="36" t="n">
        <v>7</v>
      </c>
      <c r="F2939" s="36" t="n">
        <v>3</v>
      </c>
      <c r="G2939" s="36" t="n">
        <v>9</v>
      </c>
      <c r="H2939" s="36" t="n">
        <v>15</v>
      </c>
    </row>
    <row r="2940" customFormat="false" ht="15" hidden="false" customHeight="true" outlineLevel="0" collapsed="false">
      <c r="A2940" s="36" t="s">
        <v>421</v>
      </c>
      <c r="B2940" s="37" t="s">
        <v>409</v>
      </c>
      <c r="C2940" s="37" t="s">
        <v>422</v>
      </c>
      <c r="D2940" s="36" t="n">
        <v>2017</v>
      </c>
      <c r="E2940" s="36" t="n">
        <v>7</v>
      </c>
      <c r="F2940" s="36" t="n">
        <v>3</v>
      </c>
      <c r="G2940" s="36" t="n">
        <v>9</v>
      </c>
      <c r="H2940" s="36" t="n">
        <v>15</v>
      </c>
    </row>
    <row r="2941" customFormat="false" ht="15" hidden="false" customHeight="true" outlineLevel="0" collapsed="false">
      <c r="A2941" s="36" t="s">
        <v>421</v>
      </c>
      <c r="B2941" s="37" t="s">
        <v>409</v>
      </c>
      <c r="C2941" s="37" t="s">
        <v>422</v>
      </c>
      <c r="D2941" s="36" t="n">
        <v>2018</v>
      </c>
      <c r="E2941" s="36" t="n">
        <v>7</v>
      </c>
      <c r="F2941" s="36" t="n">
        <v>3</v>
      </c>
      <c r="G2941" s="36" t="n">
        <v>9</v>
      </c>
      <c r="H2941" s="36" t="n">
        <v>15</v>
      </c>
    </row>
    <row r="2942" customFormat="false" ht="15" hidden="false" customHeight="true" outlineLevel="0" collapsed="false">
      <c r="A2942" s="36" t="s">
        <v>421</v>
      </c>
      <c r="B2942" s="37" t="s">
        <v>409</v>
      </c>
      <c r="C2942" s="37" t="s">
        <v>422</v>
      </c>
      <c r="D2942" s="36" t="n">
        <v>2019</v>
      </c>
      <c r="E2942" s="36" t="n">
        <v>7</v>
      </c>
      <c r="F2942" s="36" t="n">
        <v>3</v>
      </c>
      <c r="G2942" s="36" t="n">
        <v>9</v>
      </c>
      <c r="H2942" s="36" t="n">
        <v>15</v>
      </c>
    </row>
    <row r="2943" customFormat="false" ht="15" hidden="false" customHeight="true" outlineLevel="0" collapsed="false">
      <c r="A2943" s="36" t="s">
        <v>421</v>
      </c>
      <c r="B2943" s="37" t="s">
        <v>409</v>
      </c>
      <c r="C2943" s="37" t="s">
        <v>422</v>
      </c>
      <c r="D2943" s="36" t="n">
        <v>2020</v>
      </c>
      <c r="E2943" s="36" t="n">
        <v>7</v>
      </c>
      <c r="F2943" s="36" t="n">
        <v>3</v>
      </c>
      <c r="G2943" s="36" t="n">
        <v>9</v>
      </c>
      <c r="H2943" s="36" t="n">
        <v>15</v>
      </c>
    </row>
    <row r="2944" customFormat="false" ht="15" hidden="false" customHeight="true" outlineLevel="0" collapsed="false">
      <c r="A2944" s="36" t="s">
        <v>421</v>
      </c>
      <c r="B2944" s="37" t="s">
        <v>409</v>
      </c>
      <c r="C2944" s="37" t="s">
        <v>422</v>
      </c>
      <c r="D2944" s="36" t="n">
        <v>2021</v>
      </c>
      <c r="E2944" s="36" t="n">
        <v>7</v>
      </c>
      <c r="F2944" s="36" t="n">
        <v>3</v>
      </c>
      <c r="G2944" s="36" t="n">
        <v>9</v>
      </c>
      <c r="H2944" s="36" t="n">
        <v>15</v>
      </c>
    </row>
    <row r="2945" customFormat="false" ht="15" hidden="false" customHeight="true" outlineLevel="0" collapsed="false">
      <c r="A2945" s="36" t="s">
        <v>421</v>
      </c>
      <c r="B2945" s="37" t="s">
        <v>409</v>
      </c>
      <c r="C2945" s="37" t="s">
        <v>422</v>
      </c>
      <c r="D2945" s="36" t="n">
        <v>2022</v>
      </c>
      <c r="E2945" s="36" t="n">
        <v>7</v>
      </c>
      <c r="F2945" s="36" t="n">
        <v>3</v>
      </c>
      <c r="G2945" s="36" t="n">
        <v>9</v>
      </c>
      <c r="H2945" s="36" t="n">
        <v>15</v>
      </c>
    </row>
    <row r="2946" customFormat="false" ht="15" hidden="false" customHeight="true" outlineLevel="0" collapsed="false">
      <c r="A2946" s="36" t="s">
        <v>421</v>
      </c>
      <c r="B2946" s="37" t="s">
        <v>409</v>
      </c>
      <c r="C2946" s="37" t="s">
        <v>422</v>
      </c>
      <c r="D2946" s="36" t="n">
        <v>2023</v>
      </c>
      <c r="E2946" s="36" t="n">
        <v>7</v>
      </c>
      <c r="F2946" s="36" t="n">
        <v>3</v>
      </c>
      <c r="G2946" s="36" t="n">
        <v>9</v>
      </c>
      <c r="H2946" s="36" t="n">
        <v>15</v>
      </c>
    </row>
    <row r="2947" customFormat="false" ht="15" hidden="false" customHeight="true" outlineLevel="0" collapsed="false">
      <c r="A2947" s="36" t="s">
        <v>421</v>
      </c>
      <c r="B2947" s="37" t="s">
        <v>409</v>
      </c>
      <c r="C2947" s="37" t="s">
        <v>422</v>
      </c>
      <c r="D2947" s="36" t="n">
        <v>2024</v>
      </c>
      <c r="E2947" s="36" t="n">
        <v>7</v>
      </c>
      <c r="F2947" s="36" t="n">
        <v>3</v>
      </c>
      <c r="G2947" s="36" t="n">
        <v>9</v>
      </c>
      <c r="H2947" s="36" t="n">
        <v>16</v>
      </c>
    </row>
    <row r="2948" customFormat="false" ht="15" hidden="false" customHeight="true" outlineLevel="0" collapsed="false">
      <c r="A2948" s="36" t="s">
        <v>421</v>
      </c>
      <c r="B2948" s="37" t="s">
        <v>409</v>
      </c>
      <c r="C2948" s="37" t="s">
        <v>422</v>
      </c>
      <c r="D2948" s="36" t="n">
        <v>2025</v>
      </c>
      <c r="E2948" s="36" t="n">
        <v>7</v>
      </c>
      <c r="F2948" s="36" t="n">
        <v>3</v>
      </c>
      <c r="G2948" s="36" t="n">
        <v>9</v>
      </c>
      <c r="H2948" s="36" t="n">
        <v>16</v>
      </c>
    </row>
    <row r="2949" customFormat="false" ht="15" hidden="false" customHeight="true" outlineLevel="0" collapsed="false">
      <c r="A2949" s="36" t="s">
        <v>423</v>
      </c>
      <c r="B2949" s="37" t="s">
        <v>409</v>
      </c>
      <c r="C2949" s="37" t="s">
        <v>424</v>
      </c>
      <c r="D2949" s="36" t="n">
        <v>2010</v>
      </c>
      <c r="E2949" s="36" t="n">
        <v>7</v>
      </c>
      <c r="F2949" s="36" t="n">
        <v>2</v>
      </c>
      <c r="G2949" s="36" t="n">
        <v>3</v>
      </c>
      <c r="H2949" s="36" t="n">
        <v>22</v>
      </c>
    </row>
    <row r="2950" customFormat="false" ht="15" hidden="false" customHeight="true" outlineLevel="0" collapsed="false">
      <c r="A2950" s="36" t="s">
        <v>423</v>
      </c>
      <c r="B2950" s="37" t="s">
        <v>409</v>
      </c>
      <c r="C2950" s="37" t="s">
        <v>424</v>
      </c>
      <c r="D2950" s="36" t="n">
        <v>2011</v>
      </c>
      <c r="E2950" s="36" t="n">
        <v>8</v>
      </c>
      <c r="F2950" s="36" t="n">
        <v>2</v>
      </c>
      <c r="G2950" s="36" t="n">
        <v>3</v>
      </c>
      <c r="H2950" s="36" t="n">
        <v>23</v>
      </c>
    </row>
    <row r="2951" customFormat="false" ht="15" hidden="false" customHeight="true" outlineLevel="0" collapsed="false">
      <c r="A2951" s="36" t="s">
        <v>423</v>
      </c>
      <c r="B2951" s="37" t="s">
        <v>409</v>
      </c>
      <c r="C2951" s="37" t="s">
        <v>424</v>
      </c>
      <c r="D2951" s="36" t="n">
        <v>2012</v>
      </c>
      <c r="E2951" s="36" t="n">
        <v>10</v>
      </c>
      <c r="F2951" s="36" t="n">
        <v>2</v>
      </c>
      <c r="G2951" s="36" t="n">
        <v>4</v>
      </c>
      <c r="H2951" s="36" t="n">
        <v>24</v>
      </c>
    </row>
    <row r="2952" customFormat="false" ht="15" hidden="false" customHeight="true" outlineLevel="0" collapsed="false">
      <c r="A2952" s="36" t="s">
        <v>423</v>
      </c>
      <c r="B2952" s="37" t="s">
        <v>409</v>
      </c>
      <c r="C2952" s="37" t="s">
        <v>424</v>
      </c>
      <c r="D2952" s="36" t="n">
        <v>2013</v>
      </c>
      <c r="E2952" s="36" t="n">
        <v>10</v>
      </c>
      <c r="F2952" s="36" t="n">
        <v>2</v>
      </c>
      <c r="G2952" s="36" t="n">
        <v>5</v>
      </c>
      <c r="H2952" s="36" t="n">
        <v>25</v>
      </c>
    </row>
    <row r="2953" customFormat="false" ht="15" hidden="false" customHeight="true" outlineLevel="0" collapsed="false">
      <c r="A2953" s="36" t="s">
        <v>423</v>
      </c>
      <c r="B2953" s="37" t="s">
        <v>409</v>
      </c>
      <c r="C2953" s="37" t="s">
        <v>424</v>
      </c>
      <c r="D2953" s="36" t="n">
        <v>2014</v>
      </c>
      <c r="E2953" s="36" t="n">
        <v>10</v>
      </c>
      <c r="F2953" s="36" t="n">
        <v>2</v>
      </c>
      <c r="G2953" s="36" t="n">
        <v>5</v>
      </c>
      <c r="H2953" s="36" t="n">
        <v>26</v>
      </c>
    </row>
    <row r="2954" customFormat="false" ht="15" hidden="false" customHeight="true" outlineLevel="0" collapsed="false">
      <c r="A2954" s="36" t="s">
        <v>423</v>
      </c>
      <c r="B2954" s="37" t="s">
        <v>409</v>
      </c>
      <c r="C2954" s="37" t="s">
        <v>424</v>
      </c>
      <c r="D2954" s="36" t="n">
        <v>2015</v>
      </c>
      <c r="E2954" s="36" t="n">
        <v>10</v>
      </c>
      <c r="F2954" s="36" t="n">
        <v>3</v>
      </c>
      <c r="G2954" s="36" t="n">
        <v>5</v>
      </c>
      <c r="H2954" s="36" t="n">
        <v>25</v>
      </c>
    </row>
    <row r="2955" customFormat="false" ht="15" hidden="false" customHeight="true" outlineLevel="0" collapsed="false">
      <c r="A2955" s="36" t="s">
        <v>423</v>
      </c>
      <c r="B2955" s="37" t="s">
        <v>409</v>
      </c>
      <c r="C2955" s="37" t="s">
        <v>424</v>
      </c>
      <c r="D2955" s="36" t="n">
        <v>2016</v>
      </c>
      <c r="E2955" s="36" t="n">
        <v>10</v>
      </c>
      <c r="F2955" s="36" t="n">
        <v>3</v>
      </c>
      <c r="G2955" s="36" t="n">
        <v>7</v>
      </c>
      <c r="H2955" s="36" t="n">
        <v>27</v>
      </c>
    </row>
    <row r="2956" customFormat="false" ht="15" hidden="false" customHeight="true" outlineLevel="0" collapsed="false">
      <c r="A2956" s="36" t="s">
        <v>423</v>
      </c>
      <c r="B2956" s="37" t="s">
        <v>409</v>
      </c>
      <c r="C2956" s="37" t="s">
        <v>424</v>
      </c>
      <c r="D2956" s="36" t="n">
        <v>2017</v>
      </c>
      <c r="E2956" s="36" t="n">
        <v>10</v>
      </c>
      <c r="F2956" s="36" t="n">
        <v>3</v>
      </c>
      <c r="G2956" s="36" t="n">
        <v>7</v>
      </c>
      <c r="H2956" s="36" t="n">
        <v>28</v>
      </c>
    </row>
    <row r="2957" customFormat="false" ht="15" hidden="false" customHeight="true" outlineLevel="0" collapsed="false">
      <c r="A2957" s="36" t="s">
        <v>423</v>
      </c>
      <c r="B2957" s="37" t="s">
        <v>409</v>
      </c>
      <c r="C2957" s="37" t="s">
        <v>424</v>
      </c>
      <c r="D2957" s="36" t="n">
        <v>2018</v>
      </c>
      <c r="E2957" s="36" t="n">
        <v>13</v>
      </c>
      <c r="F2957" s="36" t="n">
        <v>3</v>
      </c>
      <c r="G2957" s="36" t="n">
        <v>13</v>
      </c>
      <c r="H2957" s="36" t="n">
        <v>35</v>
      </c>
    </row>
    <row r="2958" customFormat="false" ht="15" hidden="false" customHeight="true" outlineLevel="0" collapsed="false">
      <c r="A2958" s="36" t="s">
        <v>423</v>
      </c>
      <c r="B2958" s="37" t="s">
        <v>409</v>
      </c>
      <c r="C2958" s="37" t="s">
        <v>424</v>
      </c>
      <c r="D2958" s="36" t="n">
        <v>2019</v>
      </c>
      <c r="E2958" s="36" t="n">
        <v>13</v>
      </c>
      <c r="F2958" s="36" t="n">
        <v>3</v>
      </c>
      <c r="G2958" s="36" t="n">
        <v>13</v>
      </c>
      <c r="H2958" s="36" t="n">
        <v>35</v>
      </c>
    </row>
    <row r="2959" customFormat="false" ht="15" hidden="false" customHeight="true" outlineLevel="0" collapsed="false">
      <c r="A2959" s="36" t="s">
        <v>423</v>
      </c>
      <c r="B2959" s="37" t="s">
        <v>409</v>
      </c>
      <c r="C2959" s="37" t="s">
        <v>424</v>
      </c>
      <c r="D2959" s="36" t="n">
        <v>2020</v>
      </c>
      <c r="E2959" s="36" t="n">
        <v>13</v>
      </c>
      <c r="F2959" s="36" t="n">
        <v>3</v>
      </c>
      <c r="G2959" s="36" t="n">
        <v>12</v>
      </c>
      <c r="H2959" s="36" t="n">
        <v>37</v>
      </c>
    </row>
    <row r="2960" customFormat="false" ht="15" hidden="false" customHeight="true" outlineLevel="0" collapsed="false">
      <c r="A2960" s="36" t="s">
        <v>423</v>
      </c>
      <c r="B2960" s="37" t="s">
        <v>409</v>
      </c>
      <c r="C2960" s="37" t="s">
        <v>424</v>
      </c>
      <c r="D2960" s="36" t="n">
        <v>2021</v>
      </c>
      <c r="E2960" s="36" t="n">
        <v>13</v>
      </c>
      <c r="F2960" s="36" t="n">
        <v>3</v>
      </c>
      <c r="G2960" s="36" t="n">
        <v>13</v>
      </c>
      <c r="H2960" s="36" t="n">
        <v>37</v>
      </c>
    </row>
    <row r="2961" customFormat="false" ht="15" hidden="false" customHeight="true" outlineLevel="0" collapsed="false">
      <c r="A2961" s="36" t="s">
        <v>423</v>
      </c>
      <c r="B2961" s="37" t="s">
        <v>409</v>
      </c>
      <c r="C2961" s="37" t="s">
        <v>424</v>
      </c>
      <c r="D2961" s="36" t="n">
        <v>2022</v>
      </c>
      <c r="E2961" s="36" t="n">
        <v>13</v>
      </c>
      <c r="F2961" s="36" t="n">
        <v>3</v>
      </c>
      <c r="G2961" s="36" t="n">
        <v>13</v>
      </c>
      <c r="H2961" s="36" t="n">
        <v>37</v>
      </c>
    </row>
    <row r="2962" customFormat="false" ht="15" hidden="false" customHeight="true" outlineLevel="0" collapsed="false">
      <c r="A2962" s="36" t="s">
        <v>423</v>
      </c>
      <c r="B2962" s="37" t="s">
        <v>409</v>
      </c>
      <c r="C2962" s="37" t="s">
        <v>424</v>
      </c>
      <c r="D2962" s="36" t="n">
        <v>2023</v>
      </c>
      <c r="E2962" s="36" t="n">
        <v>13</v>
      </c>
      <c r="F2962" s="36" t="n">
        <v>3</v>
      </c>
      <c r="G2962" s="36" t="n">
        <v>13</v>
      </c>
      <c r="H2962" s="36" t="n">
        <v>37</v>
      </c>
    </row>
    <row r="2963" customFormat="false" ht="15" hidden="false" customHeight="true" outlineLevel="0" collapsed="false">
      <c r="A2963" s="36" t="s">
        <v>423</v>
      </c>
      <c r="B2963" s="37" t="s">
        <v>409</v>
      </c>
      <c r="C2963" s="37" t="s">
        <v>424</v>
      </c>
      <c r="D2963" s="36" t="n">
        <v>2024</v>
      </c>
      <c r="E2963" s="36" t="n">
        <v>13</v>
      </c>
      <c r="F2963" s="36" t="n">
        <v>2</v>
      </c>
      <c r="G2963" s="36" t="n">
        <v>13</v>
      </c>
      <c r="H2963" s="36" t="n">
        <v>38</v>
      </c>
    </row>
    <row r="2964" customFormat="false" ht="15" hidden="false" customHeight="true" outlineLevel="0" collapsed="false">
      <c r="A2964" s="36" t="s">
        <v>423</v>
      </c>
      <c r="B2964" s="37" t="s">
        <v>409</v>
      </c>
      <c r="C2964" s="37" t="s">
        <v>424</v>
      </c>
      <c r="D2964" s="36" t="n">
        <v>2025</v>
      </c>
      <c r="E2964" s="36" t="n">
        <v>12</v>
      </c>
      <c r="F2964" s="36" t="n">
        <v>2</v>
      </c>
      <c r="G2964" s="36" t="n">
        <v>14</v>
      </c>
      <c r="H2964" s="36" t="n">
        <v>38</v>
      </c>
    </row>
    <row r="2965" customFormat="false" ht="15" hidden="false" customHeight="true" outlineLevel="0" collapsed="false">
      <c r="A2965" s="36" t="s">
        <v>425</v>
      </c>
      <c r="B2965" s="37" t="s">
        <v>409</v>
      </c>
      <c r="C2965" s="37" t="s">
        <v>426</v>
      </c>
      <c r="D2965" s="36" t="n">
        <v>2010</v>
      </c>
      <c r="E2965" s="36" t="n">
        <v>1</v>
      </c>
      <c r="F2965" s="36" t="n">
        <v>0</v>
      </c>
      <c r="G2965" s="36" t="n">
        <v>1</v>
      </c>
      <c r="H2965" s="36" t="n">
        <v>1</v>
      </c>
    </row>
    <row r="2966" customFormat="false" ht="15" hidden="false" customHeight="true" outlineLevel="0" collapsed="false">
      <c r="A2966" s="36" t="s">
        <v>425</v>
      </c>
      <c r="B2966" s="37" t="s">
        <v>409</v>
      </c>
      <c r="C2966" s="37" t="s">
        <v>426</v>
      </c>
      <c r="D2966" s="36" t="n">
        <v>2011</v>
      </c>
      <c r="E2966" s="36" t="n">
        <v>1</v>
      </c>
      <c r="F2966" s="36" t="n">
        <v>0</v>
      </c>
      <c r="G2966" s="36" t="n">
        <v>1</v>
      </c>
      <c r="H2966" s="36" t="n">
        <v>2</v>
      </c>
    </row>
    <row r="2967" customFormat="false" ht="15" hidden="false" customHeight="true" outlineLevel="0" collapsed="false">
      <c r="A2967" s="36" t="s">
        <v>425</v>
      </c>
      <c r="B2967" s="37" t="s">
        <v>409</v>
      </c>
      <c r="C2967" s="37" t="s">
        <v>426</v>
      </c>
      <c r="D2967" s="36" t="n">
        <v>2012</v>
      </c>
      <c r="E2967" s="36" t="n">
        <v>1</v>
      </c>
      <c r="F2967" s="36" t="n">
        <v>0</v>
      </c>
      <c r="G2967" s="36" t="n">
        <v>2</v>
      </c>
      <c r="H2967" s="36" t="n">
        <v>3</v>
      </c>
    </row>
    <row r="2968" customFormat="false" ht="15" hidden="false" customHeight="true" outlineLevel="0" collapsed="false">
      <c r="A2968" s="36" t="s">
        <v>425</v>
      </c>
      <c r="B2968" s="37" t="s">
        <v>409</v>
      </c>
      <c r="C2968" s="37" t="s">
        <v>426</v>
      </c>
      <c r="D2968" s="36" t="n">
        <v>2013</v>
      </c>
      <c r="E2968" s="36" t="n">
        <v>1</v>
      </c>
      <c r="F2968" s="36" t="n">
        <v>0</v>
      </c>
      <c r="G2968" s="36" t="n">
        <v>2</v>
      </c>
      <c r="H2968" s="36" t="n">
        <v>5</v>
      </c>
    </row>
    <row r="2969" customFormat="false" ht="15" hidden="false" customHeight="true" outlineLevel="0" collapsed="false">
      <c r="A2969" s="36" t="s">
        <v>425</v>
      </c>
      <c r="B2969" s="37" t="s">
        <v>409</v>
      </c>
      <c r="C2969" s="37" t="s">
        <v>426</v>
      </c>
      <c r="D2969" s="36" t="n">
        <v>2014</v>
      </c>
      <c r="E2969" s="36" t="n">
        <v>1</v>
      </c>
      <c r="F2969" s="36" t="n">
        <v>0</v>
      </c>
      <c r="G2969" s="36" t="n">
        <v>2</v>
      </c>
      <c r="H2969" s="36" t="n">
        <v>5</v>
      </c>
    </row>
    <row r="2970" customFormat="false" ht="15" hidden="false" customHeight="true" outlineLevel="0" collapsed="false">
      <c r="A2970" s="36" t="s">
        <v>425</v>
      </c>
      <c r="B2970" s="37" t="s">
        <v>409</v>
      </c>
      <c r="C2970" s="37" t="s">
        <v>426</v>
      </c>
      <c r="D2970" s="36" t="n">
        <v>2015</v>
      </c>
      <c r="E2970" s="36" t="n">
        <v>1</v>
      </c>
      <c r="F2970" s="36" t="n">
        <v>0</v>
      </c>
      <c r="G2970" s="36" t="n">
        <v>1</v>
      </c>
      <c r="H2970" s="36" t="n">
        <v>4</v>
      </c>
    </row>
    <row r="2971" customFormat="false" ht="15" hidden="false" customHeight="true" outlineLevel="0" collapsed="false">
      <c r="A2971" s="36" t="s">
        <v>425</v>
      </c>
      <c r="B2971" s="37" t="s">
        <v>409</v>
      </c>
      <c r="C2971" s="37" t="s">
        <v>426</v>
      </c>
      <c r="D2971" s="36" t="n">
        <v>2016</v>
      </c>
      <c r="E2971" s="36" t="n">
        <v>2</v>
      </c>
      <c r="F2971" s="36" t="n">
        <v>0</v>
      </c>
      <c r="G2971" s="36" t="n">
        <v>1</v>
      </c>
      <c r="H2971" s="36" t="n">
        <v>5</v>
      </c>
    </row>
    <row r="2972" customFormat="false" ht="15" hidden="false" customHeight="true" outlineLevel="0" collapsed="false">
      <c r="A2972" s="36" t="s">
        <v>425</v>
      </c>
      <c r="B2972" s="37" t="s">
        <v>409</v>
      </c>
      <c r="C2972" s="37" t="s">
        <v>426</v>
      </c>
      <c r="D2972" s="36" t="n">
        <v>2017</v>
      </c>
      <c r="E2972" s="36" t="n">
        <v>1</v>
      </c>
      <c r="F2972" s="36" t="n">
        <v>0</v>
      </c>
      <c r="G2972" s="36" t="n">
        <v>1</v>
      </c>
      <c r="H2972" s="36" t="n">
        <v>4</v>
      </c>
    </row>
    <row r="2973" customFormat="false" ht="15" hidden="false" customHeight="true" outlineLevel="0" collapsed="false">
      <c r="A2973" s="36" t="s">
        <v>425</v>
      </c>
      <c r="B2973" s="37" t="s">
        <v>409</v>
      </c>
      <c r="C2973" s="37" t="s">
        <v>426</v>
      </c>
      <c r="D2973" s="36" t="n">
        <v>2018</v>
      </c>
      <c r="E2973" s="36" t="n">
        <v>1</v>
      </c>
      <c r="F2973" s="36" t="n">
        <v>0</v>
      </c>
      <c r="G2973" s="36" t="n">
        <v>1</v>
      </c>
      <c r="H2973" s="36" t="n">
        <v>4</v>
      </c>
    </row>
    <row r="2974" customFormat="false" ht="15" hidden="false" customHeight="true" outlineLevel="0" collapsed="false">
      <c r="A2974" s="36" t="s">
        <v>425</v>
      </c>
      <c r="B2974" s="37" t="s">
        <v>409</v>
      </c>
      <c r="C2974" s="37" t="s">
        <v>426</v>
      </c>
      <c r="D2974" s="36" t="n">
        <v>2019</v>
      </c>
      <c r="E2974" s="36" t="n">
        <v>1</v>
      </c>
      <c r="F2974" s="36" t="n">
        <v>0</v>
      </c>
      <c r="G2974" s="36" t="n">
        <v>1</v>
      </c>
      <c r="H2974" s="36" t="n">
        <v>4</v>
      </c>
    </row>
    <row r="2975" customFormat="false" ht="15" hidden="false" customHeight="true" outlineLevel="0" collapsed="false">
      <c r="A2975" s="36" t="s">
        <v>425</v>
      </c>
      <c r="B2975" s="37" t="s">
        <v>409</v>
      </c>
      <c r="C2975" s="37" t="s">
        <v>426</v>
      </c>
      <c r="D2975" s="36" t="n">
        <v>2020</v>
      </c>
      <c r="E2975" s="36" t="n">
        <v>1</v>
      </c>
      <c r="F2975" s="36" t="n">
        <v>0</v>
      </c>
      <c r="G2975" s="36" t="n">
        <v>1</v>
      </c>
      <c r="H2975" s="36" t="n">
        <v>4</v>
      </c>
    </row>
    <row r="2976" customFormat="false" ht="15" hidden="false" customHeight="true" outlineLevel="0" collapsed="false">
      <c r="A2976" s="36" t="s">
        <v>425</v>
      </c>
      <c r="B2976" s="37" t="s">
        <v>409</v>
      </c>
      <c r="C2976" s="37" t="s">
        <v>426</v>
      </c>
      <c r="D2976" s="36" t="n">
        <v>2021</v>
      </c>
      <c r="E2976" s="36" t="n">
        <v>1</v>
      </c>
      <c r="F2976" s="36" t="n">
        <v>0</v>
      </c>
      <c r="G2976" s="36" t="n">
        <v>1</v>
      </c>
      <c r="H2976" s="36" t="n">
        <v>4</v>
      </c>
    </row>
    <row r="2977" customFormat="false" ht="15" hidden="false" customHeight="true" outlineLevel="0" collapsed="false">
      <c r="A2977" s="36" t="s">
        <v>425</v>
      </c>
      <c r="B2977" s="37" t="s">
        <v>409</v>
      </c>
      <c r="C2977" s="37" t="s">
        <v>426</v>
      </c>
      <c r="D2977" s="36" t="n">
        <v>2022</v>
      </c>
      <c r="E2977" s="36" t="n">
        <v>1</v>
      </c>
      <c r="F2977" s="36" t="n">
        <v>0</v>
      </c>
      <c r="G2977" s="36" t="n">
        <v>1</v>
      </c>
      <c r="H2977" s="36" t="n">
        <v>3</v>
      </c>
    </row>
    <row r="2978" customFormat="false" ht="15" hidden="false" customHeight="true" outlineLevel="0" collapsed="false">
      <c r="A2978" s="36" t="s">
        <v>425</v>
      </c>
      <c r="B2978" s="37" t="s">
        <v>409</v>
      </c>
      <c r="C2978" s="37" t="s">
        <v>426</v>
      </c>
      <c r="D2978" s="36" t="n">
        <v>2023</v>
      </c>
      <c r="E2978" s="36" t="n">
        <v>1</v>
      </c>
      <c r="F2978" s="36" t="n">
        <v>0</v>
      </c>
      <c r="G2978" s="36" t="n">
        <v>1</v>
      </c>
      <c r="H2978" s="36" t="n">
        <v>3</v>
      </c>
    </row>
    <row r="2979" customFormat="false" ht="15" hidden="false" customHeight="true" outlineLevel="0" collapsed="false">
      <c r="A2979" s="36" t="s">
        <v>425</v>
      </c>
      <c r="B2979" s="37" t="s">
        <v>409</v>
      </c>
      <c r="C2979" s="37" t="s">
        <v>426</v>
      </c>
      <c r="D2979" s="36" t="n">
        <v>2024</v>
      </c>
      <c r="E2979" s="36" t="n">
        <v>1</v>
      </c>
      <c r="F2979" s="36" t="n">
        <v>0</v>
      </c>
      <c r="G2979" s="36" t="n">
        <v>1</v>
      </c>
      <c r="H2979" s="36" t="n">
        <v>3</v>
      </c>
    </row>
    <row r="2980" customFormat="false" ht="15" hidden="false" customHeight="true" outlineLevel="0" collapsed="false">
      <c r="A2980" s="36" t="s">
        <v>425</v>
      </c>
      <c r="B2980" s="37" t="s">
        <v>409</v>
      </c>
      <c r="C2980" s="37" t="s">
        <v>426</v>
      </c>
      <c r="D2980" s="36" t="n">
        <v>2025</v>
      </c>
      <c r="E2980" s="36" t="n">
        <v>1</v>
      </c>
      <c r="F2980" s="36" t="n">
        <v>0</v>
      </c>
      <c r="G2980" s="36" t="n">
        <v>1</v>
      </c>
      <c r="H2980" s="36" t="n">
        <v>3</v>
      </c>
    </row>
    <row r="2981" customFormat="false" ht="15" hidden="false" customHeight="true" outlineLevel="0" collapsed="false">
      <c r="A2981" s="36" t="s">
        <v>427</v>
      </c>
      <c r="B2981" s="37" t="s">
        <v>409</v>
      </c>
      <c r="C2981" s="37" t="s">
        <v>428</v>
      </c>
      <c r="D2981" s="36" t="n">
        <v>2010</v>
      </c>
      <c r="E2981" s="36" t="n">
        <v>3</v>
      </c>
      <c r="F2981" s="36" t="n">
        <v>0</v>
      </c>
      <c r="G2981" s="36" t="n">
        <v>2</v>
      </c>
      <c r="H2981" s="36" t="n">
        <v>5</v>
      </c>
    </row>
    <row r="2982" customFormat="false" ht="15" hidden="false" customHeight="true" outlineLevel="0" collapsed="false">
      <c r="A2982" s="36" t="s">
        <v>427</v>
      </c>
      <c r="B2982" s="37" t="s">
        <v>409</v>
      </c>
      <c r="C2982" s="37" t="s">
        <v>428</v>
      </c>
      <c r="D2982" s="36" t="n">
        <v>2011</v>
      </c>
      <c r="E2982" s="36" t="n">
        <v>3</v>
      </c>
      <c r="F2982" s="36" t="n">
        <v>0</v>
      </c>
      <c r="G2982" s="36" t="n">
        <v>2</v>
      </c>
      <c r="H2982" s="36" t="n">
        <v>5</v>
      </c>
    </row>
    <row r="2983" customFormat="false" ht="15" hidden="false" customHeight="true" outlineLevel="0" collapsed="false">
      <c r="A2983" s="36" t="s">
        <v>427</v>
      </c>
      <c r="B2983" s="37" t="s">
        <v>409</v>
      </c>
      <c r="C2983" s="37" t="s">
        <v>428</v>
      </c>
      <c r="D2983" s="36" t="n">
        <v>2012</v>
      </c>
      <c r="E2983" s="36" t="n">
        <v>3</v>
      </c>
      <c r="F2983" s="36" t="n">
        <v>0</v>
      </c>
      <c r="G2983" s="36" t="n">
        <v>2</v>
      </c>
      <c r="H2983" s="36" t="n">
        <v>4</v>
      </c>
    </row>
    <row r="2984" customFormat="false" ht="15" hidden="false" customHeight="true" outlineLevel="0" collapsed="false">
      <c r="A2984" s="36" t="s">
        <v>427</v>
      </c>
      <c r="B2984" s="37" t="s">
        <v>409</v>
      </c>
      <c r="C2984" s="37" t="s">
        <v>428</v>
      </c>
      <c r="D2984" s="36" t="n">
        <v>2013</v>
      </c>
      <c r="E2984" s="36" t="n">
        <v>4</v>
      </c>
      <c r="F2984" s="36" t="n">
        <v>0</v>
      </c>
      <c r="G2984" s="36" t="n">
        <v>2</v>
      </c>
      <c r="H2984" s="36" t="n">
        <v>5</v>
      </c>
    </row>
    <row r="2985" customFormat="false" ht="15" hidden="false" customHeight="true" outlineLevel="0" collapsed="false">
      <c r="A2985" s="36" t="s">
        <v>427</v>
      </c>
      <c r="B2985" s="37" t="s">
        <v>409</v>
      </c>
      <c r="C2985" s="37" t="s">
        <v>428</v>
      </c>
      <c r="D2985" s="36" t="n">
        <v>2014</v>
      </c>
      <c r="E2985" s="36" t="n">
        <v>4</v>
      </c>
      <c r="F2985" s="36" t="n">
        <v>0</v>
      </c>
      <c r="G2985" s="36" t="n">
        <v>2</v>
      </c>
      <c r="H2985" s="36" t="n">
        <v>5</v>
      </c>
    </row>
    <row r="2986" customFormat="false" ht="15" hidden="false" customHeight="true" outlineLevel="0" collapsed="false">
      <c r="A2986" s="36" t="s">
        <v>427</v>
      </c>
      <c r="B2986" s="37" t="s">
        <v>409</v>
      </c>
      <c r="C2986" s="37" t="s">
        <v>428</v>
      </c>
      <c r="D2986" s="36" t="n">
        <v>2015</v>
      </c>
      <c r="E2986" s="36" t="n">
        <v>4</v>
      </c>
      <c r="F2986" s="36" t="n">
        <v>0</v>
      </c>
      <c r="G2986" s="36" t="n">
        <v>2</v>
      </c>
      <c r="H2986" s="36" t="n">
        <v>6</v>
      </c>
    </row>
    <row r="2987" customFormat="false" ht="15" hidden="false" customHeight="true" outlineLevel="0" collapsed="false">
      <c r="A2987" s="36" t="s">
        <v>427</v>
      </c>
      <c r="B2987" s="37" t="s">
        <v>409</v>
      </c>
      <c r="C2987" s="37" t="s">
        <v>428</v>
      </c>
      <c r="D2987" s="36" t="n">
        <v>2016</v>
      </c>
      <c r="E2987" s="36" t="n">
        <v>4</v>
      </c>
      <c r="F2987" s="36" t="n">
        <v>0</v>
      </c>
      <c r="G2987" s="36" t="n">
        <v>2</v>
      </c>
      <c r="H2987" s="36" t="n">
        <v>6</v>
      </c>
    </row>
    <row r="2988" customFormat="false" ht="15" hidden="false" customHeight="true" outlineLevel="0" collapsed="false">
      <c r="A2988" s="36" t="s">
        <v>427</v>
      </c>
      <c r="B2988" s="37" t="s">
        <v>409</v>
      </c>
      <c r="C2988" s="37" t="s">
        <v>428</v>
      </c>
      <c r="D2988" s="36" t="n">
        <v>2017</v>
      </c>
      <c r="E2988" s="36" t="n">
        <v>4</v>
      </c>
      <c r="F2988" s="36" t="n">
        <v>0</v>
      </c>
      <c r="G2988" s="36" t="n">
        <v>2</v>
      </c>
      <c r="H2988" s="36" t="n">
        <v>6</v>
      </c>
    </row>
    <row r="2989" customFormat="false" ht="15" hidden="false" customHeight="true" outlineLevel="0" collapsed="false">
      <c r="A2989" s="36" t="s">
        <v>427</v>
      </c>
      <c r="B2989" s="37" t="s">
        <v>409</v>
      </c>
      <c r="C2989" s="37" t="s">
        <v>428</v>
      </c>
      <c r="D2989" s="36" t="n">
        <v>2018</v>
      </c>
      <c r="E2989" s="36" t="n">
        <v>4</v>
      </c>
      <c r="F2989" s="36" t="n">
        <v>0</v>
      </c>
      <c r="G2989" s="36" t="n">
        <v>2</v>
      </c>
      <c r="H2989" s="36" t="n">
        <v>7</v>
      </c>
    </row>
    <row r="2990" customFormat="false" ht="15" hidden="false" customHeight="true" outlineLevel="0" collapsed="false">
      <c r="A2990" s="36" t="s">
        <v>427</v>
      </c>
      <c r="B2990" s="37" t="s">
        <v>409</v>
      </c>
      <c r="C2990" s="37" t="s">
        <v>428</v>
      </c>
      <c r="D2990" s="36" t="n">
        <v>2019</v>
      </c>
      <c r="E2990" s="36" t="n">
        <v>4</v>
      </c>
      <c r="F2990" s="36" t="n">
        <v>0</v>
      </c>
      <c r="G2990" s="36" t="n">
        <v>2</v>
      </c>
      <c r="H2990" s="36" t="n">
        <v>7</v>
      </c>
    </row>
    <row r="2991" customFormat="false" ht="15" hidden="false" customHeight="true" outlineLevel="0" collapsed="false">
      <c r="A2991" s="36" t="s">
        <v>427</v>
      </c>
      <c r="B2991" s="37" t="s">
        <v>409</v>
      </c>
      <c r="C2991" s="37" t="s">
        <v>428</v>
      </c>
      <c r="D2991" s="36" t="n">
        <v>2020</v>
      </c>
      <c r="E2991" s="36" t="n">
        <v>4</v>
      </c>
      <c r="F2991" s="36" t="n">
        <v>0</v>
      </c>
      <c r="G2991" s="36" t="n">
        <v>3</v>
      </c>
      <c r="H2991" s="36" t="n">
        <v>7</v>
      </c>
    </row>
    <row r="2992" customFormat="false" ht="15" hidden="false" customHeight="true" outlineLevel="0" collapsed="false">
      <c r="A2992" s="36" t="s">
        <v>427</v>
      </c>
      <c r="B2992" s="37" t="s">
        <v>409</v>
      </c>
      <c r="C2992" s="37" t="s">
        <v>428</v>
      </c>
      <c r="D2992" s="36" t="n">
        <v>2021</v>
      </c>
      <c r="E2992" s="36" t="n">
        <v>4</v>
      </c>
      <c r="F2992" s="36" t="n">
        <v>0</v>
      </c>
      <c r="G2992" s="36" t="n">
        <v>3</v>
      </c>
      <c r="H2992" s="36" t="n">
        <v>7</v>
      </c>
    </row>
    <row r="2993" customFormat="false" ht="15" hidden="false" customHeight="true" outlineLevel="0" collapsed="false">
      <c r="A2993" s="36" t="s">
        <v>427</v>
      </c>
      <c r="B2993" s="37" t="s">
        <v>409</v>
      </c>
      <c r="C2993" s="37" t="s">
        <v>428</v>
      </c>
      <c r="D2993" s="36" t="n">
        <v>2022</v>
      </c>
      <c r="E2993" s="36" t="n">
        <v>4</v>
      </c>
      <c r="F2993" s="36" t="n">
        <v>0</v>
      </c>
      <c r="G2993" s="36" t="n">
        <v>3</v>
      </c>
      <c r="H2993" s="36" t="n">
        <v>7</v>
      </c>
    </row>
    <row r="2994" customFormat="false" ht="15" hidden="false" customHeight="true" outlineLevel="0" collapsed="false">
      <c r="A2994" s="36" t="s">
        <v>427</v>
      </c>
      <c r="B2994" s="37" t="s">
        <v>409</v>
      </c>
      <c r="C2994" s="37" t="s">
        <v>428</v>
      </c>
      <c r="D2994" s="36" t="n">
        <v>2023</v>
      </c>
      <c r="E2994" s="36" t="n">
        <v>3</v>
      </c>
      <c r="F2994" s="36" t="n">
        <v>0</v>
      </c>
      <c r="G2994" s="36" t="n">
        <v>2</v>
      </c>
      <c r="H2994" s="36" t="n">
        <v>6</v>
      </c>
    </row>
    <row r="2995" customFormat="false" ht="15" hidden="false" customHeight="true" outlineLevel="0" collapsed="false">
      <c r="A2995" s="36" t="s">
        <v>427</v>
      </c>
      <c r="B2995" s="37" t="s">
        <v>409</v>
      </c>
      <c r="C2995" s="37" t="s">
        <v>428</v>
      </c>
      <c r="D2995" s="36" t="n">
        <v>2024</v>
      </c>
      <c r="E2995" s="36" t="n">
        <v>3</v>
      </c>
      <c r="F2995" s="36" t="n">
        <v>0</v>
      </c>
      <c r="G2995" s="36" t="n">
        <v>2</v>
      </c>
      <c r="H2995" s="36" t="n">
        <v>5</v>
      </c>
    </row>
    <row r="2996" customFormat="false" ht="15" hidden="false" customHeight="true" outlineLevel="0" collapsed="false">
      <c r="A2996" s="36" t="s">
        <v>427</v>
      </c>
      <c r="B2996" s="37" t="s">
        <v>409</v>
      </c>
      <c r="C2996" s="37" t="s">
        <v>428</v>
      </c>
      <c r="D2996" s="36" t="n">
        <v>2025</v>
      </c>
      <c r="E2996" s="36" t="n">
        <v>3</v>
      </c>
      <c r="F2996" s="36" t="n">
        <v>0</v>
      </c>
      <c r="G2996" s="36" t="n">
        <v>2</v>
      </c>
      <c r="H2996" s="36" t="n">
        <v>5</v>
      </c>
    </row>
    <row r="2997" customFormat="false" ht="15" hidden="false" customHeight="true" outlineLevel="0" collapsed="false">
      <c r="A2997" s="36" t="s">
        <v>429</v>
      </c>
      <c r="B2997" s="37" t="s">
        <v>409</v>
      </c>
      <c r="C2997" s="37" t="s">
        <v>430</v>
      </c>
      <c r="D2997" s="36" t="n">
        <v>2010</v>
      </c>
      <c r="E2997" s="36" t="n">
        <v>1</v>
      </c>
      <c r="F2997" s="36" t="n">
        <v>0</v>
      </c>
      <c r="G2997" s="36" t="n">
        <v>2</v>
      </c>
      <c r="H2997" s="36" t="n">
        <v>8</v>
      </c>
    </row>
    <row r="2998" customFormat="false" ht="15" hidden="false" customHeight="true" outlineLevel="0" collapsed="false">
      <c r="A2998" s="36" t="s">
        <v>429</v>
      </c>
      <c r="B2998" s="37" t="s">
        <v>409</v>
      </c>
      <c r="C2998" s="37" t="s">
        <v>430</v>
      </c>
      <c r="D2998" s="36" t="n">
        <v>2011</v>
      </c>
      <c r="E2998" s="36" t="n">
        <v>1</v>
      </c>
      <c r="F2998" s="36" t="n">
        <v>0</v>
      </c>
      <c r="G2998" s="36" t="n">
        <v>2</v>
      </c>
      <c r="H2998" s="36" t="n">
        <v>7</v>
      </c>
    </row>
    <row r="2999" customFormat="false" ht="15" hidden="false" customHeight="true" outlineLevel="0" collapsed="false">
      <c r="A2999" s="36" t="s">
        <v>429</v>
      </c>
      <c r="B2999" s="37" t="s">
        <v>409</v>
      </c>
      <c r="C2999" s="37" t="s">
        <v>430</v>
      </c>
      <c r="D2999" s="36" t="n">
        <v>2012</v>
      </c>
      <c r="E2999" s="36" t="n">
        <v>1</v>
      </c>
      <c r="F2999" s="36" t="n">
        <v>0</v>
      </c>
      <c r="G2999" s="36" t="n">
        <v>2</v>
      </c>
      <c r="H2999" s="36" t="n">
        <v>7</v>
      </c>
    </row>
    <row r="3000" customFormat="false" ht="15" hidden="false" customHeight="true" outlineLevel="0" collapsed="false">
      <c r="A3000" s="36" t="s">
        <v>429</v>
      </c>
      <c r="B3000" s="37" t="s">
        <v>409</v>
      </c>
      <c r="C3000" s="37" t="s">
        <v>430</v>
      </c>
      <c r="D3000" s="36" t="n">
        <v>2013</v>
      </c>
      <c r="E3000" s="36" t="n">
        <v>1</v>
      </c>
      <c r="F3000" s="36" t="n">
        <v>0</v>
      </c>
      <c r="G3000" s="36" t="n">
        <v>2</v>
      </c>
      <c r="H3000" s="36" t="n">
        <v>7</v>
      </c>
    </row>
    <row r="3001" customFormat="false" ht="15" hidden="false" customHeight="true" outlineLevel="0" collapsed="false">
      <c r="A3001" s="36" t="s">
        <v>429</v>
      </c>
      <c r="B3001" s="37" t="s">
        <v>409</v>
      </c>
      <c r="C3001" s="37" t="s">
        <v>430</v>
      </c>
      <c r="D3001" s="36" t="n">
        <v>2014</v>
      </c>
      <c r="E3001" s="36" t="n">
        <v>1</v>
      </c>
      <c r="F3001" s="36" t="n">
        <v>0</v>
      </c>
      <c r="G3001" s="36" t="n">
        <v>2</v>
      </c>
      <c r="H3001" s="36" t="n">
        <v>8</v>
      </c>
    </row>
    <row r="3002" customFormat="false" ht="15" hidden="false" customHeight="true" outlineLevel="0" collapsed="false">
      <c r="A3002" s="36" t="s">
        <v>429</v>
      </c>
      <c r="B3002" s="37" t="s">
        <v>409</v>
      </c>
      <c r="C3002" s="37" t="s">
        <v>430</v>
      </c>
      <c r="D3002" s="36" t="n">
        <v>2015</v>
      </c>
      <c r="E3002" s="36" t="n">
        <v>1</v>
      </c>
      <c r="F3002" s="36" t="n">
        <v>0</v>
      </c>
      <c r="G3002" s="36" t="n">
        <v>2</v>
      </c>
      <c r="H3002" s="36" t="n">
        <v>8</v>
      </c>
    </row>
    <row r="3003" customFormat="false" ht="15" hidden="false" customHeight="true" outlineLevel="0" collapsed="false">
      <c r="A3003" s="36" t="s">
        <v>429</v>
      </c>
      <c r="B3003" s="37" t="s">
        <v>409</v>
      </c>
      <c r="C3003" s="37" t="s">
        <v>430</v>
      </c>
      <c r="D3003" s="36" t="n">
        <v>2016</v>
      </c>
      <c r="E3003" s="36" t="n">
        <v>1</v>
      </c>
      <c r="F3003" s="36" t="n">
        <v>0</v>
      </c>
      <c r="G3003" s="36" t="n">
        <v>2</v>
      </c>
      <c r="H3003" s="36" t="n">
        <v>9</v>
      </c>
    </row>
    <row r="3004" customFormat="false" ht="15" hidden="false" customHeight="true" outlineLevel="0" collapsed="false">
      <c r="A3004" s="36" t="s">
        <v>429</v>
      </c>
      <c r="B3004" s="37" t="s">
        <v>409</v>
      </c>
      <c r="C3004" s="37" t="s">
        <v>430</v>
      </c>
      <c r="D3004" s="36" t="n">
        <v>2017</v>
      </c>
      <c r="E3004" s="36" t="n">
        <v>1</v>
      </c>
      <c r="F3004" s="36" t="n">
        <v>0</v>
      </c>
      <c r="G3004" s="36" t="n">
        <v>2</v>
      </c>
      <c r="H3004" s="36" t="n">
        <v>9</v>
      </c>
    </row>
    <row r="3005" customFormat="false" ht="15" hidden="false" customHeight="true" outlineLevel="0" collapsed="false">
      <c r="A3005" s="36" t="s">
        <v>429</v>
      </c>
      <c r="B3005" s="37" t="s">
        <v>409</v>
      </c>
      <c r="C3005" s="37" t="s">
        <v>430</v>
      </c>
      <c r="D3005" s="36" t="n">
        <v>2018</v>
      </c>
      <c r="E3005" s="36" t="n">
        <v>1</v>
      </c>
      <c r="F3005" s="36" t="n">
        <v>0</v>
      </c>
      <c r="G3005" s="36" t="n">
        <v>2</v>
      </c>
      <c r="H3005" s="36" t="n">
        <v>10</v>
      </c>
    </row>
    <row r="3006" customFormat="false" ht="15" hidden="false" customHeight="true" outlineLevel="0" collapsed="false">
      <c r="A3006" s="36" t="s">
        <v>429</v>
      </c>
      <c r="B3006" s="37" t="s">
        <v>409</v>
      </c>
      <c r="C3006" s="37" t="s">
        <v>430</v>
      </c>
      <c r="D3006" s="36" t="n">
        <v>2019</v>
      </c>
      <c r="E3006" s="36" t="n">
        <v>1</v>
      </c>
      <c r="F3006" s="36" t="n">
        <v>0</v>
      </c>
      <c r="G3006" s="36" t="n">
        <v>2</v>
      </c>
      <c r="H3006" s="36" t="n">
        <v>11</v>
      </c>
    </row>
    <row r="3007" customFormat="false" ht="15" hidden="false" customHeight="true" outlineLevel="0" collapsed="false">
      <c r="A3007" s="36" t="s">
        <v>429</v>
      </c>
      <c r="B3007" s="37" t="s">
        <v>409</v>
      </c>
      <c r="C3007" s="37" t="s">
        <v>430</v>
      </c>
      <c r="D3007" s="36" t="n">
        <v>2020</v>
      </c>
      <c r="E3007" s="36" t="n">
        <v>1</v>
      </c>
      <c r="F3007" s="36" t="n">
        <v>0</v>
      </c>
      <c r="G3007" s="36" t="n">
        <v>2</v>
      </c>
      <c r="H3007" s="36" t="n">
        <v>11</v>
      </c>
    </row>
    <row r="3008" customFormat="false" ht="15" hidden="false" customHeight="true" outlineLevel="0" collapsed="false">
      <c r="A3008" s="36" t="s">
        <v>429</v>
      </c>
      <c r="B3008" s="37" t="s">
        <v>409</v>
      </c>
      <c r="C3008" s="37" t="s">
        <v>430</v>
      </c>
      <c r="D3008" s="36" t="n">
        <v>2021</v>
      </c>
      <c r="E3008" s="36" t="n">
        <v>1</v>
      </c>
      <c r="F3008" s="36" t="n">
        <v>0</v>
      </c>
      <c r="G3008" s="36" t="n">
        <v>2</v>
      </c>
      <c r="H3008" s="36" t="n">
        <v>11</v>
      </c>
    </row>
    <row r="3009" customFormat="false" ht="15" hidden="false" customHeight="true" outlineLevel="0" collapsed="false">
      <c r="A3009" s="36" t="s">
        <v>429</v>
      </c>
      <c r="B3009" s="37" t="s">
        <v>409</v>
      </c>
      <c r="C3009" s="37" t="s">
        <v>430</v>
      </c>
      <c r="D3009" s="36" t="n">
        <v>2022</v>
      </c>
      <c r="E3009" s="36" t="n">
        <v>1</v>
      </c>
      <c r="F3009" s="36" t="n">
        <v>0</v>
      </c>
      <c r="G3009" s="36" t="n">
        <v>2</v>
      </c>
      <c r="H3009" s="36" t="n">
        <v>11</v>
      </c>
    </row>
    <row r="3010" customFormat="false" ht="15" hidden="false" customHeight="true" outlineLevel="0" collapsed="false">
      <c r="A3010" s="36" t="s">
        <v>429</v>
      </c>
      <c r="B3010" s="37" t="s">
        <v>409</v>
      </c>
      <c r="C3010" s="37" t="s">
        <v>430</v>
      </c>
      <c r="D3010" s="36" t="n">
        <v>2023</v>
      </c>
      <c r="E3010" s="36" t="n">
        <v>1</v>
      </c>
      <c r="F3010" s="36" t="n">
        <v>0</v>
      </c>
      <c r="G3010" s="36" t="n">
        <v>2</v>
      </c>
      <c r="H3010" s="36" t="n">
        <v>11</v>
      </c>
    </row>
    <row r="3011" customFormat="false" ht="15" hidden="false" customHeight="true" outlineLevel="0" collapsed="false">
      <c r="A3011" s="36" t="s">
        <v>429</v>
      </c>
      <c r="B3011" s="37" t="s">
        <v>409</v>
      </c>
      <c r="C3011" s="37" t="s">
        <v>430</v>
      </c>
      <c r="D3011" s="36" t="n">
        <v>2024</v>
      </c>
      <c r="E3011" s="36" t="n">
        <v>1</v>
      </c>
      <c r="F3011" s="36" t="n">
        <v>0</v>
      </c>
      <c r="G3011" s="36" t="n">
        <v>2</v>
      </c>
      <c r="H3011" s="36" t="n">
        <v>11</v>
      </c>
    </row>
    <row r="3012" customFormat="false" ht="15" hidden="false" customHeight="true" outlineLevel="0" collapsed="false">
      <c r="A3012" s="36" t="s">
        <v>429</v>
      </c>
      <c r="B3012" s="37" t="s">
        <v>409</v>
      </c>
      <c r="C3012" s="37" t="s">
        <v>430</v>
      </c>
      <c r="D3012" s="36" t="n">
        <v>2025</v>
      </c>
      <c r="E3012" s="36" t="n">
        <v>1</v>
      </c>
      <c r="F3012" s="36" t="n">
        <v>0</v>
      </c>
      <c r="G3012" s="36" t="n">
        <v>2</v>
      </c>
      <c r="H3012" s="36" t="n">
        <v>11</v>
      </c>
    </row>
    <row r="3013" customFormat="false" ht="15" hidden="false" customHeight="true" outlineLevel="0" collapsed="false">
      <c r="A3013" s="36" t="s">
        <v>431</v>
      </c>
      <c r="B3013" s="37" t="s">
        <v>409</v>
      </c>
      <c r="C3013" s="37" t="s">
        <v>432</v>
      </c>
      <c r="D3013" s="36" t="n">
        <v>2010</v>
      </c>
      <c r="E3013" s="36" t="n">
        <v>0</v>
      </c>
      <c r="F3013" s="36" t="n">
        <v>0</v>
      </c>
      <c r="G3013" s="36" t="n">
        <v>2</v>
      </c>
      <c r="H3013" s="36" t="n">
        <v>4</v>
      </c>
    </row>
    <row r="3014" customFormat="false" ht="15" hidden="false" customHeight="true" outlineLevel="0" collapsed="false">
      <c r="A3014" s="36" t="s">
        <v>431</v>
      </c>
      <c r="B3014" s="37" t="s">
        <v>409</v>
      </c>
      <c r="C3014" s="37" t="s">
        <v>432</v>
      </c>
      <c r="D3014" s="36" t="n">
        <v>2011</v>
      </c>
      <c r="E3014" s="36" t="n">
        <v>0</v>
      </c>
      <c r="F3014" s="36" t="n">
        <v>0</v>
      </c>
      <c r="G3014" s="36" t="n">
        <v>2</v>
      </c>
      <c r="H3014" s="36" t="n">
        <v>4</v>
      </c>
    </row>
    <row r="3015" customFormat="false" ht="15" hidden="false" customHeight="true" outlineLevel="0" collapsed="false">
      <c r="A3015" s="36" t="s">
        <v>431</v>
      </c>
      <c r="B3015" s="37" t="s">
        <v>409</v>
      </c>
      <c r="C3015" s="37" t="s">
        <v>432</v>
      </c>
      <c r="D3015" s="36" t="n">
        <v>2012</v>
      </c>
      <c r="E3015" s="36" t="n">
        <v>0</v>
      </c>
      <c r="F3015" s="36" t="n">
        <v>0</v>
      </c>
      <c r="G3015" s="36" t="n">
        <v>2</v>
      </c>
      <c r="H3015" s="36" t="n">
        <v>4</v>
      </c>
    </row>
    <row r="3016" customFormat="false" ht="15" hidden="false" customHeight="true" outlineLevel="0" collapsed="false">
      <c r="A3016" s="36" t="s">
        <v>431</v>
      </c>
      <c r="B3016" s="37" t="s">
        <v>409</v>
      </c>
      <c r="C3016" s="37" t="s">
        <v>432</v>
      </c>
      <c r="D3016" s="36" t="n">
        <v>2013</v>
      </c>
      <c r="E3016" s="36" t="n">
        <v>0</v>
      </c>
      <c r="F3016" s="36" t="n">
        <v>0</v>
      </c>
      <c r="G3016" s="36" t="n">
        <v>2</v>
      </c>
      <c r="H3016" s="36" t="n">
        <v>4</v>
      </c>
    </row>
    <row r="3017" customFormat="false" ht="15" hidden="false" customHeight="true" outlineLevel="0" collapsed="false">
      <c r="A3017" s="36" t="s">
        <v>431</v>
      </c>
      <c r="B3017" s="37" t="s">
        <v>409</v>
      </c>
      <c r="C3017" s="37" t="s">
        <v>432</v>
      </c>
      <c r="D3017" s="36" t="n">
        <v>2014</v>
      </c>
      <c r="E3017" s="36" t="n">
        <v>0</v>
      </c>
      <c r="F3017" s="36" t="n">
        <v>0</v>
      </c>
      <c r="G3017" s="36" t="n">
        <v>2</v>
      </c>
      <c r="H3017" s="36" t="n">
        <v>4</v>
      </c>
    </row>
    <row r="3018" customFormat="false" ht="15" hidden="false" customHeight="true" outlineLevel="0" collapsed="false">
      <c r="A3018" s="36" t="s">
        <v>431</v>
      </c>
      <c r="B3018" s="37" t="s">
        <v>409</v>
      </c>
      <c r="C3018" s="37" t="s">
        <v>432</v>
      </c>
      <c r="D3018" s="36" t="n">
        <v>2015</v>
      </c>
      <c r="E3018" s="36" t="n">
        <v>1</v>
      </c>
      <c r="F3018" s="36" t="n">
        <v>0</v>
      </c>
      <c r="G3018" s="36" t="n">
        <v>2</v>
      </c>
      <c r="H3018" s="36" t="n">
        <v>4</v>
      </c>
    </row>
    <row r="3019" customFormat="false" ht="15" hidden="false" customHeight="true" outlineLevel="0" collapsed="false">
      <c r="A3019" s="36" t="s">
        <v>431</v>
      </c>
      <c r="B3019" s="37" t="s">
        <v>409</v>
      </c>
      <c r="C3019" s="37" t="s">
        <v>432</v>
      </c>
      <c r="D3019" s="36" t="n">
        <v>2016</v>
      </c>
      <c r="E3019" s="36" t="n">
        <v>1</v>
      </c>
      <c r="F3019" s="36" t="n">
        <v>0</v>
      </c>
      <c r="G3019" s="36" t="n">
        <v>2</v>
      </c>
      <c r="H3019" s="36" t="n">
        <v>5</v>
      </c>
    </row>
    <row r="3020" customFormat="false" ht="15" hidden="false" customHeight="true" outlineLevel="0" collapsed="false">
      <c r="A3020" s="36" t="s">
        <v>431</v>
      </c>
      <c r="B3020" s="37" t="s">
        <v>409</v>
      </c>
      <c r="C3020" s="37" t="s">
        <v>432</v>
      </c>
      <c r="D3020" s="36" t="n">
        <v>2017</v>
      </c>
      <c r="E3020" s="36" t="n">
        <v>1</v>
      </c>
      <c r="F3020" s="36" t="n">
        <v>0</v>
      </c>
      <c r="G3020" s="36" t="n">
        <v>2</v>
      </c>
      <c r="H3020" s="36" t="n">
        <v>5</v>
      </c>
    </row>
    <row r="3021" customFormat="false" ht="15" hidden="false" customHeight="true" outlineLevel="0" collapsed="false">
      <c r="A3021" s="36" t="s">
        <v>431</v>
      </c>
      <c r="B3021" s="37" t="s">
        <v>409</v>
      </c>
      <c r="C3021" s="37" t="s">
        <v>432</v>
      </c>
      <c r="D3021" s="36" t="n">
        <v>2018</v>
      </c>
      <c r="E3021" s="36" t="n">
        <v>1</v>
      </c>
      <c r="F3021" s="36" t="n">
        <v>0</v>
      </c>
      <c r="G3021" s="36" t="n">
        <v>2</v>
      </c>
      <c r="H3021" s="36" t="n">
        <v>5</v>
      </c>
    </row>
    <row r="3022" customFormat="false" ht="15" hidden="false" customHeight="true" outlineLevel="0" collapsed="false">
      <c r="A3022" s="36" t="s">
        <v>431</v>
      </c>
      <c r="B3022" s="37" t="s">
        <v>409</v>
      </c>
      <c r="C3022" s="37" t="s">
        <v>432</v>
      </c>
      <c r="D3022" s="36" t="n">
        <v>2019</v>
      </c>
      <c r="E3022" s="36" t="n">
        <v>1</v>
      </c>
      <c r="F3022" s="36" t="n">
        <v>0</v>
      </c>
      <c r="G3022" s="36" t="n">
        <v>2</v>
      </c>
      <c r="H3022" s="36" t="n">
        <v>5</v>
      </c>
    </row>
    <row r="3023" customFormat="false" ht="15" hidden="false" customHeight="true" outlineLevel="0" collapsed="false">
      <c r="A3023" s="36" t="s">
        <v>431</v>
      </c>
      <c r="B3023" s="37" t="s">
        <v>409</v>
      </c>
      <c r="C3023" s="37" t="s">
        <v>432</v>
      </c>
      <c r="D3023" s="36" t="n">
        <v>2020</v>
      </c>
      <c r="E3023" s="36" t="n">
        <v>1</v>
      </c>
      <c r="F3023" s="36" t="n">
        <v>0</v>
      </c>
      <c r="G3023" s="36" t="n">
        <v>2</v>
      </c>
      <c r="H3023" s="36" t="n">
        <v>5</v>
      </c>
    </row>
    <row r="3024" customFormat="false" ht="15" hidden="false" customHeight="true" outlineLevel="0" collapsed="false">
      <c r="A3024" s="36" t="s">
        <v>431</v>
      </c>
      <c r="B3024" s="37" t="s">
        <v>409</v>
      </c>
      <c r="C3024" s="37" t="s">
        <v>432</v>
      </c>
      <c r="D3024" s="36" t="n">
        <v>2021</v>
      </c>
      <c r="E3024" s="36" t="n">
        <v>1</v>
      </c>
      <c r="F3024" s="36" t="n">
        <v>0</v>
      </c>
      <c r="G3024" s="36" t="n">
        <v>2</v>
      </c>
      <c r="H3024" s="36" t="n">
        <v>5</v>
      </c>
    </row>
    <row r="3025" customFormat="false" ht="15" hidden="false" customHeight="true" outlineLevel="0" collapsed="false">
      <c r="A3025" s="36" t="s">
        <v>431</v>
      </c>
      <c r="B3025" s="37" t="s">
        <v>409</v>
      </c>
      <c r="C3025" s="37" t="s">
        <v>432</v>
      </c>
      <c r="D3025" s="36" t="n">
        <v>2022</v>
      </c>
      <c r="E3025" s="36" t="n">
        <v>1</v>
      </c>
      <c r="F3025" s="36" t="n">
        <v>0</v>
      </c>
      <c r="G3025" s="36" t="n">
        <v>2</v>
      </c>
      <c r="H3025" s="36" t="n">
        <v>5</v>
      </c>
    </row>
    <row r="3026" customFormat="false" ht="15" hidden="false" customHeight="true" outlineLevel="0" collapsed="false">
      <c r="A3026" s="36" t="s">
        <v>431</v>
      </c>
      <c r="B3026" s="37" t="s">
        <v>409</v>
      </c>
      <c r="C3026" s="37" t="s">
        <v>432</v>
      </c>
      <c r="D3026" s="36" t="n">
        <v>2023</v>
      </c>
      <c r="E3026" s="36" t="n">
        <v>1</v>
      </c>
      <c r="F3026" s="36" t="n">
        <v>0</v>
      </c>
      <c r="G3026" s="36" t="n">
        <v>2</v>
      </c>
      <c r="H3026" s="36" t="n">
        <v>5</v>
      </c>
    </row>
    <row r="3027" customFormat="false" ht="15" hidden="false" customHeight="true" outlineLevel="0" collapsed="false">
      <c r="A3027" s="36" t="s">
        <v>431</v>
      </c>
      <c r="B3027" s="37" t="s">
        <v>409</v>
      </c>
      <c r="C3027" s="37" t="s">
        <v>432</v>
      </c>
      <c r="D3027" s="36" t="n">
        <v>2024</v>
      </c>
      <c r="E3027" s="36" t="n">
        <v>1</v>
      </c>
      <c r="F3027" s="36" t="n">
        <v>0</v>
      </c>
      <c r="G3027" s="36" t="n">
        <v>2</v>
      </c>
      <c r="H3027" s="36" t="n">
        <v>5</v>
      </c>
    </row>
    <row r="3028" customFormat="false" ht="15" hidden="false" customHeight="true" outlineLevel="0" collapsed="false">
      <c r="A3028" s="36" t="s">
        <v>431</v>
      </c>
      <c r="B3028" s="37" t="s">
        <v>409</v>
      </c>
      <c r="C3028" s="37" t="s">
        <v>432</v>
      </c>
      <c r="D3028" s="36" t="n">
        <v>2025</v>
      </c>
      <c r="E3028" s="36" t="n">
        <v>1</v>
      </c>
      <c r="F3028" s="36" t="n">
        <v>0</v>
      </c>
      <c r="G3028" s="36" t="n">
        <v>2</v>
      </c>
      <c r="H3028" s="36" t="n">
        <v>5</v>
      </c>
    </row>
    <row r="3029" customFormat="false" ht="15" hidden="false" customHeight="true" outlineLevel="0" collapsed="false">
      <c r="A3029" s="36" t="s">
        <v>433</v>
      </c>
      <c r="B3029" s="37" t="s">
        <v>409</v>
      </c>
      <c r="C3029" s="37" t="s">
        <v>434</v>
      </c>
      <c r="D3029" s="36" t="n">
        <v>2010</v>
      </c>
      <c r="E3029" s="36" t="n">
        <v>1</v>
      </c>
      <c r="F3029" s="36" t="n">
        <v>0</v>
      </c>
      <c r="G3029" s="36" t="n">
        <v>1</v>
      </c>
      <c r="H3029" s="36" t="n">
        <v>2</v>
      </c>
    </row>
    <row r="3030" customFormat="false" ht="15" hidden="false" customHeight="true" outlineLevel="0" collapsed="false">
      <c r="A3030" s="36" t="s">
        <v>433</v>
      </c>
      <c r="B3030" s="37" t="s">
        <v>409</v>
      </c>
      <c r="C3030" s="37" t="s">
        <v>434</v>
      </c>
      <c r="D3030" s="36" t="n">
        <v>2011</v>
      </c>
      <c r="E3030" s="36" t="n">
        <v>1</v>
      </c>
      <c r="F3030" s="36" t="n">
        <v>0</v>
      </c>
      <c r="G3030" s="36" t="n">
        <v>1</v>
      </c>
      <c r="H3030" s="36" t="n">
        <v>2</v>
      </c>
    </row>
    <row r="3031" customFormat="false" ht="15" hidden="false" customHeight="true" outlineLevel="0" collapsed="false">
      <c r="A3031" s="36" t="s">
        <v>433</v>
      </c>
      <c r="B3031" s="37" t="s">
        <v>409</v>
      </c>
      <c r="C3031" s="37" t="s">
        <v>434</v>
      </c>
      <c r="D3031" s="36" t="n">
        <v>2012</v>
      </c>
      <c r="E3031" s="36" t="n">
        <v>1</v>
      </c>
      <c r="F3031" s="36" t="n">
        <v>0</v>
      </c>
      <c r="G3031" s="36" t="n">
        <v>1</v>
      </c>
      <c r="H3031" s="36" t="n">
        <v>2</v>
      </c>
    </row>
    <row r="3032" customFormat="false" ht="15" hidden="false" customHeight="true" outlineLevel="0" collapsed="false">
      <c r="A3032" s="36" t="s">
        <v>433</v>
      </c>
      <c r="B3032" s="37" t="s">
        <v>409</v>
      </c>
      <c r="C3032" s="37" t="s">
        <v>434</v>
      </c>
      <c r="D3032" s="36" t="n">
        <v>2013</v>
      </c>
      <c r="E3032" s="36" t="n">
        <v>1</v>
      </c>
      <c r="F3032" s="36" t="n">
        <v>0</v>
      </c>
      <c r="G3032" s="36" t="n">
        <v>1</v>
      </c>
      <c r="H3032" s="36" t="n">
        <v>2</v>
      </c>
    </row>
    <row r="3033" customFormat="false" ht="15" hidden="false" customHeight="true" outlineLevel="0" collapsed="false">
      <c r="A3033" s="36" t="s">
        <v>433</v>
      </c>
      <c r="B3033" s="37" t="s">
        <v>409</v>
      </c>
      <c r="C3033" s="37" t="s">
        <v>434</v>
      </c>
      <c r="D3033" s="36" t="n">
        <v>2014</v>
      </c>
      <c r="E3033" s="36" t="n">
        <v>1</v>
      </c>
      <c r="F3033" s="36" t="n">
        <v>0</v>
      </c>
      <c r="G3033" s="36" t="n">
        <v>1</v>
      </c>
      <c r="H3033" s="36" t="n">
        <v>2</v>
      </c>
    </row>
    <row r="3034" customFormat="false" ht="15" hidden="false" customHeight="true" outlineLevel="0" collapsed="false">
      <c r="A3034" s="36" t="s">
        <v>433</v>
      </c>
      <c r="B3034" s="37" t="s">
        <v>409</v>
      </c>
      <c r="C3034" s="37" t="s">
        <v>434</v>
      </c>
      <c r="D3034" s="36" t="n">
        <v>2015</v>
      </c>
      <c r="E3034" s="36" t="n">
        <v>1</v>
      </c>
      <c r="F3034" s="36" t="n">
        <v>0</v>
      </c>
      <c r="G3034" s="36" t="n">
        <v>1</v>
      </c>
      <c r="H3034" s="36" t="n">
        <v>2</v>
      </c>
    </row>
    <row r="3035" customFormat="false" ht="15" hidden="false" customHeight="true" outlineLevel="0" collapsed="false">
      <c r="A3035" s="36" t="s">
        <v>433</v>
      </c>
      <c r="B3035" s="37" t="s">
        <v>409</v>
      </c>
      <c r="C3035" s="37" t="s">
        <v>434</v>
      </c>
      <c r="D3035" s="36" t="n">
        <v>2016</v>
      </c>
      <c r="E3035" s="36" t="n">
        <v>1</v>
      </c>
      <c r="F3035" s="36" t="n">
        <v>0</v>
      </c>
      <c r="G3035" s="36" t="n">
        <v>1</v>
      </c>
      <c r="H3035" s="36" t="n">
        <v>2</v>
      </c>
    </row>
    <row r="3036" customFormat="false" ht="15" hidden="false" customHeight="true" outlineLevel="0" collapsed="false">
      <c r="A3036" s="36" t="s">
        <v>433</v>
      </c>
      <c r="B3036" s="37" t="s">
        <v>409</v>
      </c>
      <c r="C3036" s="37" t="s">
        <v>434</v>
      </c>
      <c r="D3036" s="36" t="n">
        <v>2017</v>
      </c>
      <c r="E3036" s="36" t="n">
        <v>1</v>
      </c>
      <c r="F3036" s="36" t="n">
        <v>0</v>
      </c>
      <c r="G3036" s="36" t="n">
        <v>1</v>
      </c>
      <c r="H3036" s="36" t="n">
        <v>2</v>
      </c>
    </row>
    <row r="3037" customFormat="false" ht="15" hidden="false" customHeight="true" outlineLevel="0" collapsed="false">
      <c r="A3037" s="36" t="s">
        <v>433</v>
      </c>
      <c r="B3037" s="37" t="s">
        <v>409</v>
      </c>
      <c r="C3037" s="37" t="s">
        <v>434</v>
      </c>
      <c r="D3037" s="36" t="n">
        <v>2018</v>
      </c>
      <c r="E3037" s="36" t="n">
        <v>1</v>
      </c>
      <c r="F3037" s="36" t="n">
        <v>0</v>
      </c>
      <c r="G3037" s="36" t="n">
        <v>1</v>
      </c>
      <c r="H3037" s="36" t="n">
        <v>2</v>
      </c>
    </row>
    <row r="3038" customFormat="false" ht="15" hidden="false" customHeight="true" outlineLevel="0" collapsed="false">
      <c r="A3038" s="36" t="s">
        <v>433</v>
      </c>
      <c r="B3038" s="37" t="s">
        <v>409</v>
      </c>
      <c r="C3038" s="37" t="s">
        <v>434</v>
      </c>
      <c r="D3038" s="36" t="n">
        <v>2019</v>
      </c>
      <c r="E3038" s="36" t="n">
        <v>1</v>
      </c>
      <c r="F3038" s="36" t="n">
        <v>0</v>
      </c>
      <c r="G3038" s="36" t="n">
        <v>1</v>
      </c>
      <c r="H3038" s="36" t="n">
        <v>2</v>
      </c>
    </row>
    <row r="3039" customFormat="false" ht="15" hidden="false" customHeight="true" outlineLevel="0" collapsed="false">
      <c r="A3039" s="36" t="s">
        <v>433</v>
      </c>
      <c r="B3039" s="37" t="s">
        <v>409</v>
      </c>
      <c r="C3039" s="37" t="s">
        <v>434</v>
      </c>
      <c r="D3039" s="36" t="n">
        <v>2020</v>
      </c>
      <c r="E3039" s="36" t="n">
        <v>1</v>
      </c>
      <c r="F3039" s="36" t="n">
        <v>0</v>
      </c>
      <c r="G3039" s="36" t="n">
        <v>1</v>
      </c>
      <c r="H3039" s="36" t="n">
        <v>2</v>
      </c>
    </row>
    <row r="3040" customFormat="false" ht="15" hidden="false" customHeight="true" outlineLevel="0" collapsed="false">
      <c r="A3040" s="36" t="s">
        <v>433</v>
      </c>
      <c r="B3040" s="37" t="s">
        <v>409</v>
      </c>
      <c r="C3040" s="37" t="s">
        <v>434</v>
      </c>
      <c r="D3040" s="36" t="n">
        <v>2021</v>
      </c>
      <c r="E3040" s="36" t="n">
        <v>1</v>
      </c>
      <c r="F3040" s="36" t="n">
        <v>0</v>
      </c>
      <c r="G3040" s="36" t="n">
        <v>1</v>
      </c>
      <c r="H3040" s="36" t="n">
        <v>2</v>
      </c>
    </row>
    <row r="3041" customFormat="false" ht="15" hidden="false" customHeight="true" outlineLevel="0" collapsed="false">
      <c r="A3041" s="36" t="s">
        <v>433</v>
      </c>
      <c r="B3041" s="37" t="s">
        <v>409</v>
      </c>
      <c r="C3041" s="37" t="s">
        <v>434</v>
      </c>
      <c r="D3041" s="36" t="n">
        <v>2022</v>
      </c>
      <c r="E3041" s="36" t="n">
        <v>1</v>
      </c>
      <c r="F3041" s="36" t="n">
        <v>0</v>
      </c>
      <c r="G3041" s="36" t="n">
        <v>1</v>
      </c>
      <c r="H3041" s="36" t="n">
        <v>2</v>
      </c>
    </row>
    <row r="3042" customFormat="false" ht="15" hidden="false" customHeight="true" outlineLevel="0" collapsed="false">
      <c r="A3042" s="36" t="s">
        <v>433</v>
      </c>
      <c r="B3042" s="37" t="s">
        <v>409</v>
      </c>
      <c r="C3042" s="37" t="s">
        <v>434</v>
      </c>
      <c r="D3042" s="36" t="n">
        <v>2023</v>
      </c>
      <c r="E3042" s="36" t="n">
        <v>1</v>
      </c>
      <c r="F3042" s="36" t="n">
        <v>0</v>
      </c>
      <c r="G3042" s="36" t="n">
        <v>1</v>
      </c>
      <c r="H3042" s="36" t="n">
        <v>2</v>
      </c>
    </row>
    <row r="3043" customFormat="false" ht="15" hidden="false" customHeight="true" outlineLevel="0" collapsed="false">
      <c r="A3043" s="36" t="s">
        <v>433</v>
      </c>
      <c r="B3043" s="37" t="s">
        <v>409</v>
      </c>
      <c r="C3043" s="37" t="s">
        <v>434</v>
      </c>
      <c r="D3043" s="36" t="n">
        <v>2024</v>
      </c>
      <c r="E3043" s="36" t="n">
        <v>1</v>
      </c>
      <c r="F3043" s="36" t="n">
        <v>0</v>
      </c>
      <c r="G3043" s="36" t="n">
        <v>1</v>
      </c>
      <c r="H3043" s="36" t="n">
        <v>2</v>
      </c>
    </row>
    <row r="3044" customFormat="false" ht="15" hidden="false" customHeight="true" outlineLevel="0" collapsed="false">
      <c r="A3044" s="36" t="s">
        <v>433</v>
      </c>
      <c r="B3044" s="37" t="s">
        <v>409</v>
      </c>
      <c r="C3044" s="37" t="s">
        <v>434</v>
      </c>
      <c r="D3044" s="36" t="n">
        <v>2025</v>
      </c>
      <c r="E3044" s="36" t="n">
        <v>1</v>
      </c>
      <c r="F3044" s="36" t="n">
        <v>0</v>
      </c>
      <c r="G3044" s="36" t="n">
        <v>1</v>
      </c>
      <c r="H3044" s="36" t="n">
        <v>2</v>
      </c>
    </row>
    <row r="3045" customFormat="false" ht="15" hidden="false" customHeight="true" outlineLevel="0" collapsed="false">
      <c r="A3045" s="36" t="s">
        <v>435</v>
      </c>
      <c r="B3045" s="37" t="s">
        <v>409</v>
      </c>
      <c r="C3045" s="37" t="s">
        <v>436</v>
      </c>
      <c r="D3045" s="36" t="n">
        <v>2010</v>
      </c>
      <c r="E3045" s="36" t="n">
        <v>1</v>
      </c>
      <c r="F3045" s="36" t="n">
        <v>0</v>
      </c>
      <c r="G3045" s="36" t="n">
        <v>1</v>
      </c>
      <c r="H3045" s="36" t="n">
        <v>2</v>
      </c>
    </row>
    <row r="3046" customFormat="false" ht="15" hidden="false" customHeight="true" outlineLevel="0" collapsed="false">
      <c r="A3046" s="36" t="s">
        <v>435</v>
      </c>
      <c r="B3046" s="37" t="s">
        <v>409</v>
      </c>
      <c r="C3046" s="37" t="s">
        <v>436</v>
      </c>
      <c r="D3046" s="36" t="n">
        <v>2011</v>
      </c>
      <c r="E3046" s="36" t="n">
        <v>2</v>
      </c>
      <c r="F3046" s="36" t="n">
        <v>0</v>
      </c>
      <c r="G3046" s="36" t="n">
        <v>1</v>
      </c>
      <c r="H3046" s="36" t="n">
        <v>3</v>
      </c>
    </row>
    <row r="3047" customFormat="false" ht="15" hidden="false" customHeight="true" outlineLevel="0" collapsed="false">
      <c r="A3047" s="36" t="s">
        <v>435</v>
      </c>
      <c r="B3047" s="37" t="s">
        <v>409</v>
      </c>
      <c r="C3047" s="37" t="s">
        <v>436</v>
      </c>
      <c r="D3047" s="36" t="n">
        <v>2012</v>
      </c>
      <c r="E3047" s="36" t="n">
        <v>1</v>
      </c>
      <c r="F3047" s="36" t="n">
        <v>0</v>
      </c>
      <c r="G3047" s="36" t="n">
        <v>1</v>
      </c>
      <c r="H3047" s="36" t="n">
        <v>2</v>
      </c>
    </row>
    <row r="3048" customFormat="false" ht="15" hidden="false" customHeight="true" outlineLevel="0" collapsed="false">
      <c r="A3048" s="36" t="s">
        <v>435</v>
      </c>
      <c r="B3048" s="37" t="s">
        <v>409</v>
      </c>
      <c r="C3048" s="37" t="s">
        <v>436</v>
      </c>
      <c r="D3048" s="36" t="n">
        <v>2013</v>
      </c>
      <c r="E3048" s="36" t="n">
        <v>1</v>
      </c>
      <c r="F3048" s="36" t="n">
        <v>0</v>
      </c>
      <c r="G3048" s="36" t="n">
        <v>1</v>
      </c>
      <c r="H3048" s="36" t="n">
        <v>2</v>
      </c>
    </row>
    <row r="3049" customFormat="false" ht="15" hidden="false" customHeight="true" outlineLevel="0" collapsed="false">
      <c r="A3049" s="36" t="s">
        <v>435</v>
      </c>
      <c r="B3049" s="37" t="s">
        <v>409</v>
      </c>
      <c r="C3049" s="37" t="s">
        <v>436</v>
      </c>
      <c r="D3049" s="36" t="n">
        <v>2014</v>
      </c>
      <c r="E3049" s="36" t="n">
        <v>1</v>
      </c>
      <c r="F3049" s="36" t="n">
        <v>0</v>
      </c>
      <c r="G3049" s="36" t="n">
        <v>1</v>
      </c>
      <c r="H3049" s="36" t="n">
        <v>2</v>
      </c>
    </row>
    <row r="3050" customFormat="false" ht="15" hidden="false" customHeight="true" outlineLevel="0" collapsed="false">
      <c r="A3050" s="36" t="s">
        <v>435</v>
      </c>
      <c r="B3050" s="37" t="s">
        <v>409</v>
      </c>
      <c r="C3050" s="37" t="s">
        <v>436</v>
      </c>
      <c r="D3050" s="36" t="n">
        <v>2015</v>
      </c>
      <c r="E3050" s="36" t="n">
        <v>1</v>
      </c>
      <c r="F3050" s="36" t="n">
        <v>0</v>
      </c>
      <c r="G3050" s="36" t="n">
        <v>1</v>
      </c>
      <c r="H3050" s="36" t="n">
        <v>2</v>
      </c>
    </row>
    <row r="3051" customFormat="false" ht="15" hidden="false" customHeight="true" outlineLevel="0" collapsed="false">
      <c r="A3051" s="36" t="s">
        <v>435</v>
      </c>
      <c r="B3051" s="37" t="s">
        <v>409</v>
      </c>
      <c r="C3051" s="37" t="s">
        <v>436</v>
      </c>
      <c r="D3051" s="36" t="n">
        <v>2016</v>
      </c>
      <c r="E3051" s="36" t="n">
        <v>1</v>
      </c>
      <c r="F3051" s="36" t="n">
        <v>0</v>
      </c>
      <c r="G3051" s="36" t="n">
        <v>1</v>
      </c>
      <c r="H3051" s="36" t="n">
        <v>3</v>
      </c>
    </row>
    <row r="3052" customFormat="false" ht="15" hidden="false" customHeight="true" outlineLevel="0" collapsed="false">
      <c r="A3052" s="36" t="s">
        <v>435</v>
      </c>
      <c r="B3052" s="37" t="s">
        <v>409</v>
      </c>
      <c r="C3052" s="37" t="s">
        <v>436</v>
      </c>
      <c r="D3052" s="36" t="n">
        <v>2017</v>
      </c>
      <c r="E3052" s="36" t="n">
        <v>1</v>
      </c>
      <c r="F3052" s="36" t="n">
        <v>0</v>
      </c>
      <c r="G3052" s="36" t="n">
        <v>1</v>
      </c>
      <c r="H3052" s="36" t="n">
        <v>4</v>
      </c>
    </row>
    <row r="3053" customFormat="false" ht="15" hidden="false" customHeight="true" outlineLevel="0" collapsed="false">
      <c r="A3053" s="36" t="s">
        <v>435</v>
      </c>
      <c r="B3053" s="37" t="s">
        <v>409</v>
      </c>
      <c r="C3053" s="37" t="s">
        <v>436</v>
      </c>
      <c r="D3053" s="36" t="n">
        <v>2018</v>
      </c>
      <c r="E3053" s="36" t="n">
        <v>2</v>
      </c>
      <c r="F3053" s="36" t="n">
        <v>0</v>
      </c>
      <c r="G3053" s="36" t="n">
        <v>2</v>
      </c>
      <c r="H3053" s="36" t="n">
        <v>5</v>
      </c>
    </row>
    <row r="3054" customFormat="false" ht="15" hidden="false" customHeight="true" outlineLevel="0" collapsed="false">
      <c r="A3054" s="36" t="s">
        <v>435</v>
      </c>
      <c r="B3054" s="37" t="s">
        <v>409</v>
      </c>
      <c r="C3054" s="37" t="s">
        <v>436</v>
      </c>
      <c r="D3054" s="36" t="n">
        <v>2019</v>
      </c>
      <c r="E3054" s="36" t="n">
        <v>2</v>
      </c>
      <c r="F3054" s="36" t="n">
        <v>0</v>
      </c>
      <c r="G3054" s="36" t="n">
        <v>2</v>
      </c>
      <c r="H3054" s="36" t="n">
        <v>5</v>
      </c>
    </row>
    <row r="3055" customFormat="false" ht="15" hidden="false" customHeight="true" outlineLevel="0" collapsed="false">
      <c r="A3055" s="36" t="s">
        <v>435</v>
      </c>
      <c r="B3055" s="37" t="s">
        <v>409</v>
      </c>
      <c r="C3055" s="37" t="s">
        <v>436</v>
      </c>
      <c r="D3055" s="36" t="n">
        <v>2020</v>
      </c>
      <c r="E3055" s="36" t="n">
        <v>2</v>
      </c>
      <c r="F3055" s="36" t="n">
        <v>0</v>
      </c>
      <c r="G3055" s="36" t="n">
        <v>2</v>
      </c>
      <c r="H3055" s="36" t="n">
        <v>5</v>
      </c>
    </row>
    <row r="3056" customFormat="false" ht="15" hidden="false" customHeight="true" outlineLevel="0" collapsed="false">
      <c r="A3056" s="36" t="s">
        <v>435</v>
      </c>
      <c r="B3056" s="37" t="s">
        <v>409</v>
      </c>
      <c r="C3056" s="37" t="s">
        <v>436</v>
      </c>
      <c r="D3056" s="36" t="n">
        <v>2021</v>
      </c>
      <c r="E3056" s="36" t="n">
        <v>2</v>
      </c>
      <c r="F3056" s="36" t="n">
        <v>0</v>
      </c>
      <c r="G3056" s="36" t="n">
        <v>2</v>
      </c>
      <c r="H3056" s="36" t="n">
        <v>5</v>
      </c>
    </row>
    <row r="3057" customFormat="false" ht="15" hidden="false" customHeight="true" outlineLevel="0" collapsed="false">
      <c r="A3057" s="36" t="s">
        <v>435</v>
      </c>
      <c r="B3057" s="37" t="s">
        <v>409</v>
      </c>
      <c r="C3057" s="37" t="s">
        <v>436</v>
      </c>
      <c r="D3057" s="36" t="n">
        <v>2022</v>
      </c>
      <c r="E3057" s="36" t="n">
        <v>0</v>
      </c>
      <c r="F3057" s="36" t="n">
        <v>0</v>
      </c>
      <c r="G3057" s="36" t="n">
        <v>0</v>
      </c>
      <c r="H3057" s="36" t="n">
        <v>3</v>
      </c>
    </row>
    <row r="3058" customFormat="false" ht="15" hidden="false" customHeight="true" outlineLevel="0" collapsed="false">
      <c r="A3058" s="36" t="s">
        <v>435</v>
      </c>
      <c r="B3058" s="37" t="s">
        <v>409</v>
      </c>
      <c r="C3058" s="37" t="s">
        <v>436</v>
      </c>
      <c r="D3058" s="36" t="n">
        <v>2023</v>
      </c>
      <c r="E3058" s="36" t="n">
        <v>0</v>
      </c>
      <c r="F3058" s="36" t="n">
        <v>0</v>
      </c>
      <c r="G3058" s="36" t="n">
        <v>0</v>
      </c>
      <c r="H3058" s="36" t="n">
        <v>3</v>
      </c>
    </row>
    <row r="3059" customFormat="false" ht="15" hidden="false" customHeight="true" outlineLevel="0" collapsed="false">
      <c r="A3059" s="36" t="s">
        <v>435</v>
      </c>
      <c r="B3059" s="37" t="s">
        <v>409</v>
      </c>
      <c r="C3059" s="37" t="s">
        <v>436</v>
      </c>
      <c r="D3059" s="36" t="n">
        <v>2024</v>
      </c>
      <c r="E3059" s="36" t="n">
        <v>1</v>
      </c>
      <c r="F3059" s="36" t="n">
        <v>0</v>
      </c>
      <c r="G3059" s="36" t="n">
        <v>1</v>
      </c>
      <c r="H3059" s="36" t="n">
        <v>4</v>
      </c>
    </row>
    <row r="3060" customFormat="false" ht="15" hidden="false" customHeight="true" outlineLevel="0" collapsed="false">
      <c r="A3060" s="36" t="s">
        <v>435</v>
      </c>
      <c r="B3060" s="37" t="s">
        <v>409</v>
      </c>
      <c r="C3060" s="37" t="s">
        <v>436</v>
      </c>
      <c r="D3060" s="36" t="n">
        <v>2025</v>
      </c>
      <c r="E3060" s="36" t="n">
        <v>0</v>
      </c>
      <c r="F3060" s="36" t="n">
        <v>0</v>
      </c>
      <c r="G3060" s="36" t="n">
        <v>0</v>
      </c>
      <c r="H3060" s="36" t="n">
        <v>3</v>
      </c>
    </row>
    <row r="3061" customFormat="false" ht="15" hidden="false" customHeight="true" outlineLevel="0" collapsed="false">
      <c r="A3061" s="36" t="s">
        <v>437</v>
      </c>
      <c r="B3061" s="37" t="s">
        <v>409</v>
      </c>
      <c r="C3061" s="37" t="s">
        <v>438</v>
      </c>
      <c r="D3061" s="36" t="n">
        <v>2010</v>
      </c>
      <c r="E3061" s="36" t="n">
        <v>0</v>
      </c>
      <c r="F3061" s="36" t="n">
        <v>0</v>
      </c>
      <c r="G3061" s="36" t="n">
        <v>0</v>
      </c>
      <c r="H3061" s="36" t="n">
        <v>0</v>
      </c>
    </row>
    <row r="3062" customFormat="false" ht="15" hidden="false" customHeight="true" outlineLevel="0" collapsed="false">
      <c r="A3062" s="36" t="s">
        <v>437</v>
      </c>
      <c r="B3062" s="37" t="s">
        <v>409</v>
      </c>
      <c r="C3062" s="37" t="s">
        <v>438</v>
      </c>
      <c r="D3062" s="36" t="n">
        <v>2011</v>
      </c>
      <c r="E3062" s="36" t="n">
        <v>0</v>
      </c>
      <c r="F3062" s="36" t="n">
        <v>0</v>
      </c>
      <c r="G3062" s="36" t="n">
        <v>0</v>
      </c>
      <c r="H3062" s="36" t="n">
        <v>0</v>
      </c>
    </row>
    <row r="3063" customFormat="false" ht="15" hidden="false" customHeight="true" outlineLevel="0" collapsed="false">
      <c r="A3063" s="36" t="s">
        <v>437</v>
      </c>
      <c r="B3063" s="37" t="s">
        <v>409</v>
      </c>
      <c r="C3063" s="37" t="s">
        <v>438</v>
      </c>
      <c r="D3063" s="36" t="n">
        <v>2012</v>
      </c>
      <c r="E3063" s="36" t="n">
        <v>0</v>
      </c>
      <c r="F3063" s="36" t="n">
        <v>0</v>
      </c>
      <c r="G3063" s="36" t="n">
        <v>0</v>
      </c>
      <c r="H3063" s="36" t="n">
        <v>0</v>
      </c>
    </row>
    <row r="3064" customFormat="false" ht="15" hidden="false" customHeight="true" outlineLevel="0" collapsed="false">
      <c r="A3064" s="36" t="s">
        <v>437</v>
      </c>
      <c r="B3064" s="37" t="s">
        <v>409</v>
      </c>
      <c r="C3064" s="37" t="s">
        <v>438</v>
      </c>
      <c r="D3064" s="36" t="n">
        <v>2013</v>
      </c>
      <c r="E3064" s="36" t="n">
        <v>0</v>
      </c>
      <c r="F3064" s="36" t="n">
        <v>0</v>
      </c>
      <c r="G3064" s="36" t="n">
        <v>0</v>
      </c>
      <c r="H3064" s="36" t="n">
        <v>0</v>
      </c>
    </row>
    <row r="3065" customFormat="false" ht="15" hidden="false" customHeight="true" outlineLevel="0" collapsed="false">
      <c r="A3065" s="36" t="s">
        <v>437</v>
      </c>
      <c r="B3065" s="37" t="s">
        <v>409</v>
      </c>
      <c r="C3065" s="37" t="s">
        <v>438</v>
      </c>
      <c r="D3065" s="36" t="n">
        <v>2014</v>
      </c>
      <c r="E3065" s="36" t="n">
        <v>0</v>
      </c>
      <c r="F3065" s="36" t="n">
        <v>0</v>
      </c>
      <c r="G3065" s="36" t="n">
        <v>0</v>
      </c>
      <c r="H3065" s="36" t="n">
        <v>0</v>
      </c>
    </row>
    <row r="3066" customFormat="false" ht="15" hidden="false" customHeight="true" outlineLevel="0" collapsed="false">
      <c r="A3066" s="36" t="s">
        <v>437</v>
      </c>
      <c r="B3066" s="37" t="s">
        <v>409</v>
      </c>
      <c r="C3066" s="37" t="s">
        <v>438</v>
      </c>
      <c r="D3066" s="36" t="n">
        <v>2015</v>
      </c>
      <c r="E3066" s="36" t="n">
        <v>0</v>
      </c>
      <c r="F3066" s="36" t="n">
        <v>0</v>
      </c>
      <c r="G3066" s="36" t="n">
        <v>0</v>
      </c>
      <c r="H3066" s="36" t="n">
        <v>0</v>
      </c>
    </row>
    <row r="3067" customFormat="false" ht="15" hidden="false" customHeight="true" outlineLevel="0" collapsed="false">
      <c r="A3067" s="36" t="s">
        <v>437</v>
      </c>
      <c r="B3067" s="37" t="s">
        <v>409</v>
      </c>
      <c r="C3067" s="37" t="s">
        <v>438</v>
      </c>
      <c r="D3067" s="36" t="n">
        <v>2016</v>
      </c>
      <c r="E3067" s="36" t="n">
        <v>0</v>
      </c>
      <c r="F3067" s="36" t="n">
        <v>0</v>
      </c>
      <c r="G3067" s="36" t="n">
        <v>0</v>
      </c>
      <c r="H3067" s="36" t="n">
        <v>0</v>
      </c>
    </row>
    <row r="3068" customFormat="false" ht="15" hidden="false" customHeight="true" outlineLevel="0" collapsed="false">
      <c r="A3068" s="36" t="s">
        <v>437</v>
      </c>
      <c r="B3068" s="37" t="s">
        <v>409</v>
      </c>
      <c r="C3068" s="37" t="s">
        <v>438</v>
      </c>
      <c r="D3068" s="36" t="n">
        <v>2017</v>
      </c>
      <c r="E3068" s="36" t="n">
        <v>0</v>
      </c>
      <c r="F3068" s="36" t="n">
        <v>0</v>
      </c>
      <c r="G3068" s="36" t="n">
        <v>0</v>
      </c>
      <c r="H3068" s="36" t="n">
        <v>0</v>
      </c>
    </row>
    <row r="3069" customFormat="false" ht="15" hidden="false" customHeight="true" outlineLevel="0" collapsed="false">
      <c r="A3069" s="36" t="s">
        <v>437</v>
      </c>
      <c r="B3069" s="37" t="s">
        <v>409</v>
      </c>
      <c r="C3069" s="37" t="s">
        <v>438</v>
      </c>
      <c r="D3069" s="36" t="n">
        <v>2018</v>
      </c>
      <c r="E3069" s="36" t="n">
        <v>0</v>
      </c>
      <c r="F3069" s="36" t="n">
        <v>0</v>
      </c>
      <c r="G3069" s="36" t="n">
        <v>0</v>
      </c>
      <c r="H3069" s="36" t="n">
        <v>0</v>
      </c>
    </row>
    <row r="3070" customFormat="false" ht="15" hidden="false" customHeight="true" outlineLevel="0" collapsed="false">
      <c r="A3070" s="36" t="s">
        <v>437</v>
      </c>
      <c r="B3070" s="37" t="s">
        <v>409</v>
      </c>
      <c r="C3070" s="37" t="s">
        <v>438</v>
      </c>
      <c r="D3070" s="36" t="n">
        <v>2019</v>
      </c>
      <c r="E3070" s="36" t="n">
        <v>0</v>
      </c>
      <c r="F3070" s="36" t="n">
        <v>0</v>
      </c>
      <c r="G3070" s="36" t="n">
        <v>0</v>
      </c>
      <c r="H3070" s="36" t="n">
        <v>1</v>
      </c>
    </row>
    <row r="3071" customFormat="false" ht="15" hidden="false" customHeight="true" outlineLevel="0" collapsed="false">
      <c r="A3071" s="36" t="s">
        <v>437</v>
      </c>
      <c r="B3071" s="37" t="s">
        <v>409</v>
      </c>
      <c r="C3071" s="37" t="s">
        <v>438</v>
      </c>
      <c r="D3071" s="36" t="n">
        <v>2020</v>
      </c>
      <c r="E3071" s="36" t="n">
        <v>0</v>
      </c>
      <c r="F3071" s="36" t="n">
        <v>0</v>
      </c>
      <c r="G3071" s="36" t="n">
        <v>0</v>
      </c>
      <c r="H3071" s="36" t="n">
        <v>1</v>
      </c>
    </row>
    <row r="3072" customFormat="false" ht="15" hidden="false" customHeight="true" outlineLevel="0" collapsed="false">
      <c r="A3072" s="36" t="s">
        <v>437</v>
      </c>
      <c r="B3072" s="37" t="s">
        <v>409</v>
      </c>
      <c r="C3072" s="37" t="s">
        <v>438</v>
      </c>
      <c r="D3072" s="36" t="n">
        <v>2021</v>
      </c>
      <c r="E3072" s="36" t="n">
        <v>0</v>
      </c>
      <c r="F3072" s="36" t="n">
        <v>0</v>
      </c>
      <c r="G3072" s="36" t="n">
        <v>0</v>
      </c>
      <c r="H3072" s="36" t="n">
        <v>1</v>
      </c>
    </row>
    <row r="3073" customFormat="false" ht="15" hidden="false" customHeight="true" outlineLevel="0" collapsed="false">
      <c r="A3073" s="36" t="s">
        <v>437</v>
      </c>
      <c r="B3073" s="37" t="s">
        <v>409</v>
      </c>
      <c r="C3073" s="37" t="s">
        <v>438</v>
      </c>
      <c r="D3073" s="36" t="n">
        <v>2022</v>
      </c>
      <c r="E3073" s="36" t="n">
        <v>0</v>
      </c>
      <c r="F3073" s="36" t="n">
        <v>0</v>
      </c>
      <c r="G3073" s="36" t="n">
        <v>0</v>
      </c>
      <c r="H3073" s="36" t="n">
        <v>1</v>
      </c>
    </row>
    <row r="3074" customFormat="false" ht="15" hidden="false" customHeight="true" outlineLevel="0" collapsed="false">
      <c r="A3074" s="36" t="s">
        <v>437</v>
      </c>
      <c r="B3074" s="37" t="s">
        <v>409</v>
      </c>
      <c r="C3074" s="37" t="s">
        <v>438</v>
      </c>
      <c r="D3074" s="36" t="n">
        <v>2023</v>
      </c>
      <c r="E3074" s="36" t="n">
        <v>0</v>
      </c>
      <c r="F3074" s="36" t="n">
        <v>0</v>
      </c>
      <c r="G3074" s="36" t="n">
        <v>0</v>
      </c>
      <c r="H3074" s="36" t="n">
        <v>1</v>
      </c>
    </row>
    <row r="3075" customFormat="false" ht="15" hidden="false" customHeight="true" outlineLevel="0" collapsed="false">
      <c r="A3075" s="36" t="s">
        <v>437</v>
      </c>
      <c r="B3075" s="37" t="s">
        <v>409</v>
      </c>
      <c r="C3075" s="37" t="s">
        <v>438</v>
      </c>
      <c r="D3075" s="36" t="n">
        <v>2024</v>
      </c>
      <c r="E3075" s="36" t="n">
        <v>0</v>
      </c>
      <c r="F3075" s="36" t="n">
        <v>0</v>
      </c>
      <c r="G3075" s="36" t="n">
        <v>0</v>
      </c>
      <c r="H3075" s="36" t="n">
        <v>1</v>
      </c>
    </row>
    <row r="3076" customFormat="false" ht="15" hidden="false" customHeight="true" outlineLevel="0" collapsed="false">
      <c r="A3076" s="36" t="s">
        <v>437</v>
      </c>
      <c r="B3076" s="37" t="s">
        <v>409</v>
      </c>
      <c r="C3076" s="37" t="s">
        <v>438</v>
      </c>
      <c r="D3076" s="36" t="n">
        <v>2025</v>
      </c>
      <c r="E3076" s="36" t="n">
        <v>0</v>
      </c>
      <c r="F3076" s="36" t="n">
        <v>0</v>
      </c>
      <c r="G3076" s="36" t="n">
        <v>0</v>
      </c>
      <c r="H3076" s="36" t="n">
        <v>1</v>
      </c>
    </row>
    <row r="3077" customFormat="false" ht="15" hidden="false" customHeight="true" outlineLevel="0" collapsed="false">
      <c r="A3077" s="36" t="s">
        <v>439</v>
      </c>
      <c r="B3077" s="37" t="s">
        <v>409</v>
      </c>
      <c r="C3077" s="37" t="s">
        <v>440</v>
      </c>
      <c r="D3077" s="36" t="n">
        <v>2010</v>
      </c>
      <c r="E3077" s="36" t="n">
        <v>1</v>
      </c>
      <c r="F3077" s="36" t="n">
        <v>0</v>
      </c>
      <c r="G3077" s="36" t="n">
        <v>1</v>
      </c>
      <c r="H3077" s="36" t="n">
        <v>1</v>
      </c>
    </row>
    <row r="3078" customFormat="false" ht="15" hidden="false" customHeight="true" outlineLevel="0" collapsed="false">
      <c r="A3078" s="36" t="s">
        <v>439</v>
      </c>
      <c r="B3078" s="37" t="s">
        <v>409</v>
      </c>
      <c r="C3078" s="37" t="s">
        <v>440</v>
      </c>
      <c r="D3078" s="36" t="n">
        <v>2011</v>
      </c>
      <c r="E3078" s="36" t="n">
        <v>1</v>
      </c>
      <c r="F3078" s="36" t="n">
        <v>0</v>
      </c>
      <c r="G3078" s="36" t="n">
        <v>1</v>
      </c>
      <c r="H3078" s="36" t="n">
        <v>1</v>
      </c>
    </row>
    <row r="3079" customFormat="false" ht="15" hidden="false" customHeight="true" outlineLevel="0" collapsed="false">
      <c r="A3079" s="36" t="s">
        <v>439</v>
      </c>
      <c r="B3079" s="37" t="s">
        <v>409</v>
      </c>
      <c r="C3079" s="37" t="s">
        <v>440</v>
      </c>
      <c r="D3079" s="36" t="n">
        <v>2012</v>
      </c>
      <c r="E3079" s="36" t="n">
        <v>1</v>
      </c>
      <c r="F3079" s="36" t="n">
        <v>0</v>
      </c>
      <c r="G3079" s="36" t="n">
        <v>1</v>
      </c>
      <c r="H3079" s="36" t="n">
        <v>1</v>
      </c>
    </row>
    <row r="3080" customFormat="false" ht="15" hidden="false" customHeight="true" outlineLevel="0" collapsed="false">
      <c r="A3080" s="36" t="s">
        <v>439</v>
      </c>
      <c r="B3080" s="37" t="s">
        <v>409</v>
      </c>
      <c r="C3080" s="37" t="s">
        <v>440</v>
      </c>
      <c r="D3080" s="36" t="n">
        <v>2013</v>
      </c>
      <c r="E3080" s="36" t="n">
        <v>1</v>
      </c>
      <c r="F3080" s="36" t="n">
        <v>0</v>
      </c>
      <c r="G3080" s="36" t="n">
        <v>1</v>
      </c>
      <c r="H3080" s="36" t="n">
        <v>1</v>
      </c>
    </row>
    <row r="3081" customFormat="false" ht="15" hidden="false" customHeight="true" outlineLevel="0" collapsed="false">
      <c r="A3081" s="36" t="s">
        <v>439</v>
      </c>
      <c r="B3081" s="37" t="s">
        <v>409</v>
      </c>
      <c r="C3081" s="37" t="s">
        <v>440</v>
      </c>
      <c r="D3081" s="36" t="n">
        <v>2014</v>
      </c>
      <c r="E3081" s="36" t="n">
        <v>1</v>
      </c>
      <c r="F3081" s="36" t="n">
        <v>0</v>
      </c>
      <c r="G3081" s="36" t="n">
        <v>1</v>
      </c>
      <c r="H3081" s="36" t="n">
        <v>1</v>
      </c>
    </row>
    <row r="3082" customFormat="false" ht="15" hidden="false" customHeight="true" outlineLevel="0" collapsed="false">
      <c r="A3082" s="36" t="s">
        <v>439</v>
      </c>
      <c r="B3082" s="37" t="s">
        <v>409</v>
      </c>
      <c r="C3082" s="37" t="s">
        <v>440</v>
      </c>
      <c r="D3082" s="36" t="n">
        <v>2015</v>
      </c>
      <c r="E3082" s="36" t="n">
        <v>1</v>
      </c>
      <c r="F3082" s="36" t="n">
        <v>0</v>
      </c>
      <c r="G3082" s="36" t="n">
        <v>1</v>
      </c>
      <c r="H3082" s="36" t="n">
        <v>1</v>
      </c>
    </row>
    <row r="3083" customFormat="false" ht="15" hidden="false" customHeight="true" outlineLevel="0" collapsed="false">
      <c r="A3083" s="36" t="s">
        <v>439</v>
      </c>
      <c r="B3083" s="37" t="s">
        <v>409</v>
      </c>
      <c r="C3083" s="37" t="s">
        <v>440</v>
      </c>
      <c r="D3083" s="36" t="n">
        <v>2016</v>
      </c>
      <c r="E3083" s="36" t="n">
        <v>1</v>
      </c>
      <c r="F3083" s="36" t="n">
        <v>0</v>
      </c>
      <c r="G3083" s="36" t="n">
        <v>1</v>
      </c>
      <c r="H3083" s="36" t="n">
        <v>1</v>
      </c>
    </row>
    <row r="3084" customFormat="false" ht="15" hidden="false" customHeight="true" outlineLevel="0" collapsed="false">
      <c r="A3084" s="36" t="s">
        <v>439</v>
      </c>
      <c r="B3084" s="37" t="s">
        <v>409</v>
      </c>
      <c r="C3084" s="37" t="s">
        <v>440</v>
      </c>
      <c r="D3084" s="36" t="n">
        <v>2017</v>
      </c>
      <c r="E3084" s="36" t="n">
        <v>1</v>
      </c>
      <c r="F3084" s="36" t="n">
        <v>0</v>
      </c>
      <c r="G3084" s="36" t="n">
        <v>1</v>
      </c>
      <c r="H3084" s="36" t="n">
        <v>1</v>
      </c>
    </row>
    <row r="3085" customFormat="false" ht="15" hidden="false" customHeight="true" outlineLevel="0" collapsed="false">
      <c r="A3085" s="36" t="s">
        <v>439</v>
      </c>
      <c r="B3085" s="37" t="s">
        <v>409</v>
      </c>
      <c r="C3085" s="37" t="s">
        <v>440</v>
      </c>
      <c r="D3085" s="36" t="n">
        <v>2018</v>
      </c>
      <c r="E3085" s="36" t="n">
        <v>1</v>
      </c>
      <c r="F3085" s="36" t="n">
        <v>0</v>
      </c>
      <c r="G3085" s="36" t="n">
        <v>1</v>
      </c>
      <c r="H3085" s="36" t="n">
        <v>1</v>
      </c>
    </row>
    <row r="3086" customFormat="false" ht="15" hidden="false" customHeight="true" outlineLevel="0" collapsed="false">
      <c r="A3086" s="36" t="s">
        <v>439</v>
      </c>
      <c r="B3086" s="37" t="s">
        <v>409</v>
      </c>
      <c r="C3086" s="37" t="s">
        <v>440</v>
      </c>
      <c r="D3086" s="36" t="n">
        <v>2019</v>
      </c>
      <c r="E3086" s="36" t="n">
        <v>1</v>
      </c>
      <c r="F3086" s="36" t="n">
        <v>0</v>
      </c>
      <c r="G3086" s="36" t="n">
        <v>1</v>
      </c>
      <c r="H3086" s="36" t="n">
        <v>1</v>
      </c>
    </row>
    <row r="3087" customFormat="false" ht="15" hidden="false" customHeight="true" outlineLevel="0" collapsed="false">
      <c r="A3087" s="36" t="s">
        <v>439</v>
      </c>
      <c r="B3087" s="37" t="s">
        <v>409</v>
      </c>
      <c r="C3087" s="37" t="s">
        <v>440</v>
      </c>
      <c r="D3087" s="36" t="n">
        <v>2020</v>
      </c>
      <c r="E3087" s="36" t="n">
        <v>1</v>
      </c>
      <c r="F3087" s="36" t="n">
        <v>0</v>
      </c>
      <c r="G3087" s="36" t="n">
        <v>1</v>
      </c>
      <c r="H3087" s="36" t="n">
        <v>1</v>
      </c>
    </row>
    <row r="3088" customFormat="false" ht="15" hidden="false" customHeight="true" outlineLevel="0" collapsed="false">
      <c r="A3088" s="36" t="s">
        <v>439</v>
      </c>
      <c r="B3088" s="37" t="s">
        <v>409</v>
      </c>
      <c r="C3088" s="37" t="s">
        <v>440</v>
      </c>
      <c r="D3088" s="36" t="n">
        <v>2021</v>
      </c>
      <c r="E3088" s="36" t="n">
        <v>1</v>
      </c>
      <c r="F3088" s="36" t="n">
        <v>0</v>
      </c>
      <c r="G3088" s="36" t="n">
        <v>1</v>
      </c>
      <c r="H3088" s="36" t="n">
        <v>1</v>
      </c>
    </row>
    <row r="3089" customFormat="false" ht="15" hidden="false" customHeight="true" outlineLevel="0" collapsed="false">
      <c r="A3089" s="36" t="s">
        <v>439</v>
      </c>
      <c r="B3089" s="37" t="s">
        <v>409</v>
      </c>
      <c r="C3089" s="37" t="s">
        <v>440</v>
      </c>
      <c r="D3089" s="36" t="n">
        <v>2022</v>
      </c>
      <c r="E3089" s="36" t="n">
        <v>1</v>
      </c>
      <c r="F3089" s="36" t="n">
        <v>0</v>
      </c>
      <c r="G3089" s="36" t="n">
        <v>1</v>
      </c>
      <c r="H3089" s="36" t="n">
        <v>1</v>
      </c>
    </row>
    <row r="3090" customFormat="false" ht="15" hidden="false" customHeight="true" outlineLevel="0" collapsed="false">
      <c r="A3090" s="36" t="s">
        <v>439</v>
      </c>
      <c r="B3090" s="37" t="s">
        <v>409</v>
      </c>
      <c r="C3090" s="37" t="s">
        <v>440</v>
      </c>
      <c r="D3090" s="36" t="n">
        <v>2023</v>
      </c>
      <c r="E3090" s="36" t="n">
        <v>1</v>
      </c>
      <c r="F3090" s="36" t="n">
        <v>0</v>
      </c>
      <c r="G3090" s="36" t="n">
        <v>1</v>
      </c>
      <c r="H3090" s="36" t="n">
        <v>1</v>
      </c>
    </row>
    <row r="3091" customFormat="false" ht="15" hidden="false" customHeight="true" outlineLevel="0" collapsed="false">
      <c r="A3091" s="36" t="s">
        <v>439</v>
      </c>
      <c r="B3091" s="37" t="s">
        <v>409</v>
      </c>
      <c r="C3091" s="37" t="s">
        <v>440</v>
      </c>
      <c r="D3091" s="36" t="n">
        <v>2024</v>
      </c>
      <c r="E3091" s="36" t="n">
        <v>1</v>
      </c>
      <c r="F3091" s="36" t="n">
        <v>0</v>
      </c>
      <c r="G3091" s="36" t="n">
        <v>1</v>
      </c>
      <c r="H3091" s="36" t="n">
        <v>1</v>
      </c>
    </row>
    <row r="3092" customFormat="false" ht="15" hidden="false" customHeight="true" outlineLevel="0" collapsed="false">
      <c r="A3092" s="36" t="s">
        <v>439</v>
      </c>
      <c r="B3092" s="37" t="s">
        <v>409</v>
      </c>
      <c r="C3092" s="37" t="s">
        <v>440</v>
      </c>
      <c r="D3092" s="36" t="n">
        <v>2025</v>
      </c>
      <c r="E3092" s="36" t="n">
        <v>1</v>
      </c>
      <c r="F3092" s="36" t="n">
        <v>0</v>
      </c>
      <c r="G3092" s="36" t="n">
        <v>1</v>
      </c>
      <c r="H3092" s="36" t="n">
        <v>1</v>
      </c>
    </row>
    <row r="3093" customFormat="false" ht="15" hidden="false" customHeight="true" outlineLevel="0" collapsed="false">
      <c r="A3093" s="36" t="s">
        <v>441</v>
      </c>
      <c r="B3093" s="37" t="s">
        <v>409</v>
      </c>
      <c r="C3093" s="37" t="s">
        <v>442</v>
      </c>
      <c r="D3093" s="36" t="n">
        <v>2010</v>
      </c>
      <c r="E3093" s="36" t="n">
        <v>2</v>
      </c>
      <c r="F3093" s="36" t="n">
        <v>0</v>
      </c>
      <c r="G3093" s="36" t="n">
        <v>3</v>
      </c>
      <c r="H3093" s="36" t="n">
        <v>4</v>
      </c>
    </row>
    <row r="3094" customFormat="false" ht="15" hidden="false" customHeight="true" outlineLevel="0" collapsed="false">
      <c r="A3094" s="36" t="s">
        <v>441</v>
      </c>
      <c r="B3094" s="37" t="s">
        <v>409</v>
      </c>
      <c r="C3094" s="37" t="s">
        <v>442</v>
      </c>
      <c r="D3094" s="36" t="n">
        <v>2011</v>
      </c>
      <c r="E3094" s="36" t="n">
        <v>2</v>
      </c>
      <c r="F3094" s="36" t="n">
        <v>0</v>
      </c>
      <c r="G3094" s="36" t="n">
        <v>3</v>
      </c>
      <c r="H3094" s="36" t="n">
        <v>4</v>
      </c>
    </row>
    <row r="3095" customFormat="false" ht="15" hidden="false" customHeight="true" outlineLevel="0" collapsed="false">
      <c r="A3095" s="36" t="s">
        <v>441</v>
      </c>
      <c r="B3095" s="37" t="s">
        <v>409</v>
      </c>
      <c r="C3095" s="37" t="s">
        <v>442</v>
      </c>
      <c r="D3095" s="36" t="n">
        <v>2012</v>
      </c>
      <c r="E3095" s="36" t="n">
        <v>2</v>
      </c>
      <c r="F3095" s="36" t="n">
        <v>0</v>
      </c>
      <c r="G3095" s="36" t="n">
        <v>3</v>
      </c>
      <c r="H3095" s="36" t="n">
        <v>4</v>
      </c>
    </row>
    <row r="3096" customFormat="false" ht="15" hidden="false" customHeight="true" outlineLevel="0" collapsed="false">
      <c r="A3096" s="36" t="s">
        <v>441</v>
      </c>
      <c r="B3096" s="37" t="s">
        <v>409</v>
      </c>
      <c r="C3096" s="37" t="s">
        <v>442</v>
      </c>
      <c r="D3096" s="36" t="n">
        <v>2013</v>
      </c>
      <c r="E3096" s="36" t="n">
        <v>2</v>
      </c>
      <c r="F3096" s="36" t="n">
        <v>0</v>
      </c>
      <c r="G3096" s="36" t="n">
        <v>3</v>
      </c>
      <c r="H3096" s="36" t="n">
        <v>4</v>
      </c>
    </row>
    <row r="3097" customFormat="false" ht="15" hidden="false" customHeight="true" outlineLevel="0" collapsed="false">
      <c r="A3097" s="36" t="s">
        <v>441</v>
      </c>
      <c r="B3097" s="37" t="s">
        <v>409</v>
      </c>
      <c r="C3097" s="37" t="s">
        <v>442</v>
      </c>
      <c r="D3097" s="36" t="n">
        <v>2014</v>
      </c>
      <c r="E3097" s="36" t="n">
        <v>2</v>
      </c>
      <c r="F3097" s="36" t="n">
        <v>0</v>
      </c>
      <c r="G3097" s="36" t="n">
        <v>3</v>
      </c>
      <c r="H3097" s="36" t="n">
        <v>5</v>
      </c>
    </row>
    <row r="3098" customFormat="false" ht="15" hidden="false" customHeight="true" outlineLevel="0" collapsed="false">
      <c r="A3098" s="36" t="s">
        <v>441</v>
      </c>
      <c r="B3098" s="37" t="s">
        <v>409</v>
      </c>
      <c r="C3098" s="37" t="s">
        <v>442</v>
      </c>
      <c r="D3098" s="36" t="n">
        <v>2015</v>
      </c>
      <c r="E3098" s="36" t="n">
        <v>2</v>
      </c>
      <c r="F3098" s="36" t="n">
        <v>0</v>
      </c>
      <c r="G3098" s="36" t="n">
        <v>3</v>
      </c>
      <c r="H3098" s="36" t="n">
        <v>5</v>
      </c>
    </row>
    <row r="3099" customFormat="false" ht="15" hidden="false" customHeight="true" outlineLevel="0" collapsed="false">
      <c r="A3099" s="36" t="s">
        <v>441</v>
      </c>
      <c r="B3099" s="37" t="s">
        <v>409</v>
      </c>
      <c r="C3099" s="37" t="s">
        <v>442</v>
      </c>
      <c r="D3099" s="36" t="n">
        <v>2016</v>
      </c>
      <c r="E3099" s="36" t="n">
        <v>3</v>
      </c>
      <c r="F3099" s="36" t="n">
        <v>0</v>
      </c>
      <c r="G3099" s="36" t="n">
        <v>3</v>
      </c>
      <c r="H3099" s="36" t="n">
        <v>6</v>
      </c>
    </row>
    <row r="3100" customFormat="false" ht="15" hidden="false" customHeight="true" outlineLevel="0" collapsed="false">
      <c r="A3100" s="36" t="s">
        <v>441</v>
      </c>
      <c r="B3100" s="37" t="s">
        <v>409</v>
      </c>
      <c r="C3100" s="37" t="s">
        <v>442</v>
      </c>
      <c r="D3100" s="36" t="n">
        <v>2017</v>
      </c>
      <c r="E3100" s="36" t="n">
        <v>3</v>
      </c>
      <c r="F3100" s="36" t="n">
        <v>0</v>
      </c>
      <c r="G3100" s="36" t="n">
        <v>3</v>
      </c>
      <c r="H3100" s="36" t="n">
        <v>6</v>
      </c>
    </row>
    <row r="3101" customFormat="false" ht="15" hidden="false" customHeight="true" outlineLevel="0" collapsed="false">
      <c r="A3101" s="36" t="s">
        <v>441</v>
      </c>
      <c r="B3101" s="37" t="s">
        <v>409</v>
      </c>
      <c r="C3101" s="37" t="s">
        <v>442</v>
      </c>
      <c r="D3101" s="36" t="n">
        <v>2018</v>
      </c>
      <c r="E3101" s="36" t="n">
        <v>3</v>
      </c>
      <c r="F3101" s="36" t="n">
        <v>0</v>
      </c>
      <c r="G3101" s="36" t="n">
        <v>3</v>
      </c>
      <c r="H3101" s="36" t="n">
        <v>6</v>
      </c>
    </row>
    <row r="3102" customFormat="false" ht="15" hidden="false" customHeight="true" outlineLevel="0" collapsed="false">
      <c r="A3102" s="36" t="s">
        <v>441</v>
      </c>
      <c r="B3102" s="37" t="s">
        <v>409</v>
      </c>
      <c r="C3102" s="37" t="s">
        <v>442</v>
      </c>
      <c r="D3102" s="36" t="n">
        <v>2019</v>
      </c>
      <c r="E3102" s="36" t="n">
        <v>2</v>
      </c>
      <c r="F3102" s="36" t="n">
        <v>0</v>
      </c>
      <c r="G3102" s="36" t="n">
        <v>2</v>
      </c>
      <c r="H3102" s="36" t="n">
        <v>5</v>
      </c>
    </row>
    <row r="3103" customFormat="false" ht="15" hidden="false" customHeight="true" outlineLevel="0" collapsed="false">
      <c r="A3103" s="36" t="s">
        <v>441</v>
      </c>
      <c r="B3103" s="37" t="s">
        <v>409</v>
      </c>
      <c r="C3103" s="37" t="s">
        <v>442</v>
      </c>
      <c r="D3103" s="36" t="n">
        <v>2020</v>
      </c>
      <c r="E3103" s="36" t="n">
        <v>3</v>
      </c>
      <c r="F3103" s="36" t="n">
        <v>0</v>
      </c>
      <c r="G3103" s="36" t="n">
        <v>3</v>
      </c>
      <c r="H3103" s="36" t="n">
        <v>6</v>
      </c>
    </row>
    <row r="3104" customFormat="false" ht="15" hidden="false" customHeight="true" outlineLevel="0" collapsed="false">
      <c r="A3104" s="36" t="s">
        <v>441</v>
      </c>
      <c r="B3104" s="37" t="s">
        <v>409</v>
      </c>
      <c r="C3104" s="37" t="s">
        <v>442</v>
      </c>
      <c r="D3104" s="36" t="n">
        <v>2021</v>
      </c>
      <c r="E3104" s="36" t="n">
        <v>3</v>
      </c>
      <c r="F3104" s="36" t="n">
        <v>0</v>
      </c>
      <c r="G3104" s="36" t="n">
        <v>3</v>
      </c>
      <c r="H3104" s="36" t="n">
        <v>6</v>
      </c>
    </row>
    <row r="3105" customFormat="false" ht="15" hidden="false" customHeight="true" outlineLevel="0" collapsed="false">
      <c r="A3105" s="36" t="s">
        <v>441</v>
      </c>
      <c r="B3105" s="37" t="s">
        <v>409</v>
      </c>
      <c r="C3105" s="37" t="s">
        <v>442</v>
      </c>
      <c r="D3105" s="36" t="n">
        <v>2022</v>
      </c>
      <c r="E3105" s="36" t="n">
        <v>3</v>
      </c>
      <c r="F3105" s="36" t="n">
        <v>0</v>
      </c>
      <c r="G3105" s="36" t="n">
        <v>3</v>
      </c>
      <c r="H3105" s="36" t="n">
        <v>6</v>
      </c>
    </row>
    <row r="3106" customFormat="false" ht="15" hidden="false" customHeight="true" outlineLevel="0" collapsed="false">
      <c r="A3106" s="36" t="s">
        <v>441</v>
      </c>
      <c r="B3106" s="37" t="s">
        <v>409</v>
      </c>
      <c r="C3106" s="37" t="s">
        <v>442</v>
      </c>
      <c r="D3106" s="36" t="n">
        <v>2023</v>
      </c>
      <c r="E3106" s="36" t="n">
        <v>3</v>
      </c>
      <c r="F3106" s="36" t="n">
        <v>0</v>
      </c>
      <c r="G3106" s="36" t="n">
        <v>3</v>
      </c>
      <c r="H3106" s="36" t="n">
        <v>6</v>
      </c>
    </row>
    <row r="3107" customFormat="false" ht="15" hidden="false" customHeight="true" outlineLevel="0" collapsed="false">
      <c r="A3107" s="36" t="s">
        <v>441</v>
      </c>
      <c r="B3107" s="37" t="s">
        <v>409</v>
      </c>
      <c r="C3107" s="37" t="s">
        <v>442</v>
      </c>
      <c r="D3107" s="36" t="n">
        <v>2024</v>
      </c>
      <c r="E3107" s="36" t="n">
        <v>3</v>
      </c>
      <c r="F3107" s="36" t="n">
        <v>0</v>
      </c>
      <c r="G3107" s="36" t="n">
        <v>3</v>
      </c>
      <c r="H3107" s="36" t="n">
        <v>6</v>
      </c>
    </row>
    <row r="3108" customFormat="false" ht="15" hidden="false" customHeight="true" outlineLevel="0" collapsed="false">
      <c r="A3108" s="36" t="s">
        <v>441</v>
      </c>
      <c r="B3108" s="37" t="s">
        <v>409</v>
      </c>
      <c r="C3108" s="37" t="s">
        <v>442</v>
      </c>
      <c r="D3108" s="36" t="n">
        <v>2025</v>
      </c>
      <c r="E3108" s="36" t="n">
        <v>3</v>
      </c>
      <c r="F3108" s="36" t="n">
        <v>0</v>
      </c>
      <c r="G3108" s="36" t="n">
        <v>3</v>
      </c>
      <c r="H3108" s="36" t="n">
        <v>6</v>
      </c>
    </row>
    <row r="3109" customFormat="false" ht="15" hidden="false" customHeight="true" outlineLevel="0" collapsed="false">
      <c r="A3109" s="36" t="s">
        <v>443</v>
      </c>
      <c r="B3109" s="37" t="s">
        <v>409</v>
      </c>
      <c r="C3109" s="37" t="s">
        <v>444</v>
      </c>
      <c r="D3109" s="36" t="n">
        <v>2010</v>
      </c>
      <c r="E3109" s="36" t="n">
        <v>1</v>
      </c>
      <c r="F3109" s="36" t="n">
        <v>0</v>
      </c>
      <c r="G3109" s="36" t="n">
        <v>1</v>
      </c>
      <c r="H3109" s="36" t="n">
        <v>2</v>
      </c>
    </row>
    <row r="3110" customFormat="false" ht="15" hidden="false" customHeight="true" outlineLevel="0" collapsed="false">
      <c r="A3110" s="36" t="s">
        <v>443</v>
      </c>
      <c r="B3110" s="37" t="s">
        <v>409</v>
      </c>
      <c r="C3110" s="37" t="s">
        <v>444</v>
      </c>
      <c r="D3110" s="36" t="n">
        <v>2011</v>
      </c>
      <c r="E3110" s="36" t="n">
        <v>1</v>
      </c>
      <c r="F3110" s="36" t="n">
        <v>0</v>
      </c>
      <c r="G3110" s="36" t="n">
        <v>1</v>
      </c>
      <c r="H3110" s="36" t="n">
        <v>2</v>
      </c>
    </row>
    <row r="3111" customFormat="false" ht="15" hidden="false" customHeight="true" outlineLevel="0" collapsed="false">
      <c r="A3111" s="36" t="s">
        <v>443</v>
      </c>
      <c r="B3111" s="37" t="s">
        <v>409</v>
      </c>
      <c r="C3111" s="37" t="s">
        <v>444</v>
      </c>
      <c r="D3111" s="36" t="n">
        <v>2012</v>
      </c>
      <c r="E3111" s="36" t="n">
        <v>2</v>
      </c>
      <c r="F3111" s="36" t="n">
        <v>0</v>
      </c>
      <c r="G3111" s="36" t="n">
        <v>2</v>
      </c>
      <c r="H3111" s="36" t="n">
        <v>3</v>
      </c>
    </row>
    <row r="3112" customFormat="false" ht="15" hidden="false" customHeight="true" outlineLevel="0" collapsed="false">
      <c r="A3112" s="36" t="s">
        <v>443</v>
      </c>
      <c r="B3112" s="37" t="s">
        <v>409</v>
      </c>
      <c r="C3112" s="37" t="s">
        <v>444</v>
      </c>
      <c r="D3112" s="36" t="n">
        <v>2013</v>
      </c>
      <c r="E3112" s="36" t="n">
        <v>2</v>
      </c>
      <c r="F3112" s="36" t="n">
        <v>0</v>
      </c>
      <c r="G3112" s="36" t="n">
        <v>2</v>
      </c>
      <c r="H3112" s="36" t="n">
        <v>3</v>
      </c>
    </row>
    <row r="3113" customFormat="false" ht="15" hidden="false" customHeight="true" outlineLevel="0" collapsed="false">
      <c r="A3113" s="36" t="s">
        <v>443</v>
      </c>
      <c r="B3113" s="37" t="s">
        <v>409</v>
      </c>
      <c r="C3113" s="37" t="s">
        <v>444</v>
      </c>
      <c r="D3113" s="36" t="n">
        <v>2014</v>
      </c>
      <c r="E3113" s="36" t="n">
        <v>2</v>
      </c>
      <c r="F3113" s="36" t="n">
        <v>0</v>
      </c>
      <c r="G3113" s="36" t="n">
        <v>2</v>
      </c>
      <c r="H3113" s="36" t="n">
        <v>3</v>
      </c>
    </row>
    <row r="3114" customFormat="false" ht="15" hidden="false" customHeight="true" outlineLevel="0" collapsed="false">
      <c r="A3114" s="36" t="s">
        <v>443</v>
      </c>
      <c r="B3114" s="37" t="s">
        <v>409</v>
      </c>
      <c r="C3114" s="37" t="s">
        <v>444</v>
      </c>
      <c r="D3114" s="36" t="n">
        <v>2015</v>
      </c>
      <c r="E3114" s="36" t="n">
        <v>2</v>
      </c>
      <c r="F3114" s="36" t="n">
        <v>0</v>
      </c>
      <c r="G3114" s="36" t="n">
        <v>2</v>
      </c>
      <c r="H3114" s="36" t="n">
        <v>4</v>
      </c>
    </row>
    <row r="3115" customFormat="false" ht="15" hidden="false" customHeight="true" outlineLevel="0" collapsed="false">
      <c r="A3115" s="36" t="s">
        <v>443</v>
      </c>
      <c r="B3115" s="37" t="s">
        <v>409</v>
      </c>
      <c r="C3115" s="37" t="s">
        <v>444</v>
      </c>
      <c r="D3115" s="36" t="n">
        <v>2016</v>
      </c>
      <c r="E3115" s="36" t="n">
        <v>2</v>
      </c>
      <c r="F3115" s="36" t="n">
        <v>0</v>
      </c>
      <c r="G3115" s="36" t="n">
        <v>2</v>
      </c>
      <c r="H3115" s="36" t="n">
        <v>4</v>
      </c>
    </row>
    <row r="3116" customFormat="false" ht="15" hidden="false" customHeight="true" outlineLevel="0" collapsed="false">
      <c r="A3116" s="36" t="s">
        <v>443</v>
      </c>
      <c r="B3116" s="37" t="s">
        <v>409</v>
      </c>
      <c r="C3116" s="37" t="s">
        <v>444</v>
      </c>
      <c r="D3116" s="36" t="n">
        <v>2017</v>
      </c>
      <c r="E3116" s="36" t="n">
        <v>2</v>
      </c>
      <c r="F3116" s="36" t="n">
        <v>0</v>
      </c>
      <c r="G3116" s="36" t="n">
        <v>2</v>
      </c>
      <c r="H3116" s="36" t="n">
        <v>4</v>
      </c>
    </row>
    <row r="3117" customFormat="false" ht="15" hidden="false" customHeight="true" outlineLevel="0" collapsed="false">
      <c r="A3117" s="36" t="s">
        <v>443</v>
      </c>
      <c r="B3117" s="37" t="s">
        <v>409</v>
      </c>
      <c r="C3117" s="37" t="s">
        <v>444</v>
      </c>
      <c r="D3117" s="36" t="n">
        <v>2018</v>
      </c>
      <c r="E3117" s="36" t="n">
        <v>3</v>
      </c>
      <c r="F3117" s="36" t="n">
        <v>0</v>
      </c>
      <c r="G3117" s="36" t="n">
        <v>2</v>
      </c>
      <c r="H3117" s="36" t="n">
        <v>5</v>
      </c>
    </row>
    <row r="3118" customFormat="false" ht="15" hidden="false" customHeight="true" outlineLevel="0" collapsed="false">
      <c r="A3118" s="36" t="s">
        <v>443</v>
      </c>
      <c r="B3118" s="37" t="s">
        <v>409</v>
      </c>
      <c r="C3118" s="37" t="s">
        <v>444</v>
      </c>
      <c r="D3118" s="36" t="n">
        <v>2019</v>
      </c>
      <c r="E3118" s="36" t="n">
        <v>3</v>
      </c>
      <c r="F3118" s="36" t="n">
        <v>0</v>
      </c>
      <c r="G3118" s="36" t="n">
        <v>2</v>
      </c>
      <c r="H3118" s="36" t="n">
        <v>5</v>
      </c>
    </row>
    <row r="3119" customFormat="false" ht="15" hidden="false" customHeight="true" outlineLevel="0" collapsed="false">
      <c r="A3119" s="36" t="s">
        <v>443</v>
      </c>
      <c r="B3119" s="37" t="s">
        <v>409</v>
      </c>
      <c r="C3119" s="37" t="s">
        <v>444</v>
      </c>
      <c r="D3119" s="36" t="n">
        <v>2020</v>
      </c>
      <c r="E3119" s="36" t="n">
        <v>3</v>
      </c>
      <c r="F3119" s="36" t="n">
        <v>0</v>
      </c>
      <c r="G3119" s="36" t="n">
        <v>1</v>
      </c>
      <c r="H3119" s="36" t="n">
        <v>4</v>
      </c>
    </row>
    <row r="3120" customFormat="false" ht="15" hidden="false" customHeight="true" outlineLevel="0" collapsed="false">
      <c r="A3120" s="36" t="s">
        <v>443</v>
      </c>
      <c r="B3120" s="37" t="s">
        <v>409</v>
      </c>
      <c r="C3120" s="37" t="s">
        <v>444</v>
      </c>
      <c r="D3120" s="36" t="n">
        <v>2021</v>
      </c>
      <c r="E3120" s="36" t="n">
        <v>3</v>
      </c>
      <c r="F3120" s="36" t="n">
        <v>0</v>
      </c>
      <c r="G3120" s="36" t="n">
        <v>2</v>
      </c>
      <c r="H3120" s="36" t="n">
        <v>5</v>
      </c>
    </row>
    <row r="3121" customFormat="false" ht="15" hidden="false" customHeight="true" outlineLevel="0" collapsed="false">
      <c r="A3121" s="36" t="s">
        <v>443</v>
      </c>
      <c r="B3121" s="37" t="s">
        <v>409</v>
      </c>
      <c r="C3121" s="37" t="s">
        <v>444</v>
      </c>
      <c r="D3121" s="36" t="n">
        <v>2022</v>
      </c>
      <c r="E3121" s="36" t="n">
        <v>3</v>
      </c>
      <c r="F3121" s="36" t="n">
        <v>0</v>
      </c>
      <c r="G3121" s="36" t="n">
        <v>2</v>
      </c>
      <c r="H3121" s="36" t="n">
        <v>5</v>
      </c>
    </row>
    <row r="3122" customFormat="false" ht="15" hidden="false" customHeight="true" outlineLevel="0" collapsed="false">
      <c r="A3122" s="36" t="s">
        <v>443</v>
      </c>
      <c r="B3122" s="37" t="s">
        <v>409</v>
      </c>
      <c r="C3122" s="37" t="s">
        <v>444</v>
      </c>
      <c r="D3122" s="36" t="n">
        <v>2023</v>
      </c>
      <c r="E3122" s="36" t="n">
        <v>3</v>
      </c>
      <c r="F3122" s="36" t="n">
        <v>0</v>
      </c>
      <c r="G3122" s="36" t="n">
        <v>1</v>
      </c>
      <c r="H3122" s="36" t="n">
        <v>4</v>
      </c>
    </row>
    <row r="3123" customFormat="false" ht="15" hidden="false" customHeight="true" outlineLevel="0" collapsed="false">
      <c r="A3123" s="36" t="s">
        <v>443</v>
      </c>
      <c r="B3123" s="37" t="s">
        <v>409</v>
      </c>
      <c r="C3123" s="37" t="s">
        <v>444</v>
      </c>
      <c r="D3123" s="36" t="n">
        <v>2024</v>
      </c>
      <c r="E3123" s="36" t="n">
        <v>3</v>
      </c>
      <c r="F3123" s="36" t="n">
        <v>0</v>
      </c>
      <c r="G3123" s="36" t="n">
        <v>1</v>
      </c>
      <c r="H3123" s="36" t="n">
        <v>4</v>
      </c>
    </row>
    <row r="3124" customFormat="false" ht="15" hidden="false" customHeight="true" outlineLevel="0" collapsed="false">
      <c r="A3124" s="36" t="s">
        <v>443</v>
      </c>
      <c r="B3124" s="37" t="s">
        <v>409</v>
      </c>
      <c r="C3124" s="37" t="s">
        <v>444</v>
      </c>
      <c r="D3124" s="36" t="n">
        <v>2025</v>
      </c>
      <c r="E3124" s="36" t="n">
        <v>3</v>
      </c>
      <c r="F3124" s="36" t="n">
        <v>0</v>
      </c>
      <c r="G3124" s="36" t="n">
        <v>1</v>
      </c>
      <c r="H3124" s="36" t="n">
        <v>4</v>
      </c>
    </row>
    <row r="3125" customFormat="false" ht="15" hidden="false" customHeight="true" outlineLevel="0" collapsed="false">
      <c r="A3125" s="36" t="s">
        <v>445</v>
      </c>
      <c r="B3125" s="37" t="s">
        <v>446</v>
      </c>
      <c r="C3125" s="37" t="s">
        <v>447</v>
      </c>
      <c r="D3125" s="36" t="n">
        <v>2010</v>
      </c>
      <c r="E3125" s="36" t="n">
        <v>3</v>
      </c>
      <c r="F3125" s="36" t="n">
        <v>6</v>
      </c>
      <c r="G3125" s="36" t="n">
        <v>10</v>
      </c>
      <c r="H3125" s="36" t="n">
        <v>20</v>
      </c>
    </row>
    <row r="3126" customFormat="false" ht="15" hidden="false" customHeight="true" outlineLevel="0" collapsed="false">
      <c r="A3126" s="36" t="s">
        <v>445</v>
      </c>
      <c r="B3126" s="37" t="s">
        <v>446</v>
      </c>
      <c r="C3126" s="37" t="s">
        <v>447</v>
      </c>
      <c r="D3126" s="36" t="n">
        <v>2011</v>
      </c>
      <c r="E3126" s="36" t="n">
        <v>3</v>
      </c>
      <c r="F3126" s="36" t="n">
        <v>6</v>
      </c>
      <c r="G3126" s="36" t="n">
        <v>10</v>
      </c>
      <c r="H3126" s="36" t="n">
        <v>20</v>
      </c>
    </row>
    <row r="3127" customFormat="false" ht="15" hidden="false" customHeight="true" outlineLevel="0" collapsed="false">
      <c r="A3127" s="36" t="s">
        <v>445</v>
      </c>
      <c r="B3127" s="37" t="s">
        <v>446</v>
      </c>
      <c r="C3127" s="37" t="s">
        <v>447</v>
      </c>
      <c r="D3127" s="36" t="n">
        <v>2012</v>
      </c>
      <c r="E3127" s="36" t="n">
        <v>3</v>
      </c>
      <c r="F3127" s="36" t="n">
        <v>6</v>
      </c>
      <c r="G3127" s="36" t="n">
        <v>11</v>
      </c>
      <c r="H3127" s="36" t="n">
        <v>23</v>
      </c>
    </row>
    <row r="3128" customFormat="false" ht="15" hidden="false" customHeight="true" outlineLevel="0" collapsed="false">
      <c r="A3128" s="36" t="s">
        <v>445</v>
      </c>
      <c r="B3128" s="37" t="s">
        <v>446</v>
      </c>
      <c r="C3128" s="37" t="s">
        <v>447</v>
      </c>
      <c r="D3128" s="36" t="n">
        <v>2013</v>
      </c>
      <c r="E3128" s="36" t="n">
        <v>4</v>
      </c>
      <c r="F3128" s="36" t="n">
        <v>7</v>
      </c>
      <c r="G3128" s="36" t="n">
        <v>11</v>
      </c>
      <c r="H3128" s="36" t="n">
        <v>23</v>
      </c>
    </row>
    <row r="3129" customFormat="false" ht="15" hidden="false" customHeight="true" outlineLevel="0" collapsed="false">
      <c r="A3129" s="36" t="s">
        <v>445</v>
      </c>
      <c r="B3129" s="37" t="s">
        <v>446</v>
      </c>
      <c r="C3129" s="37" t="s">
        <v>447</v>
      </c>
      <c r="D3129" s="36" t="n">
        <v>2014</v>
      </c>
      <c r="E3129" s="36" t="n">
        <v>4</v>
      </c>
      <c r="F3129" s="36" t="n">
        <v>7</v>
      </c>
      <c r="G3129" s="36" t="n">
        <v>11</v>
      </c>
      <c r="H3129" s="36" t="n">
        <v>24</v>
      </c>
    </row>
    <row r="3130" customFormat="false" ht="15" hidden="false" customHeight="true" outlineLevel="0" collapsed="false">
      <c r="A3130" s="36" t="s">
        <v>445</v>
      </c>
      <c r="B3130" s="37" t="s">
        <v>446</v>
      </c>
      <c r="C3130" s="37" t="s">
        <v>447</v>
      </c>
      <c r="D3130" s="36" t="n">
        <v>2015</v>
      </c>
      <c r="E3130" s="36" t="n">
        <v>4</v>
      </c>
      <c r="F3130" s="36" t="n">
        <v>7</v>
      </c>
      <c r="G3130" s="36" t="n">
        <v>11</v>
      </c>
      <c r="H3130" s="36" t="n">
        <v>25</v>
      </c>
    </row>
    <row r="3131" customFormat="false" ht="15" hidden="false" customHeight="true" outlineLevel="0" collapsed="false">
      <c r="A3131" s="36" t="s">
        <v>445</v>
      </c>
      <c r="B3131" s="37" t="s">
        <v>446</v>
      </c>
      <c r="C3131" s="37" t="s">
        <v>447</v>
      </c>
      <c r="D3131" s="36" t="n">
        <v>2016</v>
      </c>
      <c r="E3131" s="36" t="n">
        <v>3</v>
      </c>
      <c r="F3131" s="36" t="n">
        <v>5</v>
      </c>
      <c r="G3131" s="36" t="n">
        <v>10</v>
      </c>
      <c r="H3131" s="36" t="n">
        <v>27</v>
      </c>
    </row>
    <row r="3132" customFormat="false" ht="15" hidden="false" customHeight="true" outlineLevel="0" collapsed="false">
      <c r="A3132" s="36" t="s">
        <v>445</v>
      </c>
      <c r="B3132" s="37" t="s">
        <v>446</v>
      </c>
      <c r="C3132" s="37" t="s">
        <v>447</v>
      </c>
      <c r="D3132" s="36" t="n">
        <v>2017</v>
      </c>
      <c r="E3132" s="36" t="n">
        <v>3</v>
      </c>
      <c r="F3132" s="36" t="n">
        <v>5</v>
      </c>
      <c r="G3132" s="36" t="n">
        <v>9</v>
      </c>
      <c r="H3132" s="36" t="n">
        <v>25</v>
      </c>
    </row>
    <row r="3133" customFormat="false" ht="15" hidden="false" customHeight="true" outlineLevel="0" collapsed="false">
      <c r="A3133" s="36" t="s">
        <v>445</v>
      </c>
      <c r="B3133" s="37" t="s">
        <v>446</v>
      </c>
      <c r="C3133" s="37" t="s">
        <v>447</v>
      </c>
      <c r="D3133" s="36" t="n">
        <v>2018</v>
      </c>
      <c r="E3133" s="36" t="n">
        <v>3</v>
      </c>
      <c r="F3133" s="36" t="n">
        <v>5</v>
      </c>
      <c r="G3133" s="36" t="n">
        <v>10</v>
      </c>
      <c r="H3133" s="36" t="n">
        <v>26</v>
      </c>
    </row>
    <row r="3134" customFormat="false" ht="15" hidden="false" customHeight="true" outlineLevel="0" collapsed="false">
      <c r="A3134" s="36" t="s">
        <v>445</v>
      </c>
      <c r="B3134" s="37" t="s">
        <v>446</v>
      </c>
      <c r="C3134" s="37" t="s">
        <v>447</v>
      </c>
      <c r="D3134" s="36" t="n">
        <v>2019</v>
      </c>
      <c r="E3134" s="36" t="n">
        <v>3</v>
      </c>
      <c r="F3134" s="36" t="n">
        <v>5</v>
      </c>
      <c r="G3134" s="36" t="n">
        <v>10</v>
      </c>
      <c r="H3134" s="36" t="n">
        <v>27</v>
      </c>
    </row>
    <row r="3135" customFormat="false" ht="15" hidden="false" customHeight="true" outlineLevel="0" collapsed="false">
      <c r="A3135" s="36" t="s">
        <v>445</v>
      </c>
      <c r="B3135" s="37" t="s">
        <v>446</v>
      </c>
      <c r="C3135" s="37" t="s">
        <v>447</v>
      </c>
      <c r="D3135" s="36" t="n">
        <v>2020</v>
      </c>
      <c r="E3135" s="36" t="n">
        <v>3</v>
      </c>
      <c r="F3135" s="36" t="n">
        <v>5</v>
      </c>
      <c r="G3135" s="36" t="n">
        <v>10</v>
      </c>
      <c r="H3135" s="36" t="n">
        <v>28</v>
      </c>
    </row>
    <row r="3136" customFormat="false" ht="15" hidden="false" customHeight="true" outlineLevel="0" collapsed="false">
      <c r="A3136" s="36" t="s">
        <v>445</v>
      </c>
      <c r="B3136" s="37" t="s">
        <v>446</v>
      </c>
      <c r="C3136" s="37" t="s">
        <v>447</v>
      </c>
      <c r="D3136" s="36" t="n">
        <v>2021</v>
      </c>
      <c r="E3136" s="36" t="n">
        <v>3</v>
      </c>
      <c r="F3136" s="36" t="n">
        <v>5</v>
      </c>
      <c r="G3136" s="36" t="n">
        <v>10</v>
      </c>
      <c r="H3136" s="36" t="n">
        <v>28</v>
      </c>
    </row>
    <row r="3137" customFormat="false" ht="15" hidden="false" customHeight="true" outlineLevel="0" collapsed="false">
      <c r="A3137" s="36" t="s">
        <v>445</v>
      </c>
      <c r="B3137" s="37" t="s">
        <v>446</v>
      </c>
      <c r="C3137" s="37" t="s">
        <v>447</v>
      </c>
      <c r="D3137" s="36" t="n">
        <v>2022</v>
      </c>
      <c r="E3137" s="36" t="n">
        <v>3</v>
      </c>
      <c r="F3137" s="36" t="n">
        <v>5</v>
      </c>
      <c r="G3137" s="36" t="n">
        <v>10</v>
      </c>
      <c r="H3137" s="36" t="n">
        <v>31</v>
      </c>
    </row>
    <row r="3138" customFormat="false" ht="15" hidden="false" customHeight="true" outlineLevel="0" collapsed="false">
      <c r="A3138" s="36" t="s">
        <v>445</v>
      </c>
      <c r="B3138" s="37" t="s">
        <v>446</v>
      </c>
      <c r="C3138" s="37" t="s">
        <v>447</v>
      </c>
      <c r="D3138" s="36" t="n">
        <v>2023</v>
      </c>
      <c r="E3138" s="36" t="n">
        <v>3</v>
      </c>
      <c r="F3138" s="36" t="n">
        <v>5</v>
      </c>
      <c r="G3138" s="36" t="n">
        <v>11</v>
      </c>
      <c r="H3138" s="36" t="n">
        <v>32</v>
      </c>
    </row>
    <row r="3139" customFormat="false" ht="15" hidden="false" customHeight="true" outlineLevel="0" collapsed="false">
      <c r="A3139" s="36" t="s">
        <v>445</v>
      </c>
      <c r="B3139" s="37" t="s">
        <v>446</v>
      </c>
      <c r="C3139" s="37" t="s">
        <v>447</v>
      </c>
      <c r="D3139" s="36" t="n">
        <v>2024</v>
      </c>
      <c r="E3139" s="36" t="n">
        <v>3</v>
      </c>
      <c r="F3139" s="36" t="n">
        <v>5</v>
      </c>
      <c r="G3139" s="36" t="n">
        <v>11</v>
      </c>
      <c r="H3139" s="36" t="n">
        <v>31</v>
      </c>
    </row>
    <row r="3140" customFormat="false" ht="15" hidden="false" customHeight="true" outlineLevel="0" collapsed="false">
      <c r="A3140" s="36" t="s">
        <v>445</v>
      </c>
      <c r="B3140" s="37" t="s">
        <v>446</v>
      </c>
      <c r="C3140" s="37" t="s">
        <v>447</v>
      </c>
      <c r="D3140" s="36" t="n">
        <v>2025</v>
      </c>
      <c r="E3140" s="36" t="n">
        <v>3</v>
      </c>
      <c r="F3140" s="36" t="n">
        <v>5</v>
      </c>
      <c r="G3140" s="36" t="n">
        <v>11</v>
      </c>
      <c r="H3140" s="36" t="n">
        <v>31</v>
      </c>
    </row>
    <row r="3141" customFormat="false" ht="15" hidden="false" customHeight="true" outlineLevel="0" collapsed="false">
      <c r="A3141" s="36" t="s">
        <v>448</v>
      </c>
      <c r="B3141" s="37" t="s">
        <v>446</v>
      </c>
      <c r="C3141" s="37" t="s">
        <v>449</v>
      </c>
      <c r="D3141" s="36" t="n">
        <v>2010</v>
      </c>
      <c r="E3141" s="36" t="n">
        <v>2</v>
      </c>
      <c r="F3141" s="36" t="n">
        <v>1</v>
      </c>
      <c r="G3141" s="36" t="n">
        <v>2</v>
      </c>
      <c r="H3141" s="36" t="n">
        <v>6</v>
      </c>
    </row>
    <row r="3142" customFormat="false" ht="15" hidden="false" customHeight="true" outlineLevel="0" collapsed="false">
      <c r="A3142" s="36" t="s">
        <v>448</v>
      </c>
      <c r="B3142" s="37" t="s">
        <v>446</v>
      </c>
      <c r="C3142" s="37" t="s">
        <v>449</v>
      </c>
      <c r="D3142" s="36" t="n">
        <v>2011</v>
      </c>
      <c r="E3142" s="36" t="n">
        <v>2</v>
      </c>
      <c r="F3142" s="36" t="n">
        <v>1</v>
      </c>
      <c r="G3142" s="36" t="n">
        <v>2</v>
      </c>
      <c r="H3142" s="36" t="n">
        <v>6</v>
      </c>
    </row>
    <row r="3143" customFormat="false" ht="15" hidden="false" customHeight="true" outlineLevel="0" collapsed="false">
      <c r="A3143" s="36" t="s">
        <v>448</v>
      </c>
      <c r="B3143" s="37" t="s">
        <v>446</v>
      </c>
      <c r="C3143" s="37" t="s">
        <v>449</v>
      </c>
      <c r="D3143" s="36" t="n">
        <v>2012</v>
      </c>
      <c r="E3143" s="36" t="n">
        <v>2</v>
      </c>
      <c r="F3143" s="36" t="n">
        <v>1</v>
      </c>
      <c r="G3143" s="36" t="n">
        <v>2</v>
      </c>
      <c r="H3143" s="36" t="n">
        <v>6</v>
      </c>
    </row>
    <row r="3144" customFormat="false" ht="15" hidden="false" customHeight="true" outlineLevel="0" collapsed="false">
      <c r="A3144" s="36" t="s">
        <v>448</v>
      </c>
      <c r="B3144" s="37" t="s">
        <v>446</v>
      </c>
      <c r="C3144" s="37" t="s">
        <v>449</v>
      </c>
      <c r="D3144" s="36" t="n">
        <v>2013</v>
      </c>
      <c r="E3144" s="36" t="n">
        <v>2</v>
      </c>
      <c r="F3144" s="36" t="n">
        <v>1</v>
      </c>
      <c r="G3144" s="36" t="n">
        <v>3</v>
      </c>
      <c r="H3144" s="36" t="n">
        <v>7</v>
      </c>
    </row>
    <row r="3145" customFormat="false" ht="15" hidden="false" customHeight="true" outlineLevel="0" collapsed="false">
      <c r="A3145" s="36" t="s">
        <v>448</v>
      </c>
      <c r="B3145" s="37" t="s">
        <v>446</v>
      </c>
      <c r="C3145" s="37" t="s">
        <v>449</v>
      </c>
      <c r="D3145" s="36" t="n">
        <v>2014</v>
      </c>
      <c r="E3145" s="36" t="n">
        <v>2</v>
      </c>
      <c r="F3145" s="36" t="n">
        <v>1</v>
      </c>
      <c r="G3145" s="36" t="n">
        <v>4</v>
      </c>
      <c r="H3145" s="36" t="n">
        <v>8</v>
      </c>
    </row>
    <row r="3146" customFormat="false" ht="15" hidden="false" customHeight="true" outlineLevel="0" collapsed="false">
      <c r="A3146" s="36" t="s">
        <v>448</v>
      </c>
      <c r="B3146" s="37" t="s">
        <v>446</v>
      </c>
      <c r="C3146" s="37" t="s">
        <v>449</v>
      </c>
      <c r="D3146" s="36" t="n">
        <v>2015</v>
      </c>
      <c r="E3146" s="36" t="n">
        <v>2</v>
      </c>
      <c r="F3146" s="36" t="n">
        <v>1</v>
      </c>
      <c r="G3146" s="36" t="n">
        <v>4</v>
      </c>
      <c r="H3146" s="36" t="n">
        <v>8</v>
      </c>
    </row>
    <row r="3147" customFormat="false" ht="15" hidden="false" customHeight="true" outlineLevel="0" collapsed="false">
      <c r="A3147" s="36" t="s">
        <v>448</v>
      </c>
      <c r="B3147" s="37" t="s">
        <v>446</v>
      </c>
      <c r="C3147" s="37" t="s">
        <v>449</v>
      </c>
      <c r="D3147" s="36" t="n">
        <v>2016</v>
      </c>
      <c r="E3147" s="36" t="n">
        <v>2</v>
      </c>
      <c r="F3147" s="36" t="n">
        <v>1</v>
      </c>
      <c r="G3147" s="36" t="n">
        <v>4</v>
      </c>
      <c r="H3147" s="36" t="n">
        <v>8</v>
      </c>
    </row>
    <row r="3148" customFormat="false" ht="15" hidden="false" customHeight="true" outlineLevel="0" collapsed="false">
      <c r="A3148" s="36" t="s">
        <v>448</v>
      </c>
      <c r="B3148" s="37" t="s">
        <v>446</v>
      </c>
      <c r="C3148" s="37" t="s">
        <v>449</v>
      </c>
      <c r="D3148" s="36" t="n">
        <v>2017</v>
      </c>
      <c r="E3148" s="36" t="n">
        <v>2</v>
      </c>
      <c r="F3148" s="36" t="n">
        <v>1</v>
      </c>
      <c r="G3148" s="36" t="n">
        <v>4</v>
      </c>
      <c r="H3148" s="36" t="n">
        <v>7</v>
      </c>
    </row>
    <row r="3149" customFormat="false" ht="15" hidden="false" customHeight="true" outlineLevel="0" collapsed="false">
      <c r="A3149" s="36" t="s">
        <v>448</v>
      </c>
      <c r="B3149" s="37" t="s">
        <v>446</v>
      </c>
      <c r="C3149" s="37" t="s">
        <v>449</v>
      </c>
      <c r="D3149" s="36" t="n">
        <v>2018</v>
      </c>
      <c r="E3149" s="36" t="n">
        <v>1</v>
      </c>
      <c r="F3149" s="36" t="n">
        <v>1</v>
      </c>
      <c r="G3149" s="36" t="n">
        <v>4</v>
      </c>
      <c r="H3149" s="36" t="n">
        <v>5</v>
      </c>
    </row>
    <row r="3150" customFormat="false" ht="15" hidden="false" customHeight="true" outlineLevel="0" collapsed="false">
      <c r="A3150" s="36" t="s">
        <v>448</v>
      </c>
      <c r="B3150" s="37" t="s">
        <v>446</v>
      </c>
      <c r="C3150" s="37" t="s">
        <v>449</v>
      </c>
      <c r="D3150" s="36" t="n">
        <v>2019</v>
      </c>
      <c r="E3150" s="36" t="n">
        <v>1</v>
      </c>
      <c r="F3150" s="36" t="n">
        <v>1</v>
      </c>
      <c r="G3150" s="36" t="n">
        <v>4</v>
      </c>
      <c r="H3150" s="36" t="n">
        <v>5</v>
      </c>
    </row>
    <row r="3151" customFormat="false" ht="15" hidden="false" customHeight="true" outlineLevel="0" collapsed="false">
      <c r="A3151" s="36" t="s">
        <v>448</v>
      </c>
      <c r="B3151" s="37" t="s">
        <v>446</v>
      </c>
      <c r="C3151" s="37" t="s">
        <v>449</v>
      </c>
      <c r="D3151" s="36" t="n">
        <v>2020</v>
      </c>
      <c r="E3151" s="36" t="n">
        <v>1</v>
      </c>
      <c r="F3151" s="36" t="n">
        <v>1</v>
      </c>
      <c r="G3151" s="36" t="n">
        <v>4</v>
      </c>
      <c r="H3151" s="36" t="n">
        <v>5</v>
      </c>
    </row>
    <row r="3152" customFormat="false" ht="15" hidden="false" customHeight="true" outlineLevel="0" collapsed="false">
      <c r="A3152" s="36" t="s">
        <v>448</v>
      </c>
      <c r="B3152" s="37" t="s">
        <v>446</v>
      </c>
      <c r="C3152" s="37" t="s">
        <v>449</v>
      </c>
      <c r="D3152" s="36" t="n">
        <v>2021</v>
      </c>
      <c r="E3152" s="36" t="n">
        <v>1</v>
      </c>
      <c r="F3152" s="36" t="n">
        <v>1</v>
      </c>
      <c r="G3152" s="36" t="n">
        <v>4</v>
      </c>
      <c r="H3152" s="36" t="n">
        <v>5</v>
      </c>
    </row>
    <row r="3153" customFormat="false" ht="15" hidden="false" customHeight="true" outlineLevel="0" collapsed="false">
      <c r="A3153" s="36" t="s">
        <v>448</v>
      </c>
      <c r="B3153" s="37" t="s">
        <v>446</v>
      </c>
      <c r="C3153" s="37" t="s">
        <v>449</v>
      </c>
      <c r="D3153" s="36" t="n">
        <v>2022</v>
      </c>
      <c r="E3153" s="36" t="n">
        <v>1</v>
      </c>
      <c r="F3153" s="36" t="n">
        <v>1</v>
      </c>
      <c r="G3153" s="36" t="n">
        <v>4</v>
      </c>
      <c r="H3153" s="36" t="n">
        <v>5</v>
      </c>
    </row>
    <row r="3154" customFormat="false" ht="15" hidden="false" customHeight="true" outlineLevel="0" collapsed="false">
      <c r="A3154" s="36" t="s">
        <v>448</v>
      </c>
      <c r="B3154" s="37" t="s">
        <v>446</v>
      </c>
      <c r="C3154" s="37" t="s">
        <v>449</v>
      </c>
      <c r="D3154" s="36" t="n">
        <v>2023</v>
      </c>
      <c r="E3154" s="36" t="n">
        <v>1</v>
      </c>
      <c r="F3154" s="36" t="n">
        <v>1</v>
      </c>
      <c r="G3154" s="36" t="n">
        <v>4</v>
      </c>
      <c r="H3154" s="36" t="n">
        <v>5</v>
      </c>
    </row>
    <row r="3155" customFormat="false" ht="15" hidden="false" customHeight="true" outlineLevel="0" collapsed="false">
      <c r="A3155" s="36" t="s">
        <v>448</v>
      </c>
      <c r="B3155" s="37" t="s">
        <v>446</v>
      </c>
      <c r="C3155" s="37" t="s">
        <v>449</v>
      </c>
      <c r="D3155" s="36" t="n">
        <v>2024</v>
      </c>
      <c r="E3155" s="36" t="n">
        <v>1</v>
      </c>
      <c r="F3155" s="36" t="n">
        <v>1</v>
      </c>
      <c r="G3155" s="36" t="n">
        <v>4</v>
      </c>
      <c r="H3155" s="36" t="n">
        <v>5</v>
      </c>
    </row>
    <row r="3156" customFormat="false" ht="15" hidden="false" customHeight="true" outlineLevel="0" collapsed="false">
      <c r="A3156" s="36" t="s">
        <v>448</v>
      </c>
      <c r="B3156" s="37" t="s">
        <v>446</v>
      </c>
      <c r="C3156" s="37" t="s">
        <v>449</v>
      </c>
      <c r="D3156" s="36" t="n">
        <v>2025</v>
      </c>
      <c r="E3156" s="36" t="n">
        <v>1</v>
      </c>
      <c r="F3156" s="36" t="n">
        <v>1</v>
      </c>
      <c r="G3156" s="36" t="n">
        <v>4</v>
      </c>
      <c r="H3156" s="36" t="n">
        <v>5</v>
      </c>
    </row>
    <row r="3157" customFormat="false" ht="15" hidden="false" customHeight="true" outlineLevel="0" collapsed="false">
      <c r="A3157" s="36" t="s">
        <v>450</v>
      </c>
      <c r="B3157" s="37" t="s">
        <v>451</v>
      </c>
      <c r="C3157" s="37" t="s">
        <v>452</v>
      </c>
      <c r="D3157" s="36" t="n">
        <v>2010</v>
      </c>
      <c r="E3157" s="36" t="n">
        <v>1</v>
      </c>
      <c r="F3157" s="36" t="n">
        <v>2</v>
      </c>
      <c r="G3157" s="36" t="n">
        <v>7</v>
      </c>
      <c r="H3157" s="36" t="n">
        <v>17</v>
      </c>
    </row>
    <row r="3158" customFormat="false" ht="15" hidden="false" customHeight="true" outlineLevel="0" collapsed="false">
      <c r="A3158" s="36" t="s">
        <v>450</v>
      </c>
      <c r="B3158" s="37" t="s">
        <v>451</v>
      </c>
      <c r="C3158" s="37" t="s">
        <v>452</v>
      </c>
      <c r="D3158" s="36" t="n">
        <v>2011</v>
      </c>
      <c r="E3158" s="36" t="n">
        <v>1</v>
      </c>
      <c r="F3158" s="36" t="n">
        <v>2</v>
      </c>
      <c r="G3158" s="36" t="n">
        <v>7</v>
      </c>
      <c r="H3158" s="36" t="n">
        <v>17</v>
      </c>
    </row>
    <row r="3159" customFormat="false" ht="15" hidden="false" customHeight="true" outlineLevel="0" collapsed="false">
      <c r="A3159" s="36" t="s">
        <v>450</v>
      </c>
      <c r="B3159" s="37" t="s">
        <v>451</v>
      </c>
      <c r="C3159" s="37" t="s">
        <v>452</v>
      </c>
      <c r="D3159" s="36" t="n">
        <v>2012</v>
      </c>
      <c r="E3159" s="36" t="n">
        <v>1</v>
      </c>
      <c r="F3159" s="36" t="n">
        <v>2</v>
      </c>
      <c r="G3159" s="36" t="n">
        <v>7</v>
      </c>
      <c r="H3159" s="36" t="n">
        <v>18</v>
      </c>
    </row>
    <row r="3160" customFormat="false" ht="15" hidden="false" customHeight="true" outlineLevel="0" collapsed="false">
      <c r="A3160" s="36" t="s">
        <v>450</v>
      </c>
      <c r="B3160" s="37" t="s">
        <v>451</v>
      </c>
      <c r="C3160" s="37" t="s">
        <v>452</v>
      </c>
      <c r="D3160" s="36" t="n">
        <v>2013</v>
      </c>
      <c r="E3160" s="36" t="n">
        <v>1</v>
      </c>
      <c r="F3160" s="36" t="n">
        <v>2</v>
      </c>
      <c r="G3160" s="36" t="n">
        <v>7</v>
      </c>
      <c r="H3160" s="36" t="n">
        <v>18</v>
      </c>
    </row>
    <row r="3161" customFormat="false" ht="15" hidden="false" customHeight="true" outlineLevel="0" collapsed="false">
      <c r="A3161" s="36" t="s">
        <v>450</v>
      </c>
      <c r="B3161" s="37" t="s">
        <v>451</v>
      </c>
      <c r="C3161" s="37" t="s">
        <v>452</v>
      </c>
      <c r="D3161" s="36" t="n">
        <v>2014</v>
      </c>
      <c r="E3161" s="36" t="n">
        <v>1</v>
      </c>
      <c r="F3161" s="36" t="n">
        <v>2</v>
      </c>
      <c r="G3161" s="36" t="n">
        <v>7</v>
      </c>
      <c r="H3161" s="36" t="n">
        <v>18</v>
      </c>
    </row>
    <row r="3162" customFormat="false" ht="15" hidden="false" customHeight="true" outlineLevel="0" collapsed="false">
      <c r="A3162" s="36" t="s">
        <v>450</v>
      </c>
      <c r="B3162" s="37" t="s">
        <v>451</v>
      </c>
      <c r="C3162" s="37" t="s">
        <v>452</v>
      </c>
      <c r="D3162" s="36" t="n">
        <v>2015</v>
      </c>
      <c r="E3162" s="36" t="n">
        <v>1</v>
      </c>
      <c r="F3162" s="36" t="n">
        <v>2</v>
      </c>
      <c r="G3162" s="36" t="n">
        <v>7</v>
      </c>
      <c r="H3162" s="36" t="n">
        <v>19</v>
      </c>
    </row>
    <row r="3163" customFormat="false" ht="15" hidden="false" customHeight="true" outlineLevel="0" collapsed="false">
      <c r="A3163" s="36" t="s">
        <v>450</v>
      </c>
      <c r="B3163" s="37" t="s">
        <v>451</v>
      </c>
      <c r="C3163" s="37" t="s">
        <v>452</v>
      </c>
      <c r="D3163" s="36" t="n">
        <v>2016</v>
      </c>
      <c r="E3163" s="36" t="n">
        <v>1</v>
      </c>
      <c r="F3163" s="36" t="n">
        <v>2</v>
      </c>
      <c r="G3163" s="36" t="n">
        <v>6</v>
      </c>
      <c r="H3163" s="36" t="n">
        <v>18</v>
      </c>
    </row>
    <row r="3164" customFormat="false" ht="15" hidden="false" customHeight="true" outlineLevel="0" collapsed="false">
      <c r="A3164" s="36" t="s">
        <v>450</v>
      </c>
      <c r="B3164" s="37" t="s">
        <v>451</v>
      </c>
      <c r="C3164" s="37" t="s">
        <v>452</v>
      </c>
      <c r="D3164" s="36" t="n">
        <v>2017</v>
      </c>
      <c r="E3164" s="36" t="n">
        <v>1</v>
      </c>
      <c r="F3164" s="36" t="n">
        <v>2</v>
      </c>
      <c r="G3164" s="36" t="n">
        <v>6</v>
      </c>
      <c r="H3164" s="36" t="n">
        <v>18</v>
      </c>
    </row>
    <row r="3165" customFormat="false" ht="15" hidden="false" customHeight="true" outlineLevel="0" collapsed="false">
      <c r="A3165" s="36" t="s">
        <v>450</v>
      </c>
      <c r="B3165" s="37" t="s">
        <v>451</v>
      </c>
      <c r="C3165" s="37" t="s">
        <v>452</v>
      </c>
      <c r="D3165" s="36" t="n">
        <v>2018</v>
      </c>
      <c r="E3165" s="36" t="n">
        <v>1</v>
      </c>
      <c r="F3165" s="36" t="n">
        <v>2</v>
      </c>
      <c r="G3165" s="36" t="n">
        <v>6</v>
      </c>
      <c r="H3165" s="36" t="n">
        <v>20</v>
      </c>
    </row>
    <row r="3166" customFormat="false" ht="15" hidden="false" customHeight="true" outlineLevel="0" collapsed="false">
      <c r="A3166" s="36" t="s">
        <v>450</v>
      </c>
      <c r="B3166" s="37" t="s">
        <v>451</v>
      </c>
      <c r="C3166" s="37" t="s">
        <v>452</v>
      </c>
      <c r="D3166" s="36" t="n">
        <v>2019</v>
      </c>
      <c r="E3166" s="36" t="n">
        <v>1</v>
      </c>
      <c r="F3166" s="36" t="n">
        <v>2</v>
      </c>
      <c r="G3166" s="36" t="n">
        <v>6</v>
      </c>
      <c r="H3166" s="36" t="n">
        <v>18</v>
      </c>
    </row>
    <row r="3167" customFormat="false" ht="15" hidden="false" customHeight="true" outlineLevel="0" collapsed="false">
      <c r="A3167" s="36" t="s">
        <v>450</v>
      </c>
      <c r="B3167" s="37" t="s">
        <v>451</v>
      </c>
      <c r="C3167" s="37" t="s">
        <v>452</v>
      </c>
      <c r="D3167" s="36" t="n">
        <v>2020</v>
      </c>
      <c r="E3167" s="36" t="n">
        <v>1</v>
      </c>
      <c r="F3167" s="36" t="n">
        <v>2</v>
      </c>
      <c r="G3167" s="36" t="n">
        <v>6</v>
      </c>
      <c r="H3167" s="36" t="n">
        <v>18</v>
      </c>
    </row>
    <row r="3168" customFormat="false" ht="15" hidden="false" customHeight="true" outlineLevel="0" collapsed="false">
      <c r="A3168" s="36" t="s">
        <v>450</v>
      </c>
      <c r="B3168" s="37" t="s">
        <v>451</v>
      </c>
      <c r="C3168" s="37" t="s">
        <v>452</v>
      </c>
      <c r="D3168" s="36" t="n">
        <v>2021</v>
      </c>
      <c r="E3168" s="36" t="n">
        <v>1</v>
      </c>
      <c r="F3168" s="36" t="n">
        <v>2</v>
      </c>
      <c r="G3168" s="36" t="n">
        <v>6</v>
      </c>
      <c r="H3168" s="36" t="n">
        <v>20</v>
      </c>
    </row>
    <row r="3169" customFormat="false" ht="15" hidden="false" customHeight="true" outlineLevel="0" collapsed="false">
      <c r="A3169" s="36" t="s">
        <v>450</v>
      </c>
      <c r="B3169" s="37" t="s">
        <v>451</v>
      </c>
      <c r="C3169" s="37" t="s">
        <v>452</v>
      </c>
      <c r="D3169" s="36" t="n">
        <v>2022</v>
      </c>
      <c r="E3169" s="36" t="n">
        <v>1</v>
      </c>
      <c r="F3169" s="36" t="n">
        <v>2</v>
      </c>
      <c r="G3169" s="36" t="n">
        <v>5</v>
      </c>
      <c r="H3169" s="36" t="n">
        <v>19</v>
      </c>
    </row>
    <row r="3170" customFormat="false" ht="15" hidden="false" customHeight="true" outlineLevel="0" collapsed="false">
      <c r="A3170" s="36" t="s">
        <v>450</v>
      </c>
      <c r="B3170" s="37" t="s">
        <v>451</v>
      </c>
      <c r="C3170" s="37" t="s">
        <v>452</v>
      </c>
      <c r="D3170" s="36" t="n">
        <v>2023</v>
      </c>
      <c r="E3170" s="36" t="n">
        <v>1</v>
      </c>
      <c r="F3170" s="36" t="n">
        <v>2</v>
      </c>
      <c r="G3170" s="36" t="n">
        <v>5</v>
      </c>
      <c r="H3170" s="36" t="n">
        <v>19</v>
      </c>
    </row>
    <row r="3171" customFormat="false" ht="15" hidden="false" customHeight="true" outlineLevel="0" collapsed="false">
      <c r="A3171" s="36" t="s">
        <v>450</v>
      </c>
      <c r="B3171" s="37" t="s">
        <v>451</v>
      </c>
      <c r="C3171" s="37" t="s">
        <v>452</v>
      </c>
      <c r="D3171" s="36" t="n">
        <v>2024</v>
      </c>
      <c r="E3171" s="36" t="n">
        <v>1</v>
      </c>
      <c r="F3171" s="36" t="n">
        <v>2</v>
      </c>
      <c r="G3171" s="36" t="n">
        <v>6</v>
      </c>
      <c r="H3171" s="36" t="n">
        <v>20</v>
      </c>
    </row>
    <row r="3172" customFormat="false" ht="15" hidden="false" customHeight="true" outlineLevel="0" collapsed="false">
      <c r="A3172" s="36" t="s">
        <v>450</v>
      </c>
      <c r="B3172" s="37" t="s">
        <v>451</v>
      </c>
      <c r="C3172" s="37" t="s">
        <v>452</v>
      </c>
      <c r="D3172" s="36" t="n">
        <v>2025</v>
      </c>
      <c r="E3172" s="36" t="n">
        <v>1</v>
      </c>
      <c r="F3172" s="36" t="n">
        <v>2</v>
      </c>
      <c r="G3172" s="36" t="n">
        <v>6</v>
      </c>
      <c r="H3172" s="36" t="n">
        <v>20</v>
      </c>
    </row>
    <row r="3173" customFormat="false" ht="15" hidden="false" customHeight="true" outlineLevel="0" collapsed="false">
      <c r="A3173" s="36" t="s">
        <v>453</v>
      </c>
      <c r="B3173" s="37" t="s">
        <v>451</v>
      </c>
      <c r="C3173" s="37" t="s">
        <v>454</v>
      </c>
      <c r="D3173" s="36" t="n">
        <v>2010</v>
      </c>
      <c r="E3173" s="36" t="n">
        <v>2</v>
      </c>
      <c r="F3173" s="36" t="n">
        <v>2</v>
      </c>
      <c r="G3173" s="36" t="n">
        <v>13</v>
      </c>
      <c r="H3173" s="36" t="n">
        <v>20</v>
      </c>
    </row>
    <row r="3174" customFormat="false" ht="15" hidden="false" customHeight="true" outlineLevel="0" collapsed="false">
      <c r="A3174" s="36" t="s">
        <v>453</v>
      </c>
      <c r="B3174" s="37" t="s">
        <v>451</v>
      </c>
      <c r="C3174" s="37" t="s">
        <v>454</v>
      </c>
      <c r="D3174" s="36" t="n">
        <v>2011</v>
      </c>
      <c r="E3174" s="36" t="n">
        <v>2</v>
      </c>
      <c r="F3174" s="36" t="n">
        <v>2</v>
      </c>
      <c r="G3174" s="36" t="n">
        <v>16</v>
      </c>
      <c r="H3174" s="36" t="n">
        <v>23</v>
      </c>
    </row>
    <row r="3175" customFormat="false" ht="15" hidden="false" customHeight="true" outlineLevel="0" collapsed="false">
      <c r="A3175" s="36" t="s">
        <v>453</v>
      </c>
      <c r="B3175" s="37" t="s">
        <v>451</v>
      </c>
      <c r="C3175" s="37" t="s">
        <v>454</v>
      </c>
      <c r="D3175" s="36" t="n">
        <v>2012</v>
      </c>
      <c r="E3175" s="36" t="n">
        <v>2</v>
      </c>
      <c r="F3175" s="36" t="n">
        <v>2</v>
      </c>
      <c r="G3175" s="36" t="n">
        <v>18</v>
      </c>
      <c r="H3175" s="36" t="n">
        <v>25</v>
      </c>
    </row>
    <row r="3176" customFormat="false" ht="15" hidden="false" customHeight="true" outlineLevel="0" collapsed="false">
      <c r="A3176" s="36" t="s">
        <v>453</v>
      </c>
      <c r="B3176" s="37" t="s">
        <v>451</v>
      </c>
      <c r="C3176" s="37" t="s">
        <v>454</v>
      </c>
      <c r="D3176" s="36" t="n">
        <v>2013</v>
      </c>
      <c r="E3176" s="36" t="n">
        <v>2</v>
      </c>
      <c r="F3176" s="36" t="n">
        <v>2</v>
      </c>
      <c r="G3176" s="36" t="n">
        <v>18</v>
      </c>
      <c r="H3176" s="36" t="n">
        <v>26</v>
      </c>
    </row>
    <row r="3177" customFormat="false" ht="15" hidden="false" customHeight="true" outlineLevel="0" collapsed="false">
      <c r="A3177" s="36" t="s">
        <v>453</v>
      </c>
      <c r="B3177" s="37" t="s">
        <v>451</v>
      </c>
      <c r="C3177" s="37" t="s">
        <v>454</v>
      </c>
      <c r="D3177" s="36" t="n">
        <v>2014</v>
      </c>
      <c r="E3177" s="36" t="n">
        <v>2</v>
      </c>
      <c r="F3177" s="36" t="n">
        <v>2</v>
      </c>
      <c r="G3177" s="36" t="n">
        <v>18</v>
      </c>
      <c r="H3177" s="36" t="n">
        <v>27</v>
      </c>
    </row>
    <row r="3178" customFormat="false" ht="15" hidden="false" customHeight="true" outlineLevel="0" collapsed="false">
      <c r="A3178" s="36" t="s">
        <v>453</v>
      </c>
      <c r="B3178" s="37" t="s">
        <v>451</v>
      </c>
      <c r="C3178" s="37" t="s">
        <v>454</v>
      </c>
      <c r="D3178" s="36" t="n">
        <v>2015</v>
      </c>
      <c r="E3178" s="36" t="n">
        <v>2</v>
      </c>
      <c r="F3178" s="36" t="n">
        <v>2</v>
      </c>
      <c r="G3178" s="36" t="n">
        <v>18</v>
      </c>
      <c r="H3178" s="36" t="n">
        <v>27</v>
      </c>
    </row>
    <row r="3179" customFormat="false" ht="15" hidden="false" customHeight="true" outlineLevel="0" collapsed="false">
      <c r="A3179" s="36" t="s">
        <v>453</v>
      </c>
      <c r="B3179" s="37" t="s">
        <v>451</v>
      </c>
      <c r="C3179" s="37" t="s">
        <v>454</v>
      </c>
      <c r="D3179" s="36" t="n">
        <v>2016</v>
      </c>
      <c r="E3179" s="36" t="n">
        <v>2</v>
      </c>
      <c r="F3179" s="36" t="n">
        <v>2</v>
      </c>
      <c r="G3179" s="36" t="n">
        <v>18</v>
      </c>
      <c r="H3179" s="36" t="n">
        <v>27</v>
      </c>
    </row>
    <row r="3180" customFormat="false" ht="15" hidden="false" customHeight="true" outlineLevel="0" collapsed="false">
      <c r="A3180" s="36" t="s">
        <v>453</v>
      </c>
      <c r="B3180" s="37" t="s">
        <v>451</v>
      </c>
      <c r="C3180" s="37" t="s">
        <v>454</v>
      </c>
      <c r="D3180" s="36" t="n">
        <v>2017</v>
      </c>
      <c r="E3180" s="36" t="n">
        <v>2</v>
      </c>
      <c r="F3180" s="36" t="n">
        <v>2</v>
      </c>
      <c r="G3180" s="36" t="n">
        <v>19</v>
      </c>
      <c r="H3180" s="36" t="n">
        <v>30</v>
      </c>
    </row>
    <row r="3181" customFormat="false" ht="15" hidden="false" customHeight="true" outlineLevel="0" collapsed="false">
      <c r="A3181" s="36" t="s">
        <v>453</v>
      </c>
      <c r="B3181" s="37" t="s">
        <v>451</v>
      </c>
      <c r="C3181" s="37" t="s">
        <v>454</v>
      </c>
      <c r="D3181" s="36" t="n">
        <v>2018</v>
      </c>
      <c r="E3181" s="36" t="n">
        <v>0</v>
      </c>
      <c r="F3181" s="36" t="n">
        <v>2</v>
      </c>
      <c r="G3181" s="36" t="n">
        <v>18</v>
      </c>
      <c r="H3181" s="36" t="n">
        <v>28</v>
      </c>
    </row>
    <row r="3182" customFormat="false" ht="15" hidden="false" customHeight="true" outlineLevel="0" collapsed="false">
      <c r="A3182" s="36" t="s">
        <v>453</v>
      </c>
      <c r="B3182" s="37" t="s">
        <v>451</v>
      </c>
      <c r="C3182" s="37" t="s">
        <v>454</v>
      </c>
      <c r="D3182" s="36" t="n">
        <v>2019</v>
      </c>
      <c r="E3182" s="36" t="n">
        <v>0</v>
      </c>
      <c r="F3182" s="36" t="n">
        <v>2</v>
      </c>
      <c r="G3182" s="36" t="n">
        <v>18</v>
      </c>
      <c r="H3182" s="36" t="n">
        <v>28</v>
      </c>
    </row>
    <row r="3183" customFormat="false" ht="15" hidden="false" customHeight="true" outlineLevel="0" collapsed="false">
      <c r="A3183" s="36" t="s">
        <v>453</v>
      </c>
      <c r="B3183" s="37" t="s">
        <v>451</v>
      </c>
      <c r="C3183" s="37" t="s">
        <v>454</v>
      </c>
      <c r="D3183" s="36" t="n">
        <v>2020</v>
      </c>
      <c r="E3183" s="36" t="n">
        <v>0</v>
      </c>
      <c r="F3183" s="36" t="n">
        <v>2</v>
      </c>
      <c r="G3183" s="36" t="n">
        <v>19</v>
      </c>
      <c r="H3183" s="36" t="n">
        <v>31</v>
      </c>
    </row>
    <row r="3184" customFormat="false" ht="15" hidden="false" customHeight="true" outlineLevel="0" collapsed="false">
      <c r="A3184" s="36" t="s">
        <v>453</v>
      </c>
      <c r="B3184" s="37" t="s">
        <v>451</v>
      </c>
      <c r="C3184" s="37" t="s">
        <v>454</v>
      </c>
      <c r="D3184" s="36" t="n">
        <v>2021</v>
      </c>
      <c r="E3184" s="36" t="n">
        <v>0</v>
      </c>
      <c r="F3184" s="36" t="n">
        <v>2</v>
      </c>
      <c r="G3184" s="36" t="n">
        <v>21</v>
      </c>
      <c r="H3184" s="36" t="n">
        <v>34</v>
      </c>
    </row>
    <row r="3185" customFormat="false" ht="15" hidden="false" customHeight="true" outlineLevel="0" collapsed="false">
      <c r="A3185" s="36" t="s">
        <v>453</v>
      </c>
      <c r="B3185" s="37" t="s">
        <v>451</v>
      </c>
      <c r="C3185" s="37" t="s">
        <v>454</v>
      </c>
      <c r="D3185" s="36" t="n">
        <v>2022</v>
      </c>
      <c r="E3185" s="36" t="n">
        <v>0</v>
      </c>
      <c r="F3185" s="36" t="n">
        <v>2</v>
      </c>
      <c r="G3185" s="36" t="n">
        <v>21</v>
      </c>
      <c r="H3185" s="36" t="n">
        <v>33</v>
      </c>
    </row>
    <row r="3186" customFormat="false" ht="15" hidden="false" customHeight="true" outlineLevel="0" collapsed="false">
      <c r="A3186" s="36" t="s">
        <v>453</v>
      </c>
      <c r="B3186" s="37" t="s">
        <v>451</v>
      </c>
      <c r="C3186" s="37" t="s">
        <v>454</v>
      </c>
      <c r="D3186" s="36" t="n">
        <v>2023</v>
      </c>
      <c r="E3186" s="36" t="n">
        <v>0</v>
      </c>
      <c r="F3186" s="36" t="n">
        <v>2</v>
      </c>
      <c r="G3186" s="36" t="n">
        <v>21</v>
      </c>
      <c r="H3186" s="36" t="n">
        <v>34</v>
      </c>
    </row>
    <row r="3187" customFormat="false" ht="15" hidden="false" customHeight="true" outlineLevel="0" collapsed="false">
      <c r="A3187" s="36" t="s">
        <v>453</v>
      </c>
      <c r="B3187" s="37" t="s">
        <v>451</v>
      </c>
      <c r="C3187" s="37" t="s">
        <v>454</v>
      </c>
      <c r="D3187" s="36" t="n">
        <v>2024</v>
      </c>
      <c r="E3187" s="36" t="n">
        <v>0</v>
      </c>
      <c r="F3187" s="36" t="n">
        <v>2</v>
      </c>
      <c r="G3187" s="36" t="n">
        <v>21</v>
      </c>
      <c r="H3187" s="36" t="n">
        <v>35</v>
      </c>
    </row>
    <row r="3188" customFormat="false" ht="15" hidden="false" customHeight="true" outlineLevel="0" collapsed="false">
      <c r="A3188" s="36" t="s">
        <v>453</v>
      </c>
      <c r="B3188" s="37" t="s">
        <v>451</v>
      </c>
      <c r="C3188" s="37" t="s">
        <v>454</v>
      </c>
      <c r="D3188" s="36" t="n">
        <v>2025</v>
      </c>
      <c r="E3188" s="36" t="n">
        <v>0</v>
      </c>
      <c r="F3188" s="36" t="n">
        <v>2</v>
      </c>
      <c r="G3188" s="36" t="n">
        <v>19</v>
      </c>
      <c r="H3188" s="36" t="n">
        <v>33</v>
      </c>
    </row>
    <row r="3189" customFormat="false" ht="15" hidden="false" customHeight="true" outlineLevel="0" collapsed="false">
      <c r="A3189" s="36" t="s">
        <v>455</v>
      </c>
      <c r="B3189" s="37" t="s">
        <v>451</v>
      </c>
      <c r="C3189" s="37" t="s">
        <v>456</v>
      </c>
      <c r="D3189" s="36" t="n">
        <v>2010</v>
      </c>
      <c r="E3189" s="36" t="n">
        <v>1</v>
      </c>
      <c r="F3189" s="36" t="n">
        <v>4</v>
      </c>
      <c r="G3189" s="36" t="n">
        <v>5</v>
      </c>
      <c r="H3189" s="36" t="n">
        <v>10</v>
      </c>
    </row>
    <row r="3190" customFormat="false" ht="15" hidden="false" customHeight="true" outlineLevel="0" collapsed="false">
      <c r="A3190" s="36" t="s">
        <v>455</v>
      </c>
      <c r="B3190" s="37" t="s">
        <v>451</v>
      </c>
      <c r="C3190" s="37" t="s">
        <v>456</v>
      </c>
      <c r="D3190" s="36" t="n">
        <v>2011</v>
      </c>
      <c r="E3190" s="36" t="n">
        <v>1</v>
      </c>
      <c r="F3190" s="36" t="n">
        <v>4</v>
      </c>
      <c r="G3190" s="36" t="n">
        <v>5</v>
      </c>
      <c r="H3190" s="36" t="n">
        <v>10</v>
      </c>
    </row>
    <row r="3191" customFormat="false" ht="15" hidden="false" customHeight="true" outlineLevel="0" collapsed="false">
      <c r="A3191" s="36" t="s">
        <v>455</v>
      </c>
      <c r="B3191" s="37" t="s">
        <v>451</v>
      </c>
      <c r="C3191" s="37" t="s">
        <v>456</v>
      </c>
      <c r="D3191" s="36" t="n">
        <v>2012</v>
      </c>
      <c r="E3191" s="36" t="n">
        <v>1</v>
      </c>
      <c r="F3191" s="36" t="n">
        <v>4</v>
      </c>
      <c r="G3191" s="36" t="n">
        <v>5</v>
      </c>
      <c r="H3191" s="36" t="n">
        <v>10</v>
      </c>
    </row>
    <row r="3192" customFormat="false" ht="15" hidden="false" customHeight="true" outlineLevel="0" collapsed="false">
      <c r="A3192" s="36" t="s">
        <v>455</v>
      </c>
      <c r="B3192" s="37" t="s">
        <v>451</v>
      </c>
      <c r="C3192" s="37" t="s">
        <v>456</v>
      </c>
      <c r="D3192" s="36" t="n">
        <v>2013</v>
      </c>
      <c r="E3192" s="36" t="n">
        <v>1</v>
      </c>
      <c r="F3192" s="36" t="n">
        <v>4</v>
      </c>
      <c r="G3192" s="36" t="n">
        <v>7</v>
      </c>
      <c r="H3192" s="36" t="n">
        <v>12</v>
      </c>
    </row>
    <row r="3193" customFormat="false" ht="15" hidden="false" customHeight="true" outlineLevel="0" collapsed="false">
      <c r="A3193" s="36" t="s">
        <v>455</v>
      </c>
      <c r="B3193" s="37" t="s">
        <v>451</v>
      </c>
      <c r="C3193" s="37" t="s">
        <v>456</v>
      </c>
      <c r="D3193" s="36" t="n">
        <v>2014</v>
      </c>
      <c r="E3193" s="36" t="n">
        <v>1</v>
      </c>
      <c r="F3193" s="36" t="n">
        <v>4</v>
      </c>
      <c r="G3193" s="36" t="n">
        <v>7</v>
      </c>
      <c r="H3193" s="36" t="n">
        <v>12</v>
      </c>
    </row>
    <row r="3194" customFormat="false" ht="15" hidden="false" customHeight="true" outlineLevel="0" collapsed="false">
      <c r="A3194" s="36" t="s">
        <v>455</v>
      </c>
      <c r="B3194" s="37" t="s">
        <v>451</v>
      </c>
      <c r="C3194" s="37" t="s">
        <v>456</v>
      </c>
      <c r="D3194" s="36" t="n">
        <v>2015</v>
      </c>
      <c r="E3194" s="36" t="n">
        <v>1</v>
      </c>
      <c r="F3194" s="36" t="n">
        <v>4</v>
      </c>
      <c r="G3194" s="36" t="n">
        <v>7</v>
      </c>
      <c r="H3194" s="36" t="n">
        <v>14</v>
      </c>
    </row>
    <row r="3195" customFormat="false" ht="15" hidden="false" customHeight="true" outlineLevel="0" collapsed="false">
      <c r="A3195" s="36" t="s">
        <v>455</v>
      </c>
      <c r="B3195" s="37" t="s">
        <v>451</v>
      </c>
      <c r="C3195" s="37" t="s">
        <v>456</v>
      </c>
      <c r="D3195" s="36" t="n">
        <v>2016</v>
      </c>
      <c r="E3195" s="36" t="n">
        <v>1</v>
      </c>
      <c r="F3195" s="36" t="n">
        <v>4</v>
      </c>
      <c r="G3195" s="36" t="n">
        <v>7</v>
      </c>
      <c r="H3195" s="36" t="n">
        <v>14</v>
      </c>
    </row>
    <row r="3196" customFormat="false" ht="15" hidden="false" customHeight="true" outlineLevel="0" collapsed="false">
      <c r="A3196" s="36" t="s">
        <v>455</v>
      </c>
      <c r="B3196" s="37" t="s">
        <v>451</v>
      </c>
      <c r="C3196" s="37" t="s">
        <v>456</v>
      </c>
      <c r="D3196" s="36" t="n">
        <v>2017</v>
      </c>
      <c r="E3196" s="36" t="n">
        <v>1</v>
      </c>
      <c r="F3196" s="36" t="n">
        <v>4</v>
      </c>
      <c r="G3196" s="36" t="n">
        <v>6</v>
      </c>
      <c r="H3196" s="36" t="n">
        <v>13</v>
      </c>
    </row>
    <row r="3197" customFormat="false" ht="15" hidden="false" customHeight="true" outlineLevel="0" collapsed="false">
      <c r="A3197" s="36" t="s">
        <v>455</v>
      </c>
      <c r="B3197" s="37" t="s">
        <v>451</v>
      </c>
      <c r="C3197" s="37" t="s">
        <v>456</v>
      </c>
      <c r="D3197" s="36" t="n">
        <v>2018</v>
      </c>
      <c r="E3197" s="36" t="n">
        <v>1</v>
      </c>
      <c r="F3197" s="36" t="n">
        <v>4</v>
      </c>
      <c r="G3197" s="36" t="n">
        <v>5</v>
      </c>
      <c r="H3197" s="36" t="n">
        <v>12</v>
      </c>
    </row>
    <row r="3198" customFormat="false" ht="15" hidden="false" customHeight="true" outlineLevel="0" collapsed="false">
      <c r="A3198" s="36" t="s">
        <v>455</v>
      </c>
      <c r="B3198" s="37" t="s">
        <v>451</v>
      </c>
      <c r="C3198" s="37" t="s">
        <v>456</v>
      </c>
      <c r="D3198" s="36" t="n">
        <v>2019</v>
      </c>
      <c r="E3198" s="36" t="n">
        <v>1</v>
      </c>
      <c r="F3198" s="36" t="n">
        <v>4</v>
      </c>
      <c r="G3198" s="36" t="n">
        <v>5</v>
      </c>
      <c r="H3198" s="36" t="n">
        <v>12</v>
      </c>
    </row>
    <row r="3199" customFormat="false" ht="15" hidden="false" customHeight="true" outlineLevel="0" collapsed="false">
      <c r="A3199" s="36" t="s">
        <v>455</v>
      </c>
      <c r="B3199" s="37" t="s">
        <v>451</v>
      </c>
      <c r="C3199" s="37" t="s">
        <v>456</v>
      </c>
      <c r="D3199" s="36" t="n">
        <v>2020</v>
      </c>
      <c r="E3199" s="36" t="n">
        <v>1</v>
      </c>
      <c r="F3199" s="36" t="n">
        <v>4</v>
      </c>
      <c r="G3199" s="36" t="n">
        <v>5</v>
      </c>
      <c r="H3199" s="36" t="n">
        <v>12</v>
      </c>
    </row>
    <row r="3200" customFormat="false" ht="15" hidden="false" customHeight="true" outlineLevel="0" collapsed="false">
      <c r="A3200" s="36" t="s">
        <v>455</v>
      </c>
      <c r="B3200" s="37" t="s">
        <v>451</v>
      </c>
      <c r="C3200" s="37" t="s">
        <v>456</v>
      </c>
      <c r="D3200" s="36" t="n">
        <v>2021</v>
      </c>
      <c r="E3200" s="36" t="n">
        <v>1</v>
      </c>
      <c r="F3200" s="36" t="n">
        <v>4</v>
      </c>
      <c r="G3200" s="36" t="n">
        <v>5</v>
      </c>
      <c r="H3200" s="36" t="n">
        <v>12</v>
      </c>
    </row>
    <row r="3201" customFormat="false" ht="15" hidden="false" customHeight="true" outlineLevel="0" collapsed="false">
      <c r="A3201" s="36" t="s">
        <v>455</v>
      </c>
      <c r="B3201" s="37" t="s">
        <v>451</v>
      </c>
      <c r="C3201" s="37" t="s">
        <v>456</v>
      </c>
      <c r="D3201" s="36" t="n">
        <v>2022</v>
      </c>
      <c r="E3201" s="36" t="n">
        <v>1</v>
      </c>
      <c r="F3201" s="36" t="n">
        <v>4</v>
      </c>
      <c r="G3201" s="36" t="n">
        <v>5</v>
      </c>
      <c r="H3201" s="36" t="n">
        <v>11</v>
      </c>
    </row>
    <row r="3202" customFormat="false" ht="15" hidden="false" customHeight="true" outlineLevel="0" collapsed="false">
      <c r="A3202" s="36" t="s">
        <v>455</v>
      </c>
      <c r="B3202" s="37" t="s">
        <v>451</v>
      </c>
      <c r="C3202" s="37" t="s">
        <v>456</v>
      </c>
      <c r="D3202" s="36" t="n">
        <v>2023</v>
      </c>
      <c r="E3202" s="36" t="n">
        <v>1</v>
      </c>
      <c r="F3202" s="36" t="n">
        <v>4</v>
      </c>
      <c r="G3202" s="36" t="n">
        <v>5</v>
      </c>
      <c r="H3202" s="36" t="n">
        <v>11</v>
      </c>
    </row>
    <row r="3203" customFormat="false" ht="15" hidden="false" customHeight="true" outlineLevel="0" collapsed="false">
      <c r="A3203" s="36" t="s">
        <v>455</v>
      </c>
      <c r="B3203" s="37" t="s">
        <v>451</v>
      </c>
      <c r="C3203" s="37" t="s">
        <v>456</v>
      </c>
      <c r="D3203" s="36" t="n">
        <v>2024</v>
      </c>
      <c r="E3203" s="36" t="n">
        <v>1</v>
      </c>
      <c r="F3203" s="36" t="n">
        <v>4</v>
      </c>
      <c r="G3203" s="36" t="n">
        <v>5</v>
      </c>
      <c r="H3203" s="36" t="n">
        <v>11</v>
      </c>
    </row>
    <row r="3204" customFormat="false" ht="15" hidden="false" customHeight="true" outlineLevel="0" collapsed="false">
      <c r="A3204" s="36" t="s">
        <v>455</v>
      </c>
      <c r="B3204" s="37" t="s">
        <v>451</v>
      </c>
      <c r="C3204" s="37" t="s">
        <v>456</v>
      </c>
      <c r="D3204" s="36" t="n">
        <v>2025</v>
      </c>
      <c r="E3204" s="36" t="n">
        <v>1</v>
      </c>
      <c r="F3204" s="36" t="n">
        <v>4</v>
      </c>
      <c r="G3204" s="36" t="n">
        <v>5</v>
      </c>
      <c r="H3204" s="36" t="n">
        <v>11</v>
      </c>
    </row>
    <row r="3205" customFormat="false" ht="15" hidden="false" customHeight="true" outlineLevel="0" collapsed="false">
      <c r="A3205" s="36" t="s">
        <v>457</v>
      </c>
      <c r="B3205" s="37" t="s">
        <v>451</v>
      </c>
      <c r="C3205" s="37" t="s">
        <v>458</v>
      </c>
      <c r="D3205" s="36" t="n">
        <v>2010</v>
      </c>
      <c r="E3205" s="36" t="n">
        <v>1</v>
      </c>
      <c r="F3205" s="36" t="n">
        <v>2</v>
      </c>
      <c r="G3205" s="36" t="n">
        <v>4</v>
      </c>
      <c r="H3205" s="36" t="n">
        <v>6</v>
      </c>
    </row>
    <row r="3206" customFormat="false" ht="15" hidden="false" customHeight="true" outlineLevel="0" collapsed="false">
      <c r="A3206" s="36" t="s">
        <v>457</v>
      </c>
      <c r="B3206" s="37" t="s">
        <v>451</v>
      </c>
      <c r="C3206" s="37" t="s">
        <v>458</v>
      </c>
      <c r="D3206" s="36" t="n">
        <v>2011</v>
      </c>
      <c r="E3206" s="36" t="n">
        <v>1</v>
      </c>
      <c r="F3206" s="36" t="n">
        <v>2</v>
      </c>
      <c r="G3206" s="36" t="n">
        <v>4</v>
      </c>
      <c r="H3206" s="36" t="n">
        <v>6</v>
      </c>
    </row>
    <row r="3207" customFormat="false" ht="15" hidden="false" customHeight="true" outlineLevel="0" collapsed="false">
      <c r="A3207" s="36" t="s">
        <v>457</v>
      </c>
      <c r="B3207" s="37" t="s">
        <v>451</v>
      </c>
      <c r="C3207" s="37" t="s">
        <v>458</v>
      </c>
      <c r="D3207" s="36" t="n">
        <v>2012</v>
      </c>
      <c r="E3207" s="36" t="n">
        <v>0</v>
      </c>
      <c r="F3207" s="36" t="n">
        <v>2</v>
      </c>
      <c r="G3207" s="36" t="n">
        <v>3</v>
      </c>
      <c r="H3207" s="36" t="n">
        <v>5</v>
      </c>
    </row>
    <row r="3208" customFormat="false" ht="15" hidden="false" customHeight="true" outlineLevel="0" collapsed="false">
      <c r="A3208" s="36" t="s">
        <v>457</v>
      </c>
      <c r="B3208" s="37" t="s">
        <v>451</v>
      </c>
      <c r="C3208" s="37" t="s">
        <v>458</v>
      </c>
      <c r="D3208" s="36" t="n">
        <v>2013</v>
      </c>
      <c r="E3208" s="36" t="n">
        <v>0</v>
      </c>
      <c r="F3208" s="36" t="n">
        <v>2</v>
      </c>
      <c r="G3208" s="36" t="n">
        <v>3</v>
      </c>
      <c r="H3208" s="36" t="n">
        <v>5</v>
      </c>
    </row>
    <row r="3209" customFormat="false" ht="15" hidden="false" customHeight="true" outlineLevel="0" collapsed="false">
      <c r="A3209" s="36" t="s">
        <v>457</v>
      </c>
      <c r="B3209" s="37" t="s">
        <v>451</v>
      </c>
      <c r="C3209" s="37" t="s">
        <v>458</v>
      </c>
      <c r="D3209" s="36" t="n">
        <v>2014</v>
      </c>
      <c r="E3209" s="36" t="n">
        <v>0</v>
      </c>
      <c r="F3209" s="36" t="n">
        <v>2</v>
      </c>
      <c r="G3209" s="36" t="n">
        <v>3</v>
      </c>
      <c r="H3209" s="36" t="n">
        <v>5</v>
      </c>
    </row>
    <row r="3210" customFormat="false" ht="15" hidden="false" customHeight="true" outlineLevel="0" collapsed="false">
      <c r="A3210" s="36" t="s">
        <v>457</v>
      </c>
      <c r="B3210" s="37" t="s">
        <v>451</v>
      </c>
      <c r="C3210" s="37" t="s">
        <v>458</v>
      </c>
      <c r="D3210" s="36" t="n">
        <v>2015</v>
      </c>
      <c r="E3210" s="36" t="n">
        <v>0</v>
      </c>
      <c r="F3210" s="36" t="n">
        <v>2</v>
      </c>
      <c r="G3210" s="36" t="n">
        <v>3</v>
      </c>
      <c r="H3210" s="36" t="n">
        <v>6</v>
      </c>
    </row>
    <row r="3211" customFormat="false" ht="15" hidden="false" customHeight="true" outlineLevel="0" collapsed="false">
      <c r="A3211" s="36" t="s">
        <v>457</v>
      </c>
      <c r="B3211" s="37" t="s">
        <v>451</v>
      </c>
      <c r="C3211" s="37" t="s">
        <v>458</v>
      </c>
      <c r="D3211" s="36" t="n">
        <v>2016</v>
      </c>
      <c r="E3211" s="36" t="n">
        <v>0</v>
      </c>
      <c r="F3211" s="36" t="n">
        <v>2</v>
      </c>
      <c r="G3211" s="36" t="n">
        <v>3</v>
      </c>
      <c r="H3211" s="36" t="n">
        <v>6</v>
      </c>
    </row>
    <row r="3212" customFormat="false" ht="15" hidden="false" customHeight="true" outlineLevel="0" collapsed="false">
      <c r="A3212" s="36" t="s">
        <v>457</v>
      </c>
      <c r="B3212" s="37" t="s">
        <v>451</v>
      </c>
      <c r="C3212" s="37" t="s">
        <v>458</v>
      </c>
      <c r="D3212" s="36" t="n">
        <v>2017</v>
      </c>
      <c r="E3212" s="36" t="n">
        <v>0</v>
      </c>
      <c r="F3212" s="36" t="n">
        <v>2</v>
      </c>
      <c r="G3212" s="36" t="n">
        <v>3</v>
      </c>
      <c r="H3212" s="36" t="n">
        <v>6</v>
      </c>
    </row>
    <row r="3213" customFormat="false" ht="15" hidden="false" customHeight="true" outlineLevel="0" collapsed="false">
      <c r="A3213" s="36" t="s">
        <v>457</v>
      </c>
      <c r="B3213" s="37" t="s">
        <v>451</v>
      </c>
      <c r="C3213" s="37" t="s">
        <v>458</v>
      </c>
      <c r="D3213" s="36" t="n">
        <v>2018</v>
      </c>
      <c r="E3213" s="36" t="n">
        <v>0</v>
      </c>
      <c r="F3213" s="36" t="n">
        <v>2</v>
      </c>
      <c r="G3213" s="36" t="n">
        <v>3</v>
      </c>
      <c r="H3213" s="36" t="n">
        <v>6</v>
      </c>
    </row>
    <row r="3214" customFormat="false" ht="15" hidden="false" customHeight="true" outlineLevel="0" collapsed="false">
      <c r="A3214" s="36" t="s">
        <v>457</v>
      </c>
      <c r="B3214" s="37" t="s">
        <v>451</v>
      </c>
      <c r="C3214" s="37" t="s">
        <v>458</v>
      </c>
      <c r="D3214" s="36" t="n">
        <v>2019</v>
      </c>
      <c r="E3214" s="36" t="n">
        <v>0</v>
      </c>
      <c r="F3214" s="36" t="n">
        <v>2</v>
      </c>
      <c r="G3214" s="36" t="n">
        <v>3</v>
      </c>
      <c r="H3214" s="36" t="n">
        <v>6</v>
      </c>
    </row>
    <row r="3215" customFormat="false" ht="15" hidden="false" customHeight="true" outlineLevel="0" collapsed="false">
      <c r="A3215" s="36" t="s">
        <v>457</v>
      </c>
      <c r="B3215" s="37" t="s">
        <v>451</v>
      </c>
      <c r="C3215" s="37" t="s">
        <v>458</v>
      </c>
      <c r="D3215" s="36" t="n">
        <v>2020</v>
      </c>
      <c r="E3215" s="36" t="n">
        <v>0</v>
      </c>
      <c r="F3215" s="36" t="n">
        <v>2</v>
      </c>
      <c r="G3215" s="36" t="n">
        <v>3</v>
      </c>
      <c r="H3215" s="36" t="n">
        <v>6</v>
      </c>
    </row>
    <row r="3216" customFormat="false" ht="15" hidden="false" customHeight="true" outlineLevel="0" collapsed="false">
      <c r="A3216" s="36" t="s">
        <v>457</v>
      </c>
      <c r="B3216" s="37" t="s">
        <v>451</v>
      </c>
      <c r="C3216" s="37" t="s">
        <v>458</v>
      </c>
      <c r="D3216" s="36" t="n">
        <v>2021</v>
      </c>
      <c r="E3216" s="36" t="n">
        <v>0</v>
      </c>
      <c r="F3216" s="36" t="n">
        <v>2</v>
      </c>
      <c r="G3216" s="36" t="n">
        <v>3</v>
      </c>
      <c r="H3216" s="36" t="n">
        <v>6</v>
      </c>
    </row>
    <row r="3217" customFormat="false" ht="15" hidden="false" customHeight="true" outlineLevel="0" collapsed="false">
      <c r="A3217" s="36" t="s">
        <v>457</v>
      </c>
      <c r="B3217" s="37" t="s">
        <v>451</v>
      </c>
      <c r="C3217" s="37" t="s">
        <v>458</v>
      </c>
      <c r="D3217" s="36" t="n">
        <v>2022</v>
      </c>
      <c r="E3217" s="36" t="n">
        <v>0</v>
      </c>
      <c r="F3217" s="36" t="n">
        <v>2</v>
      </c>
      <c r="G3217" s="36" t="n">
        <v>3</v>
      </c>
      <c r="H3217" s="36" t="n">
        <v>6</v>
      </c>
    </row>
    <row r="3218" customFormat="false" ht="15" hidden="false" customHeight="true" outlineLevel="0" collapsed="false">
      <c r="A3218" s="36" t="s">
        <v>457</v>
      </c>
      <c r="B3218" s="37" t="s">
        <v>451</v>
      </c>
      <c r="C3218" s="37" t="s">
        <v>458</v>
      </c>
      <c r="D3218" s="36" t="n">
        <v>2023</v>
      </c>
      <c r="E3218" s="36" t="n">
        <v>0</v>
      </c>
      <c r="F3218" s="36" t="n">
        <v>2</v>
      </c>
      <c r="G3218" s="36" t="n">
        <v>3</v>
      </c>
      <c r="H3218" s="36" t="n">
        <v>6</v>
      </c>
    </row>
    <row r="3219" customFormat="false" ht="15" hidden="false" customHeight="true" outlineLevel="0" collapsed="false">
      <c r="A3219" s="36" t="s">
        <v>457</v>
      </c>
      <c r="B3219" s="37" t="s">
        <v>451</v>
      </c>
      <c r="C3219" s="37" t="s">
        <v>458</v>
      </c>
      <c r="D3219" s="36" t="n">
        <v>2024</v>
      </c>
      <c r="E3219" s="36" t="n">
        <v>0</v>
      </c>
      <c r="F3219" s="36" t="n">
        <v>2</v>
      </c>
      <c r="G3219" s="36" t="n">
        <v>3</v>
      </c>
      <c r="H3219" s="36" t="n">
        <v>6</v>
      </c>
    </row>
    <row r="3220" customFormat="false" ht="15" hidden="false" customHeight="true" outlineLevel="0" collapsed="false">
      <c r="A3220" s="36" t="s">
        <v>457</v>
      </c>
      <c r="B3220" s="37" t="s">
        <v>451</v>
      </c>
      <c r="C3220" s="37" t="s">
        <v>458</v>
      </c>
      <c r="D3220" s="36" t="n">
        <v>2025</v>
      </c>
      <c r="E3220" s="36" t="n">
        <v>0</v>
      </c>
      <c r="F3220" s="36" t="n">
        <v>2</v>
      </c>
      <c r="G3220" s="36" t="n">
        <v>3</v>
      </c>
      <c r="H3220" s="36" t="n">
        <v>6</v>
      </c>
    </row>
    <row r="3221" customFormat="false" ht="15" hidden="false" customHeight="true" outlineLevel="0" collapsed="false">
      <c r="A3221" s="36" t="s">
        <v>459</v>
      </c>
      <c r="B3221" s="37" t="s">
        <v>451</v>
      </c>
      <c r="C3221" s="37" t="s">
        <v>460</v>
      </c>
      <c r="D3221" s="36" t="n">
        <v>2010</v>
      </c>
      <c r="E3221" s="36" t="n">
        <v>1</v>
      </c>
      <c r="F3221" s="36" t="n">
        <v>1</v>
      </c>
      <c r="G3221" s="36" t="n">
        <v>1</v>
      </c>
      <c r="H3221" s="36" t="n">
        <v>1</v>
      </c>
    </row>
    <row r="3222" customFormat="false" ht="15" hidden="false" customHeight="true" outlineLevel="0" collapsed="false">
      <c r="A3222" s="36" t="s">
        <v>459</v>
      </c>
      <c r="B3222" s="37" t="s">
        <v>451</v>
      </c>
      <c r="C3222" s="37" t="s">
        <v>460</v>
      </c>
      <c r="D3222" s="36" t="n">
        <v>2011</v>
      </c>
      <c r="E3222" s="36" t="n">
        <v>1</v>
      </c>
      <c r="F3222" s="36" t="n">
        <v>1</v>
      </c>
      <c r="G3222" s="36" t="n">
        <v>1</v>
      </c>
      <c r="H3222" s="36" t="n">
        <v>1</v>
      </c>
    </row>
    <row r="3223" customFormat="false" ht="15" hidden="false" customHeight="true" outlineLevel="0" collapsed="false">
      <c r="A3223" s="36" t="s">
        <v>459</v>
      </c>
      <c r="B3223" s="37" t="s">
        <v>451</v>
      </c>
      <c r="C3223" s="37" t="s">
        <v>460</v>
      </c>
      <c r="D3223" s="36" t="n">
        <v>2012</v>
      </c>
      <c r="E3223" s="36" t="n">
        <v>1</v>
      </c>
      <c r="F3223" s="36" t="n">
        <v>1</v>
      </c>
      <c r="G3223" s="36" t="n">
        <v>1</v>
      </c>
      <c r="H3223" s="36" t="n">
        <v>1</v>
      </c>
    </row>
    <row r="3224" customFormat="false" ht="15" hidden="false" customHeight="true" outlineLevel="0" collapsed="false">
      <c r="A3224" s="36" t="s">
        <v>459</v>
      </c>
      <c r="B3224" s="37" t="s">
        <v>451</v>
      </c>
      <c r="C3224" s="37" t="s">
        <v>460</v>
      </c>
      <c r="D3224" s="36" t="n">
        <v>2013</v>
      </c>
      <c r="E3224" s="36" t="n">
        <v>1</v>
      </c>
      <c r="F3224" s="36" t="n">
        <v>1</v>
      </c>
      <c r="G3224" s="36" t="n">
        <v>1</v>
      </c>
      <c r="H3224" s="36" t="n">
        <v>1</v>
      </c>
    </row>
    <row r="3225" customFormat="false" ht="15" hidden="false" customHeight="true" outlineLevel="0" collapsed="false">
      <c r="A3225" s="36" t="s">
        <v>459</v>
      </c>
      <c r="B3225" s="37" t="s">
        <v>451</v>
      </c>
      <c r="C3225" s="37" t="s">
        <v>460</v>
      </c>
      <c r="D3225" s="36" t="n">
        <v>2014</v>
      </c>
      <c r="E3225" s="36" t="n">
        <v>1</v>
      </c>
      <c r="F3225" s="36" t="n">
        <v>1</v>
      </c>
      <c r="G3225" s="36" t="n">
        <v>1</v>
      </c>
      <c r="H3225" s="36" t="n">
        <v>1</v>
      </c>
    </row>
    <row r="3226" customFormat="false" ht="15" hidden="false" customHeight="true" outlineLevel="0" collapsed="false">
      <c r="A3226" s="36" t="s">
        <v>459</v>
      </c>
      <c r="B3226" s="37" t="s">
        <v>451</v>
      </c>
      <c r="C3226" s="37" t="s">
        <v>460</v>
      </c>
      <c r="D3226" s="36" t="n">
        <v>2015</v>
      </c>
      <c r="E3226" s="36" t="n">
        <v>1</v>
      </c>
      <c r="F3226" s="36" t="n">
        <v>1</v>
      </c>
      <c r="G3226" s="36" t="n">
        <v>1</v>
      </c>
      <c r="H3226" s="36" t="n">
        <v>1</v>
      </c>
    </row>
    <row r="3227" customFormat="false" ht="15" hidden="false" customHeight="true" outlineLevel="0" collapsed="false">
      <c r="A3227" s="36" t="s">
        <v>459</v>
      </c>
      <c r="B3227" s="37" t="s">
        <v>451</v>
      </c>
      <c r="C3227" s="37" t="s">
        <v>460</v>
      </c>
      <c r="D3227" s="36" t="n">
        <v>2016</v>
      </c>
      <c r="E3227" s="36" t="n">
        <v>1</v>
      </c>
      <c r="F3227" s="36" t="n">
        <v>1</v>
      </c>
      <c r="G3227" s="36" t="n">
        <v>2</v>
      </c>
      <c r="H3227" s="36" t="n">
        <v>2</v>
      </c>
    </row>
    <row r="3228" customFormat="false" ht="15" hidden="false" customHeight="true" outlineLevel="0" collapsed="false">
      <c r="A3228" s="36" t="s">
        <v>459</v>
      </c>
      <c r="B3228" s="37" t="s">
        <v>451</v>
      </c>
      <c r="C3228" s="37" t="s">
        <v>460</v>
      </c>
      <c r="D3228" s="36" t="n">
        <v>2017</v>
      </c>
      <c r="E3228" s="36" t="n">
        <v>1</v>
      </c>
      <c r="F3228" s="36" t="n">
        <v>1</v>
      </c>
      <c r="G3228" s="36" t="n">
        <v>2</v>
      </c>
      <c r="H3228" s="36" t="n">
        <v>2</v>
      </c>
    </row>
    <row r="3229" customFormat="false" ht="15" hidden="false" customHeight="true" outlineLevel="0" collapsed="false">
      <c r="A3229" s="36" t="s">
        <v>459</v>
      </c>
      <c r="B3229" s="37" t="s">
        <v>451</v>
      </c>
      <c r="C3229" s="37" t="s">
        <v>460</v>
      </c>
      <c r="D3229" s="36" t="n">
        <v>2018</v>
      </c>
      <c r="E3229" s="36" t="n">
        <v>1</v>
      </c>
      <c r="F3229" s="36" t="n">
        <v>1</v>
      </c>
      <c r="G3229" s="36" t="n">
        <v>2</v>
      </c>
      <c r="H3229" s="36" t="n">
        <v>2</v>
      </c>
    </row>
    <row r="3230" customFormat="false" ht="15" hidden="false" customHeight="true" outlineLevel="0" collapsed="false">
      <c r="A3230" s="36" t="s">
        <v>459</v>
      </c>
      <c r="B3230" s="37" t="s">
        <v>451</v>
      </c>
      <c r="C3230" s="37" t="s">
        <v>460</v>
      </c>
      <c r="D3230" s="36" t="n">
        <v>2019</v>
      </c>
      <c r="E3230" s="36" t="n">
        <v>1</v>
      </c>
      <c r="F3230" s="36" t="n">
        <v>1</v>
      </c>
      <c r="G3230" s="36" t="n">
        <v>2</v>
      </c>
      <c r="H3230" s="36" t="n">
        <v>2</v>
      </c>
    </row>
    <row r="3231" customFormat="false" ht="15" hidden="false" customHeight="true" outlineLevel="0" collapsed="false">
      <c r="A3231" s="36" t="s">
        <v>459</v>
      </c>
      <c r="B3231" s="37" t="s">
        <v>451</v>
      </c>
      <c r="C3231" s="37" t="s">
        <v>460</v>
      </c>
      <c r="D3231" s="36" t="n">
        <v>2020</v>
      </c>
      <c r="E3231" s="36" t="n">
        <v>1</v>
      </c>
      <c r="F3231" s="36" t="n">
        <v>1</v>
      </c>
      <c r="G3231" s="36" t="n">
        <v>2</v>
      </c>
      <c r="H3231" s="36" t="n">
        <v>2</v>
      </c>
    </row>
    <row r="3232" customFormat="false" ht="15" hidden="false" customHeight="true" outlineLevel="0" collapsed="false">
      <c r="A3232" s="36" t="s">
        <v>459</v>
      </c>
      <c r="B3232" s="37" t="s">
        <v>451</v>
      </c>
      <c r="C3232" s="37" t="s">
        <v>460</v>
      </c>
      <c r="D3232" s="36" t="n">
        <v>2021</v>
      </c>
      <c r="E3232" s="36" t="n">
        <v>1</v>
      </c>
      <c r="F3232" s="36" t="n">
        <v>1</v>
      </c>
      <c r="G3232" s="36" t="n">
        <v>2</v>
      </c>
      <c r="H3232" s="36" t="n">
        <v>2</v>
      </c>
    </row>
    <row r="3233" customFormat="false" ht="15" hidden="false" customHeight="true" outlineLevel="0" collapsed="false">
      <c r="A3233" s="36" t="s">
        <v>459</v>
      </c>
      <c r="B3233" s="37" t="s">
        <v>451</v>
      </c>
      <c r="C3233" s="37" t="s">
        <v>460</v>
      </c>
      <c r="D3233" s="36" t="n">
        <v>2022</v>
      </c>
      <c r="E3233" s="36" t="n">
        <v>1</v>
      </c>
      <c r="F3233" s="36" t="n">
        <v>1</v>
      </c>
      <c r="G3233" s="36" t="n">
        <v>2</v>
      </c>
      <c r="H3233" s="36" t="n">
        <v>2</v>
      </c>
    </row>
    <row r="3234" customFormat="false" ht="15" hidden="false" customHeight="true" outlineLevel="0" collapsed="false">
      <c r="A3234" s="36" t="s">
        <v>459</v>
      </c>
      <c r="B3234" s="37" t="s">
        <v>451</v>
      </c>
      <c r="C3234" s="37" t="s">
        <v>460</v>
      </c>
      <c r="D3234" s="36" t="n">
        <v>2023</v>
      </c>
      <c r="E3234" s="36" t="n">
        <v>1</v>
      </c>
      <c r="F3234" s="36" t="n">
        <v>1</v>
      </c>
      <c r="G3234" s="36" t="n">
        <v>2</v>
      </c>
      <c r="H3234" s="36" t="n">
        <v>2</v>
      </c>
    </row>
    <row r="3235" customFormat="false" ht="15" hidden="false" customHeight="true" outlineLevel="0" collapsed="false">
      <c r="A3235" s="36" t="s">
        <v>459</v>
      </c>
      <c r="B3235" s="37" t="s">
        <v>451</v>
      </c>
      <c r="C3235" s="37" t="s">
        <v>460</v>
      </c>
      <c r="D3235" s="36" t="n">
        <v>2024</v>
      </c>
      <c r="E3235" s="36" t="n">
        <v>1</v>
      </c>
      <c r="F3235" s="36" t="n">
        <v>1</v>
      </c>
      <c r="G3235" s="36" t="n">
        <v>2</v>
      </c>
      <c r="H3235" s="36" t="n">
        <v>3</v>
      </c>
    </row>
    <row r="3236" customFormat="false" ht="15" hidden="false" customHeight="true" outlineLevel="0" collapsed="false">
      <c r="A3236" s="36" t="s">
        <v>459</v>
      </c>
      <c r="B3236" s="37" t="s">
        <v>451</v>
      </c>
      <c r="C3236" s="37" t="s">
        <v>460</v>
      </c>
      <c r="D3236" s="36" t="n">
        <v>2025</v>
      </c>
      <c r="E3236" s="36" t="n">
        <v>1</v>
      </c>
      <c r="F3236" s="36" t="n">
        <v>1</v>
      </c>
      <c r="G3236" s="36" t="n">
        <v>2</v>
      </c>
      <c r="H3236" s="36" t="n">
        <v>3</v>
      </c>
    </row>
    <row r="3237" customFormat="false" ht="15" hidden="false" customHeight="true" outlineLevel="0" collapsed="false">
      <c r="A3237" s="36" t="s">
        <v>461</v>
      </c>
      <c r="B3237" s="37" t="s">
        <v>451</v>
      </c>
      <c r="C3237" s="37" t="s">
        <v>462</v>
      </c>
      <c r="D3237" s="36" t="n">
        <v>2010</v>
      </c>
      <c r="E3237" s="36" t="n">
        <v>1</v>
      </c>
      <c r="F3237" s="36" t="n">
        <v>2</v>
      </c>
      <c r="G3237" s="36" t="n">
        <v>4</v>
      </c>
      <c r="H3237" s="36" t="n">
        <v>5</v>
      </c>
    </row>
    <row r="3238" customFormat="false" ht="15" hidden="false" customHeight="true" outlineLevel="0" collapsed="false">
      <c r="A3238" s="36" t="s">
        <v>461</v>
      </c>
      <c r="B3238" s="37" t="s">
        <v>451</v>
      </c>
      <c r="C3238" s="37" t="s">
        <v>462</v>
      </c>
      <c r="D3238" s="36" t="n">
        <v>2011</v>
      </c>
      <c r="E3238" s="36" t="n">
        <v>1</v>
      </c>
      <c r="F3238" s="36" t="n">
        <v>2</v>
      </c>
      <c r="G3238" s="36" t="n">
        <v>4</v>
      </c>
      <c r="H3238" s="36" t="n">
        <v>5</v>
      </c>
    </row>
    <row r="3239" customFormat="false" ht="15" hidden="false" customHeight="true" outlineLevel="0" collapsed="false">
      <c r="A3239" s="36" t="s">
        <v>461</v>
      </c>
      <c r="B3239" s="37" t="s">
        <v>451</v>
      </c>
      <c r="C3239" s="37" t="s">
        <v>462</v>
      </c>
      <c r="D3239" s="36" t="n">
        <v>2012</v>
      </c>
      <c r="E3239" s="36" t="n">
        <v>1</v>
      </c>
      <c r="F3239" s="36" t="n">
        <v>2</v>
      </c>
      <c r="G3239" s="36" t="n">
        <v>4</v>
      </c>
      <c r="H3239" s="36" t="n">
        <v>5</v>
      </c>
    </row>
    <row r="3240" customFormat="false" ht="15" hidden="false" customHeight="true" outlineLevel="0" collapsed="false">
      <c r="A3240" s="36" t="s">
        <v>461</v>
      </c>
      <c r="B3240" s="37" t="s">
        <v>451</v>
      </c>
      <c r="C3240" s="37" t="s">
        <v>462</v>
      </c>
      <c r="D3240" s="36" t="n">
        <v>2013</v>
      </c>
      <c r="E3240" s="36" t="n">
        <v>1</v>
      </c>
      <c r="F3240" s="36" t="n">
        <v>2</v>
      </c>
      <c r="G3240" s="36" t="n">
        <v>3</v>
      </c>
      <c r="H3240" s="36" t="n">
        <v>4</v>
      </c>
    </row>
    <row r="3241" customFormat="false" ht="15" hidden="false" customHeight="true" outlineLevel="0" collapsed="false">
      <c r="A3241" s="36" t="s">
        <v>461</v>
      </c>
      <c r="B3241" s="37" t="s">
        <v>451</v>
      </c>
      <c r="C3241" s="37" t="s">
        <v>462</v>
      </c>
      <c r="D3241" s="36" t="n">
        <v>2014</v>
      </c>
      <c r="E3241" s="36" t="n">
        <v>1</v>
      </c>
      <c r="F3241" s="36" t="n">
        <v>2</v>
      </c>
      <c r="G3241" s="36" t="n">
        <v>3</v>
      </c>
      <c r="H3241" s="36" t="n">
        <v>4</v>
      </c>
    </row>
    <row r="3242" customFormat="false" ht="15" hidden="false" customHeight="true" outlineLevel="0" collapsed="false">
      <c r="A3242" s="36" t="s">
        <v>461</v>
      </c>
      <c r="B3242" s="37" t="s">
        <v>451</v>
      </c>
      <c r="C3242" s="37" t="s">
        <v>462</v>
      </c>
      <c r="D3242" s="36" t="n">
        <v>2015</v>
      </c>
      <c r="E3242" s="36" t="n">
        <v>1</v>
      </c>
      <c r="F3242" s="36" t="n">
        <v>2</v>
      </c>
      <c r="G3242" s="36" t="n">
        <v>3</v>
      </c>
      <c r="H3242" s="36" t="n">
        <v>6</v>
      </c>
    </row>
    <row r="3243" customFormat="false" ht="15" hidden="false" customHeight="true" outlineLevel="0" collapsed="false">
      <c r="A3243" s="36" t="s">
        <v>461</v>
      </c>
      <c r="B3243" s="37" t="s">
        <v>451</v>
      </c>
      <c r="C3243" s="37" t="s">
        <v>462</v>
      </c>
      <c r="D3243" s="36" t="n">
        <v>2016</v>
      </c>
      <c r="E3243" s="36" t="n">
        <v>1</v>
      </c>
      <c r="F3243" s="36" t="n">
        <v>2</v>
      </c>
      <c r="G3243" s="36" t="n">
        <v>3</v>
      </c>
      <c r="H3243" s="36" t="n">
        <v>6</v>
      </c>
    </row>
    <row r="3244" customFormat="false" ht="15" hidden="false" customHeight="true" outlineLevel="0" collapsed="false">
      <c r="A3244" s="36" t="s">
        <v>461</v>
      </c>
      <c r="B3244" s="37" t="s">
        <v>451</v>
      </c>
      <c r="C3244" s="37" t="s">
        <v>462</v>
      </c>
      <c r="D3244" s="36" t="n">
        <v>2017</v>
      </c>
      <c r="E3244" s="36" t="n">
        <v>1</v>
      </c>
      <c r="F3244" s="36" t="n">
        <v>2</v>
      </c>
      <c r="G3244" s="36" t="n">
        <v>2</v>
      </c>
      <c r="H3244" s="36" t="n">
        <v>4</v>
      </c>
    </row>
    <row r="3245" customFormat="false" ht="15" hidden="false" customHeight="true" outlineLevel="0" collapsed="false">
      <c r="A3245" s="36" t="s">
        <v>461</v>
      </c>
      <c r="B3245" s="37" t="s">
        <v>451</v>
      </c>
      <c r="C3245" s="37" t="s">
        <v>462</v>
      </c>
      <c r="D3245" s="36" t="n">
        <v>2018</v>
      </c>
      <c r="E3245" s="36" t="n">
        <v>1</v>
      </c>
      <c r="F3245" s="36" t="n">
        <v>2</v>
      </c>
      <c r="G3245" s="36" t="n">
        <v>2</v>
      </c>
      <c r="H3245" s="36" t="n">
        <v>5</v>
      </c>
    </row>
    <row r="3246" customFormat="false" ht="15" hidden="false" customHeight="true" outlineLevel="0" collapsed="false">
      <c r="A3246" s="36" t="s">
        <v>461</v>
      </c>
      <c r="B3246" s="37" t="s">
        <v>451</v>
      </c>
      <c r="C3246" s="37" t="s">
        <v>462</v>
      </c>
      <c r="D3246" s="36" t="n">
        <v>2019</v>
      </c>
      <c r="E3246" s="36" t="n">
        <v>1</v>
      </c>
      <c r="F3246" s="36" t="n">
        <v>2</v>
      </c>
      <c r="G3246" s="36" t="n">
        <v>2</v>
      </c>
      <c r="H3246" s="36" t="n">
        <v>5</v>
      </c>
    </row>
    <row r="3247" customFormat="false" ht="15" hidden="false" customHeight="true" outlineLevel="0" collapsed="false">
      <c r="A3247" s="36" t="s">
        <v>461</v>
      </c>
      <c r="B3247" s="37" t="s">
        <v>451</v>
      </c>
      <c r="C3247" s="37" t="s">
        <v>462</v>
      </c>
      <c r="D3247" s="36" t="n">
        <v>2020</v>
      </c>
      <c r="E3247" s="36" t="n">
        <v>1</v>
      </c>
      <c r="F3247" s="36" t="n">
        <v>2</v>
      </c>
      <c r="G3247" s="36" t="n">
        <v>2</v>
      </c>
      <c r="H3247" s="36" t="n">
        <v>5</v>
      </c>
    </row>
    <row r="3248" customFormat="false" ht="15" hidden="false" customHeight="true" outlineLevel="0" collapsed="false">
      <c r="A3248" s="36" t="s">
        <v>461</v>
      </c>
      <c r="B3248" s="37" t="s">
        <v>451</v>
      </c>
      <c r="C3248" s="37" t="s">
        <v>462</v>
      </c>
      <c r="D3248" s="36" t="n">
        <v>2021</v>
      </c>
      <c r="E3248" s="36" t="n">
        <v>1</v>
      </c>
      <c r="F3248" s="36" t="n">
        <v>2</v>
      </c>
      <c r="G3248" s="36" t="n">
        <v>2</v>
      </c>
      <c r="H3248" s="36" t="n">
        <v>5</v>
      </c>
    </row>
    <row r="3249" customFormat="false" ht="15" hidden="false" customHeight="true" outlineLevel="0" collapsed="false">
      <c r="A3249" s="36" t="s">
        <v>461</v>
      </c>
      <c r="B3249" s="37" t="s">
        <v>451</v>
      </c>
      <c r="C3249" s="37" t="s">
        <v>462</v>
      </c>
      <c r="D3249" s="36" t="n">
        <v>2022</v>
      </c>
      <c r="E3249" s="36" t="n">
        <v>1</v>
      </c>
      <c r="F3249" s="36" t="n">
        <v>2</v>
      </c>
      <c r="G3249" s="36" t="n">
        <v>2</v>
      </c>
      <c r="H3249" s="36" t="n">
        <v>5</v>
      </c>
    </row>
    <row r="3250" customFormat="false" ht="15" hidden="false" customHeight="true" outlineLevel="0" collapsed="false">
      <c r="A3250" s="36" t="s">
        <v>461</v>
      </c>
      <c r="B3250" s="37" t="s">
        <v>451</v>
      </c>
      <c r="C3250" s="37" t="s">
        <v>462</v>
      </c>
      <c r="D3250" s="36" t="n">
        <v>2023</v>
      </c>
      <c r="E3250" s="36" t="n">
        <v>1</v>
      </c>
      <c r="F3250" s="36" t="n">
        <v>2</v>
      </c>
      <c r="G3250" s="36" t="n">
        <v>2</v>
      </c>
      <c r="H3250" s="36" t="n">
        <v>5</v>
      </c>
    </row>
    <row r="3251" customFormat="false" ht="15" hidden="false" customHeight="true" outlineLevel="0" collapsed="false">
      <c r="A3251" s="36" t="s">
        <v>461</v>
      </c>
      <c r="B3251" s="37" t="s">
        <v>451</v>
      </c>
      <c r="C3251" s="37" t="s">
        <v>462</v>
      </c>
      <c r="D3251" s="36" t="n">
        <v>2024</v>
      </c>
      <c r="E3251" s="36" t="n">
        <v>1</v>
      </c>
      <c r="F3251" s="36" t="n">
        <v>2</v>
      </c>
      <c r="G3251" s="36" t="n">
        <v>2</v>
      </c>
      <c r="H3251" s="36" t="n">
        <v>5</v>
      </c>
    </row>
    <row r="3252" customFormat="false" ht="15" hidden="false" customHeight="true" outlineLevel="0" collapsed="false">
      <c r="A3252" s="36" t="s">
        <v>461</v>
      </c>
      <c r="B3252" s="37" t="s">
        <v>451</v>
      </c>
      <c r="C3252" s="37" t="s">
        <v>462</v>
      </c>
      <c r="D3252" s="36" t="n">
        <v>2025</v>
      </c>
      <c r="E3252" s="36" t="n">
        <v>1</v>
      </c>
      <c r="F3252" s="36" t="n">
        <v>2</v>
      </c>
      <c r="G3252" s="36" t="n">
        <v>2</v>
      </c>
      <c r="H3252" s="36" t="n">
        <v>5</v>
      </c>
    </row>
    <row r="3253" customFormat="false" ht="15" hidden="false" customHeight="true" outlineLevel="0" collapsed="false">
      <c r="A3253" s="36" t="s">
        <v>463</v>
      </c>
      <c r="B3253" s="37" t="s">
        <v>451</v>
      </c>
      <c r="C3253" s="37" t="s">
        <v>464</v>
      </c>
      <c r="D3253" s="36" t="n">
        <v>2010</v>
      </c>
      <c r="E3253" s="36" t="n">
        <v>1</v>
      </c>
      <c r="F3253" s="36" t="n">
        <v>1</v>
      </c>
      <c r="G3253" s="36" t="n">
        <v>2</v>
      </c>
      <c r="H3253" s="36" t="n">
        <v>3</v>
      </c>
    </row>
    <row r="3254" customFormat="false" ht="15" hidden="false" customHeight="true" outlineLevel="0" collapsed="false">
      <c r="A3254" s="36" t="s">
        <v>463</v>
      </c>
      <c r="B3254" s="37" t="s">
        <v>451</v>
      </c>
      <c r="C3254" s="37" t="s">
        <v>464</v>
      </c>
      <c r="D3254" s="36" t="n">
        <v>2011</v>
      </c>
      <c r="E3254" s="36" t="n">
        <v>1</v>
      </c>
      <c r="F3254" s="36" t="n">
        <v>1</v>
      </c>
      <c r="G3254" s="36" t="n">
        <v>2</v>
      </c>
      <c r="H3254" s="36" t="n">
        <v>3</v>
      </c>
    </row>
    <row r="3255" customFormat="false" ht="15" hidden="false" customHeight="true" outlineLevel="0" collapsed="false">
      <c r="A3255" s="36" t="s">
        <v>463</v>
      </c>
      <c r="B3255" s="37" t="s">
        <v>451</v>
      </c>
      <c r="C3255" s="37" t="s">
        <v>464</v>
      </c>
      <c r="D3255" s="36" t="n">
        <v>2012</v>
      </c>
      <c r="E3255" s="36" t="n">
        <v>1</v>
      </c>
      <c r="F3255" s="36" t="n">
        <v>1</v>
      </c>
      <c r="G3255" s="36" t="n">
        <v>2</v>
      </c>
      <c r="H3255" s="36" t="n">
        <v>3</v>
      </c>
    </row>
    <row r="3256" customFormat="false" ht="15" hidden="false" customHeight="true" outlineLevel="0" collapsed="false">
      <c r="A3256" s="36" t="s">
        <v>463</v>
      </c>
      <c r="B3256" s="37" t="s">
        <v>451</v>
      </c>
      <c r="C3256" s="37" t="s">
        <v>464</v>
      </c>
      <c r="D3256" s="36" t="n">
        <v>2013</v>
      </c>
      <c r="E3256" s="36" t="n">
        <v>1</v>
      </c>
      <c r="F3256" s="36" t="n">
        <v>1</v>
      </c>
      <c r="G3256" s="36" t="n">
        <v>2</v>
      </c>
      <c r="H3256" s="36" t="n">
        <v>3</v>
      </c>
    </row>
    <row r="3257" customFormat="false" ht="15" hidden="false" customHeight="true" outlineLevel="0" collapsed="false">
      <c r="A3257" s="36" t="s">
        <v>463</v>
      </c>
      <c r="B3257" s="37" t="s">
        <v>451</v>
      </c>
      <c r="C3257" s="37" t="s">
        <v>464</v>
      </c>
      <c r="D3257" s="36" t="n">
        <v>2014</v>
      </c>
      <c r="E3257" s="36" t="n">
        <v>1</v>
      </c>
      <c r="F3257" s="36" t="n">
        <v>1</v>
      </c>
      <c r="G3257" s="36" t="n">
        <v>2</v>
      </c>
      <c r="H3257" s="36" t="n">
        <v>3</v>
      </c>
    </row>
    <row r="3258" customFormat="false" ht="15" hidden="false" customHeight="true" outlineLevel="0" collapsed="false">
      <c r="A3258" s="36" t="s">
        <v>463</v>
      </c>
      <c r="B3258" s="37" t="s">
        <v>451</v>
      </c>
      <c r="C3258" s="37" t="s">
        <v>464</v>
      </c>
      <c r="D3258" s="36" t="n">
        <v>2015</v>
      </c>
      <c r="E3258" s="36" t="n">
        <v>1</v>
      </c>
      <c r="F3258" s="36" t="n">
        <v>1</v>
      </c>
      <c r="G3258" s="36" t="n">
        <v>2</v>
      </c>
      <c r="H3258" s="36" t="n">
        <v>3</v>
      </c>
    </row>
    <row r="3259" customFormat="false" ht="15" hidden="false" customHeight="true" outlineLevel="0" collapsed="false">
      <c r="A3259" s="36" t="s">
        <v>463</v>
      </c>
      <c r="B3259" s="37" t="s">
        <v>451</v>
      </c>
      <c r="C3259" s="37" t="s">
        <v>464</v>
      </c>
      <c r="D3259" s="36" t="n">
        <v>2016</v>
      </c>
      <c r="E3259" s="36" t="n">
        <v>1</v>
      </c>
      <c r="F3259" s="36" t="n">
        <v>1</v>
      </c>
      <c r="G3259" s="36" t="n">
        <v>2</v>
      </c>
      <c r="H3259" s="36" t="n">
        <v>3</v>
      </c>
    </row>
    <row r="3260" customFormat="false" ht="15" hidden="false" customHeight="true" outlineLevel="0" collapsed="false">
      <c r="A3260" s="36" t="s">
        <v>463</v>
      </c>
      <c r="B3260" s="37" t="s">
        <v>451</v>
      </c>
      <c r="C3260" s="37" t="s">
        <v>464</v>
      </c>
      <c r="D3260" s="36" t="n">
        <v>2017</v>
      </c>
      <c r="E3260" s="36" t="n">
        <v>1</v>
      </c>
      <c r="F3260" s="36" t="n">
        <v>1</v>
      </c>
      <c r="G3260" s="36" t="n">
        <v>2</v>
      </c>
      <c r="H3260" s="36" t="n">
        <v>3</v>
      </c>
    </row>
    <row r="3261" customFormat="false" ht="15" hidden="false" customHeight="true" outlineLevel="0" collapsed="false">
      <c r="A3261" s="36" t="s">
        <v>463</v>
      </c>
      <c r="B3261" s="37" t="s">
        <v>451</v>
      </c>
      <c r="C3261" s="37" t="s">
        <v>464</v>
      </c>
      <c r="D3261" s="36" t="n">
        <v>2018</v>
      </c>
      <c r="E3261" s="36" t="n">
        <v>1</v>
      </c>
      <c r="F3261" s="36" t="n">
        <v>1</v>
      </c>
      <c r="G3261" s="36" t="n">
        <v>2</v>
      </c>
      <c r="H3261" s="36" t="n">
        <v>3</v>
      </c>
    </row>
    <row r="3262" customFormat="false" ht="15" hidden="false" customHeight="true" outlineLevel="0" collapsed="false">
      <c r="A3262" s="36" t="s">
        <v>463</v>
      </c>
      <c r="B3262" s="37" t="s">
        <v>451</v>
      </c>
      <c r="C3262" s="37" t="s">
        <v>464</v>
      </c>
      <c r="D3262" s="36" t="n">
        <v>2019</v>
      </c>
      <c r="E3262" s="36" t="n">
        <v>1</v>
      </c>
      <c r="F3262" s="36" t="n">
        <v>1</v>
      </c>
      <c r="G3262" s="36" t="n">
        <v>2</v>
      </c>
      <c r="H3262" s="36" t="n">
        <v>3</v>
      </c>
    </row>
    <row r="3263" customFormat="false" ht="15" hidden="false" customHeight="true" outlineLevel="0" collapsed="false">
      <c r="A3263" s="36" t="s">
        <v>463</v>
      </c>
      <c r="B3263" s="37" t="s">
        <v>451</v>
      </c>
      <c r="C3263" s="37" t="s">
        <v>464</v>
      </c>
      <c r="D3263" s="36" t="n">
        <v>2020</v>
      </c>
      <c r="E3263" s="36" t="n">
        <v>1</v>
      </c>
      <c r="F3263" s="36" t="n">
        <v>1</v>
      </c>
      <c r="G3263" s="36" t="n">
        <v>2</v>
      </c>
      <c r="H3263" s="36" t="n">
        <v>3</v>
      </c>
    </row>
    <row r="3264" customFormat="false" ht="15" hidden="false" customHeight="true" outlineLevel="0" collapsed="false">
      <c r="A3264" s="36" t="s">
        <v>463</v>
      </c>
      <c r="B3264" s="37" t="s">
        <v>451</v>
      </c>
      <c r="C3264" s="37" t="s">
        <v>464</v>
      </c>
      <c r="D3264" s="36" t="n">
        <v>2021</v>
      </c>
      <c r="E3264" s="36" t="n">
        <v>1</v>
      </c>
      <c r="F3264" s="36" t="n">
        <v>1</v>
      </c>
      <c r="G3264" s="36" t="n">
        <v>2</v>
      </c>
      <c r="H3264" s="36" t="n">
        <v>3</v>
      </c>
    </row>
    <row r="3265" customFormat="false" ht="15" hidden="false" customHeight="true" outlineLevel="0" collapsed="false">
      <c r="A3265" s="36" t="s">
        <v>463</v>
      </c>
      <c r="B3265" s="37" t="s">
        <v>451</v>
      </c>
      <c r="C3265" s="37" t="s">
        <v>464</v>
      </c>
      <c r="D3265" s="36" t="n">
        <v>2022</v>
      </c>
      <c r="E3265" s="36" t="n">
        <v>1</v>
      </c>
      <c r="F3265" s="36" t="n">
        <v>1</v>
      </c>
      <c r="G3265" s="36" t="n">
        <v>2</v>
      </c>
      <c r="H3265" s="36" t="n">
        <v>3</v>
      </c>
    </row>
    <row r="3266" customFormat="false" ht="15" hidden="false" customHeight="true" outlineLevel="0" collapsed="false">
      <c r="A3266" s="36" t="s">
        <v>463</v>
      </c>
      <c r="B3266" s="37" t="s">
        <v>451</v>
      </c>
      <c r="C3266" s="37" t="s">
        <v>464</v>
      </c>
      <c r="D3266" s="36" t="n">
        <v>2023</v>
      </c>
      <c r="E3266" s="36" t="n">
        <v>1</v>
      </c>
      <c r="F3266" s="36" t="n">
        <v>1</v>
      </c>
      <c r="G3266" s="36" t="n">
        <v>2</v>
      </c>
      <c r="H3266" s="36" t="n">
        <v>3</v>
      </c>
    </row>
    <row r="3267" customFormat="false" ht="15" hidden="false" customHeight="true" outlineLevel="0" collapsed="false">
      <c r="A3267" s="36" t="s">
        <v>463</v>
      </c>
      <c r="B3267" s="37" t="s">
        <v>451</v>
      </c>
      <c r="C3267" s="37" t="s">
        <v>464</v>
      </c>
      <c r="D3267" s="36" t="n">
        <v>2024</v>
      </c>
      <c r="E3267" s="36" t="n">
        <v>1</v>
      </c>
      <c r="F3267" s="36" t="n">
        <v>1</v>
      </c>
      <c r="G3267" s="36" t="n">
        <v>2</v>
      </c>
      <c r="H3267" s="36" t="n">
        <v>3</v>
      </c>
    </row>
    <row r="3268" customFormat="false" ht="15" hidden="false" customHeight="true" outlineLevel="0" collapsed="false">
      <c r="A3268" s="36" t="s">
        <v>463</v>
      </c>
      <c r="B3268" s="37" t="s">
        <v>451</v>
      </c>
      <c r="C3268" s="37" t="s">
        <v>464</v>
      </c>
      <c r="D3268" s="36" t="n">
        <v>2025</v>
      </c>
      <c r="E3268" s="36" t="n">
        <v>1</v>
      </c>
      <c r="F3268" s="36" t="n">
        <v>1</v>
      </c>
      <c r="G3268" s="36" t="n">
        <v>2</v>
      </c>
      <c r="H3268" s="36" t="n">
        <v>3</v>
      </c>
    </row>
    <row r="3269" customFormat="false" ht="15" hidden="false" customHeight="true" outlineLevel="0" collapsed="false">
      <c r="A3269" s="36" t="s">
        <v>465</v>
      </c>
      <c r="B3269" s="37" t="s">
        <v>451</v>
      </c>
      <c r="C3269" s="37" t="s">
        <v>466</v>
      </c>
      <c r="D3269" s="36" t="n">
        <v>2010</v>
      </c>
      <c r="E3269" s="36" t="n">
        <v>0</v>
      </c>
      <c r="F3269" s="36" t="n">
        <v>1</v>
      </c>
      <c r="G3269" s="36" t="n">
        <v>3</v>
      </c>
      <c r="H3269" s="36" t="n">
        <v>6</v>
      </c>
    </row>
    <row r="3270" customFormat="false" ht="15" hidden="false" customHeight="true" outlineLevel="0" collapsed="false">
      <c r="A3270" s="36" t="s">
        <v>465</v>
      </c>
      <c r="B3270" s="37" t="s">
        <v>451</v>
      </c>
      <c r="C3270" s="37" t="s">
        <v>466</v>
      </c>
      <c r="D3270" s="36" t="n">
        <v>2011</v>
      </c>
      <c r="E3270" s="36" t="n">
        <v>0</v>
      </c>
      <c r="F3270" s="36" t="n">
        <v>1</v>
      </c>
      <c r="G3270" s="36" t="n">
        <v>3</v>
      </c>
      <c r="H3270" s="36" t="n">
        <v>6</v>
      </c>
    </row>
    <row r="3271" customFormat="false" ht="15" hidden="false" customHeight="true" outlineLevel="0" collapsed="false">
      <c r="A3271" s="36" t="s">
        <v>465</v>
      </c>
      <c r="B3271" s="37" t="s">
        <v>451</v>
      </c>
      <c r="C3271" s="37" t="s">
        <v>466</v>
      </c>
      <c r="D3271" s="36" t="n">
        <v>2012</v>
      </c>
      <c r="E3271" s="36" t="n">
        <v>0</v>
      </c>
      <c r="F3271" s="36" t="n">
        <v>1</v>
      </c>
      <c r="G3271" s="36" t="n">
        <v>3</v>
      </c>
      <c r="H3271" s="36" t="n">
        <v>6</v>
      </c>
    </row>
    <row r="3272" customFormat="false" ht="15" hidden="false" customHeight="true" outlineLevel="0" collapsed="false">
      <c r="A3272" s="36" t="s">
        <v>465</v>
      </c>
      <c r="B3272" s="37" t="s">
        <v>451</v>
      </c>
      <c r="C3272" s="37" t="s">
        <v>466</v>
      </c>
      <c r="D3272" s="36" t="n">
        <v>2013</v>
      </c>
      <c r="E3272" s="36" t="n">
        <v>0</v>
      </c>
      <c r="F3272" s="36" t="n">
        <v>1</v>
      </c>
      <c r="G3272" s="36" t="n">
        <v>3</v>
      </c>
      <c r="H3272" s="36" t="n">
        <v>6</v>
      </c>
    </row>
    <row r="3273" customFormat="false" ht="15" hidden="false" customHeight="true" outlineLevel="0" collapsed="false">
      <c r="A3273" s="36" t="s">
        <v>465</v>
      </c>
      <c r="B3273" s="37" t="s">
        <v>451</v>
      </c>
      <c r="C3273" s="37" t="s">
        <v>466</v>
      </c>
      <c r="D3273" s="36" t="n">
        <v>2014</v>
      </c>
      <c r="E3273" s="36" t="n">
        <v>0</v>
      </c>
      <c r="F3273" s="36" t="n">
        <v>1</v>
      </c>
      <c r="G3273" s="36" t="n">
        <v>3</v>
      </c>
      <c r="H3273" s="36" t="n">
        <v>6</v>
      </c>
    </row>
    <row r="3274" customFormat="false" ht="15" hidden="false" customHeight="true" outlineLevel="0" collapsed="false">
      <c r="A3274" s="36" t="s">
        <v>465</v>
      </c>
      <c r="B3274" s="37" t="s">
        <v>451</v>
      </c>
      <c r="C3274" s="37" t="s">
        <v>466</v>
      </c>
      <c r="D3274" s="36" t="n">
        <v>2015</v>
      </c>
      <c r="E3274" s="36" t="n">
        <v>0</v>
      </c>
      <c r="F3274" s="36" t="n">
        <v>1</v>
      </c>
      <c r="G3274" s="36" t="n">
        <v>3</v>
      </c>
      <c r="H3274" s="36" t="n">
        <v>6</v>
      </c>
    </row>
    <row r="3275" customFormat="false" ht="15" hidden="false" customHeight="true" outlineLevel="0" collapsed="false">
      <c r="A3275" s="36" t="s">
        <v>465</v>
      </c>
      <c r="B3275" s="37" t="s">
        <v>451</v>
      </c>
      <c r="C3275" s="37" t="s">
        <v>466</v>
      </c>
      <c r="D3275" s="36" t="n">
        <v>2016</v>
      </c>
      <c r="E3275" s="36" t="n">
        <v>0</v>
      </c>
      <c r="F3275" s="36" t="n">
        <v>1</v>
      </c>
      <c r="G3275" s="36" t="n">
        <v>3</v>
      </c>
      <c r="H3275" s="36" t="n">
        <v>6</v>
      </c>
    </row>
    <row r="3276" customFormat="false" ht="15" hidden="false" customHeight="true" outlineLevel="0" collapsed="false">
      <c r="A3276" s="36" t="s">
        <v>465</v>
      </c>
      <c r="B3276" s="37" t="s">
        <v>451</v>
      </c>
      <c r="C3276" s="37" t="s">
        <v>466</v>
      </c>
      <c r="D3276" s="36" t="n">
        <v>2017</v>
      </c>
      <c r="E3276" s="36" t="n">
        <v>0</v>
      </c>
      <c r="F3276" s="36" t="n">
        <v>1</v>
      </c>
      <c r="G3276" s="36" t="n">
        <v>3</v>
      </c>
      <c r="H3276" s="36" t="n">
        <v>6</v>
      </c>
    </row>
    <row r="3277" customFormat="false" ht="15" hidden="false" customHeight="true" outlineLevel="0" collapsed="false">
      <c r="A3277" s="36" t="s">
        <v>465</v>
      </c>
      <c r="B3277" s="37" t="s">
        <v>451</v>
      </c>
      <c r="C3277" s="37" t="s">
        <v>466</v>
      </c>
      <c r="D3277" s="36" t="n">
        <v>2018</v>
      </c>
      <c r="E3277" s="36" t="n">
        <v>0</v>
      </c>
      <c r="F3277" s="36" t="n">
        <v>1</v>
      </c>
      <c r="G3277" s="36" t="n">
        <v>3</v>
      </c>
      <c r="H3277" s="36" t="n">
        <v>6</v>
      </c>
    </row>
    <row r="3278" customFormat="false" ht="15" hidden="false" customHeight="true" outlineLevel="0" collapsed="false">
      <c r="A3278" s="36" t="s">
        <v>465</v>
      </c>
      <c r="B3278" s="37" t="s">
        <v>451</v>
      </c>
      <c r="C3278" s="37" t="s">
        <v>466</v>
      </c>
      <c r="D3278" s="36" t="n">
        <v>2019</v>
      </c>
      <c r="E3278" s="36" t="n">
        <v>0</v>
      </c>
      <c r="F3278" s="36" t="n">
        <v>1</v>
      </c>
      <c r="G3278" s="36" t="n">
        <v>3</v>
      </c>
      <c r="H3278" s="36" t="n">
        <v>6</v>
      </c>
    </row>
    <row r="3279" customFormat="false" ht="15" hidden="false" customHeight="true" outlineLevel="0" collapsed="false">
      <c r="A3279" s="36" t="s">
        <v>465</v>
      </c>
      <c r="B3279" s="37" t="s">
        <v>451</v>
      </c>
      <c r="C3279" s="37" t="s">
        <v>466</v>
      </c>
      <c r="D3279" s="36" t="n">
        <v>2020</v>
      </c>
      <c r="E3279" s="36" t="n">
        <v>0</v>
      </c>
      <c r="F3279" s="36" t="n">
        <v>1</v>
      </c>
      <c r="G3279" s="36" t="n">
        <v>3</v>
      </c>
      <c r="H3279" s="36" t="n">
        <v>6</v>
      </c>
    </row>
    <row r="3280" customFormat="false" ht="15" hidden="false" customHeight="true" outlineLevel="0" collapsed="false">
      <c r="A3280" s="36" t="s">
        <v>465</v>
      </c>
      <c r="B3280" s="37" t="s">
        <v>451</v>
      </c>
      <c r="C3280" s="37" t="s">
        <v>466</v>
      </c>
      <c r="D3280" s="36" t="n">
        <v>2021</v>
      </c>
      <c r="E3280" s="36" t="n">
        <v>0</v>
      </c>
      <c r="F3280" s="36" t="n">
        <v>1</v>
      </c>
      <c r="G3280" s="36" t="n">
        <v>3</v>
      </c>
      <c r="H3280" s="36" t="n">
        <v>6</v>
      </c>
    </row>
    <row r="3281" customFormat="false" ht="15" hidden="false" customHeight="true" outlineLevel="0" collapsed="false">
      <c r="A3281" s="36" t="s">
        <v>465</v>
      </c>
      <c r="B3281" s="37" t="s">
        <v>451</v>
      </c>
      <c r="C3281" s="37" t="s">
        <v>466</v>
      </c>
      <c r="D3281" s="36" t="n">
        <v>2022</v>
      </c>
      <c r="E3281" s="36" t="n">
        <v>0</v>
      </c>
      <c r="F3281" s="36" t="n">
        <v>1</v>
      </c>
      <c r="G3281" s="36" t="n">
        <v>3</v>
      </c>
      <c r="H3281" s="36" t="n">
        <v>6</v>
      </c>
    </row>
    <row r="3282" customFormat="false" ht="15" hidden="false" customHeight="true" outlineLevel="0" collapsed="false">
      <c r="A3282" s="36" t="s">
        <v>465</v>
      </c>
      <c r="B3282" s="37" t="s">
        <v>451</v>
      </c>
      <c r="C3282" s="37" t="s">
        <v>466</v>
      </c>
      <c r="D3282" s="36" t="n">
        <v>2023</v>
      </c>
      <c r="E3282" s="36" t="n">
        <v>0</v>
      </c>
      <c r="F3282" s="36" t="n">
        <v>1</v>
      </c>
      <c r="G3282" s="36" t="n">
        <v>3</v>
      </c>
      <c r="H3282" s="36" t="n">
        <v>5</v>
      </c>
    </row>
    <row r="3283" customFormat="false" ht="15" hidden="false" customHeight="true" outlineLevel="0" collapsed="false">
      <c r="A3283" s="36" t="s">
        <v>465</v>
      </c>
      <c r="B3283" s="37" t="s">
        <v>451</v>
      </c>
      <c r="C3283" s="37" t="s">
        <v>466</v>
      </c>
      <c r="D3283" s="36" t="n">
        <v>2024</v>
      </c>
      <c r="E3283" s="36" t="n">
        <v>0</v>
      </c>
      <c r="F3283" s="36" t="n">
        <v>1</v>
      </c>
      <c r="G3283" s="36" t="n">
        <v>3</v>
      </c>
      <c r="H3283" s="36" t="n">
        <v>5</v>
      </c>
    </row>
    <row r="3284" customFormat="false" ht="15" hidden="false" customHeight="true" outlineLevel="0" collapsed="false">
      <c r="A3284" s="36" t="s">
        <v>465</v>
      </c>
      <c r="B3284" s="37" t="s">
        <v>451</v>
      </c>
      <c r="C3284" s="37" t="s">
        <v>466</v>
      </c>
      <c r="D3284" s="36" t="n">
        <v>2025</v>
      </c>
      <c r="E3284" s="36" t="n">
        <v>0</v>
      </c>
      <c r="F3284" s="36" t="n">
        <v>1</v>
      </c>
      <c r="G3284" s="36" t="n">
        <v>2</v>
      </c>
      <c r="H3284" s="36" t="n">
        <v>4</v>
      </c>
    </row>
    <row r="3285" customFormat="false" ht="15" hidden="false" customHeight="true" outlineLevel="0" collapsed="false">
      <c r="A3285" s="36" t="s">
        <v>467</v>
      </c>
      <c r="B3285" s="37" t="s">
        <v>451</v>
      </c>
      <c r="C3285" s="37" t="s">
        <v>468</v>
      </c>
      <c r="D3285" s="36" t="n">
        <v>2010</v>
      </c>
      <c r="E3285" s="36" t="n">
        <v>0</v>
      </c>
      <c r="F3285" s="36" t="n">
        <v>0</v>
      </c>
      <c r="G3285" s="36" t="n">
        <v>2</v>
      </c>
      <c r="H3285" s="36" t="n">
        <v>2</v>
      </c>
    </row>
    <row r="3286" customFormat="false" ht="15" hidden="false" customHeight="true" outlineLevel="0" collapsed="false">
      <c r="A3286" s="36" t="s">
        <v>467</v>
      </c>
      <c r="B3286" s="37" t="s">
        <v>451</v>
      </c>
      <c r="C3286" s="37" t="s">
        <v>468</v>
      </c>
      <c r="D3286" s="36" t="n">
        <v>2011</v>
      </c>
      <c r="E3286" s="36" t="n">
        <v>0</v>
      </c>
      <c r="F3286" s="36" t="n">
        <v>0</v>
      </c>
      <c r="G3286" s="36" t="n">
        <v>1</v>
      </c>
      <c r="H3286" s="36" t="n">
        <v>1</v>
      </c>
    </row>
    <row r="3287" customFormat="false" ht="15" hidden="false" customHeight="true" outlineLevel="0" collapsed="false">
      <c r="A3287" s="36" t="s">
        <v>467</v>
      </c>
      <c r="B3287" s="37" t="s">
        <v>451</v>
      </c>
      <c r="C3287" s="37" t="s">
        <v>468</v>
      </c>
      <c r="D3287" s="36" t="n">
        <v>2012</v>
      </c>
      <c r="E3287" s="36" t="n">
        <v>0</v>
      </c>
      <c r="F3287" s="36" t="n">
        <v>0</v>
      </c>
      <c r="G3287" s="36" t="n">
        <v>2</v>
      </c>
      <c r="H3287" s="36" t="n">
        <v>2</v>
      </c>
    </row>
    <row r="3288" customFormat="false" ht="15" hidden="false" customHeight="true" outlineLevel="0" collapsed="false">
      <c r="A3288" s="36" t="s">
        <v>467</v>
      </c>
      <c r="B3288" s="37" t="s">
        <v>451</v>
      </c>
      <c r="C3288" s="37" t="s">
        <v>468</v>
      </c>
      <c r="D3288" s="36" t="n">
        <v>2013</v>
      </c>
      <c r="E3288" s="36" t="n">
        <v>0</v>
      </c>
      <c r="F3288" s="36" t="n">
        <v>0</v>
      </c>
      <c r="G3288" s="36" t="n">
        <v>2</v>
      </c>
      <c r="H3288" s="36" t="n">
        <v>2</v>
      </c>
    </row>
    <row r="3289" customFormat="false" ht="15" hidden="false" customHeight="true" outlineLevel="0" collapsed="false">
      <c r="A3289" s="36" t="s">
        <v>467</v>
      </c>
      <c r="B3289" s="37" t="s">
        <v>451</v>
      </c>
      <c r="C3289" s="37" t="s">
        <v>468</v>
      </c>
      <c r="D3289" s="36" t="n">
        <v>2014</v>
      </c>
      <c r="E3289" s="36" t="n">
        <v>0</v>
      </c>
      <c r="F3289" s="36" t="n">
        <v>0</v>
      </c>
      <c r="G3289" s="36" t="n">
        <v>2</v>
      </c>
      <c r="H3289" s="36" t="n">
        <v>2</v>
      </c>
    </row>
    <row r="3290" customFormat="false" ht="15" hidden="false" customHeight="true" outlineLevel="0" collapsed="false">
      <c r="A3290" s="36" t="s">
        <v>467</v>
      </c>
      <c r="B3290" s="37" t="s">
        <v>451</v>
      </c>
      <c r="C3290" s="37" t="s">
        <v>468</v>
      </c>
      <c r="D3290" s="36" t="n">
        <v>2015</v>
      </c>
      <c r="E3290" s="36" t="n">
        <v>0</v>
      </c>
      <c r="F3290" s="36" t="n">
        <v>0</v>
      </c>
      <c r="G3290" s="36" t="n">
        <v>2</v>
      </c>
      <c r="H3290" s="36" t="n">
        <v>2</v>
      </c>
    </row>
    <row r="3291" customFormat="false" ht="15" hidden="false" customHeight="true" outlineLevel="0" collapsed="false">
      <c r="A3291" s="36" t="s">
        <v>467</v>
      </c>
      <c r="B3291" s="37" t="s">
        <v>451</v>
      </c>
      <c r="C3291" s="37" t="s">
        <v>468</v>
      </c>
      <c r="D3291" s="36" t="n">
        <v>2016</v>
      </c>
      <c r="E3291" s="36" t="n">
        <v>0</v>
      </c>
      <c r="F3291" s="36" t="n">
        <v>0</v>
      </c>
      <c r="G3291" s="36" t="n">
        <v>2</v>
      </c>
      <c r="H3291" s="36" t="n">
        <v>3</v>
      </c>
    </row>
    <row r="3292" customFormat="false" ht="15" hidden="false" customHeight="true" outlineLevel="0" collapsed="false">
      <c r="A3292" s="36" t="s">
        <v>467</v>
      </c>
      <c r="B3292" s="37" t="s">
        <v>451</v>
      </c>
      <c r="C3292" s="37" t="s">
        <v>468</v>
      </c>
      <c r="D3292" s="36" t="n">
        <v>2017</v>
      </c>
      <c r="E3292" s="36" t="n">
        <v>0</v>
      </c>
      <c r="F3292" s="36" t="n">
        <v>0</v>
      </c>
      <c r="G3292" s="36" t="n">
        <v>2</v>
      </c>
      <c r="H3292" s="36" t="n">
        <v>3</v>
      </c>
    </row>
    <row r="3293" customFormat="false" ht="15" hidden="false" customHeight="true" outlineLevel="0" collapsed="false">
      <c r="A3293" s="36" t="s">
        <v>467</v>
      </c>
      <c r="B3293" s="37" t="s">
        <v>451</v>
      </c>
      <c r="C3293" s="37" t="s">
        <v>468</v>
      </c>
      <c r="D3293" s="36" t="n">
        <v>2018</v>
      </c>
      <c r="E3293" s="36" t="n">
        <v>0</v>
      </c>
      <c r="F3293" s="36" t="n">
        <v>0</v>
      </c>
      <c r="G3293" s="36" t="n">
        <v>1</v>
      </c>
      <c r="H3293" s="36" t="n">
        <v>2</v>
      </c>
    </row>
    <row r="3294" customFormat="false" ht="15" hidden="false" customHeight="true" outlineLevel="0" collapsed="false">
      <c r="A3294" s="36" t="s">
        <v>467</v>
      </c>
      <c r="B3294" s="37" t="s">
        <v>451</v>
      </c>
      <c r="C3294" s="37" t="s">
        <v>468</v>
      </c>
      <c r="D3294" s="36" t="n">
        <v>2019</v>
      </c>
      <c r="E3294" s="36" t="n">
        <v>0</v>
      </c>
      <c r="F3294" s="36" t="n">
        <v>0</v>
      </c>
      <c r="G3294" s="36" t="n">
        <v>1</v>
      </c>
      <c r="H3294" s="36" t="n">
        <v>2</v>
      </c>
    </row>
    <row r="3295" customFormat="false" ht="15" hidden="false" customHeight="true" outlineLevel="0" collapsed="false">
      <c r="A3295" s="36" t="s">
        <v>467</v>
      </c>
      <c r="B3295" s="37" t="s">
        <v>451</v>
      </c>
      <c r="C3295" s="37" t="s">
        <v>468</v>
      </c>
      <c r="D3295" s="36" t="n">
        <v>2020</v>
      </c>
      <c r="E3295" s="36" t="n">
        <v>0</v>
      </c>
      <c r="F3295" s="36" t="n">
        <v>0</v>
      </c>
      <c r="G3295" s="36" t="n">
        <v>1</v>
      </c>
      <c r="H3295" s="36" t="n">
        <v>2</v>
      </c>
    </row>
    <row r="3296" customFormat="false" ht="15" hidden="false" customHeight="true" outlineLevel="0" collapsed="false">
      <c r="A3296" s="36" t="s">
        <v>467</v>
      </c>
      <c r="B3296" s="37" t="s">
        <v>451</v>
      </c>
      <c r="C3296" s="37" t="s">
        <v>468</v>
      </c>
      <c r="D3296" s="36" t="n">
        <v>2021</v>
      </c>
      <c r="E3296" s="36" t="n">
        <v>0</v>
      </c>
      <c r="F3296" s="36" t="n">
        <v>0</v>
      </c>
      <c r="G3296" s="36" t="n">
        <v>1</v>
      </c>
      <c r="H3296" s="36" t="n">
        <v>2</v>
      </c>
    </row>
    <row r="3297" customFormat="false" ht="15" hidden="false" customHeight="true" outlineLevel="0" collapsed="false">
      <c r="A3297" s="36" t="s">
        <v>467</v>
      </c>
      <c r="B3297" s="37" t="s">
        <v>451</v>
      </c>
      <c r="C3297" s="37" t="s">
        <v>468</v>
      </c>
      <c r="D3297" s="36" t="n">
        <v>2022</v>
      </c>
      <c r="E3297" s="36" t="n">
        <v>0</v>
      </c>
      <c r="F3297" s="36" t="n">
        <v>0</v>
      </c>
      <c r="G3297" s="36" t="n">
        <v>1</v>
      </c>
      <c r="H3297" s="36" t="n">
        <v>2</v>
      </c>
    </row>
    <row r="3298" customFormat="false" ht="15" hidden="false" customHeight="true" outlineLevel="0" collapsed="false">
      <c r="A3298" s="36" t="s">
        <v>467</v>
      </c>
      <c r="B3298" s="37" t="s">
        <v>451</v>
      </c>
      <c r="C3298" s="37" t="s">
        <v>468</v>
      </c>
      <c r="D3298" s="36" t="n">
        <v>2023</v>
      </c>
      <c r="E3298" s="36" t="n">
        <v>0</v>
      </c>
      <c r="F3298" s="36" t="n">
        <v>0</v>
      </c>
      <c r="G3298" s="36" t="n">
        <v>1</v>
      </c>
      <c r="H3298" s="36" t="n">
        <v>2</v>
      </c>
    </row>
    <row r="3299" customFormat="false" ht="15" hidden="false" customHeight="true" outlineLevel="0" collapsed="false">
      <c r="A3299" s="36" t="s">
        <v>467</v>
      </c>
      <c r="B3299" s="37" t="s">
        <v>451</v>
      </c>
      <c r="C3299" s="37" t="s">
        <v>468</v>
      </c>
      <c r="D3299" s="36" t="n">
        <v>2024</v>
      </c>
      <c r="E3299" s="36" t="n">
        <v>0</v>
      </c>
      <c r="F3299" s="36" t="n">
        <v>0</v>
      </c>
      <c r="G3299" s="36" t="n">
        <v>1</v>
      </c>
      <c r="H3299" s="36" t="n">
        <v>2</v>
      </c>
    </row>
    <row r="3300" customFormat="false" ht="15" hidden="false" customHeight="true" outlineLevel="0" collapsed="false">
      <c r="A3300" s="36" t="s">
        <v>467</v>
      </c>
      <c r="B3300" s="37" t="s">
        <v>451</v>
      </c>
      <c r="C3300" s="37" t="s">
        <v>468</v>
      </c>
      <c r="D3300" s="36" t="n">
        <v>2025</v>
      </c>
      <c r="E3300" s="36" t="n">
        <v>0</v>
      </c>
      <c r="F3300" s="36" t="n">
        <v>0</v>
      </c>
      <c r="G3300" s="36" t="n">
        <v>1</v>
      </c>
      <c r="H3300" s="36" t="n">
        <v>2</v>
      </c>
    </row>
    <row r="3301" customFormat="false" ht="15" hidden="false" customHeight="true" outlineLevel="0" collapsed="false">
      <c r="A3301" s="36" t="s">
        <v>469</v>
      </c>
      <c r="B3301" s="37" t="s">
        <v>451</v>
      </c>
      <c r="C3301" s="37" t="s">
        <v>470</v>
      </c>
      <c r="D3301" s="36" t="n">
        <v>2010</v>
      </c>
      <c r="E3301" s="36" t="n">
        <v>0</v>
      </c>
      <c r="F3301" s="36" t="n">
        <v>1</v>
      </c>
      <c r="G3301" s="36" t="n">
        <v>2</v>
      </c>
      <c r="H3301" s="36" t="n">
        <v>3</v>
      </c>
    </row>
    <row r="3302" customFormat="false" ht="15" hidden="false" customHeight="true" outlineLevel="0" collapsed="false">
      <c r="A3302" s="36" t="s">
        <v>469</v>
      </c>
      <c r="B3302" s="37" t="s">
        <v>451</v>
      </c>
      <c r="C3302" s="37" t="s">
        <v>470</v>
      </c>
      <c r="D3302" s="36" t="n">
        <v>2011</v>
      </c>
      <c r="E3302" s="36" t="n">
        <v>0</v>
      </c>
      <c r="F3302" s="36" t="n">
        <v>1</v>
      </c>
      <c r="G3302" s="36" t="n">
        <v>2</v>
      </c>
      <c r="H3302" s="36" t="n">
        <v>3</v>
      </c>
    </row>
    <row r="3303" customFormat="false" ht="15" hidden="false" customHeight="true" outlineLevel="0" collapsed="false">
      <c r="A3303" s="36" t="s">
        <v>469</v>
      </c>
      <c r="B3303" s="37" t="s">
        <v>451</v>
      </c>
      <c r="C3303" s="37" t="s">
        <v>470</v>
      </c>
      <c r="D3303" s="36" t="n">
        <v>2012</v>
      </c>
      <c r="E3303" s="36" t="n">
        <v>0</v>
      </c>
      <c r="F3303" s="36" t="n">
        <v>1</v>
      </c>
      <c r="G3303" s="36" t="n">
        <v>2</v>
      </c>
      <c r="H3303" s="36" t="n">
        <v>3</v>
      </c>
    </row>
    <row r="3304" customFormat="false" ht="15" hidden="false" customHeight="true" outlineLevel="0" collapsed="false">
      <c r="A3304" s="36" t="s">
        <v>469</v>
      </c>
      <c r="B3304" s="37" t="s">
        <v>451</v>
      </c>
      <c r="C3304" s="37" t="s">
        <v>470</v>
      </c>
      <c r="D3304" s="36" t="n">
        <v>2013</v>
      </c>
      <c r="E3304" s="36" t="n">
        <v>0</v>
      </c>
      <c r="F3304" s="36" t="n">
        <v>1</v>
      </c>
      <c r="G3304" s="36" t="n">
        <v>2</v>
      </c>
      <c r="H3304" s="36" t="n">
        <v>3</v>
      </c>
    </row>
    <row r="3305" customFormat="false" ht="15" hidden="false" customHeight="true" outlineLevel="0" collapsed="false">
      <c r="A3305" s="36" t="s">
        <v>469</v>
      </c>
      <c r="B3305" s="37" t="s">
        <v>451</v>
      </c>
      <c r="C3305" s="37" t="s">
        <v>470</v>
      </c>
      <c r="D3305" s="36" t="n">
        <v>2014</v>
      </c>
      <c r="E3305" s="36" t="n">
        <v>0</v>
      </c>
      <c r="F3305" s="36" t="n">
        <v>1</v>
      </c>
      <c r="G3305" s="36" t="n">
        <v>2</v>
      </c>
      <c r="H3305" s="36" t="n">
        <v>3</v>
      </c>
    </row>
    <row r="3306" customFormat="false" ht="15" hidden="false" customHeight="true" outlineLevel="0" collapsed="false">
      <c r="A3306" s="36" t="s">
        <v>469</v>
      </c>
      <c r="B3306" s="37" t="s">
        <v>451</v>
      </c>
      <c r="C3306" s="37" t="s">
        <v>470</v>
      </c>
      <c r="D3306" s="36" t="n">
        <v>2015</v>
      </c>
      <c r="E3306" s="36" t="n">
        <v>0</v>
      </c>
      <c r="F3306" s="36" t="n">
        <v>1</v>
      </c>
      <c r="G3306" s="36" t="n">
        <v>2</v>
      </c>
      <c r="H3306" s="36" t="n">
        <v>3</v>
      </c>
    </row>
    <row r="3307" customFormat="false" ht="15" hidden="false" customHeight="true" outlineLevel="0" collapsed="false">
      <c r="A3307" s="36" t="s">
        <v>469</v>
      </c>
      <c r="B3307" s="37" t="s">
        <v>451</v>
      </c>
      <c r="C3307" s="37" t="s">
        <v>470</v>
      </c>
      <c r="D3307" s="36" t="n">
        <v>2016</v>
      </c>
      <c r="E3307" s="36" t="n">
        <v>0</v>
      </c>
      <c r="F3307" s="36" t="n">
        <v>1</v>
      </c>
      <c r="G3307" s="36" t="n">
        <v>2</v>
      </c>
      <c r="H3307" s="36" t="n">
        <v>3</v>
      </c>
    </row>
    <row r="3308" customFormat="false" ht="15" hidden="false" customHeight="true" outlineLevel="0" collapsed="false">
      <c r="A3308" s="36" t="s">
        <v>469</v>
      </c>
      <c r="B3308" s="37" t="s">
        <v>451</v>
      </c>
      <c r="C3308" s="37" t="s">
        <v>470</v>
      </c>
      <c r="D3308" s="36" t="n">
        <v>2017</v>
      </c>
      <c r="E3308" s="36" t="n">
        <v>0</v>
      </c>
      <c r="F3308" s="36" t="n">
        <v>1</v>
      </c>
      <c r="G3308" s="36" t="n">
        <v>2</v>
      </c>
      <c r="H3308" s="36" t="n">
        <v>3</v>
      </c>
    </row>
    <row r="3309" customFormat="false" ht="15" hidden="false" customHeight="true" outlineLevel="0" collapsed="false">
      <c r="A3309" s="36" t="s">
        <v>469</v>
      </c>
      <c r="B3309" s="37" t="s">
        <v>451</v>
      </c>
      <c r="C3309" s="37" t="s">
        <v>470</v>
      </c>
      <c r="D3309" s="36" t="n">
        <v>2018</v>
      </c>
      <c r="E3309" s="36" t="n">
        <v>0</v>
      </c>
      <c r="F3309" s="36" t="n">
        <v>1</v>
      </c>
      <c r="G3309" s="36" t="n">
        <v>2</v>
      </c>
      <c r="H3309" s="36" t="n">
        <v>3</v>
      </c>
    </row>
    <row r="3310" customFormat="false" ht="15" hidden="false" customHeight="true" outlineLevel="0" collapsed="false">
      <c r="A3310" s="36" t="s">
        <v>469</v>
      </c>
      <c r="B3310" s="37" t="s">
        <v>451</v>
      </c>
      <c r="C3310" s="37" t="s">
        <v>470</v>
      </c>
      <c r="D3310" s="36" t="n">
        <v>2019</v>
      </c>
      <c r="E3310" s="36" t="n">
        <v>0</v>
      </c>
      <c r="F3310" s="36" t="n">
        <v>1</v>
      </c>
      <c r="G3310" s="36" t="n">
        <v>2</v>
      </c>
      <c r="H3310" s="36" t="n">
        <v>3</v>
      </c>
    </row>
    <row r="3311" customFormat="false" ht="15" hidden="false" customHeight="true" outlineLevel="0" collapsed="false">
      <c r="A3311" s="36" t="s">
        <v>469</v>
      </c>
      <c r="B3311" s="37" t="s">
        <v>451</v>
      </c>
      <c r="C3311" s="37" t="s">
        <v>470</v>
      </c>
      <c r="D3311" s="36" t="n">
        <v>2020</v>
      </c>
      <c r="E3311" s="36" t="n">
        <v>0</v>
      </c>
      <c r="F3311" s="36" t="n">
        <v>1</v>
      </c>
      <c r="G3311" s="36" t="n">
        <v>2</v>
      </c>
      <c r="H3311" s="36" t="n">
        <v>3</v>
      </c>
    </row>
    <row r="3312" customFormat="false" ht="15" hidden="false" customHeight="true" outlineLevel="0" collapsed="false">
      <c r="A3312" s="36" t="s">
        <v>469</v>
      </c>
      <c r="B3312" s="37" t="s">
        <v>451</v>
      </c>
      <c r="C3312" s="37" t="s">
        <v>470</v>
      </c>
      <c r="D3312" s="36" t="n">
        <v>2021</v>
      </c>
      <c r="E3312" s="36" t="n">
        <v>0</v>
      </c>
      <c r="F3312" s="36" t="n">
        <v>1</v>
      </c>
      <c r="G3312" s="36" t="n">
        <v>2</v>
      </c>
      <c r="H3312" s="36" t="n">
        <v>3</v>
      </c>
    </row>
    <row r="3313" customFormat="false" ht="15" hidden="false" customHeight="true" outlineLevel="0" collapsed="false">
      <c r="A3313" s="36" t="s">
        <v>469</v>
      </c>
      <c r="B3313" s="37" t="s">
        <v>451</v>
      </c>
      <c r="C3313" s="37" t="s">
        <v>470</v>
      </c>
      <c r="D3313" s="36" t="n">
        <v>2022</v>
      </c>
      <c r="E3313" s="36" t="n">
        <v>0</v>
      </c>
      <c r="F3313" s="36" t="n">
        <v>1</v>
      </c>
      <c r="G3313" s="36" t="n">
        <v>2</v>
      </c>
      <c r="H3313" s="36" t="n">
        <v>3</v>
      </c>
    </row>
    <row r="3314" customFormat="false" ht="15" hidden="false" customHeight="true" outlineLevel="0" collapsed="false">
      <c r="A3314" s="36" t="s">
        <v>469</v>
      </c>
      <c r="B3314" s="37" t="s">
        <v>451</v>
      </c>
      <c r="C3314" s="37" t="s">
        <v>470</v>
      </c>
      <c r="D3314" s="36" t="n">
        <v>2023</v>
      </c>
      <c r="E3314" s="36" t="n">
        <v>0</v>
      </c>
      <c r="F3314" s="36" t="n">
        <v>1</v>
      </c>
      <c r="G3314" s="36" t="n">
        <v>2</v>
      </c>
      <c r="H3314" s="36" t="n">
        <v>3</v>
      </c>
    </row>
    <row r="3315" customFormat="false" ht="15" hidden="false" customHeight="true" outlineLevel="0" collapsed="false">
      <c r="A3315" s="36" t="s">
        <v>469</v>
      </c>
      <c r="B3315" s="37" t="s">
        <v>451</v>
      </c>
      <c r="C3315" s="37" t="s">
        <v>470</v>
      </c>
      <c r="D3315" s="36" t="n">
        <v>2024</v>
      </c>
      <c r="E3315" s="36" t="n">
        <v>0</v>
      </c>
      <c r="F3315" s="36" t="n">
        <v>1</v>
      </c>
      <c r="G3315" s="36" t="n">
        <v>2</v>
      </c>
      <c r="H3315" s="36" t="n">
        <v>3</v>
      </c>
    </row>
    <row r="3316" customFormat="false" ht="15" hidden="false" customHeight="true" outlineLevel="0" collapsed="false">
      <c r="A3316" s="36" t="s">
        <v>469</v>
      </c>
      <c r="B3316" s="37" t="s">
        <v>451</v>
      </c>
      <c r="C3316" s="37" t="s">
        <v>470</v>
      </c>
      <c r="D3316" s="36" t="n">
        <v>2025</v>
      </c>
      <c r="E3316" s="36" t="n">
        <v>0</v>
      </c>
      <c r="F3316" s="36" t="n">
        <v>1</v>
      </c>
      <c r="G3316" s="36" t="n">
        <v>2</v>
      </c>
      <c r="H3316" s="36" t="n">
        <v>3</v>
      </c>
    </row>
    <row r="3317" customFormat="false" ht="15" hidden="false" customHeight="true" outlineLevel="0" collapsed="false">
      <c r="A3317" s="36" t="s">
        <v>471</v>
      </c>
      <c r="B3317" s="37" t="s">
        <v>451</v>
      </c>
      <c r="C3317" s="37" t="s">
        <v>472</v>
      </c>
      <c r="D3317" s="36" t="n">
        <v>2010</v>
      </c>
      <c r="E3317" s="36" t="n">
        <v>0</v>
      </c>
      <c r="F3317" s="36" t="n">
        <v>0</v>
      </c>
      <c r="G3317" s="36" t="n">
        <v>0</v>
      </c>
      <c r="H3317" s="36" t="n">
        <v>1</v>
      </c>
    </row>
    <row r="3318" customFormat="false" ht="15" hidden="false" customHeight="true" outlineLevel="0" collapsed="false">
      <c r="A3318" s="36" t="s">
        <v>471</v>
      </c>
      <c r="B3318" s="37" t="s">
        <v>451</v>
      </c>
      <c r="C3318" s="37" t="s">
        <v>472</v>
      </c>
      <c r="D3318" s="36" t="n">
        <v>2011</v>
      </c>
      <c r="E3318" s="36" t="n">
        <v>0</v>
      </c>
      <c r="F3318" s="36" t="n">
        <v>0</v>
      </c>
      <c r="G3318" s="36" t="n">
        <v>0</v>
      </c>
      <c r="H3318" s="36" t="n">
        <v>1</v>
      </c>
    </row>
    <row r="3319" customFormat="false" ht="15" hidden="false" customHeight="true" outlineLevel="0" collapsed="false">
      <c r="A3319" s="36" t="s">
        <v>471</v>
      </c>
      <c r="B3319" s="37" t="s">
        <v>451</v>
      </c>
      <c r="C3319" s="37" t="s">
        <v>472</v>
      </c>
      <c r="D3319" s="36" t="n">
        <v>2012</v>
      </c>
      <c r="E3319" s="36" t="n">
        <v>0</v>
      </c>
      <c r="F3319" s="36" t="n">
        <v>0</v>
      </c>
      <c r="G3319" s="36" t="n">
        <v>0</v>
      </c>
      <c r="H3319" s="36" t="n">
        <v>1</v>
      </c>
    </row>
    <row r="3320" customFormat="false" ht="15" hidden="false" customHeight="true" outlineLevel="0" collapsed="false">
      <c r="A3320" s="36" t="s">
        <v>471</v>
      </c>
      <c r="B3320" s="37" t="s">
        <v>451</v>
      </c>
      <c r="C3320" s="37" t="s">
        <v>472</v>
      </c>
      <c r="D3320" s="36" t="n">
        <v>2013</v>
      </c>
      <c r="E3320" s="36" t="n">
        <v>0</v>
      </c>
      <c r="F3320" s="36" t="n">
        <v>0</v>
      </c>
      <c r="G3320" s="36" t="n">
        <v>0</v>
      </c>
      <c r="H3320" s="36" t="n">
        <v>1</v>
      </c>
    </row>
    <row r="3321" customFormat="false" ht="15" hidden="false" customHeight="true" outlineLevel="0" collapsed="false">
      <c r="A3321" s="36" t="s">
        <v>471</v>
      </c>
      <c r="B3321" s="37" t="s">
        <v>451</v>
      </c>
      <c r="C3321" s="37" t="s">
        <v>472</v>
      </c>
      <c r="D3321" s="36" t="n">
        <v>2014</v>
      </c>
      <c r="E3321" s="36" t="n">
        <v>0</v>
      </c>
      <c r="F3321" s="36" t="n">
        <v>0</v>
      </c>
      <c r="G3321" s="36" t="n">
        <v>0</v>
      </c>
      <c r="H3321" s="36" t="n">
        <v>1</v>
      </c>
    </row>
    <row r="3322" customFormat="false" ht="15" hidden="false" customHeight="true" outlineLevel="0" collapsed="false">
      <c r="A3322" s="36" t="s">
        <v>471</v>
      </c>
      <c r="B3322" s="37" t="s">
        <v>451</v>
      </c>
      <c r="C3322" s="37" t="s">
        <v>472</v>
      </c>
      <c r="D3322" s="36" t="n">
        <v>2015</v>
      </c>
      <c r="E3322" s="36" t="n">
        <v>0</v>
      </c>
      <c r="F3322" s="36" t="n">
        <v>0</v>
      </c>
      <c r="G3322" s="36" t="n">
        <v>0</v>
      </c>
      <c r="H3322" s="36" t="n">
        <v>2</v>
      </c>
    </row>
    <row r="3323" customFormat="false" ht="15" hidden="false" customHeight="true" outlineLevel="0" collapsed="false">
      <c r="A3323" s="36" t="s">
        <v>471</v>
      </c>
      <c r="B3323" s="37" t="s">
        <v>451</v>
      </c>
      <c r="C3323" s="37" t="s">
        <v>472</v>
      </c>
      <c r="D3323" s="36" t="n">
        <v>2016</v>
      </c>
      <c r="E3323" s="36" t="n">
        <v>0</v>
      </c>
      <c r="F3323" s="36" t="n">
        <v>0</v>
      </c>
      <c r="G3323" s="36" t="n">
        <v>0</v>
      </c>
      <c r="H3323" s="36" t="n">
        <v>2</v>
      </c>
    </row>
    <row r="3324" customFormat="false" ht="15" hidden="false" customHeight="true" outlineLevel="0" collapsed="false">
      <c r="A3324" s="36" t="s">
        <v>471</v>
      </c>
      <c r="B3324" s="37" t="s">
        <v>451</v>
      </c>
      <c r="C3324" s="37" t="s">
        <v>472</v>
      </c>
      <c r="D3324" s="36" t="n">
        <v>2017</v>
      </c>
      <c r="E3324" s="36" t="n">
        <v>0</v>
      </c>
      <c r="F3324" s="36" t="n">
        <v>0</v>
      </c>
      <c r="G3324" s="36" t="n">
        <v>0</v>
      </c>
      <c r="H3324" s="36" t="n">
        <v>2</v>
      </c>
    </row>
    <row r="3325" customFormat="false" ht="15" hidden="false" customHeight="true" outlineLevel="0" collapsed="false">
      <c r="A3325" s="36" t="s">
        <v>471</v>
      </c>
      <c r="B3325" s="37" t="s">
        <v>451</v>
      </c>
      <c r="C3325" s="37" t="s">
        <v>472</v>
      </c>
      <c r="D3325" s="36" t="n">
        <v>2018</v>
      </c>
      <c r="E3325" s="36" t="n">
        <v>0</v>
      </c>
      <c r="F3325" s="36" t="n">
        <v>0</v>
      </c>
      <c r="G3325" s="36" t="n">
        <v>0</v>
      </c>
      <c r="H3325" s="36" t="n">
        <v>2</v>
      </c>
    </row>
    <row r="3326" customFormat="false" ht="15" hidden="false" customHeight="true" outlineLevel="0" collapsed="false">
      <c r="A3326" s="36" t="s">
        <v>471</v>
      </c>
      <c r="B3326" s="37" t="s">
        <v>451</v>
      </c>
      <c r="C3326" s="37" t="s">
        <v>472</v>
      </c>
      <c r="D3326" s="36" t="n">
        <v>2019</v>
      </c>
      <c r="E3326" s="36" t="n">
        <v>0</v>
      </c>
      <c r="F3326" s="36" t="n">
        <v>0</v>
      </c>
      <c r="G3326" s="36" t="n">
        <v>0</v>
      </c>
      <c r="H3326" s="36" t="n">
        <v>2</v>
      </c>
    </row>
    <row r="3327" customFormat="false" ht="15" hidden="false" customHeight="true" outlineLevel="0" collapsed="false">
      <c r="A3327" s="36" t="s">
        <v>471</v>
      </c>
      <c r="B3327" s="37" t="s">
        <v>451</v>
      </c>
      <c r="C3327" s="37" t="s">
        <v>472</v>
      </c>
      <c r="D3327" s="36" t="n">
        <v>2020</v>
      </c>
      <c r="E3327" s="36" t="n">
        <v>0</v>
      </c>
      <c r="F3327" s="36" t="n">
        <v>0</v>
      </c>
      <c r="G3327" s="36" t="n">
        <v>0</v>
      </c>
      <c r="H3327" s="36" t="n">
        <v>2</v>
      </c>
    </row>
    <row r="3328" customFormat="false" ht="15" hidden="false" customHeight="true" outlineLevel="0" collapsed="false">
      <c r="A3328" s="36" t="s">
        <v>471</v>
      </c>
      <c r="B3328" s="37" t="s">
        <v>451</v>
      </c>
      <c r="C3328" s="37" t="s">
        <v>472</v>
      </c>
      <c r="D3328" s="36" t="n">
        <v>2021</v>
      </c>
      <c r="E3328" s="36" t="n">
        <v>0</v>
      </c>
      <c r="F3328" s="36" t="n">
        <v>0</v>
      </c>
      <c r="G3328" s="36" t="n">
        <v>0</v>
      </c>
      <c r="H3328" s="36" t="n">
        <v>2</v>
      </c>
    </row>
    <row r="3329" customFormat="false" ht="15" hidden="false" customHeight="true" outlineLevel="0" collapsed="false">
      <c r="A3329" s="36" t="s">
        <v>471</v>
      </c>
      <c r="B3329" s="37" t="s">
        <v>451</v>
      </c>
      <c r="C3329" s="37" t="s">
        <v>472</v>
      </c>
      <c r="D3329" s="36" t="n">
        <v>2022</v>
      </c>
      <c r="E3329" s="36" t="n">
        <v>0</v>
      </c>
      <c r="F3329" s="36" t="n">
        <v>0</v>
      </c>
      <c r="G3329" s="36" t="n">
        <v>0</v>
      </c>
      <c r="H3329" s="36" t="n">
        <v>2</v>
      </c>
    </row>
    <row r="3330" customFormat="false" ht="15" hidden="false" customHeight="true" outlineLevel="0" collapsed="false">
      <c r="A3330" s="36" t="s">
        <v>471</v>
      </c>
      <c r="B3330" s="37" t="s">
        <v>451</v>
      </c>
      <c r="C3330" s="37" t="s">
        <v>472</v>
      </c>
      <c r="D3330" s="36" t="n">
        <v>2023</v>
      </c>
      <c r="E3330" s="36" t="n">
        <v>0</v>
      </c>
      <c r="F3330" s="36" t="n">
        <v>0</v>
      </c>
      <c r="G3330" s="36" t="n">
        <v>0</v>
      </c>
      <c r="H3330" s="36" t="n">
        <v>2</v>
      </c>
    </row>
    <row r="3331" customFormat="false" ht="15" hidden="false" customHeight="true" outlineLevel="0" collapsed="false">
      <c r="A3331" s="36" t="s">
        <v>471</v>
      </c>
      <c r="B3331" s="37" t="s">
        <v>451</v>
      </c>
      <c r="C3331" s="37" t="s">
        <v>472</v>
      </c>
      <c r="D3331" s="36" t="n">
        <v>2024</v>
      </c>
      <c r="E3331" s="36" t="n">
        <v>0</v>
      </c>
      <c r="F3331" s="36" t="n">
        <v>0</v>
      </c>
      <c r="G3331" s="36" t="n">
        <v>0</v>
      </c>
      <c r="H3331" s="36" t="n">
        <v>2</v>
      </c>
    </row>
    <row r="3332" customFormat="false" ht="15" hidden="false" customHeight="true" outlineLevel="0" collapsed="false">
      <c r="A3332" s="36" t="s">
        <v>471</v>
      </c>
      <c r="B3332" s="37" t="s">
        <v>451</v>
      </c>
      <c r="C3332" s="37" t="s">
        <v>472</v>
      </c>
      <c r="D3332" s="36" t="n">
        <v>2025</v>
      </c>
      <c r="E3332" s="36" t="n">
        <v>0</v>
      </c>
      <c r="F3332" s="36" t="n">
        <v>0</v>
      </c>
      <c r="G3332" s="36" t="n">
        <v>0</v>
      </c>
      <c r="H3332" s="36" t="n">
        <v>2</v>
      </c>
    </row>
    <row r="3333" customFormat="false" ht="15" hidden="false" customHeight="true" outlineLevel="0" collapsed="false">
      <c r="A3333" s="36" t="s">
        <v>473</v>
      </c>
      <c r="B3333" s="37" t="s">
        <v>451</v>
      </c>
      <c r="C3333" s="37" t="s">
        <v>474</v>
      </c>
      <c r="D3333" s="36" t="n">
        <v>2010</v>
      </c>
      <c r="E3333" s="36" t="n">
        <v>2</v>
      </c>
      <c r="F3333" s="36" t="n">
        <v>0</v>
      </c>
      <c r="G3333" s="36" t="n">
        <v>4</v>
      </c>
      <c r="H3333" s="36" t="n">
        <v>4</v>
      </c>
    </row>
    <row r="3334" customFormat="false" ht="15" hidden="false" customHeight="true" outlineLevel="0" collapsed="false">
      <c r="A3334" s="36" t="s">
        <v>473</v>
      </c>
      <c r="B3334" s="37" t="s">
        <v>451</v>
      </c>
      <c r="C3334" s="37" t="s">
        <v>474</v>
      </c>
      <c r="D3334" s="36" t="n">
        <v>2011</v>
      </c>
      <c r="E3334" s="36" t="n">
        <v>2</v>
      </c>
      <c r="F3334" s="36" t="n">
        <v>0</v>
      </c>
      <c r="G3334" s="36" t="n">
        <v>4</v>
      </c>
      <c r="H3334" s="36" t="n">
        <v>4</v>
      </c>
    </row>
    <row r="3335" customFormat="false" ht="15" hidden="false" customHeight="true" outlineLevel="0" collapsed="false">
      <c r="A3335" s="36" t="s">
        <v>473</v>
      </c>
      <c r="B3335" s="37" t="s">
        <v>451</v>
      </c>
      <c r="C3335" s="37" t="s">
        <v>474</v>
      </c>
      <c r="D3335" s="36" t="n">
        <v>2012</v>
      </c>
      <c r="E3335" s="36" t="n">
        <v>1</v>
      </c>
      <c r="F3335" s="36" t="n">
        <v>0</v>
      </c>
      <c r="G3335" s="36" t="n">
        <v>3</v>
      </c>
      <c r="H3335" s="36" t="n">
        <v>3</v>
      </c>
    </row>
    <row r="3336" customFormat="false" ht="15" hidden="false" customHeight="true" outlineLevel="0" collapsed="false">
      <c r="A3336" s="36" t="s">
        <v>473</v>
      </c>
      <c r="B3336" s="37" t="s">
        <v>451</v>
      </c>
      <c r="C3336" s="37" t="s">
        <v>474</v>
      </c>
      <c r="D3336" s="36" t="n">
        <v>2013</v>
      </c>
      <c r="E3336" s="36" t="n">
        <v>1</v>
      </c>
      <c r="F3336" s="36" t="n">
        <v>0</v>
      </c>
      <c r="G3336" s="36" t="n">
        <v>3</v>
      </c>
      <c r="H3336" s="36" t="n">
        <v>3</v>
      </c>
    </row>
    <row r="3337" customFormat="false" ht="15" hidden="false" customHeight="true" outlineLevel="0" collapsed="false">
      <c r="A3337" s="36" t="s">
        <v>473</v>
      </c>
      <c r="B3337" s="37" t="s">
        <v>451</v>
      </c>
      <c r="C3337" s="37" t="s">
        <v>474</v>
      </c>
      <c r="D3337" s="36" t="n">
        <v>2014</v>
      </c>
      <c r="E3337" s="36" t="n">
        <v>0</v>
      </c>
      <c r="F3337" s="36" t="n">
        <v>0</v>
      </c>
      <c r="G3337" s="36" t="n">
        <v>2</v>
      </c>
      <c r="H3337" s="36" t="n">
        <v>2</v>
      </c>
    </row>
    <row r="3338" customFormat="false" ht="15" hidden="false" customHeight="true" outlineLevel="0" collapsed="false">
      <c r="A3338" s="36" t="s">
        <v>473</v>
      </c>
      <c r="B3338" s="37" t="s">
        <v>451</v>
      </c>
      <c r="C3338" s="37" t="s">
        <v>474</v>
      </c>
      <c r="D3338" s="36" t="n">
        <v>2015</v>
      </c>
      <c r="E3338" s="36" t="n">
        <v>0</v>
      </c>
      <c r="F3338" s="36" t="n">
        <v>0</v>
      </c>
      <c r="G3338" s="36" t="n">
        <v>2</v>
      </c>
      <c r="H3338" s="36" t="n">
        <v>2</v>
      </c>
    </row>
    <row r="3339" customFormat="false" ht="15" hidden="false" customHeight="true" outlineLevel="0" collapsed="false">
      <c r="A3339" s="36" t="s">
        <v>473</v>
      </c>
      <c r="B3339" s="37" t="s">
        <v>451</v>
      </c>
      <c r="C3339" s="37" t="s">
        <v>474</v>
      </c>
      <c r="D3339" s="36" t="n">
        <v>2016</v>
      </c>
      <c r="E3339" s="36" t="n">
        <v>0</v>
      </c>
      <c r="F3339" s="36" t="n">
        <v>0</v>
      </c>
      <c r="G3339" s="36" t="n">
        <v>2</v>
      </c>
      <c r="H3339" s="36" t="n">
        <v>2</v>
      </c>
    </row>
    <row r="3340" customFormat="false" ht="15" hidden="false" customHeight="true" outlineLevel="0" collapsed="false">
      <c r="A3340" s="36" t="s">
        <v>473</v>
      </c>
      <c r="B3340" s="37" t="s">
        <v>451</v>
      </c>
      <c r="C3340" s="37" t="s">
        <v>474</v>
      </c>
      <c r="D3340" s="36" t="n">
        <v>2017</v>
      </c>
      <c r="E3340" s="36" t="n">
        <v>0</v>
      </c>
      <c r="F3340" s="36" t="n">
        <v>0</v>
      </c>
      <c r="G3340" s="36" t="n">
        <v>2</v>
      </c>
      <c r="H3340" s="36" t="n">
        <v>2</v>
      </c>
    </row>
    <row r="3341" customFormat="false" ht="15" hidden="false" customHeight="true" outlineLevel="0" collapsed="false">
      <c r="A3341" s="36" t="s">
        <v>473</v>
      </c>
      <c r="B3341" s="37" t="s">
        <v>451</v>
      </c>
      <c r="C3341" s="37" t="s">
        <v>474</v>
      </c>
      <c r="D3341" s="36" t="n">
        <v>2018</v>
      </c>
      <c r="E3341" s="36" t="n">
        <v>0</v>
      </c>
      <c r="F3341" s="36" t="n">
        <v>0</v>
      </c>
      <c r="G3341" s="36" t="n">
        <v>2</v>
      </c>
      <c r="H3341" s="36" t="n">
        <v>2</v>
      </c>
    </row>
    <row r="3342" customFormat="false" ht="15" hidden="false" customHeight="true" outlineLevel="0" collapsed="false">
      <c r="A3342" s="36" t="s">
        <v>473</v>
      </c>
      <c r="B3342" s="37" t="s">
        <v>451</v>
      </c>
      <c r="C3342" s="37" t="s">
        <v>474</v>
      </c>
      <c r="D3342" s="36" t="n">
        <v>2019</v>
      </c>
      <c r="E3342" s="36" t="n">
        <v>0</v>
      </c>
      <c r="F3342" s="36" t="n">
        <v>0</v>
      </c>
      <c r="G3342" s="36" t="n">
        <v>2</v>
      </c>
      <c r="H3342" s="36" t="n">
        <v>2</v>
      </c>
    </row>
    <row r="3343" customFormat="false" ht="15" hidden="false" customHeight="true" outlineLevel="0" collapsed="false">
      <c r="A3343" s="36" t="s">
        <v>473</v>
      </c>
      <c r="B3343" s="37" t="s">
        <v>451</v>
      </c>
      <c r="C3343" s="37" t="s">
        <v>474</v>
      </c>
      <c r="D3343" s="36" t="n">
        <v>2020</v>
      </c>
      <c r="E3343" s="36" t="n">
        <v>0</v>
      </c>
      <c r="F3343" s="36" t="n">
        <v>0</v>
      </c>
      <c r="G3343" s="36" t="n">
        <v>2</v>
      </c>
      <c r="H3343" s="36" t="n">
        <v>2</v>
      </c>
    </row>
    <row r="3344" customFormat="false" ht="15" hidden="false" customHeight="true" outlineLevel="0" collapsed="false">
      <c r="A3344" s="36" t="s">
        <v>473</v>
      </c>
      <c r="B3344" s="37" t="s">
        <v>451</v>
      </c>
      <c r="C3344" s="37" t="s">
        <v>474</v>
      </c>
      <c r="D3344" s="36" t="n">
        <v>2021</v>
      </c>
      <c r="E3344" s="36" t="n">
        <v>0</v>
      </c>
      <c r="F3344" s="36" t="n">
        <v>0</v>
      </c>
      <c r="G3344" s="36" t="n">
        <v>2</v>
      </c>
      <c r="H3344" s="36" t="n">
        <v>2</v>
      </c>
    </row>
    <row r="3345" customFormat="false" ht="15" hidden="false" customHeight="true" outlineLevel="0" collapsed="false">
      <c r="A3345" s="36" t="s">
        <v>473</v>
      </c>
      <c r="B3345" s="37" t="s">
        <v>451</v>
      </c>
      <c r="C3345" s="37" t="s">
        <v>474</v>
      </c>
      <c r="D3345" s="36" t="n">
        <v>2022</v>
      </c>
      <c r="E3345" s="36" t="n">
        <v>0</v>
      </c>
      <c r="F3345" s="36" t="n">
        <v>0</v>
      </c>
      <c r="G3345" s="36" t="n">
        <v>2</v>
      </c>
      <c r="H3345" s="36" t="n">
        <v>2</v>
      </c>
    </row>
    <row r="3346" customFormat="false" ht="15" hidden="false" customHeight="true" outlineLevel="0" collapsed="false">
      <c r="A3346" s="36" t="s">
        <v>473</v>
      </c>
      <c r="B3346" s="37" t="s">
        <v>451</v>
      </c>
      <c r="C3346" s="37" t="s">
        <v>474</v>
      </c>
      <c r="D3346" s="36" t="n">
        <v>2023</v>
      </c>
      <c r="E3346" s="36" t="n">
        <v>0</v>
      </c>
      <c r="F3346" s="36" t="n">
        <v>0</v>
      </c>
      <c r="G3346" s="36" t="n">
        <v>2</v>
      </c>
      <c r="H3346" s="36" t="n">
        <v>2</v>
      </c>
    </row>
    <row r="3347" customFormat="false" ht="15" hidden="false" customHeight="true" outlineLevel="0" collapsed="false">
      <c r="A3347" s="36" t="s">
        <v>473</v>
      </c>
      <c r="B3347" s="37" t="s">
        <v>451</v>
      </c>
      <c r="C3347" s="37" t="s">
        <v>474</v>
      </c>
      <c r="D3347" s="36" t="n">
        <v>2024</v>
      </c>
      <c r="E3347" s="36" t="n">
        <v>0</v>
      </c>
      <c r="F3347" s="36" t="n">
        <v>0</v>
      </c>
      <c r="G3347" s="36" t="n">
        <v>2</v>
      </c>
      <c r="H3347" s="36" t="n">
        <v>2</v>
      </c>
    </row>
    <row r="3348" customFormat="false" ht="15" hidden="false" customHeight="true" outlineLevel="0" collapsed="false">
      <c r="A3348" s="36" t="s">
        <v>473</v>
      </c>
      <c r="B3348" s="37" t="s">
        <v>451</v>
      </c>
      <c r="C3348" s="37" t="s">
        <v>474</v>
      </c>
      <c r="D3348" s="36" t="n">
        <v>2025</v>
      </c>
      <c r="E3348" s="36" t="n">
        <v>0</v>
      </c>
      <c r="F3348" s="36" t="n">
        <v>0</v>
      </c>
      <c r="G3348" s="36" t="n">
        <v>2</v>
      </c>
      <c r="H3348" s="36" t="n">
        <v>2</v>
      </c>
    </row>
    <row r="3349" customFormat="false" ht="15" hidden="false" customHeight="true" outlineLevel="0" collapsed="false">
      <c r="A3349" s="36" t="s">
        <v>475</v>
      </c>
      <c r="B3349" s="37" t="s">
        <v>451</v>
      </c>
      <c r="C3349" s="37" t="s">
        <v>476</v>
      </c>
      <c r="D3349" s="36" t="n">
        <v>2010</v>
      </c>
      <c r="E3349" s="36" t="n">
        <v>2</v>
      </c>
      <c r="F3349" s="36" t="n">
        <v>0</v>
      </c>
      <c r="G3349" s="36" t="n">
        <v>3</v>
      </c>
      <c r="H3349" s="36" t="n">
        <v>3</v>
      </c>
    </row>
    <row r="3350" customFormat="false" ht="15" hidden="false" customHeight="true" outlineLevel="0" collapsed="false">
      <c r="A3350" s="36" t="s">
        <v>475</v>
      </c>
      <c r="B3350" s="37" t="s">
        <v>451</v>
      </c>
      <c r="C3350" s="37" t="s">
        <v>476</v>
      </c>
      <c r="D3350" s="36" t="n">
        <v>2011</v>
      </c>
      <c r="E3350" s="36" t="n">
        <v>2</v>
      </c>
      <c r="F3350" s="36" t="n">
        <v>0</v>
      </c>
      <c r="G3350" s="36" t="n">
        <v>3</v>
      </c>
      <c r="H3350" s="36" t="n">
        <v>4</v>
      </c>
    </row>
    <row r="3351" customFormat="false" ht="15" hidden="false" customHeight="true" outlineLevel="0" collapsed="false">
      <c r="A3351" s="36" t="s">
        <v>475</v>
      </c>
      <c r="B3351" s="37" t="s">
        <v>451</v>
      </c>
      <c r="C3351" s="37" t="s">
        <v>476</v>
      </c>
      <c r="D3351" s="36" t="n">
        <v>2012</v>
      </c>
      <c r="E3351" s="36" t="n">
        <v>1</v>
      </c>
      <c r="F3351" s="36" t="n">
        <v>0</v>
      </c>
      <c r="G3351" s="36" t="n">
        <v>2</v>
      </c>
      <c r="H3351" s="36" t="n">
        <v>3</v>
      </c>
    </row>
    <row r="3352" customFormat="false" ht="15" hidden="false" customHeight="true" outlineLevel="0" collapsed="false">
      <c r="A3352" s="36" t="s">
        <v>475</v>
      </c>
      <c r="B3352" s="37" t="s">
        <v>451</v>
      </c>
      <c r="C3352" s="37" t="s">
        <v>476</v>
      </c>
      <c r="D3352" s="36" t="n">
        <v>2013</v>
      </c>
      <c r="E3352" s="36" t="n">
        <v>1</v>
      </c>
      <c r="F3352" s="36" t="n">
        <v>0</v>
      </c>
      <c r="G3352" s="36" t="n">
        <v>2</v>
      </c>
      <c r="H3352" s="36" t="n">
        <v>3</v>
      </c>
    </row>
    <row r="3353" customFormat="false" ht="15" hidden="false" customHeight="true" outlineLevel="0" collapsed="false">
      <c r="A3353" s="36" t="s">
        <v>475</v>
      </c>
      <c r="B3353" s="37" t="s">
        <v>451</v>
      </c>
      <c r="C3353" s="37" t="s">
        <v>476</v>
      </c>
      <c r="D3353" s="36" t="n">
        <v>2014</v>
      </c>
      <c r="E3353" s="36" t="n">
        <v>1</v>
      </c>
      <c r="F3353" s="36" t="n">
        <v>0</v>
      </c>
      <c r="G3353" s="36" t="n">
        <v>2</v>
      </c>
      <c r="H3353" s="36" t="n">
        <v>3</v>
      </c>
    </row>
    <row r="3354" customFormat="false" ht="15" hidden="false" customHeight="true" outlineLevel="0" collapsed="false">
      <c r="A3354" s="36" t="s">
        <v>475</v>
      </c>
      <c r="B3354" s="37" t="s">
        <v>451</v>
      </c>
      <c r="C3354" s="37" t="s">
        <v>476</v>
      </c>
      <c r="D3354" s="36" t="n">
        <v>2015</v>
      </c>
      <c r="E3354" s="36" t="n">
        <v>1</v>
      </c>
      <c r="F3354" s="36" t="n">
        <v>0</v>
      </c>
      <c r="G3354" s="36" t="n">
        <v>2</v>
      </c>
      <c r="H3354" s="36" t="n">
        <v>3</v>
      </c>
    </row>
    <row r="3355" customFormat="false" ht="15" hidden="false" customHeight="true" outlineLevel="0" collapsed="false">
      <c r="A3355" s="36" t="s">
        <v>475</v>
      </c>
      <c r="B3355" s="37" t="s">
        <v>451</v>
      </c>
      <c r="C3355" s="37" t="s">
        <v>476</v>
      </c>
      <c r="D3355" s="36" t="n">
        <v>2016</v>
      </c>
      <c r="E3355" s="36" t="n">
        <v>1</v>
      </c>
      <c r="F3355" s="36" t="n">
        <v>0</v>
      </c>
      <c r="G3355" s="36" t="n">
        <v>2</v>
      </c>
      <c r="H3355" s="36" t="n">
        <v>3</v>
      </c>
    </row>
    <row r="3356" customFormat="false" ht="15" hidden="false" customHeight="true" outlineLevel="0" collapsed="false">
      <c r="A3356" s="36" t="s">
        <v>475</v>
      </c>
      <c r="B3356" s="37" t="s">
        <v>451</v>
      </c>
      <c r="C3356" s="37" t="s">
        <v>476</v>
      </c>
      <c r="D3356" s="36" t="n">
        <v>2017</v>
      </c>
      <c r="E3356" s="36" t="n">
        <v>0</v>
      </c>
      <c r="F3356" s="36" t="n">
        <v>0</v>
      </c>
      <c r="G3356" s="36" t="n">
        <v>1</v>
      </c>
      <c r="H3356" s="36" t="n">
        <v>2</v>
      </c>
    </row>
    <row r="3357" customFormat="false" ht="15" hidden="false" customHeight="true" outlineLevel="0" collapsed="false">
      <c r="A3357" s="36" t="s">
        <v>475</v>
      </c>
      <c r="B3357" s="37" t="s">
        <v>451</v>
      </c>
      <c r="C3357" s="37" t="s">
        <v>476</v>
      </c>
      <c r="D3357" s="36" t="n">
        <v>2018</v>
      </c>
      <c r="E3357" s="36" t="n">
        <v>0</v>
      </c>
      <c r="F3357" s="36" t="n">
        <v>0</v>
      </c>
      <c r="G3357" s="36" t="n">
        <v>1</v>
      </c>
      <c r="H3357" s="36" t="n">
        <v>2</v>
      </c>
    </row>
    <row r="3358" customFormat="false" ht="15" hidden="false" customHeight="true" outlineLevel="0" collapsed="false">
      <c r="A3358" s="36" t="s">
        <v>475</v>
      </c>
      <c r="B3358" s="37" t="s">
        <v>451</v>
      </c>
      <c r="C3358" s="37" t="s">
        <v>476</v>
      </c>
      <c r="D3358" s="36" t="n">
        <v>2019</v>
      </c>
      <c r="E3358" s="36" t="n">
        <v>0</v>
      </c>
      <c r="F3358" s="36" t="n">
        <v>0</v>
      </c>
      <c r="G3358" s="36" t="n">
        <v>1</v>
      </c>
      <c r="H3358" s="36" t="n">
        <v>2</v>
      </c>
    </row>
    <row r="3359" customFormat="false" ht="15" hidden="false" customHeight="true" outlineLevel="0" collapsed="false">
      <c r="A3359" s="36" t="s">
        <v>475</v>
      </c>
      <c r="B3359" s="37" t="s">
        <v>451</v>
      </c>
      <c r="C3359" s="37" t="s">
        <v>476</v>
      </c>
      <c r="D3359" s="36" t="n">
        <v>2020</v>
      </c>
      <c r="E3359" s="36" t="n">
        <v>0</v>
      </c>
      <c r="F3359" s="36" t="n">
        <v>0</v>
      </c>
      <c r="G3359" s="36" t="n">
        <v>1</v>
      </c>
      <c r="H3359" s="36" t="n">
        <v>2</v>
      </c>
    </row>
    <row r="3360" customFormat="false" ht="15" hidden="false" customHeight="true" outlineLevel="0" collapsed="false">
      <c r="A3360" s="36" t="s">
        <v>475</v>
      </c>
      <c r="B3360" s="37" t="s">
        <v>451</v>
      </c>
      <c r="C3360" s="37" t="s">
        <v>476</v>
      </c>
      <c r="D3360" s="36" t="n">
        <v>2021</v>
      </c>
      <c r="E3360" s="36" t="n">
        <v>0</v>
      </c>
      <c r="F3360" s="36" t="n">
        <v>0</v>
      </c>
      <c r="G3360" s="36" t="n">
        <v>1</v>
      </c>
      <c r="H3360" s="36" t="n">
        <v>2</v>
      </c>
    </row>
    <row r="3361" customFormat="false" ht="15" hidden="false" customHeight="true" outlineLevel="0" collapsed="false">
      <c r="A3361" s="36" t="s">
        <v>475</v>
      </c>
      <c r="B3361" s="37" t="s">
        <v>451</v>
      </c>
      <c r="C3361" s="37" t="s">
        <v>476</v>
      </c>
      <c r="D3361" s="36" t="n">
        <v>2022</v>
      </c>
      <c r="E3361" s="36" t="n">
        <v>0</v>
      </c>
      <c r="F3361" s="36" t="n">
        <v>0</v>
      </c>
      <c r="G3361" s="36" t="n">
        <v>1</v>
      </c>
      <c r="H3361" s="36" t="n">
        <v>2</v>
      </c>
    </row>
    <row r="3362" customFormat="false" ht="15" hidden="false" customHeight="true" outlineLevel="0" collapsed="false">
      <c r="A3362" s="36" t="s">
        <v>475</v>
      </c>
      <c r="B3362" s="37" t="s">
        <v>451</v>
      </c>
      <c r="C3362" s="37" t="s">
        <v>476</v>
      </c>
      <c r="D3362" s="36" t="n">
        <v>2023</v>
      </c>
      <c r="E3362" s="36" t="n">
        <v>0</v>
      </c>
      <c r="F3362" s="36" t="n">
        <v>0</v>
      </c>
      <c r="G3362" s="36" t="n">
        <v>1</v>
      </c>
      <c r="H3362" s="36" t="n">
        <v>2</v>
      </c>
    </row>
    <row r="3363" customFormat="false" ht="15" hidden="false" customHeight="true" outlineLevel="0" collapsed="false">
      <c r="A3363" s="36" t="s">
        <v>475</v>
      </c>
      <c r="B3363" s="37" t="s">
        <v>451</v>
      </c>
      <c r="C3363" s="37" t="s">
        <v>476</v>
      </c>
      <c r="D3363" s="36" t="n">
        <v>2024</v>
      </c>
      <c r="E3363" s="36" t="n">
        <v>0</v>
      </c>
      <c r="F3363" s="36" t="n">
        <v>0</v>
      </c>
      <c r="G3363" s="36" t="n">
        <v>1</v>
      </c>
      <c r="H3363" s="36" t="n">
        <v>2</v>
      </c>
    </row>
    <row r="3364" customFormat="false" ht="15" hidden="false" customHeight="true" outlineLevel="0" collapsed="false">
      <c r="A3364" s="36" t="s">
        <v>475</v>
      </c>
      <c r="B3364" s="37" t="s">
        <v>451</v>
      </c>
      <c r="C3364" s="37" t="s">
        <v>476</v>
      </c>
      <c r="D3364" s="36" t="n">
        <v>2025</v>
      </c>
      <c r="E3364" s="36" t="n">
        <v>0</v>
      </c>
      <c r="F3364" s="36" t="n">
        <v>0</v>
      </c>
      <c r="G3364" s="36" t="n">
        <v>1</v>
      </c>
      <c r="H3364" s="36" t="n">
        <v>2</v>
      </c>
    </row>
    <row r="3365" customFormat="false" ht="15" hidden="false" customHeight="true" outlineLevel="0" collapsed="false">
      <c r="A3365" s="36" t="s">
        <v>477</v>
      </c>
      <c r="B3365" s="37" t="s">
        <v>451</v>
      </c>
      <c r="C3365" s="37" t="s">
        <v>478</v>
      </c>
      <c r="D3365" s="36" t="n">
        <v>2010</v>
      </c>
      <c r="E3365" s="36" t="n">
        <v>0</v>
      </c>
      <c r="F3365" s="36" t="n">
        <v>0</v>
      </c>
      <c r="G3365" s="36" t="n">
        <v>0</v>
      </c>
      <c r="H3365" s="36" t="n">
        <v>0</v>
      </c>
    </row>
    <row r="3366" customFormat="false" ht="15" hidden="false" customHeight="true" outlineLevel="0" collapsed="false">
      <c r="A3366" s="36" t="s">
        <v>477</v>
      </c>
      <c r="B3366" s="37" t="s">
        <v>451</v>
      </c>
      <c r="C3366" s="37" t="s">
        <v>478</v>
      </c>
      <c r="D3366" s="36" t="n">
        <v>2011</v>
      </c>
      <c r="E3366" s="36" t="n">
        <v>0</v>
      </c>
      <c r="F3366" s="36" t="n">
        <v>0</v>
      </c>
      <c r="G3366" s="36" t="n">
        <v>0</v>
      </c>
      <c r="H3366" s="36" t="n">
        <v>0</v>
      </c>
    </row>
    <row r="3367" customFormat="false" ht="15" hidden="false" customHeight="true" outlineLevel="0" collapsed="false">
      <c r="A3367" s="36" t="s">
        <v>477</v>
      </c>
      <c r="B3367" s="37" t="s">
        <v>451</v>
      </c>
      <c r="C3367" s="37" t="s">
        <v>478</v>
      </c>
      <c r="D3367" s="36" t="n">
        <v>2012</v>
      </c>
      <c r="E3367" s="36" t="n">
        <v>0</v>
      </c>
      <c r="F3367" s="36" t="n">
        <v>0</v>
      </c>
      <c r="G3367" s="36" t="n">
        <v>0</v>
      </c>
      <c r="H3367" s="36" t="n">
        <v>0</v>
      </c>
    </row>
    <row r="3368" customFormat="false" ht="15" hidden="false" customHeight="true" outlineLevel="0" collapsed="false">
      <c r="A3368" s="36" t="s">
        <v>477</v>
      </c>
      <c r="B3368" s="37" t="s">
        <v>451</v>
      </c>
      <c r="C3368" s="37" t="s">
        <v>478</v>
      </c>
      <c r="D3368" s="36" t="n">
        <v>2013</v>
      </c>
      <c r="E3368" s="36" t="n">
        <v>0</v>
      </c>
      <c r="F3368" s="36" t="n">
        <v>0</v>
      </c>
      <c r="G3368" s="36" t="n">
        <v>0</v>
      </c>
      <c r="H3368" s="36" t="n">
        <v>0</v>
      </c>
    </row>
    <row r="3369" customFormat="false" ht="15" hidden="false" customHeight="true" outlineLevel="0" collapsed="false">
      <c r="A3369" s="36" t="s">
        <v>477</v>
      </c>
      <c r="B3369" s="37" t="s">
        <v>451</v>
      </c>
      <c r="C3369" s="37" t="s">
        <v>478</v>
      </c>
      <c r="D3369" s="36" t="n">
        <v>2014</v>
      </c>
      <c r="E3369" s="36" t="n">
        <v>0</v>
      </c>
      <c r="F3369" s="36" t="n">
        <v>0</v>
      </c>
      <c r="G3369" s="36" t="n">
        <v>0</v>
      </c>
      <c r="H3369" s="36" t="n">
        <v>0</v>
      </c>
    </row>
    <row r="3370" customFormat="false" ht="15" hidden="false" customHeight="true" outlineLevel="0" collapsed="false">
      <c r="A3370" s="36" t="s">
        <v>477</v>
      </c>
      <c r="B3370" s="37" t="s">
        <v>451</v>
      </c>
      <c r="C3370" s="37" t="s">
        <v>478</v>
      </c>
      <c r="D3370" s="36" t="n">
        <v>2015</v>
      </c>
      <c r="E3370" s="36" t="n">
        <v>0</v>
      </c>
      <c r="F3370" s="36" t="n">
        <v>0</v>
      </c>
      <c r="G3370" s="36" t="n">
        <v>0</v>
      </c>
      <c r="H3370" s="36" t="n">
        <v>0</v>
      </c>
    </row>
    <row r="3371" customFormat="false" ht="15" hidden="false" customHeight="true" outlineLevel="0" collapsed="false">
      <c r="A3371" s="36" t="s">
        <v>477</v>
      </c>
      <c r="B3371" s="37" t="s">
        <v>451</v>
      </c>
      <c r="C3371" s="37" t="s">
        <v>478</v>
      </c>
      <c r="D3371" s="36" t="n">
        <v>2016</v>
      </c>
      <c r="E3371" s="36" t="n">
        <v>0</v>
      </c>
      <c r="F3371" s="36" t="n">
        <v>0</v>
      </c>
      <c r="G3371" s="36" t="n">
        <v>0</v>
      </c>
      <c r="H3371" s="36" t="n">
        <v>0</v>
      </c>
    </row>
    <row r="3372" customFormat="false" ht="15" hidden="false" customHeight="true" outlineLevel="0" collapsed="false">
      <c r="A3372" s="36" t="s">
        <v>477</v>
      </c>
      <c r="B3372" s="37" t="s">
        <v>451</v>
      </c>
      <c r="C3372" s="37" t="s">
        <v>478</v>
      </c>
      <c r="D3372" s="36" t="n">
        <v>2017</v>
      </c>
      <c r="E3372" s="36" t="n">
        <v>0</v>
      </c>
      <c r="F3372" s="36" t="n">
        <v>0</v>
      </c>
      <c r="G3372" s="36" t="n">
        <v>0</v>
      </c>
      <c r="H3372" s="36" t="n">
        <v>0</v>
      </c>
    </row>
    <row r="3373" customFormat="false" ht="15" hidden="false" customHeight="true" outlineLevel="0" collapsed="false">
      <c r="A3373" s="36" t="s">
        <v>477</v>
      </c>
      <c r="B3373" s="37" t="s">
        <v>451</v>
      </c>
      <c r="C3373" s="37" t="s">
        <v>478</v>
      </c>
      <c r="D3373" s="36" t="n">
        <v>2018</v>
      </c>
      <c r="E3373" s="36" t="n">
        <v>0</v>
      </c>
      <c r="F3373" s="36" t="n">
        <v>0</v>
      </c>
      <c r="G3373" s="36" t="n">
        <v>0</v>
      </c>
      <c r="H3373" s="36" t="n">
        <v>0</v>
      </c>
    </row>
    <row r="3374" customFormat="false" ht="15" hidden="false" customHeight="true" outlineLevel="0" collapsed="false">
      <c r="A3374" s="36" t="s">
        <v>477</v>
      </c>
      <c r="B3374" s="37" t="s">
        <v>451</v>
      </c>
      <c r="C3374" s="37" t="s">
        <v>478</v>
      </c>
      <c r="D3374" s="36" t="n">
        <v>2019</v>
      </c>
      <c r="E3374" s="36" t="n">
        <v>0</v>
      </c>
      <c r="F3374" s="36" t="n">
        <v>0</v>
      </c>
      <c r="G3374" s="36" t="n">
        <v>0</v>
      </c>
      <c r="H3374" s="36" t="n">
        <v>0</v>
      </c>
    </row>
    <row r="3375" customFormat="false" ht="15" hidden="false" customHeight="true" outlineLevel="0" collapsed="false">
      <c r="A3375" s="36" t="s">
        <v>477</v>
      </c>
      <c r="B3375" s="37" t="s">
        <v>451</v>
      </c>
      <c r="C3375" s="37" t="s">
        <v>478</v>
      </c>
      <c r="D3375" s="36" t="n">
        <v>2020</v>
      </c>
      <c r="E3375" s="36" t="n">
        <v>0</v>
      </c>
      <c r="F3375" s="36" t="n">
        <v>0</v>
      </c>
      <c r="G3375" s="36" t="n">
        <v>0</v>
      </c>
      <c r="H3375" s="36" t="n">
        <v>0</v>
      </c>
    </row>
    <row r="3376" customFormat="false" ht="15" hidden="false" customHeight="true" outlineLevel="0" collapsed="false">
      <c r="A3376" s="36" t="s">
        <v>477</v>
      </c>
      <c r="B3376" s="37" t="s">
        <v>451</v>
      </c>
      <c r="C3376" s="37" t="s">
        <v>478</v>
      </c>
      <c r="D3376" s="36" t="n">
        <v>2021</v>
      </c>
      <c r="E3376" s="36" t="n">
        <v>0</v>
      </c>
      <c r="F3376" s="36" t="n">
        <v>0</v>
      </c>
      <c r="G3376" s="36" t="n">
        <v>0</v>
      </c>
      <c r="H3376" s="36" t="n">
        <v>0</v>
      </c>
    </row>
    <row r="3377" customFormat="false" ht="15" hidden="false" customHeight="true" outlineLevel="0" collapsed="false">
      <c r="A3377" s="36" t="s">
        <v>477</v>
      </c>
      <c r="B3377" s="37" t="s">
        <v>451</v>
      </c>
      <c r="C3377" s="37" t="s">
        <v>478</v>
      </c>
      <c r="D3377" s="36" t="n">
        <v>2022</v>
      </c>
      <c r="E3377" s="36" t="n">
        <v>0</v>
      </c>
      <c r="F3377" s="36" t="n">
        <v>0</v>
      </c>
      <c r="G3377" s="36" t="n">
        <v>0</v>
      </c>
      <c r="H3377" s="36" t="n">
        <v>0</v>
      </c>
    </row>
    <row r="3378" customFormat="false" ht="15" hidden="false" customHeight="true" outlineLevel="0" collapsed="false">
      <c r="A3378" s="36" t="s">
        <v>477</v>
      </c>
      <c r="B3378" s="37" t="s">
        <v>451</v>
      </c>
      <c r="C3378" s="37" t="s">
        <v>478</v>
      </c>
      <c r="D3378" s="36" t="n">
        <v>2023</v>
      </c>
      <c r="E3378" s="36" t="n">
        <v>0</v>
      </c>
      <c r="F3378" s="36" t="n">
        <v>0</v>
      </c>
      <c r="G3378" s="36" t="n">
        <v>0</v>
      </c>
      <c r="H3378" s="36" t="n">
        <v>0</v>
      </c>
    </row>
    <row r="3379" customFormat="false" ht="15" hidden="false" customHeight="true" outlineLevel="0" collapsed="false">
      <c r="A3379" s="36" t="s">
        <v>477</v>
      </c>
      <c r="B3379" s="37" t="s">
        <v>451</v>
      </c>
      <c r="C3379" s="37" t="s">
        <v>478</v>
      </c>
      <c r="D3379" s="36" t="n">
        <v>2024</v>
      </c>
      <c r="E3379" s="36" t="n">
        <v>0</v>
      </c>
      <c r="F3379" s="36" t="n">
        <v>0</v>
      </c>
      <c r="G3379" s="36" t="n">
        <v>0</v>
      </c>
      <c r="H3379" s="36" t="n">
        <v>0</v>
      </c>
    </row>
    <row r="3380" customFormat="false" ht="15" hidden="false" customHeight="true" outlineLevel="0" collapsed="false">
      <c r="A3380" s="36" t="s">
        <v>477</v>
      </c>
      <c r="B3380" s="37" t="s">
        <v>451</v>
      </c>
      <c r="C3380" s="37" t="s">
        <v>478</v>
      </c>
      <c r="D3380" s="36" t="n">
        <v>2025</v>
      </c>
      <c r="E3380" s="36" t="n">
        <v>0</v>
      </c>
      <c r="F3380" s="36" t="n">
        <v>0</v>
      </c>
      <c r="G3380" s="36" t="n">
        <v>0</v>
      </c>
      <c r="H3380" s="36" t="n">
        <v>0</v>
      </c>
    </row>
    <row r="3381" customFormat="false" ht="15" hidden="false" customHeight="true" outlineLevel="0" collapsed="false">
      <c r="A3381" s="36" t="s">
        <v>479</v>
      </c>
      <c r="B3381" s="37" t="s">
        <v>451</v>
      </c>
      <c r="C3381" s="37" t="s">
        <v>480</v>
      </c>
      <c r="D3381" s="36" t="n">
        <v>2010</v>
      </c>
      <c r="E3381" s="36" t="n">
        <v>0</v>
      </c>
      <c r="F3381" s="36" t="n">
        <v>0</v>
      </c>
      <c r="G3381" s="36" t="n">
        <v>3</v>
      </c>
      <c r="H3381" s="36" t="n">
        <v>3</v>
      </c>
    </row>
    <row r="3382" customFormat="false" ht="15" hidden="false" customHeight="true" outlineLevel="0" collapsed="false">
      <c r="A3382" s="36" t="s">
        <v>479</v>
      </c>
      <c r="B3382" s="37" t="s">
        <v>451</v>
      </c>
      <c r="C3382" s="37" t="s">
        <v>480</v>
      </c>
      <c r="D3382" s="36" t="n">
        <v>2011</v>
      </c>
      <c r="E3382" s="36" t="n">
        <v>0</v>
      </c>
      <c r="F3382" s="36" t="n">
        <v>0</v>
      </c>
      <c r="G3382" s="36" t="n">
        <v>3</v>
      </c>
      <c r="H3382" s="36" t="n">
        <v>3</v>
      </c>
    </row>
    <row r="3383" customFormat="false" ht="15" hidden="false" customHeight="true" outlineLevel="0" collapsed="false">
      <c r="A3383" s="36" t="s">
        <v>479</v>
      </c>
      <c r="B3383" s="37" t="s">
        <v>451</v>
      </c>
      <c r="C3383" s="37" t="s">
        <v>480</v>
      </c>
      <c r="D3383" s="36" t="n">
        <v>2012</v>
      </c>
      <c r="E3383" s="36" t="n">
        <v>0</v>
      </c>
      <c r="F3383" s="36" t="n">
        <v>0</v>
      </c>
      <c r="G3383" s="36" t="n">
        <v>3</v>
      </c>
      <c r="H3383" s="36" t="n">
        <v>3</v>
      </c>
    </row>
    <row r="3384" customFormat="false" ht="15" hidden="false" customHeight="true" outlineLevel="0" collapsed="false">
      <c r="A3384" s="36" t="s">
        <v>479</v>
      </c>
      <c r="B3384" s="37" t="s">
        <v>451</v>
      </c>
      <c r="C3384" s="37" t="s">
        <v>480</v>
      </c>
      <c r="D3384" s="36" t="n">
        <v>2013</v>
      </c>
      <c r="E3384" s="36" t="n">
        <v>0</v>
      </c>
      <c r="F3384" s="36" t="n">
        <v>0</v>
      </c>
      <c r="G3384" s="36" t="n">
        <v>3</v>
      </c>
      <c r="H3384" s="36" t="n">
        <v>3</v>
      </c>
    </row>
    <row r="3385" customFormat="false" ht="15" hidden="false" customHeight="true" outlineLevel="0" collapsed="false">
      <c r="A3385" s="36" t="s">
        <v>479</v>
      </c>
      <c r="B3385" s="37" t="s">
        <v>451</v>
      </c>
      <c r="C3385" s="37" t="s">
        <v>480</v>
      </c>
      <c r="D3385" s="36" t="n">
        <v>2014</v>
      </c>
      <c r="E3385" s="36" t="n">
        <v>0</v>
      </c>
      <c r="F3385" s="36" t="n">
        <v>0</v>
      </c>
      <c r="G3385" s="36" t="n">
        <v>3</v>
      </c>
      <c r="H3385" s="36" t="n">
        <v>3</v>
      </c>
    </row>
    <row r="3386" customFormat="false" ht="15" hidden="false" customHeight="true" outlineLevel="0" collapsed="false">
      <c r="A3386" s="36" t="s">
        <v>479</v>
      </c>
      <c r="B3386" s="37" t="s">
        <v>451</v>
      </c>
      <c r="C3386" s="37" t="s">
        <v>480</v>
      </c>
      <c r="D3386" s="36" t="n">
        <v>2015</v>
      </c>
      <c r="E3386" s="36" t="n">
        <v>0</v>
      </c>
      <c r="F3386" s="36" t="n">
        <v>0</v>
      </c>
      <c r="G3386" s="36" t="n">
        <v>3</v>
      </c>
      <c r="H3386" s="36" t="n">
        <v>3</v>
      </c>
    </row>
    <row r="3387" customFormat="false" ht="15" hidden="false" customHeight="true" outlineLevel="0" collapsed="false">
      <c r="A3387" s="36" t="s">
        <v>479</v>
      </c>
      <c r="B3387" s="37" t="s">
        <v>451</v>
      </c>
      <c r="C3387" s="37" t="s">
        <v>480</v>
      </c>
      <c r="D3387" s="36" t="n">
        <v>2016</v>
      </c>
      <c r="E3387" s="36" t="n">
        <v>0</v>
      </c>
      <c r="F3387" s="36" t="n">
        <v>0</v>
      </c>
      <c r="G3387" s="36" t="n">
        <v>3</v>
      </c>
      <c r="H3387" s="36" t="n">
        <v>3</v>
      </c>
    </row>
    <row r="3388" customFormat="false" ht="15" hidden="false" customHeight="true" outlineLevel="0" collapsed="false">
      <c r="A3388" s="36" t="s">
        <v>479</v>
      </c>
      <c r="B3388" s="37" t="s">
        <v>451</v>
      </c>
      <c r="C3388" s="37" t="s">
        <v>480</v>
      </c>
      <c r="D3388" s="36" t="n">
        <v>2017</v>
      </c>
      <c r="E3388" s="36" t="n">
        <v>0</v>
      </c>
      <c r="F3388" s="36" t="n">
        <v>0</v>
      </c>
      <c r="G3388" s="36" t="n">
        <v>3</v>
      </c>
      <c r="H3388" s="36" t="n">
        <v>3</v>
      </c>
    </row>
    <row r="3389" customFormat="false" ht="15" hidden="false" customHeight="true" outlineLevel="0" collapsed="false">
      <c r="A3389" s="36" t="s">
        <v>479</v>
      </c>
      <c r="B3389" s="37" t="s">
        <v>451</v>
      </c>
      <c r="C3389" s="37" t="s">
        <v>480</v>
      </c>
      <c r="D3389" s="36" t="n">
        <v>2018</v>
      </c>
      <c r="E3389" s="36" t="n">
        <v>0</v>
      </c>
      <c r="F3389" s="36" t="n">
        <v>0</v>
      </c>
      <c r="G3389" s="36" t="n">
        <v>3</v>
      </c>
      <c r="H3389" s="36" t="n">
        <v>3</v>
      </c>
    </row>
    <row r="3390" customFormat="false" ht="15" hidden="false" customHeight="true" outlineLevel="0" collapsed="false">
      <c r="A3390" s="36" t="s">
        <v>479</v>
      </c>
      <c r="B3390" s="37" t="s">
        <v>451</v>
      </c>
      <c r="C3390" s="37" t="s">
        <v>480</v>
      </c>
      <c r="D3390" s="36" t="n">
        <v>2019</v>
      </c>
      <c r="E3390" s="36" t="n">
        <v>0</v>
      </c>
      <c r="F3390" s="36" t="n">
        <v>0</v>
      </c>
      <c r="G3390" s="36" t="n">
        <v>3</v>
      </c>
      <c r="H3390" s="36" t="n">
        <v>3</v>
      </c>
    </row>
    <row r="3391" customFormat="false" ht="15" hidden="false" customHeight="true" outlineLevel="0" collapsed="false">
      <c r="A3391" s="36" t="s">
        <v>479</v>
      </c>
      <c r="B3391" s="37" t="s">
        <v>451</v>
      </c>
      <c r="C3391" s="37" t="s">
        <v>480</v>
      </c>
      <c r="D3391" s="36" t="n">
        <v>2020</v>
      </c>
      <c r="E3391" s="36" t="n">
        <v>0</v>
      </c>
      <c r="F3391" s="36" t="n">
        <v>0</v>
      </c>
      <c r="G3391" s="36" t="n">
        <v>3</v>
      </c>
      <c r="H3391" s="36" t="n">
        <v>3</v>
      </c>
    </row>
    <row r="3392" customFormat="false" ht="15" hidden="false" customHeight="true" outlineLevel="0" collapsed="false">
      <c r="A3392" s="36" t="s">
        <v>479</v>
      </c>
      <c r="B3392" s="37" t="s">
        <v>451</v>
      </c>
      <c r="C3392" s="37" t="s">
        <v>480</v>
      </c>
      <c r="D3392" s="36" t="n">
        <v>2021</v>
      </c>
      <c r="E3392" s="36" t="n">
        <v>0</v>
      </c>
      <c r="F3392" s="36" t="n">
        <v>0</v>
      </c>
      <c r="G3392" s="36" t="n">
        <v>3</v>
      </c>
      <c r="H3392" s="36" t="n">
        <v>3</v>
      </c>
    </row>
    <row r="3393" customFormat="false" ht="15" hidden="false" customHeight="true" outlineLevel="0" collapsed="false">
      <c r="A3393" s="36" t="s">
        <v>479</v>
      </c>
      <c r="B3393" s="37" t="s">
        <v>451</v>
      </c>
      <c r="C3393" s="37" t="s">
        <v>480</v>
      </c>
      <c r="D3393" s="36" t="n">
        <v>2022</v>
      </c>
      <c r="E3393" s="36" t="n">
        <v>0</v>
      </c>
      <c r="F3393" s="36" t="n">
        <v>0</v>
      </c>
      <c r="G3393" s="36" t="n">
        <v>3</v>
      </c>
      <c r="H3393" s="36" t="n">
        <v>3</v>
      </c>
    </row>
    <row r="3394" customFormat="false" ht="15" hidden="false" customHeight="true" outlineLevel="0" collapsed="false">
      <c r="A3394" s="36" t="s">
        <v>479</v>
      </c>
      <c r="B3394" s="37" t="s">
        <v>451</v>
      </c>
      <c r="C3394" s="37" t="s">
        <v>480</v>
      </c>
      <c r="D3394" s="36" t="n">
        <v>2023</v>
      </c>
      <c r="E3394" s="36" t="n">
        <v>0</v>
      </c>
      <c r="F3394" s="36" t="n">
        <v>0</v>
      </c>
      <c r="G3394" s="36" t="n">
        <v>3</v>
      </c>
      <c r="H3394" s="36" t="n">
        <v>3</v>
      </c>
    </row>
    <row r="3395" customFormat="false" ht="15" hidden="false" customHeight="true" outlineLevel="0" collapsed="false">
      <c r="A3395" s="36" t="s">
        <v>479</v>
      </c>
      <c r="B3395" s="37" t="s">
        <v>451</v>
      </c>
      <c r="C3395" s="37" t="s">
        <v>480</v>
      </c>
      <c r="D3395" s="36" t="n">
        <v>2024</v>
      </c>
      <c r="E3395" s="36" t="n">
        <v>0</v>
      </c>
      <c r="F3395" s="36" t="n">
        <v>0</v>
      </c>
      <c r="G3395" s="36" t="n">
        <v>3</v>
      </c>
      <c r="H3395" s="36" t="n">
        <v>3</v>
      </c>
    </row>
    <row r="3396" customFormat="false" ht="15" hidden="false" customHeight="true" outlineLevel="0" collapsed="false">
      <c r="A3396" s="36" t="s">
        <v>479</v>
      </c>
      <c r="B3396" s="37" t="s">
        <v>451</v>
      </c>
      <c r="C3396" s="37" t="s">
        <v>480</v>
      </c>
      <c r="D3396" s="36" t="n">
        <v>2025</v>
      </c>
      <c r="E3396" s="36" t="n">
        <v>0</v>
      </c>
      <c r="F3396" s="36" t="n">
        <v>0</v>
      </c>
      <c r="G3396" s="36" t="n">
        <v>3</v>
      </c>
      <c r="H3396" s="36" t="n">
        <v>3</v>
      </c>
    </row>
    <row r="3397" customFormat="false" ht="15" hidden="false" customHeight="true" outlineLevel="0" collapsed="false">
      <c r="A3397" s="36" t="s">
        <v>481</v>
      </c>
      <c r="B3397" s="37" t="s">
        <v>451</v>
      </c>
      <c r="C3397" s="37" t="s">
        <v>482</v>
      </c>
      <c r="D3397" s="36" t="n">
        <v>2010</v>
      </c>
      <c r="E3397" s="36" t="n">
        <v>0</v>
      </c>
      <c r="F3397" s="36" t="n">
        <v>0</v>
      </c>
      <c r="G3397" s="36" t="n">
        <v>2</v>
      </c>
      <c r="H3397" s="36" t="n">
        <v>3</v>
      </c>
    </row>
    <row r="3398" customFormat="false" ht="15" hidden="false" customHeight="true" outlineLevel="0" collapsed="false">
      <c r="A3398" s="36" t="s">
        <v>481</v>
      </c>
      <c r="B3398" s="37" t="s">
        <v>451</v>
      </c>
      <c r="C3398" s="37" t="s">
        <v>482</v>
      </c>
      <c r="D3398" s="36" t="n">
        <v>2011</v>
      </c>
      <c r="E3398" s="36" t="n">
        <v>0</v>
      </c>
      <c r="F3398" s="36" t="n">
        <v>0</v>
      </c>
      <c r="G3398" s="36" t="n">
        <v>2</v>
      </c>
      <c r="H3398" s="36" t="n">
        <v>3</v>
      </c>
    </row>
    <row r="3399" customFormat="false" ht="15" hidden="false" customHeight="true" outlineLevel="0" collapsed="false">
      <c r="A3399" s="36" t="s">
        <v>481</v>
      </c>
      <c r="B3399" s="37" t="s">
        <v>451</v>
      </c>
      <c r="C3399" s="37" t="s">
        <v>482</v>
      </c>
      <c r="D3399" s="36" t="n">
        <v>2012</v>
      </c>
      <c r="E3399" s="36" t="n">
        <v>0</v>
      </c>
      <c r="F3399" s="36" t="n">
        <v>0</v>
      </c>
      <c r="G3399" s="36" t="n">
        <v>1</v>
      </c>
      <c r="H3399" s="36" t="n">
        <v>2</v>
      </c>
    </row>
    <row r="3400" customFormat="false" ht="15" hidden="false" customHeight="true" outlineLevel="0" collapsed="false">
      <c r="A3400" s="36" t="s">
        <v>481</v>
      </c>
      <c r="B3400" s="37" t="s">
        <v>451</v>
      </c>
      <c r="C3400" s="37" t="s">
        <v>482</v>
      </c>
      <c r="D3400" s="36" t="n">
        <v>2013</v>
      </c>
      <c r="E3400" s="36" t="n">
        <v>0</v>
      </c>
      <c r="F3400" s="36" t="n">
        <v>0</v>
      </c>
      <c r="G3400" s="36" t="n">
        <v>1</v>
      </c>
      <c r="H3400" s="36" t="n">
        <v>3</v>
      </c>
    </row>
    <row r="3401" customFormat="false" ht="15" hidden="false" customHeight="true" outlineLevel="0" collapsed="false">
      <c r="A3401" s="36" t="s">
        <v>481</v>
      </c>
      <c r="B3401" s="37" t="s">
        <v>451</v>
      </c>
      <c r="C3401" s="37" t="s">
        <v>482</v>
      </c>
      <c r="D3401" s="36" t="n">
        <v>2014</v>
      </c>
      <c r="E3401" s="36" t="n">
        <v>0</v>
      </c>
      <c r="F3401" s="36" t="n">
        <v>0</v>
      </c>
      <c r="G3401" s="36" t="n">
        <v>2</v>
      </c>
      <c r="H3401" s="36" t="n">
        <v>3</v>
      </c>
    </row>
    <row r="3402" customFormat="false" ht="15" hidden="false" customHeight="true" outlineLevel="0" collapsed="false">
      <c r="A3402" s="36" t="s">
        <v>481</v>
      </c>
      <c r="B3402" s="37" t="s">
        <v>451</v>
      </c>
      <c r="C3402" s="37" t="s">
        <v>482</v>
      </c>
      <c r="D3402" s="36" t="n">
        <v>2015</v>
      </c>
      <c r="E3402" s="36" t="n">
        <v>0</v>
      </c>
      <c r="F3402" s="36" t="n">
        <v>0</v>
      </c>
      <c r="G3402" s="36" t="n">
        <v>1</v>
      </c>
      <c r="H3402" s="36" t="n">
        <v>2</v>
      </c>
    </row>
    <row r="3403" customFormat="false" ht="15" hidden="false" customHeight="true" outlineLevel="0" collapsed="false">
      <c r="A3403" s="36" t="s">
        <v>481</v>
      </c>
      <c r="B3403" s="37" t="s">
        <v>451</v>
      </c>
      <c r="C3403" s="37" t="s">
        <v>482</v>
      </c>
      <c r="D3403" s="36" t="n">
        <v>2016</v>
      </c>
      <c r="E3403" s="36" t="n">
        <v>0</v>
      </c>
      <c r="F3403" s="36" t="n">
        <v>0</v>
      </c>
      <c r="G3403" s="36" t="n">
        <v>1</v>
      </c>
      <c r="H3403" s="36" t="n">
        <v>2</v>
      </c>
    </row>
    <row r="3404" customFormat="false" ht="15" hidden="false" customHeight="true" outlineLevel="0" collapsed="false">
      <c r="A3404" s="36" t="s">
        <v>481</v>
      </c>
      <c r="B3404" s="37" t="s">
        <v>451</v>
      </c>
      <c r="C3404" s="37" t="s">
        <v>482</v>
      </c>
      <c r="D3404" s="36" t="n">
        <v>2017</v>
      </c>
      <c r="E3404" s="36" t="n">
        <v>0</v>
      </c>
      <c r="F3404" s="36" t="n">
        <v>0</v>
      </c>
      <c r="G3404" s="36" t="n">
        <v>1</v>
      </c>
      <c r="H3404" s="36" t="n">
        <v>2</v>
      </c>
    </row>
    <row r="3405" customFormat="false" ht="15" hidden="false" customHeight="true" outlineLevel="0" collapsed="false">
      <c r="A3405" s="36" t="s">
        <v>481</v>
      </c>
      <c r="B3405" s="37" t="s">
        <v>451</v>
      </c>
      <c r="C3405" s="37" t="s">
        <v>482</v>
      </c>
      <c r="D3405" s="36" t="n">
        <v>2018</v>
      </c>
      <c r="E3405" s="36" t="n">
        <v>0</v>
      </c>
      <c r="F3405" s="36" t="n">
        <v>0</v>
      </c>
      <c r="G3405" s="36" t="n">
        <v>1</v>
      </c>
      <c r="H3405" s="36" t="n">
        <v>2</v>
      </c>
    </row>
    <row r="3406" customFormat="false" ht="15" hidden="false" customHeight="true" outlineLevel="0" collapsed="false">
      <c r="A3406" s="36" t="s">
        <v>481</v>
      </c>
      <c r="B3406" s="37" t="s">
        <v>451</v>
      </c>
      <c r="C3406" s="37" t="s">
        <v>482</v>
      </c>
      <c r="D3406" s="36" t="n">
        <v>2019</v>
      </c>
      <c r="E3406" s="36" t="n">
        <v>0</v>
      </c>
      <c r="F3406" s="36" t="n">
        <v>0</v>
      </c>
      <c r="G3406" s="36" t="n">
        <v>1</v>
      </c>
      <c r="H3406" s="36" t="n">
        <v>2</v>
      </c>
    </row>
    <row r="3407" customFormat="false" ht="15" hidden="false" customHeight="true" outlineLevel="0" collapsed="false">
      <c r="A3407" s="36" t="s">
        <v>481</v>
      </c>
      <c r="B3407" s="37" t="s">
        <v>451</v>
      </c>
      <c r="C3407" s="37" t="s">
        <v>482</v>
      </c>
      <c r="D3407" s="36" t="n">
        <v>2020</v>
      </c>
      <c r="E3407" s="36" t="n">
        <v>0</v>
      </c>
      <c r="F3407" s="36" t="n">
        <v>0</v>
      </c>
      <c r="G3407" s="36" t="n">
        <v>1</v>
      </c>
      <c r="H3407" s="36" t="n">
        <v>2</v>
      </c>
    </row>
    <row r="3408" customFormat="false" ht="15" hidden="false" customHeight="true" outlineLevel="0" collapsed="false">
      <c r="A3408" s="36" t="s">
        <v>481</v>
      </c>
      <c r="B3408" s="37" t="s">
        <v>451</v>
      </c>
      <c r="C3408" s="37" t="s">
        <v>482</v>
      </c>
      <c r="D3408" s="36" t="n">
        <v>2021</v>
      </c>
      <c r="E3408" s="36" t="n">
        <v>0</v>
      </c>
      <c r="F3408" s="36" t="n">
        <v>0</v>
      </c>
      <c r="G3408" s="36" t="n">
        <v>1</v>
      </c>
      <c r="H3408" s="36" t="n">
        <v>2</v>
      </c>
    </row>
    <row r="3409" customFormat="false" ht="15" hidden="false" customHeight="true" outlineLevel="0" collapsed="false">
      <c r="A3409" s="36" t="s">
        <v>481</v>
      </c>
      <c r="B3409" s="37" t="s">
        <v>451</v>
      </c>
      <c r="C3409" s="37" t="s">
        <v>482</v>
      </c>
      <c r="D3409" s="36" t="n">
        <v>2022</v>
      </c>
      <c r="E3409" s="36" t="n">
        <v>0</v>
      </c>
      <c r="F3409" s="36" t="n">
        <v>0</v>
      </c>
      <c r="G3409" s="36" t="n">
        <v>1</v>
      </c>
      <c r="H3409" s="36" t="n">
        <v>2</v>
      </c>
    </row>
    <row r="3410" customFormat="false" ht="15" hidden="false" customHeight="true" outlineLevel="0" collapsed="false">
      <c r="A3410" s="36" t="s">
        <v>481</v>
      </c>
      <c r="B3410" s="37" t="s">
        <v>451</v>
      </c>
      <c r="C3410" s="37" t="s">
        <v>482</v>
      </c>
      <c r="D3410" s="36" t="n">
        <v>2023</v>
      </c>
      <c r="E3410" s="36" t="n">
        <v>0</v>
      </c>
      <c r="F3410" s="36" t="n">
        <v>0</v>
      </c>
      <c r="G3410" s="36" t="n">
        <v>1</v>
      </c>
      <c r="H3410" s="36" t="n">
        <v>2</v>
      </c>
    </row>
    <row r="3411" customFormat="false" ht="15" hidden="false" customHeight="true" outlineLevel="0" collapsed="false">
      <c r="A3411" s="36" t="s">
        <v>481</v>
      </c>
      <c r="B3411" s="37" t="s">
        <v>451</v>
      </c>
      <c r="C3411" s="37" t="s">
        <v>482</v>
      </c>
      <c r="D3411" s="36" t="n">
        <v>2024</v>
      </c>
      <c r="E3411" s="36" t="n">
        <v>0</v>
      </c>
      <c r="F3411" s="36" t="n">
        <v>0</v>
      </c>
      <c r="G3411" s="36" t="n">
        <v>1</v>
      </c>
      <c r="H3411" s="36" t="n">
        <v>2</v>
      </c>
    </row>
    <row r="3412" customFormat="false" ht="15" hidden="false" customHeight="true" outlineLevel="0" collapsed="false">
      <c r="A3412" s="36" t="s">
        <v>481</v>
      </c>
      <c r="B3412" s="37" t="s">
        <v>451</v>
      </c>
      <c r="C3412" s="37" t="s">
        <v>482</v>
      </c>
      <c r="D3412" s="36" t="n">
        <v>2025</v>
      </c>
      <c r="E3412" s="36" t="n">
        <v>0</v>
      </c>
      <c r="F3412" s="36" t="n">
        <v>0</v>
      </c>
      <c r="G3412" s="36" t="n">
        <v>1</v>
      </c>
      <c r="H3412" s="36" t="n">
        <v>2</v>
      </c>
    </row>
    <row r="3413" customFormat="false" ht="15" hidden="false" customHeight="true" outlineLevel="0" collapsed="false">
      <c r="A3413" s="36" t="s">
        <v>483</v>
      </c>
      <c r="B3413" s="37" t="s">
        <v>451</v>
      </c>
      <c r="C3413" s="37" t="s">
        <v>432</v>
      </c>
      <c r="D3413" s="36" t="n">
        <v>2010</v>
      </c>
      <c r="E3413" s="36" t="n">
        <v>0</v>
      </c>
      <c r="F3413" s="36" t="n">
        <v>0</v>
      </c>
      <c r="G3413" s="36" t="n">
        <v>0</v>
      </c>
      <c r="H3413" s="36" t="n">
        <v>0</v>
      </c>
    </row>
    <row r="3414" customFormat="false" ht="15" hidden="false" customHeight="true" outlineLevel="0" collapsed="false">
      <c r="A3414" s="36" t="s">
        <v>483</v>
      </c>
      <c r="B3414" s="37" t="s">
        <v>451</v>
      </c>
      <c r="C3414" s="37" t="s">
        <v>432</v>
      </c>
      <c r="D3414" s="36" t="n">
        <v>2011</v>
      </c>
      <c r="E3414" s="36" t="n">
        <v>0</v>
      </c>
      <c r="F3414" s="36" t="n">
        <v>0</v>
      </c>
      <c r="G3414" s="36" t="n">
        <v>0</v>
      </c>
      <c r="H3414" s="36" t="n">
        <v>0</v>
      </c>
    </row>
    <row r="3415" customFormat="false" ht="15" hidden="false" customHeight="true" outlineLevel="0" collapsed="false">
      <c r="A3415" s="36" t="s">
        <v>483</v>
      </c>
      <c r="B3415" s="37" t="s">
        <v>451</v>
      </c>
      <c r="C3415" s="37" t="s">
        <v>432</v>
      </c>
      <c r="D3415" s="36" t="n">
        <v>2012</v>
      </c>
      <c r="E3415" s="36" t="n">
        <v>0</v>
      </c>
      <c r="F3415" s="36" t="n">
        <v>0</v>
      </c>
      <c r="G3415" s="36" t="n">
        <v>0</v>
      </c>
      <c r="H3415" s="36" t="n">
        <v>0</v>
      </c>
    </row>
    <row r="3416" customFormat="false" ht="15" hidden="false" customHeight="true" outlineLevel="0" collapsed="false">
      <c r="A3416" s="36" t="s">
        <v>483</v>
      </c>
      <c r="B3416" s="37" t="s">
        <v>451</v>
      </c>
      <c r="C3416" s="37" t="s">
        <v>432</v>
      </c>
      <c r="D3416" s="36" t="n">
        <v>2013</v>
      </c>
      <c r="E3416" s="36" t="n">
        <v>0</v>
      </c>
      <c r="F3416" s="36" t="n">
        <v>0</v>
      </c>
      <c r="G3416" s="36" t="n">
        <v>0</v>
      </c>
      <c r="H3416" s="36" t="n">
        <v>0</v>
      </c>
    </row>
    <row r="3417" customFormat="false" ht="15" hidden="false" customHeight="true" outlineLevel="0" collapsed="false">
      <c r="A3417" s="36" t="s">
        <v>483</v>
      </c>
      <c r="B3417" s="37" t="s">
        <v>451</v>
      </c>
      <c r="C3417" s="37" t="s">
        <v>432</v>
      </c>
      <c r="D3417" s="36" t="n">
        <v>2014</v>
      </c>
      <c r="E3417" s="36" t="n">
        <v>0</v>
      </c>
      <c r="F3417" s="36" t="n">
        <v>0</v>
      </c>
      <c r="G3417" s="36" t="n">
        <v>0</v>
      </c>
      <c r="H3417" s="36" t="n">
        <v>0</v>
      </c>
    </row>
    <row r="3418" customFormat="false" ht="15" hidden="false" customHeight="true" outlineLevel="0" collapsed="false">
      <c r="A3418" s="36" t="s">
        <v>483</v>
      </c>
      <c r="B3418" s="37" t="s">
        <v>451</v>
      </c>
      <c r="C3418" s="37" t="s">
        <v>432</v>
      </c>
      <c r="D3418" s="36" t="n">
        <v>2015</v>
      </c>
      <c r="E3418" s="36" t="n">
        <v>0</v>
      </c>
      <c r="F3418" s="36" t="n">
        <v>0</v>
      </c>
      <c r="G3418" s="36" t="n">
        <v>0</v>
      </c>
      <c r="H3418" s="36" t="n">
        <v>0</v>
      </c>
    </row>
    <row r="3419" customFormat="false" ht="15" hidden="false" customHeight="true" outlineLevel="0" collapsed="false">
      <c r="A3419" s="36" t="s">
        <v>483</v>
      </c>
      <c r="B3419" s="37" t="s">
        <v>451</v>
      </c>
      <c r="C3419" s="37" t="s">
        <v>432</v>
      </c>
      <c r="D3419" s="36" t="n">
        <v>2016</v>
      </c>
      <c r="E3419" s="36" t="n">
        <v>0</v>
      </c>
      <c r="F3419" s="36" t="n">
        <v>0</v>
      </c>
      <c r="G3419" s="36" t="n">
        <v>0</v>
      </c>
      <c r="H3419" s="36" t="n">
        <v>0</v>
      </c>
    </row>
    <row r="3420" customFormat="false" ht="15" hidden="false" customHeight="true" outlineLevel="0" collapsed="false">
      <c r="A3420" s="36" t="s">
        <v>483</v>
      </c>
      <c r="B3420" s="37" t="s">
        <v>451</v>
      </c>
      <c r="C3420" s="37" t="s">
        <v>432</v>
      </c>
      <c r="D3420" s="36" t="n">
        <v>2017</v>
      </c>
      <c r="E3420" s="36" t="n">
        <v>0</v>
      </c>
      <c r="F3420" s="36" t="n">
        <v>0</v>
      </c>
      <c r="G3420" s="36" t="n">
        <v>0</v>
      </c>
      <c r="H3420" s="36" t="n">
        <v>0</v>
      </c>
    </row>
    <row r="3421" customFormat="false" ht="15" hidden="false" customHeight="true" outlineLevel="0" collapsed="false">
      <c r="A3421" s="36" t="s">
        <v>483</v>
      </c>
      <c r="B3421" s="37" t="s">
        <v>451</v>
      </c>
      <c r="C3421" s="37" t="s">
        <v>432</v>
      </c>
      <c r="D3421" s="36" t="n">
        <v>2018</v>
      </c>
      <c r="E3421" s="36" t="n">
        <v>0</v>
      </c>
      <c r="F3421" s="36" t="n">
        <v>0</v>
      </c>
      <c r="G3421" s="36" t="n">
        <v>0</v>
      </c>
      <c r="H3421" s="36" t="n">
        <v>0</v>
      </c>
    </row>
    <row r="3422" customFormat="false" ht="15" hidden="false" customHeight="true" outlineLevel="0" collapsed="false">
      <c r="A3422" s="36" t="s">
        <v>483</v>
      </c>
      <c r="B3422" s="37" t="s">
        <v>451</v>
      </c>
      <c r="C3422" s="37" t="s">
        <v>432</v>
      </c>
      <c r="D3422" s="36" t="n">
        <v>2019</v>
      </c>
      <c r="E3422" s="36" t="n">
        <v>0</v>
      </c>
      <c r="F3422" s="36" t="n">
        <v>0</v>
      </c>
      <c r="G3422" s="36" t="n">
        <v>0</v>
      </c>
      <c r="H3422" s="36" t="n">
        <v>0</v>
      </c>
    </row>
    <row r="3423" customFormat="false" ht="15" hidden="false" customHeight="true" outlineLevel="0" collapsed="false">
      <c r="A3423" s="36" t="s">
        <v>483</v>
      </c>
      <c r="B3423" s="37" t="s">
        <v>451</v>
      </c>
      <c r="C3423" s="37" t="s">
        <v>432</v>
      </c>
      <c r="D3423" s="36" t="n">
        <v>2020</v>
      </c>
      <c r="E3423" s="36" t="n">
        <v>0</v>
      </c>
      <c r="F3423" s="36" t="n">
        <v>0</v>
      </c>
      <c r="G3423" s="36" t="n">
        <v>0</v>
      </c>
      <c r="H3423" s="36" t="n">
        <v>0</v>
      </c>
    </row>
    <row r="3424" customFormat="false" ht="15" hidden="false" customHeight="true" outlineLevel="0" collapsed="false">
      <c r="A3424" s="36" t="s">
        <v>483</v>
      </c>
      <c r="B3424" s="37" t="s">
        <v>451</v>
      </c>
      <c r="C3424" s="37" t="s">
        <v>432</v>
      </c>
      <c r="D3424" s="36" t="n">
        <v>2021</v>
      </c>
      <c r="E3424" s="36" t="n">
        <v>0</v>
      </c>
      <c r="F3424" s="36" t="n">
        <v>0</v>
      </c>
      <c r="G3424" s="36" t="n">
        <v>0</v>
      </c>
      <c r="H3424" s="36" t="n">
        <v>0</v>
      </c>
    </row>
    <row r="3425" customFormat="false" ht="15" hidden="false" customHeight="true" outlineLevel="0" collapsed="false">
      <c r="A3425" s="36" t="s">
        <v>483</v>
      </c>
      <c r="B3425" s="37" t="s">
        <v>451</v>
      </c>
      <c r="C3425" s="37" t="s">
        <v>432</v>
      </c>
      <c r="D3425" s="36" t="n">
        <v>2022</v>
      </c>
      <c r="E3425" s="36" t="n">
        <v>0</v>
      </c>
      <c r="F3425" s="36" t="n">
        <v>0</v>
      </c>
      <c r="G3425" s="36" t="n">
        <v>0</v>
      </c>
      <c r="H3425" s="36" t="n">
        <v>0</v>
      </c>
    </row>
    <row r="3426" customFormat="false" ht="15" hidden="false" customHeight="true" outlineLevel="0" collapsed="false">
      <c r="A3426" s="36" t="s">
        <v>483</v>
      </c>
      <c r="B3426" s="37" t="s">
        <v>451</v>
      </c>
      <c r="C3426" s="37" t="s">
        <v>432</v>
      </c>
      <c r="D3426" s="36" t="n">
        <v>2023</v>
      </c>
      <c r="E3426" s="36" t="n">
        <v>0</v>
      </c>
      <c r="F3426" s="36" t="n">
        <v>0</v>
      </c>
      <c r="G3426" s="36" t="n">
        <v>0</v>
      </c>
      <c r="H3426" s="36" t="n">
        <v>0</v>
      </c>
    </row>
    <row r="3427" customFormat="false" ht="15" hidden="false" customHeight="true" outlineLevel="0" collapsed="false">
      <c r="A3427" s="36" t="s">
        <v>483</v>
      </c>
      <c r="B3427" s="37" t="s">
        <v>451</v>
      </c>
      <c r="C3427" s="37" t="s">
        <v>432</v>
      </c>
      <c r="D3427" s="36" t="n">
        <v>2024</v>
      </c>
      <c r="E3427" s="36" t="n">
        <v>0</v>
      </c>
      <c r="F3427" s="36" t="n">
        <v>0</v>
      </c>
      <c r="G3427" s="36" t="n">
        <v>0</v>
      </c>
      <c r="H3427" s="36" t="n">
        <v>0</v>
      </c>
    </row>
    <row r="3428" customFormat="false" ht="15" hidden="false" customHeight="true" outlineLevel="0" collapsed="false">
      <c r="A3428" s="36" t="s">
        <v>483</v>
      </c>
      <c r="B3428" s="37" t="s">
        <v>451</v>
      </c>
      <c r="C3428" s="37" t="s">
        <v>432</v>
      </c>
      <c r="D3428" s="36" t="n">
        <v>2025</v>
      </c>
      <c r="E3428" s="36" t="n">
        <v>0</v>
      </c>
      <c r="F3428" s="36" t="n">
        <v>0</v>
      </c>
      <c r="G3428" s="36" t="n">
        <v>0</v>
      </c>
      <c r="H3428" s="36" t="n">
        <v>0</v>
      </c>
    </row>
    <row r="3429" customFormat="false" ht="15" hidden="false" customHeight="true" outlineLevel="0" collapsed="false">
      <c r="A3429" s="36" t="s">
        <v>484</v>
      </c>
      <c r="B3429" s="37" t="s">
        <v>451</v>
      </c>
      <c r="C3429" s="37" t="s">
        <v>485</v>
      </c>
      <c r="D3429" s="36" t="n">
        <v>2010</v>
      </c>
      <c r="E3429" s="36" t="n">
        <v>0</v>
      </c>
      <c r="F3429" s="36" t="n">
        <v>0</v>
      </c>
      <c r="G3429" s="36" t="n">
        <v>0</v>
      </c>
      <c r="H3429" s="36" t="n">
        <v>0</v>
      </c>
    </row>
    <row r="3430" customFormat="false" ht="15" hidden="false" customHeight="true" outlineLevel="0" collapsed="false">
      <c r="A3430" s="36" t="s">
        <v>484</v>
      </c>
      <c r="B3430" s="37" t="s">
        <v>451</v>
      </c>
      <c r="C3430" s="37" t="s">
        <v>485</v>
      </c>
      <c r="D3430" s="36" t="n">
        <v>2011</v>
      </c>
      <c r="E3430" s="36" t="n">
        <v>0</v>
      </c>
      <c r="F3430" s="36" t="n">
        <v>0</v>
      </c>
      <c r="G3430" s="36" t="n">
        <v>0</v>
      </c>
      <c r="H3430" s="36" t="n">
        <v>0</v>
      </c>
    </row>
    <row r="3431" customFormat="false" ht="15" hidden="false" customHeight="true" outlineLevel="0" collapsed="false">
      <c r="A3431" s="36" t="s">
        <v>484</v>
      </c>
      <c r="B3431" s="37" t="s">
        <v>451</v>
      </c>
      <c r="C3431" s="37" t="s">
        <v>485</v>
      </c>
      <c r="D3431" s="36" t="n">
        <v>2012</v>
      </c>
      <c r="E3431" s="36" t="n">
        <v>0</v>
      </c>
      <c r="F3431" s="36" t="n">
        <v>0</v>
      </c>
      <c r="G3431" s="36" t="n">
        <v>0</v>
      </c>
      <c r="H3431" s="36" t="n">
        <v>0</v>
      </c>
    </row>
    <row r="3432" customFormat="false" ht="15" hidden="false" customHeight="true" outlineLevel="0" collapsed="false">
      <c r="A3432" s="36" t="s">
        <v>484</v>
      </c>
      <c r="B3432" s="37" t="s">
        <v>451</v>
      </c>
      <c r="C3432" s="37" t="s">
        <v>485</v>
      </c>
      <c r="D3432" s="36" t="n">
        <v>2013</v>
      </c>
      <c r="E3432" s="36" t="n">
        <v>0</v>
      </c>
      <c r="F3432" s="36" t="n">
        <v>0</v>
      </c>
      <c r="G3432" s="36" t="n">
        <v>0</v>
      </c>
      <c r="H3432" s="36" t="n">
        <v>0</v>
      </c>
    </row>
    <row r="3433" customFormat="false" ht="15" hidden="false" customHeight="true" outlineLevel="0" collapsed="false">
      <c r="A3433" s="36" t="s">
        <v>484</v>
      </c>
      <c r="B3433" s="37" t="s">
        <v>451</v>
      </c>
      <c r="C3433" s="37" t="s">
        <v>485</v>
      </c>
      <c r="D3433" s="36" t="n">
        <v>2014</v>
      </c>
      <c r="E3433" s="36" t="n">
        <v>0</v>
      </c>
      <c r="F3433" s="36" t="n">
        <v>0</v>
      </c>
      <c r="G3433" s="36" t="n">
        <v>0</v>
      </c>
      <c r="H3433" s="36" t="n">
        <v>0</v>
      </c>
    </row>
    <row r="3434" customFormat="false" ht="15" hidden="false" customHeight="true" outlineLevel="0" collapsed="false">
      <c r="A3434" s="36" t="s">
        <v>484</v>
      </c>
      <c r="B3434" s="37" t="s">
        <v>451</v>
      </c>
      <c r="C3434" s="37" t="s">
        <v>485</v>
      </c>
      <c r="D3434" s="36" t="n">
        <v>2015</v>
      </c>
      <c r="E3434" s="36" t="n">
        <v>0</v>
      </c>
      <c r="F3434" s="36" t="n">
        <v>0</v>
      </c>
      <c r="G3434" s="36" t="n">
        <v>0</v>
      </c>
      <c r="H3434" s="36" t="n">
        <v>0</v>
      </c>
    </row>
    <row r="3435" customFormat="false" ht="15" hidden="false" customHeight="true" outlineLevel="0" collapsed="false">
      <c r="A3435" s="36" t="s">
        <v>484</v>
      </c>
      <c r="B3435" s="37" t="s">
        <v>451</v>
      </c>
      <c r="C3435" s="37" t="s">
        <v>485</v>
      </c>
      <c r="D3435" s="36" t="n">
        <v>2016</v>
      </c>
      <c r="E3435" s="36" t="n">
        <v>0</v>
      </c>
      <c r="F3435" s="36" t="n">
        <v>0</v>
      </c>
      <c r="G3435" s="36" t="n">
        <v>0</v>
      </c>
      <c r="H3435" s="36" t="n">
        <v>0</v>
      </c>
    </row>
    <row r="3436" customFormat="false" ht="15" hidden="false" customHeight="true" outlineLevel="0" collapsed="false">
      <c r="A3436" s="36" t="s">
        <v>484</v>
      </c>
      <c r="B3436" s="37" t="s">
        <v>451</v>
      </c>
      <c r="C3436" s="37" t="s">
        <v>485</v>
      </c>
      <c r="D3436" s="36" t="n">
        <v>2017</v>
      </c>
      <c r="E3436" s="36" t="n">
        <v>0</v>
      </c>
      <c r="F3436" s="36" t="n">
        <v>0</v>
      </c>
      <c r="G3436" s="36" t="n">
        <v>0</v>
      </c>
      <c r="H3436" s="36" t="n">
        <v>0</v>
      </c>
    </row>
    <row r="3437" customFormat="false" ht="15" hidden="false" customHeight="true" outlineLevel="0" collapsed="false">
      <c r="A3437" s="36" t="s">
        <v>484</v>
      </c>
      <c r="B3437" s="37" t="s">
        <v>451</v>
      </c>
      <c r="C3437" s="37" t="s">
        <v>485</v>
      </c>
      <c r="D3437" s="36" t="n">
        <v>2018</v>
      </c>
      <c r="E3437" s="36" t="n">
        <v>0</v>
      </c>
      <c r="F3437" s="36" t="n">
        <v>0</v>
      </c>
      <c r="G3437" s="36" t="n">
        <v>0</v>
      </c>
      <c r="H3437" s="36" t="n">
        <v>0</v>
      </c>
    </row>
    <row r="3438" customFormat="false" ht="15" hidden="false" customHeight="true" outlineLevel="0" collapsed="false">
      <c r="A3438" s="36" t="s">
        <v>484</v>
      </c>
      <c r="B3438" s="37" t="s">
        <v>451</v>
      </c>
      <c r="C3438" s="37" t="s">
        <v>485</v>
      </c>
      <c r="D3438" s="36" t="n">
        <v>2019</v>
      </c>
      <c r="E3438" s="36" t="n">
        <v>0</v>
      </c>
      <c r="F3438" s="36" t="n">
        <v>0</v>
      </c>
      <c r="G3438" s="36" t="n">
        <v>0</v>
      </c>
      <c r="H3438" s="36" t="n">
        <v>0</v>
      </c>
    </row>
    <row r="3439" customFormat="false" ht="15" hidden="false" customHeight="true" outlineLevel="0" collapsed="false">
      <c r="A3439" s="36" t="s">
        <v>484</v>
      </c>
      <c r="B3439" s="37" t="s">
        <v>451</v>
      </c>
      <c r="C3439" s="37" t="s">
        <v>485</v>
      </c>
      <c r="D3439" s="36" t="n">
        <v>2020</v>
      </c>
      <c r="E3439" s="36" t="n">
        <v>0</v>
      </c>
      <c r="F3439" s="36" t="n">
        <v>0</v>
      </c>
      <c r="G3439" s="36" t="n">
        <v>0</v>
      </c>
      <c r="H3439" s="36" t="n">
        <v>0</v>
      </c>
    </row>
    <row r="3440" customFormat="false" ht="15" hidden="false" customHeight="true" outlineLevel="0" collapsed="false">
      <c r="A3440" s="36" t="s">
        <v>484</v>
      </c>
      <c r="B3440" s="37" t="s">
        <v>451</v>
      </c>
      <c r="C3440" s="37" t="s">
        <v>485</v>
      </c>
      <c r="D3440" s="36" t="n">
        <v>2021</v>
      </c>
      <c r="E3440" s="36" t="n">
        <v>0</v>
      </c>
      <c r="F3440" s="36" t="n">
        <v>0</v>
      </c>
      <c r="G3440" s="36" t="n">
        <v>0</v>
      </c>
      <c r="H3440" s="36" t="n">
        <v>0</v>
      </c>
    </row>
    <row r="3441" customFormat="false" ht="15" hidden="false" customHeight="true" outlineLevel="0" collapsed="false">
      <c r="A3441" s="36" t="s">
        <v>484</v>
      </c>
      <c r="B3441" s="37" t="s">
        <v>451</v>
      </c>
      <c r="C3441" s="37" t="s">
        <v>485</v>
      </c>
      <c r="D3441" s="36" t="n">
        <v>2022</v>
      </c>
      <c r="E3441" s="36" t="n">
        <v>0</v>
      </c>
      <c r="F3441" s="36" t="n">
        <v>0</v>
      </c>
      <c r="G3441" s="36" t="n">
        <v>0</v>
      </c>
      <c r="H3441" s="36" t="n">
        <v>0</v>
      </c>
    </row>
    <row r="3442" customFormat="false" ht="15" hidden="false" customHeight="true" outlineLevel="0" collapsed="false">
      <c r="A3442" s="36" t="s">
        <v>484</v>
      </c>
      <c r="B3442" s="37" t="s">
        <v>451</v>
      </c>
      <c r="C3442" s="37" t="s">
        <v>485</v>
      </c>
      <c r="D3442" s="36" t="n">
        <v>2023</v>
      </c>
      <c r="E3442" s="36" t="n">
        <v>0</v>
      </c>
      <c r="F3442" s="36" t="n">
        <v>0</v>
      </c>
      <c r="G3442" s="36" t="n">
        <v>0</v>
      </c>
      <c r="H3442" s="36" t="n">
        <v>0</v>
      </c>
    </row>
    <row r="3443" customFormat="false" ht="15" hidden="false" customHeight="true" outlineLevel="0" collapsed="false">
      <c r="A3443" s="36" t="s">
        <v>484</v>
      </c>
      <c r="B3443" s="37" t="s">
        <v>451</v>
      </c>
      <c r="C3443" s="37" t="s">
        <v>485</v>
      </c>
      <c r="D3443" s="36" t="n">
        <v>2024</v>
      </c>
      <c r="E3443" s="36" t="n">
        <v>0</v>
      </c>
      <c r="F3443" s="36" t="n">
        <v>0</v>
      </c>
      <c r="G3443" s="36" t="n">
        <v>0</v>
      </c>
      <c r="H3443" s="36" t="n">
        <v>0</v>
      </c>
    </row>
    <row r="3444" customFormat="false" ht="15" hidden="false" customHeight="true" outlineLevel="0" collapsed="false">
      <c r="A3444" s="36" t="s">
        <v>484</v>
      </c>
      <c r="B3444" s="37" t="s">
        <v>451</v>
      </c>
      <c r="C3444" s="37" t="s">
        <v>485</v>
      </c>
      <c r="D3444" s="36" t="n">
        <v>2025</v>
      </c>
      <c r="E3444" s="36" t="n">
        <v>0</v>
      </c>
      <c r="F3444" s="36" t="n">
        <v>0</v>
      </c>
      <c r="G3444" s="36" t="n">
        <v>0</v>
      </c>
      <c r="H3444" s="36" t="n">
        <v>0</v>
      </c>
    </row>
    <row r="3445" customFormat="false" ht="15" hidden="false" customHeight="true" outlineLevel="0" collapsed="false">
      <c r="A3445" s="36" t="s">
        <v>486</v>
      </c>
      <c r="B3445" s="37" t="s">
        <v>487</v>
      </c>
      <c r="C3445" s="37" t="s">
        <v>488</v>
      </c>
      <c r="D3445" s="36" t="n">
        <v>2010</v>
      </c>
      <c r="E3445" s="36" t="n">
        <v>12</v>
      </c>
      <c r="F3445" s="36" t="n">
        <v>4</v>
      </c>
      <c r="G3445" s="36" t="n">
        <v>31</v>
      </c>
      <c r="H3445" s="36" t="n">
        <v>66</v>
      </c>
    </row>
    <row r="3446" customFormat="false" ht="15" hidden="false" customHeight="true" outlineLevel="0" collapsed="false">
      <c r="A3446" s="36" t="s">
        <v>486</v>
      </c>
      <c r="B3446" s="37" t="s">
        <v>487</v>
      </c>
      <c r="C3446" s="37" t="s">
        <v>488</v>
      </c>
      <c r="D3446" s="36" t="n">
        <v>2011</v>
      </c>
      <c r="E3446" s="36" t="n">
        <v>11</v>
      </c>
      <c r="F3446" s="36" t="n">
        <v>4</v>
      </c>
      <c r="G3446" s="36" t="n">
        <v>32</v>
      </c>
      <c r="H3446" s="36" t="n">
        <v>68</v>
      </c>
    </row>
    <row r="3447" customFormat="false" ht="15" hidden="false" customHeight="true" outlineLevel="0" collapsed="false">
      <c r="A3447" s="36" t="s">
        <v>486</v>
      </c>
      <c r="B3447" s="37" t="s">
        <v>487</v>
      </c>
      <c r="C3447" s="37" t="s">
        <v>488</v>
      </c>
      <c r="D3447" s="36" t="n">
        <v>2012</v>
      </c>
      <c r="E3447" s="36" t="n">
        <v>13</v>
      </c>
      <c r="F3447" s="36" t="n">
        <v>5</v>
      </c>
      <c r="G3447" s="36" t="n">
        <v>37</v>
      </c>
      <c r="H3447" s="36" t="n">
        <v>79</v>
      </c>
    </row>
    <row r="3448" customFormat="false" ht="15" hidden="false" customHeight="true" outlineLevel="0" collapsed="false">
      <c r="A3448" s="36" t="s">
        <v>486</v>
      </c>
      <c r="B3448" s="37" t="s">
        <v>487</v>
      </c>
      <c r="C3448" s="37" t="s">
        <v>488</v>
      </c>
      <c r="D3448" s="36" t="n">
        <v>2013</v>
      </c>
      <c r="E3448" s="36" t="n">
        <v>13</v>
      </c>
      <c r="F3448" s="36" t="n">
        <v>5</v>
      </c>
      <c r="G3448" s="36" t="n">
        <v>42</v>
      </c>
      <c r="H3448" s="36" t="n">
        <v>89</v>
      </c>
    </row>
    <row r="3449" customFormat="false" ht="15" hidden="false" customHeight="true" outlineLevel="0" collapsed="false">
      <c r="A3449" s="36" t="s">
        <v>486</v>
      </c>
      <c r="B3449" s="37" t="s">
        <v>487</v>
      </c>
      <c r="C3449" s="37" t="s">
        <v>488</v>
      </c>
      <c r="D3449" s="36" t="n">
        <v>2014</v>
      </c>
      <c r="E3449" s="36" t="n">
        <v>14</v>
      </c>
      <c r="F3449" s="36" t="n">
        <v>5</v>
      </c>
      <c r="G3449" s="36" t="n">
        <v>39</v>
      </c>
      <c r="H3449" s="36" t="n">
        <v>90</v>
      </c>
    </row>
    <row r="3450" customFormat="false" ht="15" hidden="false" customHeight="true" outlineLevel="0" collapsed="false">
      <c r="A3450" s="36" t="s">
        <v>486</v>
      </c>
      <c r="B3450" s="37" t="s">
        <v>487</v>
      </c>
      <c r="C3450" s="37" t="s">
        <v>488</v>
      </c>
      <c r="D3450" s="36" t="n">
        <v>2015</v>
      </c>
      <c r="E3450" s="36" t="n">
        <v>14</v>
      </c>
      <c r="F3450" s="36" t="n">
        <v>5</v>
      </c>
      <c r="G3450" s="36" t="n">
        <v>42</v>
      </c>
      <c r="H3450" s="36" t="n">
        <v>92</v>
      </c>
    </row>
    <row r="3451" customFormat="false" ht="15" hidden="false" customHeight="true" outlineLevel="0" collapsed="false">
      <c r="A3451" s="36" t="s">
        <v>486</v>
      </c>
      <c r="B3451" s="37" t="s">
        <v>487</v>
      </c>
      <c r="C3451" s="37" t="s">
        <v>488</v>
      </c>
      <c r="D3451" s="36" t="n">
        <v>2016</v>
      </c>
      <c r="E3451" s="36" t="n">
        <v>14</v>
      </c>
      <c r="F3451" s="36" t="n">
        <v>5</v>
      </c>
      <c r="G3451" s="36" t="n">
        <v>43</v>
      </c>
      <c r="H3451" s="36" t="n">
        <v>95</v>
      </c>
    </row>
    <row r="3452" customFormat="false" ht="15" hidden="false" customHeight="true" outlineLevel="0" collapsed="false">
      <c r="A3452" s="36" t="s">
        <v>486</v>
      </c>
      <c r="B3452" s="37" t="s">
        <v>487</v>
      </c>
      <c r="C3452" s="37" t="s">
        <v>488</v>
      </c>
      <c r="D3452" s="36" t="n">
        <v>2017</v>
      </c>
      <c r="E3452" s="36" t="n">
        <v>12</v>
      </c>
      <c r="F3452" s="36" t="n">
        <v>5</v>
      </c>
      <c r="G3452" s="36" t="n">
        <v>42</v>
      </c>
      <c r="H3452" s="36" t="n">
        <v>97</v>
      </c>
    </row>
    <row r="3453" customFormat="false" ht="15" hidden="false" customHeight="true" outlineLevel="0" collapsed="false">
      <c r="A3453" s="36" t="s">
        <v>486</v>
      </c>
      <c r="B3453" s="37" t="s">
        <v>487</v>
      </c>
      <c r="C3453" s="37" t="s">
        <v>488</v>
      </c>
      <c r="D3453" s="36" t="n">
        <v>2018</v>
      </c>
      <c r="E3453" s="36" t="n">
        <v>11</v>
      </c>
      <c r="F3453" s="36" t="n">
        <v>5</v>
      </c>
      <c r="G3453" s="36" t="n">
        <v>41</v>
      </c>
      <c r="H3453" s="36" t="n">
        <v>100</v>
      </c>
    </row>
    <row r="3454" customFormat="false" ht="15" hidden="false" customHeight="true" outlineLevel="0" collapsed="false">
      <c r="A3454" s="36" t="s">
        <v>486</v>
      </c>
      <c r="B3454" s="37" t="s">
        <v>487</v>
      </c>
      <c r="C3454" s="37" t="s">
        <v>488</v>
      </c>
      <c r="D3454" s="36" t="n">
        <v>2019</v>
      </c>
      <c r="E3454" s="36" t="n">
        <v>11</v>
      </c>
      <c r="F3454" s="36" t="n">
        <v>5</v>
      </c>
      <c r="G3454" s="36" t="n">
        <v>37</v>
      </c>
      <c r="H3454" s="36" t="n">
        <v>97</v>
      </c>
    </row>
    <row r="3455" customFormat="false" ht="15" hidden="false" customHeight="true" outlineLevel="0" collapsed="false">
      <c r="A3455" s="36" t="s">
        <v>486</v>
      </c>
      <c r="B3455" s="37" t="s">
        <v>487</v>
      </c>
      <c r="C3455" s="37" t="s">
        <v>488</v>
      </c>
      <c r="D3455" s="36" t="n">
        <v>2020</v>
      </c>
      <c r="E3455" s="36" t="n">
        <v>11</v>
      </c>
      <c r="F3455" s="36" t="n">
        <v>5</v>
      </c>
      <c r="G3455" s="36" t="n">
        <v>34</v>
      </c>
      <c r="H3455" s="36" t="n">
        <v>95</v>
      </c>
    </row>
    <row r="3456" customFormat="false" ht="15" hidden="false" customHeight="true" outlineLevel="0" collapsed="false">
      <c r="A3456" s="36" t="s">
        <v>486</v>
      </c>
      <c r="B3456" s="37" t="s">
        <v>487</v>
      </c>
      <c r="C3456" s="37" t="s">
        <v>488</v>
      </c>
      <c r="D3456" s="36" t="n">
        <v>2021</v>
      </c>
      <c r="E3456" s="36" t="n">
        <v>11</v>
      </c>
      <c r="F3456" s="36" t="n">
        <v>5</v>
      </c>
      <c r="G3456" s="36" t="n">
        <v>34</v>
      </c>
      <c r="H3456" s="36" t="n">
        <v>94</v>
      </c>
    </row>
    <row r="3457" customFormat="false" ht="15" hidden="false" customHeight="true" outlineLevel="0" collapsed="false">
      <c r="A3457" s="36" t="s">
        <v>486</v>
      </c>
      <c r="B3457" s="37" t="s">
        <v>487</v>
      </c>
      <c r="C3457" s="37" t="s">
        <v>488</v>
      </c>
      <c r="D3457" s="36" t="n">
        <v>2022</v>
      </c>
      <c r="E3457" s="36" t="n">
        <v>10</v>
      </c>
      <c r="F3457" s="36" t="n">
        <v>5</v>
      </c>
      <c r="G3457" s="36" t="n">
        <v>32</v>
      </c>
      <c r="H3457" s="36" t="n">
        <v>91</v>
      </c>
    </row>
    <row r="3458" customFormat="false" ht="15" hidden="false" customHeight="true" outlineLevel="0" collapsed="false">
      <c r="A3458" s="36" t="s">
        <v>486</v>
      </c>
      <c r="B3458" s="37" t="s">
        <v>487</v>
      </c>
      <c r="C3458" s="37" t="s">
        <v>488</v>
      </c>
      <c r="D3458" s="36" t="n">
        <v>2023</v>
      </c>
      <c r="E3458" s="36" t="n">
        <v>9</v>
      </c>
      <c r="F3458" s="36" t="n">
        <v>5</v>
      </c>
      <c r="G3458" s="36" t="n">
        <v>32</v>
      </c>
      <c r="H3458" s="36" t="n">
        <v>90</v>
      </c>
    </row>
    <row r="3459" customFormat="false" ht="15" hidden="false" customHeight="true" outlineLevel="0" collapsed="false">
      <c r="A3459" s="36" t="s">
        <v>486</v>
      </c>
      <c r="B3459" s="37" t="s">
        <v>487</v>
      </c>
      <c r="C3459" s="37" t="s">
        <v>488</v>
      </c>
      <c r="D3459" s="36" t="n">
        <v>2024</v>
      </c>
      <c r="E3459" s="36" t="n">
        <v>9</v>
      </c>
      <c r="F3459" s="36" t="n">
        <v>5</v>
      </c>
      <c r="G3459" s="36" t="n">
        <v>30</v>
      </c>
      <c r="H3459" s="36" t="n">
        <v>88</v>
      </c>
    </row>
    <row r="3460" customFormat="false" ht="15" hidden="false" customHeight="true" outlineLevel="0" collapsed="false">
      <c r="A3460" s="36" t="s">
        <v>486</v>
      </c>
      <c r="B3460" s="37" t="s">
        <v>487</v>
      </c>
      <c r="C3460" s="37" t="s">
        <v>488</v>
      </c>
      <c r="D3460" s="36" t="n">
        <v>2025</v>
      </c>
      <c r="E3460" s="36" t="n">
        <v>9</v>
      </c>
      <c r="F3460" s="36" t="n">
        <v>5</v>
      </c>
      <c r="G3460" s="36" t="n">
        <v>30</v>
      </c>
      <c r="H3460" s="36" t="n">
        <v>89</v>
      </c>
    </row>
    <row r="3461" customFormat="false" ht="15" hidden="false" customHeight="true" outlineLevel="0" collapsed="false">
      <c r="A3461" s="36" t="s">
        <v>489</v>
      </c>
      <c r="B3461" s="37" t="s">
        <v>487</v>
      </c>
      <c r="C3461" s="37" t="s">
        <v>490</v>
      </c>
      <c r="D3461" s="36" t="n">
        <v>2010</v>
      </c>
      <c r="E3461" s="36" t="n">
        <v>1</v>
      </c>
      <c r="F3461" s="36" t="n">
        <v>2</v>
      </c>
      <c r="G3461" s="36" t="n">
        <v>5</v>
      </c>
      <c r="H3461" s="36" t="n">
        <v>14</v>
      </c>
    </row>
    <row r="3462" customFormat="false" ht="15" hidden="false" customHeight="true" outlineLevel="0" collapsed="false">
      <c r="A3462" s="36" t="s">
        <v>489</v>
      </c>
      <c r="B3462" s="37" t="s">
        <v>487</v>
      </c>
      <c r="C3462" s="37" t="s">
        <v>490</v>
      </c>
      <c r="D3462" s="36" t="n">
        <v>2011</v>
      </c>
      <c r="E3462" s="36" t="n">
        <v>1</v>
      </c>
      <c r="F3462" s="36" t="n">
        <v>2</v>
      </c>
      <c r="G3462" s="36" t="n">
        <v>7</v>
      </c>
      <c r="H3462" s="36" t="n">
        <v>17</v>
      </c>
    </row>
    <row r="3463" customFormat="false" ht="15" hidden="false" customHeight="true" outlineLevel="0" collapsed="false">
      <c r="A3463" s="36" t="s">
        <v>489</v>
      </c>
      <c r="B3463" s="37" t="s">
        <v>487</v>
      </c>
      <c r="C3463" s="37" t="s">
        <v>490</v>
      </c>
      <c r="D3463" s="36" t="n">
        <v>2012</v>
      </c>
      <c r="E3463" s="36" t="n">
        <v>1</v>
      </c>
      <c r="F3463" s="36" t="n">
        <v>2</v>
      </c>
      <c r="G3463" s="36" t="n">
        <v>8</v>
      </c>
      <c r="H3463" s="36" t="n">
        <v>19</v>
      </c>
    </row>
    <row r="3464" customFormat="false" ht="15" hidden="false" customHeight="true" outlineLevel="0" collapsed="false">
      <c r="A3464" s="36" t="s">
        <v>489</v>
      </c>
      <c r="B3464" s="37" t="s">
        <v>487</v>
      </c>
      <c r="C3464" s="37" t="s">
        <v>490</v>
      </c>
      <c r="D3464" s="36" t="n">
        <v>2013</v>
      </c>
      <c r="E3464" s="36" t="n">
        <v>1</v>
      </c>
      <c r="F3464" s="36" t="n">
        <v>2</v>
      </c>
      <c r="G3464" s="36" t="n">
        <v>9</v>
      </c>
      <c r="H3464" s="36" t="n">
        <v>19</v>
      </c>
    </row>
    <row r="3465" customFormat="false" ht="15" hidden="false" customHeight="true" outlineLevel="0" collapsed="false">
      <c r="A3465" s="36" t="s">
        <v>489</v>
      </c>
      <c r="B3465" s="37" t="s">
        <v>487</v>
      </c>
      <c r="C3465" s="37" t="s">
        <v>490</v>
      </c>
      <c r="D3465" s="36" t="n">
        <v>2014</v>
      </c>
      <c r="E3465" s="36" t="n">
        <v>1</v>
      </c>
      <c r="F3465" s="36" t="n">
        <v>2</v>
      </c>
      <c r="G3465" s="36" t="n">
        <v>9</v>
      </c>
      <c r="H3465" s="36" t="n">
        <v>21</v>
      </c>
    </row>
    <row r="3466" customFormat="false" ht="15" hidden="false" customHeight="true" outlineLevel="0" collapsed="false">
      <c r="A3466" s="36" t="s">
        <v>489</v>
      </c>
      <c r="B3466" s="37" t="s">
        <v>487</v>
      </c>
      <c r="C3466" s="37" t="s">
        <v>490</v>
      </c>
      <c r="D3466" s="36" t="n">
        <v>2015</v>
      </c>
      <c r="E3466" s="36" t="n">
        <v>1</v>
      </c>
      <c r="F3466" s="36" t="n">
        <v>2</v>
      </c>
      <c r="G3466" s="36" t="n">
        <v>10</v>
      </c>
      <c r="H3466" s="36" t="n">
        <v>22</v>
      </c>
    </row>
    <row r="3467" customFormat="false" ht="15" hidden="false" customHeight="true" outlineLevel="0" collapsed="false">
      <c r="A3467" s="36" t="s">
        <v>489</v>
      </c>
      <c r="B3467" s="37" t="s">
        <v>487</v>
      </c>
      <c r="C3467" s="37" t="s">
        <v>490</v>
      </c>
      <c r="D3467" s="36" t="n">
        <v>2016</v>
      </c>
      <c r="E3467" s="36" t="n">
        <v>1</v>
      </c>
      <c r="F3467" s="36" t="n">
        <v>2</v>
      </c>
      <c r="G3467" s="36" t="n">
        <v>10</v>
      </c>
      <c r="H3467" s="36" t="n">
        <v>20</v>
      </c>
    </row>
    <row r="3468" customFormat="false" ht="15" hidden="false" customHeight="true" outlineLevel="0" collapsed="false">
      <c r="A3468" s="36" t="s">
        <v>489</v>
      </c>
      <c r="B3468" s="37" t="s">
        <v>487</v>
      </c>
      <c r="C3468" s="37" t="s">
        <v>490</v>
      </c>
      <c r="D3468" s="36" t="n">
        <v>2017</v>
      </c>
      <c r="E3468" s="36" t="n">
        <v>0</v>
      </c>
      <c r="F3468" s="36" t="n">
        <v>2</v>
      </c>
      <c r="G3468" s="36" t="n">
        <v>8</v>
      </c>
      <c r="H3468" s="36" t="n">
        <v>17</v>
      </c>
    </row>
    <row r="3469" customFormat="false" ht="15" hidden="false" customHeight="true" outlineLevel="0" collapsed="false">
      <c r="A3469" s="36" t="s">
        <v>489</v>
      </c>
      <c r="B3469" s="37" t="s">
        <v>487</v>
      </c>
      <c r="C3469" s="37" t="s">
        <v>490</v>
      </c>
      <c r="D3469" s="36" t="n">
        <v>2018</v>
      </c>
      <c r="E3469" s="36" t="n">
        <v>0</v>
      </c>
      <c r="F3469" s="36" t="n">
        <v>2</v>
      </c>
      <c r="G3469" s="36" t="n">
        <v>8</v>
      </c>
      <c r="H3469" s="36" t="n">
        <v>17</v>
      </c>
    </row>
    <row r="3470" customFormat="false" ht="15" hidden="false" customHeight="true" outlineLevel="0" collapsed="false">
      <c r="A3470" s="36" t="s">
        <v>489</v>
      </c>
      <c r="B3470" s="37" t="s">
        <v>487</v>
      </c>
      <c r="C3470" s="37" t="s">
        <v>490</v>
      </c>
      <c r="D3470" s="36" t="n">
        <v>2019</v>
      </c>
      <c r="E3470" s="36" t="n">
        <v>0</v>
      </c>
      <c r="F3470" s="36" t="n">
        <v>2</v>
      </c>
      <c r="G3470" s="36" t="n">
        <v>8</v>
      </c>
      <c r="H3470" s="36" t="n">
        <v>19</v>
      </c>
    </row>
    <row r="3471" customFormat="false" ht="15" hidden="false" customHeight="true" outlineLevel="0" collapsed="false">
      <c r="A3471" s="36" t="s">
        <v>489</v>
      </c>
      <c r="B3471" s="37" t="s">
        <v>487</v>
      </c>
      <c r="C3471" s="37" t="s">
        <v>490</v>
      </c>
      <c r="D3471" s="36" t="n">
        <v>2020</v>
      </c>
      <c r="E3471" s="36" t="n">
        <v>0</v>
      </c>
      <c r="F3471" s="36" t="n">
        <v>2</v>
      </c>
      <c r="G3471" s="36" t="n">
        <v>9</v>
      </c>
      <c r="H3471" s="36" t="n">
        <v>20</v>
      </c>
    </row>
    <row r="3472" customFormat="false" ht="15" hidden="false" customHeight="true" outlineLevel="0" collapsed="false">
      <c r="A3472" s="36" t="s">
        <v>489</v>
      </c>
      <c r="B3472" s="37" t="s">
        <v>487</v>
      </c>
      <c r="C3472" s="37" t="s">
        <v>490</v>
      </c>
      <c r="D3472" s="36" t="n">
        <v>2021</v>
      </c>
      <c r="E3472" s="36" t="n">
        <v>0</v>
      </c>
      <c r="F3472" s="36" t="n">
        <v>2</v>
      </c>
      <c r="G3472" s="36" t="n">
        <v>9</v>
      </c>
      <c r="H3472" s="36" t="n">
        <v>20</v>
      </c>
    </row>
    <row r="3473" customFormat="false" ht="15" hidden="false" customHeight="true" outlineLevel="0" collapsed="false">
      <c r="A3473" s="36" t="s">
        <v>489</v>
      </c>
      <c r="B3473" s="37" t="s">
        <v>487</v>
      </c>
      <c r="C3473" s="37" t="s">
        <v>490</v>
      </c>
      <c r="D3473" s="36" t="n">
        <v>2022</v>
      </c>
      <c r="E3473" s="36" t="n">
        <v>0</v>
      </c>
      <c r="F3473" s="36" t="n">
        <v>2</v>
      </c>
      <c r="G3473" s="36" t="n">
        <v>9</v>
      </c>
      <c r="H3473" s="36" t="n">
        <v>20</v>
      </c>
    </row>
    <row r="3474" customFormat="false" ht="15" hidden="false" customHeight="true" outlineLevel="0" collapsed="false">
      <c r="A3474" s="36" t="s">
        <v>489</v>
      </c>
      <c r="B3474" s="37" t="s">
        <v>487</v>
      </c>
      <c r="C3474" s="37" t="s">
        <v>490</v>
      </c>
      <c r="D3474" s="36" t="n">
        <v>2023</v>
      </c>
      <c r="E3474" s="36" t="n">
        <v>0</v>
      </c>
      <c r="F3474" s="36" t="n">
        <v>2</v>
      </c>
      <c r="G3474" s="36" t="n">
        <v>9</v>
      </c>
      <c r="H3474" s="36" t="n">
        <v>21</v>
      </c>
    </row>
    <row r="3475" customFormat="false" ht="15" hidden="false" customHeight="true" outlineLevel="0" collapsed="false">
      <c r="A3475" s="36" t="s">
        <v>489</v>
      </c>
      <c r="B3475" s="37" t="s">
        <v>487</v>
      </c>
      <c r="C3475" s="37" t="s">
        <v>490</v>
      </c>
      <c r="D3475" s="36" t="n">
        <v>2024</v>
      </c>
      <c r="E3475" s="36" t="n">
        <v>0</v>
      </c>
      <c r="F3475" s="36" t="n">
        <v>2</v>
      </c>
      <c r="G3475" s="36" t="n">
        <v>9</v>
      </c>
      <c r="H3475" s="36" t="n">
        <v>20</v>
      </c>
    </row>
    <row r="3476" customFormat="false" ht="15" hidden="false" customHeight="true" outlineLevel="0" collapsed="false">
      <c r="A3476" s="36" t="s">
        <v>489</v>
      </c>
      <c r="B3476" s="37" t="s">
        <v>487</v>
      </c>
      <c r="C3476" s="37" t="s">
        <v>490</v>
      </c>
      <c r="D3476" s="36" t="n">
        <v>2025</v>
      </c>
      <c r="E3476" s="36" t="n">
        <v>0</v>
      </c>
      <c r="F3476" s="36" t="n">
        <v>2</v>
      </c>
      <c r="G3476" s="36" t="n">
        <v>9</v>
      </c>
      <c r="H3476" s="36" t="n">
        <v>21</v>
      </c>
    </row>
    <row r="3477" customFormat="false" ht="15" hidden="false" customHeight="true" outlineLevel="0" collapsed="false">
      <c r="A3477" s="36" t="s">
        <v>491</v>
      </c>
      <c r="B3477" s="37" t="s">
        <v>487</v>
      </c>
      <c r="C3477" s="37" t="s">
        <v>492</v>
      </c>
      <c r="D3477" s="36" t="n">
        <v>2010</v>
      </c>
      <c r="E3477" s="36" t="n">
        <v>5</v>
      </c>
      <c r="F3477" s="36" t="n">
        <v>2</v>
      </c>
      <c r="G3477" s="36" t="n">
        <v>12</v>
      </c>
      <c r="H3477" s="36" t="n">
        <v>24</v>
      </c>
    </row>
    <row r="3478" customFormat="false" ht="15" hidden="false" customHeight="true" outlineLevel="0" collapsed="false">
      <c r="A3478" s="36" t="s">
        <v>491</v>
      </c>
      <c r="B3478" s="37" t="s">
        <v>487</v>
      </c>
      <c r="C3478" s="37" t="s">
        <v>492</v>
      </c>
      <c r="D3478" s="36" t="n">
        <v>2011</v>
      </c>
      <c r="E3478" s="36" t="n">
        <v>5</v>
      </c>
      <c r="F3478" s="36" t="n">
        <v>2</v>
      </c>
      <c r="G3478" s="36" t="n">
        <v>11</v>
      </c>
      <c r="H3478" s="36" t="n">
        <v>23</v>
      </c>
    </row>
    <row r="3479" customFormat="false" ht="15" hidden="false" customHeight="true" outlineLevel="0" collapsed="false">
      <c r="A3479" s="36" t="s">
        <v>491</v>
      </c>
      <c r="B3479" s="37" t="s">
        <v>487</v>
      </c>
      <c r="C3479" s="37" t="s">
        <v>492</v>
      </c>
      <c r="D3479" s="36" t="n">
        <v>2012</v>
      </c>
      <c r="E3479" s="36" t="n">
        <v>6</v>
      </c>
      <c r="F3479" s="36" t="n">
        <v>2</v>
      </c>
      <c r="G3479" s="36" t="n">
        <v>11</v>
      </c>
      <c r="H3479" s="36" t="n">
        <v>24</v>
      </c>
    </row>
    <row r="3480" customFormat="false" ht="15" hidden="false" customHeight="true" outlineLevel="0" collapsed="false">
      <c r="A3480" s="36" t="s">
        <v>491</v>
      </c>
      <c r="B3480" s="37" t="s">
        <v>487</v>
      </c>
      <c r="C3480" s="37" t="s">
        <v>492</v>
      </c>
      <c r="D3480" s="36" t="n">
        <v>2013</v>
      </c>
      <c r="E3480" s="36" t="n">
        <v>6</v>
      </c>
      <c r="F3480" s="36" t="n">
        <v>2</v>
      </c>
      <c r="G3480" s="36" t="n">
        <v>10</v>
      </c>
      <c r="H3480" s="36" t="n">
        <v>25</v>
      </c>
    </row>
    <row r="3481" customFormat="false" ht="15" hidden="false" customHeight="true" outlineLevel="0" collapsed="false">
      <c r="A3481" s="36" t="s">
        <v>491</v>
      </c>
      <c r="B3481" s="37" t="s">
        <v>487</v>
      </c>
      <c r="C3481" s="37" t="s">
        <v>492</v>
      </c>
      <c r="D3481" s="36" t="n">
        <v>2014</v>
      </c>
      <c r="E3481" s="36" t="n">
        <v>6</v>
      </c>
      <c r="F3481" s="36" t="n">
        <v>2</v>
      </c>
      <c r="G3481" s="36" t="n">
        <v>10</v>
      </c>
      <c r="H3481" s="36" t="n">
        <v>26</v>
      </c>
    </row>
    <row r="3482" customFormat="false" ht="15" hidden="false" customHeight="true" outlineLevel="0" collapsed="false">
      <c r="A3482" s="36" t="s">
        <v>491</v>
      </c>
      <c r="B3482" s="37" t="s">
        <v>487</v>
      </c>
      <c r="C3482" s="37" t="s">
        <v>492</v>
      </c>
      <c r="D3482" s="36" t="n">
        <v>2015</v>
      </c>
      <c r="E3482" s="36" t="n">
        <v>6</v>
      </c>
      <c r="F3482" s="36" t="n">
        <v>2</v>
      </c>
      <c r="G3482" s="36" t="n">
        <v>10</v>
      </c>
      <c r="H3482" s="36" t="n">
        <v>26</v>
      </c>
    </row>
    <row r="3483" customFormat="false" ht="15" hidden="false" customHeight="true" outlineLevel="0" collapsed="false">
      <c r="A3483" s="36" t="s">
        <v>491</v>
      </c>
      <c r="B3483" s="37" t="s">
        <v>487</v>
      </c>
      <c r="C3483" s="37" t="s">
        <v>492</v>
      </c>
      <c r="D3483" s="36" t="n">
        <v>2016</v>
      </c>
      <c r="E3483" s="36" t="n">
        <v>6</v>
      </c>
      <c r="F3483" s="36" t="n">
        <v>2</v>
      </c>
      <c r="G3483" s="36" t="n">
        <v>10</v>
      </c>
      <c r="H3483" s="36" t="n">
        <v>28</v>
      </c>
    </row>
    <row r="3484" customFormat="false" ht="15" hidden="false" customHeight="true" outlineLevel="0" collapsed="false">
      <c r="A3484" s="36" t="s">
        <v>491</v>
      </c>
      <c r="B3484" s="37" t="s">
        <v>487</v>
      </c>
      <c r="C3484" s="37" t="s">
        <v>492</v>
      </c>
      <c r="D3484" s="36" t="n">
        <v>2017</v>
      </c>
      <c r="E3484" s="36" t="n">
        <v>6</v>
      </c>
      <c r="F3484" s="36" t="n">
        <v>2</v>
      </c>
      <c r="G3484" s="36" t="n">
        <v>10</v>
      </c>
      <c r="H3484" s="36" t="n">
        <v>27</v>
      </c>
    </row>
    <row r="3485" customFormat="false" ht="15" hidden="false" customHeight="true" outlineLevel="0" collapsed="false">
      <c r="A3485" s="36" t="s">
        <v>491</v>
      </c>
      <c r="B3485" s="37" t="s">
        <v>487</v>
      </c>
      <c r="C3485" s="37" t="s">
        <v>492</v>
      </c>
      <c r="D3485" s="36" t="n">
        <v>2018</v>
      </c>
      <c r="E3485" s="36" t="n">
        <v>6</v>
      </c>
      <c r="F3485" s="36" t="n">
        <v>2</v>
      </c>
      <c r="G3485" s="36" t="n">
        <v>10</v>
      </c>
      <c r="H3485" s="36" t="n">
        <v>28</v>
      </c>
    </row>
    <row r="3486" customFormat="false" ht="15" hidden="false" customHeight="true" outlineLevel="0" collapsed="false">
      <c r="A3486" s="36" t="s">
        <v>491</v>
      </c>
      <c r="B3486" s="37" t="s">
        <v>487</v>
      </c>
      <c r="C3486" s="37" t="s">
        <v>492</v>
      </c>
      <c r="D3486" s="36" t="n">
        <v>2019</v>
      </c>
      <c r="E3486" s="36" t="n">
        <v>5</v>
      </c>
      <c r="F3486" s="36" t="n">
        <v>2</v>
      </c>
      <c r="G3486" s="36" t="n">
        <v>9</v>
      </c>
      <c r="H3486" s="36" t="n">
        <v>27</v>
      </c>
    </row>
    <row r="3487" customFormat="false" ht="15" hidden="false" customHeight="true" outlineLevel="0" collapsed="false">
      <c r="A3487" s="36" t="s">
        <v>491</v>
      </c>
      <c r="B3487" s="37" t="s">
        <v>487</v>
      </c>
      <c r="C3487" s="37" t="s">
        <v>492</v>
      </c>
      <c r="D3487" s="36" t="n">
        <v>2020</v>
      </c>
      <c r="E3487" s="36" t="n">
        <v>5</v>
      </c>
      <c r="F3487" s="36" t="n">
        <v>2</v>
      </c>
      <c r="G3487" s="36" t="n">
        <v>10</v>
      </c>
      <c r="H3487" s="36" t="n">
        <v>28</v>
      </c>
    </row>
    <row r="3488" customFormat="false" ht="15" hidden="false" customHeight="true" outlineLevel="0" collapsed="false">
      <c r="A3488" s="36" t="s">
        <v>491</v>
      </c>
      <c r="B3488" s="37" t="s">
        <v>487</v>
      </c>
      <c r="C3488" s="37" t="s">
        <v>492</v>
      </c>
      <c r="D3488" s="36" t="n">
        <v>2021</v>
      </c>
      <c r="E3488" s="36" t="n">
        <v>5</v>
      </c>
      <c r="F3488" s="36" t="n">
        <v>2</v>
      </c>
      <c r="G3488" s="36" t="n">
        <v>10</v>
      </c>
      <c r="H3488" s="36" t="n">
        <v>29</v>
      </c>
    </row>
    <row r="3489" customFormat="false" ht="15" hidden="false" customHeight="true" outlineLevel="0" collapsed="false">
      <c r="A3489" s="36" t="s">
        <v>491</v>
      </c>
      <c r="B3489" s="37" t="s">
        <v>487</v>
      </c>
      <c r="C3489" s="37" t="s">
        <v>492</v>
      </c>
      <c r="D3489" s="36" t="n">
        <v>2022</v>
      </c>
      <c r="E3489" s="36" t="n">
        <v>4</v>
      </c>
      <c r="F3489" s="36" t="n">
        <v>2</v>
      </c>
      <c r="G3489" s="36" t="n">
        <v>9</v>
      </c>
      <c r="H3489" s="36" t="n">
        <v>28</v>
      </c>
    </row>
    <row r="3490" customFormat="false" ht="15" hidden="false" customHeight="true" outlineLevel="0" collapsed="false">
      <c r="A3490" s="36" t="s">
        <v>491</v>
      </c>
      <c r="B3490" s="37" t="s">
        <v>487</v>
      </c>
      <c r="C3490" s="37" t="s">
        <v>492</v>
      </c>
      <c r="D3490" s="36" t="n">
        <v>2023</v>
      </c>
      <c r="E3490" s="36" t="n">
        <v>4</v>
      </c>
      <c r="F3490" s="36" t="n">
        <v>2</v>
      </c>
      <c r="G3490" s="36" t="n">
        <v>8</v>
      </c>
      <c r="H3490" s="36" t="n">
        <v>26</v>
      </c>
    </row>
    <row r="3491" customFormat="false" ht="15" hidden="false" customHeight="true" outlineLevel="0" collapsed="false">
      <c r="A3491" s="36" t="s">
        <v>491</v>
      </c>
      <c r="B3491" s="37" t="s">
        <v>487</v>
      </c>
      <c r="C3491" s="37" t="s">
        <v>492</v>
      </c>
      <c r="D3491" s="36" t="n">
        <v>2024</v>
      </c>
      <c r="E3491" s="36" t="n">
        <v>2</v>
      </c>
      <c r="F3491" s="36" t="n">
        <v>2</v>
      </c>
      <c r="G3491" s="36" t="n">
        <v>8</v>
      </c>
      <c r="H3491" s="36" t="n">
        <v>23</v>
      </c>
    </row>
    <row r="3492" customFormat="false" ht="15" hidden="false" customHeight="true" outlineLevel="0" collapsed="false">
      <c r="A3492" s="36" t="s">
        <v>491</v>
      </c>
      <c r="B3492" s="37" t="s">
        <v>487</v>
      </c>
      <c r="C3492" s="37" t="s">
        <v>492</v>
      </c>
      <c r="D3492" s="36" t="n">
        <v>2025</v>
      </c>
      <c r="E3492" s="36" t="n">
        <v>1</v>
      </c>
      <c r="F3492" s="36" t="n">
        <v>2</v>
      </c>
      <c r="G3492" s="36" t="n">
        <v>8</v>
      </c>
      <c r="H3492" s="36" t="n">
        <v>24</v>
      </c>
    </row>
    <row r="3493" customFormat="false" ht="15" hidden="false" customHeight="true" outlineLevel="0" collapsed="false">
      <c r="A3493" s="36" t="s">
        <v>493</v>
      </c>
      <c r="B3493" s="37" t="s">
        <v>487</v>
      </c>
      <c r="C3493" s="37" t="s">
        <v>494</v>
      </c>
      <c r="D3493" s="36" t="n">
        <v>2010</v>
      </c>
      <c r="E3493" s="36" t="n">
        <v>3</v>
      </c>
      <c r="F3493" s="36" t="n">
        <v>1</v>
      </c>
      <c r="G3493" s="36" t="n">
        <v>5</v>
      </c>
      <c r="H3493" s="36" t="n">
        <v>10</v>
      </c>
    </row>
    <row r="3494" customFormat="false" ht="15" hidden="false" customHeight="true" outlineLevel="0" collapsed="false">
      <c r="A3494" s="36" t="s">
        <v>493</v>
      </c>
      <c r="B3494" s="37" t="s">
        <v>487</v>
      </c>
      <c r="C3494" s="37" t="s">
        <v>494</v>
      </c>
      <c r="D3494" s="36" t="n">
        <v>2011</v>
      </c>
      <c r="E3494" s="36" t="n">
        <v>3</v>
      </c>
      <c r="F3494" s="36" t="n">
        <v>1</v>
      </c>
      <c r="G3494" s="36" t="n">
        <v>5</v>
      </c>
      <c r="H3494" s="36" t="n">
        <v>10</v>
      </c>
    </row>
    <row r="3495" customFormat="false" ht="15" hidden="false" customHeight="true" outlineLevel="0" collapsed="false">
      <c r="A3495" s="36" t="s">
        <v>493</v>
      </c>
      <c r="B3495" s="37" t="s">
        <v>487</v>
      </c>
      <c r="C3495" s="37" t="s">
        <v>494</v>
      </c>
      <c r="D3495" s="36" t="n">
        <v>2012</v>
      </c>
      <c r="E3495" s="36" t="n">
        <v>3</v>
      </c>
      <c r="F3495" s="36" t="n">
        <v>1</v>
      </c>
      <c r="G3495" s="36" t="n">
        <v>5</v>
      </c>
      <c r="H3495" s="36" t="n">
        <v>10</v>
      </c>
    </row>
    <row r="3496" customFormat="false" ht="15" hidden="false" customHeight="true" outlineLevel="0" collapsed="false">
      <c r="A3496" s="36" t="s">
        <v>493</v>
      </c>
      <c r="B3496" s="37" t="s">
        <v>487</v>
      </c>
      <c r="C3496" s="37" t="s">
        <v>494</v>
      </c>
      <c r="D3496" s="36" t="n">
        <v>2013</v>
      </c>
      <c r="E3496" s="36" t="n">
        <v>3</v>
      </c>
      <c r="F3496" s="36" t="n">
        <v>1</v>
      </c>
      <c r="G3496" s="36" t="n">
        <v>5</v>
      </c>
      <c r="H3496" s="36" t="n">
        <v>10</v>
      </c>
    </row>
    <row r="3497" customFormat="false" ht="15" hidden="false" customHeight="true" outlineLevel="0" collapsed="false">
      <c r="A3497" s="36" t="s">
        <v>493</v>
      </c>
      <c r="B3497" s="37" t="s">
        <v>487</v>
      </c>
      <c r="C3497" s="37" t="s">
        <v>494</v>
      </c>
      <c r="D3497" s="36" t="n">
        <v>2014</v>
      </c>
      <c r="E3497" s="36" t="n">
        <v>3</v>
      </c>
      <c r="F3497" s="36" t="n">
        <v>1</v>
      </c>
      <c r="G3497" s="36" t="n">
        <v>5</v>
      </c>
      <c r="H3497" s="36" t="n">
        <v>10</v>
      </c>
    </row>
    <row r="3498" customFormat="false" ht="15" hidden="false" customHeight="true" outlineLevel="0" collapsed="false">
      <c r="A3498" s="36" t="s">
        <v>493</v>
      </c>
      <c r="B3498" s="37" t="s">
        <v>487</v>
      </c>
      <c r="C3498" s="37" t="s">
        <v>494</v>
      </c>
      <c r="D3498" s="36" t="n">
        <v>2015</v>
      </c>
      <c r="E3498" s="36" t="n">
        <v>3</v>
      </c>
      <c r="F3498" s="36" t="n">
        <v>1</v>
      </c>
      <c r="G3498" s="36" t="n">
        <v>5</v>
      </c>
      <c r="H3498" s="36" t="n">
        <v>11</v>
      </c>
    </row>
    <row r="3499" customFormat="false" ht="15" hidden="false" customHeight="true" outlineLevel="0" collapsed="false">
      <c r="A3499" s="36" t="s">
        <v>493</v>
      </c>
      <c r="B3499" s="37" t="s">
        <v>487</v>
      </c>
      <c r="C3499" s="37" t="s">
        <v>494</v>
      </c>
      <c r="D3499" s="36" t="n">
        <v>2016</v>
      </c>
      <c r="E3499" s="36" t="n">
        <v>3</v>
      </c>
      <c r="F3499" s="36" t="n">
        <v>1</v>
      </c>
      <c r="G3499" s="36" t="n">
        <v>5</v>
      </c>
      <c r="H3499" s="36" t="n">
        <v>12</v>
      </c>
    </row>
    <row r="3500" customFormat="false" ht="15" hidden="false" customHeight="true" outlineLevel="0" collapsed="false">
      <c r="A3500" s="36" t="s">
        <v>493</v>
      </c>
      <c r="B3500" s="37" t="s">
        <v>487</v>
      </c>
      <c r="C3500" s="37" t="s">
        <v>494</v>
      </c>
      <c r="D3500" s="36" t="n">
        <v>2017</v>
      </c>
      <c r="E3500" s="36" t="n">
        <v>3</v>
      </c>
      <c r="F3500" s="36" t="n">
        <v>1</v>
      </c>
      <c r="G3500" s="36" t="n">
        <v>4</v>
      </c>
      <c r="H3500" s="36" t="n">
        <v>12</v>
      </c>
    </row>
    <row r="3501" customFormat="false" ht="15" hidden="false" customHeight="true" outlineLevel="0" collapsed="false">
      <c r="A3501" s="36" t="s">
        <v>493</v>
      </c>
      <c r="B3501" s="37" t="s">
        <v>487</v>
      </c>
      <c r="C3501" s="37" t="s">
        <v>494</v>
      </c>
      <c r="D3501" s="36" t="n">
        <v>2018</v>
      </c>
      <c r="E3501" s="36" t="n">
        <v>3</v>
      </c>
      <c r="F3501" s="36" t="n">
        <v>1</v>
      </c>
      <c r="G3501" s="36" t="n">
        <v>4</v>
      </c>
      <c r="H3501" s="36" t="n">
        <v>11</v>
      </c>
    </row>
    <row r="3502" customFormat="false" ht="15" hidden="false" customHeight="true" outlineLevel="0" collapsed="false">
      <c r="A3502" s="36" t="s">
        <v>493</v>
      </c>
      <c r="B3502" s="37" t="s">
        <v>487</v>
      </c>
      <c r="C3502" s="37" t="s">
        <v>494</v>
      </c>
      <c r="D3502" s="36" t="n">
        <v>2019</v>
      </c>
      <c r="E3502" s="36" t="n">
        <v>3</v>
      </c>
      <c r="F3502" s="36" t="n">
        <v>1</v>
      </c>
      <c r="G3502" s="36" t="n">
        <v>4</v>
      </c>
      <c r="H3502" s="36" t="n">
        <v>11</v>
      </c>
    </row>
    <row r="3503" customFormat="false" ht="15" hidden="false" customHeight="true" outlineLevel="0" collapsed="false">
      <c r="A3503" s="36" t="s">
        <v>493</v>
      </c>
      <c r="B3503" s="37" t="s">
        <v>487</v>
      </c>
      <c r="C3503" s="37" t="s">
        <v>494</v>
      </c>
      <c r="D3503" s="36" t="n">
        <v>2020</v>
      </c>
      <c r="E3503" s="36" t="n">
        <v>3</v>
      </c>
      <c r="F3503" s="36" t="n">
        <v>1</v>
      </c>
      <c r="G3503" s="36" t="n">
        <v>4</v>
      </c>
      <c r="H3503" s="36" t="n">
        <v>11</v>
      </c>
    </row>
    <row r="3504" customFormat="false" ht="15" hidden="false" customHeight="true" outlineLevel="0" collapsed="false">
      <c r="A3504" s="36" t="s">
        <v>493</v>
      </c>
      <c r="B3504" s="37" t="s">
        <v>487</v>
      </c>
      <c r="C3504" s="37" t="s">
        <v>494</v>
      </c>
      <c r="D3504" s="36" t="n">
        <v>2021</v>
      </c>
      <c r="E3504" s="36" t="n">
        <v>3</v>
      </c>
      <c r="F3504" s="36" t="n">
        <v>1</v>
      </c>
      <c r="G3504" s="36" t="n">
        <v>4</v>
      </c>
      <c r="H3504" s="36" t="n">
        <v>11</v>
      </c>
    </row>
    <row r="3505" customFormat="false" ht="15" hidden="false" customHeight="true" outlineLevel="0" collapsed="false">
      <c r="A3505" s="36" t="s">
        <v>493</v>
      </c>
      <c r="B3505" s="37" t="s">
        <v>487</v>
      </c>
      <c r="C3505" s="37" t="s">
        <v>494</v>
      </c>
      <c r="D3505" s="36" t="n">
        <v>2022</v>
      </c>
      <c r="E3505" s="36" t="n">
        <v>3</v>
      </c>
      <c r="F3505" s="36" t="n">
        <v>2</v>
      </c>
      <c r="G3505" s="36" t="n">
        <v>5</v>
      </c>
      <c r="H3505" s="36" t="n">
        <v>12</v>
      </c>
    </row>
    <row r="3506" customFormat="false" ht="15" hidden="false" customHeight="true" outlineLevel="0" collapsed="false">
      <c r="A3506" s="36" t="s">
        <v>493</v>
      </c>
      <c r="B3506" s="37" t="s">
        <v>487</v>
      </c>
      <c r="C3506" s="37" t="s">
        <v>494</v>
      </c>
      <c r="D3506" s="36" t="n">
        <v>2023</v>
      </c>
      <c r="E3506" s="36" t="n">
        <v>3</v>
      </c>
      <c r="F3506" s="36" t="n">
        <v>2</v>
      </c>
      <c r="G3506" s="36" t="n">
        <v>5</v>
      </c>
      <c r="H3506" s="36" t="n">
        <v>11</v>
      </c>
    </row>
    <row r="3507" customFormat="false" ht="15" hidden="false" customHeight="true" outlineLevel="0" collapsed="false">
      <c r="A3507" s="36" t="s">
        <v>493</v>
      </c>
      <c r="B3507" s="37" t="s">
        <v>487</v>
      </c>
      <c r="C3507" s="37" t="s">
        <v>494</v>
      </c>
      <c r="D3507" s="36" t="n">
        <v>2024</v>
      </c>
      <c r="E3507" s="36" t="n">
        <v>3</v>
      </c>
      <c r="F3507" s="36" t="n">
        <v>2</v>
      </c>
      <c r="G3507" s="36" t="n">
        <v>5</v>
      </c>
      <c r="H3507" s="36" t="n">
        <v>11</v>
      </c>
    </row>
    <row r="3508" customFormat="false" ht="15" hidden="false" customHeight="true" outlineLevel="0" collapsed="false">
      <c r="A3508" s="36" t="s">
        <v>493</v>
      </c>
      <c r="B3508" s="37" t="s">
        <v>487</v>
      </c>
      <c r="C3508" s="37" t="s">
        <v>494</v>
      </c>
      <c r="D3508" s="36" t="n">
        <v>2025</v>
      </c>
      <c r="E3508" s="36" t="n">
        <v>3</v>
      </c>
      <c r="F3508" s="36" t="n">
        <v>2</v>
      </c>
      <c r="G3508" s="36" t="n">
        <v>5</v>
      </c>
      <c r="H3508" s="36" t="n">
        <v>11</v>
      </c>
    </row>
    <row r="3509" customFormat="false" ht="15" hidden="false" customHeight="true" outlineLevel="0" collapsed="false">
      <c r="A3509" s="36" t="s">
        <v>495</v>
      </c>
      <c r="B3509" s="37" t="s">
        <v>487</v>
      </c>
      <c r="C3509" s="37" t="s">
        <v>496</v>
      </c>
      <c r="D3509" s="36" t="n">
        <v>2010</v>
      </c>
      <c r="E3509" s="36" t="n">
        <v>1</v>
      </c>
      <c r="F3509" s="36" t="n">
        <v>2</v>
      </c>
      <c r="G3509" s="36" t="n">
        <v>3</v>
      </c>
      <c r="H3509" s="36" t="n">
        <v>8</v>
      </c>
    </row>
    <row r="3510" customFormat="false" ht="15" hidden="false" customHeight="true" outlineLevel="0" collapsed="false">
      <c r="A3510" s="36" t="s">
        <v>495</v>
      </c>
      <c r="B3510" s="37" t="s">
        <v>487</v>
      </c>
      <c r="C3510" s="37" t="s">
        <v>496</v>
      </c>
      <c r="D3510" s="36" t="n">
        <v>2011</v>
      </c>
      <c r="E3510" s="36" t="n">
        <v>1</v>
      </c>
      <c r="F3510" s="36" t="n">
        <v>2</v>
      </c>
      <c r="G3510" s="36" t="n">
        <v>3</v>
      </c>
      <c r="H3510" s="36" t="n">
        <v>8</v>
      </c>
    </row>
    <row r="3511" customFormat="false" ht="15" hidden="false" customHeight="true" outlineLevel="0" collapsed="false">
      <c r="A3511" s="36" t="s">
        <v>495</v>
      </c>
      <c r="B3511" s="37" t="s">
        <v>487</v>
      </c>
      <c r="C3511" s="37" t="s">
        <v>496</v>
      </c>
      <c r="D3511" s="36" t="n">
        <v>2012</v>
      </c>
      <c r="E3511" s="36" t="n">
        <v>1</v>
      </c>
      <c r="F3511" s="36" t="n">
        <v>2</v>
      </c>
      <c r="G3511" s="36" t="n">
        <v>3</v>
      </c>
      <c r="H3511" s="36" t="n">
        <v>8</v>
      </c>
    </row>
    <row r="3512" customFormat="false" ht="15" hidden="false" customHeight="true" outlineLevel="0" collapsed="false">
      <c r="A3512" s="36" t="s">
        <v>495</v>
      </c>
      <c r="B3512" s="37" t="s">
        <v>487</v>
      </c>
      <c r="C3512" s="37" t="s">
        <v>496</v>
      </c>
      <c r="D3512" s="36" t="n">
        <v>2013</v>
      </c>
      <c r="E3512" s="36" t="n">
        <v>1</v>
      </c>
      <c r="F3512" s="36" t="n">
        <v>2</v>
      </c>
      <c r="G3512" s="36" t="n">
        <v>3</v>
      </c>
      <c r="H3512" s="36" t="n">
        <v>9</v>
      </c>
    </row>
    <row r="3513" customFormat="false" ht="15" hidden="false" customHeight="true" outlineLevel="0" collapsed="false">
      <c r="A3513" s="36" t="s">
        <v>495</v>
      </c>
      <c r="B3513" s="37" t="s">
        <v>487</v>
      </c>
      <c r="C3513" s="37" t="s">
        <v>496</v>
      </c>
      <c r="D3513" s="36" t="n">
        <v>2014</v>
      </c>
      <c r="E3513" s="36" t="n">
        <v>1</v>
      </c>
      <c r="F3513" s="36" t="n">
        <v>1</v>
      </c>
      <c r="G3513" s="36" t="n">
        <v>2</v>
      </c>
      <c r="H3513" s="36" t="n">
        <v>7</v>
      </c>
    </row>
    <row r="3514" customFormat="false" ht="15" hidden="false" customHeight="true" outlineLevel="0" collapsed="false">
      <c r="A3514" s="36" t="s">
        <v>495</v>
      </c>
      <c r="B3514" s="37" t="s">
        <v>487</v>
      </c>
      <c r="C3514" s="37" t="s">
        <v>496</v>
      </c>
      <c r="D3514" s="36" t="n">
        <v>2015</v>
      </c>
      <c r="E3514" s="36" t="n">
        <v>1</v>
      </c>
      <c r="F3514" s="36" t="n">
        <v>1</v>
      </c>
      <c r="G3514" s="36" t="n">
        <v>2</v>
      </c>
      <c r="H3514" s="36" t="n">
        <v>7</v>
      </c>
    </row>
    <row r="3515" customFormat="false" ht="15" hidden="false" customHeight="true" outlineLevel="0" collapsed="false">
      <c r="A3515" s="36" t="s">
        <v>495</v>
      </c>
      <c r="B3515" s="37" t="s">
        <v>487</v>
      </c>
      <c r="C3515" s="37" t="s">
        <v>496</v>
      </c>
      <c r="D3515" s="36" t="n">
        <v>2016</v>
      </c>
      <c r="E3515" s="36" t="n">
        <v>1</v>
      </c>
      <c r="F3515" s="36" t="n">
        <v>1</v>
      </c>
      <c r="G3515" s="36" t="n">
        <v>2</v>
      </c>
      <c r="H3515" s="36" t="n">
        <v>7</v>
      </c>
    </row>
    <row r="3516" customFormat="false" ht="15" hidden="false" customHeight="true" outlineLevel="0" collapsed="false">
      <c r="A3516" s="36" t="s">
        <v>495</v>
      </c>
      <c r="B3516" s="37" t="s">
        <v>487</v>
      </c>
      <c r="C3516" s="37" t="s">
        <v>496</v>
      </c>
      <c r="D3516" s="36" t="n">
        <v>2017</v>
      </c>
      <c r="E3516" s="36" t="n">
        <v>1</v>
      </c>
      <c r="F3516" s="36" t="n">
        <v>1</v>
      </c>
      <c r="G3516" s="36" t="n">
        <v>2</v>
      </c>
      <c r="H3516" s="36" t="n">
        <v>7</v>
      </c>
    </row>
    <row r="3517" customFormat="false" ht="15" hidden="false" customHeight="true" outlineLevel="0" collapsed="false">
      <c r="A3517" s="36" t="s">
        <v>495</v>
      </c>
      <c r="B3517" s="37" t="s">
        <v>487</v>
      </c>
      <c r="C3517" s="37" t="s">
        <v>496</v>
      </c>
      <c r="D3517" s="36" t="n">
        <v>2018</v>
      </c>
      <c r="E3517" s="36" t="n">
        <v>1</v>
      </c>
      <c r="F3517" s="36" t="n">
        <v>1</v>
      </c>
      <c r="G3517" s="36" t="n">
        <v>2</v>
      </c>
      <c r="H3517" s="36" t="n">
        <v>7</v>
      </c>
    </row>
    <row r="3518" customFormat="false" ht="15" hidden="false" customHeight="true" outlineLevel="0" collapsed="false">
      <c r="A3518" s="36" t="s">
        <v>495</v>
      </c>
      <c r="B3518" s="37" t="s">
        <v>487</v>
      </c>
      <c r="C3518" s="37" t="s">
        <v>496</v>
      </c>
      <c r="D3518" s="36" t="n">
        <v>2019</v>
      </c>
      <c r="E3518" s="36" t="n">
        <v>1</v>
      </c>
      <c r="F3518" s="36" t="n">
        <v>1</v>
      </c>
      <c r="G3518" s="36" t="n">
        <v>2</v>
      </c>
      <c r="H3518" s="36" t="n">
        <v>7</v>
      </c>
    </row>
    <row r="3519" customFormat="false" ht="15" hidden="false" customHeight="true" outlineLevel="0" collapsed="false">
      <c r="A3519" s="36" t="s">
        <v>495</v>
      </c>
      <c r="B3519" s="37" t="s">
        <v>487</v>
      </c>
      <c r="C3519" s="37" t="s">
        <v>496</v>
      </c>
      <c r="D3519" s="36" t="n">
        <v>2020</v>
      </c>
      <c r="E3519" s="36" t="n">
        <v>1</v>
      </c>
      <c r="F3519" s="36" t="n">
        <v>1</v>
      </c>
      <c r="G3519" s="36" t="n">
        <v>2</v>
      </c>
      <c r="H3519" s="36" t="n">
        <v>7</v>
      </c>
    </row>
    <row r="3520" customFormat="false" ht="15" hidden="false" customHeight="true" outlineLevel="0" collapsed="false">
      <c r="A3520" s="36" t="s">
        <v>495</v>
      </c>
      <c r="B3520" s="37" t="s">
        <v>487</v>
      </c>
      <c r="C3520" s="37" t="s">
        <v>496</v>
      </c>
      <c r="D3520" s="36" t="n">
        <v>2021</v>
      </c>
      <c r="E3520" s="36" t="n">
        <v>1</v>
      </c>
      <c r="F3520" s="36" t="n">
        <v>1</v>
      </c>
      <c r="G3520" s="36" t="n">
        <v>2</v>
      </c>
      <c r="H3520" s="36" t="n">
        <v>7</v>
      </c>
    </row>
    <row r="3521" customFormat="false" ht="15" hidden="false" customHeight="true" outlineLevel="0" collapsed="false">
      <c r="A3521" s="36" t="s">
        <v>495</v>
      </c>
      <c r="B3521" s="37" t="s">
        <v>487</v>
      </c>
      <c r="C3521" s="37" t="s">
        <v>496</v>
      </c>
      <c r="D3521" s="36" t="n">
        <v>2022</v>
      </c>
      <c r="E3521" s="36" t="n">
        <v>1</v>
      </c>
      <c r="F3521" s="36" t="n">
        <v>1</v>
      </c>
      <c r="G3521" s="36" t="n">
        <v>2</v>
      </c>
      <c r="H3521" s="36" t="n">
        <v>7</v>
      </c>
    </row>
    <row r="3522" customFormat="false" ht="15" hidden="false" customHeight="true" outlineLevel="0" collapsed="false">
      <c r="A3522" s="36" t="s">
        <v>495</v>
      </c>
      <c r="B3522" s="37" t="s">
        <v>487</v>
      </c>
      <c r="C3522" s="37" t="s">
        <v>496</v>
      </c>
      <c r="D3522" s="36" t="n">
        <v>2023</v>
      </c>
      <c r="E3522" s="36" t="n">
        <v>1</v>
      </c>
      <c r="F3522" s="36" t="n">
        <v>1</v>
      </c>
      <c r="G3522" s="36" t="n">
        <v>2</v>
      </c>
      <c r="H3522" s="36" t="n">
        <v>7</v>
      </c>
    </row>
    <row r="3523" customFormat="false" ht="15" hidden="false" customHeight="true" outlineLevel="0" collapsed="false">
      <c r="A3523" s="36" t="s">
        <v>495</v>
      </c>
      <c r="B3523" s="37" t="s">
        <v>487</v>
      </c>
      <c r="C3523" s="37" t="s">
        <v>496</v>
      </c>
      <c r="D3523" s="36" t="n">
        <v>2024</v>
      </c>
      <c r="E3523" s="36" t="n">
        <v>1</v>
      </c>
      <c r="F3523" s="36" t="n">
        <v>1</v>
      </c>
      <c r="G3523" s="36" t="n">
        <v>2</v>
      </c>
      <c r="H3523" s="36" t="n">
        <v>7</v>
      </c>
    </row>
    <row r="3524" customFormat="false" ht="15" hidden="false" customHeight="true" outlineLevel="0" collapsed="false">
      <c r="A3524" s="36" t="s">
        <v>495</v>
      </c>
      <c r="B3524" s="37" t="s">
        <v>487</v>
      </c>
      <c r="C3524" s="37" t="s">
        <v>496</v>
      </c>
      <c r="D3524" s="36" t="n">
        <v>2025</v>
      </c>
      <c r="E3524" s="36" t="n">
        <v>1</v>
      </c>
      <c r="F3524" s="36" t="n">
        <v>1</v>
      </c>
      <c r="G3524" s="36" t="n">
        <v>2</v>
      </c>
      <c r="H3524" s="36" t="n">
        <v>7</v>
      </c>
    </row>
    <row r="3525" customFormat="false" ht="15" hidden="false" customHeight="true" outlineLevel="0" collapsed="false">
      <c r="A3525" s="36" t="s">
        <v>497</v>
      </c>
      <c r="B3525" s="37" t="s">
        <v>487</v>
      </c>
      <c r="C3525" s="37" t="s">
        <v>498</v>
      </c>
      <c r="D3525" s="36" t="n">
        <v>2010</v>
      </c>
      <c r="E3525" s="36" t="n">
        <v>1</v>
      </c>
      <c r="F3525" s="36" t="n">
        <v>0</v>
      </c>
      <c r="G3525" s="36" t="n">
        <v>4</v>
      </c>
      <c r="H3525" s="36" t="n">
        <v>15</v>
      </c>
    </row>
    <row r="3526" customFormat="false" ht="15" hidden="false" customHeight="true" outlineLevel="0" collapsed="false">
      <c r="A3526" s="36" t="s">
        <v>497</v>
      </c>
      <c r="B3526" s="37" t="s">
        <v>487</v>
      </c>
      <c r="C3526" s="37" t="s">
        <v>498</v>
      </c>
      <c r="D3526" s="36" t="n">
        <v>2011</v>
      </c>
      <c r="E3526" s="36" t="n">
        <v>1</v>
      </c>
      <c r="F3526" s="36" t="n">
        <v>0</v>
      </c>
      <c r="G3526" s="36" t="n">
        <v>4</v>
      </c>
      <c r="H3526" s="36" t="n">
        <v>16</v>
      </c>
    </row>
    <row r="3527" customFormat="false" ht="15" hidden="false" customHeight="true" outlineLevel="0" collapsed="false">
      <c r="A3527" s="36" t="s">
        <v>497</v>
      </c>
      <c r="B3527" s="37" t="s">
        <v>487</v>
      </c>
      <c r="C3527" s="37" t="s">
        <v>498</v>
      </c>
      <c r="D3527" s="36" t="n">
        <v>2012</v>
      </c>
      <c r="E3527" s="36" t="n">
        <v>1</v>
      </c>
      <c r="F3527" s="36" t="n">
        <v>0</v>
      </c>
      <c r="G3527" s="36" t="n">
        <v>4</v>
      </c>
      <c r="H3527" s="36" t="n">
        <v>16</v>
      </c>
    </row>
    <row r="3528" customFormat="false" ht="15" hidden="false" customHeight="true" outlineLevel="0" collapsed="false">
      <c r="A3528" s="36" t="s">
        <v>497</v>
      </c>
      <c r="B3528" s="37" t="s">
        <v>487</v>
      </c>
      <c r="C3528" s="37" t="s">
        <v>498</v>
      </c>
      <c r="D3528" s="36" t="n">
        <v>2013</v>
      </c>
      <c r="E3528" s="36" t="n">
        <v>1</v>
      </c>
      <c r="F3528" s="36" t="n">
        <v>0</v>
      </c>
      <c r="G3528" s="36" t="n">
        <v>4</v>
      </c>
      <c r="H3528" s="36" t="n">
        <v>17</v>
      </c>
    </row>
    <row r="3529" customFormat="false" ht="15" hidden="false" customHeight="true" outlineLevel="0" collapsed="false">
      <c r="A3529" s="36" t="s">
        <v>497</v>
      </c>
      <c r="B3529" s="37" t="s">
        <v>487</v>
      </c>
      <c r="C3529" s="37" t="s">
        <v>498</v>
      </c>
      <c r="D3529" s="36" t="n">
        <v>2014</v>
      </c>
      <c r="E3529" s="36" t="n">
        <v>1</v>
      </c>
      <c r="F3529" s="36" t="n">
        <v>0</v>
      </c>
      <c r="G3529" s="36" t="n">
        <v>4</v>
      </c>
      <c r="H3529" s="36" t="n">
        <v>17</v>
      </c>
    </row>
    <row r="3530" customFormat="false" ht="15" hidden="false" customHeight="true" outlineLevel="0" collapsed="false">
      <c r="A3530" s="36" t="s">
        <v>497</v>
      </c>
      <c r="B3530" s="37" t="s">
        <v>487</v>
      </c>
      <c r="C3530" s="37" t="s">
        <v>498</v>
      </c>
      <c r="D3530" s="36" t="n">
        <v>2015</v>
      </c>
      <c r="E3530" s="36" t="n">
        <v>0</v>
      </c>
      <c r="F3530" s="36" t="n">
        <v>0</v>
      </c>
      <c r="G3530" s="36" t="n">
        <v>4</v>
      </c>
      <c r="H3530" s="36" t="n">
        <v>15</v>
      </c>
    </row>
    <row r="3531" customFormat="false" ht="15" hidden="false" customHeight="true" outlineLevel="0" collapsed="false">
      <c r="A3531" s="36" t="s">
        <v>497</v>
      </c>
      <c r="B3531" s="37" t="s">
        <v>487</v>
      </c>
      <c r="C3531" s="37" t="s">
        <v>498</v>
      </c>
      <c r="D3531" s="36" t="n">
        <v>2016</v>
      </c>
      <c r="E3531" s="36" t="n">
        <v>0</v>
      </c>
      <c r="F3531" s="36" t="n">
        <v>0</v>
      </c>
      <c r="G3531" s="36" t="n">
        <v>2</v>
      </c>
      <c r="H3531" s="36" t="n">
        <v>13</v>
      </c>
    </row>
    <row r="3532" customFormat="false" ht="15" hidden="false" customHeight="true" outlineLevel="0" collapsed="false">
      <c r="A3532" s="36" t="s">
        <v>497</v>
      </c>
      <c r="B3532" s="37" t="s">
        <v>487</v>
      </c>
      <c r="C3532" s="37" t="s">
        <v>498</v>
      </c>
      <c r="D3532" s="36" t="n">
        <v>2017</v>
      </c>
      <c r="E3532" s="36" t="n">
        <v>1</v>
      </c>
      <c r="F3532" s="36" t="n">
        <v>0</v>
      </c>
      <c r="G3532" s="36" t="n">
        <v>4</v>
      </c>
      <c r="H3532" s="36" t="n">
        <v>15</v>
      </c>
    </row>
    <row r="3533" customFormat="false" ht="15" hidden="false" customHeight="true" outlineLevel="0" collapsed="false">
      <c r="A3533" s="36" t="s">
        <v>497</v>
      </c>
      <c r="B3533" s="37" t="s">
        <v>487</v>
      </c>
      <c r="C3533" s="37" t="s">
        <v>498</v>
      </c>
      <c r="D3533" s="36" t="n">
        <v>2018</v>
      </c>
      <c r="E3533" s="36" t="n">
        <v>1</v>
      </c>
      <c r="F3533" s="36" t="n">
        <v>0</v>
      </c>
      <c r="G3533" s="36" t="n">
        <v>5</v>
      </c>
      <c r="H3533" s="36" t="n">
        <v>16</v>
      </c>
    </row>
    <row r="3534" customFormat="false" ht="15" hidden="false" customHeight="true" outlineLevel="0" collapsed="false">
      <c r="A3534" s="36" t="s">
        <v>497</v>
      </c>
      <c r="B3534" s="37" t="s">
        <v>487</v>
      </c>
      <c r="C3534" s="37" t="s">
        <v>498</v>
      </c>
      <c r="D3534" s="36" t="n">
        <v>2019</v>
      </c>
      <c r="E3534" s="36" t="n">
        <v>1</v>
      </c>
      <c r="F3534" s="36" t="n">
        <v>0</v>
      </c>
      <c r="G3534" s="36" t="n">
        <v>4</v>
      </c>
      <c r="H3534" s="36" t="n">
        <v>14</v>
      </c>
    </row>
    <row r="3535" customFormat="false" ht="15" hidden="false" customHeight="true" outlineLevel="0" collapsed="false">
      <c r="A3535" s="36" t="s">
        <v>497</v>
      </c>
      <c r="B3535" s="37" t="s">
        <v>487</v>
      </c>
      <c r="C3535" s="37" t="s">
        <v>498</v>
      </c>
      <c r="D3535" s="36" t="n">
        <v>2020</v>
      </c>
      <c r="E3535" s="36" t="n">
        <v>1</v>
      </c>
      <c r="F3535" s="36" t="n">
        <v>0</v>
      </c>
      <c r="G3535" s="36" t="n">
        <v>4</v>
      </c>
      <c r="H3535" s="36" t="n">
        <v>14</v>
      </c>
    </row>
    <row r="3536" customFormat="false" ht="15" hidden="false" customHeight="true" outlineLevel="0" collapsed="false">
      <c r="A3536" s="36" t="s">
        <v>497</v>
      </c>
      <c r="B3536" s="37" t="s">
        <v>487</v>
      </c>
      <c r="C3536" s="37" t="s">
        <v>498</v>
      </c>
      <c r="D3536" s="36" t="n">
        <v>2021</v>
      </c>
      <c r="E3536" s="36" t="n">
        <v>1</v>
      </c>
      <c r="F3536" s="36" t="n">
        <v>0</v>
      </c>
      <c r="G3536" s="36" t="n">
        <v>4</v>
      </c>
      <c r="H3536" s="36" t="n">
        <v>15</v>
      </c>
    </row>
    <row r="3537" customFormat="false" ht="15" hidden="false" customHeight="true" outlineLevel="0" collapsed="false">
      <c r="A3537" s="36" t="s">
        <v>497</v>
      </c>
      <c r="B3537" s="37" t="s">
        <v>487</v>
      </c>
      <c r="C3537" s="37" t="s">
        <v>498</v>
      </c>
      <c r="D3537" s="36" t="n">
        <v>2022</v>
      </c>
      <c r="E3537" s="36" t="n">
        <v>1</v>
      </c>
      <c r="F3537" s="36" t="n">
        <v>0</v>
      </c>
      <c r="G3537" s="36" t="n">
        <v>4</v>
      </c>
      <c r="H3537" s="36" t="n">
        <v>15</v>
      </c>
    </row>
    <row r="3538" customFormat="false" ht="15" hidden="false" customHeight="true" outlineLevel="0" collapsed="false">
      <c r="A3538" s="36" t="s">
        <v>497</v>
      </c>
      <c r="B3538" s="37" t="s">
        <v>487</v>
      </c>
      <c r="C3538" s="37" t="s">
        <v>498</v>
      </c>
      <c r="D3538" s="36" t="n">
        <v>2023</v>
      </c>
      <c r="E3538" s="36" t="n">
        <v>1</v>
      </c>
      <c r="F3538" s="36" t="n">
        <v>0</v>
      </c>
      <c r="G3538" s="36" t="n">
        <v>4</v>
      </c>
      <c r="H3538" s="36" t="n">
        <v>15</v>
      </c>
    </row>
    <row r="3539" customFormat="false" ht="15" hidden="false" customHeight="true" outlineLevel="0" collapsed="false">
      <c r="A3539" s="36" t="s">
        <v>497</v>
      </c>
      <c r="B3539" s="37" t="s">
        <v>487</v>
      </c>
      <c r="C3539" s="37" t="s">
        <v>498</v>
      </c>
      <c r="D3539" s="36" t="n">
        <v>2024</v>
      </c>
      <c r="E3539" s="36" t="n">
        <v>1</v>
      </c>
      <c r="F3539" s="36" t="n">
        <v>0</v>
      </c>
      <c r="G3539" s="36" t="n">
        <v>3</v>
      </c>
      <c r="H3539" s="36" t="n">
        <v>13</v>
      </c>
    </row>
    <row r="3540" customFormat="false" ht="15" hidden="false" customHeight="true" outlineLevel="0" collapsed="false">
      <c r="A3540" s="36" t="s">
        <v>497</v>
      </c>
      <c r="B3540" s="37" t="s">
        <v>487</v>
      </c>
      <c r="C3540" s="37" t="s">
        <v>498</v>
      </c>
      <c r="D3540" s="36" t="n">
        <v>2025</v>
      </c>
      <c r="E3540" s="36" t="n">
        <v>1</v>
      </c>
      <c r="F3540" s="36" t="n">
        <v>0</v>
      </c>
      <c r="G3540" s="36" t="n">
        <v>3</v>
      </c>
      <c r="H3540" s="36" t="n">
        <v>13</v>
      </c>
    </row>
    <row r="3541" customFormat="false" ht="15" hidden="false" customHeight="true" outlineLevel="0" collapsed="false">
      <c r="A3541" s="36" t="s">
        <v>499</v>
      </c>
      <c r="B3541" s="37" t="s">
        <v>487</v>
      </c>
      <c r="C3541" s="37" t="s">
        <v>500</v>
      </c>
      <c r="D3541" s="36" t="n">
        <v>2010</v>
      </c>
      <c r="E3541" s="36" t="n">
        <v>1</v>
      </c>
      <c r="F3541" s="36" t="n">
        <v>0</v>
      </c>
      <c r="G3541" s="36" t="n">
        <v>2</v>
      </c>
      <c r="H3541" s="36" t="n">
        <v>9</v>
      </c>
    </row>
    <row r="3542" customFormat="false" ht="15" hidden="false" customHeight="true" outlineLevel="0" collapsed="false">
      <c r="A3542" s="36" t="s">
        <v>499</v>
      </c>
      <c r="B3542" s="37" t="s">
        <v>487</v>
      </c>
      <c r="C3542" s="37" t="s">
        <v>500</v>
      </c>
      <c r="D3542" s="36" t="n">
        <v>2011</v>
      </c>
      <c r="E3542" s="36" t="n">
        <v>1</v>
      </c>
      <c r="F3542" s="36" t="n">
        <v>0</v>
      </c>
      <c r="G3542" s="36" t="n">
        <v>2</v>
      </c>
      <c r="H3542" s="36" t="n">
        <v>10</v>
      </c>
    </row>
    <row r="3543" customFormat="false" ht="15" hidden="false" customHeight="true" outlineLevel="0" collapsed="false">
      <c r="A3543" s="36" t="s">
        <v>499</v>
      </c>
      <c r="B3543" s="37" t="s">
        <v>487</v>
      </c>
      <c r="C3543" s="37" t="s">
        <v>500</v>
      </c>
      <c r="D3543" s="36" t="n">
        <v>2012</v>
      </c>
      <c r="E3543" s="36" t="n">
        <v>2</v>
      </c>
      <c r="F3543" s="36" t="n">
        <v>0</v>
      </c>
      <c r="G3543" s="36" t="n">
        <v>2</v>
      </c>
      <c r="H3543" s="36" t="n">
        <v>10</v>
      </c>
    </row>
    <row r="3544" customFormat="false" ht="15" hidden="false" customHeight="true" outlineLevel="0" collapsed="false">
      <c r="A3544" s="36" t="s">
        <v>499</v>
      </c>
      <c r="B3544" s="37" t="s">
        <v>487</v>
      </c>
      <c r="C3544" s="37" t="s">
        <v>500</v>
      </c>
      <c r="D3544" s="36" t="n">
        <v>2013</v>
      </c>
      <c r="E3544" s="36" t="n">
        <v>2</v>
      </c>
      <c r="F3544" s="36" t="n">
        <v>0</v>
      </c>
      <c r="G3544" s="36" t="n">
        <v>2</v>
      </c>
      <c r="H3544" s="36" t="n">
        <v>10</v>
      </c>
    </row>
    <row r="3545" customFormat="false" ht="15" hidden="false" customHeight="true" outlineLevel="0" collapsed="false">
      <c r="A3545" s="36" t="s">
        <v>499</v>
      </c>
      <c r="B3545" s="37" t="s">
        <v>487</v>
      </c>
      <c r="C3545" s="37" t="s">
        <v>500</v>
      </c>
      <c r="D3545" s="36" t="n">
        <v>2014</v>
      </c>
      <c r="E3545" s="36" t="n">
        <v>2</v>
      </c>
      <c r="F3545" s="36" t="n">
        <v>0</v>
      </c>
      <c r="G3545" s="36" t="n">
        <v>2</v>
      </c>
      <c r="H3545" s="36" t="n">
        <v>10</v>
      </c>
    </row>
    <row r="3546" customFormat="false" ht="15" hidden="false" customHeight="true" outlineLevel="0" collapsed="false">
      <c r="A3546" s="36" t="s">
        <v>499</v>
      </c>
      <c r="B3546" s="37" t="s">
        <v>487</v>
      </c>
      <c r="C3546" s="37" t="s">
        <v>500</v>
      </c>
      <c r="D3546" s="36" t="n">
        <v>2015</v>
      </c>
      <c r="E3546" s="36" t="n">
        <v>2</v>
      </c>
      <c r="F3546" s="36" t="n">
        <v>0</v>
      </c>
      <c r="G3546" s="36" t="n">
        <v>1</v>
      </c>
      <c r="H3546" s="36" t="n">
        <v>10</v>
      </c>
    </row>
    <row r="3547" customFormat="false" ht="15" hidden="false" customHeight="true" outlineLevel="0" collapsed="false">
      <c r="A3547" s="36" t="s">
        <v>499</v>
      </c>
      <c r="B3547" s="37" t="s">
        <v>487</v>
      </c>
      <c r="C3547" s="37" t="s">
        <v>500</v>
      </c>
      <c r="D3547" s="36" t="n">
        <v>2016</v>
      </c>
      <c r="E3547" s="36" t="n">
        <v>2</v>
      </c>
      <c r="F3547" s="36" t="n">
        <v>0</v>
      </c>
      <c r="G3547" s="36" t="n">
        <v>1</v>
      </c>
      <c r="H3547" s="36" t="n">
        <v>10</v>
      </c>
    </row>
    <row r="3548" customFormat="false" ht="15" hidden="false" customHeight="true" outlineLevel="0" collapsed="false">
      <c r="A3548" s="36" t="s">
        <v>499</v>
      </c>
      <c r="B3548" s="37" t="s">
        <v>487</v>
      </c>
      <c r="C3548" s="37" t="s">
        <v>500</v>
      </c>
      <c r="D3548" s="36" t="n">
        <v>2017</v>
      </c>
      <c r="E3548" s="36" t="n">
        <v>2</v>
      </c>
      <c r="F3548" s="36" t="n">
        <v>0</v>
      </c>
      <c r="G3548" s="36" t="n">
        <v>2</v>
      </c>
      <c r="H3548" s="36" t="n">
        <v>11</v>
      </c>
    </row>
    <row r="3549" customFormat="false" ht="15" hidden="false" customHeight="true" outlineLevel="0" collapsed="false">
      <c r="A3549" s="36" t="s">
        <v>499</v>
      </c>
      <c r="B3549" s="37" t="s">
        <v>487</v>
      </c>
      <c r="C3549" s="37" t="s">
        <v>500</v>
      </c>
      <c r="D3549" s="36" t="n">
        <v>2018</v>
      </c>
      <c r="E3549" s="36" t="n">
        <v>2</v>
      </c>
      <c r="F3549" s="36" t="n">
        <v>0</v>
      </c>
      <c r="G3549" s="36" t="n">
        <v>2</v>
      </c>
      <c r="H3549" s="36" t="n">
        <v>11</v>
      </c>
    </row>
    <row r="3550" customFormat="false" ht="15" hidden="false" customHeight="true" outlineLevel="0" collapsed="false">
      <c r="A3550" s="36" t="s">
        <v>499</v>
      </c>
      <c r="B3550" s="37" t="s">
        <v>487</v>
      </c>
      <c r="C3550" s="37" t="s">
        <v>500</v>
      </c>
      <c r="D3550" s="36" t="n">
        <v>2019</v>
      </c>
      <c r="E3550" s="36" t="n">
        <v>2</v>
      </c>
      <c r="F3550" s="36" t="n">
        <v>0</v>
      </c>
      <c r="G3550" s="36" t="n">
        <v>2</v>
      </c>
      <c r="H3550" s="36" t="n">
        <v>10</v>
      </c>
    </row>
    <row r="3551" customFormat="false" ht="15" hidden="false" customHeight="true" outlineLevel="0" collapsed="false">
      <c r="A3551" s="36" t="s">
        <v>499</v>
      </c>
      <c r="B3551" s="37" t="s">
        <v>487</v>
      </c>
      <c r="C3551" s="37" t="s">
        <v>500</v>
      </c>
      <c r="D3551" s="36" t="n">
        <v>2020</v>
      </c>
      <c r="E3551" s="36" t="n">
        <v>2</v>
      </c>
      <c r="F3551" s="36" t="n">
        <v>0</v>
      </c>
      <c r="G3551" s="36" t="n">
        <v>2</v>
      </c>
      <c r="H3551" s="36" t="n">
        <v>10</v>
      </c>
    </row>
    <row r="3552" customFormat="false" ht="15" hidden="false" customHeight="true" outlineLevel="0" collapsed="false">
      <c r="A3552" s="36" t="s">
        <v>499</v>
      </c>
      <c r="B3552" s="37" t="s">
        <v>487</v>
      </c>
      <c r="C3552" s="37" t="s">
        <v>500</v>
      </c>
      <c r="D3552" s="36" t="n">
        <v>2021</v>
      </c>
      <c r="E3552" s="36" t="n">
        <v>2</v>
      </c>
      <c r="F3552" s="36" t="n">
        <v>0</v>
      </c>
      <c r="G3552" s="36" t="n">
        <v>2</v>
      </c>
      <c r="H3552" s="36" t="n">
        <v>10</v>
      </c>
    </row>
    <row r="3553" customFormat="false" ht="15" hidden="false" customHeight="true" outlineLevel="0" collapsed="false">
      <c r="A3553" s="36" t="s">
        <v>499</v>
      </c>
      <c r="B3553" s="37" t="s">
        <v>487</v>
      </c>
      <c r="C3553" s="37" t="s">
        <v>500</v>
      </c>
      <c r="D3553" s="36" t="n">
        <v>2022</v>
      </c>
      <c r="E3553" s="36" t="n">
        <v>2</v>
      </c>
      <c r="F3553" s="36" t="n">
        <v>0</v>
      </c>
      <c r="G3553" s="36" t="n">
        <v>2</v>
      </c>
      <c r="H3553" s="36" t="n">
        <v>10</v>
      </c>
    </row>
    <row r="3554" customFormat="false" ht="15" hidden="false" customHeight="true" outlineLevel="0" collapsed="false">
      <c r="A3554" s="36" t="s">
        <v>499</v>
      </c>
      <c r="B3554" s="37" t="s">
        <v>487</v>
      </c>
      <c r="C3554" s="37" t="s">
        <v>500</v>
      </c>
      <c r="D3554" s="36" t="n">
        <v>2023</v>
      </c>
      <c r="E3554" s="36" t="n">
        <v>2</v>
      </c>
      <c r="F3554" s="36" t="n">
        <v>0</v>
      </c>
      <c r="G3554" s="36" t="n">
        <v>2</v>
      </c>
      <c r="H3554" s="36" t="n">
        <v>10</v>
      </c>
    </row>
    <row r="3555" customFormat="false" ht="15" hidden="false" customHeight="true" outlineLevel="0" collapsed="false">
      <c r="A3555" s="36" t="s">
        <v>499</v>
      </c>
      <c r="B3555" s="37" t="s">
        <v>487</v>
      </c>
      <c r="C3555" s="37" t="s">
        <v>500</v>
      </c>
      <c r="D3555" s="36" t="n">
        <v>2024</v>
      </c>
      <c r="E3555" s="36" t="n">
        <v>2</v>
      </c>
      <c r="F3555" s="36" t="n">
        <v>0</v>
      </c>
      <c r="G3555" s="36" t="n">
        <v>2</v>
      </c>
      <c r="H3555" s="36" t="n">
        <v>10</v>
      </c>
    </row>
    <row r="3556" customFormat="false" ht="15" hidden="false" customHeight="true" outlineLevel="0" collapsed="false">
      <c r="A3556" s="36" t="s">
        <v>499</v>
      </c>
      <c r="B3556" s="37" t="s">
        <v>487</v>
      </c>
      <c r="C3556" s="37" t="s">
        <v>500</v>
      </c>
      <c r="D3556" s="36" t="n">
        <v>2025</v>
      </c>
      <c r="E3556" s="36" t="n">
        <v>2</v>
      </c>
      <c r="F3556" s="36" t="n">
        <v>0</v>
      </c>
      <c r="G3556" s="36" t="n">
        <v>2</v>
      </c>
      <c r="H3556" s="36" t="n">
        <v>8</v>
      </c>
    </row>
    <row r="3557" customFormat="false" ht="15" hidden="false" customHeight="true" outlineLevel="0" collapsed="false">
      <c r="A3557" s="36" t="s">
        <v>501</v>
      </c>
      <c r="B3557" s="37" t="s">
        <v>487</v>
      </c>
      <c r="C3557" s="37" t="s">
        <v>502</v>
      </c>
      <c r="D3557" s="36" t="n">
        <v>2010</v>
      </c>
      <c r="E3557" s="36" t="n">
        <v>0</v>
      </c>
      <c r="F3557" s="36" t="n">
        <v>0</v>
      </c>
      <c r="G3557" s="36" t="n">
        <v>1</v>
      </c>
      <c r="H3557" s="36" t="n">
        <v>1</v>
      </c>
    </row>
    <row r="3558" customFormat="false" ht="15" hidden="false" customHeight="true" outlineLevel="0" collapsed="false">
      <c r="A3558" s="36" t="s">
        <v>501</v>
      </c>
      <c r="B3558" s="37" t="s">
        <v>487</v>
      </c>
      <c r="C3558" s="37" t="s">
        <v>502</v>
      </c>
      <c r="D3558" s="36" t="n">
        <v>2011</v>
      </c>
      <c r="E3558" s="36" t="n">
        <v>0</v>
      </c>
      <c r="F3558" s="36" t="n">
        <v>0</v>
      </c>
      <c r="G3558" s="36" t="n">
        <v>1</v>
      </c>
      <c r="H3558" s="36" t="n">
        <v>1</v>
      </c>
    </row>
    <row r="3559" customFormat="false" ht="15" hidden="false" customHeight="true" outlineLevel="0" collapsed="false">
      <c r="A3559" s="36" t="s">
        <v>501</v>
      </c>
      <c r="B3559" s="37" t="s">
        <v>487</v>
      </c>
      <c r="C3559" s="37" t="s">
        <v>502</v>
      </c>
      <c r="D3559" s="36" t="n">
        <v>2012</v>
      </c>
      <c r="E3559" s="36" t="n">
        <v>0</v>
      </c>
      <c r="F3559" s="36" t="n">
        <v>0</v>
      </c>
      <c r="G3559" s="36" t="n">
        <v>1</v>
      </c>
      <c r="H3559" s="36" t="n">
        <v>1</v>
      </c>
    </row>
    <row r="3560" customFormat="false" ht="15" hidden="false" customHeight="true" outlineLevel="0" collapsed="false">
      <c r="A3560" s="36" t="s">
        <v>501</v>
      </c>
      <c r="B3560" s="37" t="s">
        <v>487</v>
      </c>
      <c r="C3560" s="37" t="s">
        <v>502</v>
      </c>
      <c r="D3560" s="36" t="n">
        <v>2013</v>
      </c>
      <c r="E3560" s="36" t="n">
        <v>0</v>
      </c>
      <c r="F3560" s="36" t="n">
        <v>0</v>
      </c>
      <c r="G3560" s="36" t="n">
        <v>1</v>
      </c>
      <c r="H3560" s="36" t="n">
        <v>1</v>
      </c>
    </row>
    <row r="3561" customFormat="false" ht="15" hidden="false" customHeight="true" outlineLevel="0" collapsed="false">
      <c r="A3561" s="36" t="s">
        <v>501</v>
      </c>
      <c r="B3561" s="37" t="s">
        <v>487</v>
      </c>
      <c r="C3561" s="37" t="s">
        <v>502</v>
      </c>
      <c r="D3561" s="36" t="n">
        <v>2014</v>
      </c>
      <c r="E3561" s="36" t="n">
        <v>0</v>
      </c>
      <c r="F3561" s="36" t="n">
        <v>0</v>
      </c>
      <c r="G3561" s="36" t="n">
        <v>1</v>
      </c>
      <c r="H3561" s="36" t="n">
        <v>1</v>
      </c>
    </row>
    <row r="3562" customFormat="false" ht="15" hidden="false" customHeight="true" outlineLevel="0" collapsed="false">
      <c r="A3562" s="36" t="s">
        <v>501</v>
      </c>
      <c r="B3562" s="37" t="s">
        <v>487</v>
      </c>
      <c r="C3562" s="37" t="s">
        <v>502</v>
      </c>
      <c r="D3562" s="36" t="n">
        <v>2015</v>
      </c>
      <c r="E3562" s="36" t="n">
        <v>0</v>
      </c>
      <c r="F3562" s="36" t="n">
        <v>0</v>
      </c>
      <c r="G3562" s="36" t="n">
        <v>1</v>
      </c>
      <c r="H3562" s="36" t="n">
        <v>1</v>
      </c>
    </row>
    <row r="3563" customFormat="false" ht="15" hidden="false" customHeight="true" outlineLevel="0" collapsed="false">
      <c r="A3563" s="36" t="s">
        <v>501</v>
      </c>
      <c r="B3563" s="37" t="s">
        <v>487</v>
      </c>
      <c r="C3563" s="37" t="s">
        <v>502</v>
      </c>
      <c r="D3563" s="36" t="n">
        <v>2016</v>
      </c>
      <c r="E3563" s="36" t="n">
        <v>0</v>
      </c>
      <c r="F3563" s="36" t="n">
        <v>0</v>
      </c>
      <c r="G3563" s="36" t="n">
        <v>2</v>
      </c>
      <c r="H3563" s="36" t="n">
        <v>2</v>
      </c>
    </row>
    <row r="3564" customFormat="false" ht="15" hidden="false" customHeight="true" outlineLevel="0" collapsed="false">
      <c r="A3564" s="36" t="s">
        <v>501</v>
      </c>
      <c r="B3564" s="37" t="s">
        <v>487</v>
      </c>
      <c r="C3564" s="37" t="s">
        <v>502</v>
      </c>
      <c r="D3564" s="36" t="n">
        <v>2017</v>
      </c>
      <c r="E3564" s="36" t="n">
        <v>0</v>
      </c>
      <c r="F3564" s="36" t="n">
        <v>0</v>
      </c>
      <c r="G3564" s="36" t="n">
        <v>2</v>
      </c>
      <c r="H3564" s="36" t="n">
        <v>2</v>
      </c>
    </row>
    <row r="3565" customFormat="false" ht="15" hidden="false" customHeight="true" outlineLevel="0" collapsed="false">
      <c r="A3565" s="36" t="s">
        <v>501</v>
      </c>
      <c r="B3565" s="37" t="s">
        <v>487</v>
      </c>
      <c r="C3565" s="37" t="s">
        <v>502</v>
      </c>
      <c r="D3565" s="36" t="n">
        <v>2018</v>
      </c>
      <c r="E3565" s="36" t="n">
        <v>0</v>
      </c>
      <c r="F3565" s="36" t="n">
        <v>0</v>
      </c>
      <c r="G3565" s="36" t="n">
        <v>2</v>
      </c>
      <c r="H3565" s="36" t="n">
        <v>2</v>
      </c>
    </row>
    <row r="3566" customFormat="false" ht="15" hidden="false" customHeight="true" outlineLevel="0" collapsed="false">
      <c r="A3566" s="36" t="s">
        <v>501</v>
      </c>
      <c r="B3566" s="37" t="s">
        <v>487</v>
      </c>
      <c r="C3566" s="37" t="s">
        <v>502</v>
      </c>
      <c r="D3566" s="36" t="n">
        <v>2019</v>
      </c>
      <c r="E3566" s="36" t="n">
        <v>0</v>
      </c>
      <c r="F3566" s="36" t="n">
        <v>0</v>
      </c>
      <c r="G3566" s="36" t="n">
        <v>2</v>
      </c>
      <c r="H3566" s="36" t="n">
        <v>2</v>
      </c>
    </row>
    <row r="3567" customFormat="false" ht="15" hidden="false" customHeight="true" outlineLevel="0" collapsed="false">
      <c r="A3567" s="36" t="s">
        <v>501</v>
      </c>
      <c r="B3567" s="37" t="s">
        <v>487</v>
      </c>
      <c r="C3567" s="37" t="s">
        <v>502</v>
      </c>
      <c r="D3567" s="36" t="n">
        <v>2020</v>
      </c>
      <c r="E3567" s="36" t="n">
        <v>0</v>
      </c>
      <c r="F3567" s="36" t="n">
        <v>0</v>
      </c>
      <c r="G3567" s="36" t="n">
        <v>2</v>
      </c>
      <c r="H3567" s="36" t="n">
        <v>2</v>
      </c>
    </row>
    <row r="3568" customFormat="false" ht="15" hidden="false" customHeight="true" outlineLevel="0" collapsed="false">
      <c r="A3568" s="36" t="s">
        <v>501</v>
      </c>
      <c r="B3568" s="37" t="s">
        <v>487</v>
      </c>
      <c r="C3568" s="37" t="s">
        <v>502</v>
      </c>
      <c r="D3568" s="36" t="n">
        <v>2021</v>
      </c>
      <c r="E3568" s="36" t="n">
        <v>0</v>
      </c>
      <c r="F3568" s="36" t="n">
        <v>0</v>
      </c>
      <c r="G3568" s="36" t="n">
        <v>2</v>
      </c>
      <c r="H3568" s="36" t="n">
        <v>2</v>
      </c>
    </row>
    <row r="3569" customFormat="false" ht="15" hidden="false" customHeight="true" outlineLevel="0" collapsed="false">
      <c r="A3569" s="36" t="s">
        <v>501</v>
      </c>
      <c r="B3569" s="37" t="s">
        <v>487</v>
      </c>
      <c r="C3569" s="37" t="s">
        <v>502</v>
      </c>
      <c r="D3569" s="36" t="n">
        <v>2022</v>
      </c>
      <c r="E3569" s="36" t="n">
        <v>0</v>
      </c>
      <c r="F3569" s="36" t="n">
        <v>0</v>
      </c>
      <c r="G3569" s="36" t="n">
        <v>2</v>
      </c>
      <c r="H3569" s="36" t="n">
        <v>2</v>
      </c>
    </row>
    <row r="3570" customFormat="false" ht="15" hidden="false" customHeight="true" outlineLevel="0" collapsed="false">
      <c r="A3570" s="36" t="s">
        <v>501</v>
      </c>
      <c r="B3570" s="37" t="s">
        <v>487</v>
      </c>
      <c r="C3570" s="37" t="s">
        <v>502</v>
      </c>
      <c r="D3570" s="36" t="n">
        <v>2023</v>
      </c>
      <c r="E3570" s="36" t="n">
        <v>0</v>
      </c>
      <c r="F3570" s="36" t="n">
        <v>0</v>
      </c>
      <c r="G3570" s="36" t="n">
        <v>2</v>
      </c>
      <c r="H3570" s="36" t="n">
        <v>2</v>
      </c>
    </row>
    <row r="3571" customFormat="false" ht="15" hidden="false" customHeight="true" outlineLevel="0" collapsed="false">
      <c r="A3571" s="36" t="s">
        <v>501</v>
      </c>
      <c r="B3571" s="37" t="s">
        <v>487</v>
      </c>
      <c r="C3571" s="37" t="s">
        <v>502</v>
      </c>
      <c r="D3571" s="36" t="n">
        <v>2024</v>
      </c>
      <c r="E3571" s="36" t="n">
        <v>0</v>
      </c>
      <c r="F3571" s="36" t="n">
        <v>0</v>
      </c>
      <c r="G3571" s="36" t="n">
        <v>2</v>
      </c>
      <c r="H3571" s="36" t="n">
        <v>2</v>
      </c>
    </row>
    <row r="3572" customFormat="false" ht="15" hidden="false" customHeight="true" outlineLevel="0" collapsed="false">
      <c r="A3572" s="36" t="s">
        <v>501</v>
      </c>
      <c r="B3572" s="37" t="s">
        <v>487</v>
      </c>
      <c r="C3572" s="37" t="s">
        <v>502</v>
      </c>
      <c r="D3572" s="36" t="n">
        <v>2025</v>
      </c>
      <c r="E3572" s="36" t="n">
        <v>0</v>
      </c>
      <c r="F3572" s="36" t="n">
        <v>0</v>
      </c>
      <c r="G3572" s="36" t="n">
        <v>2</v>
      </c>
      <c r="H3572" s="36" t="n">
        <v>2</v>
      </c>
    </row>
    <row r="3573" customFormat="false" ht="15" hidden="false" customHeight="true" outlineLevel="0" collapsed="false">
      <c r="A3573" s="36" t="s">
        <v>503</v>
      </c>
      <c r="B3573" s="37" t="s">
        <v>487</v>
      </c>
      <c r="C3573" s="37" t="s">
        <v>504</v>
      </c>
      <c r="D3573" s="36" t="n">
        <v>2010</v>
      </c>
      <c r="E3573" s="36" t="n">
        <v>0</v>
      </c>
      <c r="F3573" s="36" t="n">
        <v>0</v>
      </c>
      <c r="G3573" s="36" t="n">
        <v>0</v>
      </c>
      <c r="H3573" s="36" t="n">
        <v>1</v>
      </c>
    </row>
    <row r="3574" customFormat="false" ht="15" hidden="false" customHeight="true" outlineLevel="0" collapsed="false">
      <c r="A3574" s="36" t="s">
        <v>503</v>
      </c>
      <c r="B3574" s="37" t="s">
        <v>487</v>
      </c>
      <c r="C3574" s="37" t="s">
        <v>504</v>
      </c>
      <c r="D3574" s="36" t="n">
        <v>2011</v>
      </c>
      <c r="E3574" s="36" t="n">
        <v>0</v>
      </c>
      <c r="F3574" s="36" t="n">
        <v>0</v>
      </c>
      <c r="G3574" s="36" t="n">
        <v>0</v>
      </c>
      <c r="H3574" s="36" t="n">
        <v>1</v>
      </c>
    </row>
    <row r="3575" customFormat="false" ht="15" hidden="false" customHeight="true" outlineLevel="0" collapsed="false">
      <c r="A3575" s="36" t="s">
        <v>503</v>
      </c>
      <c r="B3575" s="37" t="s">
        <v>487</v>
      </c>
      <c r="C3575" s="37" t="s">
        <v>504</v>
      </c>
      <c r="D3575" s="36" t="n">
        <v>2012</v>
      </c>
      <c r="E3575" s="36" t="n">
        <v>0</v>
      </c>
      <c r="F3575" s="36" t="n">
        <v>0</v>
      </c>
      <c r="G3575" s="36" t="n">
        <v>0</v>
      </c>
      <c r="H3575" s="36" t="n">
        <v>1</v>
      </c>
    </row>
    <row r="3576" customFormat="false" ht="15" hidden="false" customHeight="true" outlineLevel="0" collapsed="false">
      <c r="A3576" s="36" t="s">
        <v>503</v>
      </c>
      <c r="B3576" s="37" t="s">
        <v>487</v>
      </c>
      <c r="C3576" s="37" t="s">
        <v>504</v>
      </c>
      <c r="D3576" s="36" t="n">
        <v>2013</v>
      </c>
      <c r="E3576" s="36" t="n">
        <v>0</v>
      </c>
      <c r="F3576" s="36" t="n">
        <v>0</v>
      </c>
      <c r="G3576" s="36" t="n">
        <v>0</v>
      </c>
      <c r="H3576" s="36" t="n">
        <v>1</v>
      </c>
    </row>
    <row r="3577" customFormat="false" ht="15" hidden="false" customHeight="true" outlineLevel="0" collapsed="false">
      <c r="A3577" s="36" t="s">
        <v>503</v>
      </c>
      <c r="B3577" s="37" t="s">
        <v>487</v>
      </c>
      <c r="C3577" s="37" t="s">
        <v>504</v>
      </c>
      <c r="D3577" s="36" t="n">
        <v>2014</v>
      </c>
      <c r="E3577" s="36" t="n">
        <v>0</v>
      </c>
      <c r="F3577" s="36" t="n">
        <v>0</v>
      </c>
      <c r="G3577" s="36" t="n">
        <v>0</v>
      </c>
      <c r="H3577" s="36" t="n">
        <v>1</v>
      </c>
    </row>
    <row r="3578" customFormat="false" ht="15" hidden="false" customHeight="true" outlineLevel="0" collapsed="false">
      <c r="A3578" s="36" t="s">
        <v>503</v>
      </c>
      <c r="B3578" s="37" t="s">
        <v>487</v>
      </c>
      <c r="C3578" s="37" t="s">
        <v>504</v>
      </c>
      <c r="D3578" s="36" t="n">
        <v>2015</v>
      </c>
      <c r="E3578" s="36" t="n">
        <v>0</v>
      </c>
      <c r="F3578" s="36" t="n">
        <v>0</v>
      </c>
      <c r="G3578" s="36" t="n">
        <v>0</v>
      </c>
      <c r="H3578" s="36" t="n">
        <v>1</v>
      </c>
    </row>
    <row r="3579" customFormat="false" ht="15" hidden="false" customHeight="true" outlineLevel="0" collapsed="false">
      <c r="A3579" s="36" t="s">
        <v>503</v>
      </c>
      <c r="B3579" s="37" t="s">
        <v>487</v>
      </c>
      <c r="C3579" s="37" t="s">
        <v>504</v>
      </c>
      <c r="D3579" s="36" t="n">
        <v>2016</v>
      </c>
      <c r="E3579" s="36" t="n">
        <v>0</v>
      </c>
      <c r="F3579" s="36" t="n">
        <v>0</v>
      </c>
      <c r="G3579" s="36" t="n">
        <v>0</v>
      </c>
      <c r="H3579" s="36" t="n">
        <v>1</v>
      </c>
    </row>
    <row r="3580" customFormat="false" ht="15" hidden="false" customHeight="true" outlineLevel="0" collapsed="false">
      <c r="A3580" s="36" t="s">
        <v>503</v>
      </c>
      <c r="B3580" s="37" t="s">
        <v>487</v>
      </c>
      <c r="C3580" s="37" t="s">
        <v>504</v>
      </c>
      <c r="D3580" s="36" t="n">
        <v>2017</v>
      </c>
      <c r="E3580" s="36" t="n">
        <v>0</v>
      </c>
      <c r="F3580" s="36" t="n">
        <v>0</v>
      </c>
      <c r="G3580" s="36" t="n">
        <v>0</v>
      </c>
      <c r="H3580" s="36" t="n">
        <v>1</v>
      </c>
    </row>
    <row r="3581" customFormat="false" ht="15" hidden="false" customHeight="true" outlineLevel="0" collapsed="false">
      <c r="A3581" s="36" t="s">
        <v>503</v>
      </c>
      <c r="B3581" s="37" t="s">
        <v>487</v>
      </c>
      <c r="C3581" s="37" t="s">
        <v>504</v>
      </c>
      <c r="D3581" s="36" t="n">
        <v>2018</v>
      </c>
      <c r="E3581" s="36" t="n">
        <v>0</v>
      </c>
      <c r="F3581" s="36" t="n">
        <v>0</v>
      </c>
      <c r="G3581" s="36" t="n">
        <v>0</v>
      </c>
      <c r="H3581" s="36" t="n">
        <v>0</v>
      </c>
    </row>
    <row r="3582" customFormat="false" ht="15" hidden="false" customHeight="true" outlineLevel="0" collapsed="false">
      <c r="A3582" s="36" t="s">
        <v>503</v>
      </c>
      <c r="B3582" s="37" t="s">
        <v>487</v>
      </c>
      <c r="C3582" s="37" t="s">
        <v>504</v>
      </c>
      <c r="D3582" s="36" t="n">
        <v>2019</v>
      </c>
      <c r="E3582" s="36" t="n">
        <v>0</v>
      </c>
      <c r="F3582" s="36" t="n">
        <v>0</v>
      </c>
      <c r="G3582" s="36" t="n">
        <v>0</v>
      </c>
      <c r="H3582" s="36" t="n">
        <v>0</v>
      </c>
    </row>
    <row r="3583" customFormat="false" ht="15" hidden="false" customHeight="true" outlineLevel="0" collapsed="false">
      <c r="A3583" s="36" t="s">
        <v>503</v>
      </c>
      <c r="B3583" s="37" t="s">
        <v>487</v>
      </c>
      <c r="C3583" s="37" t="s">
        <v>504</v>
      </c>
      <c r="D3583" s="36" t="n">
        <v>2020</v>
      </c>
      <c r="E3583" s="36" t="n">
        <v>0</v>
      </c>
      <c r="F3583" s="36" t="n">
        <v>0</v>
      </c>
      <c r="G3583" s="36" t="n">
        <v>0</v>
      </c>
      <c r="H3583" s="36" t="n">
        <v>0</v>
      </c>
    </row>
    <row r="3584" customFormat="false" ht="15" hidden="false" customHeight="true" outlineLevel="0" collapsed="false">
      <c r="A3584" s="36" t="s">
        <v>503</v>
      </c>
      <c r="B3584" s="37" t="s">
        <v>487</v>
      </c>
      <c r="C3584" s="37" t="s">
        <v>504</v>
      </c>
      <c r="D3584" s="36" t="n">
        <v>2021</v>
      </c>
      <c r="E3584" s="36" t="n">
        <v>0</v>
      </c>
      <c r="F3584" s="36" t="n">
        <v>0</v>
      </c>
      <c r="G3584" s="36" t="n">
        <v>0</v>
      </c>
      <c r="H3584" s="36" t="n">
        <v>0</v>
      </c>
    </row>
    <row r="3585" customFormat="false" ht="15" hidden="false" customHeight="true" outlineLevel="0" collapsed="false">
      <c r="A3585" s="36" t="s">
        <v>503</v>
      </c>
      <c r="B3585" s="37" t="s">
        <v>487</v>
      </c>
      <c r="C3585" s="37" t="s">
        <v>504</v>
      </c>
      <c r="D3585" s="36" t="n">
        <v>2022</v>
      </c>
      <c r="E3585" s="36" t="n">
        <v>0</v>
      </c>
      <c r="F3585" s="36" t="n">
        <v>0</v>
      </c>
      <c r="G3585" s="36" t="n">
        <v>0</v>
      </c>
      <c r="H3585" s="36" t="n">
        <v>0</v>
      </c>
    </row>
    <row r="3586" customFormat="false" ht="15" hidden="false" customHeight="true" outlineLevel="0" collapsed="false">
      <c r="A3586" s="36" t="s">
        <v>503</v>
      </c>
      <c r="B3586" s="37" t="s">
        <v>487</v>
      </c>
      <c r="C3586" s="37" t="s">
        <v>504</v>
      </c>
      <c r="D3586" s="36" t="n">
        <v>2023</v>
      </c>
      <c r="E3586" s="36" t="n">
        <v>0</v>
      </c>
      <c r="F3586" s="36" t="n">
        <v>0</v>
      </c>
      <c r="G3586" s="36" t="n">
        <v>0</v>
      </c>
      <c r="H3586" s="36" t="n">
        <v>0</v>
      </c>
    </row>
    <row r="3587" customFormat="false" ht="15" hidden="false" customHeight="true" outlineLevel="0" collapsed="false">
      <c r="A3587" s="36" t="s">
        <v>503</v>
      </c>
      <c r="B3587" s="37" t="s">
        <v>487</v>
      </c>
      <c r="C3587" s="37" t="s">
        <v>504</v>
      </c>
      <c r="D3587" s="36" t="n">
        <v>2024</v>
      </c>
      <c r="E3587" s="36" t="n">
        <v>0</v>
      </c>
      <c r="F3587" s="36" t="n">
        <v>0</v>
      </c>
      <c r="G3587" s="36" t="n">
        <v>0</v>
      </c>
      <c r="H3587" s="36" t="n">
        <v>0</v>
      </c>
    </row>
    <row r="3588" customFormat="false" ht="15" hidden="false" customHeight="true" outlineLevel="0" collapsed="false">
      <c r="A3588" s="36" t="s">
        <v>503</v>
      </c>
      <c r="B3588" s="37" t="s">
        <v>487</v>
      </c>
      <c r="C3588" s="37" t="s">
        <v>504</v>
      </c>
      <c r="D3588" s="36" t="n">
        <v>2025</v>
      </c>
      <c r="E3588" s="36" t="n">
        <v>0</v>
      </c>
      <c r="F3588" s="36" t="n">
        <v>0</v>
      </c>
      <c r="G3588" s="36" t="n">
        <v>0</v>
      </c>
      <c r="H3588" s="36" t="n">
        <v>1</v>
      </c>
    </row>
    <row r="3589" customFormat="false" ht="15" hidden="false" customHeight="true" outlineLevel="0" collapsed="false">
      <c r="A3589" s="36" t="s">
        <v>505</v>
      </c>
      <c r="B3589" s="37" t="s">
        <v>487</v>
      </c>
      <c r="C3589" s="37" t="s">
        <v>506</v>
      </c>
      <c r="D3589" s="36" t="n">
        <v>2010</v>
      </c>
      <c r="E3589" s="36" t="n">
        <v>0</v>
      </c>
      <c r="F3589" s="36" t="n">
        <v>0</v>
      </c>
      <c r="G3589" s="36" t="n">
        <v>0</v>
      </c>
      <c r="H3589" s="36" t="n">
        <v>0</v>
      </c>
    </row>
    <row r="3590" customFormat="false" ht="15" hidden="false" customHeight="true" outlineLevel="0" collapsed="false">
      <c r="A3590" s="36" t="s">
        <v>505</v>
      </c>
      <c r="B3590" s="37" t="s">
        <v>487</v>
      </c>
      <c r="C3590" s="37" t="s">
        <v>506</v>
      </c>
      <c r="D3590" s="36" t="n">
        <v>2011</v>
      </c>
      <c r="E3590" s="36" t="n">
        <v>0</v>
      </c>
      <c r="F3590" s="36" t="n">
        <v>0</v>
      </c>
      <c r="G3590" s="36" t="n">
        <v>0</v>
      </c>
      <c r="H3590" s="36" t="n">
        <v>0</v>
      </c>
    </row>
    <row r="3591" customFormat="false" ht="15" hidden="false" customHeight="true" outlineLevel="0" collapsed="false">
      <c r="A3591" s="36" t="s">
        <v>505</v>
      </c>
      <c r="B3591" s="37" t="s">
        <v>487</v>
      </c>
      <c r="C3591" s="37" t="s">
        <v>506</v>
      </c>
      <c r="D3591" s="36" t="n">
        <v>2012</v>
      </c>
      <c r="E3591" s="36" t="n">
        <v>0</v>
      </c>
      <c r="F3591" s="36" t="n">
        <v>0</v>
      </c>
      <c r="G3591" s="36" t="n">
        <v>0</v>
      </c>
      <c r="H3591" s="36" t="n">
        <v>0</v>
      </c>
    </row>
    <row r="3592" customFormat="false" ht="15" hidden="false" customHeight="true" outlineLevel="0" collapsed="false">
      <c r="A3592" s="36" t="s">
        <v>505</v>
      </c>
      <c r="B3592" s="37" t="s">
        <v>487</v>
      </c>
      <c r="C3592" s="37" t="s">
        <v>506</v>
      </c>
      <c r="D3592" s="36" t="n">
        <v>2013</v>
      </c>
      <c r="E3592" s="36" t="n">
        <v>0</v>
      </c>
      <c r="F3592" s="36" t="n">
        <v>0</v>
      </c>
      <c r="G3592" s="36" t="n">
        <v>0</v>
      </c>
      <c r="H3592" s="36" t="n">
        <v>0</v>
      </c>
    </row>
    <row r="3593" customFormat="false" ht="15" hidden="false" customHeight="true" outlineLevel="0" collapsed="false">
      <c r="A3593" s="36" t="s">
        <v>505</v>
      </c>
      <c r="B3593" s="37" t="s">
        <v>487</v>
      </c>
      <c r="C3593" s="37" t="s">
        <v>506</v>
      </c>
      <c r="D3593" s="36" t="n">
        <v>2014</v>
      </c>
      <c r="E3593" s="36" t="n">
        <v>0</v>
      </c>
      <c r="F3593" s="36" t="n">
        <v>0</v>
      </c>
      <c r="G3593" s="36" t="n">
        <v>0</v>
      </c>
      <c r="H3593" s="36" t="n">
        <v>0</v>
      </c>
    </row>
    <row r="3594" customFormat="false" ht="15" hidden="false" customHeight="true" outlineLevel="0" collapsed="false">
      <c r="A3594" s="36" t="s">
        <v>505</v>
      </c>
      <c r="B3594" s="37" t="s">
        <v>487</v>
      </c>
      <c r="C3594" s="37" t="s">
        <v>506</v>
      </c>
      <c r="D3594" s="36" t="n">
        <v>2015</v>
      </c>
      <c r="E3594" s="36" t="n">
        <v>0</v>
      </c>
      <c r="F3594" s="36" t="n">
        <v>0</v>
      </c>
      <c r="G3594" s="36" t="n">
        <v>0</v>
      </c>
      <c r="H3594" s="36" t="n">
        <v>0</v>
      </c>
    </row>
    <row r="3595" customFormat="false" ht="15" hidden="false" customHeight="true" outlineLevel="0" collapsed="false">
      <c r="A3595" s="36" t="s">
        <v>505</v>
      </c>
      <c r="B3595" s="37" t="s">
        <v>487</v>
      </c>
      <c r="C3595" s="37" t="s">
        <v>506</v>
      </c>
      <c r="D3595" s="36" t="n">
        <v>2016</v>
      </c>
      <c r="E3595" s="36" t="n">
        <v>0</v>
      </c>
      <c r="F3595" s="36" t="n">
        <v>0</v>
      </c>
      <c r="G3595" s="36" t="n">
        <v>0</v>
      </c>
      <c r="H3595" s="36" t="n">
        <v>0</v>
      </c>
    </row>
    <row r="3596" customFormat="false" ht="15" hidden="false" customHeight="true" outlineLevel="0" collapsed="false">
      <c r="A3596" s="36" t="s">
        <v>505</v>
      </c>
      <c r="B3596" s="37" t="s">
        <v>487</v>
      </c>
      <c r="C3596" s="37" t="s">
        <v>506</v>
      </c>
      <c r="D3596" s="36" t="n">
        <v>2017</v>
      </c>
      <c r="E3596" s="36" t="n">
        <v>0</v>
      </c>
      <c r="F3596" s="36" t="n">
        <v>0</v>
      </c>
      <c r="G3596" s="36" t="n">
        <v>0</v>
      </c>
      <c r="H3596" s="36" t="n">
        <v>0</v>
      </c>
    </row>
    <row r="3597" customFormat="false" ht="15" hidden="false" customHeight="true" outlineLevel="0" collapsed="false">
      <c r="A3597" s="36" t="s">
        <v>505</v>
      </c>
      <c r="B3597" s="37" t="s">
        <v>487</v>
      </c>
      <c r="C3597" s="37" t="s">
        <v>506</v>
      </c>
      <c r="D3597" s="36" t="n">
        <v>2018</v>
      </c>
      <c r="E3597" s="36" t="n">
        <v>0</v>
      </c>
      <c r="F3597" s="36" t="n">
        <v>0</v>
      </c>
      <c r="G3597" s="36" t="n">
        <v>0</v>
      </c>
      <c r="H3597" s="36" t="n">
        <v>0</v>
      </c>
    </row>
    <row r="3598" customFormat="false" ht="15" hidden="false" customHeight="true" outlineLevel="0" collapsed="false">
      <c r="A3598" s="36" t="s">
        <v>505</v>
      </c>
      <c r="B3598" s="37" t="s">
        <v>487</v>
      </c>
      <c r="C3598" s="37" t="s">
        <v>506</v>
      </c>
      <c r="D3598" s="36" t="n">
        <v>2019</v>
      </c>
      <c r="E3598" s="36" t="n">
        <v>0</v>
      </c>
      <c r="F3598" s="36" t="n">
        <v>0</v>
      </c>
      <c r="G3598" s="36" t="n">
        <v>0</v>
      </c>
      <c r="H3598" s="36" t="n">
        <v>0</v>
      </c>
    </row>
    <row r="3599" customFormat="false" ht="15" hidden="false" customHeight="true" outlineLevel="0" collapsed="false">
      <c r="A3599" s="36" t="s">
        <v>505</v>
      </c>
      <c r="B3599" s="37" t="s">
        <v>487</v>
      </c>
      <c r="C3599" s="37" t="s">
        <v>506</v>
      </c>
      <c r="D3599" s="36" t="n">
        <v>2020</v>
      </c>
      <c r="E3599" s="36" t="n">
        <v>0</v>
      </c>
      <c r="F3599" s="36" t="n">
        <v>0</v>
      </c>
      <c r="G3599" s="36" t="n">
        <v>0</v>
      </c>
      <c r="H3599" s="36" t="n">
        <v>0</v>
      </c>
    </row>
    <row r="3600" customFormat="false" ht="15" hidden="false" customHeight="true" outlineLevel="0" collapsed="false">
      <c r="A3600" s="36" t="s">
        <v>505</v>
      </c>
      <c r="B3600" s="37" t="s">
        <v>487</v>
      </c>
      <c r="C3600" s="37" t="s">
        <v>506</v>
      </c>
      <c r="D3600" s="36" t="n">
        <v>2021</v>
      </c>
      <c r="E3600" s="36" t="n">
        <v>0</v>
      </c>
      <c r="F3600" s="36" t="n">
        <v>0</v>
      </c>
      <c r="G3600" s="36" t="n">
        <v>0</v>
      </c>
      <c r="H3600" s="36" t="n">
        <v>0</v>
      </c>
    </row>
    <row r="3601" customFormat="false" ht="15" hidden="false" customHeight="true" outlineLevel="0" collapsed="false">
      <c r="A3601" s="36" t="s">
        <v>505</v>
      </c>
      <c r="B3601" s="37" t="s">
        <v>487</v>
      </c>
      <c r="C3601" s="37" t="s">
        <v>506</v>
      </c>
      <c r="D3601" s="36" t="n">
        <v>2022</v>
      </c>
      <c r="E3601" s="36" t="n">
        <v>0</v>
      </c>
      <c r="F3601" s="36" t="n">
        <v>0</v>
      </c>
      <c r="G3601" s="36" t="n">
        <v>0</v>
      </c>
      <c r="H3601" s="36" t="n">
        <v>0</v>
      </c>
    </row>
    <row r="3602" customFormat="false" ht="15" hidden="false" customHeight="true" outlineLevel="0" collapsed="false">
      <c r="A3602" s="36" t="s">
        <v>505</v>
      </c>
      <c r="B3602" s="37" t="s">
        <v>487</v>
      </c>
      <c r="C3602" s="37" t="s">
        <v>506</v>
      </c>
      <c r="D3602" s="36" t="n">
        <v>2023</v>
      </c>
      <c r="E3602" s="36" t="n">
        <v>0</v>
      </c>
      <c r="F3602" s="36" t="n">
        <v>0</v>
      </c>
      <c r="G3602" s="36" t="n">
        <v>0</v>
      </c>
      <c r="H3602" s="36" t="n">
        <v>0</v>
      </c>
    </row>
    <row r="3603" customFormat="false" ht="15" hidden="false" customHeight="true" outlineLevel="0" collapsed="false">
      <c r="A3603" s="36" t="s">
        <v>505</v>
      </c>
      <c r="B3603" s="37" t="s">
        <v>487</v>
      </c>
      <c r="C3603" s="37" t="s">
        <v>506</v>
      </c>
      <c r="D3603" s="36" t="n">
        <v>2024</v>
      </c>
      <c r="E3603" s="36" t="n">
        <v>0</v>
      </c>
      <c r="F3603" s="36" t="n">
        <v>0</v>
      </c>
      <c r="G3603" s="36" t="n">
        <v>0</v>
      </c>
      <c r="H3603" s="36" t="n">
        <v>0</v>
      </c>
    </row>
    <row r="3604" customFormat="false" ht="15" hidden="false" customHeight="true" outlineLevel="0" collapsed="false">
      <c r="A3604" s="36" t="s">
        <v>505</v>
      </c>
      <c r="B3604" s="37" t="s">
        <v>487</v>
      </c>
      <c r="C3604" s="37" t="s">
        <v>506</v>
      </c>
      <c r="D3604" s="36" t="n">
        <v>2025</v>
      </c>
      <c r="E3604" s="36" t="n">
        <v>0</v>
      </c>
      <c r="F3604" s="36" t="n">
        <v>0</v>
      </c>
      <c r="G3604" s="36" t="n">
        <v>0</v>
      </c>
      <c r="H3604" s="36" t="n">
        <v>0</v>
      </c>
    </row>
    <row r="3605" customFormat="false" ht="15" hidden="false" customHeight="true" outlineLevel="0" collapsed="false">
      <c r="A3605" s="36" t="s">
        <v>507</v>
      </c>
      <c r="B3605" s="37" t="s">
        <v>487</v>
      </c>
      <c r="C3605" s="37" t="s">
        <v>508</v>
      </c>
      <c r="D3605" s="36" t="n">
        <v>2010</v>
      </c>
      <c r="E3605" s="36" t="n">
        <v>0</v>
      </c>
      <c r="F3605" s="36" t="n">
        <v>0</v>
      </c>
      <c r="G3605" s="36" t="n">
        <v>1</v>
      </c>
      <c r="H3605" s="36" t="n">
        <v>1</v>
      </c>
    </row>
    <row r="3606" customFormat="false" ht="15" hidden="false" customHeight="true" outlineLevel="0" collapsed="false">
      <c r="A3606" s="36" t="s">
        <v>507</v>
      </c>
      <c r="B3606" s="37" t="s">
        <v>487</v>
      </c>
      <c r="C3606" s="37" t="s">
        <v>508</v>
      </c>
      <c r="D3606" s="36" t="n">
        <v>2011</v>
      </c>
      <c r="E3606" s="36" t="n">
        <v>0</v>
      </c>
      <c r="F3606" s="36" t="n">
        <v>0</v>
      </c>
      <c r="G3606" s="36" t="n">
        <v>1</v>
      </c>
      <c r="H3606" s="36" t="n">
        <v>1</v>
      </c>
    </row>
    <row r="3607" customFormat="false" ht="15" hidden="false" customHeight="true" outlineLevel="0" collapsed="false">
      <c r="A3607" s="36" t="s">
        <v>507</v>
      </c>
      <c r="B3607" s="37" t="s">
        <v>487</v>
      </c>
      <c r="C3607" s="37" t="s">
        <v>508</v>
      </c>
      <c r="D3607" s="36" t="n">
        <v>2012</v>
      </c>
      <c r="E3607" s="36" t="n">
        <v>0</v>
      </c>
      <c r="F3607" s="36" t="n">
        <v>0</v>
      </c>
      <c r="G3607" s="36" t="n">
        <v>1</v>
      </c>
      <c r="H3607" s="36" t="n">
        <v>2</v>
      </c>
    </row>
    <row r="3608" customFormat="false" ht="15" hidden="false" customHeight="true" outlineLevel="0" collapsed="false">
      <c r="A3608" s="36" t="s">
        <v>507</v>
      </c>
      <c r="B3608" s="37" t="s">
        <v>487</v>
      </c>
      <c r="C3608" s="37" t="s">
        <v>508</v>
      </c>
      <c r="D3608" s="36" t="n">
        <v>2013</v>
      </c>
      <c r="E3608" s="36" t="n">
        <v>0</v>
      </c>
      <c r="F3608" s="36" t="n">
        <v>0</v>
      </c>
      <c r="G3608" s="36" t="n">
        <v>1</v>
      </c>
      <c r="H3608" s="36" t="n">
        <v>2</v>
      </c>
    </row>
    <row r="3609" customFormat="false" ht="15" hidden="false" customHeight="true" outlineLevel="0" collapsed="false">
      <c r="A3609" s="36" t="s">
        <v>507</v>
      </c>
      <c r="B3609" s="37" t="s">
        <v>487</v>
      </c>
      <c r="C3609" s="37" t="s">
        <v>508</v>
      </c>
      <c r="D3609" s="36" t="n">
        <v>2014</v>
      </c>
      <c r="E3609" s="36" t="n">
        <v>0</v>
      </c>
      <c r="F3609" s="36" t="n">
        <v>0</v>
      </c>
      <c r="G3609" s="36" t="n">
        <v>1</v>
      </c>
      <c r="H3609" s="36" t="n">
        <v>2</v>
      </c>
    </row>
    <row r="3610" customFormat="false" ht="15" hidden="false" customHeight="true" outlineLevel="0" collapsed="false">
      <c r="A3610" s="36" t="s">
        <v>507</v>
      </c>
      <c r="B3610" s="37" t="s">
        <v>487</v>
      </c>
      <c r="C3610" s="37" t="s">
        <v>508</v>
      </c>
      <c r="D3610" s="36" t="n">
        <v>2015</v>
      </c>
      <c r="E3610" s="36" t="n">
        <v>0</v>
      </c>
      <c r="F3610" s="36" t="n">
        <v>0</v>
      </c>
      <c r="G3610" s="36" t="n">
        <v>1</v>
      </c>
      <c r="H3610" s="36" t="n">
        <v>2</v>
      </c>
    </row>
    <row r="3611" customFormat="false" ht="15" hidden="false" customHeight="true" outlineLevel="0" collapsed="false">
      <c r="A3611" s="36" t="s">
        <v>507</v>
      </c>
      <c r="B3611" s="37" t="s">
        <v>487</v>
      </c>
      <c r="C3611" s="37" t="s">
        <v>508</v>
      </c>
      <c r="D3611" s="36" t="n">
        <v>2016</v>
      </c>
      <c r="E3611" s="36" t="n">
        <v>0</v>
      </c>
      <c r="F3611" s="36" t="n">
        <v>0</v>
      </c>
      <c r="G3611" s="36" t="n">
        <v>1</v>
      </c>
      <c r="H3611" s="36" t="n">
        <v>3</v>
      </c>
    </row>
    <row r="3612" customFormat="false" ht="15" hidden="false" customHeight="true" outlineLevel="0" collapsed="false">
      <c r="A3612" s="36" t="s">
        <v>507</v>
      </c>
      <c r="B3612" s="37" t="s">
        <v>487</v>
      </c>
      <c r="C3612" s="37" t="s">
        <v>508</v>
      </c>
      <c r="D3612" s="36" t="n">
        <v>2017</v>
      </c>
      <c r="E3612" s="36" t="n">
        <v>0</v>
      </c>
      <c r="F3612" s="36" t="n">
        <v>0</v>
      </c>
      <c r="G3612" s="36" t="n">
        <v>1</v>
      </c>
      <c r="H3612" s="36" t="n">
        <v>3</v>
      </c>
    </row>
    <row r="3613" customFormat="false" ht="15" hidden="false" customHeight="true" outlineLevel="0" collapsed="false">
      <c r="A3613" s="36" t="s">
        <v>507</v>
      </c>
      <c r="B3613" s="37" t="s">
        <v>487</v>
      </c>
      <c r="C3613" s="37" t="s">
        <v>508</v>
      </c>
      <c r="D3613" s="36" t="n">
        <v>2018</v>
      </c>
      <c r="E3613" s="36" t="n">
        <v>0</v>
      </c>
      <c r="F3613" s="36" t="n">
        <v>0</v>
      </c>
      <c r="G3613" s="36" t="n">
        <v>1</v>
      </c>
      <c r="H3613" s="36" t="n">
        <v>3</v>
      </c>
    </row>
    <row r="3614" customFormat="false" ht="15" hidden="false" customHeight="true" outlineLevel="0" collapsed="false">
      <c r="A3614" s="36" t="s">
        <v>507</v>
      </c>
      <c r="B3614" s="37" t="s">
        <v>487</v>
      </c>
      <c r="C3614" s="37" t="s">
        <v>508</v>
      </c>
      <c r="D3614" s="36" t="n">
        <v>2019</v>
      </c>
      <c r="E3614" s="36" t="n">
        <v>0</v>
      </c>
      <c r="F3614" s="36" t="n">
        <v>0</v>
      </c>
      <c r="G3614" s="36" t="n">
        <v>1</v>
      </c>
      <c r="H3614" s="36" t="n">
        <v>2</v>
      </c>
    </row>
    <row r="3615" customFormat="false" ht="15" hidden="false" customHeight="true" outlineLevel="0" collapsed="false">
      <c r="A3615" s="36" t="s">
        <v>507</v>
      </c>
      <c r="B3615" s="37" t="s">
        <v>487</v>
      </c>
      <c r="C3615" s="37" t="s">
        <v>508</v>
      </c>
      <c r="D3615" s="36" t="n">
        <v>2020</v>
      </c>
      <c r="E3615" s="36" t="n">
        <v>0</v>
      </c>
      <c r="F3615" s="36" t="n">
        <v>0</v>
      </c>
      <c r="G3615" s="36" t="n">
        <v>1</v>
      </c>
      <c r="H3615" s="36" t="n">
        <v>3</v>
      </c>
    </row>
    <row r="3616" customFormat="false" ht="15" hidden="false" customHeight="true" outlineLevel="0" collapsed="false">
      <c r="A3616" s="36" t="s">
        <v>507</v>
      </c>
      <c r="B3616" s="37" t="s">
        <v>487</v>
      </c>
      <c r="C3616" s="37" t="s">
        <v>508</v>
      </c>
      <c r="D3616" s="36" t="n">
        <v>2021</v>
      </c>
      <c r="E3616" s="36" t="n">
        <v>0</v>
      </c>
      <c r="F3616" s="36" t="n">
        <v>0</v>
      </c>
      <c r="G3616" s="36" t="n">
        <v>1</v>
      </c>
      <c r="H3616" s="36" t="n">
        <v>3</v>
      </c>
    </row>
    <row r="3617" customFormat="false" ht="15" hidden="false" customHeight="true" outlineLevel="0" collapsed="false">
      <c r="A3617" s="36" t="s">
        <v>507</v>
      </c>
      <c r="B3617" s="37" t="s">
        <v>487</v>
      </c>
      <c r="C3617" s="37" t="s">
        <v>508</v>
      </c>
      <c r="D3617" s="36" t="n">
        <v>2022</v>
      </c>
      <c r="E3617" s="36" t="n">
        <v>0</v>
      </c>
      <c r="F3617" s="36" t="n">
        <v>0</v>
      </c>
      <c r="G3617" s="36" t="n">
        <v>1</v>
      </c>
      <c r="H3617" s="36" t="n">
        <v>3</v>
      </c>
    </row>
    <row r="3618" customFormat="false" ht="15" hidden="false" customHeight="true" outlineLevel="0" collapsed="false">
      <c r="A3618" s="36" t="s">
        <v>507</v>
      </c>
      <c r="B3618" s="37" t="s">
        <v>487</v>
      </c>
      <c r="C3618" s="37" t="s">
        <v>508</v>
      </c>
      <c r="D3618" s="36" t="n">
        <v>2023</v>
      </c>
      <c r="E3618" s="36" t="n">
        <v>0</v>
      </c>
      <c r="F3618" s="36" t="n">
        <v>0</v>
      </c>
      <c r="G3618" s="36" t="n">
        <v>1</v>
      </c>
      <c r="H3618" s="36" t="n">
        <v>3</v>
      </c>
    </row>
    <row r="3619" customFormat="false" ht="15" hidden="false" customHeight="true" outlineLevel="0" collapsed="false">
      <c r="A3619" s="36" t="s">
        <v>507</v>
      </c>
      <c r="B3619" s="37" t="s">
        <v>487</v>
      </c>
      <c r="C3619" s="37" t="s">
        <v>508</v>
      </c>
      <c r="D3619" s="36" t="n">
        <v>2024</v>
      </c>
      <c r="E3619" s="36" t="n">
        <v>0</v>
      </c>
      <c r="F3619" s="36" t="n">
        <v>0</v>
      </c>
      <c r="G3619" s="36" t="n">
        <v>0</v>
      </c>
      <c r="H3619" s="36" t="n">
        <v>2</v>
      </c>
    </row>
    <row r="3620" customFormat="false" ht="15" hidden="false" customHeight="true" outlineLevel="0" collapsed="false">
      <c r="A3620" s="36" t="s">
        <v>507</v>
      </c>
      <c r="B3620" s="37" t="s">
        <v>487</v>
      </c>
      <c r="C3620" s="37" t="s">
        <v>508</v>
      </c>
      <c r="D3620" s="36" t="n">
        <v>2025</v>
      </c>
      <c r="E3620" s="36" t="n">
        <v>0</v>
      </c>
      <c r="F3620" s="36" t="n">
        <v>0</v>
      </c>
      <c r="G3620" s="36" t="n">
        <v>0</v>
      </c>
      <c r="H3620" s="36" t="n">
        <v>2</v>
      </c>
    </row>
    <row r="3621" customFormat="false" ht="15" hidden="false" customHeight="true" outlineLevel="0" collapsed="false">
      <c r="A3621" s="36" t="s">
        <v>509</v>
      </c>
      <c r="B3621" s="37" t="s">
        <v>487</v>
      </c>
      <c r="C3621" s="37" t="s">
        <v>510</v>
      </c>
      <c r="D3621" s="36" t="n">
        <v>2010</v>
      </c>
      <c r="E3621" s="36" t="n">
        <v>1</v>
      </c>
      <c r="F3621" s="36" t="n">
        <v>0</v>
      </c>
      <c r="G3621" s="36" t="n">
        <v>3</v>
      </c>
      <c r="H3621" s="36" t="n">
        <v>5</v>
      </c>
    </row>
    <row r="3622" customFormat="false" ht="15" hidden="false" customHeight="true" outlineLevel="0" collapsed="false">
      <c r="A3622" s="36" t="s">
        <v>509</v>
      </c>
      <c r="B3622" s="37" t="s">
        <v>487</v>
      </c>
      <c r="C3622" s="37" t="s">
        <v>510</v>
      </c>
      <c r="D3622" s="36" t="n">
        <v>2011</v>
      </c>
      <c r="E3622" s="36" t="n">
        <v>1</v>
      </c>
      <c r="F3622" s="36" t="n">
        <v>0</v>
      </c>
      <c r="G3622" s="36" t="n">
        <v>3</v>
      </c>
      <c r="H3622" s="36" t="n">
        <v>5</v>
      </c>
    </row>
    <row r="3623" customFormat="false" ht="15" hidden="false" customHeight="true" outlineLevel="0" collapsed="false">
      <c r="A3623" s="36" t="s">
        <v>509</v>
      </c>
      <c r="B3623" s="37" t="s">
        <v>487</v>
      </c>
      <c r="C3623" s="37" t="s">
        <v>510</v>
      </c>
      <c r="D3623" s="36" t="n">
        <v>2012</v>
      </c>
      <c r="E3623" s="36" t="n">
        <v>1</v>
      </c>
      <c r="F3623" s="36" t="n">
        <v>0</v>
      </c>
      <c r="G3623" s="36" t="n">
        <v>3</v>
      </c>
      <c r="H3623" s="36" t="n">
        <v>5</v>
      </c>
    </row>
    <row r="3624" customFormat="false" ht="15" hidden="false" customHeight="true" outlineLevel="0" collapsed="false">
      <c r="A3624" s="36" t="s">
        <v>509</v>
      </c>
      <c r="B3624" s="37" t="s">
        <v>487</v>
      </c>
      <c r="C3624" s="37" t="s">
        <v>510</v>
      </c>
      <c r="D3624" s="36" t="n">
        <v>2013</v>
      </c>
      <c r="E3624" s="36" t="n">
        <v>1</v>
      </c>
      <c r="F3624" s="36" t="n">
        <v>0</v>
      </c>
      <c r="G3624" s="36" t="n">
        <v>3</v>
      </c>
      <c r="H3624" s="36" t="n">
        <v>5</v>
      </c>
    </row>
    <row r="3625" customFormat="false" ht="15" hidden="false" customHeight="true" outlineLevel="0" collapsed="false">
      <c r="A3625" s="36" t="s">
        <v>509</v>
      </c>
      <c r="B3625" s="37" t="s">
        <v>487</v>
      </c>
      <c r="C3625" s="37" t="s">
        <v>510</v>
      </c>
      <c r="D3625" s="36" t="n">
        <v>2014</v>
      </c>
      <c r="E3625" s="36" t="n">
        <v>1</v>
      </c>
      <c r="F3625" s="36" t="n">
        <v>0</v>
      </c>
      <c r="G3625" s="36" t="n">
        <v>3</v>
      </c>
      <c r="H3625" s="36" t="n">
        <v>5</v>
      </c>
    </row>
    <row r="3626" customFormat="false" ht="15" hidden="false" customHeight="true" outlineLevel="0" collapsed="false">
      <c r="A3626" s="36" t="s">
        <v>509</v>
      </c>
      <c r="B3626" s="37" t="s">
        <v>487</v>
      </c>
      <c r="C3626" s="37" t="s">
        <v>510</v>
      </c>
      <c r="D3626" s="36" t="n">
        <v>2015</v>
      </c>
      <c r="E3626" s="36" t="n">
        <v>1</v>
      </c>
      <c r="F3626" s="36" t="n">
        <v>0</v>
      </c>
      <c r="G3626" s="36" t="n">
        <v>1</v>
      </c>
      <c r="H3626" s="36" t="n">
        <v>3</v>
      </c>
    </row>
    <row r="3627" customFormat="false" ht="15" hidden="false" customHeight="true" outlineLevel="0" collapsed="false">
      <c r="A3627" s="36" t="s">
        <v>509</v>
      </c>
      <c r="B3627" s="37" t="s">
        <v>487</v>
      </c>
      <c r="C3627" s="37" t="s">
        <v>510</v>
      </c>
      <c r="D3627" s="36" t="n">
        <v>2016</v>
      </c>
      <c r="E3627" s="36" t="n">
        <v>1</v>
      </c>
      <c r="F3627" s="36" t="n">
        <v>0</v>
      </c>
      <c r="G3627" s="36" t="n">
        <v>1</v>
      </c>
      <c r="H3627" s="36" t="n">
        <v>3</v>
      </c>
    </row>
    <row r="3628" customFormat="false" ht="15" hidden="false" customHeight="true" outlineLevel="0" collapsed="false">
      <c r="A3628" s="36" t="s">
        <v>509</v>
      </c>
      <c r="B3628" s="37" t="s">
        <v>487</v>
      </c>
      <c r="C3628" s="37" t="s">
        <v>510</v>
      </c>
      <c r="D3628" s="36" t="n">
        <v>2017</v>
      </c>
      <c r="E3628" s="36" t="n">
        <v>1</v>
      </c>
      <c r="F3628" s="36" t="n">
        <v>0</v>
      </c>
      <c r="G3628" s="36" t="n">
        <v>1</v>
      </c>
      <c r="H3628" s="36" t="n">
        <v>3</v>
      </c>
    </row>
    <row r="3629" customFormat="false" ht="15" hidden="false" customHeight="true" outlineLevel="0" collapsed="false">
      <c r="A3629" s="36" t="s">
        <v>509</v>
      </c>
      <c r="B3629" s="37" t="s">
        <v>487</v>
      </c>
      <c r="C3629" s="37" t="s">
        <v>510</v>
      </c>
      <c r="D3629" s="36" t="n">
        <v>2018</v>
      </c>
      <c r="E3629" s="36" t="n">
        <v>1</v>
      </c>
      <c r="F3629" s="36" t="n">
        <v>0</v>
      </c>
      <c r="G3629" s="36" t="n">
        <v>1</v>
      </c>
      <c r="H3629" s="36" t="n">
        <v>3</v>
      </c>
    </row>
    <row r="3630" customFormat="false" ht="15" hidden="false" customHeight="true" outlineLevel="0" collapsed="false">
      <c r="A3630" s="36" t="s">
        <v>509</v>
      </c>
      <c r="B3630" s="37" t="s">
        <v>487</v>
      </c>
      <c r="C3630" s="37" t="s">
        <v>510</v>
      </c>
      <c r="D3630" s="36" t="n">
        <v>2019</v>
      </c>
      <c r="E3630" s="36" t="n">
        <v>1</v>
      </c>
      <c r="F3630" s="36" t="n">
        <v>0</v>
      </c>
      <c r="G3630" s="36" t="n">
        <v>1</v>
      </c>
      <c r="H3630" s="36" t="n">
        <v>3</v>
      </c>
    </row>
    <row r="3631" customFormat="false" ht="15" hidden="false" customHeight="true" outlineLevel="0" collapsed="false">
      <c r="A3631" s="36" t="s">
        <v>509</v>
      </c>
      <c r="B3631" s="37" t="s">
        <v>487</v>
      </c>
      <c r="C3631" s="37" t="s">
        <v>510</v>
      </c>
      <c r="D3631" s="36" t="n">
        <v>2020</v>
      </c>
      <c r="E3631" s="36" t="n">
        <v>1</v>
      </c>
      <c r="F3631" s="36" t="n">
        <v>0</v>
      </c>
      <c r="G3631" s="36" t="n">
        <v>1</v>
      </c>
      <c r="H3631" s="36" t="n">
        <v>3</v>
      </c>
    </row>
    <row r="3632" customFormat="false" ht="15" hidden="false" customHeight="true" outlineLevel="0" collapsed="false">
      <c r="A3632" s="36" t="s">
        <v>509</v>
      </c>
      <c r="B3632" s="37" t="s">
        <v>487</v>
      </c>
      <c r="C3632" s="37" t="s">
        <v>510</v>
      </c>
      <c r="D3632" s="36" t="n">
        <v>2021</v>
      </c>
      <c r="E3632" s="36" t="n">
        <v>1</v>
      </c>
      <c r="F3632" s="36" t="n">
        <v>0</v>
      </c>
      <c r="G3632" s="36" t="n">
        <v>1</v>
      </c>
      <c r="H3632" s="36" t="n">
        <v>4</v>
      </c>
    </row>
    <row r="3633" customFormat="false" ht="15" hidden="false" customHeight="true" outlineLevel="0" collapsed="false">
      <c r="A3633" s="36" t="s">
        <v>509</v>
      </c>
      <c r="B3633" s="37" t="s">
        <v>487</v>
      </c>
      <c r="C3633" s="37" t="s">
        <v>510</v>
      </c>
      <c r="D3633" s="36" t="n">
        <v>2022</v>
      </c>
      <c r="E3633" s="36" t="n">
        <v>1</v>
      </c>
      <c r="F3633" s="36" t="n">
        <v>0</v>
      </c>
      <c r="G3633" s="36" t="n">
        <v>1</v>
      </c>
      <c r="H3633" s="36" t="n">
        <v>4</v>
      </c>
    </row>
    <row r="3634" customFormat="false" ht="15" hidden="false" customHeight="true" outlineLevel="0" collapsed="false">
      <c r="A3634" s="36" t="s">
        <v>509</v>
      </c>
      <c r="B3634" s="37" t="s">
        <v>487</v>
      </c>
      <c r="C3634" s="37" t="s">
        <v>510</v>
      </c>
      <c r="D3634" s="36" t="n">
        <v>2023</v>
      </c>
      <c r="E3634" s="36" t="n">
        <v>1</v>
      </c>
      <c r="F3634" s="36" t="n">
        <v>0</v>
      </c>
      <c r="G3634" s="36" t="n">
        <v>1</v>
      </c>
      <c r="H3634" s="36" t="n">
        <v>4</v>
      </c>
    </row>
    <row r="3635" customFormat="false" ht="15" hidden="false" customHeight="true" outlineLevel="0" collapsed="false">
      <c r="A3635" s="36" t="s">
        <v>509</v>
      </c>
      <c r="B3635" s="37" t="s">
        <v>487</v>
      </c>
      <c r="C3635" s="37" t="s">
        <v>510</v>
      </c>
      <c r="D3635" s="36" t="n">
        <v>2024</v>
      </c>
      <c r="E3635" s="36" t="n">
        <v>1</v>
      </c>
      <c r="F3635" s="36" t="n">
        <v>0</v>
      </c>
      <c r="G3635" s="36" t="n">
        <v>1</v>
      </c>
      <c r="H3635" s="36" t="n">
        <v>4</v>
      </c>
    </row>
    <row r="3636" customFormat="false" ht="15" hidden="false" customHeight="true" outlineLevel="0" collapsed="false">
      <c r="A3636" s="36" t="s">
        <v>509</v>
      </c>
      <c r="B3636" s="37" t="s">
        <v>487</v>
      </c>
      <c r="C3636" s="37" t="s">
        <v>510</v>
      </c>
      <c r="D3636" s="36" t="n">
        <v>2025</v>
      </c>
      <c r="E3636" s="36" t="n">
        <v>1</v>
      </c>
      <c r="F3636" s="36" t="n">
        <v>0</v>
      </c>
      <c r="G3636" s="36" t="n">
        <v>1</v>
      </c>
      <c r="H3636" s="36" t="n">
        <v>4</v>
      </c>
    </row>
    <row r="3637" customFormat="false" ht="15" hidden="false" customHeight="true" outlineLevel="0" collapsed="false">
      <c r="A3637" s="36" t="s">
        <v>511</v>
      </c>
      <c r="B3637" s="37" t="s">
        <v>487</v>
      </c>
      <c r="C3637" s="37" t="s">
        <v>512</v>
      </c>
      <c r="D3637" s="36" t="n">
        <v>2010</v>
      </c>
      <c r="E3637" s="36" t="n">
        <v>1</v>
      </c>
      <c r="F3637" s="36" t="n">
        <v>1</v>
      </c>
      <c r="G3637" s="36" t="n">
        <v>1</v>
      </c>
      <c r="H3637" s="36" t="n">
        <v>5</v>
      </c>
    </row>
    <row r="3638" customFormat="false" ht="15" hidden="false" customHeight="true" outlineLevel="0" collapsed="false">
      <c r="A3638" s="36" t="s">
        <v>511</v>
      </c>
      <c r="B3638" s="37" t="s">
        <v>487</v>
      </c>
      <c r="C3638" s="37" t="s">
        <v>512</v>
      </c>
      <c r="D3638" s="36" t="n">
        <v>2011</v>
      </c>
      <c r="E3638" s="36" t="n">
        <v>1</v>
      </c>
      <c r="F3638" s="36" t="n">
        <v>1</v>
      </c>
      <c r="G3638" s="36" t="n">
        <v>1</v>
      </c>
      <c r="H3638" s="36" t="n">
        <v>6</v>
      </c>
    </row>
    <row r="3639" customFormat="false" ht="15" hidden="false" customHeight="true" outlineLevel="0" collapsed="false">
      <c r="A3639" s="36" t="s">
        <v>511</v>
      </c>
      <c r="B3639" s="37" t="s">
        <v>487</v>
      </c>
      <c r="C3639" s="37" t="s">
        <v>512</v>
      </c>
      <c r="D3639" s="36" t="n">
        <v>2012</v>
      </c>
      <c r="E3639" s="36" t="n">
        <v>1</v>
      </c>
      <c r="F3639" s="36" t="n">
        <v>1</v>
      </c>
      <c r="G3639" s="36" t="n">
        <v>1</v>
      </c>
      <c r="H3639" s="36" t="n">
        <v>6</v>
      </c>
    </row>
    <row r="3640" customFormat="false" ht="15" hidden="false" customHeight="true" outlineLevel="0" collapsed="false">
      <c r="A3640" s="36" t="s">
        <v>511</v>
      </c>
      <c r="B3640" s="37" t="s">
        <v>487</v>
      </c>
      <c r="C3640" s="37" t="s">
        <v>512</v>
      </c>
      <c r="D3640" s="36" t="n">
        <v>2013</v>
      </c>
      <c r="E3640" s="36" t="n">
        <v>1</v>
      </c>
      <c r="F3640" s="36" t="n">
        <v>1</v>
      </c>
      <c r="G3640" s="36" t="n">
        <v>1</v>
      </c>
      <c r="H3640" s="36" t="n">
        <v>6</v>
      </c>
    </row>
    <row r="3641" customFormat="false" ht="15" hidden="false" customHeight="true" outlineLevel="0" collapsed="false">
      <c r="A3641" s="36" t="s">
        <v>511</v>
      </c>
      <c r="B3641" s="37" t="s">
        <v>487</v>
      </c>
      <c r="C3641" s="37" t="s">
        <v>512</v>
      </c>
      <c r="D3641" s="36" t="n">
        <v>2014</v>
      </c>
      <c r="E3641" s="36" t="n">
        <v>1</v>
      </c>
      <c r="F3641" s="36" t="n">
        <v>1</v>
      </c>
      <c r="G3641" s="36" t="n">
        <v>1</v>
      </c>
      <c r="H3641" s="36" t="n">
        <v>6</v>
      </c>
    </row>
    <row r="3642" customFormat="false" ht="15" hidden="false" customHeight="true" outlineLevel="0" collapsed="false">
      <c r="A3642" s="36" t="s">
        <v>511</v>
      </c>
      <c r="B3642" s="37" t="s">
        <v>487</v>
      </c>
      <c r="C3642" s="37" t="s">
        <v>512</v>
      </c>
      <c r="D3642" s="36" t="n">
        <v>2015</v>
      </c>
      <c r="E3642" s="36" t="n">
        <v>1</v>
      </c>
      <c r="F3642" s="36" t="n">
        <v>1</v>
      </c>
      <c r="G3642" s="36" t="n">
        <v>2</v>
      </c>
      <c r="H3642" s="36" t="n">
        <v>7</v>
      </c>
    </row>
    <row r="3643" customFormat="false" ht="15" hidden="false" customHeight="true" outlineLevel="0" collapsed="false">
      <c r="A3643" s="36" t="s">
        <v>511</v>
      </c>
      <c r="B3643" s="37" t="s">
        <v>487</v>
      </c>
      <c r="C3643" s="37" t="s">
        <v>512</v>
      </c>
      <c r="D3643" s="36" t="n">
        <v>2016</v>
      </c>
      <c r="E3643" s="36" t="n">
        <v>1</v>
      </c>
      <c r="F3643" s="36" t="n">
        <v>1</v>
      </c>
      <c r="G3643" s="36" t="n">
        <v>2</v>
      </c>
      <c r="H3643" s="36" t="n">
        <v>7</v>
      </c>
    </row>
    <row r="3644" customFormat="false" ht="15" hidden="false" customHeight="true" outlineLevel="0" collapsed="false">
      <c r="A3644" s="36" t="s">
        <v>511</v>
      </c>
      <c r="B3644" s="37" t="s">
        <v>487</v>
      </c>
      <c r="C3644" s="37" t="s">
        <v>512</v>
      </c>
      <c r="D3644" s="36" t="n">
        <v>2017</v>
      </c>
      <c r="E3644" s="36" t="n">
        <v>1</v>
      </c>
      <c r="F3644" s="36" t="n">
        <v>1</v>
      </c>
      <c r="G3644" s="36" t="n">
        <v>2</v>
      </c>
      <c r="H3644" s="36" t="n">
        <v>7</v>
      </c>
    </row>
    <row r="3645" customFormat="false" ht="15" hidden="false" customHeight="true" outlineLevel="0" collapsed="false">
      <c r="A3645" s="36" t="s">
        <v>511</v>
      </c>
      <c r="B3645" s="37" t="s">
        <v>487</v>
      </c>
      <c r="C3645" s="37" t="s">
        <v>512</v>
      </c>
      <c r="D3645" s="36" t="n">
        <v>2018</v>
      </c>
      <c r="E3645" s="36" t="n">
        <v>1</v>
      </c>
      <c r="F3645" s="36" t="n">
        <v>1</v>
      </c>
      <c r="G3645" s="36" t="n">
        <v>2</v>
      </c>
      <c r="H3645" s="36" t="n">
        <v>7</v>
      </c>
    </row>
    <row r="3646" customFormat="false" ht="15" hidden="false" customHeight="true" outlineLevel="0" collapsed="false">
      <c r="A3646" s="36" t="s">
        <v>511</v>
      </c>
      <c r="B3646" s="37" t="s">
        <v>487</v>
      </c>
      <c r="C3646" s="37" t="s">
        <v>512</v>
      </c>
      <c r="D3646" s="36" t="n">
        <v>2019</v>
      </c>
      <c r="E3646" s="36" t="n">
        <v>1</v>
      </c>
      <c r="F3646" s="36" t="n">
        <v>1</v>
      </c>
      <c r="G3646" s="36" t="n">
        <v>2</v>
      </c>
      <c r="H3646" s="36" t="n">
        <v>7</v>
      </c>
    </row>
    <row r="3647" customFormat="false" ht="15" hidden="false" customHeight="true" outlineLevel="0" collapsed="false">
      <c r="A3647" s="36" t="s">
        <v>511</v>
      </c>
      <c r="B3647" s="37" t="s">
        <v>487</v>
      </c>
      <c r="C3647" s="37" t="s">
        <v>512</v>
      </c>
      <c r="D3647" s="36" t="n">
        <v>2020</v>
      </c>
      <c r="E3647" s="36" t="n">
        <v>1</v>
      </c>
      <c r="F3647" s="36" t="n">
        <v>1</v>
      </c>
      <c r="G3647" s="36" t="n">
        <v>2</v>
      </c>
      <c r="H3647" s="36" t="n">
        <v>7</v>
      </c>
    </row>
    <row r="3648" customFormat="false" ht="15" hidden="false" customHeight="true" outlineLevel="0" collapsed="false">
      <c r="A3648" s="36" t="s">
        <v>511</v>
      </c>
      <c r="B3648" s="37" t="s">
        <v>487</v>
      </c>
      <c r="C3648" s="37" t="s">
        <v>512</v>
      </c>
      <c r="D3648" s="36" t="n">
        <v>2021</v>
      </c>
      <c r="E3648" s="36" t="n">
        <v>1</v>
      </c>
      <c r="F3648" s="36" t="n">
        <v>1</v>
      </c>
      <c r="G3648" s="36" t="n">
        <v>2</v>
      </c>
      <c r="H3648" s="36" t="n">
        <v>7</v>
      </c>
    </row>
    <row r="3649" customFormat="false" ht="15" hidden="false" customHeight="true" outlineLevel="0" collapsed="false">
      <c r="A3649" s="36" t="s">
        <v>511</v>
      </c>
      <c r="B3649" s="37" t="s">
        <v>487</v>
      </c>
      <c r="C3649" s="37" t="s">
        <v>512</v>
      </c>
      <c r="D3649" s="36" t="n">
        <v>2022</v>
      </c>
      <c r="E3649" s="36" t="n">
        <v>1</v>
      </c>
      <c r="F3649" s="36" t="n">
        <v>1</v>
      </c>
      <c r="G3649" s="36" t="n">
        <v>2</v>
      </c>
      <c r="H3649" s="36" t="n">
        <v>6</v>
      </c>
    </row>
    <row r="3650" customFormat="false" ht="15" hidden="false" customHeight="true" outlineLevel="0" collapsed="false">
      <c r="A3650" s="36" t="s">
        <v>511</v>
      </c>
      <c r="B3650" s="37" t="s">
        <v>487</v>
      </c>
      <c r="C3650" s="37" t="s">
        <v>512</v>
      </c>
      <c r="D3650" s="36" t="n">
        <v>2023</v>
      </c>
      <c r="E3650" s="36" t="n">
        <v>1</v>
      </c>
      <c r="F3650" s="36" t="n">
        <v>1</v>
      </c>
      <c r="G3650" s="36" t="n">
        <v>2</v>
      </c>
      <c r="H3650" s="36" t="n">
        <v>7</v>
      </c>
    </row>
    <row r="3651" customFormat="false" ht="15" hidden="false" customHeight="true" outlineLevel="0" collapsed="false">
      <c r="A3651" s="36" t="s">
        <v>511</v>
      </c>
      <c r="B3651" s="37" t="s">
        <v>487</v>
      </c>
      <c r="C3651" s="37" t="s">
        <v>512</v>
      </c>
      <c r="D3651" s="36" t="n">
        <v>2024</v>
      </c>
      <c r="E3651" s="36" t="n">
        <v>1</v>
      </c>
      <c r="F3651" s="36" t="n">
        <v>1</v>
      </c>
      <c r="G3651" s="36" t="n">
        <v>2</v>
      </c>
      <c r="H3651" s="36" t="n">
        <v>7</v>
      </c>
    </row>
    <row r="3652" customFormat="false" ht="15" hidden="false" customHeight="true" outlineLevel="0" collapsed="false">
      <c r="A3652" s="36" t="s">
        <v>511</v>
      </c>
      <c r="B3652" s="37" t="s">
        <v>487</v>
      </c>
      <c r="C3652" s="37" t="s">
        <v>512</v>
      </c>
      <c r="D3652" s="36" t="n">
        <v>2025</v>
      </c>
      <c r="E3652" s="36" t="n">
        <v>1</v>
      </c>
      <c r="F3652" s="36" t="n">
        <v>1</v>
      </c>
      <c r="G3652" s="36" t="n">
        <v>2</v>
      </c>
      <c r="H3652" s="36" t="n">
        <v>7</v>
      </c>
    </row>
    <row r="3653" customFormat="false" ht="15" hidden="false" customHeight="true" outlineLevel="0" collapsed="false">
      <c r="A3653" s="36" t="s">
        <v>513</v>
      </c>
      <c r="B3653" s="37" t="s">
        <v>487</v>
      </c>
      <c r="C3653" s="37" t="s">
        <v>514</v>
      </c>
      <c r="D3653" s="36" t="n">
        <v>2010</v>
      </c>
      <c r="E3653" s="36" t="n">
        <v>0</v>
      </c>
      <c r="F3653" s="36" t="n">
        <v>1</v>
      </c>
      <c r="G3653" s="36" t="n">
        <v>3</v>
      </c>
      <c r="H3653" s="36" t="n">
        <v>5</v>
      </c>
    </row>
    <row r="3654" customFormat="false" ht="15" hidden="false" customHeight="true" outlineLevel="0" collapsed="false">
      <c r="A3654" s="36" t="s">
        <v>513</v>
      </c>
      <c r="B3654" s="37" t="s">
        <v>487</v>
      </c>
      <c r="C3654" s="37" t="s">
        <v>514</v>
      </c>
      <c r="D3654" s="36" t="n">
        <v>2011</v>
      </c>
      <c r="E3654" s="36" t="n">
        <v>0</v>
      </c>
      <c r="F3654" s="36" t="n">
        <v>1</v>
      </c>
      <c r="G3654" s="36" t="n">
        <v>3</v>
      </c>
      <c r="H3654" s="36" t="n">
        <v>5</v>
      </c>
    </row>
    <row r="3655" customFormat="false" ht="15" hidden="false" customHeight="true" outlineLevel="0" collapsed="false">
      <c r="A3655" s="36" t="s">
        <v>513</v>
      </c>
      <c r="B3655" s="37" t="s">
        <v>487</v>
      </c>
      <c r="C3655" s="37" t="s">
        <v>514</v>
      </c>
      <c r="D3655" s="36" t="n">
        <v>2012</v>
      </c>
      <c r="E3655" s="36" t="n">
        <v>0</v>
      </c>
      <c r="F3655" s="36" t="n">
        <v>1</v>
      </c>
      <c r="G3655" s="36" t="n">
        <v>3</v>
      </c>
      <c r="H3655" s="36" t="n">
        <v>5</v>
      </c>
    </row>
    <row r="3656" customFormat="false" ht="15" hidden="false" customHeight="true" outlineLevel="0" collapsed="false">
      <c r="A3656" s="36" t="s">
        <v>513</v>
      </c>
      <c r="B3656" s="37" t="s">
        <v>487</v>
      </c>
      <c r="C3656" s="37" t="s">
        <v>514</v>
      </c>
      <c r="D3656" s="36" t="n">
        <v>2013</v>
      </c>
      <c r="E3656" s="36" t="n">
        <v>0</v>
      </c>
      <c r="F3656" s="36" t="n">
        <v>1</v>
      </c>
      <c r="G3656" s="36" t="n">
        <v>4</v>
      </c>
      <c r="H3656" s="36" t="n">
        <v>6</v>
      </c>
    </row>
    <row r="3657" customFormat="false" ht="15" hidden="false" customHeight="true" outlineLevel="0" collapsed="false">
      <c r="A3657" s="36" t="s">
        <v>513</v>
      </c>
      <c r="B3657" s="37" t="s">
        <v>487</v>
      </c>
      <c r="C3657" s="37" t="s">
        <v>514</v>
      </c>
      <c r="D3657" s="36" t="n">
        <v>2014</v>
      </c>
      <c r="E3657" s="36" t="n">
        <v>0</v>
      </c>
      <c r="F3657" s="36" t="n">
        <v>1</v>
      </c>
      <c r="G3657" s="36" t="n">
        <v>5</v>
      </c>
      <c r="H3657" s="36" t="n">
        <v>7</v>
      </c>
    </row>
    <row r="3658" customFormat="false" ht="15" hidden="false" customHeight="true" outlineLevel="0" collapsed="false">
      <c r="A3658" s="36" t="s">
        <v>513</v>
      </c>
      <c r="B3658" s="37" t="s">
        <v>487</v>
      </c>
      <c r="C3658" s="37" t="s">
        <v>514</v>
      </c>
      <c r="D3658" s="36" t="n">
        <v>2015</v>
      </c>
      <c r="E3658" s="36" t="n">
        <v>0</v>
      </c>
      <c r="F3658" s="36" t="n">
        <v>1</v>
      </c>
      <c r="G3658" s="36" t="n">
        <v>6</v>
      </c>
      <c r="H3658" s="36" t="n">
        <v>8</v>
      </c>
    </row>
    <row r="3659" customFormat="false" ht="15" hidden="false" customHeight="true" outlineLevel="0" collapsed="false">
      <c r="A3659" s="36" t="s">
        <v>513</v>
      </c>
      <c r="B3659" s="37" t="s">
        <v>487</v>
      </c>
      <c r="C3659" s="37" t="s">
        <v>514</v>
      </c>
      <c r="D3659" s="36" t="n">
        <v>2016</v>
      </c>
      <c r="E3659" s="36" t="n">
        <v>0</v>
      </c>
      <c r="F3659" s="36" t="n">
        <v>1</v>
      </c>
      <c r="G3659" s="36" t="n">
        <v>6</v>
      </c>
      <c r="H3659" s="36" t="n">
        <v>8</v>
      </c>
    </row>
    <row r="3660" customFormat="false" ht="15" hidden="false" customHeight="true" outlineLevel="0" collapsed="false">
      <c r="A3660" s="36" t="s">
        <v>513</v>
      </c>
      <c r="B3660" s="37" t="s">
        <v>487</v>
      </c>
      <c r="C3660" s="37" t="s">
        <v>514</v>
      </c>
      <c r="D3660" s="36" t="n">
        <v>2017</v>
      </c>
      <c r="E3660" s="36" t="n">
        <v>0</v>
      </c>
      <c r="F3660" s="36" t="n">
        <v>1</v>
      </c>
      <c r="G3660" s="36" t="n">
        <v>6</v>
      </c>
      <c r="H3660" s="36" t="n">
        <v>8</v>
      </c>
    </row>
    <row r="3661" customFormat="false" ht="15" hidden="false" customHeight="true" outlineLevel="0" collapsed="false">
      <c r="A3661" s="36" t="s">
        <v>513</v>
      </c>
      <c r="B3661" s="37" t="s">
        <v>487</v>
      </c>
      <c r="C3661" s="37" t="s">
        <v>514</v>
      </c>
      <c r="D3661" s="36" t="n">
        <v>2018</v>
      </c>
      <c r="E3661" s="36" t="n">
        <v>0</v>
      </c>
      <c r="F3661" s="36" t="n">
        <v>1</v>
      </c>
      <c r="G3661" s="36" t="n">
        <v>5</v>
      </c>
      <c r="H3661" s="36" t="n">
        <v>7</v>
      </c>
    </row>
    <row r="3662" customFormat="false" ht="15" hidden="false" customHeight="true" outlineLevel="0" collapsed="false">
      <c r="A3662" s="36" t="s">
        <v>513</v>
      </c>
      <c r="B3662" s="37" t="s">
        <v>487</v>
      </c>
      <c r="C3662" s="37" t="s">
        <v>514</v>
      </c>
      <c r="D3662" s="36" t="n">
        <v>2019</v>
      </c>
      <c r="E3662" s="36" t="n">
        <v>0</v>
      </c>
      <c r="F3662" s="36" t="n">
        <v>1</v>
      </c>
      <c r="G3662" s="36" t="n">
        <v>5</v>
      </c>
      <c r="H3662" s="36" t="n">
        <v>8</v>
      </c>
    </row>
    <row r="3663" customFormat="false" ht="15" hidden="false" customHeight="true" outlineLevel="0" collapsed="false">
      <c r="A3663" s="36" t="s">
        <v>513</v>
      </c>
      <c r="B3663" s="37" t="s">
        <v>487</v>
      </c>
      <c r="C3663" s="37" t="s">
        <v>514</v>
      </c>
      <c r="D3663" s="36" t="n">
        <v>2020</v>
      </c>
      <c r="E3663" s="36" t="n">
        <v>0</v>
      </c>
      <c r="F3663" s="36" t="n">
        <v>1</v>
      </c>
      <c r="G3663" s="36" t="n">
        <v>5</v>
      </c>
      <c r="H3663" s="36" t="n">
        <v>8</v>
      </c>
    </row>
    <row r="3664" customFormat="false" ht="15" hidden="false" customHeight="true" outlineLevel="0" collapsed="false">
      <c r="A3664" s="36" t="s">
        <v>513</v>
      </c>
      <c r="B3664" s="37" t="s">
        <v>487</v>
      </c>
      <c r="C3664" s="37" t="s">
        <v>514</v>
      </c>
      <c r="D3664" s="36" t="n">
        <v>2021</v>
      </c>
      <c r="E3664" s="36" t="n">
        <v>0</v>
      </c>
      <c r="F3664" s="36" t="n">
        <v>1</v>
      </c>
      <c r="G3664" s="36" t="n">
        <v>5</v>
      </c>
      <c r="H3664" s="36" t="n">
        <v>8</v>
      </c>
    </row>
    <row r="3665" customFormat="false" ht="15" hidden="false" customHeight="true" outlineLevel="0" collapsed="false">
      <c r="A3665" s="36" t="s">
        <v>513</v>
      </c>
      <c r="B3665" s="37" t="s">
        <v>487</v>
      </c>
      <c r="C3665" s="37" t="s">
        <v>514</v>
      </c>
      <c r="D3665" s="36" t="n">
        <v>2022</v>
      </c>
      <c r="E3665" s="36" t="n">
        <v>0</v>
      </c>
      <c r="F3665" s="36" t="n">
        <v>1</v>
      </c>
      <c r="G3665" s="36" t="n">
        <v>5</v>
      </c>
      <c r="H3665" s="36" t="n">
        <v>8</v>
      </c>
    </row>
    <row r="3666" customFormat="false" ht="15" hidden="false" customHeight="true" outlineLevel="0" collapsed="false">
      <c r="A3666" s="36" t="s">
        <v>513</v>
      </c>
      <c r="B3666" s="37" t="s">
        <v>487</v>
      </c>
      <c r="C3666" s="37" t="s">
        <v>514</v>
      </c>
      <c r="D3666" s="36" t="n">
        <v>2023</v>
      </c>
      <c r="E3666" s="36" t="n">
        <v>0</v>
      </c>
      <c r="F3666" s="36" t="n">
        <v>1</v>
      </c>
      <c r="G3666" s="36" t="n">
        <v>5</v>
      </c>
      <c r="H3666" s="36" t="n">
        <v>8</v>
      </c>
    </row>
    <row r="3667" customFormat="false" ht="15" hidden="false" customHeight="true" outlineLevel="0" collapsed="false">
      <c r="A3667" s="36" t="s">
        <v>513</v>
      </c>
      <c r="B3667" s="37" t="s">
        <v>487</v>
      </c>
      <c r="C3667" s="37" t="s">
        <v>514</v>
      </c>
      <c r="D3667" s="36" t="n">
        <v>2024</v>
      </c>
      <c r="E3667" s="36" t="n">
        <v>0</v>
      </c>
      <c r="F3667" s="36" t="n">
        <v>1</v>
      </c>
      <c r="G3667" s="36" t="n">
        <v>5</v>
      </c>
      <c r="H3667" s="36" t="n">
        <v>8</v>
      </c>
    </row>
    <row r="3668" customFormat="false" ht="15" hidden="false" customHeight="true" outlineLevel="0" collapsed="false">
      <c r="A3668" s="36" t="s">
        <v>513</v>
      </c>
      <c r="B3668" s="37" t="s">
        <v>487</v>
      </c>
      <c r="C3668" s="37" t="s">
        <v>514</v>
      </c>
      <c r="D3668" s="36" t="n">
        <v>2025</v>
      </c>
      <c r="E3668" s="36" t="n">
        <v>0</v>
      </c>
      <c r="F3668" s="36" t="n">
        <v>1</v>
      </c>
      <c r="G3668" s="36" t="n">
        <v>4</v>
      </c>
      <c r="H3668" s="36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2026-10-13T12:50:18Z</dcterms:created>
  <dc:creator>openpyxl</dc:creator>
  <dc:description/>
  <dc:language>en-US</dc:language>
  <cp:lastModifiedBy/>
  <dcterms:modified xsi:type="dcterms:W3CDTF">2026-10-13T13:05:26Z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